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340" windowHeight="7650" activeTab="1"/>
  </bookViews>
  <sheets>
    <sheet name="利用上の注意" sheetId="17" r:id="rId1"/>
    <sheet name="中区" sheetId="2" r:id="rId2"/>
    <sheet name="中央地区" sheetId="3" r:id="rId3"/>
    <sheet name="西地区" sheetId="4" r:id="rId4"/>
    <sheet name="城北地区" sheetId="5" r:id="rId5"/>
    <sheet name="北地区" sheetId="6" r:id="rId6"/>
    <sheet name="東地区" sheetId="7" r:id="rId7"/>
    <sheet name="駅南地区" sheetId="8" r:id="rId8"/>
    <sheet name="県居地区" sheetId="9" r:id="rId9"/>
    <sheet name="佐鳴台地区" sheetId="10" r:id="rId10"/>
    <sheet name="富塚地区" sheetId="11" r:id="rId11"/>
    <sheet name="萩丘地区" sheetId="12" r:id="rId12"/>
    <sheet name="曳馬地区" sheetId="13" r:id="rId13"/>
    <sheet name="江東地区" sheetId="14" r:id="rId14"/>
    <sheet name="江西地区" sheetId="15" r:id="rId15"/>
    <sheet name="花川地区" sheetId="16" r:id="rId16"/>
  </sheets>
  <externalReferences>
    <externalReference r:id="rId17"/>
    <externalReference r:id="rId18"/>
  </externalReferences>
  <definedNames>
    <definedName name="_xlnm.Print_Area" localSheetId="12">曳馬地区!$A$1:$L$1170</definedName>
    <definedName name="_xlnm.Print_Area" localSheetId="7">駅南地区!$A$1:$L$225</definedName>
    <definedName name="_xlnm.Print_Area" localSheetId="15">花川地区!$A$1:$L$135</definedName>
    <definedName name="_xlnm.Print_Area" localSheetId="8">県居地区!$A$1:$L$405</definedName>
    <definedName name="_xlnm.Print_Area" localSheetId="14">江西地区!$A$1:$L$720</definedName>
    <definedName name="_xlnm.Print_Area" localSheetId="13">江東地区!$A$1:$L$900</definedName>
    <definedName name="_xlnm.Print_Area" localSheetId="9">佐鳴台地区!$A$1:$L$315</definedName>
    <definedName name="_xlnm.Print_Area" localSheetId="4">城北地区!$A$1:$L$945</definedName>
    <definedName name="_xlnm.Print_Area" localSheetId="3">西地区!$A$1:$L$495</definedName>
    <definedName name="_xlnm.Print_Area" localSheetId="2">中央地区!$A$1:$L$810</definedName>
    <definedName name="_xlnm.Print_Area" localSheetId="6">東地区!$A$1:$L$495</definedName>
    <definedName name="_xlnm.Print_Area" localSheetId="11">萩丘地区!$A$1:$L$2385</definedName>
    <definedName name="_xlnm.Print_Area" localSheetId="10">富塚地区!$A$1:$L$90</definedName>
    <definedName name="_xlnm.Print_Area" localSheetId="5">北地区!$A$1:$L$225</definedName>
  </definedNames>
  <calcPr calcId="145621"/>
</workbook>
</file>

<file path=xl/calcChain.xml><?xml version="1.0" encoding="utf-8"?>
<calcChain xmlns="http://schemas.openxmlformats.org/spreadsheetml/2006/main">
  <c r="H224" i="8" l="1"/>
  <c r="G224" i="8"/>
  <c r="F224" i="8"/>
  <c r="D224" i="8"/>
  <c r="C224" i="8"/>
  <c r="B224" i="8" s="1"/>
  <c r="L223" i="8"/>
  <c r="J223" i="8" s="1"/>
  <c r="K223" i="8"/>
  <c r="H223" i="8"/>
  <c r="G223" i="8"/>
  <c r="F223" i="8" s="1"/>
  <c r="D223" i="8"/>
  <c r="C223" i="8"/>
  <c r="B223" i="8"/>
  <c r="L222" i="8"/>
  <c r="K222" i="8"/>
  <c r="J222" i="8" s="1"/>
  <c r="H222" i="8"/>
  <c r="G222" i="8"/>
  <c r="D222" i="8"/>
  <c r="C222" i="8"/>
  <c r="B222" i="8" s="1"/>
  <c r="L221" i="8"/>
  <c r="K221" i="8"/>
  <c r="J221" i="8"/>
  <c r="H221" i="8"/>
  <c r="G221" i="8"/>
  <c r="F221" i="8" s="1"/>
  <c r="D221" i="8"/>
  <c r="C221" i="8"/>
  <c r="L220" i="8"/>
  <c r="K220" i="8"/>
  <c r="J220" i="8" s="1"/>
  <c r="H220" i="8"/>
  <c r="G220" i="8"/>
  <c r="F220" i="8"/>
  <c r="D220" i="8"/>
  <c r="C220" i="8"/>
  <c r="B220" i="8" s="1"/>
  <c r="L219" i="8"/>
  <c r="J219" i="8" s="1"/>
  <c r="K219" i="8"/>
  <c r="G219" i="8"/>
  <c r="L218" i="8"/>
  <c r="K218" i="8"/>
  <c r="J218" i="8" s="1"/>
  <c r="H218" i="8"/>
  <c r="F218" i="8" s="1"/>
  <c r="G218" i="8"/>
  <c r="D218" i="8"/>
  <c r="C218" i="8"/>
  <c r="B218" i="8" s="1"/>
  <c r="L217" i="8"/>
  <c r="K217" i="8"/>
  <c r="J217" i="8"/>
  <c r="H217" i="8"/>
  <c r="G217" i="8"/>
  <c r="F217" i="8" s="1"/>
  <c r="D217" i="8"/>
  <c r="C217" i="8"/>
  <c r="L216" i="8"/>
  <c r="K216" i="8"/>
  <c r="J216" i="8" s="1"/>
  <c r="H216" i="8"/>
  <c r="G216" i="8"/>
  <c r="F216" i="8"/>
  <c r="D216" i="8"/>
  <c r="C216" i="8"/>
  <c r="B216" i="8" s="1"/>
  <c r="L215" i="8"/>
  <c r="K215" i="8"/>
  <c r="H215" i="8"/>
  <c r="G215" i="8"/>
  <c r="D215" i="8"/>
  <c r="C215" i="8"/>
  <c r="B215" i="8"/>
  <c r="L214" i="8"/>
  <c r="K214" i="8"/>
  <c r="J214" i="8" s="1"/>
  <c r="H214" i="8"/>
  <c r="G214" i="8"/>
  <c r="D214" i="8"/>
  <c r="C214" i="8"/>
  <c r="L212" i="8"/>
  <c r="K212" i="8"/>
  <c r="J212" i="8" s="1"/>
  <c r="H212" i="8"/>
  <c r="G212" i="8"/>
  <c r="F212" i="8"/>
  <c r="D212" i="8"/>
  <c r="C212" i="8"/>
  <c r="B212" i="8" s="1"/>
  <c r="L211" i="8"/>
  <c r="J211" i="8" s="1"/>
  <c r="K211" i="8"/>
  <c r="H211" i="8"/>
  <c r="G211" i="8"/>
  <c r="F211" i="8" s="1"/>
  <c r="D211" i="8"/>
  <c r="C211" i="8"/>
  <c r="B211" i="8"/>
  <c r="L210" i="8"/>
  <c r="K210" i="8"/>
  <c r="J210" i="8" s="1"/>
  <c r="H210" i="8"/>
  <c r="G210" i="8"/>
  <c r="D210" i="8"/>
  <c r="C210" i="8"/>
  <c r="B210" i="8" s="1"/>
  <c r="L209" i="8"/>
  <c r="K209" i="8"/>
  <c r="J209" i="8"/>
  <c r="H209" i="8"/>
  <c r="G209" i="8"/>
  <c r="F209" i="8" s="1"/>
  <c r="D209" i="8"/>
  <c r="C209" i="8"/>
  <c r="L208" i="8"/>
  <c r="K208" i="8"/>
  <c r="H208" i="8"/>
  <c r="G208" i="8"/>
  <c r="F208" i="8"/>
  <c r="D208" i="8"/>
  <c r="C208" i="8"/>
  <c r="B208" i="8" s="1"/>
  <c r="L207" i="8"/>
  <c r="G207" i="8"/>
  <c r="L206" i="8"/>
  <c r="K206" i="8"/>
  <c r="J206" i="8" s="1"/>
  <c r="H206" i="8"/>
  <c r="F206" i="8" s="1"/>
  <c r="G206" i="8"/>
  <c r="D206" i="8"/>
  <c r="C206" i="8"/>
  <c r="B206" i="8" s="1"/>
  <c r="L205" i="8"/>
  <c r="K205" i="8"/>
  <c r="J205" i="8"/>
  <c r="H205" i="8"/>
  <c r="G205" i="8"/>
  <c r="F205" i="8" s="1"/>
  <c r="D205" i="8"/>
  <c r="C205" i="8"/>
  <c r="L204" i="8"/>
  <c r="K204" i="8"/>
  <c r="J204" i="8" s="1"/>
  <c r="H204" i="8"/>
  <c r="G204" i="8"/>
  <c r="F204" i="8"/>
  <c r="D204" i="8"/>
  <c r="C204" i="8"/>
  <c r="B204" i="8" s="1"/>
  <c r="L203" i="8"/>
  <c r="K203" i="8"/>
  <c r="H203" i="8"/>
  <c r="G203" i="8"/>
  <c r="D203" i="8"/>
  <c r="C203" i="8"/>
  <c r="B203" i="8"/>
  <c r="L202" i="8"/>
  <c r="K202" i="8"/>
  <c r="J202" i="8" s="1"/>
  <c r="H202" i="8"/>
  <c r="G202" i="8"/>
  <c r="D202" i="8"/>
  <c r="C202" i="8"/>
  <c r="L200" i="8"/>
  <c r="K200" i="8"/>
  <c r="J200" i="8" s="1"/>
  <c r="H200" i="8"/>
  <c r="G200" i="8"/>
  <c r="F200" i="8"/>
  <c r="D200" i="8"/>
  <c r="C200" i="8"/>
  <c r="B200" i="8" s="1"/>
  <c r="L199" i="8"/>
  <c r="J199" i="8" s="1"/>
  <c r="K199" i="8"/>
  <c r="H199" i="8"/>
  <c r="G199" i="8"/>
  <c r="F199" i="8" s="1"/>
  <c r="D199" i="8"/>
  <c r="C199" i="8"/>
  <c r="B199" i="8"/>
  <c r="L198" i="8"/>
  <c r="K198" i="8"/>
  <c r="J198" i="8" s="1"/>
  <c r="H198" i="8"/>
  <c r="G198" i="8"/>
  <c r="D198" i="8"/>
  <c r="C198" i="8"/>
  <c r="B198" i="8" s="1"/>
  <c r="L197" i="8"/>
  <c r="K197" i="8"/>
  <c r="J197" i="8"/>
  <c r="H197" i="8"/>
  <c r="G197" i="8"/>
  <c r="F197" i="8" s="1"/>
  <c r="D197" i="8"/>
  <c r="C197" i="8"/>
  <c r="L196" i="8"/>
  <c r="K196" i="8"/>
  <c r="H196" i="8"/>
  <c r="G196" i="8"/>
  <c r="F196" i="8"/>
  <c r="D196" i="8"/>
  <c r="C196" i="8"/>
  <c r="B196" i="8" s="1"/>
  <c r="G195" i="8"/>
  <c r="L194" i="8"/>
  <c r="K194" i="8"/>
  <c r="J194" i="8" s="1"/>
  <c r="H194" i="8"/>
  <c r="F194" i="8" s="1"/>
  <c r="G194" i="8"/>
  <c r="D194" i="8"/>
  <c r="C194" i="8"/>
  <c r="B194" i="8" s="1"/>
  <c r="L193" i="8"/>
  <c r="K193" i="8"/>
  <c r="J193" i="8"/>
  <c r="H193" i="8"/>
  <c r="G193" i="8"/>
  <c r="F193" i="8" s="1"/>
  <c r="D193" i="8"/>
  <c r="C193" i="8"/>
  <c r="L192" i="8"/>
  <c r="K192" i="8"/>
  <c r="J192" i="8" s="1"/>
  <c r="H192" i="8"/>
  <c r="G192" i="8"/>
  <c r="F192" i="8"/>
  <c r="D192" i="8"/>
  <c r="C192" i="8"/>
  <c r="B192" i="8" s="1"/>
  <c r="L191" i="8"/>
  <c r="K191" i="8"/>
  <c r="H191" i="8"/>
  <c r="G191" i="8"/>
  <c r="D191" i="8"/>
  <c r="C191" i="8"/>
  <c r="B191" i="8"/>
  <c r="L190" i="8"/>
  <c r="K190" i="8"/>
  <c r="J190" i="8" s="1"/>
  <c r="H190" i="8"/>
  <c r="G190" i="8"/>
  <c r="D190" i="8"/>
  <c r="C190" i="8"/>
  <c r="L188" i="8"/>
  <c r="K188" i="8"/>
  <c r="J188" i="8" s="1"/>
  <c r="H188" i="8"/>
  <c r="G188" i="8"/>
  <c r="F188" i="8"/>
  <c r="D188" i="8"/>
  <c r="C188" i="8"/>
  <c r="B188" i="8" s="1"/>
  <c r="L187" i="8"/>
  <c r="J187" i="8" s="1"/>
  <c r="K187" i="8"/>
  <c r="H187" i="8"/>
  <c r="G187" i="8"/>
  <c r="F187" i="8" s="1"/>
  <c r="D187" i="8"/>
  <c r="C187" i="8"/>
  <c r="B187" i="8"/>
  <c r="L186" i="8"/>
  <c r="K186" i="8"/>
  <c r="J186" i="8" s="1"/>
  <c r="H186" i="8"/>
  <c r="F186" i="8" s="1"/>
  <c r="G186" i="8"/>
  <c r="D186" i="8"/>
  <c r="C186" i="8"/>
  <c r="B186" i="8" s="1"/>
  <c r="L185" i="8"/>
  <c r="K185" i="8"/>
  <c r="J185" i="8"/>
  <c r="H185" i="8"/>
  <c r="G185" i="8"/>
  <c r="F185" i="8" s="1"/>
  <c r="D185" i="8"/>
  <c r="C185" i="8"/>
  <c r="L184" i="8"/>
  <c r="K184" i="8"/>
  <c r="H184" i="8"/>
  <c r="G184" i="8"/>
  <c r="F184" i="8"/>
  <c r="D184" i="8"/>
  <c r="C184" i="8"/>
  <c r="B184" i="8" s="1"/>
  <c r="G183" i="8"/>
  <c r="M181" i="8"/>
  <c r="B181" i="8"/>
  <c r="H179" i="8"/>
  <c r="F179" i="8" s="1"/>
  <c r="G179" i="8"/>
  <c r="D179" i="8"/>
  <c r="C179" i="8"/>
  <c r="B179" i="8" s="1"/>
  <c r="L178" i="8"/>
  <c r="K178" i="8"/>
  <c r="J178" i="8"/>
  <c r="H178" i="8"/>
  <c r="G178" i="8"/>
  <c r="F178" i="8" s="1"/>
  <c r="D178" i="8"/>
  <c r="B178" i="8" s="1"/>
  <c r="C178" i="8"/>
  <c r="L177" i="8"/>
  <c r="K177" i="8"/>
  <c r="J177" i="8" s="1"/>
  <c r="H177" i="8"/>
  <c r="G177" i="8"/>
  <c r="F177" i="8"/>
  <c r="D177" i="8"/>
  <c r="C177" i="8"/>
  <c r="B177" i="8" s="1"/>
  <c r="L176" i="8"/>
  <c r="K176" i="8"/>
  <c r="H176" i="8"/>
  <c r="G176" i="8"/>
  <c r="D176" i="8"/>
  <c r="C176" i="8"/>
  <c r="B176" i="8"/>
  <c r="L175" i="8"/>
  <c r="K175" i="8"/>
  <c r="J175" i="8" s="1"/>
  <c r="H175" i="8"/>
  <c r="G175" i="8"/>
  <c r="D175" i="8"/>
  <c r="C175" i="8"/>
  <c r="L174" i="8"/>
  <c r="K174" i="8"/>
  <c r="J174" i="8"/>
  <c r="D174" i="8"/>
  <c r="L173" i="8"/>
  <c r="K173" i="8"/>
  <c r="J173" i="8" s="1"/>
  <c r="H173" i="8"/>
  <c r="G173" i="8"/>
  <c r="F173" i="8"/>
  <c r="D173" i="8"/>
  <c r="C173" i="8"/>
  <c r="B173" i="8"/>
  <c r="L172" i="8"/>
  <c r="J172" i="8" s="1"/>
  <c r="K172" i="8"/>
  <c r="H172" i="8"/>
  <c r="G172" i="8"/>
  <c r="D172" i="8"/>
  <c r="C172" i="8"/>
  <c r="B172" i="8"/>
  <c r="L171" i="8"/>
  <c r="K171" i="8"/>
  <c r="J171" i="8"/>
  <c r="H171" i="8"/>
  <c r="G171" i="8"/>
  <c r="D171" i="8"/>
  <c r="C171" i="8"/>
  <c r="L170" i="8"/>
  <c r="K170" i="8"/>
  <c r="J170" i="8"/>
  <c r="H170" i="8"/>
  <c r="G170" i="8"/>
  <c r="F170" i="8"/>
  <c r="D170" i="8"/>
  <c r="C170" i="8"/>
  <c r="L169" i="8"/>
  <c r="K169" i="8"/>
  <c r="H169" i="8"/>
  <c r="G169" i="8"/>
  <c r="F169" i="8"/>
  <c r="D169" i="8"/>
  <c r="C169" i="8"/>
  <c r="B169" i="8"/>
  <c r="L167" i="8"/>
  <c r="K167" i="8"/>
  <c r="J167" i="8"/>
  <c r="H167" i="8"/>
  <c r="F167" i="8" s="1"/>
  <c r="G167" i="8"/>
  <c r="D167" i="8"/>
  <c r="C167" i="8"/>
  <c r="B167" i="8" s="1"/>
  <c r="L166" i="8"/>
  <c r="K166" i="8"/>
  <c r="J166" i="8"/>
  <c r="H166" i="8"/>
  <c r="G166" i="8"/>
  <c r="F166" i="8"/>
  <c r="D166" i="8"/>
  <c r="B166" i="8" s="1"/>
  <c r="C166" i="8"/>
  <c r="L165" i="8"/>
  <c r="K165" i="8"/>
  <c r="H165" i="8"/>
  <c r="G165" i="8"/>
  <c r="F165" i="8"/>
  <c r="D165" i="8"/>
  <c r="C165" i="8"/>
  <c r="B165" i="8"/>
  <c r="L164" i="8"/>
  <c r="K164" i="8"/>
  <c r="H164" i="8"/>
  <c r="G164" i="8"/>
  <c r="D164" i="8"/>
  <c r="C164" i="8"/>
  <c r="B164" i="8"/>
  <c r="L163" i="8"/>
  <c r="K163" i="8"/>
  <c r="J163" i="8"/>
  <c r="H163" i="8"/>
  <c r="G163" i="8"/>
  <c r="D163" i="8"/>
  <c r="C163" i="8"/>
  <c r="D162" i="8"/>
  <c r="L161" i="8"/>
  <c r="K161" i="8"/>
  <c r="J161" i="8" s="1"/>
  <c r="H161" i="8"/>
  <c r="G161" i="8"/>
  <c r="F161" i="8"/>
  <c r="D161" i="8"/>
  <c r="C161" i="8"/>
  <c r="B161" i="8"/>
  <c r="L160" i="8"/>
  <c r="J160" i="8" s="1"/>
  <c r="K160" i="8"/>
  <c r="H160" i="8"/>
  <c r="G160" i="8"/>
  <c r="F160" i="8" s="1"/>
  <c r="D160" i="8"/>
  <c r="C160" i="8"/>
  <c r="B160" i="8" s="1"/>
  <c r="L159" i="8"/>
  <c r="K159" i="8"/>
  <c r="J159" i="8"/>
  <c r="H159" i="8"/>
  <c r="F159" i="8" s="1"/>
  <c r="G159" i="8"/>
  <c r="D159" i="8"/>
  <c r="C159" i="8"/>
  <c r="B159" i="8" s="1"/>
  <c r="L158" i="8"/>
  <c r="K158" i="8"/>
  <c r="H158" i="8"/>
  <c r="G158" i="8"/>
  <c r="F158" i="8" s="1"/>
  <c r="D158" i="8"/>
  <c r="D156" i="8" s="1"/>
  <c r="C158" i="8"/>
  <c r="B158" i="8"/>
  <c r="L157" i="8"/>
  <c r="K157" i="8"/>
  <c r="H157" i="8"/>
  <c r="G157" i="8"/>
  <c r="F157" i="8" s="1"/>
  <c r="D157" i="8"/>
  <c r="C157" i="8"/>
  <c r="B157" i="8"/>
  <c r="B156" i="8" s="1"/>
  <c r="H156" i="8"/>
  <c r="G156" i="8"/>
  <c r="C156" i="8"/>
  <c r="L155" i="8"/>
  <c r="K155" i="8"/>
  <c r="J155" i="8"/>
  <c r="H155" i="8"/>
  <c r="F155" i="8" s="1"/>
  <c r="G155" i="8"/>
  <c r="D155" i="8"/>
  <c r="C155" i="8"/>
  <c r="B155" i="8" s="1"/>
  <c r="L154" i="8"/>
  <c r="K154" i="8"/>
  <c r="H154" i="8"/>
  <c r="G154" i="8"/>
  <c r="F154" i="8" s="1"/>
  <c r="D154" i="8"/>
  <c r="C154" i="8"/>
  <c r="B154" i="8"/>
  <c r="L153" i="8"/>
  <c r="K153" i="8"/>
  <c r="J153" i="8" s="1"/>
  <c r="H153" i="8"/>
  <c r="G153" i="8"/>
  <c r="F153" i="8" s="1"/>
  <c r="D153" i="8"/>
  <c r="C153" i="8"/>
  <c r="B153" i="8"/>
  <c r="L152" i="8"/>
  <c r="K152" i="8"/>
  <c r="J152" i="8"/>
  <c r="H152" i="8"/>
  <c r="G152" i="8"/>
  <c r="D152" i="8"/>
  <c r="C152" i="8"/>
  <c r="B152" i="8"/>
  <c r="L151" i="8"/>
  <c r="K151" i="8"/>
  <c r="J151" i="8"/>
  <c r="H151" i="8"/>
  <c r="G151" i="8"/>
  <c r="D151" i="8"/>
  <c r="D150" i="8" s="1"/>
  <c r="C151" i="8"/>
  <c r="K150" i="8"/>
  <c r="L149" i="8"/>
  <c r="K149" i="8"/>
  <c r="H149" i="8"/>
  <c r="G149" i="8"/>
  <c r="F149" i="8"/>
  <c r="D149" i="8"/>
  <c r="C149" i="8"/>
  <c r="B149" i="8"/>
  <c r="L148" i="8"/>
  <c r="J148" i="8" s="1"/>
  <c r="K148" i="8"/>
  <c r="H148" i="8"/>
  <c r="G148" i="8"/>
  <c r="F148" i="8" s="1"/>
  <c r="D148" i="8"/>
  <c r="C148" i="8"/>
  <c r="B148" i="8"/>
  <c r="L147" i="8"/>
  <c r="K147" i="8"/>
  <c r="J147" i="8"/>
  <c r="H147" i="8"/>
  <c r="F147" i="8" s="1"/>
  <c r="G147" i="8"/>
  <c r="D147" i="8"/>
  <c r="C147" i="8"/>
  <c r="B147" i="8" s="1"/>
  <c r="L146" i="8"/>
  <c r="K146" i="8"/>
  <c r="H146" i="8"/>
  <c r="G146" i="8"/>
  <c r="F146" i="8" s="1"/>
  <c r="D146" i="8"/>
  <c r="D144" i="8" s="1"/>
  <c r="C146" i="8"/>
  <c r="B146" i="8"/>
  <c r="L145" i="8"/>
  <c r="K145" i="8"/>
  <c r="H145" i="8"/>
  <c r="G145" i="8"/>
  <c r="F145" i="8" s="1"/>
  <c r="D145" i="8"/>
  <c r="C145" i="8"/>
  <c r="C144" i="8" s="1"/>
  <c r="B145" i="8"/>
  <c r="H144" i="8"/>
  <c r="L143" i="8"/>
  <c r="K143" i="8"/>
  <c r="J143" i="8"/>
  <c r="H143" i="8"/>
  <c r="F143" i="8" s="1"/>
  <c r="G143" i="8"/>
  <c r="D143" i="8"/>
  <c r="C143" i="8"/>
  <c r="B143" i="8" s="1"/>
  <c r="L142" i="8"/>
  <c r="K142" i="8"/>
  <c r="H142" i="8"/>
  <c r="G142" i="8"/>
  <c r="F142" i="8" s="1"/>
  <c r="D142" i="8"/>
  <c r="C142" i="8"/>
  <c r="B142" i="8"/>
  <c r="L141" i="8"/>
  <c r="K141" i="8"/>
  <c r="J141" i="8" s="1"/>
  <c r="H141" i="8"/>
  <c r="G141" i="8"/>
  <c r="D141" i="8"/>
  <c r="C141" i="8"/>
  <c r="B141" i="8"/>
  <c r="L140" i="8"/>
  <c r="K140" i="8"/>
  <c r="J140" i="8"/>
  <c r="H140" i="8"/>
  <c r="G140" i="8"/>
  <c r="D140" i="8"/>
  <c r="C140" i="8"/>
  <c r="B140" i="8"/>
  <c r="L139" i="8"/>
  <c r="K139" i="8"/>
  <c r="J139" i="8"/>
  <c r="H139" i="8"/>
  <c r="G139" i="8"/>
  <c r="D139" i="8"/>
  <c r="C139" i="8"/>
  <c r="K138" i="8"/>
  <c r="D138" i="8"/>
  <c r="M136" i="8"/>
  <c r="G136" i="8"/>
  <c r="B136" i="8"/>
  <c r="H134" i="8"/>
  <c r="G134" i="8"/>
  <c r="F134" i="8"/>
  <c r="D134" i="8"/>
  <c r="C134" i="8"/>
  <c r="B134" i="8"/>
  <c r="L133" i="8"/>
  <c r="J133" i="8" s="1"/>
  <c r="K133" i="8"/>
  <c r="H133" i="8"/>
  <c r="G133" i="8"/>
  <c r="F133" i="8" s="1"/>
  <c r="D133" i="8"/>
  <c r="C133" i="8"/>
  <c r="B133" i="8"/>
  <c r="L132" i="8"/>
  <c r="K132" i="8"/>
  <c r="J132" i="8"/>
  <c r="H132" i="8"/>
  <c r="G132" i="8"/>
  <c r="D132" i="8"/>
  <c r="C132" i="8"/>
  <c r="L131" i="8"/>
  <c r="K131" i="8"/>
  <c r="J131" i="8"/>
  <c r="H131" i="8"/>
  <c r="G131" i="8"/>
  <c r="F131" i="8"/>
  <c r="D131" i="8"/>
  <c r="C131" i="8"/>
  <c r="L130" i="8"/>
  <c r="K130" i="8"/>
  <c r="J130" i="8" s="1"/>
  <c r="H130" i="8"/>
  <c r="G130" i="8"/>
  <c r="F130" i="8"/>
  <c r="D130" i="8"/>
  <c r="C130" i="8"/>
  <c r="B130" i="8"/>
  <c r="L129" i="8"/>
  <c r="J129" i="8" s="1"/>
  <c r="K129" i="8"/>
  <c r="L128" i="8"/>
  <c r="K128" i="8"/>
  <c r="J128" i="8"/>
  <c r="H128" i="8"/>
  <c r="F128" i="8" s="1"/>
  <c r="G128" i="8"/>
  <c r="D128" i="8"/>
  <c r="C128" i="8"/>
  <c r="B128" i="8" s="1"/>
  <c r="L127" i="8"/>
  <c r="K127" i="8"/>
  <c r="J127" i="8"/>
  <c r="H127" i="8"/>
  <c r="G127" i="8"/>
  <c r="F127" i="8"/>
  <c r="D127" i="8"/>
  <c r="B127" i="8" s="1"/>
  <c r="C127" i="8"/>
  <c r="L126" i="8"/>
  <c r="K126" i="8"/>
  <c r="H126" i="8"/>
  <c r="G126" i="8"/>
  <c r="F126" i="8"/>
  <c r="D126" i="8"/>
  <c r="C126" i="8"/>
  <c r="B126" i="8"/>
  <c r="L125" i="8"/>
  <c r="K125" i="8"/>
  <c r="H125" i="8"/>
  <c r="G125" i="8"/>
  <c r="D125" i="8"/>
  <c r="C125" i="8"/>
  <c r="B125" i="8"/>
  <c r="L124" i="8"/>
  <c r="K124" i="8"/>
  <c r="J124" i="8"/>
  <c r="H124" i="8"/>
  <c r="G124" i="8"/>
  <c r="D124" i="8"/>
  <c r="C124" i="8"/>
  <c r="L122" i="8"/>
  <c r="K122" i="8"/>
  <c r="J122" i="8" s="1"/>
  <c r="H122" i="8"/>
  <c r="G122" i="8"/>
  <c r="F122" i="8"/>
  <c r="D122" i="8"/>
  <c r="C122" i="8"/>
  <c r="B122" i="8"/>
  <c r="L121" i="8"/>
  <c r="K121" i="8"/>
  <c r="H121" i="8"/>
  <c r="G121" i="8"/>
  <c r="F121" i="8" s="1"/>
  <c r="D121" i="8"/>
  <c r="C121" i="8"/>
  <c r="B121" i="8"/>
  <c r="L120" i="8"/>
  <c r="K120" i="8"/>
  <c r="J120" i="8"/>
  <c r="H120" i="8"/>
  <c r="G120" i="8"/>
  <c r="D120" i="8"/>
  <c r="C120" i="8"/>
  <c r="L119" i="8"/>
  <c r="K119" i="8"/>
  <c r="J119" i="8"/>
  <c r="H119" i="8"/>
  <c r="G119" i="8"/>
  <c r="F119" i="8"/>
  <c r="D119" i="8"/>
  <c r="C119" i="8"/>
  <c r="L118" i="8"/>
  <c r="K118" i="8"/>
  <c r="H118" i="8"/>
  <c r="G118" i="8"/>
  <c r="F118" i="8"/>
  <c r="D118" i="8"/>
  <c r="C118" i="8"/>
  <c r="B118" i="8"/>
  <c r="G117" i="8"/>
  <c r="L116" i="8"/>
  <c r="K116" i="8"/>
  <c r="J116" i="8"/>
  <c r="H116" i="8"/>
  <c r="F116" i="8" s="1"/>
  <c r="G116" i="8"/>
  <c r="D116" i="8"/>
  <c r="C116" i="8"/>
  <c r="B116" i="8" s="1"/>
  <c r="L115" i="8"/>
  <c r="K115" i="8"/>
  <c r="J115" i="8"/>
  <c r="H115" i="8"/>
  <c r="G115" i="8"/>
  <c r="F115" i="8"/>
  <c r="D115" i="8"/>
  <c r="B115" i="8" s="1"/>
  <c r="C115" i="8"/>
  <c r="L114" i="8"/>
  <c r="K114" i="8"/>
  <c r="H114" i="8"/>
  <c r="G114" i="8"/>
  <c r="F114" i="8"/>
  <c r="F24" i="8" s="1"/>
  <c r="D114" i="8"/>
  <c r="C114" i="8"/>
  <c r="B114" i="8"/>
  <c r="L113" i="8"/>
  <c r="K113" i="8"/>
  <c r="H113" i="8"/>
  <c r="G113" i="8"/>
  <c r="D113" i="8"/>
  <c r="C113" i="8"/>
  <c r="B113" i="8"/>
  <c r="L112" i="8"/>
  <c r="K112" i="8"/>
  <c r="J112" i="8"/>
  <c r="H112" i="8"/>
  <c r="G112" i="8"/>
  <c r="D112" i="8"/>
  <c r="C112" i="8"/>
  <c r="L110" i="8"/>
  <c r="K110" i="8"/>
  <c r="J110" i="8" s="1"/>
  <c r="H110" i="8"/>
  <c r="G110" i="8"/>
  <c r="F110" i="8"/>
  <c r="D110" i="8"/>
  <c r="C110" i="8"/>
  <c r="B110" i="8"/>
  <c r="L109" i="8"/>
  <c r="K109" i="8"/>
  <c r="H109" i="8"/>
  <c r="G109" i="8"/>
  <c r="F109" i="8" s="1"/>
  <c r="D109" i="8"/>
  <c r="C109" i="8"/>
  <c r="B109" i="8"/>
  <c r="L108" i="8"/>
  <c r="K108" i="8"/>
  <c r="J108" i="8"/>
  <c r="H108" i="8"/>
  <c r="F108" i="8" s="1"/>
  <c r="G108" i="8"/>
  <c r="D108" i="8"/>
  <c r="C108" i="8"/>
  <c r="B108" i="8" s="1"/>
  <c r="L107" i="8"/>
  <c r="K107" i="8"/>
  <c r="J107" i="8"/>
  <c r="H107" i="8"/>
  <c r="G107" i="8"/>
  <c r="F107" i="8"/>
  <c r="D107" i="8"/>
  <c r="C107" i="8"/>
  <c r="L106" i="8"/>
  <c r="K106" i="8"/>
  <c r="H106" i="8"/>
  <c r="G106" i="8"/>
  <c r="F106" i="8"/>
  <c r="D106" i="8"/>
  <c r="C106" i="8"/>
  <c r="B106" i="8"/>
  <c r="H105" i="8"/>
  <c r="C105" i="8"/>
  <c r="L104" i="8"/>
  <c r="K104" i="8"/>
  <c r="J104" i="8" s="1"/>
  <c r="H104" i="8"/>
  <c r="F104" i="8" s="1"/>
  <c r="G104" i="8"/>
  <c r="D104" i="8"/>
  <c r="C104" i="8"/>
  <c r="B104" i="8" s="1"/>
  <c r="L103" i="8"/>
  <c r="K103" i="8"/>
  <c r="J103" i="8" s="1"/>
  <c r="H103" i="8"/>
  <c r="G103" i="8"/>
  <c r="F103" i="8"/>
  <c r="D103" i="8"/>
  <c r="B103" i="8" s="1"/>
  <c r="C103" i="8"/>
  <c r="L102" i="8"/>
  <c r="K102" i="8"/>
  <c r="H102" i="8"/>
  <c r="F102" i="8" s="1"/>
  <c r="F99" i="8" s="1"/>
  <c r="G102" i="8"/>
  <c r="D102" i="8"/>
  <c r="C102" i="8"/>
  <c r="B102" i="8" s="1"/>
  <c r="L101" i="8"/>
  <c r="K101" i="8"/>
  <c r="J101" i="8"/>
  <c r="H101" i="8"/>
  <c r="G101" i="8"/>
  <c r="F101" i="8" s="1"/>
  <c r="D101" i="8"/>
  <c r="C101" i="8"/>
  <c r="B101" i="8" s="1"/>
  <c r="L100" i="8"/>
  <c r="K100" i="8"/>
  <c r="J100" i="8"/>
  <c r="H100" i="8"/>
  <c r="G100" i="8"/>
  <c r="F100" i="8"/>
  <c r="D100" i="8"/>
  <c r="D99" i="8" s="1"/>
  <c r="C100" i="8"/>
  <c r="L99" i="8"/>
  <c r="L98" i="8"/>
  <c r="K98" i="8"/>
  <c r="J98" i="8" s="1"/>
  <c r="H98" i="8"/>
  <c r="G98" i="8"/>
  <c r="D98" i="8"/>
  <c r="C98" i="8"/>
  <c r="B98" i="8"/>
  <c r="L97" i="8"/>
  <c r="K97" i="8"/>
  <c r="J97" i="8"/>
  <c r="H97" i="8"/>
  <c r="G97" i="8"/>
  <c r="D97" i="8"/>
  <c r="C97" i="8"/>
  <c r="B97" i="8"/>
  <c r="L96" i="8"/>
  <c r="K96" i="8"/>
  <c r="J96" i="8" s="1"/>
  <c r="H96" i="8"/>
  <c r="F96" i="8" s="1"/>
  <c r="G96" i="8"/>
  <c r="D96" i="8"/>
  <c r="C96" i="8"/>
  <c r="B96" i="8" s="1"/>
  <c r="L95" i="8"/>
  <c r="K95" i="8"/>
  <c r="J95" i="8" s="1"/>
  <c r="H95" i="8"/>
  <c r="G95" i="8"/>
  <c r="F95" i="8"/>
  <c r="D95" i="8"/>
  <c r="B95" i="8" s="1"/>
  <c r="C95" i="8"/>
  <c r="L94" i="8"/>
  <c r="K94" i="8"/>
  <c r="H94" i="8"/>
  <c r="F94" i="8" s="1"/>
  <c r="G94" i="8"/>
  <c r="D94" i="8"/>
  <c r="C94" i="8"/>
  <c r="L93" i="8"/>
  <c r="H93" i="8"/>
  <c r="D93" i="8"/>
  <c r="M91" i="8"/>
  <c r="B91" i="8"/>
  <c r="H89" i="8"/>
  <c r="G89" i="8"/>
  <c r="F89" i="8"/>
  <c r="D89" i="8"/>
  <c r="D44" i="8" s="1"/>
  <c r="C89" i="8"/>
  <c r="L88" i="8"/>
  <c r="K88" i="8"/>
  <c r="K43" i="8" s="1"/>
  <c r="J88" i="8"/>
  <c r="H88" i="8"/>
  <c r="G88" i="8"/>
  <c r="F88" i="8" s="1"/>
  <c r="F43" i="8" s="1"/>
  <c r="D88" i="8"/>
  <c r="C88" i="8"/>
  <c r="L87" i="8"/>
  <c r="L42" i="8" s="1"/>
  <c r="K87" i="8"/>
  <c r="J87" i="8" s="1"/>
  <c r="J42" i="8" s="1"/>
  <c r="H87" i="8"/>
  <c r="G87" i="8"/>
  <c r="G42" i="8" s="1"/>
  <c r="D87" i="8"/>
  <c r="C87" i="8"/>
  <c r="B87" i="8"/>
  <c r="L86" i="8"/>
  <c r="J86" i="8" s="1"/>
  <c r="K86" i="8"/>
  <c r="H86" i="8"/>
  <c r="H41" i="8" s="1"/>
  <c r="G86" i="8"/>
  <c r="D86" i="8"/>
  <c r="C86" i="8"/>
  <c r="C41" i="8" s="1"/>
  <c r="L85" i="8"/>
  <c r="K85" i="8"/>
  <c r="J85" i="8" s="1"/>
  <c r="J40" i="8" s="1"/>
  <c r="H85" i="8"/>
  <c r="H84" i="8" s="1"/>
  <c r="G85" i="8"/>
  <c r="F85" i="8"/>
  <c r="D85" i="8"/>
  <c r="D40" i="8" s="1"/>
  <c r="C85" i="8"/>
  <c r="L84" i="8"/>
  <c r="K84" i="8"/>
  <c r="G84" i="8"/>
  <c r="D84" i="8"/>
  <c r="L83" i="8"/>
  <c r="L38" i="8" s="1"/>
  <c r="K83" i="8"/>
  <c r="H83" i="8"/>
  <c r="G83" i="8"/>
  <c r="G38" i="8" s="1"/>
  <c r="D83" i="8"/>
  <c r="C83" i="8"/>
  <c r="B83" i="8" s="1"/>
  <c r="B38" i="8" s="1"/>
  <c r="L82" i="8"/>
  <c r="K82" i="8"/>
  <c r="J82" i="8"/>
  <c r="J37" i="8" s="1"/>
  <c r="H82" i="8"/>
  <c r="H37" i="8" s="1"/>
  <c r="G82" i="8"/>
  <c r="F82" i="8" s="1"/>
  <c r="D82" i="8"/>
  <c r="C82" i="8"/>
  <c r="L81" i="8"/>
  <c r="K81" i="8"/>
  <c r="J81" i="8"/>
  <c r="H81" i="8"/>
  <c r="G81" i="8"/>
  <c r="F81" i="8"/>
  <c r="D81" i="8"/>
  <c r="D36" i="8" s="1"/>
  <c r="C81" i="8"/>
  <c r="L80" i="8"/>
  <c r="L78" i="8" s="1"/>
  <c r="K80" i="8"/>
  <c r="K35" i="8" s="1"/>
  <c r="J80" i="8"/>
  <c r="H80" i="8"/>
  <c r="G80" i="8"/>
  <c r="F80" i="8" s="1"/>
  <c r="D80" i="8"/>
  <c r="C80" i="8"/>
  <c r="L79" i="8"/>
  <c r="L34" i="8" s="1"/>
  <c r="K79" i="8"/>
  <c r="H79" i="8"/>
  <c r="G79" i="8"/>
  <c r="G34" i="8" s="1"/>
  <c r="D79" i="8"/>
  <c r="C79" i="8"/>
  <c r="B79" i="8"/>
  <c r="G78" i="8"/>
  <c r="L77" i="8"/>
  <c r="K77" i="8"/>
  <c r="J77" i="8"/>
  <c r="J32" i="8" s="1"/>
  <c r="H77" i="8"/>
  <c r="G77" i="8"/>
  <c r="F77" i="8"/>
  <c r="F32" i="8" s="1"/>
  <c r="D77" i="8"/>
  <c r="D32" i="8" s="1"/>
  <c r="C77" i="8"/>
  <c r="L76" i="8"/>
  <c r="L72" i="8" s="1"/>
  <c r="K76" i="8"/>
  <c r="K31" i="8" s="1"/>
  <c r="J76" i="8"/>
  <c r="H76" i="8"/>
  <c r="G76" i="8"/>
  <c r="F76" i="8" s="1"/>
  <c r="F31" i="8" s="1"/>
  <c r="D76" i="8"/>
  <c r="B76" i="8" s="1"/>
  <c r="C76" i="8"/>
  <c r="L75" i="8"/>
  <c r="L30" i="8" s="1"/>
  <c r="K75" i="8"/>
  <c r="H75" i="8"/>
  <c r="G75" i="8"/>
  <c r="G30" i="8" s="1"/>
  <c r="D75" i="8"/>
  <c r="C75" i="8"/>
  <c r="B75" i="8"/>
  <c r="L74" i="8"/>
  <c r="J74" i="8" s="1"/>
  <c r="K74" i="8"/>
  <c r="H74" i="8"/>
  <c r="H29" i="8" s="1"/>
  <c r="G74" i="8"/>
  <c r="D74" i="8"/>
  <c r="B74" i="8" s="1"/>
  <c r="C74" i="8"/>
  <c r="C29" i="8" s="1"/>
  <c r="L73" i="8"/>
  <c r="K73" i="8"/>
  <c r="K72" i="8" s="1"/>
  <c r="H73" i="8"/>
  <c r="H72" i="8" s="1"/>
  <c r="G73" i="8"/>
  <c r="F73" i="8"/>
  <c r="D73" i="8"/>
  <c r="D28" i="8" s="1"/>
  <c r="C73" i="8"/>
  <c r="C28" i="8" s="1"/>
  <c r="G72" i="8"/>
  <c r="L71" i="8"/>
  <c r="L26" i="8" s="1"/>
  <c r="K71" i="8"/>
  <c r="H71" i="8"/>
  <c r="G71" i="8"/>
  <c r="G26" i="8" s="1"/>
  <c r="D71" i="8"/>
  <c r="C71" i="8"/>
  <c r="L70" i="8"/>
  <c r="K70" i="8"/>
  <c r="J70" i="8"/>
  <c r="H70" i="8"/>
  <c r="H25" i="8" s="1"/>
  <c r="G70" i="8"/>
  <c r="F70" i="8" s="1"/>
  <c r="D70" i="8"/>
  <c r="D25" i="8" s="1"/>
  <c r="C70" i="8"/>
  <c r="L69" i="8"/>
  <c r="K69" i="8"/>
  <c r="J69" i="8"/>
  <c r="H69" i="8"/>
  <c r="G69" i="8"/>
  <c r="F69" i="8"/>
  <c r="D69" i="8"/>
  <c r="D24" i="8" s="1"/>
  <c r="C69" i="8"/>
  <c r="L68" i="8"/>
  <c r="L66" i="8" s="1"/>
  <c r="K68" i="8"/>
  <c r="K23" i="8" s="1"/>
  <c r="J68" i="8"/>
  <c r="H68" i="8"/>
  <c r="G68" i="8"/>
  <c r="F68" i="8" s="1"/>
  <c r="D68" i="8"/>
  <c r="C68" i="8"/>
  <c r="L67" i="8"/>
  <c r="L22" i="8" s="1"/>
  <c r="K67" i="8"/>
  <c r="H67" i="8"/>
  <c r="G67" i="8"/>
  <c r="F67" i="8" s="1"/>
  <c r="D67" i="8"/>
  <c r="C67" i="8"/>
  <c r="B67" i="8"/>
  <c r="G66" i="8"/>
  <c r="L65" i="8"/>
  <c r="K65" i="8"/>
  <c r="J65" i="8"/>
  <c r="J20" i="8" s="1"/>
  <c r="H65" i="8"/>
  <c r="G65" i="8"/>
  <c r="F65" i="8"/>
  <c r="D65" i="8"/>
  <c r="D20" i="8" s="1"/>
  <c r="C65" i="8"/>
  <c r="L64" i="8"/>
  <c r="L60" i="8" s="1"/>
  <c r="K64" i="8"/>
  <c r="K19" i="8" s="1"/>
  <c r="J64" i="8"/>
  <c r="H64" i="8"/>
  <c r="G64" i="8"/>
  <c r="F64" i="8" s="1"/>
  <c r="F19" i="8" s="1"/>
  <c r="D64" i="8"/>
  <c r="B64" i="8" s="1"/>
  <c r="C64" i="8"/>
  <c r="L63" i="8"/>
  <c r="L18" i="8" s="1"/>
  <c r="K63" i="8"/>
  <c r="J63" i="8" s="1"/>
  <c r="H63" i="8"/>
  <c r="G63" i="8"/>
  <c r="F63" i="8" s="1"/>
  <c r="D63" i="8"/>
  <c r="C63" i="8"/>
  <c r="B63" i="8"/>
  <c r="B18" i="8" s="1"/>
  <c r="L62" i="8"/>
  <c r="J62" i="8" s="1"/>
  <c r="J17" i="8" s="1"/>
  <c r="K62" i="8"/>
  <c r="H62" i="8"/>
  <c r="H17" i="8" s="1"/>
  <c r="G62" i="8"/>
  <c r="D62" i="8"/>
  <c r="B62" i="8" s="1"/>
  <c r="C62" i="8"/>
  <c r="L61" i="8"/>
  <c r="K61" i="8"/>
  <c r="J61" i="8" s="1"/>
  <c r="H61" i="8"/>
  <c r="H60" i="8" s="1"/>
  <c r="G61" i="8"/>
  <c r="F61" i="8"/>
  <c r="D61" i="8"/>
  <c r="C61" i="8"/>
  <c r="G60" i="8"/>
  <c r="L59" i="8"/>
  <c r="L14" i="8" s="1"/>
  <c r="K59" i="8"/>
  <c r="H59" i="8"/>
  <c r="G59" i="8"/>
  <c r="D59" i="8"/>
  <c r="C59" i="8"/>
  <c r="B59" i="8" s="1"/>
  <c r="B14" i="8" s="1"/>
  <c r="L58" i="8"/>
  <c r="K58" i="8"/>
  <c r="J58" i="8"/>
  <c r="J13" i="8" s="1"/>
  <c r="H58" i="8"/>
  <c r="G58" i="8"/>
  <c r="F58" i="8" s="1"/>
  <c r="D58" i="8"/>
  <c r="C58" i="8"/>
  <c r="L57" i="8"/>
  <c r="K57" i="8"/>
  <c r="J57" i="8"/>
  <c r="H57" i="8"/>
  <c r="G57" i="8"/>
  <c r="F57" i="8"/>
  <c r="D57" i="8"/>
  <c r="D12" i="8" s="1"/>
  <c r="C57" i="8"/>
  <c r="L56" i="8"/>
  <c r="L54" i="8" s="1"/>
  <c r="K56" i="8"/>
  <c r="K11" i="8" s="1"/>
  <c r="J56" i="8"/>
  <c r="H56" i="8"/>
  <c r="G56" i="8"/>
  <c r="F56" i="8" s="1"/>
  <c r="D56" i="8"/>
  <c r="D54" i="8" s="1"/>
  <c r="C56" i="8"/>
  <c r="B56" i="8"/>
  <c r="B11" i="8" s="1"/>
  <c r="L55" i="8"/>
  <c r="L10" i="8" s="1"/>
  <c r="K55" i="8"/>
  <c r="H55" i="8"/>
  <c r="G55" i="8"/>
  <c r="D55" i="8"/>
  <c r="C55" i="8"/>
  <c r="B55" i="8"/>
  <c r="L53" i="8"/>
  <c r="K53" i="8"/>
  <c r="J53" i="8"/>
  <c r="J8" i="8" s="1"/>
  <c r="H53" i="8"/>
  <c r="G53" i="8"/>
  <c r="F53" i="8"/>
  <c r="D53" i="8"/>
  <c r="D8" i="8" s="1"/>
  <c r="C53" i="8"/>
  <c r="L52" i="8"/>
  <c r="L48" i="8" s="1"/>
  <c r="L90" i="8" s="1"/>
  <c r="K52" i="8"/>
  <c r="K7" i="8" s="1"/>
  <c r="H52" i="8"/>
  <c r="G52" i="8"/>
  <c r="F52" i="8" s="1"/>
  <c r="D52" i="8"/>
  <c r="B52" i="8" s="1"/>
  <c r="B7" i="8" s="1"/>
  <c r="C52" i="8"/>
  <c r="L51" i="8"/>
  <c r="L6" i="8" s="1"/>
  <c r="K51" i="8"/>
  <c r="J51" i="8" s="1"/>
  <c r="J6" i="8" s="1"/>
  <c r="H51" i="8"/>
  <c r="G51" i="8"/>
  <c r="G48" i="8" s="1"/>
  <c r="D51" i="8"/>
  <c r="C51" i="8"/>
  <c r="B51" i="8"/>
  <c r="L50" i="8"/>
  <c r="J50" i="8" s="1"/>
  <c r="K50" i="8"/>
  <c r="H50" i="8"/>
  <c r="H5" i="8" s="1"/>
  <c r="G50" i="8"/>
  <c r="D50" i="8"/>
  <c r="D5" i="8" s="1"/>
  <c r="C50" i="8"/>
  <c r="B50" i="8"/>
  <c r="L49" i="8"/>
  <c r="K49" i="8"/>
  <c r="J49" i="8" s="1"/>
  <c r="H49" i="8"/>
  <c r="F49" i="8" s="1"/>
  <c r="G49" i="8"/>
  <c r="D49" i="8"/>
  <c r="C49" i="8"/>
  <c r="M46" i="8"/>
  <c r="G46" i="8"/>
  <c r="B46" i="8"/>
  <c r="H44" i="8"/>
  <c r="G44" i="8"/>
  <c r="F44" i="8"/>
  <c r="C44" i="8"/>
  <c r="L43" i="8"/>
  <c r="J43" i="8"/>
  <c r="H43" i="8"/>
  <c r="G43" i="8"/>
  <c r="C43" i="8"/>
  <c r="K42" i="8"/>
  <c r="H42" i="8"/>
  <c r="D42" i="8"/>
  <c r="L41" i="8"/>
  <c r="K41" i="8"/>
  <c r="G41" i="8"/>
  <c r="L40" i="8"/>
  <c r="K40" i="8"/>
  <c r="G40" i="8"/>
  <c r="C40" i="8"/>
  <c r="L39" i="8"/>
  <c r="K38" i="8"/>
  <c r="D38" i="8"/>
  <c r="C38" i="8"/>
  <c r="L37" i="8"/>
  <c r="K37" i="8"/>
  <c r="G37" i="8"/>
  <c r="D37" i="8"/>
  <c r="L36" i="8"/>
  <c r="K36" i="8"/>
  <c r="H36" i="8"/>
  <c r="G36" i="8"/>
  <c r="C36" i="8"/>
  <c r="H35" i="8"/>
  <c r="G35" i="8"/>
  <c r="C35" i="8"/>
  <c r="K34" i="8"/>
  <c r="H34" i="8"/>
  <c r="D34" i="8"/>
  <c r="C34" i="8"/>
  <c r="L32" i="8"/>
  <c r="K32" i="8"/>
  <c r="H32" i="8"/>
  <c r="G32" i="8"/>
  <c r="C32" i="8"/>
  <c r="L31" i="8"/>
  <c r="H31" i="8"/>
  <c r="G31" i="8"/>
  <c r="C31" i="8"/>
  <c r="B31" i="8"/>
  <c r="D30" i="8"/>
  <c r="C30" i="8"/>
  <c r="K29" i="8"/>
  <c r="G29" i="8"/>
  <c r="L28" i="8"/>
  <c r="H28" i="8"/>
  <c r="G28" i="8"/>
  <c r="K26" i="8"/>
  <c r="H26" i="8"/>
  <c r="D26" i="8"/>
  <c r="L25" i="8"/>
  <c r="K25" i="8"/>
  <c r="J25" i="8"/>
  <c r="G25" i="8"/>
  <c r="F25" i="8"/>
  <c r="L24" i="8"/>
  <c r="K24" i="8"/>
  <c r="H24" i="8"/>
  <c r="G24" i="8"/>
  <c r="C24" i="8"/>
  <c r="L23" i="8"/>
  <c r="H23" i="8"/>
  <c r="D23" i="8"/>
  <c r="C23" i="8"/>
  <c r="K22" i="8"/>
  <c r="H22" i="8"/>
  <c r="D22" i="8"/>
  <c r="C22" i="8"/>
  <c r="L20" i="8"/>
  <c r="K20" i="8"/>
  <c r="H20" i="8"/>
  <c r="G20" i="8"/>
  <c r="F20" i="8"/>
  <c r="C20" i="8"/>
  <c r="L19" i="8"/>
  <c r="H19" i="8"/>
  <c r="G19" i="8"/>
  <c r="D19" i="8"/>
  <c r="C19" i="8"/>
  <c r="B19" i="8"/>
  <c r="J18" i="8"/>
  <c r="H18" i="8"/>
  <c r="D18" i="8"/>
  <c r="C18" i="8"/>
  <c r="L17" i="8"/>
  <c r="K17" i="8"/>
  <c r="G17" i="8"/>
  <c r="D17" i="8"/>
  <c r="C17" i="8"/>
  <c r="L16" i="8"/>
  <c r="K16" i="8"/>
  <c r="H16" i="8"/>
  <c r="G16" i="8"/>
  <c r="D16" i="8"/>
  <c r="C16" i="8"/>
  <c r="K14" i="8"/>
  <c r="H14" i="8"/>
  <c r="G14" i="8"/>
  <c r="D14" i="8"/>
  <c r="C14" i="8"/>
  <c r="L13" i="8"/>
  <c r="K13" i="8"/>
  <c r="H13" i="8"/>
  <c r="G13" i="8"/>
  <c r="F13" i="8"/>
  <c r="D13" i="8"/>
  <c r="L12" i="8"/>
  <c r="K12" i="8"/>
  <c r="H12" i="8"/>
  <c r="G12" i="8"/>
  <c r="F12" i="8"/>
  <c r="C12" i="8"/>
  <c r="L11" i="8"/>
  <c r="H11" i="8"/>
  <c r="G11" i="8"/>
  <c r="D11" i="8"/>
  <c r="C11" i="8"/>
  <c r="K10" i="8"/>
  <c r="H10" i="8"/>
  <c r="C10" i="8"/>
  <c r="L8" i="8"/>
  <c r="K8" i="8"/>
  <c r="H8" i="8"/>
  <c r="C8" i="8"/>
  <c r="L7" i="8"/>
  <c r="H7" i="8"/>
  <c r="G7" i="8"/>
  <c r="C7" i="8"/>
  <c r="H6" i="8"/>
  <c r="D6" i="8"/>
  <c r="C6" i="8"/>
  <c r="L5" i="8"/>
  <c r="K5" i="8"/>
  <c r="J5" i="8"/>
  <c r="G5" i="8"/>
  <c r="C5" i="8"/>
  <c r="L4" i="8"/>
  <c r="G4" i="8"/>
  <c r="D4" i="8"/>
  <c r="C4" i="8"/>
  <c r="G1" i="8"/>
  <c r="G181" i="8" s="1"/>
  <c r="B1" i="8"/>
  <c r="H494" i="7"/>
  <c r="G494" i="7"/>
  <c r="F494" i="7"/>
  <c r="D494" i="7"/>
  <c r="C494" i="7"/>
  <c r="L493" i="7"/>
  <c r="K493" i="7"/>
  <c r="H493" i="7"/>
  <c r="G493" i="7"/>
  <c r="F493" i="7"/>
  <c r="D493" i="7"/>
  <c r="C493" i="7"/>
  <c r="B493" i="7"/>
  <c r="L492" i="7"/>
  <c r="K492" i="7"/>
  <c r="H492" i="7"/>
  <c r="G492" i="7"/>
  <c r="D492" i="7"/>
  <c r="C492" i="7"/>
  <c r="B492" i="7"/>
  <c r="L491" i="7"/>
  <c r="K491" i="7"/>
  <c r="J491" i="7"/>
  <c r="H491" i="7"/>
  <c r="H489" i="7" s="1"/>
  <c r="G491" i="7"/>
  <c r="D491" i="7"/>
  <c r="C491" i="7"/>
  <c r="L490" i="7"/>
  <c r="K490" i="7"/>
  <c r="J490" i="7"/>
  <c r="H490" i="7"/>
  <c r="G490" i="7"/>
  <c r="F490" i="7"/>
  <c r="D490" i="7"/>
  <c r="D489" i="7" s="1"/>
  <c r="C490" i="7"/>
  <c r="L489" i="7"/>
  <c r="K489" i="7"/>
  <c r="G489" i="7"/>
  <c r="L488" i="7"/>
  <c r="K488" i="7"/>
  <c r="J488" i="7" s="1"/>
  <c r="H488" i="7"/>
  <c r="G488" i="7"/>
  <c r="F488" i="7" s="1"/>
  <c r="D488" i="7"/>
  <c r="C488" i="7"/>
  <c r="B488" i="7" s="1"/>
  <c r="L487" i="7"/>
  <c r="K487" i="7"/>
  <c r="J487" i="7"/>
  <c r="H487" i="7"/>
  <c r="G487" i="7"/>
  <c r="F487" i="7" s="1"/>
  <c r="D487" i="7"/>
  <c r="C487" i="7"/>
  <c r="B487" i="7" s="1"/>
  <c r="L486" i="7"/>
  <c r="K486" i="7"/>
  <c r="J486" i="7" s="1"/>
  <c r="H486" i="7"/>
  <c r="G486" i="7"/>
  <c r="F486" i="7"/>
  <c r="D486" i="7"/>
  <c r="C486" i="7"/>
  <c r="B486" i="7" s="1"/>
  <c r="L485" i="7"/>
  <c r="K485" i="7"/>
  <c r="J485" i="7" s="1"/>
  <c r="H485" i="7"/>
  <c r="G485" i="7"/>
  <c r="F485" i="7" s="1"/>
  <c r="D485" i="7"/>
  <c r="C485" i="7"/>
  <c r="B485" i="7"/>
  <c r="L484" i="7"/>
  <c r="K484" i="7"/>
  <c r="J484" i="7" s="1"/>
  <c r="H484" i="7"/>
  <c r="G484" i="7"/>
  <c r="D484" i="7"/>
  <c r="C484" i="7"/>
  <c r="H483" i="7"/>
  <c r="D483" i="7"/>
  <c r="L482" i="7"/>
  <c r="K482" i="7"/>
  <c r="J482" i="7"/>
  <c r="H482" i="7"/>
  <c r="G482" i="7"/>
  <c r="F482" i="7"/>
  <c r="D482" i="7"/>
  <c r="C482" i="7"/>
  <c r="L481" i="7"/>
  <c r="K481" i="7"/>
  <c r="K477" i="7" s="1"/>
  <c r="H481" i="7"/>
  <c r="G481" i="7"/>
  <c r="F481" i="7"/>
  <c r="D481" i="7"/>
  <c r="C481" i="7"/>
  <c r="B481" i="7"/>
  <c r="L480" i="7"/>
  <c r="K480" i="7"/>
  <c r="H480" i="7"/>
  <c r="G480" i="7"/>
  <c r="D480" i="7"/>
  <c r="C480" i="7"/>
  <c r="B480" i="7"/>
  <c r="L479" i="7"/>
  <c r="K479" i="7"/>
  <c r="J479" i="7"/>
  <c r="H479" i="7"/>
  <c r="H477" i="7" s="1"/>
  <c r="G479" i="7"/>
  <c r="D479" i="7"/>
  <c r="C479" i="7"/>
  <c r="L478" i="7"/>
  <c r="K478" i="7"/>
  <c r="J478" i="7"/>
  <c r="H478" i="7"/>
  <c r="G478" i="7"/>
  <c r="F478" i="7"/>
  <c r="D478" i="7"/>
  <c r="D477" i="7" s="1"/>
  <c r="C478" i="7"/>
  <c r="L477" i="7"/>
  <c r="G477" i="7"/>
  <c r="L476" i="7"/>
  <c r="K476" i="7"/>
  <c r="J476" i="7" s="1"/>
  <c r="H476" i="7"/>
  <c r="G476" i="7"/>
  <c r="F476" i="7" s="1"/>
  <c r="D476" i="7"/>
  <c r="C476" i="7"/>
  <c r="B476" i="7" s="1"/>
  <c r="L475" i="7"/>
  <c r="K475" i="7"/>
  <c r="J475" i="7"/>
  <c r="H475" i="7"/>
  <c r="G475" i="7"/>
  <c r="F475" i="7" s="1"/>
  <c r="D475" i="7"/>
  <c r="C475" i="7"/>
  <c r="B475" i="7" s="1"/>
  <c r="L474" i="7"/>
  <c r="K474" i="7"/>
  <c r="J474" i="7" s="1"/>
  <c r="H474" i="7"/>
  <c r="G474" i="7"/>
  <c r="F474" i="7"/>
  <c r="D474" i="7"/>
  <c r="C474" i="7"/>
  <c r="B474" i="7" s="1"/>
  <c r="L473" i="7"/>
  <c r="K473" i="7"/>
  <c r="J473" i="7" s="1"/>
  <c r="H473" i="7"/>
  <c r="G473" i="7"/>
  <c r="F473" i="7" s="1"/>
  <c r="D473" i="7"/>
  <c r="C473" i="7"/>
  <c r="B473" i="7"/>
  <c r="L472" i="7"/>
  <c r="L471" i="7" s="1"/>
  <c r="K472" i="7"/>
  <c r="J472" i="7" s="1"/>
  <c r="J471" i="7" s="1"/>
  <c r="H472" i="7"/>
  <c r="G472" i="7"/>
  <c r="D472" i="7"/>
  <c r="C472" i="7"/>
  <c r="H471" i="7"/>
  <c r="D471" i="7"/>
  <c r="L470" i="7"/>
  <c r="K470" i="7"/>
  <c r="J470" i="7"/>
  <c r="H470" i="7"/>
  <c r="G470" i="7"/>
  <c r="F470" i="7"/>
  <c r="D470" i="7"/>
  <c r="C470" i="7"/>
  <c r="L469" i="7"/>
  <c r="K469" i="7"/>
  <c r="K465" i="7" s="1"/>
  <c r="H469" i="7"/>
  <c r="G469" i="7"/>
  <c r="F469" i="7"/>
  <c r="D469" i="7"/>
  <c r="C469" i="7"/>
  <c r="B469" i="7"/>
  <c r="L468" i="7"/>
  <c r="K468" i="7"/>
  <c r="H468" i="7"/>
  <c r="G468" i="7"/>
  <c r="D468" i="7"/>
  <c r="C468" i="7"/>
  <c r="B468" i="7"/>
  <c r="L467" i="7"/>
  <c r="K467" i="7"/>
  <c r="J467" i="7"/>
  <c r="H467" i="7"/>
  <c r="H465" i="7" s="1"/>
  <c r="G467" i="7"/>
  <c r="D467" i="7"/>
  <c r="C467" i="7"/>
  <c r="L466" i="7"/>
  <c r="K466" i="7"/>
  <c r="J466" i="7"/>
  <c r="H466" i="7"/>
  <c r="G466" i="7"/>
  <c r="F466" i="7"/>
  <c r="D466" i="7"/>
  <c r="D465" i="7" s="1"/>
  <c r="C466" i="7"/>
  <c r="L465" i="7"/>
  <c r="G465" i="7"/>
  <c r="L464" i="7"/>
  <c r="K464" i="7"/>
  <c r="J464" i="7" s="1"/>
  <c r="H464" i="7"/>
  <c r="G464" i="7"/>
  <c r="F464" i="7" s="1"/>
  <c r="D464" i="7"/>
  <c r="C464" i="7"/>
  <c r="B464" i="7" s="1"/>
  <c r="L463" i="7"/>
  <c r="K463" i="7"/>
  <c r="J463" i="7"/>
  <c r="H463" i="7"/>
  <c r="G463" i="7"/>
  <c r="F463" i="7" s="1"/>
  <c r="D463" i="7"/>
  <c r="C463" i="7"/>
  <c r="B463" i="7" s="1"/>
  <c r="L462" i="7"/>
  <c r="K462" i="7"/>
  <c r="J462" i="7" s="1"/>
  <c r="H462" i="7"/>
  <c r="G462" i="7"/>
  <c r="F462" i="7"/>
  <c r="D462" i="7"/>
  <c r="C462" i="7"/>
  <c r="B462" i="7" s="1"/>
  <c r="L461" i="7"/>
  <c r="K461" i="7"/>
  <c r="J461" i="7" s="1"/>
  <c r="H461" i="7"/>
  <c r="G461" i="7"/>
  <c r="F461" i="7" s="1"/>
  <c r="D461" i="7"/>
  <c r="C461" i="7"/>
  <c r="B461" i="7"/>
  <c r="L460" i="7"/>
  <c r="L459" i="7" s="1"/>
  <c r="K460" i="7"/>
  <c r="J460" i="7" s="1"/>
  <c r="H460" i="7"/>
  <c r="G460" i="7"/>
  <c r="D460" i="7"/>
  <c r="C460" i="7"/>
  <c r="J459" i="7"/>
  <c r="H459" i="7"/>
  <c r="D459" i="7"/>
  <c r="L458" i="7"/>
  <c r="K458" i="7"/>
  <c r="J458" i="7"/>
  <c r="H458" i="7"/>
  <c r="G458" i="7"/>
  <c r="F458" i="7"/>
  <c r="D458" i="7"/>
  <c r="C458" i="7"/>
  <c r="L457" i="7"/>
  <c r="K457" i="7"/>
  <c r="K453" i="7" s="1"/>
  <c r="H457" i="7"/>
  <c r="G457" i="7"/>
  <c r="F457" i="7"/>
  <c r="D457" i="7"/>
  <c r="C457" i="7"/>
  <c r="B457" i="7"/>
  <c r="L456" i="7"/>
  <c r="L453" i="7" s="1"/>
  <c r="K456" i="7"/>
  <c r="H456" i="7"/>
  <c r="G456" i="7"/>
  <c r="D456" i="7"/>
  <c r="C456" i="7"/>
  <c r="B456" i="7"/>
  <c r="L455" i="7"/>
  <c r="K455" i="7"/>
  <c r="J455" i="7"/>
  <c r="H455" i="7"/>
  <c r="H453" i="7" s="1"/>
  <c r="G455" i="7"/>
  <c r="D455" i="7"/>
  <c r="C455" i="7"/>
  <c r="L454" i="7"/>
  <c r="K454" i="7"/>
  <c r="J454" i="7"/>
  <c r="H454" i="7"/>
  <c r="G454" i="7"/>
  <c r="F454" i="7"/>
  <c r="D454" i="7"/>
  <c r="D453" i="7" s="1"/>
  <c r="C454" i="7"/>
  <c r="G453" i="7"/>
  <c r="M451" i="7"/>
  <c r="B451" i="7"/>
  <c r="H449" i="7"/>
  <c r="G449" i="7"/>
  <c r="F449" i="7" s="1"/>
  <c r="D449" i="7"/>
  <c r="C449" i="7"/>
  <c r="B449" i="7" s="1"/>
  <c r="L448" i="7"/>
  <c r="K448" i="7"/>
  <c r="J448" i="7"/>
  <c r="H448" i="7"/>
  <c r="F448" i="7" s="1"/>
  <c r="G448" i="7"/>
  <c r="D448" i="7"/>
  <c r="C448" i="7"/>
  <c r="B448" i="7" s="1"/>
  <c r="L447" i="7"/>
  <c r="K447" i="7"/>
  <c r="J447" i="7" s="1"/>
  <c r="H447" i="7"/>
  <c r="G447" i="7"/>
  <c r="F447" i="7"/>
  <c r="D447" i="7"/>
  <c r="B447" i="7" s="1"/>
  <c r="C447" i="7"/>
  <c r="L446" i="7"/>
  <c r="K446" i="7"/>
  <c r="J446" i="7" s="1"/>
  <c r="H446" i="7"/>
  <c r="G446" i="7"/>
  <c r="F446" i="7" s="1"/>
  <c r="D446" i="7"/>
  <c r="C446" i="7"/>
  <c r="B446" i="7"/>
  <c r="L445" i="7"/>
  <c r="J445" i="7" s="1"/>
  <c r="K445" i="7"/>
  <c r="H445" i="7"/>
  <c r="G445" i="7"/>
  <c r="D445" i="7"/>
  <c r="C445" i="7"/>
  <c r="L444" i="7"/>
  <c r="K444" i="7"/>
  <c r="J444" i="7"/>
  <c r="H444" i="7"/>
  <c r="D444" i="7"/>
  <c r="L443" i="7"/>
  <c r="K443" i="7"/>
  <c r="J443" i="7"/>
  <c r="H443" i="7"/>
  <c r="G443" i="7"/>
  <c r="F443" i="7"/>
  <c r="D443" i="7"/>
  <c r="B443" i="7" s="1"/>
  <c r="C443" i="7"/>
  <c r="L442" i="7"/>
  <c r="K442" i="7"/>
  <c r="K438" i="7" s="1"/>
  <c r="H442" i="7"/>
  <c r="G442" i="7"/>
  <c r="F442" i="7"/>
  <c r="D442" i="7"/>
  <c r="C442" i="7"/>
  <c r="B442" i="7"/>
  <c r="L441" i="7"/>
  <c r="J441" i="7" s="1"/>
  <c r="K441" i="7"/>
  <c r="H441" i="7"/>
  <c r="G441" i="7"/>
  <c r="D441" i="7"/>
  <c r="C441" i="7"/>
  <c r="B441" i="7"/>
  <c r="L440" i="7"/>
  <c r="K440" i="7"/>
  <c r="J440" i="7"/>
  <c r="H440" i="7"/>
  <c r="G440" i="7"/>
  <c r="D440" i="7"/>
  <c r="C440" i="7"/>
  <c r="L439" i="7"/>
  <c r="K439" i="7"/>
  <c r="J439" i="7"/>
  <c r="H439" i="7"/>
  <c r="G439" i="7"/>
  <c r="F439" i="7"/>
  <c r="D439" i="7"/>
  <c r="C439" i="7"/>
  <c r="L438" i="7"/>
  <c r="G438" i="7"/>
  <c r="L437" i="7"/>
  <c r="J437" i="7" s="1"/>
  <c r="K437" i="7"/>
  <c r="H437" i="7"/>
  <c r="G437" i="7"/>
  <c r="F437" i="7" s="1"/>
  <c r="D437" i="7"/>
  <c r="C437" i="7"/>
  <c r="B437" i="7" s="1"/>
  <c r="L436" i="7"/>
  <c r="K436" i="7"/>
  <c r="J436" i="7"/>
  <c r="H436" i="7"/>
  <c r="F436" i="7" s="1"/>
  <c r="G436" i="7"/>
  <c r="D436" i="7"/>
  <c r="C436" i="7"/>
  <c r="B436" i="7" s="1"/>
  <c r="L435" i="7"/>
  <c r="K435" i="7"/>
  <c r="J435" i="7" s="1"/>
  <c r="H435" i="7"/>
  <c r="G435" i="7"/>
  <c r="F435" i="7"/>
  <c r="D435" i="7"/>
  <c r="B435" i="7" s="1"/>
  <c r="C435" i="7"/>
  <c r="L434" i="7"/>
  <c r="K434" i="7"/>
  <c r="H434" i="7"/>
  <c r="G434" i="7"/>
  <c r="F434" i="7" s="1"/>
  <c r="D434" i="7"/>
  <c r="C434" i="7"/>
  <c r="B434" i="7"/>
  <c r="L433" i="7"/>
  <c r="K433" i="7"/>
  <c r="H433" i="7"/>
  <c r="G433" i="7"/>
  <c r="D433" i="7"/>
  <c r="C433" i="7"/>
  <c r="H432" i="7"/>
  <c r="D432" i="7"/>
  <c r="L431" i="7"/>
  <c r="K431" i="7"/>
  <c r="J431" i="7"/>
  <c r="H431" i="7"/>
  <c r="G431" i="7"/>
  <c r="F431" i="7"/>
  <c r="D431" i="7"/>
  <c r="B431" i="7" s="1"/>
  <c r="C431" i="7"/>
  <c r="L430" i="7"/>
  <c r="K430" i="7"/>
  <c r="K426" i="7" s="1"/>
  <c r="H430" i="7"/>
  <c r="G430" i="7"/>
  <c r="F430" i="7"/>
  <c r="D430" i="7"/>
  <c r="C430" i="7"/>
  <c r="B430" i="7"/>
  <c r="L429" i="7"/>
  <c r="J429" i="7" s="1"/>
  <c r="K429" i="7"/>
  <c r="H429" i="7"/>
  <c r="G429" i="7"/>
  <c r="D429" i="7"/>
  <c r="C429" i="7"/>
  <c r="B429" i="7"/>
  <c r="L428" i="7"/>
  <c r="K428" i="7"/>
  <c r="J428" i="7"/>
  <c r="H428" i="7"/>
  <c r="G428" i="7"/>
  <c r="D428" i="7"/>
  <c r="C428" i="7"/>
  <c r="L427" i="7"/>
  <c r="K427" i="7"/>
  <c r="J427" i="7"/>
  <c r="H427" i="7"/>
  <c r="G427" i="7"/>
  <c r="F427" i="7"/>
  <c r="D427" i="7"/>
  <c r="C427" i="7"/>
  <c r="L426" i="7"/>
  <c r="G426" i="7"/>
  <c r="L425" i="7"/>
  <c r="J425" i="7" s="1"/>
  <c r="K425" i="7"/>
  <c r="H425" i="7"/>
  <c r="G425" i="7"/>
  <c r="F425" i="7" s="1"/>
  <c r="D425" i="7"/>
  <c r="C425" i="7"/>
  <c r="B425" i="7" s="1"/>
  <c r="L424" i="7"/>
  <c r="K424" i="7"/>
  <c r="J424" i="7"/>
  <c r="H424" i="7"/>
  <c r="F424" i="7" s="1"/>
  <c r="G424" i="7"/>
  <c r="D424" i="7"/>
  <c r="C424" i="7"/>
  <c r="B424" i="7" s="1"/>
  <c r="L423" i="7"/>
  <c r="K423" i="7"/>
  <c r="J423" i="7" s="1"/>
  <c r="H423" i="7"/>
  <c r="G423" i="7"/>
  <c r="F423" i="7"/>
  <c r="D423" i="7"/>
  <c r="B423" i="7" s="1"/>
  <c r="C423" i="7"/>
  <c r="L422" i="7"/>
  <c r="K422" i="7"/>
  <c r="H422" i="7"/>
  <c r="G422" i="7"/>
  <c r="F422" i="7" s="1"/>
  <c r="D422" i="7"/>
  <c r="C422" i="7"/>
  <c r="B422" i="7"/>
  <c r="L421" i="7"/>
  <c r="K421" i="7"/>
  <c r="H421" i="7"/>
  <c r="G421" i="7"/>
  <c r="D421" i="7"/>
  <c r="C421" i="7"/>
  <c r="H420" i="7"/>
  <c r="D420" i="7"/>
  <c r="L419" i="7"/>
  <c r="K419" i="7"/>
  <c r="J419" i="7"/>
  <c r="H419" i="7"/>
  <c r="G419" i="7"/>
  <c r="F419" i="7"/>
  <c r="D419" i="7"/>
  <c r="B419" i="7" s="1"/>
  <c r="C419" i="7"/>
  <c r="L418" i="7"/>
  <c r="K418" i="7"/>
  <c r="K414" i="7" s="1"/>
  <c r="H418" i="7"/>
  <c r="G418" i="7"/>
  <c r="F418" i="7"/>
  <c r="D418" i="7"/>
  <c r="C418" i="7"/>
  <c r="B418" i="7"/>
  <c r="L417" i="7"/>
  <c r="J417" i="7" s="1"/>
  <c r="K417" i="7"/>
  <c r="H417" i="7"/>
  <c r="G417" i="7"/>
  <c r="D417" i="7"/>
  <c r="C417" i="7"/>
  <c r="B417" i="7"/>
  <c r="L416" i="7"/>
  <c r="K416" i="7"/>
  <c r="J416" i="7"/>
  <c r="H416" i="7"/>
  <c r="G416" i="7"/>
  <c r="D416" i="7"/>
  <c r="C416" i="7"/>
  <c r="L415" i="7"/>
  <c r="K415" i="7"/>
  <c r="J415" i="7"/>
  <c r="H415" i="7"/>
  <c r="G415" i="7"/>
  <c r="F415" i="7"/>
  <c r="D415" i="7"/>
  <c r="C415" i="7"/>
  <c r="G414" i="7"/>
  <c r="L413" i="7"/>
  <c r="J413" i="7" s="1"/>
  <c r="K413" i="7"/>
  <c r="H413" i="7"/>
  <c r="G413" i="7"/>
  <c r="F413" i="7" s="1"/>
  <c r="D413" i="7"/>
  <c r="C413" i="7"/>
  <c r="B413" i="7" s="1"/>
  <c r="L412" i="7"/>
  <c r="K412" i="7"/>
  <c r="J412" i="7"/>
  <c r="H412" i="7"/>
  <c r="F412" i="7" s="1"/>
  <c r="G412" i="7"/>
  <c r="D412" i="7"/>
  <c r="C412" i="7"/>
  <c r="B412" i="7" s="1"/>
  <c r="L411" i="7"/>
  <c r="K411" i="7"/>
  <c r="J411" i="7" s="1"/>
  <c r="H411" i="7"/>
  <c r="F411" i="7" s="1"/>
  <c r="G411" i="7"/>
  <c r="D411" i="7"/>
  <c r="C411" i="7"/>
  <c r="B411" i="7" s="1"/>
  <c r="L410" i="7"/>
  <c r="L408" i="7" s="1"/>
  <c r="K410" i="7"/>
  <c r="H410" i="7"/>
  <c r="G410" i="7"/>
  <c r="D410" i="7"/>
  <c r="C410" i="7"/>
  <c r="B410" i="7"/>
  <c r="L409" i="7"/>
  <c r="K409" i="7"/>
  <c r="H409" i="7"/>
  <c r="H408" i="7" s="1"/>
  <c r="G409" i="7"/>
  <c r="F409" i="7"/>
  <c r="D409" i="7"/>
  <c r="C409" i="7"/>
  <c r="D408" i="7"/>
  <c r="M406" i="7"/>
  <c r="B406" i="7"/>
  <c r="H404" i="7"/>
  <c r="G404" i="7"/>
  <c r="F404" i="7"/>
  <c r="D404" i="7"/>
  <c r="C404" i="7"/>
  <c r="B404" i="7" s="1"/>
  <c r="L403" i="7"/>
  <c r="J403" i="7" s="1"/>
  <c r="K403" i="7"/>
  <c r="H403" i="7"/>
  <c r="G403" i="7"/>
  <c r="D403" i="7"/>
  <c r="B403" i="7" s="1"/>
  <c r="C403" i="7"/>
  <c r="L402" i="7"/>
  <c r="K402" i="7"/>
  <c r="J402" i="7" s="1"/>
  <c r="H402" i="7"/>
  <c r="F402" i="7" s="1"/>
  <c r="G402" i="7"/>
  <c r="D402" i="7"/>
  <c r="C402" i="7"/>
  <c r="B402" i="7" s="1"/>
  <c r="L401" i="7"/>
  <c r="K401" i="7"/>
  <c r="J401" i="7"/>
  <c r="H401" i="7"/>
  <c r="G401" i="7"/>
  <c r="F401" i="7" s="1"/>
  <c r="D401" i="7"/>
  <c r="D399" i="7" s="1"/>
  <c r="C401" i="7"/>
  <c r="B401" i="7"/>
  <c r="L400" i="7"/>
  <c r="K400" i="7"/>
  <c r="J400" i="7" s="1"/>
  <c r="H400" i="7"/>
  <c r="F400" i="7" s="1"/>
  <c r="G400" i="7"/>
  <c r="D400" i="7"/>
  <c r="C400" i="7"/>
  <c r="L399" i="7"/>
  <c r="J399" i="7" s="1"/>
  <c r="K399" i="7"/>
  <c r="L398" i="7"/>
  <c r="K398" i="7"/>
  <c r="J398" i="7" s="1"/>
  <c r="H398" i="7"/>
  <c r="G398" i="7"/>
  <c r="F398" i="7"/>
  <c r="D398" i="7"/>
  <c r="C398" i="7"/>
  <c r="B398" i="7" s="1"/>
  <c r="L397" i="7"/>
  <c r="K397" i="7"/>
  <c r="J397" i="7"/>
  <c r="H397" i="7"/>
  <c r="G397" i="7"/>
  <c r="F397" i="7" s="1"/>
  <c r="D397" i="7"/>
  <c r="B397" i="7" s="1"/>
  <c r="C397" i="7"/>
  <c r="L396" i="7"/>
  <c r="K396" i="7"/>
  <c r="J396" i="7" s="1"/>
  <c r="H396" i="7"/>
  <c r="F396" i="7" s="1"/>
  <c r="G396" i="7"/>
  <c r="D396" i="7"/>
  <c r="C396" i="7"/>
  <c r="B396" i="7" s="1"/>
  <c r="L395" i="7"/>
  <c r="L393" i="7" s="1"/>
  <c r="K395" i="7"/>
  <c r="H395" i="7"/>
  <c r="G395" i="7"/>
  <c r="D395" i="7"/>
  <c r="C395" i="7"/>
  <c r="B395" i="7"/>
  <c r="L394" i="7"/>
  <c r="K394" i="7"/>
  <c r="H394" i="7"/>
  <c r="H393" i="7" s="1"/>
  <c r="G394" i="7"/>
  <c r="F394" i="7"/>
  <c r="D394" i="7"/>
  <c r="C394" i="7"/>
  <c r="D393" i="7"/>
  <c r="L392" i="7"/>
  <c r="K392" i="7"/>
  <c r="J392" i="7" s="1"/>
  <c r="H392" i="7"/>
  <c r="F392" i="7" s="1"/>
  <c r="G392" i="7"/>
  <c r="D392" i="7"/>
  <c r="C392" i="7"/>
  <c r="B392" i="7" s="1"/>
  <c r="L391" i="7"/>
  <c r="J391" i="7" s="1"/>
  <c r="K391" i="7"/>
  <c r="H391" i="7"/>
  <c r="G391" i="7"/>
  <c r="F391" i="7" s="1"/>
  <c r="D391" i="7"/>
  <c r="D387" i="7" s="1"/>
  <c r="C391" i="7"/>
  <c r="L390" i="7"/>
  <c r="K390" i="7"/>
  <c r="J390" i="7" s="1"/>
  <c r="H390" i="7"/>
  <c r="G390" i="7"/>
  <c r="F390" i="7"/>
  <c r="D390" i="7"/>
  <c r="C390" i="7"/>
  <c r="B390" i="7" s="1"/>
  <c r="L389" i="7"/>
  <c r="L387" i="7" s="1"/>
  <c r="K389" i="7"/>
  <c r="J389" i="7"/>
  <c r="H389" i="7"/>
  <c r="G389" i="7"/>
  <c r="D389" i="7"/>
  <c r="B389" i="7" s="1"/>
  <c r="C389" i="7"/>
  <c r="L388" i="7"/>
  <c r="K388" i="7"/>
  <c r="H388" i="7"/>
  <c r="H387" i="7" s="1"/>
  <c r="G388" i="7"/>
  <c r="D388" i="7"/>
  <c r="C388" i="7"/>
  <c r="L386" i="7"/>
  <c r="K386" i="7"/>
  <c r="J386" i="7" s="1"/>
  <c r="H386" i="7"/>
  <c r="F386" i="7" s="1"/>
  <c r="G386" i="7"/>
  <c r="D386" i="7"/>
  <c r="C386" i="7"/>
  <c r="B386" i="7" s="1"/>
  <c r="L385" i="7"/>
  <c r="K385" i="7"/>
  <c r="J385" i="7"/>
  <c r="H385" i="7"/>
  <c r="G385" i="7"/>
  <c r="F385" i="7" s="1"/>
  <c r="D385" i="7"/>
  <c r="D381" i="7" s="1"/>
  <c r="C385" i="7"/>
  <c r="B385" i="7"/>
  <c r="L384" i="7"/>
  <c r="K384" i="7"/>
  <c r="J384" i="7" s="1"/>
  <c r="H384" i="7"/>
  <c r="F384" i="7" s="1"/>
  <c r="G384" i="7"/>
  <c r="D384" i="7"/>
  <c r="C384" i="7"/>
  <c r="B384" i="7" s="1"/>
  <c r="L383" i="7"/>
  <c r="L381" i="7" s="1"/>
  <c r="K383" i="7"/>
  <c r="H383" i="7"/>
  <c r="G383" i="7"/>
  <c r="D383" i="7"/>
  <c r="C383" i="7"/>
  <c r="B383" i="7"/>
  <c r="L382" i="7"/>
  <c r="K382" i="7"/>
  <c r="H382" i="7"/>
  <c r="G382" i="7"/>
  <c r="F382" i="7"/>
  <c r="D382" i="7"/>
  <c r="C382" i="7"/>
  <c r="L380" i="7"/>
  <c r="K380" i="7"/>
  <c r="J380" i="7" s="1"/>
  <c r="H380" i="7"/>
  <c r="F380" i="7" s="1"/>
  <c r="G380" i="7"/>
  <c r="D380" i="7"/>
  <c r="C380" i="7"/>
  <c r="B380" i="7" s="1"/>
  <c r="L379" i="7"/>
  <c r="J379" i="7" s="1"/>
  <c r="K379" i="7"/>
  <c r="H379" i="7"/>
  <c r="G379" i="7"/>
  <c r="F379" i="7" s="1"/>
  <c r="D379" i="7"/>
  <c r="B379" i="7" s="1"/>
  <c r="C379" i="7"/>
  <c r="L378" i="7"/>
  <c r="K378" i="7"/>
  <c r="J378" i="7" s="1"/>
  <c r="H378" i="7"/>
  <c r="G378" i="7"/>
  <c r="F378" i="7"/>
  <c r="D378" i="7"/>
  <c r="C378" i="7"/>
  <c r="B378" i="7" s="1"/>
  <c r="L377" i="7"/>
  <c r="L375" i="7" s="1"/>
  <c r="K377" i="7"/>
  <c r="J377" i="7"/>
  <c r="H377" i="7"/>
  <c r="G377" i="7"/>
  <c r="D377" i="7"/>
  <c r="B377" i="7" s="1"/>
  <c r="C377" i="7"/>
  <c r="L376" i="7"/>
  <c r="K376" i="7"/>
  <c r="H376" i="7"/>
  <c r="G376" i="7"/>
  <c r="F376" i="7"/>
  <c r="D376" i="7"/>
  <c r="C376" i="7"/>
  <c r="D375" i="7"/>
  <c r="L374" i="7"/>
  <c r="K374" i="7"/>
  <c r="J374" i="7" s="1"/>
  <c r="H374" i="7"/>
  <c r="F374" i="7" s="1"/>
  <c r="G374" i="7"/>
  <c r="D374" i="7"/>
  <c r="C374" i="7"/>
  <c r="B374" i="7" s="1"/>
  <c r="L373" i="7"/>
  <c r="K373" i="7"/>
  <c r="J373" i="7"/>
  <c r="H373" i="7"/>
  <c r="G373" i="7"/>
  <c r="F373" i="7" s="1"/>
  <c r="D373" i="7"/>
  <c r="C373" i="7"/>
  <c r="B373" i="7"/>
  <c r="L372" i="7"/>
  <c r="K372" i="7"/>
  <c r="J372" i="7" s="1"/>
  <c r="H372" i="7"/>
  <c r="G372" i="7"/>
  <c r="F372" i="7" s="1"/>
  <c r="D372" i="7"/>
  <c r="C372" i="7"/>
  <c r="B372" i="7"/>
  <c r="L371" i="7"/>
  <c r="K371" i="7"/>
  <c r="J371" i="7"/>
  <c r="H371" i="7"/>
  <c r="G371" i="7"/>
  <c r="D371" i="7"/>
  <c r="D369" i="7" s="1"/>
  <c r="C371" i="7"/>
  <c r="B371" i="7"/>
  <c r="L370" i="7"/>
  <c r="K370" i="7"/>
  <c r="H370" i="7"/>
  <c r="G370" i="7"/>
  <c r="F370" i="7"/>
  <c r="D370" i="7"/>
  <c r="C370" i="7"/>
  <c r="L369" i="7"/>
  <c r="G369" i="7"/>
  <c r="L368" i="7"/>
  <c r="K368" i="7"/>
  <c r="H368" i="7"/>
  <c r="G368" i="7"/>
  <c r="F368" i="7"/>
  <c r="D368" i="7"/>
  <c r="C368" i="7"/>
  <c r="B368" i="7" s="1"/>
  <c r="L367" i="7"/>
  <c r="K367" i="7"/>
  <c r="J367" i="7"/>
  <c r="H367" i="7"/>
  <c r="G367" i="7"/>
  <c r="F367" i="7" s="1"/>
  <c r="D367" i="7"/>
  <c r="B367" i="7" s="1"/>
  <c r="C367" i="7"/>
  <c r="L366" i="7"/>
  <c r="K366" i="7"/>
  <c r="J366" i="7" s="1"/>
  <c r="H366" i="7"/>
  <c r="F366" i="7" s="1"/>
  <c r="G366" i="7"/>
  <c r="D366" i="7"/>
  <c r="C366" i="7"/>
  <c r="B366" i="7" s="1"/>
  <c r="L365" i="7"/>
  <c r="L363" i="7" s="1"/>
  <c r="K365" i="7"/>
  <c r="H365" i="7"/>
  <c r="G365" i="7"/>
  <c r="D365" i="7"/>
  <c r="C365" i="7"/>
  <c r="B365" i="7"/>
  <c r="L364" i="7"/>
  <c r="K364" i="7"/>
  <c r="H364" i="7"/>
  <c r="H363" i="7" s="1"/>
  <c r="G364" i="7"/>
  <c r="F364" i="7"/>
  <c r="D364" i="7"/>
  <c r="C364" i="7"/>
  <c r="D363" i="7"/>
  <c r="M361" i="7"/>
  <c r="B361" i="7"/>
  <c r="H359" i="7"/>
  <c r="G359" i="7"/>
  <c r="F359" i="7"/>
  <c r="D359" i="7"/>
  <c r="C359" i="7"/>
  <c r="B359" i="7" s="1"/>
  <c r="L358" i="7"/>
  <c r="J358" i="7" s="1"/>
  <c r="K358" i="7"/>
  <c r="H358" i="7"/>
  <c r="G358" i="7"/>
  <c r="D358" i="7"/>
  <c r="B358" i="7" s="1"/>
  <c r="C358" i="7"/>
  <c r="L357" i="7"/>
  <c r="K357" i="7"/>
  <c r="J357" i="7" s="1"/>
  <c r="H357" i="7"/>
  <c r="F357" i="7" s="1"/>
  <c r="G357" i="7"/>
  <c r="D357" i="7"/>
  <c r="C357" i="7"/>
  <c r="B357" i="7" s="1"/>
  <c r="L356" i="7"/>
  <c r="K356" i="7"/>
  <c r="J356" i="7"/>
  <c r="H356" i="7"/>
  <c r="G356" i="7"/>
  <c r="F356" i="7" s="1"/>
  <c r="D356" i="7"/>
  <c r="C356" i="7"/>
  <c r="B356" i="7"/>
  <c r="L355" i="7"/>
  <c r="K355" i="7"/>
  <c r="J355" i="7" s="1"/>
  <c r="H355" i="7"/>
  <c r="F355" i="7" s="1"/>
  <c r="G355" i="7"/>
  <c r="D355" i="7"/>
  <c r="C355" i="7"/>
  <c r="L354" i="7"/>
  <c r="J354" i="7" s="1"/>
  <c r="K354" i="7"/>
  <c r="D354" i="7"/>
  <c r="L353" i="7"/>
  <c r="K353" i="7"/>
  <c r="J353" i="7" s="1"/>
  <c r="H353" i="7"/>
  <c r="G353" i="7"/>
  <c r="F353" i="7"/>
  <c r="D353" i="7"/>
  <c r="C353" i="7"/>
  <c r="B353" i="7" s="1"/>
  <c r="L352" i="7"/>
  <c r="K352" i="7"/>
  <c r="J352" i="7"/>
  <c r="H352" i="7"/>
  <c r="G352" i="7"/>
  <c r="F352" i="7" s="1"/>
  <c r="D352" i="7"/>
  <c r="B352" i="7" s="1"/>
  <c r="C352" i="7"/>
  <c r="L351" i="7"/>
  <c r="K351" i="7"/>
  <c r="J351" i="7" s="1"/>
  <c r="H351" i="7"/>
  <c r="F351" i="7" s="1"/>
  <c r="G351" i="7"/>
  <c r="D351" i="7"/>
  <c r="C351" i="7"/>
  <c r="B351" i="7" s="1"/>
  <c r="L350" i="7"/>
  <c r="L348" i="7" s="1"/>
  <c r="K350" i="7"/>
  <c r="H350" i="7"/>
  <c r="G350" i="7"/>
  <c r="D350" i="7"/>
  <c r="C350" i="7"/>
  <c r="B350" i="7"/>
  <c r="L349" i="7"/>
  <c r="K349" i="7"/>
  <c r="H349" i="7"/>
  <c r="H348" i="7" s="1"/>
  <c r="G349" i="7"/>
  <c r="F349" i="7"/>
  <c r="D349" i="7"/>
  <c r="C349" i="7"/>
  <c r="D348" i="7"/>
  <c r="L347" i="7"/>
  <c r="K347" i="7"/>
  <c r="J347" i="7" s="1"/>
  <c r="H347" i="7"/>
  <c r="F347" i="7" s="1"/>
  <c r="G347" i="7"/>
  <c r="D347" i="7"/>
  <c r="C347" i="7"/>
  <c r="B347" i="7" s="1"/>
  <c r="L346" i="7"/>
  <c r="J346" i="7" s="1"/>
  <c r="K346" i="7"/>
  <c r="H346" i="7"/>
  <c r="G346" i="7"/>
  <c r="F346" i="7" s="1"/>
  <c r="D346" i="7"/>
  <c r="D342" i="7" s="1"/>
  <c r="C346" i="7"/>
  <c r="L345" i="7"/>
  <c r="K345" i="7"/>
  <c r="J345" i="7" s="1"/>
  <c r="H345" i="7"/>
  <c r="G345" i="7"/>
  <c r="F345" i="7"/>
  <c r="D345" i="7"/>
  <c r="C345" i="7"/>
  <c r="B345" i="7" s="1"/>
  <c r="L344" i="7"/>
  <c r="L342" i="7" s="1"/>
  <c r="K344" i="7"/>
  <c r="J344" i="7"/>
  <c r="H344" i="7"/>
  <c r="G344" i="7"/>
  <c r="D344" i="7"/>
  <c r="B344" i="7" s="1"/>
  <c r="C344" i="7"/>
  <c r="L343" i="7"/>
  <c r="K343" i="7"/>
  <c r="H343" i="7"/>
  <c r="H342" i="7" s="1"/>
  <c r="G343" i="7"/>
  <c r="D343" i="7"/>
  <c r="C343" i="7"/>
  <c r="L341" i="7"/>
  <c r="K341" i="7"/>
  <c r="J341" i="7" s="1"/>
  <c r="H341" i="7"/>
  <c r="F341" i="7" s="1"/>
  <c r="G341" i="7"/>
  <c r="D341" i="7"/>
  <c r="C341" i="7"/>
  <c r="B341" i="7" s="1"/>
  <c r="L340" i="7"/>
  <c r="K340" i="7"/>
  <c r="J340" i="7"/>
  <c r="H340" i="7"/>
  <c r="G340" i="7"/>
  <c r="F340" i="7" s="1"/>
  <c r="D340" i="7"/>
  <c r="D336" i="7" s="1"/>
  <c r="C340" i="7"/>
  <c r="B340" i="7"/>
  <c r="L339" i="7"/>
  <c r="K339" i="7"/>
  <c r="J339" i="7" s="1"/>
  <c r="H339" i="7"/>
  <c r="F339" i="7" s="1"/>
  <c r="G339" i="7"/>
  <c r="D339" i="7"/>
  <c r="C339" i="7"/>
  <c r="B339" i="7" s="1"/>
  <c r="L338" i="7"/>
  <c r="L336" i="7" s="1"/>
  <c r="K338" i="7"/>
  <c r="H338" i="7"/>
  <c r="G338" i="7"/>
  <c r="D338" i="7"/>
  <c r="C338" i="7"/>
  <c r="B338" i="7"/>
  <c r="L337" i="7"/>
  <c r="K337" i="7"/>
  <c r="H337" i="7"/>
  <c r="G337" i="7"/>
  <c r="F337" i="7"/>
  <c r="D337" i="7"/>
  <c r="C337" i="7"/>
  <c r="L335" i="7"/>
  <c r="K335" i="7"/>
  <c r="J335" i="7" s="1"/>
  <c r="H335" i="7"/>
  <c r="G335" i="7"/>
  <c r="F335" i="7"/>
  <c r="D335" i="7"/>
  <c r="C335" i="7"/>
  <c r="B335" i="7" s="1"/>
  <c r="L334" i="7"/>
  <c r="J334" i="7" s="1"/>
  <c r="K334" i="7"/>
  <c r="H334" i="7"/>
  <c r="G334" i="7"/>
  <c r="F334" i="7" s="1"/>
  <c r="D334" i="7"/>
  <c r="B334" i="7" s="1"/>
  <c r="C334" i="7"/>
  <c r="L333" i="7"/>
  <c r="K333" i="7"/>
  <c r="J333" i="7" s="1"/>
  <c r="H333" i="7"/>
  <c r="G333" i="7"/>
  <c r="F333" i="7"/>
  <c r="D333" i="7"/>
  <c r="C333" i="7"/>
  <c r="B333" i="7" s="1"/>
  <c r="L332" i="7"/>
  <c r="L330" i="7" s="1"/>
  <c r="K332" i="7"/>
  <c r="J332" i="7"/>
  <c r="H332" i="7"/>
  <c r="G332" i="7"/>
  <c r="D332" i="7"/>
  <c r="B332" i="7" s="1"/>
  <c r="C332" i="7"/>
  <c r="L331" i="7"/>
  <c r="K331" i="7"/>
  <c r="H331" i="7"/>
  <c r="H330" i="7" s="1"/>
  <c r="G331" i="7"/>
  <c r="F331" i="7"/>
  <c r="D331" i="7"/>
  <c r="C331" i="7"/>
  <c r="D330" i="7"/>
  <c r="L329" i="7"/>
  <c r="K329" i="7"/>
  <c r="J329" i="7" s="1"/>
  <c r="H329" i="7"/>
  <c r="F329" i="7" s="1"/>
  <c r="G329" i="7"/>
  <c r="D329" i="7"/>
  <c r="C329" i="7"/>
  <c r="B329" i="7" s="1"/>
  <c r="L328" i="7"/>
  <c r="K328" i="7"/>
  <c r="J328" i="7"/>
  <c r="H328" i="7"/>
  <c r="G328" i="7"/>
  <c r="F328" i="7" s="1"/>
  <c r="D328" i="7"/>
  <c r="C328" i="7"/>
  <c r="B328" i="7"/>
  <c r="L327" i="7"/>
  <c r="K327" i="7"/>
  <c r="J327" i="7" s="1"/>
  <c r="H327" i="7"/>
  <c r="F327" i="7" s="1"/>
  <c r="G327" i="7"/>
  <c r="D327" i="7"/>
  <c r="C327" i="7"/>
  <c r="B327" i="7" s="1"/>
  <c r="L326" i="7"/>
  <c r="L324" i="7" s="1"/>
  <c r="K326" i="7"/>
  <c r="J326" i="7"/>
  <c r="H326" i="7"/>
  <c r="G326" i="7"/>
  <c r="D326" i="7"/>
  <c r="C326" i="7"/>
  <c r="B326" i="7"/>
  <c r="L325" i="7"/>
  <c r="K325" i="7"/>
  <c r="H325" i="7"/>
  <c r="H324" i="7" s="1"/>
  <c r="G325" i="7"/>
  <c r="D325" i="7"/>
  <c r="C325" i="7"/>
  <c r="D324" i="7"/>
  <c r="L323" i="7"/>
  <c r="K323" i="7"/>
  <c r="J323" i="7" s="1"/>
  <c r="H323" i="7"/>
  <c r="G323" i="7"/>
  <c r="F323" i="7"/>
  <c r="D323" i="7"/>
  <c r="C323" i="7"/>
  <c r="B323" i="7" s="1"/>
  <c r="L322" i="7"/>
  <c r="J322" i="7" s="1"/>
  <c r="K322" i="7"/>
  <c r="H322" i="7"/>
  <c r="G322" i="7"/>
  <c r="F322" i="7" s="1"/>
  <c r="D322" i="7"/>
  <c r="D318" i="7" s="1"/>
  <c r="C322" i="7"/>
  <c r="B322" i="7"/>
  <c r="L321" i="7"/>
  <c r="K321" i="7"/>
  <c r="J321" i="7" s="1"/>
  <c r="H321" i="7"/>
  <c r="G321" i="7"/>
  <c r="F321" i="7"/>
  <c r="D321" i="7"/>
  <c r="C321" i="7"/>
  <c r="B321" i="7" s="1"/>
  <c r="L320" i="7"/>
  <c r="L318" i="7" s="1"/>
  <c r="K320" i="7"/>
  <c r="H320" i="7"/>
  <c r="G320" i="7"/>
  <c r="D320" i="7"/>
  <c r="B320" i="7" s="1"/>
  <c r="C320" i="7"/>
  <c r="L319" i="7"/>
  <c r="K319" i="7"/>
  <c r="H319" i="7"/>
  <c r="H318" i="7" s="1"/>
  <c r="G319" i="7"/>
  <c r="F319" i="7"/>
  <c r="D319" i="7"/>
  <c r="C319" i="7"/>
  <c r="M316" i="7"/>
  <c r="B316" i="7"/>
  <c r="H314" i="7"/>
  <c r="F314" i="7" s="1"/>
  <c r="G314" i="7"/>
  <c r="D314" i="7"/>
  <c r="C314" i="7"/>
  <c r="B314" i="7" s="1"/>
  <c r="L313" i="7"/>
  <c r="K313" i="7"/>
  <c r="J313" i="7"/>
  <c r="H313" i="7"/>
  <c r="G313" i="7"/>
  <c r="F313" i="7" s="1"/>
  <c r="D313" i="7"/>
  <c r="C313" i="7"/>
  <c r="B313" i="7"/>
  <c r="L312" i="7"/>
  <c r="K312" i="7"/>
  <c r="J312" i="7" s="1"/>
  <c r="H312" i="7"/>
  <c r="F312" i="7" s="1"/>
  <c r="G312" i="7"/>
  <c r="D312" i="7"/>
  <c r="C312" i="7"/>
  <c r="B312" i="7" s="1"/>
  <c r="L311" i="7"/>
  <c r="J311" i="7" s="1"/>
  <c r="K311" i="7"/>
  <c r="H311" i="7"/>
  <c r="G311" i="7"/>
  <c r="F311" i="7" s="1"/>
  <c r="D311" i="7"/>
  <c r="D309" i="7" s="1"/>
  <c r="C311" i="7"/>
  <c r="L310" i="7"/>
  <c r="K310" i="7"/>
  <c r="J310" i="7" s="1"/>
  <c r="H310" i="7"/>
  <c r="G310" i="7"/>
  <c r="F310" i="7"/>
  <c r="D310" i="7"/>
  <c r="C310" i="7"/>
  <c r="L309" i="7"/>
  <c r="L39" i="7" s="1"/>
  <c r="K309" i="7"/>
  <c r="J309" i="7"/>
  <c r="L308" i="7"/>
  <c r="K308" i="7"/>
  <c r="J308" i="7" s="1"/>
  <c r="H308" i="7"/>
  <c r="H38" i="7" s="1"/>
  <c r="G308" i="7"/>
  <c r="D308" i="7"/>
  <c r="C308" i="7"/>
  <c r="B308" i="7" s="1"/>
  <c r="L307" i="7"/>
  <c r="J307" i="7" s="1"/>
  <c r="K307" i="7"/>
  <c r="H307" i="7"/>
  <c r="G307" i="7"/>
  <c r="F307" i="7" s="1"/>
  <c r="D307" i="7"/>
  <c r="C307" i="7"/>
  <c r="B307" i="7"/>
  <c r="L306" i="7"/>
  <c r="K306" i="7"/>
  <c r="J306" i="7" s="1"/>
  <c r="H306" i="7"/>
  <c r="G306" i="7"/>
  <c r="F306" i="7"/>
  <c r="D306" i="7"/>
  <c r="C306" i="7"/>
  <c r="B306" i="7" s="1"/>
  <c r="L305" i="7"/>
  <c r="K305" i="7"/>
  <c r="H305" i="7"/>
  <c r="G305" i="7"/>
  <c r="D305" i="7"/>
  <c r="B305" i="7" s="1"/>
  <c r="C305" i="7"/>
  <c r="L304" i="7"/>
  <c r="K304" i="7"/>
  <c r="H304" i="7"/>
  <c r="H303" i="7" s="1"/>
  <c r="G304" i="7"/>
  <c r="D304" i="7"/>
  <c r="C304" i="7"/>
  <c r="D303" i="7"/>
  <c r="L302" i="7"/>
  <c r="K302" i="7"/>
  <c r="J302" i="7" s="1"/>
  <c r="H302" i="7"/>
  <c r="G302" i="7"/>
  <c r="F302" i="7"/>
  <c r="D302" i="7"/>
  <c r="C302" i="7"/>
  <c r="B302" i="7" s="1"/>
  <c r="L301" i="7"/>
  <c r="K301" i="7"/>
  <c r="J301" i="7"/>
  <c r="H301" i="7"/>
  <c r="G301" i="7"/>
  <c r="F301" i="7" s="1"/>
  <c r="D301" i="7"/>
  <c r="B301" i="7" s="1"/>
  <c r="C301" i="7"/>
  <c r="L300" i="7"/>
  <c r="K300" i="7"/>
  <c r="J300" i="7" s="1"/>
  <c r="H300" i="7"/>
  <c r="F300" i="7" s="1"/>
  <c r="G300" i="7"/>
  <c r="D300" i="7"/>
  <c r="C300" i="7"/>
  <c r="B300" i="7" s="1"/>
  <c r="L299" i="7"/>
  <c r="L297" i="7" s="1"/>
  <c r="K299" i="7"/>
  <c r="H299" i="7"/>
  <c r="G299" i="7"/>
  <c r="D299" i="7"/>
  <c r="C299" i="7"/>
  <c r="B299" i="7"/>
  <c r="L298" i="7"/>
  <c r="K298" i="7"/>
  <c r="H298" i="7"/>
  <c r="H297" i="7" s="1"/>
  <c r="G298" i="7"/>
  <c r="F298" i="7"/>
  <c r="D298" i="7"/>
  <c r="C298" i="7"/>
  <c r="C28" i="7" s="1"/>
  <c r="D297" i="7"/>
  <c r="L296" i="7"/>
  <c r="K296" i="7"/>
  <c r="J296" i="7" s="1"/>
  <c r="H296" i="7"/>
  <c r="F296" i="7" s="1"/>
  <c r="G296" i="7"/>
  <c r="D296" i="7"/>
  <c r="C296" i="7"/>
  <c r="B296" i="7" s="1"/>
  <c r="L295" i="7"/>
  <c r="J295" i="7" s="1"/>
  <c r="K295" i="7"/>
  <c r="H295" i="7"/>
  <c r="G295" i="7"/>
  <c r="F295" i="7" s="1"/>
  <c r="D295" i="7"/>
  <c r="D291" i="7" s="1"/>
  <c r="C295" i="7"/>
  <c r="L294" i="7"/>
  <c r="K294" i="7"/>
  <c r="J294" i="7" s="1"/>
  <c r="H294" i="7"/>
  <c r="G294" i="7"/>
  <c r="F294" i="7"/>
  <c r="D294" i="7"/>
  <c r="C294" i="7"/>
  <c r="B294" i="7" s="1"/>
  <c r="L293" i="7"/>
  <c r="L291" i="7" s="1"/>
  <c r="K293" i="7"/>
  <c r="J293" i="7"/>
  <c r="H293" i="7"/>
  <c r="G293" i="7"/>
  <c r="D293" i="7"/>
  <c r="B293" i="7" s="1"/>
  <c r="C293" i="7"/>
  <c r="L292" i="7"/>
  <c r="K292" i="7"/>
  <c r="H292" i="7"/>
  <c r="H291" i="7" s="1"/>
  <c r="G292" i="7"/>
  <c r="D292" i="7"/>
  <c r="C292" i="7"/>
  <c r="L290" i="7"/>
  <c r="K290" i="7"/>
  <c r="J290" i="7" s="1"/>
  <c r="H290" i="7"/>
  <c r="F290" i="7" s="1"/>
  <c r="G290" i="7"/>
  <c r="D290" i="7"/>
  <c r="C290" i="7"/>
  <c r="B290" i="7" s="1"/>
  <c r="L289" i="7"/>
  <c r="K289" i="7"/>
  <c r="J289" i="7"/>
  <c r="H289" i="7"/>
  <c r="G289" i="7"/>
  <c r="F289" i="7" s="1"/>
  <c r="D289" i="7"/>
  <c r="D285" i="7" s="1"/>
  <c r="C289" i="7"/>
  <c r="B289" i="7"/>
  <c r="L288" i="7"/>
  <c r="K288" i="7"/>
  <c r="J288" i="7" s="1"/>
  <c r="H288" i="7"/>
  <c r="F288" i="7" s="1"/>
  <c r="G288" i="7"/>
  <c r="D288" i="7"/>
  <c r="C288" i="7"/>
  <c r="B288" i="7" s="1"/>
  <c r="L287" i="7"/>
  <c r="L285" i="7" s="1"/>
  <c r="K287" i="7"/>
  <c r="H287" i="7"/>
  <c r="G287" i="7"/>
  <c r="D287" i="7"/>
  <c r="C287" i="7"/>
  <c r="B287" i="7"/>
  <c r="L286" i="7"/>
  <c r="K286" i="7"/>
  <c r="H286" i="7"/>
  <c r="G286" i="7"/>
  <c r="F286" i="7"/>
  <c r="D286" i="7"/>
  <c r="C286" i="7"/>
  <c r="L284" i="7"/>
  <c r="K284" i="7"/>
  <c r="J284" i="7" s="1"/>
  <c r="H284" i="7"/>
  <c r="H14" i="7" s="1"/>
  <c r="G284" i="7"/>
  <c r="F284" i="7"/>
  <c r="D284" i="7"/>
  <c r="C284" i="7"/>
  <c r="B284" i="7" s="1"/>
  <c r="L283" i="7"/>
  <c r="J283" i="7" s="1"/>
  <c r="K283" i="7"/>
  <c r="H283" i="7"/>
  <c r="G283" i="7"/>
  <c r="F283" i="7" s="1"/>
  <c r="D283" i="7"/>
  <c r="B283" i="7" s="1"/>
  <c r="C283" i="7"/>
  <c r="L282" i="7"/>
  <c r="K282" i="7"/>
  <c r="J282" i="7" s="1"/>
  <c r="H282" i="7"/>
  <c r="G282" i="7"/>
  <c r="F282" i="7"/>
  <c r="D282" i="7"/>
  <c r="C282" i="7"/>
  <c r="B282" i="7" s="1"/>
  <c r="L281" i="7"/>
  <c r="L279" i="7" s="1"/>
  <c r="K281" i="7"/>
  <c r="J281" i="7"/>
  <c r="H281" i="7"/>
  <c r="G281" i="7"/>
  <c r="D281" i="7"/>
  <c r="B281" i="7" s="1"/>
  <c r="C281" i="7"/>
  <c r="L280" i="7"/>
  <c r="K280" i="7"/>
  <c r="H280" i="7"/>
  <c r="H279" i="7" s="1"/>
  <c r="G280" i="7"/>
  <c r="F280" i="7"/>
  <c r="D280" i="7"/>
  <c r="C280" i="7"/>
  <c r="D279" i="7"/>
  <c r="L278" i="7"/>
  <c r="K278" i="7"/>
  <c r="J278" i="7" s="1"/>
  <c r="H278" i="7"/>
  <c r="F278" i="7" s="1"/>
  <c r="G278" i="7"/>
  <c r="D278" i="7"/>
  <c r="C278" i="7"/>
  <c r="B278" i="7" s="1"/>
  <c r="L277" i="7"/>
  <c r="K277" i="7"/>
  <c r="J277" i="7"/>
  <c r="H277" i="7"/>
  <c r="G277" i="7"/>
  <c r="F277" i="7" s="1"/>
  <c r="D277" i="7"/>
  <c r="C277" i="7"/>
  <c r="B277" i="7"/>
  <c r="L276" i="7"/>
  <c r="K276" i="7"/>
  <c r="J276" i="7" s="1"/>
  <c r="H276" i="7"/>
  <c r="F276" i="7" s="1"/>
  <c r="G276" i="7"/>
  <c r="D276" i="7"/>
  <c r="C276" i="7"/>
  <c r="B276" i="7" s="1"/>
  <c r="L275" i="7"/>
  <c r="L273" i="7" s="1"/>
  <c r="K275" i="7"/>
  <c r="J275" i="7"/>
  <c r="H275" i="7"/>
  <c r="G275" i="7"/>
  <c r="D275" i="7"/>
  <c r="C275" i="7"/>
  <c r="B275" i="7"/>
  <c r="L274" i="7"/>
  <c r="K274" i="7"/>
  <c r="H274" i="7"/>
  <c r="H273" i="7" s="1"/>
  <c r="G274" i="7"/>
  <c r="D274" i="7"/>
  <c r="C274" i="7"/>
  <c r="D273" i="7"/>
  <c r="D315" i="7" s="1"/>
  <c r="M271" i="7"/>
  <c r="B271" i="7"/>
  <c r="H269" i="7"/>
  <c r="G269" i="7"/>
  <c r="F269" i="7"/>
  <c r="D269" i="7"/>
  <c r="C269" i="7"/>
  <c r="B269" i="7" s="1"/>
  <c r="L268" i="7"/>
  <c r="K268" i="7"/>
  <c r="J268" i="7"/>
  <c r="H268" i="7"/>
  <c r="G268" i="7"/>
  <c r="D268" i="7"/>
  <c r="B268" i="7" s="1"/>
  <c r="C268" i="7"/>
  <c r="L267" i="7"/>
  <c r="K267" i="7"/>
  <c r="J267" i="7" s="1"/>
  <c r="H267" i="7"/>
  <c r="H42" i="7" s="1"/>
  <c r="G267" i="7"/>
  <c r="F267" i="7"/>
  <c r="D267" i="7"/>
  <c r="C267" i="7"/>
  <c r="B267" i="7" s="1"/>
  <c r="L266" i="7"/>
  <c r="K266" i="7"/>
  <c r="J266" i="7"/>
  <c r="H266" i="7"/>
  <c r="G266" i="7"/>
  <c r="F266" i="7" s="1"/>
  <c r="D266" i="7"/>
  <c r="D41" i="7" s="1"/>
  <c r="C266" i="7"/>
  <c r="L265" i="7"/>
  <c r="K265" i="7"/>
  <c r="J265" i="7" s="1"/>
  <c r="H265" i="7"/>
  <c r="F265" i="7" s="1"/>
  <c r="G265" i="7"/>
  <c r="D265" i="7"/>
  <c r="C265" i="7"/>
  <c r="L264" i="7"/>
  <c r="K264" i="7"/>
  <c r="J264" i="7"/>
  <c r="D264" i="7"/>
  <c r="L263" i="7"/>
  <c r="K263" i="7"/>
  <c r="J263" i="7" s="1"/>
  <c r="H263" i="7"/>
  <c r="F263" i="7" s="1"/>
  <c r="G263" i="7"/>
  <c r="D263" i="7"/>
  <c r="C263" i="7"/>
  <c r="B263" i="7" s="1"/>
  <c r="L262" i="7"/>
  <c r="K262" i="7"/>
  <c r="J262" i="7"/>
  <c r="H262" i="7"/>
  <c r="G262" i="7"/>
  <c r="F262" i="7" s="1"/>
  <c r="D262" i="7"/>
  <c r="C262" i="7"/>
  <c r="B262" i="7"/>
  <c r="L261" i="7"/>
  <c r="K261" i="7"/>
  <c r="J261" i="7" s="1"/>
  <c r="H261" i="7"/>
  <c r="F261" i="7" s="1"/>
  <c r="G261" i="7"/>
  <c r="D261" i="7"/>
  <c r="C261" i="7"/>
  <c r="B261" i="7" s="1"/>
  <c r="L260" i="7"/>
  <c r="L258" i="7" s="1"/>
  <c r="K260" i="7"/>
  <c r="J260" i="7"/>
  <c r="H260" i="7"/>
  <c r="G260" i="7"/>
  <c r="D260" i="7"/>
  <c r="C260" i="7"/>
  <c r="B260" i="7"/>
  <c r="L259" i="7"/>
  <c r="K259" i="7"/>
  <c r="H259" i="7"/>
  <c r="H258" i="7" s="1"/>
  <c r="G259" i="7"/>
  <c r="D259" i="7"/>
  <c r="C259" i="7"/>
  <c r="D258" i="7"/>
  <c r="L257" i="7"/>
  <c r="K257" i="7"/>
  <c r="J257" i="7" s="1"/>
  <c r="H257" i="7"/>
  <c r="G257" i="7"/>
  <c r="F257" i="7"/>
  <c r="D257" i="7"/>
  <c r="C257" i="7"/>
  <c r="B257" i="7" s="1"/>
  <c r="L256" i="7"/>
  <c r="J256" i="7" s="1"/>
  <c r="K256" i="7"/>
  <c r="H256" i="7"/>
  <c r="G256" i="7"/>
  <c r="F256" i="7" s="1"/>
  <c r="D256" i="7"/>
  <c r="D252" i="7" s="1"/>
  <c r="C256" i="7"/>
  <c r="L255" i="7"/>
  <c r="K255" i="7"/>
  <c r="J255" i="7" s="1"/>
  <c r="H255" i="7"/>
  <c r="G255" i="7"/>
  <c r="F255" i="7"/>
  <c r="D255" i="7"/>
  <c r="C255" i="7"/>
  <c r="B255" i="7" s="1"/>
  <c r="L254" i="7"/>
  <c r="L252" i="7" s="1"/>
  <c r="K254" i="7"/>
  <c r="J254" i="7"/>
  <c r="H254" i="7"/>
  <c r="G254" i="7"/>
  <c r="D254" i="7"/>
  <c r="B254" i="7" s="1"/>
  <c r="C254" i="7"/>
  <c r="L253" i="7"/>
  <c r="K253" i="7"/>
  <c r="H253" i="7"/>
  <c r="H252" i="7" s="1"/>
  <c r="G253" i="7"/>
  <c r="F253" i="7"/>
  <c r="D253" i="7"/>
  <c r="C253" i="7"/>
  <c r="L251" i="7"/>
  <c r="K251" i="7"/>
  <c r="J251" i="7" s="1"/>
  <c r="H251" i="7"/>
  <c r="H26" i="7" s="1"/>
  <c r="G251" i="7"/>
  <c r="D251" i="7"/>
  <c r="C251" i="7"/>
  <c r="B251" i="7" s="1"/>
  <c r="L250" i="7"/>
  <c r="K250" i="7"/>
  <c r="J250" i="7"/>
  <c r="H250" i="7"/>
  <c r="G250" i="7"/>
  <c r="F250" i="7" s="1"/>
  <c r="D250" i="7"/>
  <c r="D246" i="7" s="1"/>
  <c r="C250" i="7"/>
  <c r="B250" i="7"/>
  <c r="L249" i="7"/>
  <c r="K249" i="7"/>
  <c r="J249" i="7" s="1"/>
  <c r="H249" i="7"/>
  <c r="F249" i="7" s="1"/>
  <c r="G249" i="7"/>
  <c r="D249" i="7"/>
  <c r="C249" i="7"/>
  <c r="B249" i="7" s="1"/>
  <c r="L248" i="7"/>
  <c r="L246" i="7" s="1"/>
  <c r="K248" i="7"/>
  <c r="H248" i="7"/>
  <c r="G248" i="7"/>
  <c r="D248" i="7"/>
  <c r="C248" i="7"/>
  <c r="B248" i="7"/>
  <c r="L247" i="7"/>
  <c r="K247" i="7"/>
  <c r="H247" i="7"/>
  <c r="G247" i="7"/>
  <c r="F247" i="7"/>
  <c r="D247" i="7"/>
  <c r="C247" i="7"/>
  <c r="L245" i="7"/>
  <c r="K245" i="7"/>
  <c r="J245" i="7" s="1"/>
  <c r="H245" i="7"/>
  <c r="F245" i="7" s="1"/>
  <c r="G245" i="7"/>
  <c r="D245" i="7"/>
  <c r="C245" i="7"/>
  <c r="B245" i="7" s="1"/>
  <c r="L244" i="7"/>
  <c r="J244" i="7" s="1"/>
  <c r="K244" i="7"/>
  <c r="H244" i="7"/>
  <c r="G244" i="7"/>
  <c r="F244" i="7" s="1"/>
  <c r="D244" i="7"/>
  <c r="B244" i="7" s="1"/>
  <c r="C244" i="7"/>
  <c r="L243" i="7"/>
  <c r="K243" i="7"/>
  <c r="J243" i="7" s="1"/>
  <c r="H243" i="7"/>
  <c r="G243" i="7"/>
  <c r="F243" i="7"/>
  <c r="D243" i="7"/>
  <c r="C243" i="7"/>
  <c r="B243" i="7" s="1"/>
  <c r="L242" i="7"/>
  <c r="L240" i="7" s="1"/>
  <c r="K242" i="7"/>
  <c r="J242" i="7"/>
  <c r="H242" i="7"/>
  <c r="G242" i="7"/>
  <c r="D242" i="7"/>
  <c r="B242" i="7" s="1"/>
  <c r="C242" i="7"/>
  <c r="L241" i="7"/>
  <c r="K241" i="7"/>
  <c r="H241" i="7"/>
  <c r="H240" i="7" s="1"/>
  <c r="G241" i="7"/>
  <c r="D241" i="7"/>
  <c r="C241" i="7"/>
  <c r="D240" i="7"/>
  <c r="L239" i="7"/>
  <c r="K239" i="7"/>
  <c r="J239" i="7" s="1"/>
  <c r="H239" i="7"/>
  <c r="F239" i="7" s="1"/>
  <c r="G239" i="7"/>
  <c r="D239" i="7"/>
  <c r="C239" i="7"/>
  <c r="B239" i="7" s="1"/>
  <c r="L238" i="7"/>
  <c r="K238" i="7"/>
  <c r="J238" i="7"/>
  <c r="H238" i="7"/>
  <c r="G238" i="7"/>
  <c r="F238" i="7" s="1"/>
  <c r="D238" i="7"/>
  <c r="C238" i="7"/>
  <c r="B238" i="7"/>
  <c r="L237" i="7"/>
  <c r="K237" i="7"/>
  <c r="J237" i="7" s="1"/>
  <c r="H237" i="7"/>
  <c r="F237" i="7" s="1"/>
  <c r="G237" i="7"/>
  <c r="D237" i="7"/>
  <c r="C237" i="7"/>
  <c r="B237" i="7" s="1"/>
  <c r="L236" i="7"/>
  <c r="L234" i="7" s="1"/>
  <c r="K236" i="7"/>
  <c r="H236" i="7"/>
  <c r="G236" i="7"/>
  <c r="D236" i="7"/>
  <c r="C236" i="7"/>
  <c r="B236" i="7"/>
  <c r="L235" i="7"/>
  <c r="K235" i="7"/>
  <c r="H235" i="7"/>
  <c r="H234" i="7" s="1"/>
  <c r="G235" i="7"/>
  <c r="F235" i="7"/>
  <c r="D235" i="7"/>
  <c r="C235" i="7"/>
  <c r="D234" i="7"/>
  <c r="L233" i="7"/>
  <c r="K233" i="7"/>
  <c r="J233" i="7" s="1"/>
  <c r="H233" i="7"/>
  <c r="F233" i="7" s="1"/>
  <c r="G233" i="7"/>
  <c r="D233" i="7"/>
  <c r="C233" i="7"/>
  <c r="B233" i="7" s="1"/>
  <c r="L232" i="7"/>
  <c r="J232" i="7" s="1"/>
  <c r="K232" i="7"/>
  <c r="H232" i="7"/>
  <c r="G232" i="7"/>
  <c r="F232" i="7" s="1"/>
  <c r="D232" i="7"/>
  <c r="D228" i="7" s="1"/>
  <c r="C232" i="7"/>
  <c r="L231" i="7"/>
  <c r="K231" i="7"/>
  <c r="J231" i="7" s="1"/>
  <c r="H231" i="7"/>
  <c r="G231" i="7"/>
  <c r="F231" i="7"/>
  <c r="D231" i="7"/>
  <c r="C231" i="7"/>
  <c r="B231" i="7" s="1"/>
  <c r="L230" i="7"/>
  <c r="L228" i="7" s="1"/>
  <c r="K230" i="7"/>
  <c r="J230" i="7"/>
  <c r="J228" i="7" s="1"/>
  <c r="H230" i="7"/>
  <c r="G230" i="7"/>
  <c r="G5" i="7" s="1"/>
  <c r="D230" i="7"/>
  <c r="B230" i="7" s="1"/>
  <c r="C230" i="7"/>
  <c r="L229" i="7"/>
  <c r="K229" i="7"/>
  <c r="J229" i="7" s="1"/>
  <c r="H229" i="7"/>
  <c r="F229" i="7" s="1"/>
  <c r="G229" i="7"/>
  <c r="D229" i="7"/>
  <c r="C229" i="7"/>
  <c r="B229" i="7" s="1"/>
  <c r="K228" i="7"/>
  <c r="C228" i="7"/>
  <c r="M226" i="7"/>
  <c r="B226" i="7"/>
  <c r="H224" i="7"/>
  <c r="G224" i="7"/>
  <c r="F224" i="7" s="1"/>
  <c r="D224" i="7"/>
  <c r="C224" i="7"/>
  <c r="B224" i="7"/>
  <c r="L223" i="7"/>
  <c r="K223" i="7"/>
  <c r="J223" i="7" s="1"/>
  <c r="H223" i="7"/>
  <c r="F223" i="7" s="1"/>
  <c r="G223" i="7"/>
  <c r="D223" i="7"/>
  <c r="C223" i="7"/>
  <c r="B223" i="7" s="1"/>
  <c r="L222" i="7"/>
  <c r="J222" i="7" s="1"/>
  <c r="K222" i="7"/>
  <c r="H222" i="7"/>
  <c r="G222" i="7"/>
  <c r="F222" i="7" s="1"/>
  <c r="D222" i="7"/>
  <c r="C222" i="7"/>
  <c r="B222" i="7"/>
  <c r="L221" i="7"/>
  <c r="K221" i="7"/>
  <c r="J221" i="7" s="1"/>
  <c r="H221" i="7"/>
  <c r="H219" i="7" s="1"/>
  <c r="G221" i="7"/>
  <c r="F221" i="7"/>
  <c r="D221" i="7"/>
  <c r="C221" i="7"/>
  <c r="B221" i="7" s="1"/>
  <c r="L220" i="7"/>
  <c r="J220" i="7" s="1"/>
  <c r="K220" i="7"/>
  <c r="H220" i="7"/>
  <c r="G220" i="7"/>
  <c r="D220" i="7"/>
  <c r="D219" i="7" s="1"/>
  <c r="C220" i="7"/>
  <c r="L219" i="7"/>
  <c r="K219" i="7"/>
  <c r="J219" i="7" s="1"/>
  <c r="L218" i="7"/>
  <c r="J218" i="7" s="1"/>
  <c r="K218" i="7"/>
  <c r="H218" i="7"/>
  <c r="G218" i="7"/>
  <c r="F218" i="7" s="1"/>
  <c r="D218" i="7"/>
  <c r="C218" i="7"/>
  <c r="B218" i="7"/>
  <c r="L217" i="7"/>
  <c r="K217" i="7"/>
  <c r="J217" i="7" s="1"/>
  <c r="H217" i="7"/>
  <c r="H213" i="7" s="1"/>
  <c r="G217" i="7"/>
  <c r="F217" i="7"/>
  <c r="D217" i="7"/>
  <c r="C217" i="7"/>
  <c r="B217" i="7" s="1"/>
  <c r="L216" i="7"/>
  <c r="J216" i="7" s="1"/>
  <c r="K216" i="7"/>
  <c r="H216" i="7"/>
  <c r="G216" i="7"/>
  <c r="F216" i="7" s="1"/>
  <c r="D216" i="7"/>
  <c r="B216" i="7" s="1"/>
  <c r="C216" i="7"/>
  <c r="L215" i="7"/>
  <c r="K215" i="7"/>
  <c r="J215" i="7" s="1"/>
  <c r="H215" i="7"/>
  <c r="G215" i="7"/>
  <c r="F215" i="7"/>
  <c r="D215" i="7"/>
  <c r="C215" i="7"/>
  <c r="B215" i="7" s="1"/>
  <c r="L214" i="7"/>
  <c r="K214" i="7"/>
  <c r="J214" i="7"/>
  <c r="H214" i="7"/>
  <c r="G214" i="7"/>
  <c r="D214" i="7"/>
  <c r="C214" i="7"/>
  <c r="L212" i="7"/>
  <c r="K212" i="7"/>
  <c r="J212" i="7"/>
  <c r="H212" i="7"/>
  <c r="G212" i="7"/>
  <c r="F212" i="7" s="1"/>
  <c r="D212" i="7"/>
  <c r="B212" i="7" s="1"/>
  <c r="C212" i="7"/>
  <c r="L211" i="7"/>
  <c r="K211" i="7"/>
  <c r="J211" i="7" s="1"/>
  <c r="H211" i="7"/>
  <c r="F211" i="7" s="1"/>
  <c r="G211" i="7"/>
  <c r="D211" i="7"/>
  <c r="C211" i="7"/>
  <c r="B211" i="7" s="1"/>
  <c r="L210" i="7"/>
  <c r="K210" i="7"/>
  <c r="J210" i="7"/>
  <c r="H210" i="7"/>
  <c r="G210" i="7"/>
  <c r="F210" i="7" s="1"/>
  <c r="D210" i="7"/>
  <c r="C210" i="7"/>
  <c r="B210" i="7"/>
  <c r="L209" i="7"/>
  <c r="K209" i="7"/>
  <c r="J209" i="7" s="1"/>
  <c r="H209" i="7"/>
  <c r="F209" i="7" s="1"/>
  <c r="G209" i="7"/>
  <c r="D209" i="7"/>
  <c r="C209" i="7"/>
  <c r="B209" i="7" s="1"/>
  <c r="L208" i="7"/>
  <c r="L207" i="7" s="1"/>
  <c r="K208" i="7"/>
  <c r="H208" i="7"/>
  <c r="G208" i="7"/>
  <c r="D208" i="7"/>
  <c r="C208" i="7"/>
  <c r="B208" i="7"/>
  <c r="K207" i="7"/>
  <c r="L206" i="7"/>
  <c r="J206" i="7" s="1"/>
  <c r="K206" i="7"/>
  <c r="H206" i="7"/>
  <c r="G206" i="7"/>
  <c r="F206" i="7" s="1"/>
  <c r="D206" i="7"/>
  <c r="C206" i="7"/>
  <c r="B206" i="7"/>
  <c r="L205" i="7"/>
  <c r="K205" i="7"/>
  <c r="J205" i="7" s="1"/>
  <c r="H205" i="7"/>
  <c r="H201" i="7" s="1"/>
  <c r="G205" i="7"/>
  <c r="F205" i="7"/>
  <c r="D205" i="7"/>
  <c r="C205" i="7"/>
  <c r="B205" i="7" s="1"/>
  <c r="L204" i="7"/>
  <c r="J204" i="7" s="1"/>
  <c r="K204" i="7"/>
  <c r="H204" i="7"/>
  <c r="G204" i="7"/>
  <c r="F204" i="7" s="1"/>
  <c r="D204" i="7"/>
  <c r="B204" i="7" s="1"/>
  <c r="C204" i="7"/>
  <c r="L203" i="7"/>
  <c r="K203" i="7"/>
  <c r="J203" i="7" s="1"/>
  <c r="H203" i="7"/>
  <c r="G203" i="7"/>
  <c r="F203" i="7"/>
  <c r="D203" i="7"/>
  <c r="C203" i="7"/>
  <c r="B203" i="7" s="1"/>
  <c r="L202" i="7"/>
  <c r="K202" i="7"/>
  <c r="J202" i="7"/>
  <c r="H202" i="7"/>
  <c r="G202" i="7"/>
  <c r="D202" i="7"/>
  <c r="C202" i="7"/>
  <c r="L200" i="7"/>
  <c r="K200" i="7"/>
  <c r="J200" i="7"/>
  <c r="H200" i="7"/>
  <c r="G200" i="7"/>
  <c r="F200" i="7" s="1"/>
  <c r="D200" i="7"/>
  <c r="B200" i="7" s="1"/>
  <c r="C200" i="7"/>
  <c r="L199" i="7"/>
  <c r="K199" i="7"/>
  <c r="J199" i="7" s="1"/>
  <c r="H199" i="7"/>
  <c r="F199" i="7" s="1"/>
  <c r="G199" i="7"/>
  <c r="D199" i="7"/>
  <c r="C199" i="7"/>
  <c r="B199" i="7" s="1"/>
  <c r="L198" i="7"/>
  <c r="K198" i="7"/>
  <c r="J198" i="7"/>
  <c r="H198" i="7"/>
  <c r="G198" i="7"/>
  <c r="F198" i="7" s="1"/>
  <c r="D198" i="7"/>
  <c r="C198" i="7"/>
  <c r="B198" i="7"/>
  <c r="L197" i="7"/>
  <c r="K197" i="7"/>
  <c r="J197" i="7" s="1"/>
  <c r="H197" i="7"/>
  <c r="F197" i="7" s="1"/>
  <c r="G197" i="7"/>
  <c r="D197" i="7"/>
  <c r="C197" i="7"/>
  <c r="B197" i="7" s="1"/>
  <c r="L196" i="7"/>
  <c r="L195" i="7" s="1"/>
  <c r="K196" i="7"/>
  <c r="H196" i="7"/>
  <c r="G196" i="7"/>
  <c r="D196" i="7"/>
  <c r="C196" i="7"/>
  <c r="B196" i="7"/>
  <c r="K195" i="7"/>
  <c r="L194" i="7"/>
  <c r="J194" i="7" s="1"/>
  <c r="K194" i="7"/>
  <c r="H194" i="7"/>
  <c r="G194" i="7"/>
  <c r="F194" i="7" s="1"/>
  <c r="D194" i="7"/>
  <c r="C194" i="7"/>
  <c r="B194" i="7"/>
  <c r="L193" i="7"/>
  <c r="K193" i="7"/>
  <c r="J193" i="7" s="1"/>
  <c r="H193" i="7"/>
  <c r="H189" i="7" s="1"/>
  <c r="G193" i="7"/>
  <c r="F193" i="7"/>
  <c r="D193" i="7"/>
  <c r="C193" i="7"/>
  <c r="B193" i="7" s="1"/>
  <c r="L192" i="7"/>
  <c r="J192" i="7" s="1"/>
  <c r="K192" i="7"/>
  <c r="H192" i="7"/>
  <c r="G192" i="7"/>
  <c r="F192" i="7" s="1"/>
  <c r="D192" i="7"/>
  <c r="B192" i="7" s="1"/>
  <c r="C192" i="7"/>
  <c r="L191" i="7"/>
  <c r="K191" i="7"/>
  <c r="J191" i="7" s="1"/>
  <c r="H191" i="7"/>
  <c r="G191" i="7"/>
  <c r="F191" i="7"/>
  <c r="D191" i="7"/>
  <c r="C191" i="7"/>
  <c r="B191" i="7" s="1"/>
  <c r="L190" i="7"/>
  <c r="K190" i="7"/>
  <c r="J190" i="7"/>
  <c r="H190" i="7"/>
  <c r="G190" i="7"/>
  <c r="D190" i="7"/>
  <c r="C190" i="7"/>
  <c r="L188" i="7"/>
  <c r="K188" i="7"/>
  <c r="J188" i="7"/>
  <c r="H188" i="7"/>
  <c r="G188" i="7"/>
  <c r="F188" i="7" s="1"/>
  <c r="D188" i="7"/>
  <c r="B188" i="7" s="1"/>
  <c r="C188" i="7"/>
  <c r="L187" i="7"/>
  <c r="K187" i="7"/>
  <c r="J187" i="7" s="1"/>
  <c r="H187" i="7"/>
  <c r="F187" i="7" s="1"/>
  <c r="G187" i="7"/>
  <c r="D187" i="7"/>
  <c r="C187" i="7"/>
  <c r="B187" i="7" s="1"/>
  <c r="L186" i="7"/>
  <c r="K186" i="7"/>
  <c r="J186" i="7"/>
  <c r="H186" i="7"/>
  <c r="G186" i="7"/>
  <c r="F186" i="7" s="1"/>
  <c r="D186" i="7"/>
  <c r="C186" i="7"/>
  <c r="B186" i="7"/>
  <c r="L185" i="7"/>
  <c r="K185" i="7"/>
  <c r="J185" i="7" s="1"/>
  <c r="H185" i="7"/>
  <c r="F185" i="7" s="1"/>
  <c r="G185" i="7"/>
  <c r="D185" i="7"/>
  <c r="C185" i="7"/>
  <c r="B185" i="7" s="1"/>
  <c r="L184" i="7"/>
  <c r="L183" i="7" s="1"/>
  <c r="K184" i="7"/>
  <c r="H184" i="7"/>
  <c r="G184" i="7"/>
  <c r="D184" i="7"/>
  <c r="C184" i="7"/>
  <c r="B184" i="7"/>
  <c r="K183" i="7"/>
  <c r="M181" i="7"/>
  <c r="B181" i="7"/>
  <c r="H179" i="7"/>
  <c r="G179" i="7"/>
  <c r="F179" i="7" s="1"/>
  <c r="D179" i="7"/>
  <c r="C179" i="7"/>
  <c r="B179" i="7"/>
  <c r="L178" i="7"/>
  <c r="K178" i="7"/>
  <c r="J178" i="7" s="1"/>
  <c r="H178" i="7"/>
  <c r="F178" i="7" s="1"/>
  <c r="G178" i="7"/>
  <c r="D178" i="7"/>
  <c r="C178" i="7"/>
  <c r="B178" i="7" s="1"/>
  <c r="L177" i="7"/>
  <c r="J177" i="7" s="1"/>
  <c r="K177" i="7"/>
  <c r="H177" i="7"/>
  <c r="G177" i="7"/>
  <c r="F177" i="7" s="1"/>
  <c r="D177" i="7"/>
  <c r="C177" i="7"/>
  <c r="B177" i="7"/>
  <c r="L176" i="7"/>
  <c r="K176" i="7"/>
  <c r="J176" i="7" s="1"/>
  <c r="H176" i="7"/>
  <c r="H174" i="7" s="1"/>
  <c r="G176" i="7"/>
  <c r="F176" i="7"/>
  <c r="D176" i="7"/>
  <c r="C176" i="7"/>
  <c r="B176" i="7" s="1"/>
  <c r="L175" i="7"/>
  <c r="J175" i="7" s="1"/>
  <c r="K175" i="7"/>
  <c r="H175" i="7"/>
  <c r="G175" i="7"/>
  <c r="D175" i="7"/>
  <c r="D174" i="7" s="1"/>
  <c r="C175" i="7"/>
  <c r="L174" i="7"/>
  <c r="K174" i="7"/>
  <c r="J174" i="7" s="1"/>
  <c r="L173" i="7"/>
  <c r="J173" i="7" s="1"/>
  <c r="K173" i="7"/>
  <c r="H173" i="7"/>
  <c r="G173" i="7"/>
  <c r="F173" i="7" s="1"/>
  <c r="D173" i="7"/>
  <c r="C173" i="7"/>
  <c r="B173" i="7"/>
  <c r="L172" i="7"/>
  <c r="K172" i="7"/>
  <c r="J172" i="7" s="1"/>
  <c r="H172" i="7"/>
  <c r="H168" i="7" s="1"/>
  <c r="G172" i="7"/>
  <c r="F172" i="7"/>
  <c r="D172" i="7"/>
  <c r="C172" i="7"/>
  <c r="B172" i="7" s="1"/>
  <c r="L171" i="7"/>
  <c r="J171" i="7" s="1"/>
  <c r="K171" i="7"/>
  <c r="H171" i="7"/>
  <c r="G171" i="7"/>
  <c r="F171" i="7" s="1"/>
  <c r="D171" i="7"/>
  <c r="B171" i="7" s="1"/>
  <c r="C171" i="7"/>
  <c r="L170" i="7"/>
  <c r="K170" i="7"/>
  <c r="J170" i="7" s="1"/>
  <c r="H170" i="7"/>
  <c r="G170" i="7"/>
  <c r="F170" i="7"/>
  <c r="D170" i="7"/>
  <c r="C170" i="7"/>
  <c r="B170" i="7" s="1"/>
  <c r="L169" i="7"/>
  <c r="K169" i="7"/>
  <c r="J169" i="7"/>
  <c r="H169" i="7"/>
  <c r="G169" i="7"/>
  <c r="D169" i="7"/>
  <c r="C169" i="7"/>
  <c r="L167" i="7"/>
  <c r="K167" i="7"/>
  <c r="J167" i="7"/>
  <c r="H167" i="7"/>
  <c r="G167" i="7"/>
  <c r="F167" i="7" s="1"/>
  <c r="D167" i="7"/>
  <c r="B167" i="7" s="1"/>
  <c r="C167" i="7"/>
  <c r="L166" i="7"/>
  <c r="K166" i="7"/>
  <c r="J166" i="7" s="1"/>
  <c r="H166" i="7"/>
  <c r="F166" i="7" s="1"/>
  <c r="G166" i="7"/>
  <c r="D166" i="7"/>
  <c r="C166" i="7"/>
  <c r="B166" i="7" s="1"/>
  <c r="L165" i="7"/>
  <c r="K165" i="7"/>
  <c r="J165" i="7"/>
  <c r="H165" i="7"/>
  <c r="G165" i="7"/>
  <c r="F165" i="7" s="1"/>
  <c r="D165" i="7"/>
  <c r="C165" i="7"/>
  <c r="B165" i="7"/>
  <c r="L164" i="7"/>
  <c r="K164" i="7"/>
  <c r="J164" i="7" s="1"/>
  <c r="H164" i="7"/>
  <c r="F164" i="7" s="1"/>
  <c r="G164" i="7"/>
  <c r="D164" i="7"/>
  <c r="C164" i="7"/>
  <c r="B164" i="7" s="1"/>
  <c r="L163" i="7"/>
  <c r="L162" i="7" s="1"/>
  <c r="K163" i="7"/>
  <c r="H163" i="7"/>
  <c r="G163" i="7"/>
  <c r="D163" i="7"/>
  <c r="C163" i="7"/>
  <c r="B163" i="7"/>
  <c r="K162" i="7"/>
  <c r="L161" i="7"/>
  <c r="J161" i="7" s="1"/>
  <c r="K161" i="7"/>
  <c r="H161" i="7"/>
  <c r="G161" i="7"/>
  <c r="F161" i="7" s="1"/>
  <c r="D161" i="7"/>
  <c r="C161" i="7"/>
  <c r="B161" i="7"/>
  <c r="L160" i="7"/>
  <c r="K160" i="7"/>
  <c r="J160" i="7" s="1"/>
  <c r="H160" i="7"/>
  <c r="H156" i="7" s="1"/>
  <c r="G160" i="7"/>
  <c r="F160" i="7"/>
  <c r="D160" i="7"/>
  <c r="C160" i="7"/>
  <c r="B160" i="7" s="1"/>
  <c r="L159" i="7"/>
  <c r="J159" i="7" s="1"/>
  <c r="K159" i="7"/>
  <c r="H159" i="7"/>
  <c r="G159" i="7"/>
  <c r="F159" i="7" s="1"/>
  <c r="D159" i="7"/>
  <c r="B159" i="7" s="1"/>
  <c r="C159" i="7"/>
  <c r="L158" i="7"/>
  <c r="K158" i="7"/>
  <c r="J158" i="7" s="1"/>
  <c r="H158" i="7"/>
  <c r="G158" i="7"/>
  <c r="F158" i="7"/>
  <c r="D158" i="7"/>
  <c r="C158" i="7"/>
  <c r="B158" i="7" s="1"/>
  <c r="L157" i="7"/>
  <c r="K157" i="7"/>
  <c r="J157" i="7"/>
  <c r="H157" i="7"/>
  <c r="G157" i="7"/>
  <c r="D157" i="7"/>
  <c r="C157" i="7"/>
  <c r="L155" i="7"/>
  <c r="K155" i="7"/>
  <c r="J155" i="7"/>
  <c r="H155" i="7"/>
  <c r="G155" i="7"/>
  <c r="F155" i="7" s="1"/>
  <c r="D155" i="7"/>
  <c r="B155" i="7" s="1"/>
  <c r="C155" i="7"/>
  <c r="L154" i="7"/>
  <c r="K154" i="7"/>
  <c r="J154" i="7" s="1"/>
  <c r="H154" i="7"/>
  <c r="F154" i="7" s="1"/>
  <c r="G154" i="7"/>
  <c r="D154" i="7"/>
  <c r="C154" i="7"/>
  <c r="B154" i="7" s="1"/>
  <c r="L153" i="7"/>
  <c r="K153" i="7"/>
  <c r="J153" i="7"/>
  <c r="H153" i="7"/>
  <c r="G153" i="7"/>
  <c r="F153" i="7" s="1"/>
  <c r="D153" i="7"/>
  <c r="C153" i="7"/>
  <c r="B153" i="7"/>
  <c r="L152" i="7"/>
  <c r="K152" i="7"/>
  <c r="J152" i="7" s="1"/>
  <c r="H152" i="7"/>
  <c r="F152" i="7" s="1"/>
  <c r="G152" i="7"/>
  <c r="D152" i="7"/>
  <c r="C152" i="7"/>
  <c r="B152" i="7" s="1"/>
  <c r="L151" i="7"/>
  <c r="L150" i="7" s="1"/>
  <c r="K151" i="7"/>
  <c r="H151" i="7"/>
  <c r="G151" i="7"/>
  <c r="D151" i="7"/>
  <c r="C151" i="7"/>
  <c r="B151" i="7"/>
  <c r="K150" i="7"/>
  <c r="L149" i="7"/>
  <c r="J149" i="7" s="1"/>
  <c r="K149" i="7"/>
  <c r="H149" i="7"/>
  <c r="G149" i="7"/>
  <c r="F149" i="7" s="1"/>
  <c r="D149" i="7"/>
  <c r="C149" i="7"/>
  <c r="B149" i="7"/>
  <c r="L148" i="7"/>
  <c r="K148" i="7"/>
  <c r="J148" i="7" s="1"/>
  <c r="H148" i="7"/>
  <c r="H144" i="7" s="1"/>
  <c r="G148" i="7"/>
  <c r="F148" i="7"/>
  <c r="D148" i="7"/>
  <c r="C148" i="7"/>
  <c r="B148" i="7" s="1"/>
  <c r="L147" i="7"/>
  <c r="J147" i="7" s="1"/>
  <c r="K147" i="7"/>
  <c r="H147" i="7"/>
  <c r="G147" i="7"/>
  <c r="F147" i="7" s="1"/>
  <c r="D147" i="7"/>
  <c r="B147" i="7" s="1"/>
  <c r="C147" i="7"/>
  <c r="L146" i="7"/>
  <c r="K146" i="7"/>
  <c r="J146" i="7" s="1"/>
  <c r="H146" i="7"/>
  <c r="G146" i="7"/>
  <c r="F146" i="7"/>
  <c r="D146" i="7"/>
  <c r="C146" i="7"/>
  <c r="B146" i="7" s="1"/>
  <c r="L145" i="7"/>
  <c r="K145" i="7"/>
  <c r="J145" i="7"/>
  <c r="H145" i="7"/>
  <c r="G145" i="7"/>
  <c r="D145" i="7"/>
  <c r="C145" i="7"/>
  <c r="L143" i="7"/>
  <c r="K143" i="7"/>
  <c r="J143" i="7"/>
  <c r="H143" i="7"/>
  <c r="G143" i="7"/>
  <c r="F143" i="7" s="1"/>
  <c r="D143" i="7"/>
  <c r="B143" i="7" s="1"/>
  <c r="C143" i="7"/>
  <c r="L142" i="7"/>
  <c r="K142" i="7"/>
  <c r="J142" i="7" s="1"/>
  <c r="H142" i="7"/>
  <c r="F142" i="7" s="1"/>
  <c r="G142" i="7"/>
  <c r="D142" i="7"/>
  <c r="C142" i="7"/>
  <c r="B142" i="7" s="1"/>
  <c r="L141" i="7"/>
  <c r="K141" i="7"/>
  <c r="J141" i="7"/>
  <c r="H141" i="7"/>
  <c r="G141" i="7"/>
  <c r="F141" i="7" s="1"/>
  <c r="D141" i="7"/>
  <c r="C141" i="7"/>
  <c r="B141" i="7"/>
  <c r="L140" i="7"/>
  <c r="K140" i="7"/>
  <c r="J140" i="7" s="1"/>
  <c r="H140" i="7"/>
  <c r="F140" i="7" s="1"/>
  <c r="G140" i="7"/>
  <c r="D140" i="7"/>
  <c r="C140" i="7"/>
  <c r="B140" i="7" s="1"/>
  <c r="L139" i="7"/>
  <c r="L138" i="7" s="1"/>
  <c r="K139" i="7"/>
  <c r="H139" i="7"/>
  <c r="G139" i="7"/>
  <c r="D139" i="7"/>
  <c r="C139" i="7"/>
  <c r="B139" i="7"/>
  <c r="K138" i="7"/>
  <c r="M136" i="7"/>
  <c r="B136" i="7"/>
  <c r="H134" i="7"/>
  <c r="G134" i="7"/>
  <c r="F134" i="7" s="1"/>
  <c r="D134" i="7"/>
  <c r="C134" i="7"/>
  <c r="B134" i="7"/>
  <c r="L133" i="7"/>
  <c r="K133" i="7"/>
  <c r="J133" i="7" s="1"/>
  <c r="H133" i="7"/>
  <c r="F133" i="7" s="1"/>
  <c r="G133" i="7"/>
  <c r="D133" i="7"/>
  <c r="C133" i="7"/>
  <c r="B133" i="7" s="1"/>
  <c r="L132" i="7"/>
  <c r="J132" i="7" s="1"/>
  <c r="K132" i="7"/>
  <c r="H132" i="7"/>
  <c r="G132" i="7"/>
  <c r="F132" i="7" s="1"/>
  <c r="D132" i="7"/>
  <c r="C132" i="7"/>
  <c r="B132" i="7"/>
  <c r="L131" i="7"/>
  <c r="K131" i="7"/>
  <c r="J131" i="7" s="1"/>
  <c r="H131" i="7"/>
  <c r="H129" i="7" s="1"/>
  <c r="G131" i="7"/>
  <c r="F131" i="7"/>
  <c r="D131" i="7"/>
  <c r="C131" i="7"/>
  <c r="B131" i="7" s="1"/>
  <c r="L130" i="7"/>
  <c r="J130" i="7" s="1"/>
  <c r="K130" i="7"/>
  <c r="H130" i="7"/>
  <c r="G130" i="7"/>
  <c r="D130" i="7"/>
  <c r="C130" i="7"/>
  <c r="L129" i="7"/>
  <c r="K129" i="7"/>
  <c r="J129" i="7" s="1"/>
  <c r="L128" i="7"/>
  <c r="J128" i="7" s="1"/>
  <c r="K128" i="7"/>
  <c r="H128" i="7"/>
  <c r="G128" i="7"/>
  <c r="F128" i="7" s="1"/>
  <c r="D128" i="7"/>
  <c r="C128" i="7"/>
  <c r="B128" i="7"/>
  <c r="L127" i="7"/>
  <c r="K127" i="7"/>
  <c r="J127" i="7" s="1"/>
  <c r="H127" i="7"/>
  <c r="H123" i="7" s="1"/>
  <c r="G127" i="7"/>
  <c r="D127" i="7"/>
  <c r="C127" i="7"/>
  <c r="L126" i="7"/>
  <c r="J126" i="7" s="1"/>
  <c r="K126" i="7"/>
  <c r="H126" i="7"/>
  <c r="G126" i="7"/>
  <c r="F126" i="7" s="1"/>
  <c r="D126" i="7"/>
  <c r="C126" i="7"/>
  <c r="B126" i="7"/>
  <c r="L125" i="7"/>
  <c r="K125" i="7"/>
  <c r="J125" i="7" s="1"/>
  <c r="H125" i="7"/>
  <c r="G125" i="7"/>
  <c r="F125" i="7"/>
  <c r="D125" i="7"/>
  <c r="C125" i="7"/>
  <c r="B125" i="7" s="1"/>
  <c r="L124" i="7"/>
  <c r="L123" i="7" s="1"/>
  <c r="K124" i="7"/>
  <c r="H124" i="7"/>
  <c r="G124" i="7"/>
  <c r="D124" i="7"/>
  <c r="C124" i="7"/>
  <c r="L122" i="7"/>
  <c r="J122" i="7" s="1"/>
  <c r="K122" i="7"/>
  <c r="H122" i="7"/>
  <c r="G122" i="7"/>
  <c r="F122" i="7" s="1"/>
  <c r="D122" i="7"/>
  <c r="B122" i="7" s="1"/>
  <c r="C122" i="7"/>
  <c r="L121" i="7"/>
  <c r="K121" i="7"/>
  <c r="J121" i="7" s="1"/>
  <c r="H121" i="7"/>
  <c r="G121" i="7"/>
  <c r="F121" i="7"/>
  <c r="D121" i="7"/>
  <c r="C121" i="7"/>
  <c r="L120" i="7"/>
  <c r="K120" i="7"/>
  <c r="J120" i="7"/>
  <c r="H120" i="7"/>
  <c r="G120" i="7"/>
  <c r="F120" i="7" s="1"/>
  <c r="D120" i="7"/>
  <c r="B120" i="7" s="1"/>
  <c r="C120" i="7"/>
  <c r="L119" i="7"/>
  <c r="K119" i="7"/>
  <c r="J119" i="7" s="1"/>
  <c r="H119" i="7"/>
  <c r="F119" i="7" s="1"/>
  <c r="G119" i="7"/>
  <c r="D119" i="7"/>
  <c r="C119" i="7"/>
  <c r="B119" i="7" s="1"/>
  <c r="L118" i="7"/>
  <c r="L117" i="7" s="1"/>
  <c r="K118" i="7"/>
  <c r="H118" i="7"/>
  <c r="G118" i="7"/>
  <c r="D118" i="7"/>
  <c r="C118" i="7"/>
  <c r="B118" i="7"/>
  <c r="L116" i="7"/>
  <c r="K116" i="7"/>
  <c r="J116" i="7"/>
  <c r="H116" i="7"/>
  <c r="G116" i="7"/>
  <c r="F116" i="7" s="1"/>
  <c r="D116" i="7"/>
  <c r="C116" i="7"/>
  <c r="C111" i="7" s="1"/>
  <c r="L115" i="7"/>
  <c r="K115" i="7"/>
  <c r="J115" i="7"/>
  <c r="H115" i="7"/>
  <c r="F115" i="7" s="1"/>
  <c r="G115" i="7"/>
  <c r="D115" i="7"/>
  <c r="D25" i="7" s="1"/>
  <c r="C115" i="7"/>
  <c r="L114" i="7"/>
  <c r="J114" i="7" s="1"/>
  <c r="K114" i="7"/>
  <c r="H114" i="7"/>
  <c r="G114" i="7"/>
  <c r="F114" i="7" s="1"/>
  <c r="D114" i="7"/>
  <c r="C114" i="7"/>
  <c r="B114" i="7"/>
  <c r="L113" i="7"/>
  <c r="K113" i="7"/>
  <c r="J113" i="7" s="1"/>
  <c r="H113" i="7"/>
  <c r="G113" i="7"/>
  <c r="F113" i="7"/>
  <c r="D113" i="7"/>
  <c r="C113" i="7"/>
  <c r="B113" i="7" s="1"/>
  <c r="L112" i="7"/>
  <c r="L111" i="7" s="1"/>
  <c r="K112" i="7"/>
  <c r="H112" i="7"/>
  <c r="G112" i="7"/>
  <c r="D112" i="7"/>
  <c r="B112" i="7" s="1"/>
  <c r="C112" i="7"/>
  <c r="K111" i="7"/>
  <c r="H111" i="7"/>
  <c r="L110" i="7"/>
  <c r="J110" i="7" s="1"/>
  <c r="K110" i="7"/>
  <c r="H110" i="7"/>
  <c r="G110" i="7"/>
  <c r="F110" i="7" s="1"/>
  <c r="D110" i="7"/>
  <c r="B110" i="7" s="1"/>
  <c r="C110" i="7"/>
  <c r="L109" i="7"/>
  <c r="K109" i="7"/>
  <c r="J109" i="7" s="1"/>
  <c r="H109" i="7"/>
  <c r="G109" i="7"/>
  <c r="F109" i="7"/>
  <c r="D109" i="7"/>
  <c r="C109" i="7"/>
  <c r="B109" i="7" s="1"/>
  <c r="L108" i="7"/>
  <c r="K108" i="7"/>
  <c r="J108" i="7"/>
  <c r="H108" i="7"/>
  <c r="G108" i="7"/>
  <c r="F108" i="7" s="1"/>
  <c r="D108" i="7"/>
  <c r="B108" i="7" s="1"/>
  <c r="C108" i="7"/>
  <c r="L107" i="7"/>
  <c r="K107" i="7"/>
  <c r="J107" i="7" s="1"/>
  <c r="H107" i="7"/>
  <c r="F107" i="7" s="1"/>
  <c r="G107" i="7"/>
  <c r="D107" i="7"/>
  <c r="C107" i="7"/>
  <c r="B107" i="7" s="1"/>
  <c r="L106" i="7"/>
  <c r="K106" i="7"/>
  <c r="J106" i="7"/>
  <c r="H106" i="7"/>
  <c r="G106" i="7"/>
  <c r="D106" i="7"/>
  <c r="C106" i="7"/>
  <c r="B106" i="7"/>
  <c r="L104" i="7"/>
  <c r="K104" i="7"/>
  <c r="J104" i="7"/>
  <c r="H104" i="7"/>
  <c r="G104" i="7"/>
  <c r="F104" i="7" s="1"/>
  <c r="D104" i="7"/>
  <c r="C104" i="7"/>
  <c r="B104" i="7"/>
  <c r="L103" i="7"/>
  <c r="K103" i="7"/>
  <c r="J103" i="7" s="1"/>
  <c r="H103" i="7"/>
  <c r="H99" i="7" s="1"/>
  <c r="G103" i="7"/>
  <c r="D103" i="7"/>
  <c r="C103" i="7"/>
  <c r="B103" i="7" s="1"/>
  <c r="L102" i="7"/>
  <c r="J102" i="7" s="1"/>
  <c r="K102" i="7"/>
  <c r="H102" i="7"/>
  <c r="G102" i="7"/>
  <c r="F102" i="7" s="1"/>
  <c r="D102" i="7"/>
  <c r="C102" i="7"/>
  <c r="B102" i="7"/>
  <c r="L101" i="7"/>
  <c r="K101" i="7"/>
  <c r="J101" i="7" s="1"/>
  <c r="H101" i="7"/>
  <c r="G101" i="7"/>
  <c r="F101" i="7"/>
  <c r="D101" i="7"/>
  <c r="C101" i="7"/>
  <c r="B101" i="7" s="1"/>
  <c r="L100" i="7"/>
  <c r="L99" i="7" s="1"/>
  <c r="K100" i="7"/>
  <c r="H100" i="7"/>
  <c r="G100" i="7"/>
  <c r="D100" i="7"/>
  <c r="B100" i="7" s="1"/>
  <c r="B99" i="7" s="1"/>
  <c r="C100" i="7"/>
  <c r="K99" i="7"/>
  <c r="L98" i="7"/>
  <c r="J98" i="7" s="1"/>
  <c r="K98" i="7"/>
  <c r="H98" i="7"/>
  <c r="G98" i="7"/>
  <c r="F98" i="7" s="1"/>
  <c r="D98" i="7"/>
  <c r="B98" i="7" s="1"/>
  <c r="C98" i="7"/>
  <c r="L97" i="7"/>
  <c r="K97" i="7"/>
  <c r="J97" i="7" s="1"/>
  <c r="H97" i="7"/>
  <c r="G97" i="7"/>
  <c r="F97" i="7"/>
  <c r="D97" i="7"/>
  <c r="C97" i="7"/>
  <c r="B97" i="7" s="1"/>
  <c r="L96" i="7"/>
  <c r="K96" i="7"/>
  <c r="J96" i="7"/>
  <c r="H96" i="7"/>
  <c r="G96" i="7"/>
  <c r="F96" i="7" s="1"/>
  <c r="D96" i="7"/>
  <c r="B96" i="7" s="1"/>
  <c r="C96" i="7"/>
  <c r="L95" i="7"/>
  <c r="K95" i="7"/>
  <c r="J95" i="7" s="1"/>
  <c r="H95" i="7"/>
  <c r="F95" i="7" s="1"/>
  <c r="G95" i="7"/>
  <c r="D95" i="7"/>
  <c r="C95" i="7"/>
  <c r="B95" i="7" s="1"/>
  <c r="L94" i="7"/>
  <c r="K94" i="7"/>
  <c r="J94" i="7"/>
  <c r="H94" i="7"/>
  <c r="G94" i="7"/>
  <c r="D94" i="7"/>
  <c r="C94" i="7"/>
  <c r="B94" i="7"/>
  <c r="M91" i="7"/>
  <c r="B91" i="7"/>
  <c r="H89" i="7"/>
  <c r="G89" i="7"/>
  <c r="F89" i="7" s="1"/>
  <c r="F44" i="7" s="1"/>
  <c r="D89" i="7"/>
  <c r="B89" i="7" s="1"/>
  <c r="C89" i="7"/>
  <c r="L88" i="7"/>
  <c r="K88" i="7"/>
  <c r="J88" i="7" s="1"/>
  <c r="H88" i="7"/>
  <c r="F88" i="7" s="1"/>
  <c r="G88" i="7"/>
  <c r="D88" i="7"/>
  <c r="C88" i="7"/>
  <c r="B88" i="7" s="1"/>
  <c r="B43" i="7" s="1"/>
  <c r="L87" i="7"/>
  <c r="K87" i="7"/>
  <c r="J87" i="7"/>
  <c r="H87" i="7"/>
  <c r="G87" i="7"/>
  <c r="F87" i="7" s="1"/>
  <c r="D87" i="7"/>
  <c r="C87" i="7"/>
  <c r="B87" i="7"/>
  <c r="L86" i="7"/>
  <c r="K86" i="7"/>
  <c r="J86" i="7" s="1"/>
  <c r="J41" i="7" s="1"/>
  <c r="H86" i="7"/>
  <c r="F86" i="7" s="1"/>
  <c r="G86" i="7"/>
  <c r="D86" i="7"/>
  <c r="C86" i="7"/>
  <c r="B86" i="7" s="1"/>
  <c r="L85" i="7"/>
  <c r="J85" i="7" s="1"/>
  <c r="J40" i="7" s="1"/>
  <c r="K85" i="7"/>
  <c r="H85" i="7"/>
  <c r="G85" i="7"/>
  <c r="D85" i="7"/>
  <c r="C85" i="7"/>
  <c r="B85" i="7"/>
  <c r="L84" i="7"/>
  <c r="K84" i="7"/>
  <c r="J84" i="7" s="1"/>
  <c r="L83" i="7"/>
  <c r="L38" i="7" s="1"/>
  <c r="K83" i="7"/>
  <c r="J83" i="7"/>
  <c r="J38" i="7" s="1"/>
  <c r="H83" i="7"/>
  <c r="G83" i="7"/>
  <c r="F83" i="7" s="1"/>
  <c r="D83" i="7"/>
  <c r="C83" i="7"/>
  <c r="B83" i="7"/>
  <c r="L82" i="7"/>
  <c r="K82" i="7"/>
  <c r="J82" i="7" s="1"/>
  <c r="H82" i="7"/>
  <c r="H78" i="7" s="1"/>
  <c r="G82" i="7"/>
  <c r="D82" i="7"/>
  <c r="C82" i="7"/>
  <c r="B82" i="7" s="1"/>
  <c r="L81" i="7"/>
  <c r="J81" i="7" s="1"/>
  <c r="J36" i="7" s="1"/>
  <c r="K81" i="7"/>
  <c r="H81" i="7"/>
  <c r="G81" i="7"/>
  <c r="F81" i="7" s="1"/>
  <c r="D81" i="7"/>
  <c r="D36" i="7" s="1"/>
  <c r="C81" i="7"/>
  <c r="B81" i="7"/>
  <c r="B36" i="7" s="1"/>
  <c r="L80" i="7"/>
  <c r="K80" i="7"/>
  <c r="J80" i="7" s="1"/>
  <c r="H80" i="7"/>
  <c r="G80" i="7"/>
  <c r="F80" i="7"/>
  <c r="D80" i="7"/>
  <c r="C80" i="7"/>
  <c r="B80" i="7" s="1"/>
  <c r="L79" i="7"/>
  <c r="L78" i="7" s="1"/>
  <c r="K79" i="7"/>
  <c r="H79" i="7"/>
  <c r="G79" i="7"/>
  <c r="D79" i="7"/>
  <c r="B79" i="7" s="1"/>
  <c r="C79" i="7"/>
  <c r="K78" i="7"/>
  <c r="L77" i="7"/>
  <c r="L32" i="7" s="1"/>
  <c r="K77" i="7"/>
  <c r="H77" i="7"/>
  <c r="G77" i="7"/>
  <c r="F77" i="7" s="1"/>
  <c r="F32" i="7" s="1"/>
  <c r="D77" i="7"/>
  <c r="B77" i="7" s="1"/>
  <c r="C77" i="7"/>
  <c r="L76" i="7"/>
  <c r="K76" i="7"/>
  <c r="J76" i="7" s="1"/>
  <c r="H76" i="7"/>
  <c r="H31" i="7" s="1"/>
  <c r="G76" i="7"/>
  <c r="F76" i="7"/>
  <c r="F31" i="7" s="1"/>
  <c r="D76" i="7"/>
  <c r="C76" i="7"/>
  <c r="B76" i="7" s="1"/>
  <c r="L75" i="7"/>
  <c r="K75" i="7"/>
  <c r="J75" i="7"/>
  <c r="H75" i="7"/>
  <c r="G75" i="7"/>
  <c r="F75" i="7" s="1"/>
  <c r="D75" i="7"/>
  <c r="B75" i="7" s="1"/>
  <c r="B30" i="7" s="1"/>
  <c r="C75" i="7"/>
  <c r="L74" i="7"/>
  <c r="K74" i="7"/>
  <c r="J74" i="7" s="1"/>
  <c r="H74" i="7"/>
  <c r="F74" i="7" s="1"/>
  <c r="G74" i="7"/>
  <c r="D74" i="7"/>
  <c r="C74" i="7"/>
  <c r="B74" i="7" s="1"/>
  <c r="L73" i="7"/>
  <c r="L28" i="7" s="1"/>
  <c r="K73" i="7"/>
  <c r="J73" i="7"/>
  <c r="H73" i="7"/>
  <c r="G73" i="7"/>
  <c r="D73" i="7"/>
  <c r="C73" i="7"/>
  <c r="B73" i="7"/>
  <c r="L71" i="7"/>
  <c r="L26" i="7" s="1"/>
  <c r="K71" i="7"/>
  <c r="J71" i="7"/>
  <c r="J26" i="7" s="1"/>
  <c r="H71" i="7"/>
  <c r="G71" i="7"/>
  <c r="F71" i="7" s="1"/>
  <c r="D71" i="7"/>
  <c r="C71" i="7"/>
  <c r="B71" i="7"/>
  <c r="L70" i="7"/>
  <c r="K70" i="7"/>
  <c r="J70" i="7" s="1"/>
  <c r="H70" i="7"/>
  <c r="H66" i="7" s="1"/>
  <c r="G70" i="7"/>
  <c r="D70" i="7"/>
  <c r="C70" i="7"/>
  <c r="B70" i="7" s="1"/>
  <c r="L69" i="7"/>
  <c r="J69" i="7" s="1"/>
  <c r="J24" i="7" s="1"/>
  <c r="K69" i="7"/>
  <c r="H69" i="7"/>
  <c r="G69" i="7"/>
  <c r="F69" i="7" s="1"/>
  <c r="D69" i="7"/>
  <c r="D24" i="7" s="1"/>
  <c r="C69" i="7"/>
  <c r="B69" i="7"/>
  <c r="B24" i="7" s="1"/>
  <c r="L68" i="7"/>
  <c r="K68" i="7"/>
  <c r="J68" i="7" s="1"/>
  <c r="H68" i="7"/>
  <c r="G68" i="7"/>
  <c r="F68" i="7"/>
  <c r="D68" i="7"/>
  <c r="C68" i="7"/>
  <c r="B68" i="7" s="1"/>
  <c r="L67" i="7"/>
  <c r="L66" i="7" s="1"/>
  <c r="K67" i="7"/>
  <c r="H67" i="7"/>
  <c r="G67" i="7"/>
  <c r="D67" i="7"/>
  <c r="B67" i="7" s="1"/>
  <c r="C67" i="7"/>
  <c r="K66" i="7"/>
  <c r="L65" i="7"/>
  <c r="L20" i="7" s="1"/>
  <c r="K65" i="7"/>
  <c r="H65" i="7"/>
  <c r="G65" i="7"/>
  <c r="F65" i="7" s="1"/>
  <c r="F20" i="7" s="1"/>
  <c r="D65" i="7"/>
  <c r="B65" i="7" s="1"/>
  <c r="C65" i="7"/>
  <c r="L64" i="7"/>
  <c r="K64" i="7"/>
  <c r="J64" i="7" s="1"/>
  <c r="H64" i="7"/>
  <c r="H19" i="7" s="1"/>
  <c r="G64" i="7"/>
  <c r="F64" i="7"/>
  <c r="F19" i="7" s="1"/>
  <c r="D64" i="7"/>
  <c r="C64" i="7"/>
  <c r="B64" i="7" s="1"/>
  <c r="L63" i="7"/>
  <c r="K63" i="7"/>
  <c r="J63" i="7"/>
  <c r="H63" i="7"/>
  <c r="G63" i="7"/>
  <c r="F63" i="7" s="1"/>
  <c r="D63" i="7"/>
  <c r="D18" i="7" s="1"/>
  <c r="C63" i="7"/>
  <c r="L62" i="7"/>
  <c r="K62" i="7"/>
  <c r="J62" i="7" s="1"/>
  <c r="H62" i="7"/>
  <c r="F62" i="7" s="1"/>
  <c r="G62" i="7"/>
  <c r="D62" i="7"/>
  <c r="C62" i="7"/>
  <c r="B62" i="7" s="1"/>
  <c r="L61" i="7"/>
  <c r="L16" i="7" s="1"/>
  <c r="K61" i="7"/>
  <c r="J61" i="7"/>
  <c r="H61" i="7"/>
  <c r="G61" i="7"/>
  <c r="D61" i="7"/>
  <c r="C61" i="7"/>
  <c r="B61" i="7"/>
  <c r="L59" i="7"/>
  <c r="L14" i="7" s="1"/>
  <c r="K59" i="7"/>
  <c r="J59" i="7"/>
  <c r="J14" i="7" s="1"/>
  <c r="H59" i="7"/>
  <c r="G59" i="7"/>
  <c r="F59" i="7" s="1"/>
  <c r="F14" i="7" s="1"/>
  <c r="D59" i="7"/>
  <c r="C59" i="7"/>
  <c r="B59" i="7"/>
  <c r="L58" i="7"/>
  <c r="K58" i="7"/>
  <c r="J58" i="7" s="1"/>
  <c r="H58" i="7"/>
  <c r="H54" i="7" s="1"/>
  <c r="G58" i="7"/>
  <c r="D58" i="7"/>
  <c r="C58" i="7"/>
  <c r="B58" i="7" s="1"/>
  <c r="B13" i="7" s="1"/>
  <c r="L57" i="7"/>
  <c r="J57" i="7" s="1"/>
  <c r="J12" i="7" s="1"/>
  <c r="K57" i="7"/>
  <c r="H57" i="7"/>
  <c r="G57" i="7"/>
  <c r="F57" i="7" s="1"/>
  <c r="D57" i="7"/>
  <c r="D12" i="7" s="1"/>
  <c r="C57" i="7"/>
  <c r="B57" i="7"/>
  <c r="B12" i="7" s="1"/>
  <c r="L56" i="7"/>
  <c r="K56" i="7"/>
  <c r="J56" i="7" s="1"/>
  <c r="H56" i="7"/>
  <c r="G56" i="7"/>
  <c r="F56" i="7"/>
  <c r="D56" i="7"/>
  <c r="C56" i="7"/>
  <c r="B56" i="7" s="1"/>
  <c r="L55" i="7"/>
  <c r="L54" i="7" s="1"/>
  <c r="K55" i="7"/>
  <c r="H55" i="7"/>
  <c r="G55" i="7"/>
  <c r="D55" i="7"/>
  <c r="B55" i="7" s="1"/>
  <c r="C55" i="7"/>
  <c r="K54" i="7"/>
  <c r="L53" i="7"/>
  <c r="L8" i="7" s="1"/>
  <c r="K53" i="7"/>
  <c r="H53" i="7"/>
  <c r="G53" i="7"/>
  <c r="F53" i="7" s="1"/>
  <c r="F8" i="7" s="1"/>
  <c r="D53" i="7"/>
  <c r="B53" i="7" s="1"/>
  <c r="C53" i="7"/>
  <c r="L52" i="7"/>
  <c r="K52" i="7"/>
  <c r="J52" i="7" s="1"/>
  <c r="H52" i="7"/>
  <c r="H7" i="7" s="1"/>
  <c r="G52" i="7"/>
  <c r="F52" i="7"/>
  <c r="F7" i="7" s="1"/>
  <c r="D52" i="7"/>
  <c r="C52" i="7"/>
  <c r="B52" i="7" s="1"/>
  <c r="L51" i="7"/>
  <c r="K51" i="7"/>
  <c r="J51" i="7"/>
  <c r="H51" i="7"/>
  <c r="G51" i="7"/>
  <c r="F51" i="7" s="1"/>
  <c r="D51" i="7"/>
  <c r="B51" i="7" s="1"/>
  <c r="C51" i="7"/>
  <c r="L50" i="7"/>
  <c r="K50" i="7"/>
  <c r="J50" i="7" s="1"/>
  <c r="H50" i="7"/>
  <c r="F50" i="7" s="1"/>
  <c r="G50" i="7"/>
  <c r="D50" i="7"/>
  <c r="C50" i="7"/>
  <c r="B50" i="7" s="1"/>
  <c r="L49" i="7"/>
  <c r="L4" i="7" s="1"/>
  <c r="K49" i="7"/>
  <c r="K4" i="7" s="1"/>
  <c r="J49" i="7"/>
  <c r="H49" i="7"/>
  <c r="G49" i="7"/>
  <c r="D49" i="7"/>
  <c r="C49" i="7"/>
  <c r="B49" i="7"/>
  <c r="M46" i="7"/>
  <c r="B46" i="7"/>
  <c r="H44" i="7"/>
  <c r="G44" i="7"/>
  <c r="D44" i="7"/>
  <c r="C44" i="7"/>
  <c r="L43" i="7"/>
  <c r="K43" i="7"/>
  <c r="H43" i="7"/>
  <c r="G43" i="7"/>
  <c r="D43" i="7"/>
  <c r="C43" i="7"/>
  <c r="L42" i="7"/>
  <c r="K42" i="7"/>
  <c r="D42" i="7"/>
  <c r="B42" i="7"/>
  <c r="L41" i="7"/>
  <c r="K41" i="7"/>
  <c r="G41" i="7"/>
  <c r="L40" i="7"/>
  <c r="H40" i="7"/>
  <c r="G40" i="7"/>
  <c r="C40" i="7"/>
  <c r="K38" i="7"/>
  <c r="G38" i="7"/>
  <c r="D38" i="7"/>
  <c r="B38" i="7"/>
  <c r="L37" i="7"/>
  <c r="K37" i="7"/>
  <c r="G37" i="7"/>
  <c r="D37" i="7"/>
  <c r="L36" i="7"/>
  <c r="K36" i="7"/>
  <c r="H36" i="7"/>
  <c r="G36" i="7"/>
  <c r="C36" i="7"/>
  <c r="K35" i="7"/>
  <c r="H35" i="7"/>
  <c r="D35" i="7"/>
  <c r="C35" i="7"/>
  <c r="K34" i="7"/>
  <c r="D34" i="7"/>
  <c r="K32" i="7"/>
  <c r="H32" i="7"/>
  <c r="D32" i="7"/>
  <c r="C32" i="7"/>
  <c r="L31" i="7"/>
  <c r="K31" i="7"/>
  <c r="G31" i="7"/>
  <c r="C31" i="7"/>
  <c r="L30" i="7"/>
  <c r="H30" i="7"/>
  <c r="G30" i="7"/>
  <c r="C30" i="7"/>
  <c r="H29" i="7"/>
  <c r="D29" i="7"/>
  <c r="C29" i="7"/>
  <c r="K28" i="7"/>
  <c r="G28" i="7"/>
  <c r="D28" i="7"/>
  <c r="K26" i="7"/>
  <c r="G26" i="7"/>
  <c r="D26" i="7"/>
  <c r="L25" i="7"/>
  <c r="K25" i="7"/>
  <c r="G25" i="7"/>
  <c r="C25" i="7"/>
  <c r="L24" i="7"/>
  <c r="H24" i="7"/>
  <c r="G24" i="7"/>
  <c r="C24" i="7"/>
  <c r="K23" i="7"/>
  <c r="H23" i="7"/>
  <c r="D23" i="7"/>
  <c r="C23" i="7"/>
  <c r="K22" i="7"/>
  <c r="H22" i="7"/>
  <c r="D22" i="7"/>
  <c r="C22" i="7"/>
  <c r="K20" i="7"/>
  <c r="G20" i="7"/>
  <c r="D20" i="7"/>
  <c r="L19" i="7"/>
  <c r="K19" i="7"/>
  <c r="G19" i="7"/>
  <c r="C19" i="7"/>
  <c r="L18" i="7"/>
  <c r="H18" i="7"/>
  <c r="G18" i="7"/>
  <c r="C18" i="7"/>
  <c r="L17" i="7"/>
  <c r="H17" i="7"/>
  <c r="G17" i="7"/>
  <c r="D17" i="7"/>
  <c r="C17" i="7"/>
  <c r="K16" i="7"/>
  <c r="G16" i="7"/>
  <c r="D16" i="7"/>
  <c r="K14" i="7"/>
  <c r="G14" i="7"/>
  <c r="D14" i="7"/>
  <c r="B14" i="7"/>
  <c r="L13" i="7"/>
  <c r="K13" i="7"/>
  <c r="G13" i="7"/>
  <c r="D13" i="7"/>
  <c r="L12" i="7"/>
  <c r="K12" i="7"/>
  <c r="H12" i="7"/>
  <c r="G12" i="7"/>
  <c r="C12" i="7"/>
  <c r="K11" i="7"/>
  <c r="H11" i="7"/>
  <c r="D11" i="7"/>
  <c r="C11" i="7"/>
  <c r="K10" i="7"/>
  <c r="K8" i="7"/>
  <c r="H8" i="7"/>
  <c r="D8" i="7"/>
  <c r="C8" i="7"/>
  <c r="L7" i="7"/>
  <c r="K7" i="7"/>
  <c r="G7" i="7"/>
  <c r="C7" i="7"/>
  <c r="L6" i="7"/>
  <c r="H6" i="7"/>
  <c r="G6" i="7"/>
  <c r="C6" i="7"/>
  <c r="D5" i="7"/>
  <c r="C5" i="7"/>
  <c r="D4" i="7"/>
  <c r="G1" i="7"/>
  <c r="B1" i="7"/>
  <c r="F4" i="8" l="1"/>
  <c r="J99" i="8"/>
  <c r="K48" i="8"/>
  <c r="K3" i="8" s="1"/>
  <c r="F55" i="8"/>
  <c r="G10" i="8"/>
  <c r="C25" i="8"/>
  <c r="B70" i="8"/>
  <c r="B25" i="8" s="1"/>
  <c r="C37" i="8"/>
  <c r="B82" i="8"/>
  <c r="B37" i="8" s="1"/>
  <c r="F139" i="8"/>
  <c r="H138" i="8"/>
  <c r="K4" i="8"/>
  <c r="K18" i="8"/>
  <c r="D31" i="8"/>
  <c r="B6" i="8"/>
  <c r="J52" i="8"/>
  <c r="G54" i="8"/>
  <c r="G9" i="8" s="1"/>
  <c r="K60" i="8"/>
  <c r="C66" i="8"/>
  <c r="J67" i="8"/>
  <c r="K66" i="8"/>
  <c r="C26" i="8"/>
  <c r="B71" i="8"/>
  <c r="B26" i="8" s="1"/>
  <c r="C78" i="8"/>
  <c r="J79" i="8"/>
  <c r="K78" i="8"/>
  <c r="F35" i="8"/>
  <c r="K39" i="8"/>
  <c r="J84" i="8"/>
  <c r="J39" i="8" s="1"/>
  <c r="F40" i="8"/>
  <c r="J113" i="8"/>
  <c r="L111" i="8"/>
  <c r="C129" i="8"/>
  <c r="B132" i="8"/>
  <c r="C42" i="8"/>
  <c r="J146" i="8"/>
  <c r="J11" i="8" s="1"/>
  <c r="L144" i="8"/>
  <c r="L9" i="8" s="1"/>
  <c r="B58" i="8"/>
  <c r="C13" i="8"/>
  <c r="J31" i="8"/>
  <c r="F98" i="8"/>
  <c r="F8" i="8" s="1"/>
  <c r="G93" i="8"/>
  <c r="G3" i="8" s="1"/>
  <c r="D7" i="8"/>
  <c r="G8" i="8"/>
  <c r="D10" i="8"/>
  <c r="B49" i="8"/>
  <c r="C48" i="8"/>
  <c r="H48" i="8"/>
  <c r="H3" i="8" s="1"/>
  <c r="J12" i="8"/>
  <c r="D60" i="8"/>
  <c r="J60" i="8"/>
  <c r="F66" i="8"/>
  <c r="D72" i="8"/>
  <c r="J73" i="8"/>
  <c r="K28" i="8"/>
  <c r="B86" i="8"/>
  <c r="D41" i="8"/>
  <c r="B107" i="8"/>
  <c r="B105" i="8" s="1"/>
  <c r="D105" i="8"/>
  <c r="D135" i="8" s="1"/>
  <c r="J109" i="8"/>
  <c r="J19" i="8" s="1"/>
  <c r="L105" i="8"/>
  <c r="J169" i="8"/>
  <c r="K168" i="8"/>
  <c r="F172" i="8"/>
  <c r="F37" i="8" s="1"/>
  <c r="G168" i="8"/>
  <c r="B175" i="8"/>
  <c r="B174" i="8" s="1"/>
  <c r="C174" i="8"/>
  <c r="J176" i="8"/>
  <c r="J41" i="8" s="1"/>
  <c r="L168" i="8"/>
  <c r="J125" i="8"/>
  <c r="L123" i="8"/>
  <c r="L33" i="8" s="1"/>
  <c r="H4" i="8"/>
  <c r="K6" i="8"/>
  <c r="D29" i="8"/>
  <c r="D48" i="8"/>
  <c r="J48" i="8"/>
  <c r="F51" i="8"/>
  <c r="G6" i="8"/>
  <c r="C54" i="8"/>
  <c r="J55" i="8"/>
  <c r="K54" i="8"/>
  <c r="F59" i="8"/>
  <c r="F14" i="8" s="1"/>
  <c r="H54" i="8"/>
  <c r="B68" i="8"/>
  <c r="B23" i="8" s="1"/>
  <c r="D66" i="8"/>
  <c r="F71" i="8"/>
  <c r="F26" i="8" s="1"/>
  <c r="H66" i="8"/>
  <c r="F72" i="8"/>
  <c r="J75" i="8"/>
  <c r="K30" i="8"/>
  <c r="B80" i="8"/>
  <c r="D78" i="8"/>
  <c r="D35" i="8"/>
  <c r="F83" i="8"/>
  <c r="F38" i="8" s="1"/>
  <c r="H38" i="8"/>
  <c r="H78" i="8"/>
  <c r="B88" i="8"/>
  <c r="B43" i="8" s="1"/>
  <c r="D43" i="8"/>
  <c r="C93" i="8"/>
  <c r="B94" i="8"/>
  <c r="B93" i="8" s="1"/>
  <c r="B119" i="8"/>
  <c r="B117" i="8" s="1"/>
  <c r="D117" i="8"/>
  <c r="J121" i="8"/>
  <c r="L117" i="8"/>
  <c r="L27" i="8" s="1"/>
  <c r="H150" i="8"/>
  <c r="H15" i="8" s="1"/>
  <c r="F151" i="8"/>
  <c r="G201" i="8"/>
  <c r="F203" i="8"/>
  <c r="B205" i="8"/>
  <c r="D201" i="8"/>
  <c r="J208" i="8"/>
  <c r="J207" i="8" s="1"/>
  <c r="K207" i="8"/>
  <c r="F210" i="8"/>
  <c r="H207" i="8"/>
  <c r="H30" i="8"/>
  <c r="G18" i="8"/>
  <c r="G22" i="8"/>
  <c r="G23" i="8"/>
  <c r="L29" i="8"/>
  <c r="L35" i="8"/>
  <c r="H40" i="8"/>
  <c r="B53" i="8"/>
  <c r="B8" i="8" s="1"/>
  <c r="B57" i="8"/>
  <c r="B12" i="8" s="1"/>
  <c r="B65" i="8"/>
  <c r="B20" i="8" s="1"/>
  <c r="B69" i="8"/>
  <c r="B24" i="8" s="1"/>
  <c r="B77" i="8"/>
  <c r="B32" i="8" s="1"/>
  <c r="B81" i="8"/>
  <c r="B89" i="8"/>
  <c r="B44" i="8" s="1"/>
  <c r="F97" i="8"/>
  <c r="F7" i="8" s="1"/>
  <c r="G99" i="8"/>
  <c r="B100" i="8"/>
  <c r="B99" i="8" s="1"/>
  <c r="C99" i="8"/>
  <c r="H99" i="8"/>
  <c r="G105" i="8"/>
  <c r="B112" i="8"/>
  <c r="B111" i="8" s="1"/>
  <c r="C111" i="8"/>
  <c r="K111" i="8"/>
  <c r="J114" i="8"/>
  <c r="J24" i="8" s="1"/>
  <c r="C117" i="8"/>
  <c r="B120" i="8"/>
  <c r="B124" i="8"/>
  <c r="B123" i="8" s="1"/>
  <c r="C123" i="8"/>
  <c r="K123" i="8"/>
  <c r="J126" i="8"/>
  <c r="J36" i="8" s="1"/>
  <c r="F132" i="8"/>
  <c r="F129" i="8" s="1"/>
  <c r="H129" i="8"/>
  <c r="G138" i="8"/>
  <c r="F141" i="8"/>
  <c r="B144" i="8"/>
  <c r="G150" i="8"/>
  <c r="F156" i="8"/>
  <c r="G189" i="8"/>
  <c r="F191" i="8"/>
  <c r="F11" i="8" s="1"/>
  <c r="B193" i="8"/>
  <c r="D189" i="8"/>
  <c r="D9" i="8" s="1"/>
  <c r="F50" i="8"/>
  <c r="F48" i="8" s="1"/>
  <c r="J59" i="8"/>
  <c r="F62" i="8"/>
  <c r="J71" i="8"/>
  <c r="J26" i="8" s="1"/>
  <c r="F74" i="8"/>
  <c r="F75" i="8"/>
  <c r="F79" i="8"/>
  <c r="J83" i="8"/>
  <c r="J38" i="8" s="1"/>
  <c r="F86" i="8"/>
  <c r="F84" i="8" s="1"/>
  <c r="F87" i="8"/>
  <c r="J94" i="8"/>
  <c r="J93" i="8" s="1"/>
  <c r="K93" i="8"/>
  <c r="K99" i="8"/>
  <c r="J102" i="8"/>
  <c r="J106" i="8"/>
  <c r="J105" i="8" s="1"/>
  <c r="K105" i="8"/>
  <c r="D111" i="8"/>
  <c r="G111" i="8"/>
  <c r="G21" i="8" s="1"/>
  <c r="F113" i="8"/>
  <c r="F23" i="8" s="1"/>
  <c r="J118" i="8"/>
  <c r="J117" i="8" s="1"/>
  <c r="K117" i="8"/>
  <c r="K27" i="8" s="1"/>
  <c r="D123" i="8"/>
  <c r="G123" i="8"/>
  <c r="G33" i="8" s="1"/>
  <c r="F125" i="8"/>
  <c r="G129" i="8"/>
  <c r="G39" i="8" s="1"/>
  <c r="B131" i="8"/>
  <c r="B129" i="8" s="1"/>
  <c r="D129" i="8"/>
  <c r="D39" i="8" s="1"/>
  <c r="B139" i="8"/>
  <c r="B138" i="8" s="1"/>
  <c r="C138" i="8"/>
  <c r="J142" i="8"/>
  <c r="J138" i="8" s="1"/>
  <c r="L138" i="8"/>
  <c r="L3" i="8" s="1"/>
  <c r="G144" i="8"/>
  <c r="B151" i="8"/>
  <c r="B150" i="8" s="1"/>
  <c r="C150" i="8"/>
  <c r="J154" i="8"/>
  <c r="J150" i="8" s="1"/>
  <c r="L150" i="8"/>
  <c r="J158" i="8"/>
  <c r="J23" i="8" s="1"/>
  <c r="L156" i="8"/>
  <c r="J184" i="8"/>
  <c r="J183" i="8" s="1"/>
  <c r="K183" i="8"/>
  <c r="B61" i="8"/>
  <c r="C60" i="8"/>
  <c r="B73" i="8"/>
  <c r="C72" i="8"/>
  <c r="B30" i="8"/>
  <c r="B34" i="8"/>
  <c r="B85" i="8"/>
  <c r="C84" i="8"/>
  <c r="B42" i="8"/>
  <c r="G91" i="8"/>
  <c r="F105" i="8"/>
  <c r="F112" i="8"/>
  <c r="H111" i="8"/>
  <c r="F120" i="8"/>
  <c r="F117" i="8" s="1"/>
  <c r="H117" i="8"/>
  <c r="H27" i="8" s="1"/>
  <c r="F124" i="8"/>
  <c r="F123" i="8" s="1"/>
  <c r="H123" i="8"/>
  <c r="D180" i="8"/>
  <c r="F144" i="8"/>
  <c r="G162" i="8"/>
  <c r="G27" i="8" s="1"/>
  <c r="F164" i="8"/>
  <c r="J196" i="8"/>
  <c r="J195" i="8" s="1"/>
  <c r="K195" i="8"/>
  <c r="F198" i="8"/>
  <c r="F18" i="8" s="1"/>
  <c r="H195" i="8"/>
  <c r="G213" i="8"/>
  <c r="F215" i="8"/>
  <c r="B217" i="8"/>
  <c r="D213" i="8"/>
  <c r="B221" i="8"/>
  <c r="B219" i="8" s="1"/>
  <c r="D219" i="8"/>
  <c r="F140" i="8"/>
  <c r="J149" i="8"/>
  <c r="F152" i="8"/>
  <c r="J164" i="8"/>
  <c r="L162" i="8"/>
  <c r="B170" i="8"/>
  <c r="D168" i="8"/>
  <c r="H180" i="8" s="1"/>
  <c r="F175" i="8"/>
  <c r="H174" i="8"/>
  <c r="H183" i="8"/>
  <c r="B185" i="8"/>
  <c r="B183" i="8" s="1"/>
  <c r="D183" i="8"/>
  <c r="B190" i="8"/>
  <c r="C189" i="8"/>
  <c r="J191" i="8"/>
  <c r="J189" i="8" s="1"/>
  <c r="L189" i="8"/>
  <c r="B197" i="8"/>
  <c r="B195" i="8" s="1"/>
  <c r="D195" i="8"/>
  <c r="B202" i="8"/>
  <c r="B201" i="8" s="1"/>
  <c r="C201" i="8"/>
  <c r="J203" i="8"/>
  <c r="J201" i="8" s="1"/>
  <c r="L201" i="8"/>
  <c r="B209" i="8"/>
  <c r="B207" i="8" s="1"/>
  <c r="D207" i="8"/>
  <c r="B214" i="8"/>
  <c r="B213" i="8" s="1"/>
  <c r="C213" i="8"/>
  <c r="J215" i="8"/>
  <c r="J213" i="8" s="1"/>
  <c r="L213" i="8"/>
  <c r="F163" i="8"/>
  <c r="H162" i="8"/>
  <c r="F168" i="8"/>
  <c r="F171" i="8"/>
  <c r="F36" i="8" s="1"/>
  <c r="H168" i="8"/>
  <c r="G174" i="8"/>
  <c r="F176" i="8"/>
  <c r="F183" i="8"/>
  <c r="F195" i="8"/>
  <c r="F207" i="8"/>
  <c r="K225" i="8"/>
  <c r="F222" i="8"/>
  <c r="H219" i="8"/>
  <c r="J145" i="8"/>
  <c r="J144" i="8" s="1"/>
  <c r="K144" i="8"/>
  <c r="J157" i="8"/>
  <c r="J156" i="8" s="1"/>
  <c r="K156" i="8"/>
  <c r="B163" i="8"/>
  <c r="B162" i="8" s="1"/>
  <c r="C162" i="8"/>
  <c r="G180" i="8" s="1"/>
  <c r="K162" i="8"/>
  <c r="J165" i="8"/>
  <c r="C168" i="8"/>
  <c r="B171" i="8"/>
  <c r="L183" i="8"/>
  <c r="F190" i="8"/>
  <c r="F189" i="8" s="1"/>
  <c r="H189" i="8"/>
  <c r="L195" i="8"/>
  <c r="F202" i="8"/>
  <c r="H201" i="8"/>
  <c r="F214" i="8"/>
  <c r="F213" i="8" s="1"/>
  <c r="H213" i="8"/>
  <c r="F219" i="8"/>
  <c r="C183" i="8"/>
  <c r="K189" i="8"/>
  <c r="C195" i="8"/>
  <c r="K201" i="8"/>
  <c r="C207" i="8"/>
  <c r="K213" i="8"/>
  <c r="C219" i="8"/>
  <c r="B78" i="7"/>
  <c r="B8" i="7"/>
  <c r="B6" i="7"/>
  <c r="F41" i="7"/>
  <c r="B66" i="7"/>
  <c r="B54" i="7"/>
  <c r="G451" i="7"/>
  <c r="G406" i="7"/>
  <c r="G316" i="7"/>
  <c r="G226" i="7"/>
  <c r="G136" i="7"/>
  <c r="G361" i="7"/>
  <c r="G271" i="7"/>
  <c r="G181" i="7"/>
  <c r="G46" i="7"/>
  <c r="G91" i="7"/>
  <c r="F55" i="7"/>
  <c r="G54" i="7"/>
  <c r="F67" i="7"/>
  <c r="G66" i="7"/>
  <c r="J72" i="7"/>
  <c r="F79" i="7"/>
  <c r="G78" i="7"/>
  <c r="L33" i="7"/>
  <c r="B84" i="7"/>
  <c r="J43" i="7"/>
  <c r="J93" i="7"/>
  <c r="F100" i="7"/>
  <c r="G99" i="7"/>
  <c r="J105" i="7"/>
  <c r="F112" i="7"/>
  <c r="F111" i="7" s="1"/>
  <c r="G111" i="7"/>
  <c r="F124" i="7"/>
  <c r="G123" i="7"/>
  <c r="D129" i="7"/>
  <c r="B130" i="7"/>
  <c r="H5" i="7"/>
  <c r="D6" i="7"/>
  <c r="D10" i="7"/>
  <c r="L10" i="7"/>
  <c r="D30" i="7"/>
  <c r="L34" i="7"/>
  <c r="H48" i="7"/>
  <c r="D48" i="7"/>
  <c r="C54" i="7"/>
  <c r="H60" i="7"/>
  <c r="D60" i="7"/>
  <c r="C66" i="7"/>
  <c r="B23" i="7"/>
  <c r="H72" i="7"/>
  <c r="D72" i="7"/>
  <c r="F30" i="7"/>
  <c r="C78" i="7"/>
  <c r="H84" i="7"/>
  <c r="H93" i="7"/>
  <c r="D93" i="7"/>
  <c r="C99" i="7"/>
  <c r="H105" i="7"/>
  <c r="D105" i="7"/>
  <c r="J118" i="7"/>
  <c r="J117" i="7" s="1"/>
  <c r="K123" i="7"/>
  <c r="F127" i="7"/>
  <c r="F139" i="7"/>
  <c r="F138" i="7" s="1"/>
  <c r="G138" i="7"/>
  <c r="H270" i="7"/>
  <c r="K5" i="7"/>
  <c r="G10" i="7"/>
  <c r="K29" i="7"/>
  <c r="G34" i="7"/>
  <c r="D40" i="7"/>
  <c r="H41" i="7"/>
  <c r="K48" i="7"/>
  <c r="F49" i="7"/>
  <c r="G48" i="7"/>
  <c r="L48" i="7"/>
  <c r="B7" i="7"/>
  <c r="J53" i="7"/>
  <c r="J55" i="7"/>
  <c r="F58" i="7"/>
  <c r="F13" i="7" s="1"/>
  <c r="K60" i="7"/>
  <c r="F61" i="7"/>
  <c r="G60" i="7"/>
  <c r="L60" i="7"/>
  <c r="L15" i="7" s="1"/>
  <c r="B63" i="7"/>
  <c r="B18" i="7" s="1"/>
  <c r="B19" i="7"/>
  <c r="J65" i="7"/>
  <c r="J20" i="7" s="1"/>
  <c r="J67" i="7"/>
  <c r="F70" i="7"/>
  <c r="F25" i="7" s="1"/>
  <c r="K72" i="7"/>
  <c r="F73" i="7"/>
  <c r="G72" i="7"/>
  <c r="L72" i="7"/>
  <c r="J77" i="7"/>
  <c r="J32" i="7" s="1"/>
  <c r="J79" i="7"/>
  <c r="F82" i="7"/>
  <c r="F37" i="7" s="1"/>
  <c r="D84" i="7"/>
  <c r="D39" i="7" s="1"/>
  <c r="F42" i="7"/>
  <c r="K93" i="7"/>
  <c r="F94" i="7"/>
  <c r="F93" i="7" s="1"/>
  <c r="G93" i="7"/>
  <c r="L93" i="7"/>
  <c r="L135" i="7" s="1"/>
  <c r="J100" i="7"/>
  <c r="J99" i="7" s="1"/>
  <c r="F103" i="7"/>
  <c r="K105" i="7"/>
  <c r="F106" i="7"/>
  <c r="F105" i="7" s="1"/>
  <c r="G105" i="7"/>
  <c r="L105" i="7"/>
  <c r="J112" i="7"/>
  <c r="J111" i="7" s="1"/>
  <c r="B121" i="7"/>
  <c r="B117" i="7" s="1"/>
  <c r="C117" i="7"/>
  <c r="G135" i="7" s="1"/>
  <c r="J124" i="7"/>
  <c r="J123" i="7" s="1"/>
  <c r="F228" i="7"/>
  <c r="D360" i="7"/>
  <c r="G4" i="7"/>
  <c r="G8" i="7"/>
  <c r="C13" i="7"/>
  <c r="H13" i="7"/>
  <c r="K17" i="7"/>
  <c r="G22" i="7"/>
  <c r="L22" i="7"/>
  <c r="H25" i="7"/>
  <c r="G32" i="7"/>
  <c r="C37" i="7"/>
  <c r="H37" i="7"/>
  <c r="K39" i="7"/>
  <c r="C41" i="7"/>
  <c r="G42" i="7"/>
  <c r="C48" i="7"/>
  <c r="B48" i="7"/>
  <c r="D54" i="7"/>
  <c r="C60" i="7"/>
  <c r="B60" i="7"/>
  <c r="B17" i="7"/>
  <c r="D66" i="7"/>
  <c r="C72" i="7"/>
  <c r="C27" i="7" s="1"/>
  <c r="B72" i="7"/>
  <c r="D78" i="7"/>
  <c r="C84" i="7"/>
  <c r="F85" i="7"/>
  <c r="G84" i="7"/>
  <c r="C93" i="7"/>
  <c r="B93" i="7"/>
  <c r="D99" i="7"/>
  <c r="C105" i="7"/>
  <c r="B105" i="7"/>
  <c r="D111" i="7"/>
  <c r="C26" i="7"/>
  <c r="B116" i="7"/>
  <c r="B26" i="7" s="1"/>
  <c r="K117" i="7"/>
  <c r="F118" i="7"/>
  <c r="F117" i="7" s="1"/>
  <c r="G117" i="7"/>
  <c r="B127" i="7"/>
  <c r="B37" i="7" s="1"/>
  <c r="C123" i="7"/>
  <c r="J144" i="7"/>
  <c r="F151" i="7"/>
  <c r="F150" i="7" s="1"/>
  <c r="G150" i="7"/>
  <c r="J156" i="7"/>
  <c r="F163" i="7"/>
  <c r="F162" i="7" s="1"/>
  <c r="G162" i="7"/>
  <c r="J168" i="7"/>
  <c r="F184" i="7"/>
  <c r="F183" i="7" s="1"/>
  <c r="G183" i="7"/>
  <c r="J189" i="7"/>
  <c r="F196" i="7"/>
  <c r="F195" i="7" s="1"/>
  <c r="G195" i="7"/>
  <c r="J201" i="7"/>
  <c r="F208" i="7"/>
  <c r="F207" i="7" s="1"/>
  <c r="G207" i="7"/>
  <c r="J213" i="7"/>
  <c r="F236" i="7"/>
  <c r="F11" i="7" s="1"/>
  <c r="G234" i="7"/>
  <c r="B241" i="7"/>
  <c r="C240" i="7"/>
  <c r="F251" i="7"/>
  <c r="F26" i="7" s="1"/>
  <c r="F254" i="7"/>
  <c r="F29" i="7" s="1"/>
  <c r="G252" i="7"/>
  <c r="B256" i="7"/>
  <c r="B259" i="7"/>
  <c r="B258" i="7" s="1"/>
  <c r="C258" i="7"/>
  <c r="B274" i="7"/>
  <c r="B273" i="7" s="1"/>
  <c r="C273" i="7"/>
  <c r="F279" i="7"/>
  <c r="F299" i="7"/>
  <c r="F297" i="7" s="1"/>
  <c r="G297" i="7"/>
  <c r="B304" i="7"/>
  <c r="B303" i="7" s="1"/>
  <c r="C303" i="7"/>
  <c r="F320" i="7"/>
  <c r="G318" i="7"/>
  <c r="B325" i="7"/>
  <c r="B324" i="7" s="1"/>
  <c r="C324" i="7"/>
  <c r="F350" i="7"/>
  <c r="F348" i="7" s="1"/>
  <c r="G348" i="7"/>
  <c r="F365" i="7"/>
  <c r="F363" i="7" s="1"/>
  <c r="G363" i="7"/>
  <c r="F389" i="7"/>
  <c r="G387" i="7"/>
  <c r="B391" i="7"/>
  <c r="F395" i="7"/>
  <c r="F393" i="7" s="1"/>
  <c r="G393" i="7"/>
  <c r="D405" i="7"/>
  <c r="B409" i="7"/>
  <c r="B408" i="7" s="1"/>
  <c r="C408" i="7"/>
  <c r="J410" i="7"/>
  <c r="F433" i="7"/>
  <c r="F432" i="7" s="1"/>
  <c r="G432" i="7"/>
  <c r="C4" i="7"/>
  <c r="H4" i="7"/>
  <c r="L5" i="7"/>
  <c r="K6" i="7"/>
  <c r="D7" i="7"/>
  <c r="C16" i="7"/>
  <c r="H16" i="7"/>
  <c r="K18" i="7"/>
  <c r="D19" i="7"/>
  <c r="C20" i="7"/>
  <c r="H20" i="7"/>
  <c r="H28" i="7"/>
  <c r="G29" i="7"/>
  <c r="L29" i="7"/>
  <c r="K30" i="7"/>
  <c r="D31" i="7"/>
  <c r="B115" i="7"/>
  <c r="B111" i="7" s="1"/>
  <c r="D123" i="7"/>
  <c r="C129" i="7"/>
  <c r="F130" i="7"/>
  <c r="F129" i="7" s="1"/>
  <c r="G129" i="7"/>
  <c r="K135" i="7" s="1"/>
  <c r="C138" i="7"/>
  <c r="B138" i="7"/>
  <c r="D144" i="7"/>
  <c r="C150" i="7"/>
  <c r="B150" i="7"/>
  <c r="D156" i="7"/>
  <c r="C162" i="7"/>
  <c r="B162" i="7"/>
  <c r="D168" i="7"/>
  <c r="C174" i="7"/>
  <c r="F175" i="7"/>
  <c r="F174" i="7" s="1"/>
  <c r="G174" i="7"/>
  <c r="C183" i="7"/>
  <c r="B183" i="7"/>
  <c r="D189" i="7"/>
  <c r="C195" i="7"/>
  <c r="B195" i="7"/>
  <c r="D201" i="7"/>
  <c r="C207" i="7"/>
  <c r="B207" i="7"/>
  <c r="D213" i="7"/>
  <c r="C219" i="7"/>
  <c r="F220" i="7"/>
  <c r="F219" i="7" s="1"/>
  <c r="G219" i="7"/>
  <c r="C270" i="7"/>
  <c r="F242" i="7"/>
  <c r="F17" i="7" s="1"/>
  <c r="G240" i="7"/>
  <c r="B247" i="7"/>
  <c r="B246" i="7" s="1"/>
  <c r="C246" i="7"/>
  <c r="H246" i="7"/>
  <c r="H21" i="7" s="1"/>
  <c r="J248" i="7"/>
  <c r="J23" i="7" s="1"/>
  <c r="F252" i="7"/>
  <c r="F285" i="7"/>
  <c r="F287" i="7"/>
  <c r="G285" i="7"/>
  <c r="B292" i="7"/>
  <c r="C291" i="7"/>
  <c r="F305" i="7"/>
  <c r="G303" i="7"/>
  <c r="L303" i="7"/>
  <c r="F318" i="7"/>
  <c r="F338" i="7"/>
  <c r="F336" i="7" s="1"/>
  <c r="G336" i="7"/>
  <c r="B343" i="7"/>
  <c r="C342" i="7"/>
  <c r="F354" i="7"/>
  <c r="F358" i="7"/>
  <c r="G354" i="7"/>
  <c r="J370" i="7"/>
  <c r="J369" i="7" s="1"/>
  <c r="K369" i="7"/>
  <c r="B376" i="7"/>
  <c r="B375" i="7" s="1"/>
  <c r="C375" i="7"/>
  <c r="H375" i="7"/>
  <c r="J139" i="7"/>
  <c r="K144" i="7"/>
  <c r="K9" i="7" s="1"/>
  <c r="F145" i="7"/>
  <c r="F144" i="7" s="1"/>
  <c r="G144" i="7"/>
  <c r="L144" i="7"/>
  <c r="L180" i="7" s="1"/>
  <c r="J151" i="7"/>
  <c r="J150" i="7" s="1"/>
  <c r="K156" i="7"/>
  <c r="K21" i="7" s="1"/>
  <c r="F157" i="7"/>
  <c r="F156" i="7" s="1"/>
  <c r="G156" i="7"/>
  <c r="L156" i="7"/>
  <c r="L21" i="7" s="1"/>
  <c r="J163" i="7"/>
  <c r="J162" i="7" s="1"/>
  <c r="K168" i="7"/>
  <c r="K33" i="7" s="1"/>
  <c r="F169" i="7"/>
  <c r="F168" i="7" s="1"/>
  <c r="G168" i="7"/>
  <c r="L168" i="7"/>
  <c r="B175" i="7"/>
  <c r="B174" i="7" s="1"/>
  <c r="J184" i="7"/>
  <c r="J183" i="7" s="1"/>
  <c r="K189" i="7"/>
  <c r="F190" i="7"/>
  <c r="F189" i="7" s="1"/>
  <c r="G189" i="7"/>
  <c r="L189" i="7"/>
  <c r="L225" i="7" s="1"/>
  <c r="J196" i="7"/>
  <c r="J195" i="7" s="1"/>
  <c r="K201" i="7"/>
  <c r="F202" i="7"/>
  <c r="F201" i="7" s="1"/>
  <c r="G201" i="7"/>
  <c r="L201" i="7"/>
  <c r="J208" i="7"/>
  <c r="J207" i="7" s="1"/>
  <c r="K213" i="7"/>
  <c r="F214" i="7"/>
  <c r="F213" i="7" s="1"/>
  <c r="G213" i="7"/>
  <c r="L213" i="7"/>
  <c r="B220" i="7"/>
  <c r="B219" i="7" s="1"/>
  <c r="F230" i="7"/>
  <c r="F5" i="7" s="1"/>
  <c r="G228" i="7"/>
  <c r="B232" i="7"/>
  <c r="B228" i="7" s="1"/>
  <c r="B235" i="7"/>
  <c r="B234" i="7" s="1"/>
  <c r="C234" i="7"/>
  <c r="K269" i="7" s="1"/>
  <c r="J236" i="7"/>
  <c r="J11" i="7" s="1"/>
  <c r="F241" i="7"/>
  <c r="F240" i="7" s="1"/>
  <c r="F259" i="7"/>
  <c r="F258" i="7" s="1"/>
  <c r="F260" i="7"/>
  <c r="G258" i="7"/>
  <c r="B266" i="7"/>
  <c r="B41" i="7" s="1"/>
  <c r="D270" i="7"/>
  <c r="F274" i="7"/>
  <c r="F275" i="7"/>
  <c r="G273" i="7"/>
  <c r="B280" i="7"/>
  <c r="B279" i="7" s="1"/>
  <c r="C279" i="7"/>
  <c r="F293" i="7"/>
  <c r="G291" i="7"/>
  <c r="B295" i="7"/>
  <c r="B298" i="7"/>
  <c r="B297" i="7" s="1"/>
  <c r="C297" i="7"/>
  <c r="J299" i="7"/>
  <c r="J29" i="7" s="1"/>
  <c r="F304" i="7"/>
  <c r="F308" i="7"/>
  <c r="F38" i="7" s="1"/>
  <c r="B311" i="7"/>
  <c r="J320" i="7"/>
  <c r="J5" i="7" s="1"/>
  <c r="F325" i="7"/>
  <c r="F326" i="7"/>
  <c r="G324" i="7"/>
  <c r="B331" i="7"/>
  <c r="B330" i="7" s="1"/>
  <c r="C330" i="7"/>
  <c r="F344" i="7"/>
  <c r="G342" i="7"/>
  <c r="B346" i="7"/>
  <c r="B349" i="7"/>
  <c r="B348" i="7" s="1"/>
  <c r="C348" i="7"/>
  <c r="J350" i="7"/>
  <c r="B364" i="7"/>
  <c r="B363" i="7" s="1"/>
  <c r="C363" i="7"/>
  <c r="J365" i="7"/>
  <c r="B394" i="7"/>
  <c r="B393" i="7" s="1"/>
  <c r="C393" i="7"/>
  <c r="J395" i="7"/>
  <c r="F410" i="7"/>
  <c r="F408" i="7" s="1"/>
  <c r="G408" i="7"/>
  <c r="B433" i="7"/>
  <c r="B432" i="7" s="1"/>
  <c r="C432" i="7"/>
  <c r="C10" i="7"/>
  <c r="H10" i="7"/>
  <c r="G11" i="7"/>
  <c r="L11" i="7"/>
  <c r="C14" i="7"/>
  <c r="G23" i="7"/>
  <c r="L23" i="7"/>
  <c r="K24" i="7"/>
  <c r="C34" i="7"/>
  <c r="H34" i="7"/>
  <c r="G35" i="7"/>
  <c r="L35" i="7"/>
  <c r="C38" i="7"/>
  <c r="K40" i="7"/>
  <c r="C42" i="7"/>
  <c r="H117" i="7"/>
  <c r="D117" i="7"/>
  <c r="B124" i="7"/>
  <c r="H138" i="7"/>
  <c r="D138" i="7"/>
  <c r="C144" i="7"/>
  <c r="B145" i="7"/>
  <c r="B144" i="7" s="1"/>
  <c r="H150" i="7"/>
  <c r="D150" i="7"/>
  <c r="C156" i="7"/>
  <c r="G180" i="7" s="1"/>
  <c r="B157" i="7"/>
  <c r="B156" i="7" s="1"/>
  <c r="H162" i="7"/>
  <c r="D162" i="7"/>
  <c r="C168" i="7"/>
  <c r="B169" i="7"/>
  <c r="B168" i="7" s="1"/>
  <c r="H183" i="7"/>
  <c r="D183" i="7"/>
  <c r="C189" i="7"/>
  <c r="B190" i="7"/>
  <c r="B189" i="7" s="1"/>
  <c r="H195" i="7"/>
  <c r="D195" i="7"/>
  <c r="C201" i="7"/>
  <c r="B202" i="7"/>
  <c r="B201" i="7" s="1"/>
  <c r="H207" i="7"/>
  <c r="D207" i="7"/>
  <c r="C213" i="7"/>
  <c r="B214" i="7"/>
  <c r="B213" i="7" s="1"/>
  <c r="H228" i="7"/>
  <c r="L269" i="7" s="1"/>
  <c r="F248" i="7"/>
  <c r="G246" i="7"/>
  <c r="B253" i="7"/>
  <c r="C252" i="7"/>
  <c r="F264" i="7"/>
  <c r="J270" i="7" s="1"/>
  <c r="F268" i="7"/>
  <c r="F43" i="7" s="1"/>
  <c r="G264" i="7"/>
  <c r="F281" i="7"/>
  <c r="G279" i="7"/>
  <c r="B286" i="7"/>
  <c r="B285" i="7" s="1"/>
  <c r="C285" i="7"/>
  <c r="H285" i="7"/>
  <c r="H315" i="7" s="1"/>
  <c r="J287" i="7"/>
  <c r="J17" i="7" s="1"/>
  <c r="F292" i="7"/>
  <c r="J305" i="7"/>
  <c r="J35" i="7" s="1"/>
  <c r="B319" i="7"/>
  <c r="B318" i="7" s="1"/>
  <c r="C318" i="7"/>
  <c r="F332" i="7"/>
  <c r="F330" i="7" s="1"/>
  <c r="G330" i="7"/>
  <c r="B337" i="7"/>
  <c r="B336" i="7" s="1"/>
  <c r="C336" i="7"/>
  <c r="H336" i="7"/>
  <c r="H360" i="7" s="1"/>
  <c r="J338" i="7"/>
  <c r="F343" i="7"/>
  <c r="F342" i="7" s="1"/>
  <c r="F375" i="7"/>
  <c r="J235" i="7"/>
  <c r="J234" i="7" s="1"/>
  <c r="K234" i="7"/>
  <c r="J247" i="7"/>
  <c r="J246" i="7" s="1"/>
  <c r="K246" i="7"/>
  <c r="J259" i="7"/>
  <c r="J258" i="7" s="1"/>
  <c r="K258" i="7"/>
  <c r="J274" i="7"/>
  <c r="J273" i="7" s="1"/>
  <c r="K273" i="7"/>
  <c r="J286" i="7"/>
  <c r="K285" i="7"/>
  <c r="J298" i="7"/>
  <c r="K297" i="7"/>
  <c r="G309" i="7"/>
  <c r="B310" i="7"/>
  <c r="B309" i="7" s="1"/>
  <c r="C309" i="7"/>
  <c r="H309" i="7"/>
  <c r="L315" i="7" s="1"/>
  <c r="J325" i="7"/>
  <c r="J324" i="7" s="1"/>
  <c r="K324" i="7"/>
  <c r="J337" i="7"/>
  <c r="K336" i="7"/>
  <c r="J349" i="7"/>
  <c r="J348" i="7" s="1"/>
  <c r="K348" i="7"/>
  <c r="J364" i="7"/>
  <c r="K363" i="7"/>
  <c r="B370" i="7"/>
  <c r="B369" i="7" s="1"/>
  <c r="C369" i="7"/>
  <c r="H369" i="7"/>
  <c r="L404" i="7" s="1"/>
  <c r="F377" i="7"/>
  <c r="G375" i="7"/>
  <c r="B382" i="7"/>
  <c r="B381" i="7" s="1"/>
  <c r="C381" i="7"/>
  <c r="H381" i="7"/>
  <c r="H405" i="7" s="1"/>
  <c r="J383" i="7"/>
  <c r="F388" i="7"/>
  <c r="F387" i="7" s="1"/>
  <c r="D426" i="7"/>
  <c r="B427" i="7"/>
  <c r="B426" i="7" s="1"/>
  <c r="H495" i="7"/>
  <c r="F472" i="7"/>
  <c r="F471" i="7" s="1"/>
  <c r="G471" i="7"/>
  <c r="J241" i="7"/>
  <c r="J240" i="7" s="1"/>
  <c r="K240" i="7"/>
  <c r="J253" i="7"/>
  <c r="J252" i="7" s="1"/>
  <c r="K252" i="7"/>
  <c r="B265" i="7"/>
  <c r="B264" i="7" s="1"/>
  <c r="C264" i="7"/>
  <c r="H264" i="7"/>
  <c r="L270" i="7" s="1"/>
  <c r="J280" i="7"/>
  <c r="J279" i="7" s="1"/>
  <c r="K279" i="7"/>
  <c r="J292" i="7"/>
  <c r="J291" i="7" s="1"/>
  <c r="K291" i="7"/>
  <c r="J304" i="7"/>
  <c r="J303" i="7" s="1"/>
  <c r="K303" i="7"/>
  <c r="F309" i="7"/>
  <c r="J319" i="7"/>
  <c r="K318" i="7"/>
  <c r="J331" i="7"/>
  <c r="J330" i="7" s="1"/>
  <c r="K330" i="7"/>
  <c r="J343" i="7"/>
  <c r="J342" i="7" s="1"/>
  <c r="K342" i="7"/>
  <c r="B355" i="7"/>
  <c r="B354" i="7" s="1"/>
  <c r="C354" i="7"/>
  <c r="H354" i="7"/>
  <c r="L360" i="7" s="1"/>
  <c r="F383" i="7"/>
  <c r="F381" i="7" s="1"/>
  <c r="G381" i="7"/>
  <c r="B388" i="7"/>
  <c r="C387" i="7"/>
  <c r="F399" i="7"/>
  <c r="F403" i="7"/>
  <c r="G399" i="7"/>
  <c r="J422" i="7"/>
  <c r="K420" i="7"/>
  <c r="F428" i="7"/>
  <c r="H426" i="7"/>
  <c r="B472" i="7"/>
  <c r="B471" i="7" s="1"/>
  <c r="C471" i="7"/>
  <c r="J368" i="7"/>
  <c r="F371" i="7"/>
  <c r="F369" i="7" s="1"/>
  <c r="J382" i="7"/>
  <c r="J381" i="7" s="1"/>
  <c r="K381" i="7"/>
  <c r="J394" i="7"/>
  <c r="J393" i="7" s="1"/>
  <c r="K393" i="7"/>
  <c r="J409" i="7"/>
  <c r="J408" i="7" s="1"/>
  <c r="K408" i="7"/>
  <c r="L414" i="7"/>
  <c r="F416" i="7"/>
  <c r="H414" i="7"/>
  <c r="F421" i="7"/>
  <c r="F420" i="7" s="1"/>
  <c r="G420" i="7"/>
  <c r="D438" i="7"/>
  <c r="B439" i="7"/>
  <c r="F445" i="7"/>
  <c r="F444" i="7" s="1"/>
  <c r="G444" i="7"/>
  <c r="F460" i="7"/>
  <c r="F459" i="7" s="1"/>
  <c r="G459" i="7"/>
  <c r="B484" i="7"/>
  <c r="B483" i="7" s="1"/>
  <c r="C483" i="7"/>
  <c r="L495" i="7"/>
  <c r="J376" i="7"/>
  <c r="J375" i="7" s="1"/>
  <c r="K375" i="7"/>
  <c r="J388" i="7"/>
  <c r="J387" i="7" s="1"/>
  <c r="K387" i="7"/>
  <c r="B400" i="7"/>
  <c r="B399" i="7" s="1"/>
  <c r="C399" i="7"/>
  <c r="H399" i="7"/>
  <c r="L405" i="7" s="1"/>
  <c r="D414" i="7"/>
  <c r="L449" i="7" s="1"/>
  <c r="B415" i="7"/>
  <c r="B421" i="7"/>
  <c r="B420" i="7" s="1"/>
  <c r="C420" i="7"/>
  <c r="J434" i="7"/>
  <c r="K432" i="7"/>
  <c r="F440" i="7"/>
  <c r="F438" i="7" s="1"/>
  <c r="H438" i="7"/>
  <c r="H33" i="7" s="1"/>
  <c r="B445" i="7"/>
  <c r="B444" i="7" s="1"/>
  <c r="C444" i="7"/>
  <c r="L494" i="7"/>
  <c r="D495" i="7"/>
  <c r="B460" i="7"/>
  <c r="B459" i="7" s="1"/>
  <c r="C459" i="7"/>
  <c r="F484" i="7"/>
  <c r="F483" i="7" s="1"/>
  <c r="G483" i="7"/>
  <c r="F417" i="7"/>
  <c r="F12" i="7" s="1"/>
  <c r="F429" i="7"/>
  <c r="F24" i="7" s="1"/>
  <c r="F441" i="7"/>
  <c r="F36" i="7" s="1"/>
  <c r="F455" i="7"/>
  <c r="F456" i="7"/>
  <c r="F6" i="7" s="1"/>
  <c r="B458" i="7"/>
  <c r="F467" i="7"/>
  <c r="F468" i="7"/>
  <c r="F18" i="7" s="1"/>
  <c r="B470" i="7"/>
  <c r="B20" i="7" s="1"/>
  <c r="F479" i="7"/>
  <c r="F480" i="7"/>
  <c r="B482" i="7"/>
  <c r="B32" i="7" s="1"/>
  <c r="J489" i="7"/>
  <c r="F491" i="7"/>
  <c r="F492" i="7"/>
  <c r="B494" i="7"/>
  <c r="B44" i="7" s="1"/>
  <c r="B416" i="7"/>
  <c r="B11" i="7" s="1"/>
  <c r="C414" i="7"/>
  <c r="J418" i="7"/>
  <c r="J414" i="7" s="1"/>
  <c r="L420" i="7"/>
  <c r="L450" i="7" s="1"/>
  <c r="J421" i="7"/>
  <c r="J420" i="7" s="1"/>
  <c r="B428" i="7"/>
  <c r="C426" i="7"/>
  <c r="J430" i="7"/>
  <c r="J426" i="7" s="1"/>
  <c r="L432" i="7"/>
  <c r="J433" i="7"/>
  <c r="J432" i="7" s="1"/>
  <c r="B440" i="7"/>
  <c r="B35" i="7" s="1"/>
  <c r="C438" i="7"/>
  <c r="J442" i="7"/>
  <c r="J37" i="7" s="1"/>
  <c r="B454" i="7"/>
  <c r="B455" i="7"/>
  <c r="B5" i="7" s="1"/>
  <c r="J456" i="7"/>
  <c r="J6" i="7" s="1"/>
  <c r="J457" i="7"/>
  <c r="J7" i="7" s="1"/>
  <c r="B466" i="7"/>
  <c r="B467" i="7"/>
  <c r="J468" i="7"/>
  <c r="J18" i="7" s="1"/>
  <c r="J469" i="7"/>
  <c r="J465" i="7" s="1"/>
  <c r="B478" i="7"/>
  <c r="B479" i="7"/>
  <c r="B29" i="7" s="1"/>
  <c r="J480" i="7"/>
  <c r="J30" i="7" s="1"/>
  <c r="J481" i="7"/>
  <c r="J31" i="7" s="1"/>
  <c r="L483" i="7"/>
  <c r="B490" i="7"/>
  <c r="B491" i="7"/>
  <c r="J492" i="7"/>
  <c r="J42" i="7" s="1"/>
  <c r="J493" i="7"/>
  <c r="C453" i="7"/>
  <c r="K459" i="7"/>
  <c r="K495" i="7" s="1"/>
  <c r="C465" i="7"/>
  <c r="K471" i="7"/>
  <c r="C477" i="7"/>
  <c r="K483" i="7"/>
  <c r="C489" i="7"/>
  <c r="J90" i="8" l="1"/>
  <c r="J135" i="8"/>
  <c r="F111" i="8"/>
  <c r="F22" i="8"/>
  <c r="C15" i="8"/>
  <c r="F78" i="8"/>
  <c r="F33" i="8" s="1"/>
  <c r="F34" i="8"/>
  <c r="B36" i="8"/>
  <c r="L89" i="8"/>
  <c r="D90" i="8"/>
  <c r="D3" i="8"/>
  <c r="J28" i="8"/>
  <c r="J72" i="8"/>
  <c r="J225" i="8"/>
  <c r="F201" i="8"/>
  <c r="G225" i="8"/>
  <c r="L224" i="8"/>
  <c r="D225" i="8"/>
  <c r="F174" i="8"/>
  <c r="J162" i="8"/>
  <c r="K90" i="8"/>
  <c r="B72" i="8"/>
  <c r="B27" i="8" s="1"/>
  <c r="B28" i="8"/>
  <c r="B180" i="8"/>
  <c r="G135" i="8"/>
  <c r="B22" i="8"/>
  <c r="F150" i="8"/>
  <c r="F180" i="8" s="1"/>
  <c r="F16" i="8"/>
  <c r="B35" i="8"/>
  <c r="J30" i="8"/>
  <c r="H90" i="8"/>
  <c r="H45" i="8" s="1"/>
  <c r="D21" i="8"/>
  <c r="H9" i="8"/>
  <c r="C9" i="8"/>
  <c r="J3" i="8"/>
  <c r="L15" i="8"/>
  <c r="F93" i="8"/>
  <c r="F135" i="8" s="1"/>
  <c r="D15" i="8"/>
  <c r="B13" i="8"/>
  <c r="C33" i="8"/>
  <c r="K21" i="8"/>
  <c r="F138" i="8"/>
  <c r="F54" i="8"/>
  <c r="F9" i="8" s="1"/>
  <c r="F10" i="8"/>
  <c r="B17" i="8"/>
  <c r="L135" i="8"/>
  <c r="H39" i="8"/>
  <c r="F21" i="8"/>
  <c r="J22" i="8"/>
  <c r="J66" i="8"/>
  <c r="K180" i="8"/>
  <c r="B168" i="8"/>
  <c r="C39" i="8"/>
  <c r="B60" i="8"/>
  <c r="B15" i="8" s="1"/>
  <c r="B16" i="8"/>
  <c r="F42" i="8"/>
  <c r="F30" i="8"/>
  <c r="J14" i="8"/>
  <c r="G15" i="8"/>
  <c r="B135" i="8"/>
  <c r="H21" i="8"/>
  <c r="B66" i="8"/>
  <c r="K9" i="8"/>
  <c r="F6" i="8"/>
  <c r="J123" i="8"/>
  <c r="B41" i="8"/>
  <c r="D27" i="8"/>
  <c r="J16" i="8"/>
  <c r="B10" i="8"/>
  <c r="K89" i="8"/>
  <c r="C90" i="8"/>
  <c r="C3" i="8"/>
  <c r="B29" i="8"/>
  <c r="L21" i="8"/>
  <c r="K33" i="8"/>
  <c r="G90" i="8"/>
  <c r="C21" i="8"/>
  <c r="J7" i="8"/>
  <c r="F225" i="8"/>
  <c r="L179" i="8"/>
  <c r="F17" i="8"/>
  <c r="B78" i="8"/>
  <c r="B33" i="8" s="1"/>
  <c r="C225" i="8"/>
  <c r="K224" i="8"/>
  <c r="L225" i="8"/>
  <c r="F162" i="8"/>
  <c r="F27" i="8" s="1"/>
  <c r="F28" i="8"/>
  <c r="B189" i="8"/>
  <c r="B225" i="8" s="1"/>
  <c r="L180" i="8"/>
  <c r="L134" i="8"/>
  <c r="B84" i="8"/>
  <c r="B39" i="8" s="1"/>
  <c r="B40" i="8"/>
  <c r="C27" i="8"/>
  <c r="K179" i="8"/>
  <c r="C180" i="8"/>
  <c r="K135" i="8"/>
  <c r="H135" i="8"/>
  <c r="F41" i="8"/>
  <c r="F29" i="8"/>
  <c r="F5" i="8"/>
  <c r="H225" i="8"/>
  <c r="C135" i="8"/>
  <c r="K134" i="8"/>
  <c r="H33" i="8"/>
  <c r="D33" i="8"/>
  <c r="F60" i="8"/>
  <c r="F15" i="8" s="1"/>
  <c r="J54" i="8"/>
  <c r="J9" i="8" s="1"/>
  <c r="J10" i="8"/>
  <c r="J4" i="8"/>
  <c r="J168" i="8"/>
  <c r="J15" i="8"/>
  <c r="B54" i="8"/>
  <c r="B9" i="8" s="1"/>
  <c r="B48" i="8"/>
  <c r="B4" i="8"/>
  <c r="J111" i="8"/>
  <c r="J34" i="8"/>
  <c r="J78" i="8"/>
  <c r="K15" i="8"/>
  <c r="J29" i="8"/>
  <c r="J35" i="8"/>
  <c r="B5" i="8"/>
  <c r="C360" i="7"/>
  <c r="K359" i="7"/>
  <c r="F23" i="7"/>
  <c r="G225" i="7"/>
  <c r="K224" i="7"/>
  <c r="C225" i="7"/>
  <c r="K179" i="7"/>
  <c r="C180" i="7"/>
  <c r="D33" i="7"/>
  <c r="B31" i="7"/>
  <c r="L90" i="7"/>
  <c r="L45" i="7" s="1"/>
  <c r="H39" i="7"/>
  <c r="H15" i="7"/>
  <c r="K494" i="7"/>
  <c r="C495" i="7"/>
  <c r="B489" i="7"/>
  <c r="F465" i="7"/>
  <c r="K450" i="7"/>
  <c r="F414" i="7"/>
  <c r="K405" i="7"/>
  <c r="B477" i="7"/>
  <c r="F495" i="7" s="1"/>
  <c r="B465" i="7"/>
  <c r="B453" i="7"/>
  <c r="F489" i="7"/>
  <c r="F477" i="7"/>
  <c r="B414" i="7"/>
  <c r="J477" i="7"/>
  <c r="F426" i="7"/>
  <c r="J318" i="7"/>
  <c r="H450" i="7"/>
  <c r="G405" i="7"/>
  <c r="J363" i="7"/>
  <c r="J405" i="7" s="1"/>
  <c r="J336" i="7"/>
  <c r="J297" i="7"/>
  <c r="D450" i="7"/>
  <c r="F291" i="7"/>
  <c r="F225" i="7"/>
  <c r="F180" i="7"/>
  <c r="B123" i="7"/>
  <c r="C405" i="7"/>
  <c r="K404" i="7"/>
  <c r="F324" i="7"/>
  <c r="F303" i="7"/>
  <c r="L314" i="7"/>
  <c r="F35" i="7"/>
  <c r="J138" i="7"/>
  <c r="J179" i="7" s="1"/>
  <c r="J4" i="7"/>
  <c r="B291" i="7"/>
  <c r="B21" i="7" s="1"/>
  <c r="G270" i="7"/>
  <c r="H225" i="7"/>
  <c r="B225" i="7"/>
  <c r="J224" i="7"/>
  <c r="H180" i="7"/>
  <c r="B180" i="7"/>
  <c r="B450" i="7"/>
  <c r="K134" i="7"/>
  <c r="C135" i="7"/>
  <c r="B27" i="7"/>
  <c r="J19" i="7"/>
  <c r="B90" i="7"/>
  <c r="B3" i="7"/>
  <c r="J28" i="7"/>
  <c r="L359" i="7"/>
  <c r="F28" i="7"/>
  <c r="F72" i="7"/>
  <c r="F27" i="7" s="1"/>
  <c r="K15" i="7"/>
  <c r="J8" i="7"/>
  <c r="F4" i="7"/>
  <c r="F48" i="7"/>
  <c r="C33" i="7"/>
  <c r="J25" i="7"/>
  <c r="D15" i="7"/>
  <c r="C9" i="7"/>
  <c r="G21" i="7"/>
  <c r="L9" i="7"/>
  <c r="J48" i="7"/>
  <c r="B9" i="7"/>
  <c r="J438" i="7"/>
  <c r="J450" i="7" s="1"/>
  <c r="G495" i="7"/>
  <c r="J27" i="7"/>
  <c r="G9" i="7"/>
  <c r="B4" i="7"/>
  <c r="B438" i="7"/>
  <c r="B33" i="7" s="1"/>
  <c r="K315" i="7"/>
  <c r="J285" i="7"/>
  <c r="J315" i="7" s="1"/>
  <c r="B360" i="7"/>
  <c r="F246" i="7"/>
  <c r="D225" i="7"/>
  <c r="L224" i="7"/>
  <c r="D180" i="7"/>
  <c r="L179" i="7"/>
  <c r="K225" i="7"/>
  <c r="K180" i="7"/>
  <c r="C315" i="7"/>
  <c r="K314" i="7"/>
  <c r="F234" i="7"/>
  <c r="F40" i="7"/>
  <c r="F84" i="7"/>
  <c r="L27" i="7"/>
  <c r="G15" i="7"/>
  <c r="L3" i="7"/>
  <c r="D27" i="7"/>
  <c r="G90" i="7"/>
  <c r="C21" i="7"/>
  <c r="J13" i="7"/>
  <c r="D90" i="7"/>
  <c r="D3" i="7"/>
  <c r="L89" i="7"/>
  <c r="F123" i="7"/>
  <c r="F135" i="7" s="1"/>
  <c r="G33" i="7"/>
  <c r="B25" i="7"/>
  <c r="F10" i="7"/>
  <c r="F54" i="7"/>
  <c r="F9" i="7" s="1"/>
  <c r="H9" i="7"/>
  <c r="J483" i="7"/>
  <c r="G360" i="7"/>
  <c r="J404" i="7"/>
  <c r="B405" i="7"/>
  <c r="J360" i="7"/>
  <c r="G39" i="7"/>
  <c r="K90" i="7"/>
  <c r="K45" i="7" s="1"/>
  <c r="D9" i="7"/>
  <c r="K89" i="7"/>
  <c r="C90" i="7"/>
  <c r="C3" i="7"/>
  <c r="J16" i="7"/>
  <c r="K27" i="7"/>
  <c r="J66" i="7"/>
  <c r="J21" i="7" s="1"/>
  <c r="J22" i="7"/>
  <c r="K3" i="7"/>
  <c r="F22" i="7"/>
  <c r="F66" i="7"/>
  <c r="F453" i="7"/>
  <c r="G450" i="7"/>
  <c r="J453" i="7"/>
  <c r="B387" i="7"/>
  <c r="F405" i="7" s="1"/>
  <c r="F450" i="7"/>
  <c r="K270" i="7"/>
  <c r="B252" i="7"/>
  <c r="F270" i="7" s="1"/>
  <c r="B28" i="7"/>
  <c r="F273" i="7"/>
  <c r="K360" i="7"/>
  <c r="B342" i="7"/>
  <c r="F360" i="7" s="1"/>
  <c r="G315" i="7"/>
  <c r="J225" i="7"/>
  <c r="J180" i="7"/>
  <c r="J135" i="7"/>
  <c r="K449" i="7"/>
  <c r="C450" i="7"/>
  <c r="B315" i="7"/>
  <c r="B240" i="7"/>
  <c r="J269" i="7" s="1"/>
  <c r="B16" i="7"/>
  <c r="H135" i="7"/>
  <c r="B135" i="7"/>
  <c r="C39" i="7"/>
  <c r="D21" i="7"/>
  <c r="H90" i="7"/>
  <c r="H45" i="7" s="1"/>
  <c r="C15" i="7"/>
  <c r="J39" i="7"/>
  <c r="J78" i="7"/>
  <c r="J34" i="7"/>
  <c r="G27" i="7"/>
  <c r="F16" i="7"/>
  <c r="F60" i="7"/>
  <c r="J54" i="7"/>
  <c r="J9" i="7" s="1"/>
  <c r="J10" i="7"/>
  <c r="G3" i="7"/>
  <c r="D135" i="7"/>
  <c r="L134" i="7"/>
  <c r="H27" i="7"/>
  <c r="H3" i="7"/>
  <c r="B129" i="7"/>
  <c r="B40" i="7"/>
  <c r="F99" i="7"/>
  <c r="J134" i="7" s="1"/>
  <c r="B39" i="7"/>
  <c r="F34" i="7"/>
  <c r="F78" i="7"/>
  <c r="J60" i="7"/>
  <c r="J15" i="7" s="1"/>
  <c r="B10" i="7"/>
  <c r="B22" i="7"/>
  <c r="B34" i="7"/>
  <c r="K44" i="8" l="1"/>
  <c r="G45" i="8"/>
  <c r="J134" i="8"/>
  <c r="J224" i="8"/>
  <c r="J179" i="8"/>
  <c r="C45" i="8"/>
  <c r="J180" i="8"/>
  <c r="J45" i="8" s="1"/>
  <c r="F3" i="8"/>
  <c r="F90" i="8"/>
  <c r="F45" i="8" s="1"/>
  <c r="B21" i="8"/>
  <c r="D45" i="8"/>
  <c r="J33" i="8"/>
  <c r="B90" i="8"/>
  <c r="B45" i="8" s="1"/>
  <c r="B3" i="8"/>
  <c r="J89" i="8"/>
  <c r="J44" i="8" s="1"/>
  <c r="J21" i="8"/>
  <c r="L45" i="8"/>
  <c r="K45" i="8"/>
  <c r="J27" i="8"/>
  <c r="L44" i="8"/>
  <c r="F39" i="8"/>
  <c r="F3" i="7"/>
  <c r="J89" i="7"/>
  <c r="F33" i="7"/>
  <c r="F15" i="7"/>
  <c r="J33" i="7"/>
  <c r="J314" i="7"/>
  <c r="D45" i="7"/>
  <c r="B15" i="7"/>
  <c r="J449" i="7"/>
  <c r="F315" i="7"/>
  <c r="F21" i="7"/>
  <c r="C45" i="7"/>
  <c r="L44" i="7"/>
  <c r="J359" i="7"/>
  <c r="J3" i="7"/>
  <c r="J495" i="7"/>
  <c r="B270" i="7"/>
  <c r="J90" i="7"/>
  <c r="J45" i="7" s="1"/>
  <c r="F39" i="7"/>
  <c r="K44" i="7"/>
  <c r="G45" i="7"/>
  <c r="F90" i="7"/>
  <c r="F45" i="7" s="1"/>
  <c r="B45" i="7"/>
  <c r="B495" i="7"/>
  <c r="J494" i="7"/>
  <c r="J44" i="7" l="1"/>
</calcChain>
</file>

<file path=xl/sharedStrings.xml><?xml version="1.0" encoding="utf-8"?>
<sst xmlns="http://schemas.openxmlformats.org/spreadsheetml/2006/main" count="9641" uniqueCount="384">
  <si>
    <t>(浜　松　市）</t>
  </si>
  <si>
    <t>平均年齢</t>
  </si>
  <si>
    <t>町丁別・年齢別世帯数及び人口表</t>
  </si>
  <si>
    <t>　　平成10年４月１日　現在</t>
  </si>
  <si>
    <t xml:space="preserve"> 年齢</t>
  </si>
  <si>
    <t>総　数</t>
  </si>
  <si>
    <t>男</t>
  </si>
  <si>
    <t>女</t>
  </si>
  <si>
    <t>計</t>
  </si>
  <si>
    <t xml:space="preserve">  0- 4</t>
  </si>
  <si>
    <t xml:space="preserve"> 35-39</t>
  </si>
  <si>
    <t xml:space="preserve"> 70-74</t>
  </si>
  <si>
    <t>年齢３階級別人口構成比</t>
  </si>
  <si>
    <t xml:space="preserve">  5- 9</t>
  </si>
  <si>
    <t xml:space="preserve"> 40-44</t>
  </si>
  <si>
    <t xml:space="preserve"> 75-79</t>
  </si>
  <si>
    <t>区　　　 分</t>
  </si>
  <si>
    <t>人　　数</t>
  </si>
  <si>
    <t>構成比(％)</t>
  </si>
  <si>
    <t xml:space="preserve"> 0 ～ 14 歳</t>
  </si>
  <si>
    <t>15 ～ 64 歳</t>
  </si>
  <si>
    <t>65 歳 以 上</t>
  </si>
  <si>
    <t>合　　　 計</t>
  </si>
  <si>
    <t xml:space="preserve"> 10-14</t>
  </si>
  <si>
    <t xml:space="preserve"> 45-49</t>
  </si>
  <si>
    <t xml:space="preserve"> 80-84</t>
  </si>
  <si>
    <t xml:space="preserve"> 15-19</t>
  </si>
  <si>
    <t xml:space="preserve"> 50-54</t>
  </si>
  <si>
    <t xml:space="preserve"> 85-89</t>
  </si>
  <si>
    <t xml:space="preserve"> 20-24</t>
  </si>
  <si>
    <t xml:space="preserve"> 55-59</t>
  </si>
  <si>
    <t xml:space="preserve"> 90-94</t>
  </si>
  <si>
    <t xml:space="preserve"> 25-29</t>
  </si>
  <si>
    <t xml:space="preserve"> 60-64</t>
  </si>
  <si>
    <t>95以上</t>
  </si>
  <si>
    <t xml:space="preserve"> 30-34</t>
  </si>
  <si>
    <t xml:space="preserve"> 65-69</t>
  </si>
  <si>
    <t>104以上</t>
  </si>
  <si>
    <t xml:space="preserve">  0-14</t>
  </si>
  <si>
    <t xml:space="preserve"> 15-64</t>
  </si>
  <si>
    <t>65以上</t>
  </si>
  <si>
    <t>(中 央 地 区）</t>
  </si>
  <si>
    <t>(利　　　町）</t>
  </si>
  <si>
    <t>(紺　屋　町）</t>
  </si>
  <si>
    <t>(松　城　町）</t>
  </si>
  <si>
    <t>(元　城　町）</t>
  </si>
  <si>
    <t>(神　明　町）</t>
  </si>
  <si>
    <t>(連　尺　町）</t>
  </si>
  <si>
    <t>(肴　　　町）</t>
  </si>
  <si>
    <t>(田　　　町）</t>
  </si>
  <si>
    <t>(池　　　町）</t>
  </si>
  <si>
    <t>(尾　張　町）</t>
  </si>
  <si>
    <t>(元　目　町）</t>
  </si>
  <si>
    <t>(北　田　町）</t>
  </si>
  <si>
    <t>(千　歳　町）</t>
  </si>
  <si>
    <t>(伝　馬　町）</t>
  </si>
  <si>
    <t>(大　工　町）</t>
  </si>
  <si>
    <t>(西　地　区）</t>
  </si>
  <si>
    <t>(栄　　　町）</t>
  </si>
  <si>
    <t>(西 伊 場 町）</t>
  </si>
  <si>
    <t>(南 伊 場 町）</t>
  </si>
  <si>
    <t>(鴨江一丁目）</t>
  </si>
  <si>
    <t>(鴨江二丁目）</t>
  </si>
  <si>
    <t>(鴨江三丁目）</t>
  </si>
  <si>
    <t>(鴨江四丁目）</t>
  </si>
  <si>
    <t>(鴨　江　町）</t>
  </si>
  <si>
    <t>(中　山　町）</t>
  </si>
  <si>
    <t>(三　組　町）</t>
  </si>
  <si>
    <t>(城 北 地 区）</t>
  </si>
  <si>
    <t>(鹿　谷　町）</t>
  </si>
  <si>
    <t>(広沢一丁目）</t>
  </si>
  <si>
    <t>(広沢二丁目）</t>
  </si>
  <si>
    <t>(広沢三丁目）</t>
  </si>
  <si>
    <t>(高　　　町）</t>
  </si>
  <si>
    <t>(城北一丁目）</t>
  </si>
  <si>
    <t>(城北二丁目）</t>
  </si>
  <si>
    <t>(城北三丁目）</t>
  </si>
  <si>
    <t>(布橋一丁目）</t>
  </si>
  <si>
    <t>(布橋二丁目）</t>
  </si>
  <si>
    <t>(布橋三丁目）</t>
  </si>
  <si>
    <t>(文　丘　町）</t>
  </si>
  <si>
    <t>(和地山一丁目）</t>
  </si>
  <si>
    <t>(和地山二丁目）</t>
  </si>
  <si>
    <t>(和地山三丁目）</t>
  </si>
  <si>
    <t>(蜆塚一丁目）</t>
  </si>
  <si>
    <t>(蜆塚二丁目）</t>
  </si>
  <si>
    <t>(蜆塚三丁目）</t>
  </si>
  <si>
    <t>(蜆塚四丁目）</t>
  </si>
  <si>
    <t>(山　手　町）</t>
  </si>
  <si>
    <t>(北　地　区）</t>
  </si>
  <si>
    <t>(山　下　町）</t>
  </si>
  <si>
    <t>(中　沢　町）</t>
  </si>
  <si>
    <t>(元　浜　町）</t>
  </si>
  <si>
    <t>(下 池 川 町）</t>
  </si>
  <si>
    <t>(東　地　区）</t>
  </si>
  <si>
    <t>(野　口　町）</t>
  </si>
  <si>
    <t>(八　幡　町）</t>
  </si>
  <si>
    <t>(船　越　町）</t>
  </si>
  <si>
    <t>(常　盤　町）</t>
  </si>
  <si>
    <t>(早　馬　町）</t>
  </si>
  <si>
    <t>(東　田　町）</t>
  </si>
  <si>
    <t>(板　屋　町）</t>
  </si>
  <si>
    <t>(駅 南 地 区）</t>
  </si>
  <si>
    <t>(砂　山　町）</t>
  </si>
  <si>
    <t>(寺　島　町）</t>
  </si>
  <si>
    <t>(龍 禅 寺 町）</t>
  </si>
  <si>
    <t>(北 寺 島 町）</t>
  </si>
  <si>
    <t>(佐鳴台地区）</t>
  </si>
  <si>
    <t>(佐鳴台一丁目）</t>
  </si>
  <si>
    <t>(佐鳴台二丁目）</t>
  </si>
  <si>
    <t>(佐鳴台三丁目）</t>
  </si>
  <si>
    <t>(佐鳴台四丁目）</t>
  </si>
  <si>
    <t>(佐鳴台五丁目）</t>
  </si>
  <si>
    <t>(佐鳴台六丁目）</t>
  </si>
  <si>
    <t>(富 塚 地 区）</t>
  </si>
  <si>
    <t>(富　塚　町）</t>
  </si>
  <si>
    <t>(萩 丘 地 区）</t>
  </si>
  <si>
    <t>(住吉一丁目）</t>
  </si>
  <si>
    <t>(住吉二丁目）</t>
  </si>
  <si>
    <t>(住吉三丁目）</t>
  </si>
  <si>
    <t>(住吉四丁目）</t>
  </si>
  <si>
    <t>(住吉五丁目）</t>
  </si>
  <si>
    <t>(幸 一 丁 目）</t>
  </si>
  <si>
    <t>(幸 二 丁 目）</t>
  </si>
  <si>
    <t>(幸 三 丁 目）</t>
  </si>
  <si>
    <t>(幸 四 丁 目）</t>
  </si>
  <si>
    <t>(幸 五 丁 目）</t>
  </si>
  <si>
    <t>(萩丘一丁目）</t>
  </si>
  <si>
    <t>(萩丘二丁目）</t>
  </si>
  <si>
    <t>(萩丘三丁目）</t>
  </si>
  <si>
    <t>(萩丘四丁目）</t>
  </si>
  <si>
    <t>(萩丘五丁目）</t>
  </si>
  <si>
    <t>(小豆餅一丁目）</t>
  </si>
  <si>
    <t>(小豆餅二丁目）</t>
  </si>
  <si>
    <t>(小豆餅三丁目）</t>
  </si>
  <si>
    <t>(小豆餅四丁目）</t>
  </si>
  <si>
    <t>(葵西一丁目）</t>
  </si>
  <si>
    <t>(葵西二丁目）</t>
  </si>
  <si>
    <t>(葵西三丁目）</t>
  </si>
  <si>
    <t>(葵西四丁目）</t>
  </si>
  <si>
    <t>(葵西五丁目）</t>
  </si>
  <si>
    <t>(葵西六丁目）</t>
  </si>
  <si>
    <t>(葵東一丁目）</t>
  </si>
  <si>
    <t>(葵東二丁目）</t>
  </si>
  <si>
    <t>(葵東三丁目）</t>
  </si>
  <si>
    <t>(高　丘　町）</t>
  </si>
  <si>
    <t>(高丘東一丁目）</t>
  </si>
  <si>
    <t>(高丘東二丁目）</t>
  </si>
  <si>
    <t>(高丘東三丁目）</t>
  </si>
  <si>
    <t>(高丘東四丁目）</t>
  </si>
  <si>
    <t>(高丘東五丁目）</t>
  </si>
  <si>
    <t>(高丘西一丁目）</t>
  </si>
  <si>
    <t>(高丘西二丁目）</t>
  </si>
  <si>
    <t>(高丘西三丁目）</t>
  </si>
  <si>
    <t>(高丘西四丁目）</t>
  </si>
  <si>
    <t>(高丘北一丁目）</t>
  </si>
  <si>
    <t>(高丘北二丁目）</t>
  </si>
  <si>
    <t>(高丘北三丁目）</t>
  </si>
  <si>
    <t>(高丘北四丁目）</t>
  </si>
  <si>
    <t>(泉 二 丁 目）</t>
  </si>
  <si>
    <t>(泉 三 丁 目）</t>
  </si>
  <si>
    <t>(和　合　町）</t>
  </si>
  <si>
    <t>(曳 馬 地 区）</t>
  </si>
  <si>
    <t>(新　津　町）</t>
  </si>
  <si>
    <t>(茄　子　町）</t>
  </si>
  <si>
    <t>(助　信　町）</t>
  </si>
  <si>
    <t>(高林一丁目）</t>
  </si>
  <si>
    <t>(高林二丁目）</t>
  </si>
  <si>
    <t>(高林三丁目）</t>
  </si>
  <si>
    <t>(高林四丁目）</t>
  </si>
  <si>
    <t>(高林五丁目）</t>
  </si>
  <si>
    <t>(曳　馬　町）</t>
  </si>
  <si>
    <t>(曳馬一丁目）</t>
  </si>
  <si>
    <t>(曳馬二丁目）</t>
  </si>
  <si>
    <t>(曳馬三丁目）</t>
  </si>
  <si>
    <t>(曳馬四丁目）</t>
  </si>
  <si>
    <t>(曳馬五丁目）</t>
  </si>
  <si>
    <t>(曳馬六丁目）</t>
  </si>
  <si>
    <t>(細　島　町）</t>
  </si>
  <si>
    <t>(十　軒　町）</t>
  </si>
  <si>
    <t>(早　出　町）</t>
  </si>
  <si>
    <t>(上島一丁目）</t>
  </si>
  <si>
    <t>(上島二丁目）</t>
  </si>
  <si>
    <t>(上島三丁目）</t>
  </si>
  <si>
    <t>(上島四丁目）</t>
  </si>
  <si>
    <t>(上島五丁目）</t>
  </si>
  <si>
    <t>(上島六丁目）</t>
  </si>
  <si>
    <t>(上島七丁目）</t>
  </si>
  <si>
    <t>(江 東 地 区）</t>
  </si>
  <si>
    <t>(木　戸　町）</t>
  </si>
  <si>
    <t>(相　生　町）</t>
  </si>
  <si>
    <t>(佐藤一丁目）</t>
  </si>
  <si>
    <t>(佐藤二丁目）</t>
  </si>
  <si>
    <t>(佐藤三丁目）</t>
  </si>
  <si>
    <t>(天　神　町）</t>
  </si>
  <si>
    <t>(富　吉　町）</t>
  </si>
  <si>
    <t>(向宿一丁目）</t>
  </si>
  <si>
    <t>(向宿二丁目）</t>
  </si>
  <si>
    <t>(向宿三丁目）</t>
  </si>
  <si>
    <t>(名　塚　町）</t>
  </si>
  <si>
    <t>(領家一丁目）</t>
  </si>
  <si>
    <t>(領家二丁目）</t>
  </si>
  <si>
    <t>(領家三丁目）</t>
  </si>
  <si>
    <t>(中島二丁目）</t>
  </si>
  <si>
    <t>(中島三丁目）</t>
  </si>
  <si>
    <t>(江 西 地 区）</t>
  </si>
  <si>
    <t>(海 老 塚 町）</t>
  </si>
  <si>
    <t>(海老塚一丁目）</t>
  </si>
  <si>
    <t>(海老塚二丁目）</t>
  </si>
  <si>
    <t>(西浅田一丁目）</t>
  </si>
  <si>
    <t>(西浅田二丁目）</t>
  </si>
  <si>
    <t>(上浅田一丁目）</t>
  </si>
  <si>
    <t>(上浅田二丁目）</t>
  </si>
  <si>
    <t>(南浅田一丁目）</t>
  </si>
  <si>
    <t>(南浅田二丁目）</t>
  </si>
  <si>
    <t>(浅　田　町）</t>
  </si>
  <si>
    <t>(森　田　町）</t>
  </si>
  <si>
    <t>(春　日　町）</t>
  </si>
  <si>
    <t>(花 川 地 区）</t>
  </si>
  <si>
    <t>(花  川  町）</t>
  </si>
  <si>
    <t>(西　丘　町）</t>
  </si>
  <si>
    <t>町字別・年齢別人口表</t>
  </si>
  <si>
    <t>利用上の注意</t>
    <rPh sb="0" eb="3">
      <t>リヨウジョウ</t>
    </rPh>
    <rPh sb="4" eb="6">
      <t>チュウイ</t>
    </rPh>
    <phoneticPr fontId="1"/>
  </si>
  <si>
    <t xml:space="preserve">　結果数字が著しく小さい町･字については、秘匿措置を行っています。
</t>
    <rPh sb="23" eb="25">
      <t>ソチ</t>
    </rPh>
    <rPh sb="26" eb="27">
      <t>オコナ</t>
    </rPh>
    <phoneticPr fontId="1"/>
  </si>
  <si>
    <t xml:space="preserve">　秘匿した町・字の数字は「x」とし、近隣の町･字に合算しています。
　なお、秘匿した町・字には「＊」を、当該数字を合算した町・字には「＠」を付与し、番号により対応させています。
</t>
    <rPh sb="1" eb="3">
      <t>ヒトク</t>
    </rPh>
    <rPh sb="5" eb="6">
      <t>マチ</t>
    </rPh>
    <rPh sb="7" eb="8">
      <t>アザ</t>
    </rPh>
    <rPh sb="9" eb="11">
      <t>スウジ</t>
    </rPh>
    <rPh sb="25" eb="27">
      <t>ガッサン</t>
    </rPh>
    <rPh sb="55" eb="56">
      <t>ジ</t>
    </rPh>
    <phoneticPr fontId="1"/>
  </si>
  <si>
    <t>(県 居 地 区）</t>
  </si>
  <si>
    <t>(元　魚　町）</t>
  </si>
  <si>
    <t>(旅　籠　町）</t>
  </si>
  <si>
    <t>(平　田　町）</t>
  </si>
  <si>
    <t>(塩　　　町）</t>
  </si>
  <si>
    <t>(成　子　町）</t>
  </si>
  <si>
    <t>(菅　原　町）</t>
  </si>
  <si>
    <t>(東伊場一丁目）</t>
  </si>
  <si>
    <t>(東伊場二丁目）</t>
  </si>
  <si>
    <t>注) 構成比は、小数点以下第３位を四捨五入しているため、年齢３区分の合計が100とならない場合があります。</t>
    <rPh sb="0" eb="1">
      <t>チュウ</t>
    </rPh>
    <rPh sb="3" eb="6">
      <t>コウセイヒ</t>
    </rPh>
    <rPh sb="8" eb="11">
      <t>ショウスウテン</t>
    </rPh>
    <rPh sb="11" eb="13">
      <t>イカ</t>
    </rPh>
    <rPh sb="13" eb="14">
      <t>ダイ</t>
    </rPh>
    <rPh sb="15" eb="16">
      <t>イ</t>
    </rPh>
    <rPh sb="17" eb="21">
      <t>シシャゴニュウ</t>
    </rPh>
    <rPh sb="28" eb="30">
      <t>ネンレイ</t>
    </rPh>
    <rPh sb="31" eb="33">
      <t>クブン</t>
    </rPh>
    <rPh sb="34" eb="36">
      <t>ゴウケイ</t>
    </rPh>
    <rPh sb="45" eb="47">
      <t>バアイ</t>
    </rPh>
    <phoneticPr fontId="1"/>
  </si>
  <si>
    <t>町字別・年齢別人口表</t>
    <rPh sb="0" eb="1">
      <t>チョウ</t>
    </rPh>
    <rPh sb="1" eb="2">
      <t>ジ</t>
    </rPh>
    <phoneticPr fontId="1"/>
  </si>
  <si>
    <t>　　平成29年10月1日　現在</t>
    <rPh sb="6" eb="7">
      <t>ネン</t>
    </rPh>
    <phoneticPr fontId="1"/>
  </si>
  <si>
    <t>( 中　区 ）</t>
    <rPh sb="2" eb="3">
      <t>ナカ</t>
    </rPh>
    <rPh sb="4" eb="5">
      <t>ク</t>
    </rPh>
    <phoneticPr fontId="1"/>
  </si>
  <si>
    <t>　　平成29年10月1日　現在</t>
  </si>
  <si>
    <t>ﾔﾏｼﾀ</t>
  </si>
  <si>
    <t>ﾅｶｻﾞ</t>
  </si>
  <si>
    <t>ﾓﾄﾊﾏ</t>
  </si>
  <si>
    <t>ｼﾓｲｹ</t>
  </si>
  <si>
    <t>(中央一丁目)</t>
    <rPh sb="1" eb="3">
      <t>チュウオウ</t>
    </rPh>
    <rPh sb="3" eb="6">
      <t>イッチョウメ</t>
    </rPh>
    <phoneticPr fontId="1"/>
  </si>
  <si>
    <t>(中央二丁目)</t>
    <rPh sb="1" eb="3">
      <t>チュウオウ</t>
    </rPh>
    <rPh sb="3" eb="6">
      <t>2チョウメ</t>
    </rPh>
    <phoneticPr fontId="1"/>
  </si>
  <si>
    <t>(中央三丁目)</t>
    <rPh sb="1" eb="3">
      <t>チュウオウ</t>
    </rPh>
    <rPh sb="3" eb="6">
      <t>3チョウメ</t>
    </rPh>
    <phoneticPr fontId="1"/>
  </si>
  <si>
    <t>(和合北一丁目）</t>
    <rPh sb="3" eb="4">
      <t>キタ</t>
    </rPh>
    <rPh sb="4" eb="7">
      <t>イッチョウメ</t>
    </rPh>
    <phoneticPr fontId="1"/>
  </si>
  <si>
    <t>(和合北二丁目）</t>
    <rPh sb="3" eb="4">
      <t>キタ</t>
    </rPh>
    <rPh sb="4" eb="5">
      <t>ニ</t>
    </rPh>
    <rPh sb="5" eb="7">
      <t>チョウメ</t>
    </rPh>
    <phoneticPr fontId="1"/>
  </si>
  <si>
    <t>(和合北三丁目）</t>
    <rPh sb="3" eb="4">
      <t>キタ</t>
    </rPh>
    <rPh sb="4" eb="7">
      <t>サンチョウメ</t>
    </rPh>
    <phoneticPr fontId="1"/>
  </si>
  <si>
    <t>(和合北四丁目）</t>
    <rPh sb="3" eb="4">
      <t>キタ</t>
    </rPh>
    <rPh sb="4" eb="5">
      <t>ヨン</t>
    </rPh>
    <rPh sb="5" eb="7">
      <t>チョウメ</t>
    </rPh>
    <phoneticPr fontId="1"/>
  </si>
  <si>
    <t>ｽﾐﾖ1</t>
  </si>
  <si>
    <t>ｽﾐﾖ2</t>
  </si>
  <si>
    <t>ｽﾐﾖ3</t>
  </si>
  <si>
    <t>ｽﾐﾖ4</t>
  </si>
  <si>
    <t>ｽﾐﾖ5</t>
  </si>
  <si>
    <t>ｻｲﾜ1</t>
  </si>
  <si>
    <t>ｻｲﾜ2</t>
  </si>
  <si>
    <t>ｻｲﾜ3</t>
  </si>
  <si>
    <t>ｻｲﾜ4</t>
  </si>
  <si>
    <t>ｻｲﾜ5</t>
  </si>
  <si>
    <t>ﾊｷﾞ1</t>
  </si>
  <si>
    <t>ﾊｷﾞ2</t>
  </si>
  <si>
    <t>ﾊｷﾞ3</t>
  </si>
  <si>
    <t>ﾊｷﾞ4</t>
  </si>
  <si>
    <t>ﾊｷﾞ5</t>
  </si>
  <si>
    <t>ｱｽﾞ1</t>
  </si>
  <si>
    <t>ｱｽﾞ2</t>
  </si>
  <si>
    <t>ｱｽﾞ3</t>
  </si>
  <si>
    <t>ｱｽﾞ4</t>
  </si>
  <si>
    <t>ｱｵﾆ1</t>
  </si>
  <si>
    <t>ｱｵﾆ2</t>
  </si>
  <si>
    <t>ｱｵﾆ3</t>
  </si>
  <si>
    <t>ｱｵﾆ4</t>
  </si>
  <si>
    <t>ｱｵﾆ5</t>
  </si>
  <si>
    <t>ｱｵﾆ6</t>
  </si>
  <si>
    <t>ｱｵﾋ1</t>
  </si>
  <si>
    <t>ｱｵﾋ2</t>
  </si>
  <si>
    <t>ｱｵﾋ3</t>
  </si>
  <si>
    <t>ﾀｶｵｶ</t>
  </si>
  <si>
    <t>ﾀｶﾋ1</t>
  </si>
  <si>
    <t>ﾀｶﾋ2</t>
  </si>
  <si>
    <t>ﾀｶﾋ3</t>
  </si>
  <si>
    <t>ﾀｶﾋ4</t>
  </si>
  <si>
    <t>ﾀｶﾋ5</t>
  </si>
  <si>
    <t>ﾀｶﾆ1</t>
  </si>
  <si>
    <t>ﾀｶﾆ2</t>
  </si>
  <si>
    <t>ﾀｶﾆ3</t>
  </si>
  <si>
    <t>ﾀｶﾆ4</t>
  </si>
  <si>
    <t>ﾀｶｷ1</t>
  </si>
  <si>
    <t>ﾀｶｷ2</t>
  </si>
  <si>
    <t>ﾀｶｷ3</t>
  </si>
  <si>
    <t>ﾀｶｷ4</t>
  </si>
  <si>
    <t>ｲｽﾞﾐ</t>
  </si>
  <si>
    <t>ｲｽﾞ1</t>
  </si>
  <si>
    <t>ｲｽﾞ2</t>
  </si>
  <si>
    <t>ｲｽﾞ3</t>
  </si>
  <si>
    <t>ｲｽﾞ4</t>
  </si>
  <si>
    <t>ﾜｺﾞｳ</t>
  </si>
  <si>
    <t>(神　田　町）</t>
    <rPh sb="1" eb="2">
      <t>カミ</t>
    </rPh>
    <rPh sb="3" eb="4">
      <t>タ</t>
    </rPh>
    <phoneticPr fontId="1"/>
  </si>
  <si>
    <t>(中区瓜内町）</t>
    <rPh sb="1" eb="3">
      <t>ナカク</t>
    </rPh>
    <rPh sb="3" eb="4">
      <t>ウリ</t>
    </rPh>
    <rPh sb="4" eb="5">
      <t>ナイ</t>
    </rPh>
    <phoneticPr fontId="1"/>
  </si>
  <si>
    <t>(中区法枝町）</t>
    <rPh sb="1" eb="3">
      <t>ナカク</t>
    </rPh>
    <rPh sb="3" eb="4">
      <t>ホウ</t>
    </rPh>
    <rPh sb="4" eb="5">
      <t>エダ</t>
    </rPh>
    <phoneticPr fontId="1"/>
  </si>
  <si>
    <t>ﾓﾄｳｵ</t>
  </si>
  <si>
    <t>ﾊﾀｺﾞ</t>
  </si>
  <si>
    <t>ﾅﾒﾀﾞ</t>
  </si>
  <si>
    <t xml:space="preserve">ｼｵ  </t>
  </si>
  <si>
    <t xml:space="preserve">ﾅﾙｺ </t>
  </si>
  <si>
    <t>ｽｶﾞﾜ</t>
  </si>
  <si>
    <t>ﾋｲﾊ1</t>
  </si>
  <si>
    <t>ﾋｲﾊ2</t>
  </si>
  <si>
    <t>ｻﾅﾙ1</t>
  </si>
  <si>
    <t>ｻﾅﾙ2</t>
  </si>
  <si>
    <t>ｻﾅﾙ3</t>
  </si>
  <si>
    <t>ｻﾅﾙ4</t>
  </si>
  <si>
    <t>ｻﾅﾙ5</t>
  </si>
  <si>
    <t>ｻﾅﾙ6</t>
  </si>
  <si>
    <t>ﾄﾐﾂｶ</t>
  </si>
  <si>
    <t>ｼﾝｽﾞ</t>
  </si>
  <si>
    <t>ﾅｽﾋﾞ</t>
  </si>
  <si>
    <t>ｽｹﾉﾌ</t>
  </si>
  <si>
    <t>ﾀｶﾊ1</t>
  </si>
  <si>
    <t>ﾀｶﾊ2</t>
  </si>
  <si>
    <t>ﾀｶﾊ3</t>
  </si>
  <si>
    <t>ﾀｶﾊ4</t>
  </si>
  <si>
    <t>ﾀｶﾊ5</t>
  </si>
  <si>
    <t xml:space="preserve">ﾋｸﾏ </t>
  </si>
  <si>
    <t>ﾋｸﾏ1</t>
  </si>
  <si>
    <t>ﾋｸﾏ2</t>
  </si>
  <si>
    <t>ﾋｸﾏ3</t>
  </si>
  <si>
    <t>ﾋｸﾏ4</t>
  </si>
  <si>
    <t>ﾋｸﾏ5</t>
  </si>
  <si>
    <t>ﾋｸﾏ6</t>
  </si>
  <si>
    <t>ﾎｿｼﾏ</t>
  </si>
  <si>
    <t>ｼﾞﾂｹ</t>
  </si>
  <si>
    <t>ｿｳﾃﾞ</t>
  </si>
  <si>
    <t>ｶﾐｼ1</t>
  </si>
  <si>
    <t>ｶﾐｼ2</t>
  </si>
  <si>
    <t>ｶﾐｼ3</t>
  </si>
  <si>
    <t>ｶﾐｼ4</t>
  </si>
  <si>
    <t>ｶﾐｼ5</t>
  </si>
  <si>
    <t>ｶﾐｼ6</t>
  </si>
  <si>
    <t>ｶﾐｼ7</t>
  </si>
  <si>
    <t xml:space="preserve">ｷﾄﾞ </t>
  </si>
  <si>
    <t>ｱｲｵｲ</t>
  </si>
  <si>
    <t>ｻﾄｳ1</t>
  </si>
  <si>
    <t>ｻﾄｳ2</t>
  </si>
  <si>
    <t>ｻﾄｳ3</t>
  </si>
  <si>
    <t>ﾃﾝｼﾞ</t>
  </si>
  <si>
    <t>ﾄﾐﾖｼ</t>
  </si>
  <si>
    <t>ﾑｺｳ1</t>
  </si>
  <si>
    <t>ﾑｺｳ2</t>
  </si>
  <si>
    <t>ﾑｺｳ3</t>
  </si>
  <si>
    <t>ﾅｽﾞｶ</t>
  </si>
  <si>
    <t>ﾘﾖｳ1</t>
  </si>
  <si>
    <t>ﾘﾖｳ2</t>
  </si>
  <si>
    <t>ﾘﾖｳ3</t>
  </si>
  <si>
    <t>ﾅｶｼﾏ</t>
  </si>
  <si>
    <t>ﾅｶｼ1</t>
  </si>
  <si>
    <t>ﾅｶｼ2</t>
  </si>
  <si>
    <t>ﾅｶｼ3</t>
  </si>
  <si>
    <t>ﾅｶｼ4</t>
  </si>
  <si>
    <t>ｴﾋﾞﾂ</t>
  </si>
  <si>
    <t>ｴﾋﾞ1</t>
  </si>
  <si>
    <t>ｴﾋﾞ2</t>
  </si>
  <si>
    <t>ﾆｱｻ1</t>
  </si>
  <si>
    <t>ﾆｱｻ2</t>
  </si>
  <si>
    <t>ｶﾐｱ1</t>
  </si>
  <si>
    <t>ｶﾐｱ2</t>
  </si>
  <si>
    <t>ﾐｱｻ1</t>
  </si>
  <si>
    <t>ﾐｱｻ2</t>
  </si>
  <si>
    <t>ｱｻﾀﾞ</t>
  </si>
  <si>
    <t xml:space="preserve">ﾓﾘﾀ </t>
  </si>
  <si>
    <t>ｶｽｶﾞ</t>
  </si>
  <si>
    <t>ｶﾐﾀﾞ</t>
  </si>
  <si>
    <t>ﾊﾅｶﾜ</t>
  </si>
  <si>
    <t>ﾆｼｵｶ</t>
  </si>
  <si>
    <t>(旭　　　町）*1</t>
    <phoneticPr fontId="1"/>
  </si>
  <si>
    <t>(鍛　冶　町）@1</t>
    <phoneticPr fontId="1"/>
  </si>
  <si>
    <t>(泉　　　町）*2</t>
    <phoneticPr fontId="1"/>
  </si>
  <si>
    <t>(中　島　町）*3</t>
    <phoneticPr fontId="1"/>
  </si>
  <si>
    <t>(泉 一 丁 目）</t>
    <phoneticPr fontId="1"/>
  </si>
  <si>
    <t>(泉 四 丁 目）@2</t>
    <phoneticPr fontId="1"/>
  </si>
  <si>
    <t>(中島一丁目）</t>
    <phoneticPr fontId="1"/>
  </si>
  <si>
    <t>(中島四丁目）@3</t>
    <phoneticPr fontId="1"/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</si>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</sst>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General\ "/>
    <numFmt numFmtId="177" formatCode="#,##0\ ;;\-\ "/>
    <numFmt numFmtId="178" formatCode="0.00\ "/>
    <numFmt numFmtId="179" formatCode="#,##0\ \ "/>
    <numFmt numFmtId="180" formatCode="0.00\ \ "/>
  </numFmts>
  <fonts count="17">
    <font>
      <sz val="14"/>
      <name val="ＭＳ 明朝"/>
      <family val="1"/>
      <charset val="128"/>
    </font>
    <font>
      <sz val="7"/>
      <name val="ＭＳ 明朝"/>
      <family val="1"/>
      <charset val="128"/>
    </font>
    <font>
      <sz val="12"/>
      <color indexed="8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12"/>
      <color indexed="8"/>
      <name val="ＦＡ 明朝"/>
      <family val="1"/>
      <charset val="128"/>
    </font>
    <font>
      <sz val="11"/>
      <name val="ＦＡ ゴシック"/>
      <family val="3"/>
      <charset val="128"/>
    </font>
    <font>
      <sz val="9"/>
      <color indexed="8"/>
      <name val="ＦＡ ゴシック"/>
      <family val="3"/>
      <charset val="128"/>
    </font>
    <font>
      <sz val="10"/>
      <color indexed="8"/>
      <name val="ＦＡ 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12"/>
      <name val="ＦＡ ゴシック"/>
      <family val="3"/>
      <charset val="128"/>
    </font>
    <font>
      <b/>
      <sz val="9"/>
      <color indexed="8"/>
      <name val="ＦＡ ゴシック"/>
      <family val="3"/>
      <charset val="128"/>
    </font>
    <font>
      <sz val="9"/>
      <color indexed="12"/>
      <name val="ＦＡ ゴシック"/>
      <family val="3"/>
      <charset val="128"/>
    </font>
    <font>
      <b/>
      <sz val="9"/>
      <color indexed="14"/>
      <name val="ＦＡ ゴシック"/>
      <family val="3"/>
      <charset val="128"/>
    </font>
    <font>
      <sz val="9"/>
      <color indexed="14"/>
      <name val="ＦＡ ゴシック"/>
      <family val="3"/>
      <charset val="128"/>
    </font>
    <font>
      <sz val="9"/>
      <name val="ＦＡ ゴシック"/>
      <family val="3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8" fillId="0" borderId="0" applyFont="0" applyFill="0" applyBorder="0" applyAlignment="0" applyProtection="0"/>
  </cellStyleXfs>
  <cellXfs count="128">
    <xf numFmtId="0" fontId="0" fillId="0" borderId="0" xfId="0"/>
    <xf numFmtId="49" fontId="0" fillId="0" borderId="1" xfId="0" applyNumberFormat="1" applyBorder="1" applyAlignment="1" applyProtection="1">
      <alignment vertical="top"/>
    </xf>
    <xf numFmtId="0" fontId="2" fillId="0" borderId="1" xfId="0" applyFont="1" applyBorder="1" applyAlignment="1" applyProtection="1">
      <alignment vertical="top"/>
    </xf>
    <xf numFmtId="0" fontId="0" fillId="0" borderId="1" xfId="0" applyBorder="1" applyAlignment="1" applyProtection="1">
      <alignment horizontal="right" vertical="top"/>
    </xf>
    <xf numFmtId="0" fontId="3" fillId="0" borderId="1" xfId="0" applyFont="1" applyBorder="1" applyAlignment="1" applyProtection="1">
      <alignment horizontal="right" vertical="top"/>
    </xf>
    <xf numFmtId="0" fontId="4" fillId="0" borderId="1" xfId="0" applyFont="1" applyBorder="1" applyAlignment="1" applyProtection="1">
      <alignment vertical="top"/>
    </xf>
    <xf numFmtId="0" fontId="0" fillId="0" borderId="1" xfId="0" applyBorder="1" applyAlignment="1" applyProtection="1">
      <alignment vertical="top"/>
    </xf>
    <xf numFmtId="0" fontId="3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top"/>
    </xf>
    <xf numFmtId="49" fontId="0" fillId="0" borderId="0" xfId="0" applyNumberFormat="1" applyBorder="1" applyAlignment="1" applyProtection="1">
      <alignment vertical="top"/>
    </xf>
    <xf numFmtId="49" fontId="5" fillId="0" borderId="1" xfId="0" applyNumberFormat="1" applyFont="1" applyBorder="1" applyAlignment="1" applyProtection="1">
      <alignment vertical="center"/>
    </xf>
    <xf numFmtId="0" fontId="5" fillId="0" borderId="0" xfId="0" applyNumberFormat="1" applyFont="1" applyBorder="1" applyAlignment="1" applyProtection="1">
      <alignment horizontal="right" vertical="center"/>
    </xf>
    <xf numFmtId="0" fontId="6" fillId="0" borderId="0" xfId="0" applyFont="1" applyAlignment="1" applyProtection="1">
      <alignment vertical="top"/>
    </xf>
    <xf numFmtId="176" fontId="7" fillId="0" borderId="2" xfId="0" applyNumberFormat="1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76" fontId="7" fillId="0" borderId="4" xfId="0" applyNumberFormat="1" applyFont="1" applyBorder="1" applyAlignment="1" applyProtection="1">
      <alignment horizontal="left" vertical="center"/>
    </xf>
    <xf numFmtId="176" fontId="3" fillId="0" borderId="2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7" fillId="0" borderId="0" xfId="0" applyNumberFormat="1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vertical="center"/>
    </xf>
    <xf numFmtId="176" fontId="9" fillId="0" borderId="6" xfId="1" applyNumberFormat="1" applyFont="1" applyBorder="1" applyAlignment="1" applyProtection="1">
      <alignment vertical="center"/>
    </xf>
    <xf numFmtId="177" fontId="9" fillId="0" borderId="0" xfId="1" applyNumberFormat="1" applyFont="1" applyBorder="1" applyAlignment="1" applyProtection="1">
      <alignment horizontal="right" vertical="center"/>
    </xf>
    <xf numFmtId="176" fontId="9" fillId="0" borderId="7" xfId="1" applyNumberFormat="1" applyFont="1" applyBorder="1" applyAlignment="1" applyProtection="1">
      <alignment vertical="center"/>
    </xf>
    <xf numFmtId="176" fontId="9" fillId="0" borderId="4" xfId="1" applyNumberFormat="1" applyFont="1" applyBorder="1" applyAlignment="1" applyProtection="1">
      <alignment vertical="center"/>
    </xf>
    <xf numFmtId="178" fontId="10" fillId="0" borderId="8" xfId="1" applyNumberFormat="1" applyFont="1" applyBorder="1" applyAlignment="1" applyProtection="1">
      <alignment vertical="center"/>
    </xf>
    <xf numFmtId="178" fontId="10" fillId="0" borderId="9" xfId="1" applyNumberFormat="1" applyFont="1" applyBorder="1" applyAlignment="1" applyProtection="1">
      <alignment vertical="center"/>
    </xf>
    <xf numFmtId="176" fontId="9" fillId="0" borderId="0" xfId="1" applyNumberFormat="1" applyFont="1" applyBorder="1" applyAlignment="1" applyProtection="1">
      <alignment vertical="center"/>
    </xf>
    <xf numFmtId="177" fontId="9" fillId="0" borderId="6" xfId="1" applyNumberFormat="1" applyFont="1" applyBorder="1" applyAlignment="1" applyProtection="1">
      <alignment horizontal="right" vertical="center"/>
    </xf>
    <xf numFmtId="0" fontId="11" fillId="0" borderId="0" xfId="0" applyNumberFormat="1" applyFont="1" applyAlignment="1" applyProtection="1">
      <alignment vertical="center"/>
    </xf>
    <xf numFmtId="176" fontId="6" fillId="0" borderId="6" xfId="1" applyNumberFormat="1" applyFont="1" applyBorder="1" applyAlignment="1" applyProtection="1">
      <alignment vertical="top"/>
    </xf>
    <xf numFmtId="177" fontId="6" fillId="0" borderId="0" xfId="1" applyNumberFormat="1" applyFont="1" applyBorder="1" applyAlignment="1" applyProtection="1">
      <alignment horizontal="right" vertical="top"/>
    </xf>
    <xf numFmtId="177" fontId="6" fillId="0" borderId="0" xfId="1" applyNumberFormat="1" applyFont="1" applyBorder="1" applyAlignment="1" applyProtection="1">
      <alignment horizontal="right" vertical="top"/>
      <protection locked="0"/>
    </xf>
    <xf numFmtId="176" fontId="6" fillId="0" borderId="7" xfId="1" applyNumberFormat="1" applyFont="1" applyBorder="1" applyAlignment="1" applyProtection="1">
      <alignment horizontal="right" vertical="top"/>
    </xf>
    <xf numFmtId="176" fontId="6" fillId="0" borderId="0" xfId="1" applyNumberFormat="1" applyFont="1" applyBorder="1" applyAlignment="1" applyProtection="1">
      <alignment vertical="top"/>
    </xf>
    <xf numFmtId="177" fontId="6" fillId="0" borderId="6" xfId="1" applyNumberFormat="1" applyFont="1" applyBorder="1" applyAlignment="1" applyProtection="1">
      <alignment horizontal="right" vertical="top"/>
    </xf>
    <xf numFmtId="176" fontId="6" fillId="0" borderId="6" xfId="1" applyNumberFormat="1" applyFont="1" applyBorder="1" applyAlignment="1" applyProtection="1">
      <alignment horizontal="right" vertical="top"/>
    </xf>
    <xf numFmtId="0" fontId="6" fillId="0" borderId="0" xfId="0" applyNumberFormat="1" applyFont="1" applyAlignment="1" applyProtection="1">
      <alignment vertical="top"/>
      <protection locked="0"/>
    </xf>
    <xf numFmtId="176" fontId="6" fillId="0" borderId="10" xfId="1" applyNumberFormat="1" applyFont="1" applyBorder="1" applyAlignment="1" applyProtection="1">
      <alignment vertical="top"/>
    </xf>
    <xf numFmtId="177" fontId="6" fillId="0" borderId="11" xfId="1" applyNumberFormat="1" applyFont="1" applyBorder="1" applyAlignment="1" applyProtection="1">
      <alignment horizontal="right" vertical="top"/>
    </xf>
    <xf numFmtId="177" fontId="6" fillId="0" borderId="12" xfId="1" applyNumberFormat="1" applyFont="1" applyBorder="1" applyAlignment="1" applyProtection="1">
      <alignment horizontal="right" vertical="top"/>
      <protection locked="0"/>
    </xf>
    <xf numFmtId="176" fontId="6" fillId="0" borderId="13" xfId="1" applyNumberFormat="1" applyFont="1" applyBorder="1" applyAlignment="1" applyProtection="1">
      <alignment horizontal="right" vertical="top"/>
    </xf>
    <xf numFmtId="177" fontId="6" fillId="0" borderId="12" xfId="1" applyNumberFormat="1" applyFont="1" applyBorder="1" applyAlignment="1" applyProtection="1">
      <alignment horizontal="right" vertical="top"/>
    </xf>
    <xf numFmtId="176" fontId="3" fillId="0" borderId="1" xfId="1" applyNumberFormat="1" applyFont="1" applyBorder="1" applyAlignment="1" applyProtection="1">
      <alignment vertical="top"/>
    </xf>
    <xf numFmtId="176" fontId="6" fillId="0" borderId="1" xfId="1" applyNumberFormat="1" applyFont="1" applyBorder="1" applyAlignment="1" applyProtection="1">
      <alignment vertical="top"/>
    </xf>
    <xf numFmtId="177" fontId="6" fillId="0" borderId="10" xfId="1" applyNumberFormat="1" applyFont="1" applyBorder="1" applyAlignment="1" applyProtection="1">
      <alignment horizontal="right" vertical="top"/>
    </xf>
    <xf numFmtId="176" fontId="6" fillId="0" borderId="10" xfId="1" applyNumberFormat="1" applyFont="1" applyBorder="1" applyAlignment="1" applyProtection="1">
      <alignment horizontal="right" vertical="top"/>
    </xf>
    <xf numFmtId="176" fontId="6" fillId="0" borderId="6" xfId="1" applyNumberFormat="1" applyFont="1" applyBorder="1" applyAlignment="1" applyProtection="1">
      <alignment horizontal="center"/>
    </xf>
    <xf numFmtId="176" fontId="6" fillId="0" borderId="3" xfId="1" applyNumberFormat="1" applyFont="1" applyBorder="1" applyAlignment="1" applyProtection="1">
      <alignment horizontal="centerContinuous" vertical="center"/>
    </xf>
    <xf numFmtId="176" fontId="6" fillId="0" borderId="2" xfId="1" applyNumberFormat="1" applyFont="1" applyBorder="1" applyAlignment="1" applyProtection="1">
      <alignment horizontal="centerContinuous" vertical="center"/>
    </xf>
    <xf numFmtId="176" fontId="6" fillId="0" borderId="5" xfId="1" applyNumberFormat="1" applyFont="1" applyBorder="1" applyAlignment="1" applyProtection="1">
      <alignment horizontal="centerContinuous" vertical="center"/>
    </xf>
    <xf numFmtId="176" fontId="6" fillId="0" borderId="4" xfId="1" applyNumberFormat="1" applyFont="1" applyBorder="1" applyAlignment="1" applyProtection="1">
      <alignment vertical="top"/>
    </xf>
    <xf numFmtId="176" fontId="6" fillId="0" borderId="2" xfId="1" applyNumberFormat="1" applyFont="1" applyBorder="1" applyAlignment="1" applyProtection="1">
      <alignment horizontal="center" vertical="center"/>
    </xf>
    <xf numFmtId="176" fontId="6" fillId="0" borderId="14" xfId="1" applyNumberFormat="1" applyFont="1" applyBorder="1" applyAlignment="1" applyProtection="1">
      <alignment horizontal="center" vertical="center"/>
    </xf>
    <xf numFmtId="176" fontId="6" fillId="0" borderId="5" xfId="1" applyNumberFormat="1" applyFont="1" applyBorder="1" applyAlignment="1" applyProtection="1">
      <alignment horizontal="center" vertical="center"/>
    </xf>
    <xf numFmtId="179" fontId="6" fillId="0" borderId="14" xfId="1" applyNumberFormat="1" applyFont="1" applyBorder="1" applyAlignment="1" applyProtection="1">
      <alignment vertical="center"/>
    </xf>
    <xf numFmtId="180" fontId="10" fillId="0" borderId="2" xfId="1" applyNumberFormat="1" applyFont="1" applyBorder="1" applyAlignment="1" applyProtection="1">
      <alignment vertical="center"/>
    </xf>
    <xf numFmtId="180" fontId="10" fillId="0" borderId="5" xfId="1" applyNumberFormat="1" applyFont="1" applyBorder="1" applyAlignment="1" applyProtection="1">
      <alignment vertical="center"/>
    </xf>
    <xf numFmtId="176" fontId="6" fillId="0" borderId="8" xfId="1" applyNumberFormat="1" applyFont="1" applyBorder="1" applyAlignment="1" applyProtection="1">
      <alignment horizontal="center" vertical="center"/>
    </xf>
    <xf numFmtId="179" fontId="6" fillId="0" borderId="15" xfId="1" applyNumberFormat="1" applyFont="1" applyBorder="1" applyAlignment="1" applyProtection="1">
      <alignment vertical="center"/>
    </xf>
    <xf numFmtId="180" fontId="10" fillId="0" borderId="8" xfId="1" applyNumberFormat="1" applyFont="1" applyBorder="1" applyAlignment="1" applyProtection="1">
      <alignment vertical="center"/>
    </xf>
    <xf numFmtId="180" fontId="10" fillId="0" borderId="9" xfId="1" applyNumberFormat="1" applyFont="1" applyBorder="1" applyAlignment="1" applyProtection="1">
      <alignment vertical="center"/>
    </xf>
    <xf numFmtId="176" fontId="9" fillId="0" borderId="7" xfId="1" applyNumberFormat="1" applyFont="1" applyBorder="1" applyAlignment="1" applyProtection="1">
      <alignment horizontal="center" vertical="center"/>
    </xf>
    <xf numFmtId="176" fontId="9" fillId="0" borderId="6" xfId="1" applyNumberFormat="1" applyFont="1" applyBorder="1" applyAlignment="1" applyProtection="1">
      <alignment horizontal="center" vertical="center"/>
    </xf>
    <xf numFmtId="176" fontId="6" fillId="0" borderId="6" xfId="1" applyNumberFormat="1" applyFont="1" applyBorder="1" applyAlignment="1" applyProtection="1">
      <alignment horizontal="right"/>
    </xf>
    <xf numFmtId="177" fontId="6" fillId="0" borderId="0" xfId="1" applyNumberFormat="1" applyFont="1" applyBorder="1" applyAlignment="1" applyProtection="1">
      <alignment horizontal="right"/>
    </xf>
    <xf numFmtId="176" fontId="6" fillId="0" borderId="7" xfId="1" applyNumberFormat="1" applyFont="1" applyBorder="1" applyAlignment="1" applyProtection="1">
      <alignment horizontal="right" vertical="center"/>
    </xf>
    <xf numFmtId="177" fontId="6" fillId="0" borderId="0" xfId="1" applyNumberFormat="1" applyFont="1" applyBorder="1" applyAlignment="1" applyProtection="1">
      <alignment horizontal="right" vertical="center"/>
    </xf>
    <xf numFmtId="177" fontId="6" fillId="0" borderId="0" xfId="1" applyNumberFormat="1" applyFont="1" applyBorder="1" applyAlignment="1" applyProtection="1">
      <alignment horizontal="right" vertical="center"/>
      <protection locked="0"/>
    </xf>
    <xf numFmtId="176" fontId="6" fillId="0" borderId="6" xfId="1" applyNumberFormat="1" applyFont="1" applyBorder="1" applyAlignment="1" applyProtection="1">
      <alignment horizontal="right" vertical="center"/>
    </xf>
    <xf numFmtId="176" fontId="6" fillId="0" borderId="13" xfId="1" applyNumberFormat="1" applyFont="1" applyBorder="1" applyAlignment="1" applyProtection="1">
      <alignment horizontal="center" vertical="top"/>
    </xf>
    <xf numFmtId="176" fontId="6" fillId="0" borderId="10" xfId="1" applyNumberFormat="1" applyFont="1" applyBorder="1" applyAlignment="1" applyProtection="1">
      <alignment horizontal="center" vertical="top"/>
    </xf>
    <xf numFmtId="176" fontId="6" fillId="0" borderId="16" xfId="1" applyNumberFormat="1" applyFont="1" applyBorder="1" applyAlignment="1" applyProtection="1">
      <alignment vertical="top"/>
    </xf>
    <xf numFmtId="176" fontId="6" fillId="0" borderId="7" xfId="1" applyNumberFormat="1" applyFont="1" applyBorder="1" applyAlignment="1" applyProtection="1">
      <alignment horizontal="center" vertical="center"/>
    </xf>
    <xf numFmtId="177" fontId="6" fillId="0" borderId="17" xfId="1" applyNumberFormat="1" applyFont="1" applyBorder="1" applyAlignment="1" applyProtection="1">
      <alignment horizontal="right" vertical="top"/>
    </xf>
    <xf numFmtId="177" fontId="6" fillId="0" borderId="16" xfId="1" applyNumberFormat="1" applyFont="1" applyBorder="1" applyAlignment="1" applyProtection="1">
      <alignment horizontal="right" vertical="top"/>
    </xf>
    <xf numFmtId="176" fontId="6" fillId="0" borderId="16" xfId="1" applyNumberFormat="1" applyFont="1" applyBorder="1" applyAlignment="1" applyProtection="1">
      <alignment horizontal="right" vertical="top"/>
    </xf>
    <xf numFmtId="176" fontId="6" fillId="0" borderId="16" xfId="1" applyNumberFormat="1" applyFont="1" applyBorder="1" applyAlignment="1" applyProtection="1">
      <alignment horizontal="center" vertical="center"/>
    </xf>
    <xf numFmtId="177" fontId="6" fillId="0" borderId="17" xfId="1" applyNumberFormat="1" applyFont="1" applyBorder="1" applyAlignment="1" applyProtection="1">
      <alignment horizontal="right" vertical="center"/>
    </xf>
    <xf numFmtId="176" fontId="12" fillId="0" borderId="8" xfId="1" applyNumberFormat="1" applyFont="1" applyBorder="1" applyAlignment="1" applyProtection="1">
      <alignment vertical="center"/>
    </xf>
    <xf numFmtId="177" fontId="12" fillId="0" borderId="18" xfId="0" applyNumberFormat="1" applyFont="1" applyBorder="1" applyAlignment="1" applyProtection="1">
      <alignment vertical="center"/>
    </xf>
    <xf numFmtId="177" fontId="12" fillId="0" borderId="19" xfId="0" applyNumberFormat="1" applyFont="1" applyBorder="1" applyAlignment="1" applyProtection="1">
      <alignment vertical="center"/>
    </xf>
    <xf numFmtId="176" fontId="12" fillId="0" borderId="20" xfId="1" applyNumberFormat="1" applyFont="1" applyBorder="1" applyAlignment="1" applyProtection="1">
      <alignment vertical="center"/>
    </xf>
    <xf numFmtId="176" fontId="12" fillId="0" borderId="20" xfId="1" applyNumberFormat="1" applyFont="1" applyBorder="1" applyAlignment="1" applyProtection="1">
      <alignment horizontal="center" vertical="center"/>
    </xf>
    <xf numFmtId="176" fontId="12" fillId="0" borderId="0" xfId="1" applyNumberFormat="1" applyFont="1" applyBorder="1" applyAlignment="1" applyProtection="1">
      <alignment vertical="center"/>
    </xf>
    <xf numFmtId="177" fontId="12" fillId="0" borderId="1" xfId="1" applyNumberFormat="1" applyFont="1" applyBorder="1" applyAlignment="1" applyProtection="1">
      <alignment horizontal="right" vertical="center"/>
    </xf>
    <xf numFmtId="177" fontId="12" fillId="0" borderId="8" xfId="1" applyNumberFormat="1" applyFont="1" applyBorder="1" applyAlignment="1" applyProtection="1">
      <alignment horizontal="right" vertical="center"/>
    </xf>
    <xf numFmtId="176" fontId="12" fillId="0" borderId="8" xfId="1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49" fontId="6" fillId="0" borderId="0" xfId="0" applyNumberFormat="1" applyFont="1" applyAlignment="1" applyProtection="1">
      <alignment horizontal="left" vertical="center"/>
    </xf>
    <xf numFmtId="0" fontId="6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distributed" vertical="center"/>
    </xf>
    <xf numFmtId="49" fontId="6" fillId="0" borderId="0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  <xf numFmtId="0" fontId="6" fillId="0" borderId="0" xfId="0" applyNumberFormat="1" applyFont="1" applyAlignment="1" applyProtection="1">
      <alignment vertical="top"/>
    </xf>
    <xf numFmtId="0" fontId="7" fillId="0" borderId="0" xfId="0" applyNumberFormat="1" applyFont="1" applyBorder="1" applyAlignment="1" applyProtection="1">
      <alignment vertical="center"/>
    </xf>
    <xf numFmtId="0" fontId="13" fillId="0" borderId="0" xfId="0" applyNumberFormat="1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6" fillId="0" borderId="21" xfId="0" applyFont="1" applyBorder="1" applyAlignment="1" applyProtection="1">
      <alignment horizontal="center" vertical="center"/>
    </xf>
    <xf numFmtId="176" fontId="7" fillId="0" borderId="22" xfId="0" applyNumberFormat="1" applyFont="1" applyBorder="1" applyAlignment="1" applyProtection="1">
      <alignment horizontal="left" vertical="center"/>
    </xf>
    <xf numFmtId="0" fontId="11" fillId="0" borderId="0" xfId="0" applyNumberFormat="1" applyFont="1" applyBorder="1" applyAlignment="1" applyProtection="1">
      <alignment vertical="center"/>
    </xf>
    <xf numFmtId="0" fontId="6" fillId="0" borderId="0" xfId="0" applyNumberFormat="1" applyFont="1" applyBorder="1" applyAlignment="1" applyProtection="1">
      <alignment vertical="top"/>
    </xf>
    <xf numFmtId="0" fontId="12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vertical="top"/>
    </xf>
    <xf numFmtId="0" fontId="6" fillId="0" borderId="0" xfId="0" applyNumberFormat="1" applyFont="1" applyAlignment="1" applyProtection="1">
      <alignment vertical="center"/>
    </xf>
    <xf numFmtId="0" fontId="6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distributed" vertical="center"/>
    </xf>
    <xf numFmtId="0" fontId="6" fillId="0" borderId="0" xfId="0" applyFont="1" applyBorder="1" applyAlignment="1" applyProtection="1">
      <alignment vertical="center"/>
    </xf>
    <xf numFmtId="0" fontId="6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top"/>
    </xf>
    <xf numFmtId="177" fontId="12" fillId="0" borderId="23" xfId="0" applyNumberFormat="1" applyFont="1" applyBorder="1" applyAlignment="1" applyProtection="1">
      <alignment vertical="center"/>
    </xf>
    <xf numFmtId="177" fontId="6" fillId="0" borderId="24" xfId="1" applyNumberFormat="1" applyFont="1" applyBorder="1" applyAlignment="1" applyProtection="1">
      <alignment horizontal="right" vertical="top"/>
      <protection locked="0"/>
    </xf>
    <xf numFmtId="177" fontId="14" fillId="0" borderId="0" xfId="1" applyNumberFormat="1" applyFont="1" applyBorder="1" applyAlignment="1" applyProtection="1">
      <alignment horizontal="right" vertical="top"/>
    </xf>
    <xf numFmtId="176" fontId="12" fillId="0" borderId="25" xfId="1" applyNumberFormat="1" applyFont="1" applyBorder="1" applyAlignment="1" applyProtection="1">
      <alignment vertical="center"/>
    </xf>
    <xf numFmtId="0" fontId="0" fillId="0" borderId="0" xfId="0" applyAlignment="1"/>
    <xf numFmtId="0" fontId="15" fillId="0" borderId="0" xfId="0" applyFont="1" applyAlignment="1">
      <alignment horizontal="center"/>
    </xf>
    <xf numFmtId="176" fontId="14" fillId="0" borderId="0" xfId="1" applyNumberFormat="1" applyFont="1" applyBorder="1" applyAlignment="1" applyProtection="1">
      <alignment vertical="center"/>
    </xf>
    <xf numFmtId="177" fontId="12" fillId="0" borderId="18" xfId="0" applyNumberFormat="1" applyFont="1" applyBorder="1" applyAlignment="1" applyProtection="1">
      <alignment horizontal="right" vertical="center"/>
    </xf>
    <xf numFmtId="177" fontId="12" fillId="0" borderId="19" xfId="0" applyNumberFormat="1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vertical="center" wrapText="1"/>
    </xf>
    <xf numFmtId="0" fontId="0" fillId="0" borderId="0" xfId="0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33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113;&#35336;&#65319;/03_&#20154;&#21475;&#32113;&#35336;&#21508;&#31278;/&#24180;&#40802;&#21029;&#20154;&#21475;&#34920;/&#26032;&#24180;&#40802;&#21029;&#20154;&#21475;&#12510;&#12473;&#12479;&#12540;/&#26032;&#24180;&#40802;&#21029;&#20154;&#21475;&#12510;&#12473;&#12479;&#12540;H28.10&#65374;/01_&#20013;&#21306;&#24180;&#40802;&#21029;&#20837;&#21147;&#29992;&#12510;&#12473;&#12479;&#12540;(H28.10.1&#6537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.city.hamamatsu.jp\h000307\Documents%20and%20Settings\H0000\&#12487;&#12473;&#12463;&#12488;&#12483;&#12503;\H25.10\&#24180;&#40802;&#21029;&#20837;&#21147;&#29992;&#12510;&#12473;&#12479;&#12540;(H18.10%20.1&#65374;&#20840;&#2406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データ"/>
      <sheetName val="連想CD"/>
      <sheetName val="年齢ﾁｪｯｸ"/>
      <sheetName val="地区別ﾁｪｯｸ（新）"/>
      <sheetName val="浜松市"/>
      <sheetName val="中区"/>
      <sheetName val="中央地区"/>
      <sheetName val="西地区"/>
      <sheetName val="城北地区"/>
      <sheetName val="北地区"/>
      <sheetName val="東地区"/>
      <sheetName val="駅南地区"/>
      <sheetName val="県居地区"/>
      <sheetName val="佐鳴台地区"/>
      <sheetName val="富塚地区"/>
      <sheetName val="萩丘地区"/>
      <sheetName val="曳馬地区"/>
      <sheetName val="江東地区"/>
      <sheetName val="江西地区"/>
      <sheetName val="花川地区"/>
      <sheetName val="Module8"/>
      <sheetName val="Module1"/>
    </sheetNames>
    <sheetDataSet>
      <sheetData sheetId="0">
        <row r="2">
          <cell r="A2" t="str">
            <v>ｱｲｵｲ11</v>
          </cell>
          <cell r="B2" t="str">
            <v>ｱｲｵｲ</v>
          </cell>
          <cell r="C2">
            <v>1</v>
          </cell>
          <cell r="D2">
            <v>1</v>
          </cell>
          <cell r="E2">
            <v>4</v>
          </cell>
          <cell r="F2">
            <v>2</v>
          </cell>
          <cell r="G2">
            <v>5</v>
          </cell>
          <cell r="H2">
            <v>2</v>
          </cell>
          <cell r="I2">
            <v>2</v>
          </cell>
          <cell r="J2">
            <v>4</v>
          </cell>
          <cell r="K2">
            <v>1</v>
          </cell>
          <cell r="L2">
            <v>3</v>
          </cell>
          <cell r="M2">
            <v>0</v>
          </cell>
          <cell r="N2">
            <v>4</v>
          </cell>
          <cell r="O2">
            <v>1</v>
          </cell>
          <cell r="P2">
            <v>4</v>
          </cell>
          <cell r="Q2">
            <v>6</v>
          </cell>
          <cell r="R2">
            <v>2</v>
          </cell>
          <cell r="S2">
            <v>5</v>
          </cell>
          <cell r="T2">
            <v>2</v>
          </cell>
          <cell r="U2">
            <v>5</v>
          </cell>
          <cell r="V2">
            <v>9</v>
          </cell>
          <cell r="W2">
            <v>2</v>
          </cell>
          <cell r="X2">
            <v>4</v>
          </cell>
          <cell r="Y2">
            <v>5</v>
          </cell>
          <cell r="Z2">
            <v>5</v>
          </cell>
          <cell r="AA2">
            <v>3</v>
          </cell>
          <cell r="AB2">
            <v>2</v>
          </cell>
          <cell r="AC2">
            <v>5</v>
          </cell>
          <cell r="AD2">
            <v>4</v>
          </cell>
          <cell r="AE2">
            <v>3</v>
          </cell>
          <cell r="AF2">
            <v>4</v>
          </cell>
          <cell r="AG2">
            <v>5</v>
          </cell>
          <cell r="AH2">
            <v>6</v>
          </cell>
          <cell r="AI2">
            <v>7</v>
          </cell>
          <cell r="AJ2">
            <v>3</v>
          </cell>
          <cell r="AK2">
            <v>7</v>
          </cell>
          <cell r="AL2">
            <v>2</v>
          </cell>
          <cell r="AM2">
            <v>7</v>
          </cell>
          <cell r="AN2">
            <v>4</v>
          </cell>
          <cell r="AO2">
            <v>5</v>
          </cell>
          <cell r="AP2">
            <v>5</v>
          </cell>
          <cell r="AQ2">
            <v>3</v>
          </cell>
          <cell r="AR2">
            <v>3</v>
          </cell>
          <cell r="AS2">
            <v>3</v>
          </cell>
          <cell r="AT2">
            <v>5</v>
          </cell>
          <cell r="AU2">
            <v>8</v>
          </cell>
          <cell r="AV2">
            <v>6</v>
          </cell>
          <cell r="AW2">
            <v>6</v>
          </cell>
          <cell r="AX2">
            <v>5</v>
          </cell>
          <cell r="AY2">
            <v>5</v>
          </cell>
          <cell r="AZ2">
            <v>7</v>
          </cell>
          <cell r="BA2">
            <v>10</v>
          </cell>
          <cell r="BB2">
            <v>5</v>
          </cell>
          <cell r="BC2">
            <v>6</v>
          </cell>
          <cell r="BD2">
            <v>4</v>
          </cell>
          <cell r="BE2">
            <v>6</v>
          </cell>
          <cell r="BF2">
            <v>3</v>
          </cell>
          <cell r="BG2">
            <v>8</v>
          </cell>
          <cell r="BH2">
            <v>8</v>
          </cell>
          <cell r="BI2">
            <v>5</v>
          </cell>
          <cell r="BJ2">
            <v>7</v>
          </cell>
          <cell r="BK2">
            <v>5</v>
          </cell>
          <cell r="BL2">
            <v>7</v>
          </cell>
          <cell r="BM2">
            <v>5</v>
          </cell>
          <cell r="BN2">
            <v>3</v>
          </cell>
          <cell r="BO2">
            <v>7</v>
          </cell>
          <cell r="BP2">
            <v>6</v>
          </cell>
          <cell r="BQ2">
            <v>4</v>
          </cell>
          <cell r="BR2">
            <v>10</v>
          </cell>
          <cell r="BS2">
            <v>10</v>
          </cell>
          <cell r="BT2">
            <v>7</v>
          </cell>
          <cell r="BU2">
            <v>11</v>
          </cell>
          <cell r="BV2">
            <v>5</v>
          </cell>
          <cell r="BW2">
            <v>8</v>
          </cell>
          <cell r="BX2">
            <v>5</v>
          </cell>
          <cell r="BY2">
            <v>5</v>
          </cell>
          <cell r="BZ2">
            <v>2</v>
          </cell>
          <cell r="CA2">
            <v>4</v>
          </cell>
          <cell r="CB2">
            <v>8</v>
          </cell>
          <cell r="CC2">
            <v>4</v>
          </cell>
          <cell r="CD2">
            <v>2</v>
          </cell>
          <cell r="CE2">
            <v>1</v>
          </cell>
          <cell r="CF2">
            <v>1</v>
          </cell>
          <cell r="CG2">
            <v>3</v>
          </cell>
          <cell r="CH2">
            <v>1</v>
          </cell>
          <cell r="CI2">
            <v>2</v>
          </cell>
          <cell r="CJ2">
            <v>0</v>
          </cell>
          <cell r="CK2">
            <v>1</v>
          </cell>
          <cell r="CL2">
            <v>4</v>
          </cell>
          <cell r="CM2">
            <v>0</v>
          </cell>
          <cell r="CN2">
            <v>2</v>
          </cell>
          <cell r="CO2">
            <v>1</v>
          </cell>
          <cell r="CP2">
            <v>3</v>
          </cell>
          <cell r="CQ2">
            <v>0</v>
          </cell>
          <cell r="CR2">
            <v>2</v>
          </cell>
          <cell r="CS2">
            <v>0</v>
          </cell>
          <cell r="CT2">
            <v>1</v>
          </cell>
          <cell r="CU2">
            <v>2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</row>
        <row r="3">
          <cell r="A3" t="str">
            <v>ｱｲｵｲ12</v>
          </cell>
          <cell r="B3" t="str">
            <v>ｱｲｵｲ</v>
          </cell>
          <cell r="C3">
            <v>1</v>
          </cell>
          <cell r="D3">
            <v>2</v>
          </cell>
          <cell r="E3">
            <v>1</v>
          </cell>
          <cell r="F3">
            <v>2</v>
          </cell>
          <cell r="G3">
            <v>4</v>
          </cell>
          <cell r="H3">
            <v>1</v>
          </cell>
          <cell r="I3">
            <v>1</v>
          </cell>
          <cell r="J3">
            <v>2</v>
          </cell>
          <cell r="K3">
            <v>1</v>
          </cell>
          <cell r="L3">
            <v>1</v>
          </cell>
          <cell r="M3">
            <v>3</v>
          </cell>
          <cell r="N3">
            <v>1</v>
          </cell>
          <cell r="O3">
            <v>2</v>
          </cell>
          <cell r="P3">
            <v>1</v>
          </cell>
          <cell r="Q3">
            <v>2</v>
          </cell>
          <cell r="R3">
            <v>1</v>
          </cell>
          <cell r="S3">
            <v>2</v>
          </cell>
          <cell r="T3">
            <v>2</v>
          </cell>
          <cell r="U3">
            <v>3</v>
          </cell>
          <cell r="V3">
            <v>1</v>
          </cell>
          <cell r="W3">
            <v>4</v>
          </cell>
          <cell r="X3">
            <v>4</v>
          </cell>
          <cell r="Y3">
            <v>5</v>
          </cell>
          <cell r="Z3">
            <v>3</v>
          </cell>
          <cell r="AA3">
            <v>4</v>
          </cell>
          <cell r="AB3">
            <v>5</v>
          </cell>
          <cell r="AC3">
            <v>5</v>
          </cell>
          <cell r="AD3">
            <v>3</v>
          </cell>
          <cell r="AE3">
            <v>3</v>
          </cell>
          <cell r="AF3">
            <v>6</v>
          </cell>
          <cell r="AG3">
            <v>1</v>
          </cell>
          <cell r="AH3">
            <v>3</v>
          </cell>
          <cell r="AI3">
            <v>2</v>
          </cell>
          <cell r="AJ3">
            <v>2</v>
          </cell>
          <cell r="AK3">
            <v>6</v>
          </cell>
          <cell r="AL3">
            <v>3</v>
          </cell>
          <cell r="AM3">
            <v>5</v>
          </cell>
          <cell r="AN3">
            <v>4</v>
          </cell>
          <cell r="AO3">
            <v>2</v>
          </cell>
          <cell r="AP3">
            <v>2</v>
          </cell>
          <cell r="AQ3">
            <v>1</v>
          </cell>
          <cell r="AR3">
            <v>3</v>
          </cell>
          <cell r="AS3">
            <v>6</v>
          </cell>
          <cell r="AT3">
            <v>3</v>
          </cell>
          <cell r="AU3">
            <v>7</v>
          </cell>
          <cell r="AV3">
            <v>6</v>
          </cell>
          <cell r="AW3">
            <v>3</v>
          </cell>
          <cell r="AX3">
            <v>3</v>
          </cell>
          <cell r="AY3">
            <v>6</v>
          </cell>
          <cell r="AZ3">
            <v>5</v>
          </cell>
          <cell r="BA3">
            <v>11</v>
          </cell>
          <cell r="BB3">
            <v>5</v>
          </cell>
          <cell r="BC3">
            <v>8</v>
          </cell>
          <cell r="BD3">
            <v>2</v>
          </cell>
          <cell r="BE3">
            <v>13</v>
          </cell>
          <cell r="BF3">
            <v>5</v>
          </cell>
          <cell r="BG3">
            <v>4</v>
          </cell>
          <cell r="BH3">
            <v>6</v>
          </cell>
          <cell r="BI3">
            <v>6</v>
          </cell>
          <cell r="BJ3">
            <v>7</v>
          </cell>
          <cell r="BK3">
            <v>13</v>
          </cell>
          <cell r="BL3">
            <v>4</v>
          </cell>
          <cell r="BM3">
            <v>6</v>
          </cell>
          <cell r="BN3">
            <v>7</v>
          </cell>
          <cell r="BO3">
            <v>7</v>
          </cell>
          <cell r="BP3">
            <v>6</v>
          </cell>
          <cell r="BQ3">
            <v>6</v>
          </cell>
          <cell r="BR3">
            <v>3</v>
          </cell>
          <cell r="BS3">
            <v>4</v>
          </cell>
          <cell r="BT3">
            <v>10</v>
          </cell>
          <cell r="BU3">
            <v>6</v>
          </cell>
          <cell r="BV3">
            <v>8</v>
          </cell>
          <cell r="BW3">
            <v>4</v>
          </cell>
          <cell r="BX3">
            <v>8</v>
          </cell>
          <cell r="BY3">
            <v>3</v>
          </cell>
          <cell r="BZ3">
            <v>6</v>
          </cell>
          <cell r="CA3">
            <v>7</v>
          </cell>
          <cell r="CB3">
            <v>4</v>
          </cell>
          <cell r="CC3">
            <v>4</v>
          </cell>
          <cell r="CD3">
            <v>10</v>
          </cell>
          <cell r="CE3">
            <v>3</v>
          </cell>
          <cell r="CF3">
            <v>6</v>
          </cell>
          <cell r="CG3">
            <v>6</v>
          </cell>
          <cell r="CH3">
            <v>6</v>
          </cell>
          <cell r="CI3">
            <v>6</v>
          </cell>
          <cell r="CJ3">
            <v>2</v>
          </cell>
          <cell r="CK3">
            <v>4</v>
          </cell>
          <cell r="CL3">
            <v>8</v>
          </cell>
          <cell r="CM3">
            <v>3</v>
          </cell>
          <cell r="CN3">
            <v>9</v>
          </cell>
          <cell r="CO3">
            <v>3</v>
          </cell>
          <cell r="CP3">
            <v>7</v>
          </cell>
          <cell r="CQ3">
            <v>3</v>
          </cell>
          <cell r="CR3">
            <v>5</v>
          </cell>
          <cell r="CS3">
            <v>1</v>
          </cell>
          <cell r="CT3">
            <v>2</v>
          </cell>
          <cell r="CU3">
            <v>5</v>
          </cell>
          <cell r="CV3">
            <v>2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</row>
        <row r="4">
          <cell r="A4" t="str">
            <v>ｱｵﾆ111</v>
          </cell>
          <cell r="B4" t="str">
            <v>ｱｵﾆ1</v>
          </cell>
          <cell r="C4">
            <v>1</v>
          </cell>
          <cell r="D4">
            <v>1</v>
          </cell>
          <cell r="E4">
            <v>2</v>
          </cell>
          <cell r="F4">
            <v>3</v>
          </cell>
          <cell r="G4">
            <v>3</v>
          </cell>
          <cell r="H4">
            <v>1</v>
          </cell>
          <cell r="I4">
            <v>2</v>
          </cell>
          <cell r="J4">
            <v>2</v>
          </cell>
          <cell r="K4">
            <v>2</v>
          </cell>
          <cell r="L4">
            <v>3</v>
          </cell>
          <cell r="M4">
            <v>4</v>
          </cell>
          <cell r="N4">
            <v>5</v>
          </cell>
          <cell r="O4">
            <v>4</v>
          </cell>
          <cell r="P4">
            <v>5</v>
          </cell>
          <cell r="Q4">
            <v>7</v>
          </cell>
          <cell r="R4">
            <v>7</v>
          </cell>
          <cell r="S4">
            <v>9</v>
          </cell>
          <cell r="T4">
            <v>10</v>
          </cell>
          <cell r="U4">
            <v>7</v>
          </cell>
          <cell r="V4">
            <v>9</v>
          </cell>
          <cell r="W4">
            <v>6</v>
          </cell>
          <cell r="X4">
            <v>5</v>
          </cell>
          <cell r="Y4">
            <v>5</v>
          </cell>
          <cell r="Z4">
            <v>5</v>
          </cell>
          <cell r="AA4">
            <v>5</v>
          </cell>
          <cell r="AB4">
            <v>3</v>
          </cell>
          <cell r="AC4">
            <v>6</v>
          </cell>
          <cell r="AD4">
            <v>7</v>
          </cell>
          <cell r="AE4">
            <v>4</v>
          </cell>
          <cell r="AF4">
            <v>5</v>
          </cell>
          <cell r="AG4">
            <v>7</v>
          </cell>
          <cell r="AH4">
            <v>3</v>
          </cell>
          <cell r="AI4">
            <v>6</v>
          </cell>
          <cell r="AJ4">
            <v>2</v>
          </cell>
          <cell r="AK4">
            <v>5</v>
          </cell>
          <cell r="AL4">
            <v>4</v>
          </cell>
          <cell r="AM4">
            <v>3</v>
          </cell>
          <cell r="AN4">
            <v>3</v>
          </cell>
          <cell r="AO4">
            <v>4</v>
          </cell>
          <cell r="AP4">
            <v>4</v>
          </cell>
          <cell r="AQ4">
            <v>5</v>
          </cell>
          <cell r="AR4">
            <v>8</v>
          </cell>
          <cell r="AS4">
            <v>3</v>
          </cell>
          <cell r="AT4">
            <v>3</v>
          </cell>
          <cell r="AU4">
            <v>5</v>
          </cell>
          <cell r="AV4">
            <v>11</v>
          </cell>
          <cell r="AW4">
            <v>14</v>
          </cell>
          <cell r="AX4">
            <v>7</v>
          </cell>
          <cell r="AY4">
            <v>10</v>
          </cell>
          <cell r="AZ4">
            <v>7</v>
          </cell>
          <cell r="BA4">
            <v>6</v>
          </cell>
          <cell r="BB4">
            <v>6</v>
          </cell>
          <cell r="BC4">
            <v>3</v>
          </cell>
          <cell r="BD4">
            <v>4</v>
          </cell>
          <cell r="BE4">
            <v>9</v>
          </cell>
          <cell r="BF4">
            <v>5</v>
          </cell>
          <cell r="BG4">
            <v>8</v>
          </cell>
          <cell r="BH4">
            <v>6</v>
          </cell>
          <cell r="BI4">
            <v>4</v>
          </cell>
          <cell r="BJ4">
            <v>9</v>
          </cell>
          <cell r="BK4">
            <v>6</v>
          </cell>
          <cell r="BL4">
            <v>1</v>
          </cell>
          <cell r="BM4">
            <v>3</v>
          </cell>
          <cell r="BN4">
            <v>5</v>
          </cell>
          <cell r="BO4">
            <v>3</v>
          </cell>
          <cell r="BP4">
            <v>4</v>
          </cell>
          <cell r="BQ4">
            <v>6</v>
          </cell>
          <cell r="BR4">
            <v>9</v>
          </cell>
          <cell r="BS4">
            <v>5</v>
          </cell>
          <cell r="BT4">
            <v>5</v>
          </cell>
          <cell r="BU4">
            <v>6</v>
          </cell>
          <cell r="BV4">
            <v>5</v>
          </cell>
          <cell r="BW4">
            <v>2</v>
          </cell>
          <cell r="BX4">
            <v>5</v>
          </cell>
          <cell r="BY4">
            <v>1</v>
          </cell>
          <cell r="BZ4">
            <v>3</v>
          </cell>
          <cell r="CA4">
            <v>1</v>
          </cell>
          <cell r="CB4">
            <v>3</v>
          </cell>
          <cell r="CC4">
            <v>2</v>
          </cell>
          <cell r="CD4">
            <v>1</v>
          </cell>
          <cell r="CE4">
            <v>3</v>
          </cell>
          <cell r="CF4">
            <v>2</v>
          </cell>
          <cell r="CG4">
            <v>2</v>
          </cell>
          <cell r="CH4">
            <v>1</v>
          </cell>
          <cell r="CI4">
            <v>4</v>
          </cell>
          <cell r="CJ4">
            <v>4</v>
          </cell>
          <cell r="CK4">
            <v>1</v>
          </cell>
          <cell r="CL4">
            <v>1</v>
          </cell>
          <cell r="CM4">
            <v>0</v>
          </cell>
          <cell r="CN4">
            <v>1</v>
          </cell>
          <cell r="CO4">
            <v>0</v>
          </cell>
          <cell r="CP4">
            <v>1</v>
          </cell>
          <cell r="CQ4">
            <v>0</v>
          </cell>
          <cell r="CR4">
            <v>1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</row>
        <row r="5">
          <cell r="A5" t="str">
            <v>ｱｵﾆ112</v>
          </cell>
          <cell r="B5" t="str">
            <v>ｱｵﾆ1</v>
          </cell>
          <cell r="C5">
            <v>1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3</v>
          </cell>
          <cell r="I5">
            <v>4</v>
          </cell>
          <cell r="J5">
            <v>3</v>
          </cell>
          <cell r="K5">
            <v>2</v>
          </cell>
          <cell r="L5">
            <v>2</v>
          </cell>
          <cell r="M5">
            <v>1</v>
          </cell>
          <cell r="N5">
            <v>5</v>
          </cell>
          <cell r="O5">
            <v>9</v>
          </cell>
          <cell r="P5">
            <v>4</v>
          </cell>
          <cell r="Q5">
            <v>5</v>
          </cell>
          <cell r="R5">
            <v>6</v>
          </cell>
          <cell r="S5">
            <v>6</v>
          </cell>
          <cell r="T5">
            <v>6</v>
          </cell>
          <cell r="U5">
            <v>4</v>
          </cell>
          <cell r="V5">
            <v>9</v>
          </cell>
          <cell r="W5">
            <v>7</v>
          </cell>
          <cell r="X5">
            <v>6</v>
          </cell>
          <cell r="Y5">
            <v>6</v>
          </cell>
          <cell r="Z5">
            <v>8</v>
          </cell>
          <cell r="AA5">
            <v>4</v>
          </cell>
          <cell r="AB5">
            <v>5</v>
          </cell>
          <cell r="AC5">
            <v>4</v>
          </cell>
          <cell r="AD5">
            <v>3</v>
          </cell>
          <cell r="AE5">
            <v>3</v>
          </cell>
          <cell r="AF5">
            <v>3</v>
          </cell>
          <cell r="AG5">
            <v>5</v>
          </cell>
          <cell r="AH5">
            <v>4</v>
          </cell>
          <cell r="AI5">
            <v>8</v>
          </cell>
          <cell r="AJ5">
            <v>3</v>
          </cell>
          <cell r="AK5">
            <v>2</v>
          </cell>
          <cell r="AL5">
            <v>3</v>
          </cell>
          <cell r="AM5">
            <v>3</v>
          </cell>
          <cell r="AN5">
            <v>7</v>
          </cell>
          <cell r="AO5">
            <v>3</v>
          </cell>
          <cell r="AP5">
            <v>2</v>
          </cell>
          <cell r="AQ5">
            <v>3</v>
          </cell>
          <cell r="AR5">
            <v>5</v>
          </cell>
          <cell r="AS5">
            <v>6</v>
          </cell>
          <cell r="AT5">
            <v>6</v>
          </cell>
          <cell r="AU5">
            <v>9</v>
          </cell>
          <cell r="AV5">
            <v>3</v>
          </cell>
          <cell r="AW5">
            <v>8</v>
          </cell>
          <cell r="AX5">
            <v>14</v>
          </cell>
          <cell r="AY5">
            <v>14</v>
          </cell>
          <cell r="AZ5">
            <v>9</v>
          </cell>
          <cell r="BA5">
            <v>6</v>
          </cell>
          <cell r="BB5">
            <v>3</v>
          </cell>
          <cell r="BC5">
            <v>1</v>
          </cell>
          <cell r="BD5">
            <v>5</v>
          </cell>
          <cell r="BE5">
            <v>3</v>
          </cell>
          <cell r="BF5">
            <v>10</v>
          </cell>
          <cell r="BG5">
            <v>4</v>
          </cell>
          <cell r="BH5">
            <v>5</v>
          </cell>
          <cell r="BI5">
            <v>3</v>
          </cell>
          <cell r="BJ5">
            <v>6</v>
          </cell>
          <cell r="BK5">
            <v>6</v>
          </cell>
          <cell r="BL5">
            <v>5</v>
          </cell>
          <cell r="BM5">
            <v>4</v>
          </cell>
          <cell r="BN5">
            <v>4</v>
          </cell>
          <cell r="BO5">
            <v>4</v>
          </cell>
          <cell r="BP5">
            <v>3</v>
          </cell>
          <cell r="BQ5">
            <v>5</v>
          </cell>
          <cell r="BR5">
            <v>7</v>
          </cell>
          <cell r="BS5">
            <v>4</v>
          </cell>
          <cell r="BT5">
            <v>2</v>
          </cell>
          <cell r="BU5">
            <v>6</v>
          </cell>
          <cell r="BV5">
            <v>5</v>
          </cell>
          <cell r="BW5">
            <v>2</v>
          </cell>
          <cell r="BX5">
            <v>3</v>
          </cell>
          <cell r="BY5">
            <v>1</v>
          </cell>
          <cell r="BZ5">
            <v>3</v>
          </cell>
          <cell r="CA5">
            <v>4</v>
          </cell>
          <cell r="CB5">
            <v>1</v>
          </cell>
          <cell r="CC5">
            <v>8</v>
          </cell>
          <cell r="CD5">
            <v>3</v>
          </cell>
          <cell r="CE5">
            <v>1</v>
          </cell>
          <cell r="CF5">
            <v>2</v>
          </cell>
          <cell r="CG5">
            <v>1</v>
          </cell>
          <cell r="CH5">
            <v>3</v>
          </cell>
          <cell r="CI5">
            <v>2</v>
          </cell>
          <cell r="CJ5">
            <v>6</v>
          </cell>
          <cell r="CK5">
            <v>4</v>
          </cell>
          <cell r="CL5">
            <v>2</v>
          </cell>
          <cell r="CM5">
            <v>1</v>
          </cell>
          <cell r="CN5">
            <v>2</v>
          </cell>
          <cell r="CO5">
            <v>1</v>
          </cell>
          <cell r="CP5">
            <v>2</v>
          </cell>
          <cell r="CQ5">
            <v>0</v>
          </cell>
          <cell r="CR5">
            <v>2</v>
          </cell>
          <cell r="CS5">
            <v>0</v>
          </cell>
          <cell r="CT5">
            <v>2</v>
          </cell>
          <cell r="CU5">
            <v>0</v>
          </cell>
          <cell r="CV5">
            <v>0</v>
          </cell>
          <cell r="CW5">
            <v>0</v>
          </cell>
          <cell r="CX5">
            <v>1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</row>
        <row r="6">
          <cell r="A6" t="str">
            <v>ｱｵﾆ211</v>
          </cell>
          <cell r="B6" t="str">
            <v>ｱｵﾆ2</v>
          </cell>
          <cell r="C6">
            <v>1</v>
          </cell>
          <cell r="D6">
            <v>1</v>
          </cell>
          <cell r="E6">
            <v>8</v>
          </cell>
          <cell r="F6">
            <v>10</v>
          </cell>
          <cell r="G6">
            <v>12</v>
          </cell>
          <cell r="H6">
            <v>6</v>
          </cell>
          <cell r="I6">
            <v>8</v>
          </cell>
          <cell r="J6">
            <v>9</v>
          </cell>
          <cell r="K6">
            <v>10</v>
          </cell>
          <cell r="L6">
            <v>4</v>
          </cell>
          <cell r="M6">
            <v>7</v>
          </cell>
          <cell r="N6">
            <v>8</v>
          </cell>
          <cell r="O6">
            <v>9</v>
          </cell>
          <cell r="P6">
            <v>3</v>
          </cell>
          <cell r="Q6">
            <v>8</v>
          </cell>
          <cell r="R6">
            <v>5</v>
          </cell>
          <cell r="S6">
            <v>4</v>
          </cell>
          <cell r="T6">
            <v>6</v>
          </cell>
          <cell r="U6">
            <v>8</v>
          </cell>
          <cell r="V6">
            <v>3</v>
          </cell>
          <cell r="W6">
            <v>6</v>
          </cell>
          <cell r="X6">
            <v>8</v>
          </cell>
          <cell r="Y6">
            <v>6</v>
          </cell>
          <cell r="Z6">
            <v>6</v>
          </cell>
          <cell r="AA6">
            <v>9</v>
          </cell>
          <cell r="AB6">
            <v>12</v>
          </cell>
          <cell r="AC6">
            <v>5</v>
          </cell>
          <cell r="AD6">
            <v>8</v>
          </cell>
          <cell r="AE6">
            <v>14</v>
          </cell>
          <cell r="AF6">
            <v>10</v>
          </cell>
          <cell r="AG6">
            <v>18</v>
          </cell>
          <cell r="AH6">
            <v>11</v>
          </cell>
          <cell r="AI6">
            <v>8</v>
          </cell>
          <cell r="AJ6">
            <v>16</v>
          </cell>
          <cell r="AK6">
            <v>16</v>
          </cell>
          <cell r="AL6">
            <v>11</v>
          </cell>
          <cell r="AM6">
            <v>7</v>
          </cell>
          <cell r="AN6">
            <v>15</v>
          </cell>
          <cell r="AO6">
            <v>7</v>
          </cell>
          <cell r="AP6">
            <v>10</v>
          </cell>
          <cell r="AQ6">
            <v>14</v>
          </cell>
          <cell r="AR6">
            <v>9</v>
          </cell>
          <cell r="AS6">
            <v>11</v>
          </cell>
          <cell r="AT6">
            <v>11</v>
          </cell>
          <cell r="AU6">
            <v>5</v>
          </cell>
          <cell r="AV6">
            <v>15</v>
          </cell>
          <cell r="AW6">
            <v>11</v>
          </cell>
          <cell r="AX6">
            <v>9</v>
          </cell>
          <cell r="AY6">
            <v>13</v>
          </cell>
          <cell r="AZ6">
            <v>11</v>
          </cell>
          <cell r="BA6">
            <v>9</v>
          </cell>
          <cell r="BB6">
            <v>11</v>
          </cell>
          <cell r="BC6">
            <v>10</v>
          </cell>
          <cell r="BD6">
            <v>6</v>
          </cell>
          <cell r="BE6">
            <v>11</v>
          </cell>
          <cell r="BF6">
            <v>15</v>
          </cell>
          <cell r="BG6">
            <v>12</v>
          </cell>
          <cell r="BH6">
            <v>8</v>
          </cell>
          <cell r="BI6">
            <v>7</v>
          </cell>
          <cell r="BJ6">
            <v>20</v>
          </cell>
          <cell r="BK6">
            <v>7</v>
          </cell>
          <cell r="BL6">
            <v>9</v>
          </cell>
          <cell r="BM6">
            <v>11</v>
          </cell>
          <cell r="BN6">
            <v>9</v>
          </cell>
          <cell r="BO6">
            <v>8</v>
          </cell>
          <cell r="BP6">
            <v>18</v>
          </cell>
          <cell r="BQ6">
            <v>13</v>
          </cell>
          <cell r="BR6">
            <v>7</v>
          </cell>
          <cell r="BS6">
            <v>12</v>
          </cell>
          <cell r="BT6">
            <v>17</v>
          </cell>
          <cell r="BU6">
            <v>13</v>
          </cell>
          <cell r="BV6">
            <v>11</v>
          </cell>
          <cell r="BW6">
            <v>14</v>
          </cell>
          <cell r="BX6">
            <v>9</v>
          </cell>
          <cell r="BY6">
            <v>11</v>
          </cell>
          <cell r="BZ6">
            <v>4</v>
          </cell>
          <cell r="CA6">
            <v>10</v>
          </cell>
          <cell r="CB6">
            <v>13</v>
          </cell>
          <cell r="CC6">
            <v>3</v>
          </cell>
          <cell r="CD6">
            <v>2</v>
          </cell>
          <cell r="CE6">
            <v>6</v>
          </cell>
          <cell r="CF6">
            <v>8</v>
          </cell>
          <cell r="CG6">
            <v>7</v>
          </cell>
          <cell r="CH6">
            <v>3</v>
          </cell>
          <cell r="CI6">
            <v>4</v>
          </cell>
          <cell r="CJ6">
            <v>4</v>
          </cell>
          <cell r="CK6">
            <v>1</v>
          </cell>
          <cell r="CL6">
            <v>3</v>
          </cell>
          <cell r="CM6">
            <v>4</v>
          </cell>
          <cell r="CN6">
            <v>2</v>
          </cell>
          <cell r="CO6">
            <v>0</v>
          </cell>
          <cell r="CP6">
            <v>2</v>
          </cell>
          <cell r="CQ6">
            <v>0</v>
          </cell>
          <cell r="CR6">
            <v>1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</row>
        <row r="7">
          <cell r="A7" t="str">
            <v>ｱｵﾆ212</v>
          </cell>
          <cell r="B7" t="str">
            <v>ｱｵﾆ2</v>
          </cell>
          <cell r="C7">
            <v>1</v>
          </cell>
          <cell r="D7">
            <v>2</v>
          </cell>
          <cell r="E7">
            <v>4</v>
          </cell>
          <cell r="F7">
            <v>5</v>
          </cell>
          <cell r="G7">
            <v>8</v>
          </cell>
          <cell r="H7">
            <v>13</v>
          </cell>
          <cell r="I7">
            <v>11</v>
          </cell>
          <cell r="J7">
            <v>6</v>
          </cell>
          <cell r="K7">
            <v>9</v>
          </cell>
          <cell r="L7">
            <v>12</v>
          </cell>
          <cell r="M7">
            <v>9</v>
          </cell>
          <cell r="N7">
            <v>8</v>
          </cell>
          <cell r="O7">
            <v>8</v>
          </cell>
          <cell r="P7">
            <v>4</v>
          </cell>
          <cell r="Q7">
            <v>8</v>
          </cell>
          <cell r="R7">
            <v>4</v>
          </cell>
          <cell r="S7">
            <v>7</v>
          </cell>
          <cell r="T7">
            <v>3</v>
          </cell>
          <cell r="U7">
            <v>7</v>
          </cell>
          <cell r="V7">
            <v>5</v>
          </cell>
          <cell r="W7">
            <v>9</v>
          </cell>
          <cell r="X7">
            <v>9</v>
          </cell>
          <cell r="Y7">
            <v>7</v>
          </cell>
          <cell r="Z7">
            <v>8</v>
          </cell>
          <cell r="AA7">
            <v>13</v>
          </cell>
          <cell r="AB7">
            <v>13</v>
          </cell>
          <cell r="AC7">
            <v>20</v>
          </cell>
          <cell r="AD7">
            <v>13</v>
          </cell>
          <cell r="AE7">
            <v>21</v>
          </cell>
          <cell r="AF7">
            <v>8</v>
          </cell>
          <cell r="AG7">
            <v>12</v>
          </cell>
          <cell r="AH7">
            <v>7</v>
          </cell>
          <cell r="AI7">
            <v>7</v>
          </cell>
          <cell r="AJ7">
            <v>8</v>
          </cell>
          <cell r="AK7">
            <v>10</v>
          </cell>
          <cell r="AL7">
            <v>13</v>
          </cell>
          <cell r="AM7">
            <v>14</v>
          </cell>
          <cell r="AN7">
            <v>11</v>
          </cell>
          <cell r="AO7">
            <v>14</v>
          </cell>
          <cell r="AP7">
            <v>5</v>
          </cell>
          <cell r="AQ7">
            <v>18</v>
          </cell>
          <cell r="AR7">
            <v>4</v>
          </cell>
          <cell r="AS7">
            <v>7</v>
          </cell>
          <cell r="AT7">
            <v>6</v>
          </cell>
          <cell r="AU7">
            <v>11</v>
          </cell>
          <cell r="AV7">
            <v>11</v>
          </cell>
          <cell r="AW7">
            <v>10</v>
          </cell>
          <cell r="AX7">
            <v>17</v>
          </cell>
          <cell r="AY7">
            <v>8</v>
          </cell>
          <cell r="AZ7">
            <v>9</v>
          </cell>
          <cell r="BA7">
            <v>16</v>
          </cell>
          <cell r="BB7">
            <v>13</v>
          </cell>
          <cell r="BC7">
            <v>12</v>
          </cell>
          <cell r="BD7">
            <v>9</v>
          </cell>
          <cell r="BE7">
            <v>6</v>
          </cell>
          <cell r="BF7">
            <v>12</v>
          </cell>
          <cell r="BG7">
            <v>17</v>
          </cell>
          <cell r="BH7">
            <v>8</v>
          </cell>
          <cell r="BI7">
            <v>8</v>
          </cell>
          <cell r="BJ7">
            <v>10</v>
          </cell>
          <cell r="BK7">
            <v>13</v>
          </cell>
          <cell r="BL7">
            <v>13</v>
          </cell>
          <cell r="BM7">
            <v>11</v>
          </cell>
          <cell r="BN7">
            <v>20</v>
          </cell>
          <cell r="BO7">
            <v>8</v>
          </cell>
          <cell r="BP7">
            <v>7</v>
          </cell>
          <cell r="BQ7">
            <v>12</v>
          </cell>
          <cell r="BR7">
            <v>10</v>
          </cell>
          <cell r="BS7">
            <v>11</v>
          </cell>
          <cell r="BT7">
            <v>13</v>
          </cell>
          <cell r="BU7">
            <v>16</v>
          </cell>
          <cell r="BV7">
            <v>17</v>
          </cell>
          <cell r="BW7">
            <v>14</v>
          </cell>
          <cell r="BX7">
            <v>4</v>
          </cell>
          <cell r="BY7">
            <v>8</v>
          </cell>
          <cell r="BZ7">
            <v>9</v>
          </cell>
          <cell r="CA7">
            <v>11</v>
          </cell>
          <cell r="CB7">
            <v>9</v>
          </cell>
          <cell r="CC7">
            <v>5</v>
          </cell>
          <cell r="CD7">
            <v>9</v>
          </cell>
          <cell r="CE7">
            <v>7</v>
          </cell>
          <cell r="CF7">
            <v>7</v>
          </cell>
          <cell r="CG7">
            <v>7</v>
          </cell>
          <cell r="CH7">
            <v>6</v>
          </cell>
          <cell r="CI7">
            <v>9</v>
          </cell>
          <cell r="CJ7">
            <v>5</v>
          </cell>
          <cell r="CK7">
            <v>4</v>
          </cell>
          <cell r="CL7">
            <v>6</v>
          </cell>
          <cell r="CM7">
            <v>0</v>
          </cell>
          <cell r="CN7">
            <v>1</v>
          </cell>
          <cell r="CO7">
            <v>3</v>
          </cell>
          <cell r="CP7">
            <v>0</v>
          </cell>
          <cell r="CQ7">
            <v>3</v>
          </cell>
          <cell r="CR7">
            <v>2</v>
          </cell>
          <cell r="CS7">
            <v>2</v>
          </cell>
          <cell r="CT7">
            <v>2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1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</row>
        <row r="8">
          <cell r="A8" t="str">
            <v>ｱｵﾆ311</v>
          </cell>
          <cell r="B8" t="str">
            <v>ｱｵﾆ3</v>
          </cell>
          <cell r="C8">
            <v>1</v>
          </cell>
          <cell r="D8">
            <v>1</v>
          </cell>
          <cell r="E8">
            <v>8</v>
          </cell>
          <cell r="F8">
            <v>11</v>
          </cell>
          <cell r="G8">
            <v>11</v>
          </cell>
          <cell r="H8">
            <v>10</v>
          </cell>
          <cell r="I8">
            <v>5</v>
          </cell>
          <cell r="J8">
            <v>9</v>
          </cell>
          <cell r="K8">
            <v>9</v>
          </cell>
          <cell r="L8">
            <v>7</v>
          </cell>
          <cell r="M8">
            <v>18</v>
          </cell>
          <cell r="N8">
            <v>8</v>
          </cell>
          <cell r="O8">
            <v>12</v>
          </cell>
          <cell r="P8">
            <v>7</v>
          </cell>
          <cell r="Q8">
            <v>10</v>
          </cell>
          <cell r="R8">
            <v>11</v>
          </cell>
          <cell r="S8">
            <v>10</v>
          </cell>
          <cell r="T8">
            <v>17</v>
          </cell>
          <cell r="U8">
            <v>10</v>
          </cell>
          <cell r="V8">
            <v>12</v>
          </cell>
          <cell r="W8">
            <v>14</v>
          </cell>
          <cell r="X8">
            <v>8</v>
          </cell>
          <cell r="Y8">
            <v>10</v>
          </cell>
          <cell r="Z8">
            <v>9</v>
          </cell>
          <cell r="AA8">
            <v>10</v>
          </cell>
          <cell r="AB8">
            <v>11</v>
          </cell>
          <cell r="AC8">
            <v>14</v>
          </cell>
          <cell r="AD8">
            <v>10</v>
          </cell>
          <cell r="AE8">
            <v>10</v>
          </cell>
          <cell r="AF8">
            <v>10</v>
          </cell>
          <cell r="AG8">
            <v>17</v>
          </cell>
          <cell r="AH8">
            <v>12</v>
          </cell>
          <cell r="AI8">
            <v>14</v>
          </cell>
          <cell r="AJ8">
            <v>20</v>
          </cell>
          <cell r="AK8">
            <v>13</v>
          </cell>
          <cell r="AL8">
            <v>15</v>
          </cell>
          <cell r="AM8">
            <v>10</v>
          </cell>
          <cell r="AN8">
            <v>20</v>
          </cell>
          <cell r="AO8">
            <v>18</v>
          </cell>
          <cell r="AP8">
            <v>18</v>
          </cell>
          <cell r="AQ8">
            <v>21</v>
          </cell>
          <cell r="AR8">
            <v>16</v>
          </cell>
          <cell r="AS8">
            <v>23</v>
          </cell>
          <cell r="AT8">
            <v>19</v>
          </cell>
          <cell r="AU8">
            <v>16</v>
          </cell>
          <cell r="AV8">
            <v>16</v>
          </cell>
          <cell r="AW8">
            <v>21</v>
          </cell>
          <cell r="AX8">
            <v>17</v>
          </cell>
          <cell r="AY8">
            <v>19</v>
          </cell>
          <cell r="AZ8">
            <v>17</v>
          </cell>
          <cell r="BA8">
            <v>17</v>
          </cell>
          <cell r="BB8">
            <v>29</v>
          </cell>
          <cell r="BC8">
            <v>17</v>
          </cell>
          <cell r="BD8">
            <v>13</v>
          </cell>
          <cell r="BE8">
            <v>16</v>
          </cell>
          <cell r="BF8">
            <v>12</v>
          </cell>
          <cell r="BG8">
            <v>8</v>
          </cell>
          <cell r="BH8">
            <v>15</v>
          </cell>
          <cell r="BI8">
            <v>9</v>
          </cell>
          <cell r="BJ8">
            <v>14</v>
          </cell>
          <cell r="BK8">
            <v>12</v>
          </cell>
          <cell r="BL8">
            <v>11</v>
          </cell>
          <cell r="BM8">
            <v>10</v>
          </cell>
          <cell r="BN8">
            <v>17</v>
          </cell>
          <cell r="BO8">
            <v>10</v>
          </cell>
          <cell r="BP8">
            <v>8</v>
          </cell>
          <cell r="BQ8">
            <v>12</v>
          </cell>
          <cell r="BR8">
            <v>15</v>
          </cell>
          <cell r="BS8">
            <v>15</v>
          </cell>
          <cell r="BT8">
            <v>20</v>
          </cell>
          <cell r="BU8">
            <v>10</v>
          </cell>
          <cell r="BV8">
            <v>24</v>
          </cell>
          <cell r="BW8">
            <v>18</v>
          </cell>
          <cell r="BX8">
            <v>12</v>
          </cell>
          <cell r="BY8">
            <v>12</v>
          </cell>
          <cell r="BZ8">
            <v>12</v>
          </cell>
          <cell r="CA8">
            <v>11</v>
          </cell>
          <cell r="CB8">
            <v>15</v>
          </cell>
          <cell r="CC8">
            <v>7</v>
          </cell>
          <cell r="CD8">
            <v>9</v>
          </cell>
          <cell r="CE8">
            <v>7</v>
          </cell>
          <cell r="CF8">
            <v>11</v>
          </cell>
          <cell r="CG8">
            <v>4</v>
          </cell>
          <cell r="CH8">
            <v>6</v>
          </cell>
          <cell r="CI8">
            <v>7</v>
          </cell>
          <cell r="CJ8">
            <v>6</v>
          </cell>
          <cell r="CK8">
            <v>2</v>
          </cell>
          <cell r="CL8">
            <v>4</v>
          </cell>
          <cell r="CM8">
            <v>2</v>
          </cell>
          <cell r="CN8">
            <v>0</v>
          </cell>
          <cell r="CO8">
            <v>2</v>
          </cell>
          <cell r="CP8">
            <v>1</v>
          </cell>
          <cell r="CQ8">
            <v>0</v>
          </cell>
          <cell r="CR8">
            <v>1</v>
          </cell>
          <cell r="CS8">
            <v>1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</row>
        <row r="9">
          <cell r="A9" t="str">
            <v>ｱｵﾆ312</v>
          </cell>
          <cell r="B9" t="str">
            <v>ｱｵﾆ3</v>
          </cell>
          <cell r="C9">
            <v>1</v>
          </cell>
          <cell r="D9">
            <v>2</v>
          </cell>
          <cell r="E9">
            <v>10</v>
          </cell>
          <cell r="F9">
            <v>10</v>
          </cell>
          <cell r="G9">
            <v>4</v>
          </cell>
          <cell r="H9">
            <v>11</v>
          </cell>
          <cell r="I9">
            <v>9</v>
          </cell>
          <cell r="J9">
            <v>10</v>
          </cell>
          <cell r="K9">
            <v>9</v>
          </cell>
          <cell r="L9">
            <v>13</v>
          </cell>
          <cell r="M9">
            <v>8</v>
          </cell>
          <cell r="N9">
            <v>10</v>
          </cell>
          <cell r="O9">
            <v>17</v>
          </cell>
          <cell r="P9">
            <v>11</v>
          </cell>
          <cell r="Q9">
            <v>8</v>
          </cell>
          <cell r="R9">
            <v>7</v>
          </cell>
          <cell r="S9">
            <v>17</v>
          </cell>
          <cell r="T9">
            <v>9</v>
          </cell>
          <cell r="U9">
            <v>12</v>
          </cell>
          <cell r="V9">
            <v>14</v>
          </cell>
          <cell r="W9">
            <v>8</v>
          </cell>
          <cell r="X9">
            <v>11</v>
          </cell>
          <cell r="Y9">
            <v>16</v>
          </cell>
          <cell r="Z9">
            <v>12</v>
          </cell>
          <cell r="AA9">
            <v>13</v>
          </cell>
          <cell r="AB9">
            <v>7</v>
          </cell>
          <cell r="AC9">
            <v>14</v>
          </cell>
          <cell r="AD9">
            <v>11</v>
          </cell>
          <cell r="AE9">
            <v>3</v>
          </cell>
          <cell r="AF9">
            <v>13</v>
          </cell>
          <cell r="AG9">
            <v>16</v>
          </cell>
          <cell r="AH9">
            <v>15</v>
          </cell>
          <cell r="AI9">
            <v>15</v>
          </cell>
          <cell r="AJ9">
            <v>10</v>
          </cell>
          <cell r="AK9">
            <v>12</v>
          </cell>
          <cell r="AL9">
            <v>14</v>
          </cell>
          <cell r="AM9">
            <v>14</v>
          </cell>
          <cell r="AN9">
            <v>17</v>
          </cell>
          <cell r="AO9">
            <v>11</v>
          </cell>
          <cell r="AP9">
            <v>19</v>
          </cell>
          <cell r="AQ9">
            <v>10</v>
          </cell>
          <cell r="AR9">
            <v>14</v>
          </cell>
          <cell r="AS9">
            <v>17</v>
          </cell>
          <cell r="AT9">
            <v>12</v>
          </cell>
          <cell r="AU9">
            <v>21</v>
          </cell>
          <cell r="AV9">
            <v>18</v>
          </cell>
          <cell r="AW9">
            <v>17</v>
          </cell>
          <cell r="AX9">
            <v>14</v>
          </cell>
          <cell r="AY9">
            <v>21</v>
          </cell>
          <cell r="AZ9">
            <v>21</v>
          </cell>
          <cell r="BA9">
            <v>13</v>
          </cell>
          <cell r="BB9">
            <v>18</v>
          </cell>
          <cell r="BC9">
            <v>13</v>
          </cell>
          <cell r="BD9">
            <v>11</v>
          </cell>
          <cell r="BE9">
            <v>12</v>
          </cell>
          <cell r="BF9">
            <v>15</v>
          </cell>
          <cell r="BG9">
            <v>7</v>
          </cell>
          <cell r="BH9">
            <v>18</v>
          </cell>
          <cell r="BI9">
            <v>17</v>
          </cell>
          <cell r="BJ9">
            <v>20</v>
          </cell>
          <cell r="BK9">
            <v>10</v>
          </cell>
          <cell r="BL9">
            <v>16</v>
          </cell>
          <cell r="BM9">
            <v>6</v>
          </cell>
          <cell r="BN9">
            <v>13</v>
          </cell>
          <cell r="BO9">
            <v>15</v>
          </cell>
          <cell r="BP9">
            <v>18</v>
          </cell>
          <cell r="BQ9">
            <v>9</v>
          </cell>
          <cell r="BR9">
            <v>9</v>
          </cell>
          <cell r="BS9">
            <v>16</v>
          </cell>
          <cell r="BT9">
            <v>16</v>
          </cell>
          <cell r="BU9">
            <v>18</v>
          </cell>
          <cell r="BV9">
            <v>24</v>
          </cell>
          <cell r="BW9">
            <v>14</v>
          </cell>
          <cell r="BX9">
            <v>11</v>
          </cell>
          <cell r="BY9">
            <v>11</v>
          </cell>
          <cell r="BZ9">
            <v>20</v>
          </cell>
          <cell r="CA9">
            <v>10</v>
          </cell>
          <cell r="CB9">
            <v>9</v>
          </cell>
          <cell r="CC9">
            <v>10</v>
          </cell>
          <cell r="CD9">
            <v>13</v>
          </cell>
          <cell r="CE9">
            <v>11</v>
          </cell>
          <cell r="CF9">
            <v>10</v>
          </cell>
          <cell r="CG9">
            <v>8</v>
          </cell>
          <cell r="CH9">
            <v>3</v>
          </cell>
          <cell r="CI9">
            <v>5</v>
          </cell>
          <cell r="CJ9">
            <v>6</v>
          </cell>
          <cell r="CK9">
            <v>6</v>
          </cell>
          <cell r="CL9">
            <v>3</v>
          </cell>
          <cell r="CM9">
            <v>3</v>
          </cell>
          <cell r="CN9">
            <v>4</v>
          </cell>
          <cell r="CO9">
            <v>2</v>
          </cell>
          <cell r="CP9">
            <v>2</v>
          </cell>
          <cell r="CQ9">
            <v>5</v>
          </cell>
          <cell r="CR9">
            <v>1</v>
          </cell>
          <cell r="CS9">
            <v>0</v>
          </cell>
          <cell r="CT9">
            <v>2</v>
          </cell>
          <cell r="CU9">
            <v>1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2</v>
          </cell>
          <cell r="DE9">
            <v>0</v>
          </cell>
        </row>
        <row r="10">
          <cell r="A10" t="str">
            <v>ｱｵﾆ411</v>
          </cell>
          <cell r="B10" t="str">
            <v>ｱｵﾆ4</v>
          </cell>
          <cell r="C10">
            <v>1</v>
          </cell>
          <cell r="D10">
            <v>1</v>
          </cell>
          <cell r="E10">
            <v>8</v>
          </cell>
          <cell r="F10">
            <v>7</v>
          </cell>
          <cell r="G10">
            <v>6</v>
          </cell>
          <cell r="H10">
            <v>7</v>
          </cell>
          <cell r="I10">
            <v>9</v>
          </cell>
          <cell r="J10">
            <v>5</v>
          </cell>
          <cell r="K10">
            <v>5</v>
          </cell>
          <cell r="L10">
            <v>8</v>
          </cell>
          <cell r="M10">
            <v>6</v>
          </cell>
          <cell r="N10">
            <v>10</v>
          </cell>
          <cell r="O10">
            <v>9</v>
          </cell>
          <cell r="P10">
            <v>10</v>
          </cell>
          <cell r="Q10">
            <v>8</v>
          </cell>
          <cell r="R10">
            <v>13</v>
          </cell>
          <cell r="S10">
            <v>12</v>
          </cell>
          <cell r="T10">
            <v>9</v>
          </cell>
          <cell r="U10">
            <v>10</v>
          </cell>
          <cell r="V10">
            <v>6</v>
          </cell>
          <cell r="W10">
            <v>5</v>
          </cell>
          <cell r="X10">
            <v>9</v>
          </cell>
          <cell r="Y10">
            <v>8</v>
          </cell>
          <cell r="Z10">
            <v>5</v>
          </cell>
          <cell r="AA10">
            <v>8</v>
          </cell>
          <cell r="AB10">
            <v>10</v>
          </cell>
          <cell r="AC10">
            <v>12</v>
          </cell>
          <cell r="AD10">
            <v>7</v>
          </cell>
          <cell r="AE10">
            <v>8</v>
          </cell>
          <cell r="AF10">
            <v>14</v>
          </cell>
          <cell r="AG10">
            <v>10</v>
          </cell>
          <cell r="AH10">
            <v>10</v>
          </cell>
          <cell r="AI10">
            <v>7</v>
          </cell>
          <cell r="AJ10">
            <v>11</v>
          </cell>
          <cell r="AK10">
            <v>17</v>
          </cell>
          <cell r="AL10">
            <v>11</v>
          </cell>
          <cell r="AM10">
            <v>11</v>
          </cell>
          <cell r="AN10">
            <v>12</v>
          </cell>
          <cell r="AO10">
            <v>12</v>
          </cell>
          <cell r="AP10">
            <v>9</v>
          </cell>
          <cell r="AQ10">
            <v>12</v>
          </cell>
          <cell r="AR10">
            <v>10</v>
          </cell>
          <cell r="AS10">
            <v>7</v>
          </cell>
          <cell r="AT10">
            <v>19</v>
          </cell>
          <cell r="AU10">
            <v>11</v>
          </cell>
          <cell r="AV10">
            <v>8</v>
          </cell>
          <cell r="AW10">
            <v>11</v>
          </cell>
          <cell r="AX10">
            <v>12</v>
          </cell>
          <cell r="AY10">
            <v>14</v>
          </cell>
          <cell r="AZ10">
            <v>13</v>
          </cell>
          <cell r="BA10">
            <v>16</v>
          </cell>
          <cell r="BB10">
            <v>14</v>
          </cell>
          <cell r="BC10">
            <v>13</v>
          </cell>
          <cell r="BD10">
            <v>16</v>
          </cell>
          <cell r="BE10">
            <v>14</v>
          </cell>
          <cell r="BF10">
            <v>12</v>
          </cell>
          <cell r="BG10">
            <v>10</v>
          </cell>
          <cell r="BH10">
            <v>8</v>
          </cell>
          <cell r="BI10">
            <v>8</v>
          </cell>
          <cell r="BJ10">
            <v>8</v>
          </cell>
          <cell r="BK10">
            <v>11</v>
          </cell>
          <cell r="BL10">
            <v>19</v>
          </cell>
          <cell r="BM10">
            <v>12</v>
          </cell>
          <cell r="BN10">
            <v>6</v>
          </cell>
          <cell r="BO10">
            <v>9</v>
          </cell>
          <cell r="BP10">
            <v>12</v>
          </cell>
          <cell r="BQ10">
            <v>7</v>
          </cell>
          <cell r="BR10">
            <v>12</v>
          </cell>
          <cell r="BS10">
            <v>8</v>
          </cell>
          <cell r="BT10">
            <v>7</v>
          </cell>
          <cell r="BU10">
            <v>14</v>
          </cell>
          <cell r="BV10">
            <v>4</v>
          </cell>
          <cell r="BW10">
            <v>11</v>
          </cell>
          <cell r="BX10">
            <v>6</v>
          </cell>
          <cell r="BY10">
            <v>4</v>
          </cell>
          <cell r="BZ10">
            <v>3</v>
          </cell>
          <cell r="CA10">
            <v>9</v>
          </cell>
          <cell r="CB10">
            <v>5</v>
          </cell>
          <cell r="CC10">
            <v>9</v>
          </cell>
          <cell r="CD10">
            <v>6</v>
          </cell>
          <cell r="CE10">
            <v>6</v>
          </cell>
          <cell r="CF10">
            <v>7</v>
          </cell>
          <cell r="CG10">
            <v>7</v>
          </cell>
          <cell r="CH10">
            <v>5</v>
          </cell>
          <cell r="CI10">
            <v>3</v>
          </cell>
          <cell r="CJ10">
            <v>8</v>
          </cell>
          <cell r="CK10">
            <v>3</v>
          </cell>
          <cell r="CL10">
            <v>3</v>
          </cell>
          <cell r="CM10">
            <v>0</v>
          </cell>
          <cell r="CN10">
            <v>1</v>
          </cell>
          <cell r="CO10">
            <v>1</v>
          </cell>
          <cell r="CP10">
            <v>0</v>
          </cell>
          <cell r="CQ10">
            <v>1</v>
          </cell>
          <cell r="CR10">
            <v>2</v>
          </cell>
          <cell r="CS10">
            <v>0</v>
          </cell>
          <cell r="CT10">
            <v>1</v>
          </cell>
          <cell r="CU10">
            <v>0</v>
          </cell>
          <cell r="CV10">
            <v>1</v>
          </cell>
          <cell r="CW10">
            <v>0</v>
          </cell>
          <cell r="CX10">
            <v>1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</row>
        <row r="11">
          <cell r="A11" t="str">
            <v>ｱｵﾆ412</v>
          </cell>
          <cell r="B11" t="str">
            <v>ｱｵﾆ4</v>
          </cell>
          <cell r="C11">
            <v>1</v>
          </cell>
          <cell r="D11">
            <v>2</v>
          </cell>
          <cell r="E11">
            <v>7</v>
          </cell>
          <cell r="F11">
            <v>5</v>
          </cell>
          <cell r="G11">
            <v>10</v>
          </cell>
          <cell r="H11">
            <v>10</v>
          </cell>
          <cell r="I11">
            <v>10</v>
          </cell>
          <cell r="J11">
            <v>8</v>
          </cell>
          <cell r="K11">
            <v>10</v>
          </cell>
          <cell r="L11">
            <v>4</v>
          </cell>
          <cell r="M11">
            <v>11</v>
          </cell>
          <cell r="N11">
            <v>7</v>
          </cell>
          <cell r="O11">
            <v>11</v>
          </cell>
          <cell r="P11">
            <v>11</v>
          </cell>
          <cell r="Q11">
            <v>9</v>
          </cell>
          <cell r="R11">
            <v>8</v>
          </cell>
          <cell r="S11">
            <v>9</v>
          </cell>
          <cell r="T11">
            <v>10</v>
          </cell>
          <cell r="U11">
            <v>9</v>
          </cell>
          <cell r="V11">
            <v>12</v>
          </cell>
          <cell r="W11">
            <v>7</v>
          </cell>
          <cell r="X11">
            <v>4</v>
          </cell>
          <cell r="Y11">
            <v>11</v>
          </cell>
          <cell r="Z11">
            <v>7</v>
          </cell>
          <cell r="AA11">
            <v>8</v>
          </cell>
          <cell r="AB11">
            <v>5</v>
          </cell>
          <cell r="AC11">
            <v>9</v>
          </cell>
          <cell r="AD11">
            <v>14</v>
          </cell>
          <cell r="AE11">
            <v>5</v>
          </cell>
          <cell r="AF11">
            <v>7</v>
          </cell>
          <cell r="AG11">
            <v>9</v>
          </cell>
          <cell r="AH11">
            <v>6</v>
          </cell>
          <cell r="AI11">
            <v>13</v>
          </cell>
          <cell r="AJ11">
            <v>10</v>
          </cell>
          <cell r="AK11">
            <v>12</v>
          </cell>
          <cell r="AL11">
            <v>15</v>
          </cell>
          <cell r="AM11">
            <v>11</v>
          </cell>
          <cell r="AN11">
            <v>11</v>
          </cell>
          <cell r="AO11">
            <v>15</v>
          </cell>
          <cell r="AP11">
            <v>6</v>
          </cell>
          <cell r="AQ11">
            <v>12</v>
          </cell>
          <cell r="AR11">
            <v>11</v>
          </cell>
          <cell r="AS11">
            <v>12</v>
          </cell>
          <cell r="AT11">
            <v>13</v>
          </cell>
          <cell r="AU11">
            <v>10</v>
          </cell>
          <cell r="AV11">
            <v>16</v>
          </cell>
          <cell r="AW11">
            <v>9</v>
          </cell>
          <cell r="AX11">
            <v>9</v>
          </cell>
          <cell r="AY11">
            <v>9</v>
          </cell>
          <cell r="AZ11">
            <v>11</v>
          </cell>
          <cell r="BA11">
            <v>12</v>
          </cell>
          <cell r="BB11">
            <v>10</v>
          </cell>
          <cell r="BC11">
            <v>15</v>
          </cell>
          <cell r="BD11">
            <v>8</v>
          </cell>
          <cell r="BE11">
            <v>15</v>
          </cell>
          <cell r="BF11">
            <v>10</v>
          </cell>
          <cell r="BG11">
            <v>10</v>
          </cell>
          <cell r="BH11">
            <v>10</v>
          </cell>
          <cell r="BI11">
            <v>9</v>
          </cell>
          <cell r="BJ11">
            <v>10</v>
          </cell>
          <cell r="BK11">
            <v>6</v>
          </cell>
          <cell r="BL11">
            <v>16</v>
          </cell>
          <cell r="BM11">
            <v>12</v>
          </cell>
          <cell r="BN11">
            <v>6</v>
          </cell>
          <cell r="BO11">
            <v>8</v>
          </cell>
          <cell r="BP11">
            <v>5</v>
          </cell>
          <cell r="BQ11">
            <v>12</v>
          </cell>
          <cell r="BR11">
            <v>10</v>
          </cell>
          <cell r="BS11">
            <v>13</v>
          </cell>
          <cell r="BT11">
            <v>9</v>
          </cell>
          <cell r="BU11">
            <v>6</v>
          </cell>
          <cell r="BV11">
            <v>13</v>
          </cell>
          <cell r="BW11">
            <v>14</v>
          </cell>
          <cell r="BX11">
            <v>4</v>
          </cell>
          <cell r="BY11">
            <v>13</v>
          </cell>
          <cell r="BZ11">
            <v>6</v>
          </cell>
          <cell r="CA11">
            <v>7</v>
          </cell>
          <cell r="CB11">
            <v>8</v>
          </cell>
          <cell r="CC11">
            <v>10</v>
          </cell>
          <cell r="CD11">
            <v>12</v>
          </cell>
          <cell r="CE11">
            <v>9</v>
          </cell>
          <cell r="CF11">
            <v>12</v>
          </cell>
          <cell r="CG11">
            <v>10</v>
          </cell>
          <cell r="CH11">
            <v>6</v>
          </cell>
          <cell r="CI11">
            <v>4</v>
          </cell>
          <cell r="CJ11">
            <v>5</v>
          </cell>
          <cell r="CK11">
            <v>4</v>
          </cell>
          <cell r="CL11">
            <v>3</v>
          </cell>
          <cell r="CM11">
            <v>5</v>
          </cell>
          <cell r="CN11">
            <v>4</v>
          </cell>
          <cell r="CO11">
            <v>2</v>
          </cell>
          <cell r="CP11">
            <v>3</v>
          </cell>
          <cell r="CQ11">
            <v>2</v>
          </cell>
          <cell r="CR11">
            <v>3</v>
          </cell>
          <cell r="CS11">
            <v>3</v>
          </cell>
          <cell r="CT11">
            <v>2</v>
          </cell>
          <cell r="CU11">
            <v>1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1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</row>
        <row r="12">
          <cell r="A12" t="str">
            <v>ｱｵﾆ511</v>
          </cell>
          <cell r="B12" t="str">
            <v>ｱｵﾆ5</v>
          </cell>
          <cell r="C12">
            <v>1</v>
          </cell>
          <cell r="D12">
            <v>1</v>
          </cell>
          <cell r="E12">
            <v>9</v>
          </cell>
          <cell r="F12">
            <v>7</v>
          </cell>
          <cell r="G12">
            <v>10</v>
          </cell>
          <cell r="H12">
            <v>7</v>
          </cell>
          <cell r="I12">
            <v>7</v>
          </cell>
          <cell r="J12">
            <v>16</v>
          </cell>
          <cell r="K12">
            <v>3</v>
          </cell>
          <cell r="L12">
            <v>7</v>
          </cell>
          <cell r="M12">
            <v>7</v>
          </cell>
          <cell r="N12">
            <v>6</v>
          </cell>
          <cell r="O12">
            <v>5</v>
          </cell>
          <cell r="P12">
            <v>14</v>
          </cell>
          <cell r="Q12">
            <v>8</v>
          </cell>
          <cell r="R12">
            <v>7</v>
          </cell>
          <cell r="S12">
            <v>11</v>
          </cell>
          <cell r="T12">
            <v>10</v>
          </cell>
          <cell r="U12">
            <v>13</v>
          </cell>
          <cell r="V12">
            <v>11</v>
          </cell>
          <cell r="W12">
            <v>10</v>
          </cell>
          <cell r="X12">
            <v>7</v>
          </cell>
          <cell r="Y12">
            <v>5</v>
          </cell>
          <cell r="Z12">
            <v>7</v>
          </cell>
          <cell r="AA12">
            <v>9</v>
          </cell>
          <cell r="AB12">
            <v>8</v>
          </cell>
          <cell r="AC12">
            <v>6</v>
          </cell>
          <cell r="AD12">
            <v>9</v>
          </cell>
          <cell r="AE12">
            <v>8</v>
          </cell>
          <cell r="AF12">
            <v>10</v>
          </cell>
          <cell r="AG12">
            <v>5</v>
          </cell>
          <cell r="AH12">
            <v>8</v>
          </cell>
          <cell r="AI12">
            <v>7</v>
          </cell>
          <cell r="AJ12">
            <v>10</v>
          </cell>
          <cell r="AK12">
            <v>8</v>
          </cell>
          <cell r="AL12">
            <v>9</v>
          </cell>
          <cell r="AM12">
            <v>17</v>
          </cell>
          <cell r="AN12">
            <v>10</v>
          </cell>
          <cell r="AO12">
            <v>8</v>
          </cell>
          <cell r="AP12">
            <v>11</v>
          </cell>
          <cell r="AQ12">
            <v>9</v>
          </cell>
          <cell r="AR12">
            <v>16</v>
          </cell>
          <cell r="AS12">
            <v>10</v>
          </cell>
          <cell r="AT12">
            <v>14</v>
          </cell>
          <cell r="AU12">
            <v>14</v>
          </cell>
          <cell r="AV12">
            <v>26</v>
          </cell>
          <cell r="AW12">
            <v>17</v>
          </cell>
          <cell r="AX12">
            <v>14</v>
          </cell>
          <cell r="AY12">
            <v>13</v>
          </cell>
          <cell r="AZ12">
            <v>12</v>
          </cell>
          <cell r="BA12">
            <v>11</v>
          </cell>
          <cell r="BB12">
            <v>9</v>
          </cell>
          <cell r="BC12">
            <v>12</v>
          </cell>
          <cell r="BD12">
            <v>16</v>
          </cell>
          <cell r="BE12">
            <v>9</v>
          </cell>
          <cell r="BF12">
            <v>15</v>
          </cell>
          <cell r="BG12">
            <v>11</v>
          </cell>
          <cell r="BH12">
            <v>5</v>
          </cell>
          <cell r="BI12">
            <v>3</v>
          </cell>
          <cell r="BJ12">
            <v>12</v>
          </cell>
          <cell r="BK12">
            <v>10</v>
          </cell>
          <cell r="BL12">
            <v>10</v>
          </cell>
          <cell r="BM12">
            <v>8</v>
          </cell>
          <cell r="BN12">
            <v>7</v>
          </cell>
          <cell r="BO12">
            <v>8</v>
          </cell>
          <cell r="BP12">
            <v>11</v>
          </cell>
          <cell r="BQ12">
            <v>9</v>
          </cell>
          <cell r="BR12">
            <v>4</v>
          </cell>
          <cell r="BS12">
            <v>10</v>
          </cell>
          <cell r="BT12">
            <v>14</v>
          </cell>
          <cell r="BU12">
            <v>13</v>
          </cell>
          <cell r="BV12">
            <v>20</v>
          </cell>
          <cell r="BW12">
            <v>7</v>
          </cell>
          <cell r="BX12">
            <v>9</v>
          </cell>
          <cell r="BY12">
            <v>12</v>
          </cell>
          <cell r="BZ12">
            <v>14</v>
          </cell>
          <cell r="CA12">
            <v>8</v>
          </cell>
          <cell r="CB12">
            <v>10</v>
          </cell>
          <cell r="CC12">
            <v>14</v>
          </cell>
          <cell r="CD12">
            <v>9</v>
          </cell>
          <cell r="CE12">
            <v>14</v>
          </cell>
          <cell r="CF12">
            <v>5</v>
          </cell>
          <cell r="CG12">
            <v>5</v>
          </cell>
          <cell r="CH12">
            <v>3</v>
          </cell>
          <cell r="CI12">
            <v>7</v>
          </cell>
          <cell r="CJ12">
            <v>2</v>
          </cell>
          <cell r="CK12">
            <v>2</v>
          </cell>
          <cell r="CL12">
            <v>2</v>
          </cell>
          <cell r="CM12">
            <v>0</v>
          </cell>
          <cell r="CN12">
            <v>3</v>
          </cell>
          <cell r="CO12">
            <v>2</v>
          </cell>
          <cell r="CP12">
            <v>0</v>
          </cell>
          <cell r="CQ12">
            <v>0</v>
          </cell>
          <cell r="CR12">
            <v>1</v>
          </cell>
          <cell r="CS12">
            <v>0</v>
          </cell>
          <cell r="CT12">
            <v>2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1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</row>
        <row r="13">
          <cell r="A13" t="str">
            <v>ｱｵﾆ512</v>
          </cell>
          <cell r="B13" t="str">
            <v>ｱｵﾆ5</v>
          </cell>
          <cell r="C13">
            <v>1</v>
          </cell>
          <cell r="D13">
            <v>2</v>
          </cell>
          <cell r="E13">
            <v>6</v>
          </cell>
          <cell r="F13">
            <v>5</v>
          </cell>
          <cell r="G13">
            <v>10</v>
          </cell>
          <cell r="H13">
            <v>4</v>
          </cell>
          <cell r="I13">
            <v>9</v>
          </cell>
          <cell r="J13">
            <v>12</v>
          </cell>
          <cell r="K13">
            <v>7</v>
          </cell>
          <cell r="L13">
            <v>9</v>
          </cell>
          <cell r="M13">
            <v>10</v>
          </cell>
          <cell r="N13">
            <v>7</v>
          </cell>
          <cell r="O13">
            <v>9</v>
          </cell>
          <cell r="P13">
            <v>8</v>
          </cell>
          <cell r="Q13">
            <v>10</v>
          </cell>
          <cell r="R13">
            <v>9</v>
          </cell>
          <cell r="S13">
            <v>8</v>
          </cell>
          <cell r="T13">
            <v>9</v>
          </cell>
          <cell r="U13">
            <v>16</v>
          </cell>
          <cell r="V13">
            <v>9</v>
          </cell>
          <cell r="W13">
            <v>10</v>
          </cell>
          <cell r="X13">
            <v>6</v>
          </cell>
          <cell r="Y13">
            <v>11</v>
          </cell>
          <cell r="Z13">
            <v>8</v>
          </cell>
          <cell r="AA13">
            <v>10</v>
          </cell>
          <cell r="AB13">
            <v>5</v>
          </cell>
          <cell r="AC13">
            <v>7</v>
          </cell>
          <cell r="AD13">
            <v>6</v>
          </cell>
          <cell r="AE13">
            <v>6</v>
          </cell>
          <cell r="AF13">
            <v>6</v>
          </cell>
          <cell r="AG13">
            <v>6</v>
          </cell>
          <cell r="AH13">
            <v>12</v>
          </cell>
          <cell r="AI13">
            <v>6</v>
          </cell>
          <cell r="AJ13">
            <v>8</v>
          </cell>
          <cell r="AK13">
            <v>14</v>
          </cell>
          <cell r="AL13">
            <v>11</v>
          </cell>
          <cell r="AM13">
            <v>16</v>
          </cell>
          <cell r="AN13">
            <v>11</v>
          </cell>
          <cell r="AO13">
            <v>20</v>
          </cell>
          <cell r="AP13">
            <v>10</v>
          </cell>
          <cell r="AQ13">
            <v>9</v>
          </cell>
          <cell r="AR13">
            <v>12</v>
          </cell>
          <cell r="AS13">
            <v>11</v>
          </cell>
          <cell r="AT13">
            <v>11</v>
          </cell>
          <cell r="AU13">
            <v>18</v>
          </cell>
          <cell r="AV13">
            <v>21</v>
          </cell>
          <cell r="AW13">
            <v>15</v>
          </cell>
          <cell r="AX13">
            <v>22</v>
          </cell>
          <cell r="AY13">
            <v>10</v>
          </cell>
          <cell r="AZ13">
            <v>16</v>
          </cell>
          <cell r="BA13">
            <v>12</v>
          </cell>
          <cell r="BB13">
            <v>11</v>
          </cell>
          <cell r="BC13">
            <v>11</v>
          </cell>
          <cell r="BD13">
            <v>7</v>
          </cell>
          <cell r="BE13">
            <v>12</v>
          </cell>
          <cell r="BF13">
            <v>12</v>
          </cell>
          <cell r="BG13">
            <v>10</v>
          </cell>
          <cell r="BH13">
            <v>8</v>
          </cell>
          <cell r="BI13">
            <v>9</v>
          </cell>
          <cell r="BJ13">
            <v>10</v>
          </cell>
          <cell r="BK13">
            <v>4</v>
          </cell>
          <cell r="BL13">
            <v>9</v>
          </cell>
          <cell r="BM13">
            <v>7</v>
          </cell>
          <cell r="BN13">
            <v>7</v>
          </cell>
          <cell r="BO13">
            <v>11</v>
          </cell>
          <cell r="BP13">
            <v>10</v>
          </cell>
          <cell r="BQ13">
            <v>13</v>
          </cell>
          <cell r="BR13">
            <v>12</v>
          </cell>
          <cell r="BS13">
            <v>11</v>
          </cell>
          <cell r="BT13">
            <v>16</v>
          </cell>
          <cell r="BU13">
            <v>16</v>
          </cell>
          <cell r="BV13">
            <v>24</v>
          </cell>
          <cell r="BW13">
            <v>8</v>
          </cell>
          <cell r="BX13">
            <v>10</v>
          </cell>
          <cell r="BY13">
            <v>9</v>
          </cell>
          <cell r="BZ13">
            <v>13</v>
          </cell>
          <cell r="CA13">
            <v>6</v>
          </cell>
          <cell r="CB13">
            <v>13</v>
          </cell>
          <cell r="CC13">
            <v>8</v>
          </cell>
          <cell r="CD13">
            <v>8</v>
          </cell>
          <cell r="CE13">
            <v>7</v>
          </cell>
          <cell r="CF13">
            <v>6</v>
          </cell>
          <cell r="CG13">
            <v>4</v>
          </cell>
          <cell r="CH13">
            <v>9</v>
          </cell>
          <cell r="CI13">
            <v>8</v>
          </cell>
          <cell r="CJ13">
            <v>5</v>
          </cell>
          <cell r="CK13">
            <v>4</v>
          </cell>
          <cell r="CL13">
            <v>4</v>
          </cell>
          <cell r="CM13">
            <v>3</v>
          </cell>
          <cell r="CN13">
            <v>0</v>
          </cell>
          <cell r="CO13">
            <v>4</v>
          </cell>
          <cell r="CP13">
            <v>3</v>
          </cell>
          <cell r="CQ13">
            <v>5</v>
          </cell>
          <cell r="CR13">
            <v>1</v>
          </cell>
          <cell r="CS13">
            <v>0</v>
          </cell>
          <cell r="CT13">
            <v>1</v>
          </cell>
          <cell r="CU13">
            <v>1</v>
          </cell>
          <cell r="CV13">
            <v>1</v>
          </cell>
          <cell r="CW13">
            <v>4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</row>
        <row r="14">
          <cell r="A14" t="str">
            <v>ｱｵﾆ611</v>
          </cell>
          <cell r="B14" t="str">
            <v>ｱｵﾆ6</v>
          </cell>
          <cell r="C14">
            <v>1</v>
          </cell>
          <cell r="D14">
            <v>1</v>
          </cell>
          <cell r="E14">
            <v>14</v>
          </cell>
          <cell r="F14">
            <v>12</v>
          </cell>
          <cell r="G14">
            <v>6</v>
          </cell>
          <cell r="H14">
            <v>11</v>
          </cell>
          <cell r="I14">
            <v>17</v>
          </cell>
          <cell r="J14">
            <v>17</v>
          </cell>
          <cell r="K14">
            <v>10</v>
          </cell>
          <cell r="L14">
            <v>17</v>
          </cell>
          <cell r="M14">
            <v>16</v>
          </cell>
          <cell r="N14">
            <v>11</v>
          </cell>
          <cell r="O14">
            <v>14</v>
          </cell>
          <cell r="P14">
            <v>11</v>
          </cell>
          <cell r="Q14">
            <v>8</v>
          </cell>
          <cell r="R14">
            <v>5</v>
          </cell>
          <cell r="S14">
            <v>15</v>
          </cell>
          <cell r="T14">
            <v>12</v>
          </cell>
          <cell r="U14">
            <v>7</v>
          </cell>
          <cell r="V14">
            <v>9</v>
          </cell>
          <cell r="W14">
            <v>18</v>
          </cell>
          <cell r="X14">
            <v>12</v>
          </cell>
          <cell r="Y14">
            <v>11</v>
          </cell>
          <cell r="Z14">
            <v>8</v>
          </cell>
          <cell r="AA14">
            <v>15</v>
          </cell>
          <cell r="AB14">
            <v>11</v>
          </cell>
          <cell r="AC14">
            <v>11</v>
          </cell>
          <cell r="AD14">
            <v>15</v>
          </cell>
          <cell r="AE14">
            <v>21</v>
          </cell>
          <cell r="AF14">
            <v>18</v>
          </cell>
          <cell r="AG14">
            <v>15</v>
          </cell>
          <cell r="AH14">
            <v>21</v>
          </cell>
          <cell r="AI14">
            <v>24</v>
          </cell>
          <cell r="AJ14">
            <v>12</v>
          </cell>
          <cell r="AK14">
            <v>12</v>
          </cell>
          <cell r="AL14">
            <v>11</v>
          </cell>
          <cell r="AM14">
            <v>12</v>
          </cell>
          <cell r="AN14">
            <v>16</v>
          </cell>
          <cell r="AO14">
            <v>21</v>
          </cell>
          <cell r="AP14">
            <v>13</v>
          </cell>
          <cell r="AQ14">
            <v>15</v>
          </cell>
          <cell r="AR14">
            <v>18</v>
          </cell>
          <cell r="AS14">
            <v>15</v>
          </cell>
          <cell r="AT14">
            <v>23</v>
          </cell>
          <cell r="AU14">
            <v>19</v>
          </cell>
          <cell r="AV14">
            <v>15</v>
          </cell>
          <cell r="AW14">
            <v>18</v>
          </cell>
          <cell r="AX14">
            <v>22</v>
          </cell>
          <cell r="AY14">
            <v>13</v>
          </cell>
          <cell r="AZ14">
            <v>16</v>
          </cell>
          <cell r="BA14">
            <v>19</v>
          </cell>
          <cell r="BB14">
            <v>16</v>
          </cell>
          <cell r="BC14">
            <v>17</v>
          </cell>
          <cell r="BD14">
            <v>9</v>
          </cell>
          <cell r="BE14">
            <v>14</v>
          </cell>
          <cell r="BF14">
            <v>9</v>
          </cell>
          <cell r="BG14">
            <v>10</v>
          </cell>
          <cell r="BH14">
            <v>13</v>
          </cell>
          <cell r="BI14">
            <v>12</v>
          </cell>
          <cell r="BJ14">
            <v>6</v>
          </cell>
          <cell r="BK14">
            <v>14</v>
          </cell>
          <cell r="BL14">
            <v>15</v>
          </cell>
          <cell r="BM14">
            <v>17</v>
          </cell>
          <cell r="BN14">
            <v>15</v>
          </cell>
          <cell r="BO14">
            <v>14</v>
          </cell>
          <cell r="BP14">
            <v>10</v>
          </cell>
          <cell r="BQ14">
            <v>15</v>
          </cell>
          <cell r="BR14">
            <v>20</v>
          </cell>
          <cell r="BS14">
            <v>23</v>
          </cell>
          <cell r="BT14">
            <v>19</v>
          </cell>
          <cell r="BU14">
            <v>23</v>
          </cell>
          <cell r="BV14">
            <v>22</v>
          </cell>
          <cell r="BW14">
            <v>16</v>
          </cell>
          <cell r="BX14">
            <v>10</v>
          </cell>
          <cell r="BY14">
            <v>12</v>
          </cell>
          <cell r="BZ14">
            <v>20</v>
          </cell>
          <cell r="CA14">
            <v>12</v>
          </cell>
          <cell r="CB14">
            <v>9</v>
          </cell>
          <cell r="CC14">
            <v>13</v>
          </cell>
          <cell r="CD14">
            <v>6</v>
          </cell>
          <cell r="CE14">
            <v>9</v>
          </cell>
          <cell r="CF14">
            <v>12</v>
          </cell>
          <cell r="CG14">
            <v>6</v>
          </cell>
          <cell r="CH14">
            <v>8</v>
          </cell>
          <cell r="CI14">
            <v>7</v>
          </cell>
          <cell r="CJ14">
            <v>1</v>
          </cell>
          <cell r="CK14">
            <v>5</v>
          </cell>
          <cell r="CL14">
            <v>4</v>
          </cell>
          <cell r="CM14">
            <v>3</v>
          </cell>
          <cell r="CN14">
            <v>1</v>
          </cell>
          <cell r="CO14">
            <v>2</v>
          </cell>
          <cell r="CP14">
            <v>2</v>
          </cell>
          <cell r="CQ14">
            <v>1</v>
          </cell>
          <cell r="CR14">
            <v>1</v>
          </cell>
          <cell r="CS14">
            <v>2</v>
          </cell>
          <cell r="CT14">
            <v>0</v>
          </cell>
          <cell r="CU14">
            <v>1</v>
          </cell>
          <cell r="CV14">
            <v>1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</row>
        <row r="15">
          <cell r="A15" t="str">
            <v>ｱｵﾆ612</v>
          </cell>
          <cell r="B15" t="str">
            <v>ｱｵﾆ6</v>
          </cell>
          <cell r="C15">
            <v>1</v>
          </cell>
          <cell r="D15">
            <v>2</v>
          </cell>
          <cell r="E15">
            <v>10</v>
          </cell>
          <cell r="F15">
            <v>20</v>
          </cell>
          <cell r="G15">
            <v>9</v>
          </cell>
          <cell r="H15">
            <v>15</v>
          </cell>
          <cell r="I15">
            <v>13</v>
          </cell>
          <cell r="J15">
            <v>12</v>
          </cell>
          <cell r="K15">
            <v>9</v>
          </cell>
          <cell r="L15">
            <v>8</v>
          </cell>
          <cell r="M15">
            <v>9</v>
          </cell>
          <cell r="N15">
            <v>10</v>
          </cell>
          <cell r="O15">
            <v>7</v>
          </cell>
          <cell r="P15">
            <v>13</v>
          </cell>
          <cell r="Q15">
            <v>5</v>
          </cell>
          <cell r="R15">
            <v>6</v>
          </cell>
          <cell r="S15">
            <v>11</v>
          </cell>
          <cell r="T15">
            <v>13</v>
          </cell>
          <cell r="U15">
            <v>15</v>
          </cell>
          <cell r="V15">
            <v>11</v>
          </cell>
          <cell r="W15">
            <v>10</v>
          </cell>
          <cell r="X15">
            <v>14</v>
          </cell>
          <cell r="Y15">
            <v>9</v>
          </cell>
          <cell r="Z15">
            <v>11</v>
          </cell>
          <cell r="AA15">
            <v>9</v>
          </cell>
          <cell r="AB15">
            <v>15</v>
          </cell>
          <cell r="AC15">
            <v>8</v>
          </cell>
          <cell r="AD15">
            <v>16</v>
          </cell>
          <cell r="AE15">
            <v>15</v>
          </cell>
          <cell r="AF15">
            <v>18</v>
          </cell>
          <cell r="AG15">
            <v>11</v>
          </cell>
          <cell r="AH15">
            <v>9</v>
          </cell>
          <cell r="AI15">
            <v>22</v>
          </cell>
          <cell r="AJ15">
            <v>13</v>
          </cell>
          <cell r="AK15">
            <v>17</v>
          </cell>
          <cell r="AL15">
            <v>13</v>
          </cell>
          <cell r="AM15">
            <v>18</v>
          </cell>
          <cell r="AN15">
            <v>16</v>
          </cell>
          <cell r="AO15">
            <v>18</v>
          </cell>
          <cell r="AP15">
            <v>4</v>
          </cell>
          <cell r="AQ15">
            <v>14</v>
          </cell>
          <cell r="AR15">
            <v>21</v>
          </cell>
          <cell r="AS15">
            <v>19</v>
          </cell>
          <cell r="AT15">
            <v>21</v>
          </cell>
          <cell r="AU15">
            <v>17</v>
          </cell>
          <cell r="AV15">
            <v>17</v>
          </cell>
          <cell r="AW15">
            <v>16</v>
          </cell>
          <cell r="AX15">
            <v>12</v>
          </cell>
          <cell r="AY15">
            <v>14</v>
          </cell>
          <cell r="AZ15">
            <v>11</v>
          </cell>
          <cell r="BA15">
            <v>21</v>
          </cell>
          <cell r="BB15">
            <v>14</v>
          </cell>
          <cell r="BC15">
            <v>13</v>
          </cell>
          <cell r="BD15">
            <v>9</v>
          </cell>
          <cell r="BE15">
            <v>13</v>
          </cell>
          <cell r="BF15">
            <v>15</v>
          </cell>
          <cell r="BG15">
            <v>12</v>
          </cell>
          <cell r="BH15">
            <v>17</v>
          </cell>
          <cell r="BI15">
            <v>11</v>
          </cell>
          <cell r="BJ15">
            <v>13</v>
          </cell>
          <cell r="BK15">
            <v>14</v>
          </cell>
          <cell r="BL15">
            <v>13</v>
          </cell>
          <cell r="BM15">
            <v>13</v>
          </cell>
          <cell r="BN15">
            <v>15</v>
          </cell>
          <cell r="BO15">
            <v>12</v>
          </cell>
          <cell r="BP15">
            <v>13</v>
          </cell>
          <cell r="BQ15">
            <v>12</v>
          </cell>
          <cell r="BR15">
            <v>18</v>
          </cell>
          <cell r="BS15">
            <v>18</v>
          </cell>
          <cell r="BT15">
            <v>18</v>
          </cell>
          <cell r="BU15">
            <v>23</v>
          </cell>
          <cell r="BV15">
            <v>21</v>
          </cell>
          <cell r="BW15">
            <v>13</v>
          </cell>
          <cell r="BX15">
            <v>8</v>
          </cell>
          <cell r="BY15">
            <v>13</v>
          </cell>
          <cell r="BZ15">
            <v>9</v>
          </cell>
          <cell r="CA15">
            <v>15</v>
          </cell>
          <cell r="CB15">
            <v>18</v>
          </cell>
          <cell r="CC15">
            <v>10</v>
          </cell>
          <cell r="CD15">
            <v>11</v>
          </cell>
          <cell r="CE15">
            <v>10</v>
          </cell>
          <cell r="CF15">
            <v>9</v>
          </cell>
          <cell r="CG15">
            <v>11</v>
          </cell>
          <cell r="CH15">
            <v>13</v>
          </cell>
          <cell r="CI15">
            <v>11</v>
          </cell>
          <cell r="CJ15">
            <v>8</v>
          </cell>
          <cell r="CK15">
            <v>9</v>
          </cell>
          <cell r="CL15">
            <v>5</v>
          </cell>
          <cell r="CM15">
            <v>7</v>
          </cell>
          <cell r="CN15">
            <v>4</v>
          </cell>
          <cell r="CO15">
            <v>9</v>
          </cell>
          <cell r="CP15">
            <v>4</v>
          </cell>
          <cell r="CQ15">
            <v>2</v>
          </cell>
          <cell r="CR15">
            <v>5</v>
          </cell>
          <cell r="CS15">
            <v>5</v>
          </cell>
          <cell r="CT15">
            <v>4</v>
          </cell>
          <cell r="CU15">
            <v>3</v>
          </cell>
          <cell r="CV15">
            <v>4</v>
          </cell>
          <cell r="CW15">
            <v>3</v>
          </cell>
          <cell r="CX15">
            <v>1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</row>
        <row r="16">
          <cell r="A16" t="str">
            <v>ｱｵﾋ111</v>
          </cell>
          <cell r="B16" t="str">
            <v>ｱｵﾋ1</v>
          </cell>
          <cell r="C16">
            <v>1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3</v>
          </cell>
          <cell r="I16">
            <v>0</v>
          </cell>
          <cell r="J16">
            <v>0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O16">
            <v>1</v>
          </cell>
          <cell r="P16">
            <v>2</v>
          </cell>
          <cell r="Q16">
            <v>0</v>
          </cell>
          <cell r="R16">
            <v>0</v>
          </cell>
          <cell r="S16">
            <v>1</v>
          </cell>
          <cell r="T16">
            <v>1</v>
          </cell>
          <cell r="U16">
            <v>2</v>
          </cell>
          <cell r="V16">
            <v>0</v>
          </cell>
          <cell r="W16">
            <v>1</v>
          </cell>
          <cell r="X16">
            <v>1</v>
          </cell>
          <cell r="Y16">
            <v>2</v>
          </cell>
          <cell r="Z16">
            <v>0</v>
          </cell>
          <cell r="AA16">
            <v>4</v>
          </cell>
          <cell r="AB16">
            <v>2</v>
          </cell>
          <cell r="AC16">
            <v>0</v>
          </cell>
          <cell r="AD16">
            <v>2</v>
          </cell>
          <cell r="AE16">
            <v>1</v>
          </cell>
          <cell r="AF16">
            <v>1</v>
          </cell>
          <cell r="AG16">
            <v>2</v>
          </cell>
          <cell r="AH16">
            <v>2</v>
          </cell>
          <cell r="AI16">
            <v>2</v>
          </cell>
          <cell r="AJ16">
            <v>0</v>
          </cell>
          <cell r="AK16">
            <v>1</v>
          </cell>
          <cell r="AL16">
            <v>3</v>
          </cell>
          <cell r="AM16">
            <v>0</v>
          </cell>
          <cell r="AN16">
            <v>1</v>
          </cell>
          <cell r="AO16">
            <v>2</v>
          </cell>
          <cell r="AP16">
            <v>2</v>
          </cell>
          <cell r="AQ16">
            <v>1</v>
          </cell>
          <cell r="AR16">
            <v>3</v>
          </cell>
          <cell r="AS16">
            <v>1</v>
          </cell>
          <cell r="AT16">
            <v>2</v>
          </cell>
          <cell r="AU16">
            <v>3</v>
          </cell>
          <cell r="AV16">
            <v>4</v>
          </cell>
          <cell r="AW16">
            <v>2</v>
          </cell>
          <cell r="AX16">
            <v>2</v>
          </cell>
          <cell r="AY16">
            <v>2</v>
          </cell>
          <cell r="AZ16">
            <v>1</v>
          </cell>
          <cell r="BA16">
            <v>1</v>
          </cell>
          <cell r="BB16">
            <v>6</v>
          </cell>
          <cell r="BC16">
            <v>3</v>
          </cell>
          <cell r="BD16">
            <v>3</v>
          </cell>
          <cell r="BE16">
            <v>5</v>
          </cell>
          <cell r="BF16">
            <v>3</v>
          </cell>
          <cell r="BG16">
            <v>2</v>
          </cell>
          <cell r="BH16">
            <v>3</v>
          </cell>
          <cell r="BI16">
            <v>3</v>
          </cell>
          <cell r="BJ16">
            <v>2</v>
          </cell>
          <cell r="BK16">
            <v>3</v>
          </cell>
          <cell r="BL16">
            <v>3</v>
          </cell>
          <cell r="BM16">
            <v>0</v>
          </cell>
          <cell r="BN16">
            <v>4</v>
          </cell>
          <cell r="BO16">
            <v>2</v>
          </cell>
          <cell r="BP16">
            <v>2</v>
          </cell>
          <cell r="BQ16">
            <v>4</v>
          </cell>
          <cell r="BR16">
            <v>3</v>
          </cell>
          <cell r="BS16">
            <v>3</v>
          </cell>
          <cell r="BT16">
            <v>5</v>
          </cell>
          <cell r="BU16">
            <v>5</v>
          </cell>
          <cell r="BV16">
            <v>2</v>
          </cell>
          <cell r="BW16">
            <v>3</v>
          </cell>
          <cell r="BX16">
            <v>3</v>
          </cell>
          <cell r="BY16">
            <v>4</v>
          </cell>
          <cell r="BZ16">
            <v>3</v>
          </cell>
          <cell r="CA16">
            <v>4</v>
          </cell>
          <cell r="CB16">
            <v>3</v>
          </cell>
          <cell r="CC16">
            <v>3</v>
          </cell>
          <cell r="CD16">
            <v>0</v>
          </cell>
          <cell r="CE16">
            <v>1</v>
          </cell>
          <cell r="CF16">
            <v>1</v>
          </cell>
          <cell r="CG16">
            <v>3</v>
          </cell>
          <cell r="CH16">
            <v>2</v>
          </cell>
          <cell r="CI16">
            <v>3</v>
          </cell>
          <cell r="CJ16">
            <v>3</v>
          </cell>
          <cell r="CK16">
            <v>3</v>
          </cell>
          <cell r="CL16">
            <v>1</v>
          </cell>
          <cell r="CM16">
            <v>2</v>
          </cell>
          <cell r="CN16">
            <v>1</v>
          </cell>
          <cell r="CO16">
            <v>0</v>
          </cell>
          <cell r="CP16">
            <v>0</v>
          </cell>
          <cell r="CQ16">
            <v>1</v>
          </cell>
          <cell r="CR16">
            <v>0</v>
          </cell>
          <cell r="CS16">
            <v>0</v>
          </cell>
          <cell r="CT16">
            <v>0</v>
          </cell>
          <cell r="CU16">
            <v>1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</row>
        <row r="17">
          <cell r="A17" t="str">
            <v>ｱｵﾋ112</v>
          </cell>
          <cell r="B17" t="str">
            <v>ｱｵﾋ1</v>
          </cell>
          <cell r="C17">
            <v>1</v>
          </cell>
          <cell r="D17">
            <v>2</v>
          </cell>
          <cell r="E17">
            <v>1</v>
          </cell>
          <cell r="F17">
            <v>4</v>
          </cell>
          <cell r="G17">
            <v>1</v>
          </cell>
          <cell r="H17">
            <v>1</v>
          </cell>
          <cell r="I17">
            <v>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2</v>
          </cell>
          <cell r="R17">
            <v>2</v>
          </cell>
          <cell r="S17">
            <v>0</v>
          </cell>
          <cell r="T17">
            <v>0</v>
          </cell>
          <cell r="U17">
            <v>2</v>
          </cell>
          <cell r="V17">
            <v>0</v>
          </cell>
          <cell r="W17">
            <v>2</v>
          </cell>
          <cell r="X17">
            <v>3</v>
          </cell>
          <cell r="Y17">
            <v>1</v>
          </cell>
          <cell r="Z17">
            <v>1</v>
          </cell>
          <cell r="AA17">
            <v>2</v>
          </cell>
          <cell r="AB17">
            <v>3</v>
          </cell>
          <cell r="AC17">
            <v>1</v>
          </cell>
          <cell r="AD17">
            <v>2</v>
          </cell>
          <cell r="AE17">
            <v>1</v>
          </cell>
          <cell r="AF17">
            <v>1</v>
          </cell>
          <cell r="AG17">
            <v>2</v>
          </cell>
          <cell r="AH17">
            <v>2</v>
          </cell>
          <cell r="AI17">
            <v>1</v>
          </cell>
          <cell r="AJ17">
            <v>0</v>
          </cell>
          <cell r="AK17">
            <v>1</v>
          </cell>
          <cell r="AL17">
            <v>2</v>
          </cell>
          <cell r="AM17">
            <v>3</v>
          </cell>
          <cell r="AN17">
            <v>0</v>
          </cell>
          <cell r="AO17">
            <v>4</v>
          </cell>
          <cell r="AP17">
            <v>1</v>
          </cell>
          <cell r="AQ17">
            <v>0</v>
          </cell>
          <cell r="AR17">
            <v>1</v>
          </cell>
          <cell r="AS17">
            <v>2</v>
          </cell>
          <cell r="AT17">
            <v>0</v>
          </cell>
          <cell r="AU17">
            <v>1</v>
          </cell>
          <cell r="AV17">
            <v>3</v>
          </cell>
          <cell r="AW17">
            <v>2</v>
          </cell>
          <cell r="AX17">
            <v>2</v>
          </cell>
          <cell r="AY17">
            <v>2</v>
          </cell>
          <cell r="AZ17">
            <v>2</v>
          </cell>
          <cell r="BA17">
            <v>1</v>
          </cell>
          <cell r="BB17">
            <v>0</v>
          </cell>
          <cell r="BC17">
            <v>4</v>
          </cell>
          <cell r="BD17">
            <v>3</v>
          </cell>
          <cell r="BE17">
            <v>4</v>
          </cell>
          <cell r="BF17">
            <v>3</v>
          </cell>
          <cell r="BG17">
            <v>1</v>
          </cell>
          <cell r="BH17">
            <v>1</v>
          </cell>
          <cell r="BI17">
            <v>2</v>
          </cell>
          <cell r="BJ17">
            <v>2</v>
          </cell>
          <cell r="BK17">
            <v>2</v>
          </cell>
          <cell r="BL17">
            <v>4</v>
          </cell>
          <cell r="BM17">
            <v>2</v>
          </cell>
          <cell r="BN17">
            <v>4</v>
          </cell>
          <cell r="BO17">
            <v>3</v>
          </cell>
          <cell r="BP17">
            <v>3</v>
          </cell>
          <cell r="BQ17">
            <v>2</v>
          </cell>
          <cell r="BR17">
            <v>5</v>
          </cell>
          <cell r="BS17">
            <v>5</v>
          </cell>
          <cell r="BT17">
            <v>1</v>
          </cell>
          <cell r="BU17">
            <v>2</v>
          </cell>
          <cell r="BV17">
            <v>2</v>
          </cell>
          <cell r="BW17">
            <v>5</v>
          </cell>
          <cell r="BX17">
            <v>2</v>
          </cell>
          <cell r="BY17">
            <v>2</v>
          </cell>
          <cell r="BZ17">
            <v>2</v>
          </cell>
          <cell r="CA17">
            <v>1</v>
          </cell>
          <cell r="CB17">
            <v>6</v>
          </cell>
          <cell r="CC17">
            <v>6</v>
          </cell>
          <cell r="CD17">
            <v>3</v>
          </cell>
          <cell r="CE17">
            <v>2</v>
          </cell>
          <cell r="CF17">
            <v>2</v>
          </cell>
          <cell r="CG17">
            <v>1</v>
          </cell>
          <cell r="CH17">
            <v>4</v>
          </cell>
          <cell r="CI17">
            <v>3</v>
          </cell>
          <cell r="CJ17">
            <v>8</v>
          </cell>
          <cell r="CK17">
            <v>2</v>
          </cell>
          <cell r="CL17">
            <v>3</v>
          </cell>
          <cell r="CM17">
            <v>4</v>
          </cell>
          <cell r="CN17">
            <v>3</v>
          </cell>
          <cell r="CO17">
            <v>1</v>
          </cell>
          <cell r="CP17">
            <v>0</v>
          </cell>
          <cell r="CQ17">
            <v>5</v>
          </cell>
          <cell r="CR17">
            <v>1</v>
          </cell>
          <cell r="CS17">
            <v>1</v>
          </cell>
          <cell r="CT17">
            <v>1</v>
          </cell>
          <cell r="CU17">
            <v>2</v>
          </cell>
          <cell r="CV17">
            <v>0</v>
          </cell>
          <cell r="CW17">
            <v>1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</row>
        <row r="18">
          <cell r="A18" t="str">
            <v>ｱｵﾋ211</v>
          </cell>
          <cell r="B18" t="str">
            <v>ｱｵﾋ2</v>
          </cell>
          <cell r="C18">
            <v>1</v>
          </cell>
          <cell r="D18">
            <v>1</v>
          </cell>
          <cell r="E18">
            <v>6</v>
          </cell>
          <cell r="F18">
            <v>6</v>
          </cell>
          <cell r="G18">
            <v>3</v>
          </cell>
          <cell r="H18">
            <v>4</v>
          </cell>
          <cell r="I18">
            <v>7</v>
          </cell>
          <cell r="J18">
            <v>3</v>
          </cell>
          <cell r="K18">
            <v>5</v>
          </cell>
          <cell r="L18">
            <v>4</v>
          </cell>
          <cell r="M18">
            <v>3</v>
          </cell>
          <cell r="N18">
            <v>4</v>
          </cell>
          <cell r="O18">
            <v>2</v>
          </cell>
          <cell r="P18">
            <v>6</v>
          </cell>
          <cell r="Q18">
            <v>8</v>
          </cell>
          <cell r="R18">
            <v>6</v>
          </cell>
          <cell r="S18">
            <v>4</v>
          </cell>
          <cell r="T18">
            <v>8</v>
          </cell>
          <cell r="U18">
            <v>9</v>
          </cell>
          <cell r="V18">
            <v>8</v>
          </cell>
          <cell r="W18">
            <v>11</v>
          </cell>
          <cell r="X18">
            <v>5</v>
          </cell>
          <cell r="Y18">
            <v>10</v>
          </cell>
          <cell r="Z18">
            <v>5</v>
          </cell>
          <cell r="AA18">
            <v>7</v>
          </cell>
          <cell r="AB18">
            <v>8</v>
          </cell>
          <cell r="AC18">
            <v>11</v>
          </cell>
          <cell r="AD18">
            <v>5</v>
          </cell>
          <cell r="AE18">
            <v>13</v>
          </cell>
          <cell r="AF18">
            <v>11</v>
          </cell>
          <cell r="AG18">
            <v>10</v>
          </cell>
          <cell r="AH18">
            <v>13</v>
          </cell>
          <cell r="AI18">
            <v>6</v>
          </cell>
          <cell r="AJ18">
            <v>8</v>
          </cell>
          <cell r="AK18">
            <v>7</v>
          </cell>
          <cell r="AL18">
            <v>6</v>
          </cell>
          <cell r="AM18">
            <v>2</v>
          </cell>
          <cell r="AN18">
            <v>7</v>
          </cell>
          <cell r="AO18">
            <v>15</v>
          </cell>
          <cell r="AP18">
            <v>12</v>
          </cell>
          <cell r="AQ18">
            <v>5</v>
          </cell>
          <cell r="AR18">
            <v>10</v>
          </cell>
          <cell r="AS18">
            <v>12</v>
          </cell>
          <cell r="AT18">
            <v>11</v>
          </cell>
          <cell r="AU18">
            <v>5</v>
          </cell>
          <cell r="AV18">
            <v>15</v>
          </cell>
          <cell r="AW18">
            <v>14</v>
          </cell>
          <cell r="AX18">
            <v>10</v>
          </cell>
          <cell r="AY18">
            <v>10</v>
          </cell>
          <cell r="AZ18">
            <v>12</v>
          </cell>
          <cell r="BA18">
            <v>19</v>
          </cell>
          <cell r="BB18">
            <v>9</v>
          </cell>
          <cell r="BC18">
            <v>15</v>
          </cell>
          <cell r="BD18">
            <v>13</v>
          </cell>
          <cell r="BE18">
            <v>14</v>
          </cell>
          <cell r="BF18">
            <v>13</v>
          </cell>
          <cell r="BG18">
            <v>18</v>
          </cell>
          <cell r="BH18">
            <v>7</v>
          </cell>
          <cell r="BI18">
            <v>11</v>
          </cell>
          <cell r="BJ18">
            <v>12</v>
          </cell>
          <cell r="BK18">
            <v>16</v>
          </cell>
          <cell r="BL18">
            <v>11</v>
          </cell>
          <cell r="BM18">
            <v>10</v>
          </cell>
          <cell r="BN18">
            <v>20</v>
          </cell>
          <cell r="BO18">
            <v>18</v>
          </cell>
          <cell r="BP18">
            <v>11</v>
          </cell>
          <cell r="BQ18">
            <v>7</v>
          </cell>
          <cell r="BR18">
            <v>10</v>
          </cell>
          <cell r="BS18">
            <v>9</v>
          </cell>
          <cell r="BT18">
            <v>14</v>
          </cell>
          <cell r="BU18">
            <v>10</v>
          </cell>
          <cell r="BV18">
            <v>7</v>
          </cell>
          <cell r="BW18">
            <v>18</v>
          </cell>
          <cell r="BX18">
            <v>8</v>
          </cell>
          <cell r="BY18">
            <v>4</v>
          </cell>
          <cell r="BZ18">
            <v>13</v>
          </cell>
          <cell r="CA18">
            <v>10</v>
          </cell>
          <cell r="CB18">
            <v>7</v>
          </cell>
          <cell r="CC18">
            <v>11</v>
          </cell>
          <cell r="CD18">
            <v>4</v>
          </cell>
          <cell r="CE18">
            <v>9</v>
          </cell>
          <cell r="CF18">
            <v>8</v>
          </cell>
          <cell r="CG18">
            <v>9</v>
          </cell>
          <cell r="CH18">
            <v>5</v>
          </cell>
          <cell r="CI18">
            <v>5</v>
          </cell>
          <cell r="CJ18">
            <v>1</v>
          </cell>
          <cell r="CK18">
            <v>3</v>
          </cell>
          <cell r="CL18">
            <v>7</v>
          </cell>
          <cell r="CM18">
            <v>7</v>
          </cell>
          <cell r="CN18">
            <v>2</v>
          </cell>
          <cell r="CO18">
            <v>1</v>
          </cell>
          <cell r="CP18">
            <v>3</v>
          </cell>
          <cell r="CQ18">
            <v>0</v>
          </cell>
          <cell r="CR18">
            <v>1</v>
          </cell>
          <cell r="CS18">
            <v>0</v>
          </cell>
          <cell r="CT18">
            <v>0</v>
          </cell>
          <cell r="CU18">
            <v>0</v>
          </cell>
          <cell r="CV18">
            <v>1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</row>
        <row r="19">
          <cell r="A19" t="str">
            <v>ｱｵﾋ212</v>
          </cell>
          <cell r="B19" t="str">
            <v>ｱｵﾋ2</v>
          </cell>
          <cell r="C19">
            <v>1</v>
          </cell>
          <cell r="D19">
            <v>2</v>
          </cell>
          <cell r="E19">
            <v>5</v>
          </cell>
          <cell r="F19">
            <v>8</v>
          </cell>
          <cell r="G19">
            <v>2</v>
          </cell>
          <cell r="H19">
            <v>1</v>
          </cell>
          <cell r="I19">
            <v>5</v>
          </cell>
          <cell r="J19">
            <v>5</v>
          </cell>
          <cell r="K19">
            <v>4</v>
          </cell>
          <cell r="L19">
            <v>2</v>
          </cell>
          <cell r="M19">
            <v>9</v>
          </cell>
          <cell r="N19">
            <v>10</v>
          </cell>
          <cell r="O19">
            <v>14</v>
          </cell>
          <cell r="P19">
            <v>4</v>
          </cell>
          <cell r="Q19">
            <v>6</v>
          </cell>
          <cell r="R19">
            <v>6</v>
          </cell>
          <cell r="S19">
            <v>9</v>
          </cell>
          <cell r="T19">
            <v>17</v>
          </cell>
          <cell r="U19">
            <v>11</v>
          </cell>
          <cell r="V19">
            <v>10</v>
          </cell>
          <cell r="W19">
            <v>10</v>
          </cell>
          <cell r="X19">
            <v>7</v>
          </cell>
          <cell r="Y19">
            <v>9</v>
          </cell>
          <cell r="Z19">
            <v>9</v>
          </cell>
          <cell r="AA19">
            <v>10</v>
          </cell>
          <cell r="AB19">
            <v>9</v>
          </cell>
          <cell r="AC19">
            <v>8</v>
          </cell>
          <cell r="AD19">
            <v>9</v>
          </cell>
          <cell r="AE19">
            <v>10</v>
          </cell>
          <cell r="AF19">
            <v>4</v>
          </cell>
          <cell r="AG19">
            <v>12</v>
          </cell>
          <cell r="AH19">
            <v>11</v>
          </cell>
          <cell r="AI19">
            <v>9</v>
          </cell>
          <cell r="AJ19">
            <v>9</v>
          </cell>
          <cell r="AK19">
            <v>6</v>
          </cell>
          <cell r="AL19">
            <v>5</v>
          </cell>
          <cell r="AM19">
            <v>7</v>
          </cell>
          <cell r="AN19">
            <v>7</v>
          </cell>
          <cell r="AO19">
            <v>8</v>
          </cell>
          <cell r="AP19">
            <v>8</v>
          </cell>
          <cell r="AQ19">
            <v>8</v>
          </cell>
          <cell r="AR19">
            <v>8</v>
          </cell>
          <cell r="AS19">
            <v>4</v>
          </cell>
          <cell r="AT19">
            <v>10</v>
          </cell>
          <cell r="AU19">
            <v>8</v>
          </cell>
          <cell r="AV19">
            <v>14</v>
          </cell>
          <cell r="AW19">
            <v>13</v>
          </cell>
          <cell r="AX19">
            <v>13</v>
          </cell>
          <cell r="AY19">
            <v>23</v>
          </cell>
          <cell r="AZ19">
            <v>15</v>
          </cell>
          <cell r="BA19">
            <v>17</v>
          </cell>
          <cell r="BB19">
            <v>10</v>
          </cell>
          <cell r="BC19">
            <v>19</v>
          </cell>
          <cell r="BD19">
            <v>13</v>
          </cell>
          <cell r="BE19">
            <v>15</v>
          </cell>
          <cell r="BF19">
            <v>16</v>
          </cell>
          <cell r="BG19">
            <v>18</v>
          </cell>
          <cell r="BH19">
            <v>16</v>
          </cell>
          <cell r="BI19">
            <v>14</v>
          </cell>
          <cell r="BJ19">
            <v>14</v>
          </cell>
          <cell r="BK19">
            <v>15</v>
          </cell>
          <cell r="BL19">
            <v>13</v>
          </cell>
          <cell r="BM19">
            <v>9</v>
          </cell>
          <cell r="BN19">
            <v>13</v>
          </cell>
          <cell r="BO19">
            <v>5</v>
          </cell>
          <cell r="BP19">
            <v>7</v>
          </cell>
          <cell r="BQ19">
            <v>11</v>
          </cell>
          <cell r="BR19">
            <v>11</v>
          </cell>
          <cell r="BS19">
            <v>16</v>
          </cell>
          <cell r="BT19">
            <v>12</v>
          </cell>
          <cell r="BU19">
            <v>13</v>
          </cell>
          <cell r="BV19">
            <v>14</v>
          </cell>
          <cell r="BW19">
            <v>12</v>
          </cell>
          <cell r="BX19">
            <v>10</v>
          </cell>
          <cell r="BY19">
            <v>12</v>
          </cell>
          <cell r="BZ19">
            <v>13</v>
          </cell>
          <cell r="CA19">
            <v>13</v>
          </cell>
          <cell r="CB19">
            <v>11</v>
          </cell>
          <cell r="CC19">
            <v>7</v>
          </cell>
          <cell r="CD19">
            <v>13</v>
          </cell>
          <cell r="CE19">
            <v>10</v>
          </cell>
          <cell r="CF19">
            <v>4</v>
          </cell>
          <cell r="CG19">
            <v>7</v>
          </cell>
          <cell r="CH19">
            <v>3</v>
          </cell>
          <cell r="CI19">
            <v>3</v>
          </cell>
          <cell r="CJ19">
            <v>7</v>
          </cell>
          <cell r="CK19">
            <v>5</v>
          </cell>
          <cell r="CL19">
            <v>10</v>
          </cell>
          <cell r="CM19">
            <v>7</v>
          </cell>
          <cell r="CN19">
            <v>3</v>
          </cell>
          <cell r="CO19">
            <v>3</v>
          </cell>
          <cell r="CP19">
            <v>2</v>
          </cell>
          <cell r="CQ19">
            <v>1</v>
          </cell>
          <cell r="CR19">
            <v>3</v>
          </cell>
          <cell r="CS19">
            <v>2</v>
          </cell>
          <cell r="CT19">
            <v>3</v>
          </cell>
          <cell r="CU19">
            <v>3</v>
          </cell>
          <cell r="CV19">
            <v>1</v>
          </cell>
          <cell r="CW19">
            <v>1</v>
          </cell>
          <cell r="CX19">
            <v>1</v>
          </cell>
          <cell r="CY19">
            <v>0</v>
          </cell>
          <cell r="CZ19">
            <v>1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</row>
        <row r="20">
          <cell r="A20" t="str">
            <v>ｱｵﾋ311</v>
          </cell>
          <cell r="B20" t="str">
            <v>ｱｵﾋ3</v>
          </cell>
          <cell r="C20">
            <v>1</v>
          </cell>
          <cell r="D20">
            <v>1</v>
          </cell>
          <cell r="E20">
            <v>0</v>
          </cell>
          <cell r="F20">
            <v>2</v>
          </cell>
          <cell r="G20">
            <v>1</v>
          </cell>
          <cell r="H20">
            <v>0</v>
          </cell>
          <cell r="I20">
            <v>1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N20">
            <v>1</v>
          </cell>
          <cell r="O20">
            <v>3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1</v>
          </cell>
          <cell r="U20">
            <v>1</v>
          </cell>
          <cell r="V20">
            <v>0</v>
          </cell>
          <cell r="W20">
            <v>2</v>
          </cell>
          <cell r="X20">
            <v>1</v>
          </cell>
          <cell r="Y20">
            <v>0</v>
          </cell>
          <cell r="Z20">
            <v>2</v>
          </cell>
          <cell r="AA20">
            <v>0</v>
          </cell>
          <cell r="AB20">
            <v>0</v>
          </cell>
          <cell r="AC20">
            <v>1</v>
          </cell>
          <cell r="AD20">
            <v>0</v>
          </cell>
          <cell r="AE20">
            <v>0</v>
          </cell>
          <cell r="AF20">
            <v>3</v>
          </cell>
          <cell r="AG20">
            <v>2</v>
          </cell>
          <cell r="AH20">
            <v>3</v>
          </cell>
          <cell r="AI20">
            <v>0</v>
          </cell>
          <cell r="AJ20">
            <v>1</v>
          </cell>
          <cell r="AK20">
            <v>2</v>
          </cell>
          <cell r="AL20">
            <v>0</v>
          </cell>
          <cell r="AM20">
            <v>1</v>
          </cell>
          <cell r="AN20">
            <v>0</v>
          </cell>
          <cell r="AO20">
            <v>1</v>
          </cell>
          <cell r="AP20">
            <v>3</v>
          </cell>
          <cell r="AQ20">
            <v>1</v>
          </cell>
          <cell r="AR20">
            <v>2</v>
          </cell>
          <cell r="AS20">
            <v>2</v>
          </cell>
          <cell r="AT20">
            <v>1</v>
          </cell>
          <cell r="AU20">
            <v>0</v>
          </cell>
          <cell r="AV20">
            <v>2</v>
          </cell>
          <cell r="AW20">
            <v>3</v>
          </cell>
          <cell r="AX20">
            <v>0</v>
          </cell>
          <cell r="AY20">
            <v>2</v>
          </cell>
          <cell r="AZ20">
            <v>2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3</v>
          </cell>
          <cell r="BF20">
            <v>1</v>
          </cell>
          <cell r="BG20">
            <v>2</v>
          </cell>
          <cell r="BH20">
            <v>0</v>
          </cell>
          <cell r="BI20">
            <v>0</v>
          </cell>
          <cell r="BJ20">
            <v>1</v>
          </cell>
          <cell r="BK20">
            <v>1</v>
          </cell>
          <cell r="BL20">
            <v>2</v>
          </cell>
          <cell r="BM20">
            <v>1</v>
          </cell>
          <cell r="BN20">
            <v>4</v>
          </cell>
          <cell r="BO20">
            <v>2</v>
          </cell>
          <cell r="BP20">
            <v>1</v>
          </cell>
          <cell r="BQ20">
            <v>1</v>
          </cell>
          <cell r="BR20">
            <v>0</v>
          </cell>
          <cell r="BS20">
            <v>2</v>
          </cell>
          <cell r="BT20">
            <v>2</v>
          </cell>
          <cell r="BU20">
            <v>1</v>
          </cell>
          <cell r="BV20">
            <v>3</v>
          </cell>
          <cell r="BW20">
            <v>3</v>
          </cell>
          <cell r="BX20">
            <v>0</v>
          </cell>
          <cell r="BY20">
            <v>1</v>
          </cell>
          <cell r="BZ20">
            <v>0</v>
          </cell>
          <cell r="CA20">
            <v>1</v>
          </cell>
          <cell r="CB20">
            <v>4</v>
          </cell>
          <cell r="CC20">
            <v>0</v>
          </cell>
          <cell r="CD20">
            <v>1</v>
          </cell>
          <cell r="CE20">
            <v>2</v>
          </cell>
          <cell r="CF20">
            <v>1</v>
          </cell>
          <cell r="CG20">
            <v>0</v>
          </cell>
          <cell r="CH20">
            <v>1</v>
          </cell>
          <cell r="CI20">
            <v>0</v>
          </cell>
          <cell r="CJ20">
            <v>1</v>
          </cell>
          <cell r="CK20">
            <v>0</v>
          </cell>
          <cell r="CL20">
            <v>0</v>
          </cell>
          <cell r="CM20">
            <v>1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</row>
        <row r="21">
          <cell r="A21" t="str">
            <v>ｱｵﾋ312</v>
          </cell>
          <cell r="B21" t="str">
            <v>ｱｵﾋ3</v>
          </cell>
          <cell r="C21">
            <v>1</v>
          </cell>
          <cell r="D21">
            <v>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3</v>
          </cell>
          <cell r="M21">
            <v>0</v>
          </cell>
          <cell r="N21">
            <v>0</v>
          </cell>
          <cell r="O21">
            <v>1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1</v>
          </cell>
          <cell r="AA21">
            <v>0</v>
          </cell>
          <cell r="AB21">
            <v>3</v>
          </cell>
          <cell r="AC21">
            <v>1</v>
          </cell>
          <cell r="AD21">
            <v>1</v>
          </cell>
          <cell r="AE21">
            <v>2</v>
          </cell>
          <cell r="AF21">
            <v>0</v>
          </cell>
          <cell r="AG21">
            <v>3</v>
          </cell>
          <cell r="AH21">
            <v>2</v>
          </cell>
          <cell r="AI21">
            <v>1</v>
          </cell>
          <cell r="AJ21">
            <v>0</v>
          </cell>
          <cell r="AK21">
            <v>1</v>
          </cell>
          <cell r="AL21">
            <v>1</v>
          </cell>
          <cell r="AM21">
            <v>1</v>
          </cell>
          <cell r="AN21">
            <v>2</v>
          </cell>
          <cell r="AO21">
            <v>4</v>
          </cell>
          <cell r="AP21">
            <v>1</v>
          </cell>
          <cell r="AQ21">
            <v>3</v>
          </cell>
          <cell r="AR21">
            <v>2</v>
          </cell>
          <cell r="AS21">
            <v>1</v>
          </cell>
          <cell r="AT21">
            <v>0</v>
          </cell>
          <cell r="AU21">
            <v>3</v>
          </cell>
          <cell r="AV21">
            <v>1</v>
          </cell>
          <cell r="AW21">
            <v>2</v>
          </cell>
          <cell r="AX21">
            <v>1</v>
          </cell>
          <cell r="AY21">
            <v>1</v>
          </cell>
          <cell r="AZ21">
            <v>2</v>
          </cell>
          <cell r="BA21">
            <v>0</v>
          </cell>
          <cell r="BB21">
            <v>1</v>
          </cell>
          <cell r="BC21">
            <v>0</v>
          </cell>
          <cell r="BD21">
            <v>2</v>
          </cell>
          <cell r="BE21">
            <v>5</v>
          </cell>
          <cell r="BF21">
            <v>0</v>
          </cell>
          <cell r="BG21">
            <v>0</v>
          </cell>
          <cell r="BH21">
            <v>1</v>
          </cell>
          <cell r="BI21">
            <v>3</v>
          </cell>
          <cell r="BJ21">
            <v>1</v>
          </cell>
          <cell r="BK21">
            <v>3</v>
          </cell>
          <cell r="BL21">
            <v>3</v>
          </cell>
          <cell r="BM21">
            <v>0</v>
          </cell>
          <cell r="BN21">
            <v>1</v>
          </cell>
          <cell r="BO21">
            <v>1</v>
          </cell>
          <cell r="BP21">
            <v>1</v>
          </cell>
          <cell r="BQ21">
            <v>1</v>
          </cell>
          <cell r="BR21">
            <v>3</v>
          </cell>
          <cell r="BS21">
            <v>1</v>
          </cell>
          <cell r="BT21">
            <v>1</v>
          </cell>
          <cell r="BU21">
            <v>2</v>
          </cell>
          <cell r="BV21">
            <v>1</v>
          </cell>
          <cell r="BW21">
            <v>1</v>
          </cell>
          <cell r="BX21">
            <v>0</v>
          </cell>
          <cell r="BY21">
            <v>0</v>
          </cell>
          <cell r="BZ21">
            <v>0</v>
          </cell>
          <cell r="CA21">
            <v>2</v>
          </cell>
          <cell r="CB21">
            <v>3</v>
          </cell>
          <cell r="CC21">
            <v>2</v>
          </cell>
          <cell r="CD21">
            <v>1</v>
          </cell>
          <cell r="CE21">
            <v>0</v>
          </cell>
          <cell r="CF21">
            <v>1</v>
          </cell>
          <cell r="CG21">
            <v>1</v>
          </cell>
          <cell r="CH21">
            <v>0</v>
          </cell>
          <cell r="CI21">
            <v>3</v>
          </cell>
          <cell r="CJ21">
            <v>2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1</v>
          </cell>
          <cell r="CT21">
            <v>1</v>
          </cell>
          <cell r="CU21">
            <v>1</v>
          </cell>
          <cell r="CV21">
            <v>0</v>
          </cell>
          <cell r="CW21">
            <v>1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</row>
        <row r="22">
          <cell r="A22" t="str">
            <v>ｱｻﾀﾞ11</v>
          </cell>
          <cell r="B22" t="str">
            <v>ｱｻﾀﾞ</v>
          </cell>
          <cell r="C22">
            <v>1</v>
          </cell>
          <cell r="D22">
            <v>1</v>
          </cell>
          <cell r="E22">
            <v>2</v>
          </cell>
          <cell r="F22">
            <v>1</v>
          </cell>
          <cell r="G22">
            <v>2</v>
          </cell>
          <cell r="H22">
            <v>1</v>
          </cell>
          <cell r="I22">
            <v>3</v>
          </cell>
          <cell r="J22">
            <v>3</v>
          </cell>
          <cell r="K22">
            <v>2</v>
          </cell>
          <cell r="L22">
            <v>4</v>
          </cell>
          <cell r="M22">
            <v>2</v>
          </cell>
          <cell r="N22">
            <v>2</v>
          </cell>
          <cell r="O22">
            <v>3</v>
          </cell>
          <cell r="P22">
            <v>5</v>
          </cell>
          <cell r="Q22">
            <v>3</v>
          </cell>
          <cell r="R22">
            <v>2</v>
          </cell>
          <cell r="S22">
            <v>6</v>
          </cell>
          <cell r="T22">
            <v>4</v>
          </cell>
          <cell r="U22">
            <v>3</v>
          </cell>
          <cell r="V22">
            <v>2</v>
          </cell>
          <cell r="W22">
            <v>6</v>
          </cell>
          <cell r="X22">
            <v>3</v>
          </cell>
          <cell r="Y22">
            <v>4</v>
          </cell>
          <cell r="Z22">
            <v>4</v>
          </cell>
          <cell r="AA22">
            <v>6</v>
          </cell>
          <cell r="AB22">
            <v>4</v>
          </cell>
          <cell r="AC22">
            <v>4</v>
          </cell>
          <cell r="AD22">
            <v>3</v>
          </cell>
          <cell r="AE22">
            <v>1</v>
          </cell>
          <cell r="AF22">
            <v>5</v>
          </cell>
          <cell r="AG22">
            <v>2</v>
          </cell>
          <cell r="AH22">
            <v>6</v>
          </cell>
          <cell r="AI22">
            <v>2</v>
          </cell>
          <cell r="AJ22">
            <v>1</v>
          </cell>
          <cell r="AK22">
            <v>3</v>
          </cell>
          <cell r="AL22">
            <v>4</v>
          </cell>
          <cell r="AM22">
            <v>5</v>
          </cell>
          <cell r="AN22">
            <v>4</v>
          </cell>
          <cell r="AO22">
            <v>1</v>
          </cell>
          <cell r="AP22">
            <v>3</v>
          </cell>
          <cell r="AQ22">
            <v>3</v>
          </cell>
          <cell r="AR22">
            <v>5</v>
          </cell>
          <cell r="AS22">
            <v>5</v>
          </cell>
          <cell r="AT22">
            <v>4</v>
          </cell>
          <cell r="AU22">
            <v>7</v>
          </cell>
          <cell r="AV22">
            <v>3</v>
          </cell>
          <cell r="AW22">
            <v>6</v>
          </cell>
          <cell r="AX22">
            <v>4</v>
          </cell>
          <cell r="AY22">
            <v>4</v>
          </cell>
          <cell r="AZ22">
            <v>4</v>
          </cell>
          <cell r="BA22">
            <v>4</v>
          </cell>
          <cell r="BB22">
            <v>3</v>
          </cell>
          <cell r="BC22">
            <v>4</v>
          </cell>
          <cell r="BD22">
            <v>6</v>
          </cell>
          <cell r="BE22">
            <v>7</v>
          </cell>
          <cell r="BF22">
            <v>7</v>
          </cell>
          <cell r="BG22">
            <v>7</v>
          </cell>
          <cell r="BH22">
            <v>4</v>
          </cell>
          <cell r="BI22">
            <v>4</v>
          </cell>
          <cell r="BJ22">
            <v>3</v>
          </cell>
          <cell r="BK22">
            <v>6</v>
          </cell>
          <cell r="BL22">
            <v>5</v>
          </cell>
          <cell r="BM22">
            <v>7</v>
          </cell>
          <cell r="BN22">
            <v>12</v>
          </cell>
          <cell r="BO22">
            <v>9</v>
          </cell>
          <cell r="BP22">
            <v>4</v>
          </cell>
          <cell r="BQ22">
            <v>8</v>
          </cell>
          <cell r="BR22">
            <v>6</v>
          </cell>
          <cell r="BS22">
            <v>6</v>
          </cell>
          <cell r="BT22">
            <v>8</v>
          </cell>
          <cell r="BU22">
            <v>6</v>
          </cell>
          <cell r="BV22">
            <v>10</v>
          </cell>
          <cell r="BW22">
            <v>9</v>
          </cell>
          <cell r="BX22">
            <v>0</v>
          </cell>
          <cell r="BY22">
            <v>6</v>
          </cell>
          <cell r="BZ22">
            <v>10</v>
          </cell>
          <cell r="CA22">
            <v>6</v>
          </cell>
          <cell r="CB22">
            <v>3</v>
          </cell>
          <cell r="CC22">
            <v>3</v>
          </cell>
          <cell r="CD22">
            <v>2</v>
          </cell>
          <cell r="CE22">
            <v>2</v>
          </cell>
          <cell r="CF22">
            <v>0</v>
          </cell>
          <cell r="CG22">
            <v>4</v>
          </cell>
          <cell r="CH22">
            <v>6</v>
          </cell>
          <cell r="CI22">
            <v>2</v>
          </cell>
          <cell r="CJ22">
            <v>5</v>
          </cell>
          <cell r="CK22">
            <v>5</v>
          </cell>
          <cell r="CL22">
            <v>1</v>
          </cell>
          <cell r="CM22">
            <v>1</v>
          </cell>
          <cell r="CN22">
            <v>3</v>
          </cell>
          <cell r="CO22">
            <v>2</v>
          </cell>
          <cell r="CP22">
            <v>1</v>
          </cell>
          <cell r="CQ22">
            <v>3</v>
          </cell>
          <cell r="CR22">
            <v>2</v>
          </cell>
          <cell r="CS22">
            <v>1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</row>
        <row r="23">
          <cell r="A23" t="str">
            <v>ｱｻﾀﾞ12</v>
          </cell>
          <cell r="B23" t="str">
            <v>ｱｻﾀﾞ</v>
          </cell>
          <cell r="C23">
            <v>1</v>
          </cell>
          <cell r="D23">
            <v>2</v>
          </cell>
          <cell r="E23">
            <v>1</v>
          </cell>
          <cell r="F23">
            <v>3</v>
          </cell>
          <cell r="G23">
            <v>0</v>
          </cell>
          <cell r="H23">
            <v>3</v>
          </cell>
          <cell r="I23">
            <v>1</v>
          </cell>
          <cell r="J23">
            <v>3</v>
          </cell>
          <cell r="K23">
            <v>1</v>
          </cell>
          <cell r="L23">
            <v>0</v>
          </cell>
          <cell r="M23">
            <v>3</v>
          </cell>
          <cell r="N23">
            <v>1</v>
          </cell>
          <cell r="O23">
            <v>0</v>
          </cell>
          <cell r="P23">
            <v>3</v>
          </cell>
          <cell r="Q23">
            <v>1</v>
          </cell>
          <cell r="R23">
            <v>1</v>
          </cell>
          <cell r="S23">
            <v>1</v>
          </cell>
          <cell r="T23">
            <v>2</v>
          </cell>
          <cell r="U23">
            <v>1</v>
          </cell>
          <cell r="V23">
            <v>6</v>
          </cell>
          <cell r="W23">
            <v>4</v>
          </cell>
          <cell r="X23">
            <v>3</v>
          </cell>
          <cell r="Y23">
            <v>1</v>
          </cell>
          <cell r="Z23">
            <v>3</v>
          </cell>
          <cell r="AA23">
            <v>3</v>
          </cell>
          <cell r="AB23">
            <v>0</v>
          </cell>
          <cell r="AC23">
            <v>2</v>
          </cell>
          <cell r="AD23">
            <v>3</v>
          </cell>
          <cell r="AE23">
            <v>2</v>
          </cell>
          <cell r="AF23">
            <v>3</v>
          </cell>
          <cell r="AG23">
            <v>1</v>
          </cell>
          <cell r="AH23">
            <v>2</v>
          </cell>
          <cell r="AI23">
            <v>1</v>
          </cell>
          <cell r="AJ23">
            <v>6</v>
          </cell>
          <cell r="AK23">
            <v>3</v>
          </cell>
          <cell r="AL23">
            <v>3</v>
          </cell>
          <cell r="AM23">
            <v>2</v>
          </cell>
          <cell r="AN23">
            <v>7</v>
          </cell>
          <cell r="AO23">
            <v>8</v>
          </cell>
          <cell r="AP23">
            <v>0</v>
          </cell>
          <cell r="AQ23">
            <v>7</v>
          </cell>
          <cell r="AR23">
            <v>3</v>
          </cell>
          <cell r="AS23">
            <v>4</v>
          </cell>
          <cell r="AT23">
            <v>3</v>
          </cell>
          <cell r="AU23">
            <v>3</v>
          </cell>
          <cell r="AV23">
            <v>6</v>
          </cell>
          <cell r="AW23">
            <v>8</v>
          </cell>
          <cell r="AX23">
            <v>6</v>
          </cell>
          <cell r="AY23">
            <v>6</v>
          </cell>
          <cell r="AZ23">
            <v>1</v>
          </cell>
          <cell r="BA23">
            <v>3</v>
          </cell>
          <cell r="BB23">
            <v>4</v>
          </cell>
          <cell r="BC23">
            <v>4</v>
          </cell>
          <cell r="BD23">
            <v>6</v>
          </cell>
          <cell r="BE23">
            <v>7</v>
          </cell>
          <cell r="BF23">
            <v>6</v>
          </cell>
          <cell r="BG23">
            <v>1</v>
          </cell>
          <cell r="BH23">
            <v>7</v>
          </cell>
          <cell r="BI23">
            <v>6</v>
          </cell>
          <cell r="BJ23">
            <v>6</v>
          </cell>
          <cell r="BK23">
            <v>1</v>
          </cell>
          <cell r="BL23">
            <v>4</v>
          </cell>
          <cell r="BM23">
            <v>8</v>
          </cell>
          <cell r="BN23">
            <v>9</v>
          </cell>
          <cell r="BO23">
            <v>4</v>
          </cell>
          <cell r="BP23">
            <v>8</v>
          </cell>
          <cell r="BQ23">
            <v>1</v>
          </cell>
          <cell r="BR23">
            <v>5</v>
          </cell>
          <cell r="BS23">
            <v>5</v>
          </cell>
          <cell r="BT23">
            <v>11</v>
          </cell>
          <cell r="BU23">
            <v>9</v>
          </cell>
          <cell r="BV23">
            <v>10</v>
          </cell>
          <cell r="BW23">
            <v>5</v>
          </cell>
          <cell r="BX23">
            <v>3</v>
          </cell>
          <cell r="BY23">
            <v>2</v>
          </cell>
          <cell r="BZ23">
            <v>7</v>
          </cell>
          <cell r="CA23">
            <v>5</v>
          </cell>
          <cell r="CB23">
            <v>3</v>
          </cell>
          <cell r="CC23">
            <v>12</v>
          </cell>
          <cell r="CD23">
            <v>8</v>
          </cell>
          <cell r="CE23">
            <v>4</v>
          </cell>
          <cell r="CF23">
            <v>9</v>
          </cell>
          <cell r="CG23">
            <v>7</v>
          </cell>
          <cell r="CH23">
            <v>6</v>
          </cell>
          <cell r="CI23">
            <v>3</v>
          </cell>
          <cell r="CJ23">
            <v>5</v>
          </cell>
          <cell r="CK23">
            <v>4</v>
          </cell>
          <cell r="CL23">
            <v>9</v>
          </cell>
          <cell r="CM23">
            <v>6</v>
          </cell>
          <cell r="CN23">
            <v>3</v>
          </cell>
          <cell r="CO23">
            <v>7</v>
          </cell>
          <cell r="CP23">
            <v>3</v>
          </cell>
          <cell r="CQ23">
            <v>2</v>
          </cell>
          <cell r="CR23">
            <v>2</v>
          </cell>
          <cell r="CS23">
            <v>2</v>
          </cell>
          <cell r="CT23">
            <v>2</v>
          </cell>
          <cell r="CU23">
            <v>0</v>
          </cell>
          <cell r="CV23">
            <v>3</v>
          </cell>
          <cell r="CW23">
            <v>1</v>
          </cell>
          <cell r="CX23">
            <v>2</v>
          </cell>
          <cell r="CY23">
            <v>1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</row>
        <row r="24">
          <cell r="A24" t="str">
            <v>ｱｻﾋ 11</v>
          </cell>
          <cell r="B24" t="str">
            <v xml:space="preserve">ｱｻﾋ </v>
          </cell>
          <cell r="C24">
            <v>1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1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1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</row>
        <row r="25">
          <cell r="A25" t="str">
            <v>ｱｻﾋ 12</v>
          </cell>
          <cell r="B25" t="str">
            <v xml:space="preserve">ｱｻﾋ </v>
          </cell>
          <cell r="C25">
            <v>1</v>
          </cell>
          <cell r="D25">
            <v>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1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1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</row>
        <row r="26">
          <cell r="A26" t="str">
            <v>ｱｽﾞ111</v>
          </cell>
          <cell r="B26" t="str">
            <v>ｱｽﾞ1</v>
          </cell>
          <cell r="C26">
            <v>1</v>
          </cell>
          <cell r="D26">
            <v>1</v>
          </cell>
          <cell r="E26">
            <v>3</v>
          </cell>
          <cell r="F26">
            <v>6</v>
          </cell>
          <cell r="G26">
            <v>2</v>
          </cell>
          <cell r="H26">
            <v>3</v>
          </cell>
          <cell r="I26">
            <v>4</v>
          </cell>
          <cell r="J26">
            <v>8</v>
          </cell>
          <cell r="K26">
            <v>9</v>
          </cell>
          <cell r="L26">
            <v>8</v>
          </cell>
          <cell r="M26">
            <v>6</v>
          </cell>
          <cell r="N26">
            <v>6</v>
          </cell>
          <cell r="O26">
            <v>6</v>
          </cell>
          <cell r="P26">
            <v>6</v>
          </cell>
          <cell r="Q26">
            <v>7</v>
          </cell>
          <cell r="R26">
            <v>7</v>
          </cell>
          <cell r="S26">
            <v>4</v>
          </cell>
          <cell r="T26">
            <v>7</v>
          </cell>
          <cell r="U26">
            <v>8</v>
          </cell>
          <cell r="V26">
            <v>3</v>
          </cell>
          <cell r="W26">
            <v>10</v>
          </cell>
          <cell r="X26">
            <v>10</v>
          </cell>
          <cell r="Y26">
            <v>5</v>
          </cell>
          <cell r="Z26">
            <v>3</v>
          </cell>
          <cell r="AA26">
            <v>5</v>
          </cell>
          <cell r="AB26">
            <v>10</v>
          </cell>
          <cell r="AC26">
            <v>7</v>
          </cell>
          <cell r="AD26">
            <v>6</v>
          </cell>
          <cell r="AE26">
            <v>10</v>
          </cell>
          <cell r="AF26">
            <v>7</v>
          </cell>
          <cell r="AG26">
            <v>7</v>
          </cell>
          <cell r="AH26">
            <v>7</v>
          </cell>
          <cell r="AI26">
            <v>5</v>
          </cell>
          <cell r="AJ26">
            <v>7</v>
          </cell>
          <cell r="AK26">
            <v>9</v>
          </cell>
          <cell r="AL26">
            <v>7</v>
          </cell>
          <cell r="AM26">
            <v>6</v>
          </cell>
          <cell r="AN26">
            <v>5</v>
          </cell>
          <cell r="AO26">
            <v>8</v>
          </cell>
          <cell r="AP26">
            <v>7</v>
          </cell>
          <cell r="AQ26">
            <v>7</v>
          </cell>
          <cell r="AR26">
            <v>12</v>
          </cell>
          <cell r="AS26">
            <v>6</v>
          </cell>
          <cell r="AT26">
            <v>18</v>
          </cell>
          <cell r="AU26">
            <v>6</v>
          </cell>
          <cell r="AV26">
            <v>8</v>
          </cell>
          <cell r="AW26">
            <v>9</v>
          </cell>
          <cell r="AX26">
            <v>14</v>
          </cell>
          <cell r="AY26">
            <v>12</v>
          </cell>
          <cell r="AZ26">
            <v>10</v>
          </cell>
          <cell r="BA26">
            <v>13</v>
          </cell>
          <cell r="BB26">
            <v>11</v>
          </cell>
          <cell r="BC26">
            <v>6</v>
          </cell>
          <cell r="BD26">
            <v>9</v>
          </cell>
          <cell r="BE26">
            <v>13</v>
          </cell>
          <cell r="BF26">
            <v>11</v>
          </cell>
          <cell r="BG26">
            <v>12</v>
          </cell>
          <cell r="BH26">
            <v>8</v>
          </cell>
          <cell r="BI26">
            <v>8</v>
          </cell>
          <cell r="BJ26">
            <v>12</v>
          </cell>
          <cell r="BK26">
            <v>13</v>
          </cell>
          <cell r="BL26">
            <v>13</v>
          </cell>
          <cell r="BM26">
            <v>8</v>
          </cell>
          <cell r="BN26">
            <v>10</v>
          </cell>
          <cell r="BO26">
            <v>7</v>
          </cell>
          <cell r="BP26">
            <v>7</v>
          </cell>
          <cell r="BQ26">
            <v>6</v>
          </cell>
          <cell r="BR26">
            <v>9</v>
          </cell>
          <cell r="BS26">
            <v>9</v>
          </cell>
          <cell r="BT26">
            <v>9</v>
          </cell>
          <cell r="BU26">
            <v>7</v>
          </cell>
          <cell r="BV26">
            <v>13</v>
          </cell>
          <cell r="BW26">
            <v>11</v>
          </cell>
          <cell r="BX26">
            <v>4</v>
          </cell>
          <cell r="BY26">
            <v>8</v>
          </cell>
          <cell r="BZ26">
            <v>3</v>
          </cell>
          <cell r="CA26">
            <v>3</v>
          </cell>
          <cell r="CB26">
            <v>12</v>
          </cell>
          <cell r="CC26">
            <v>4</v>
          </cell>
          <cell r="CD26">
            <v>8</v>
          </cell>
          <cell r="CE26">
            <v>6</v>
          </cell>
          <cell r="CF26">
            <v>4</v>
          </cell>
          <cell r="CG26">
            <v>2</v>
          </cell>
          <cell r="CH26">
            <v>9</v>
          </cell>
          <cell r="CI26">
            <v>6</v>
          </cell>
          <cell r="CJ26">
            <v>5</v>
          </cell>
          <cell r="CK26">
            <v>1</v>
          </cell>
          <cell r="CL26">
            <v>4</v>
          </cell>
          <cell r="CM26">
            <v>3</v>
          </cell>
          <cell r="CN26">
            <v>2</v>
          </cell>
          <cell r="CO26">
            <v>1</v>
          </cell>
          <cell r="CP26">
            <v>1</v>
          </cell>
          <cell r="CQ26">
            <v>1</v>
          </cell>
          <cell r="CR26">
            <v>1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</row>
        <row r="27">
          <cell r="A27" t="str">
            <v>ｱｽﾞ112</v>
          </cell>
          <cell r="B27" t="str">
            <v>ｱｽﾞ1</v>
          </cell>
          <cell r="C27">
            <v>1</v>
          </cell>
          <cell r="D27">
            <v>2</v>
          </cell>
          <cell r="E27">
            <v>3</v>
          </cell>
          <cell r="F27">
            <v>9</v>
          </cell>
          <cell r="G27">
            <v>3</v>
          </cell>
          <cell r="H27">
            <v>2</v>
          </cell>
          <cell r="I27">
            <v>4</v>
          </cell>
          <cell r="J27">
            <v>4</v>
          </cell>
          <cell r="K27">
            <v>3</v>
          </cell>
          <cell r="L27">
            <v>5</v>
          </cell>
          <cell r="M27">
            <v>3</v>
          </cell>
          <cell r="N27">
            <v>6</v>
          </cell>
          <cell r="O27">
            <v>9</v>
          </cell>
          <cell r="P27">
            <v>4</v>
          </cell>
          <cell r="Q27">
            <v>13</v>
          </cell>
          <cell r="R27">
            <v>5</v>
          </cell>
          <cell r="S27">
            <v>4</v>
          </cell>
          <cell r="T27">
            <v>9</v>
          </cell>
          <cell r="U27">
            <v>9</v>
          </cell>
          <cell r="V27">
            <v>7</v>
          </cell>
          <cell r="W27">
            <v>7</v>
          </cell>
          <cell r="X27">
            <v>12</v>
          </cell>
          <cell r="Y27">
            <v>3</v>
          </cell>
          <cell r="Z27">
            <v>11</v>
          </cell>
          <cell r="AA27">
            <v>4</v>
          </cell>
          <cell r="AB27">
            <v>9</v>
          </cell>
          <cell r="AC27">
            <v>7</v>
          </cell>
          <cell r="AD27">
            <v>10</v>
          </cell>
          <cell r="AE27">
            <v>8</v>
          </cell>
          <cell r="AF27">
            <v>6</v>
          </cell>
          <cell r="AG27">
            <v>9</v>
          </cell>
          <cell r="AH27">
            <v>9</v>
          </cell>
          <cell r="AI27">
            <v>11</v>
          </cell>
          <cell r="AJ27">
            <v>8</v>
          </cell>
          <cell r="AK27">
            <v>4</v>
          </cell>
          <cell r="AL27">
            <v>3</v>
          </cell>
          <cell r="AM27">
            <v>5</v>
          </cell>
          <cell r="AN27">
            <v>7</v>
          </cell>
          <cell r="AO27">
            <v>5</v>
          </cell>
          <cell r="AP27">
            <v>10</v>
          </cell>
          <cell r="AQ27">
            <v>10</v>
          </cell>
          <cell r="AR27">
            <v>9</v>
          </cell>
          <cell r="AS27">
            <v>9</v>
          </cell>
          <cell r="AT27">
            <v>8</v>
          </cell>
          <cell r="AU27">
            <v>9</v>
          </cell>
          <cell r="AV27">
            <v>10</v>
          </cell>
          <cell r="AW27">
            <v>12</v>
          </cell>
          <cell r="AX27">
            <v>16</v>
          </cell>
          <cell r="AY27">
            <v>9</v>
          </cell>
          <cell r="AZ27">
            <v>6</v>
          </cell>
          <cell r="BA27">
            <v>10</v>
          </cell>
          <cell r="BB27">
            <v>10</v>
          </cell>
          <cell r="BC27">
            <v>11</v>
          </cell>
          <cell r="BD27">
            <v>12</v>
          </cell>
          <cell r="BE27">
            <v>7</v>
          </cell>
          <cell r="BF27">
            <v>15</v>
          </cell>
          <cell r="BG27">
            <v>18</v>
          </cell>
          <cell r="BH27">
            <v>12</v>
          </cell>
          <cell r="BI27">
            <v>11</v>
          </cell>
          <cell r="BJ27">
            <v>7</v>
          </cell>
          <cell r="BK27">
            <v>7</v>
          </cell>
          <cell r="BL27">
            <v>5</v>
          </cell>
          <cell r="BM27">
            <v>10</v>
          </cell>
          <cell r="BN27">
            <v>5</v>
          </cell>
          <cell r="BO27">
            <v>6</v>
          </cell>
          <cell r="BP27">
            <v>5</v>
          </cell>
          <cell r="BQ27">
            <v>8</v>
          </cell>
          <cell r="BR27">
            <v>11</v>
          </cell>
          <cell r="BS27">
            <v>8</v>
          </cell>
          <cell r="BT27">
            <v>10</v>
          </cell>
          <cell r="BU27">
            <v>8</v>
          </cell>
          <cell r="BV27">
            <v>16</v>
          </cell>
          <cell r="BW27">
            <v>8</v>
          </cell>
          <cell r="BX27">
            <v>6</v>
          </cell>
          <cell r="BY27">
            <v>6</v>
          </cell>
          <cell r="BZ27">
            <v>8</v>
          </cell>
          <cell r="CA27">
            <v>4</v>
          </cell>
          <cell r="CB27">
            <v>7</v>
          </cell>
          <cell r="CC27">
            <v>5</v>
          </cell>
          <cell r="CD27">
            <v>12</v>
          </cell>
          <cell r="CE27">
            <v>7</v>
          </cell>
          <cell r="CF27">
            <v>6</v>
          </cell>
          <cell r="CG27">
            <v>4</v>
          </cell>
          <cell r="CH27">
            <v>5</v>
          </cell>
          <cell r="CI27">
            <v>10</v>
          </cell>
          <cell r="CJ27">
            <v>7</v>
          </cell>
          <cell r="CK27">
            <v>6</v>
          </cell>
          <cell r="CL27">
            <v>4</v>
          </cell>
          <cell r="CM27">
            <v>2</v>
          </cell>
          <cell r="CN27">
            <v>2</v>
          </cell>
          <cell r="CO27">
            <v>6</v>
          </cell>
          <cell r="CP27">
            <v>1</v>
          </cell>
          <cell r="CQ27">
            <v>2</v>
          </cell>
          <cell r="CR27">
            <v>2</v>
          </cell>
          <cell r="CS27">
            <v>0</v>
          </cell>
          <cell r="CT27">
            <v>0</v>
          </cell>
          <cell r="CU27">
            <v>1</v>
          </cell>
          <cell r="CV27">
            <v>3</v>
          </cell>
          <cell r="CW27">
            <v>0</v>
          </cell>
          <cell r="CX27">
            <v>1</v>
          </cell>
          <cell r="CY27">
            <v>0</v>
          </cell>
          <cell r="CZ27">
            <v>0</v>
          </cell>
          <cell r="DA27">
            <v>0</v>
          </cell>
          <cell r="DB27">
            <v>1</v>
          </cell>
          <cell r="DC27">
            <v>0</v>
          </cell>
          <cell r="DD27">
            <v>0</v>
          </cell>
          <cell r="DE27">
            <v>0</v>
          </cell>
        </row>
        <row r="28">
          <cell r="A28" t="str">
            <v>ｱｽﾞ211</v>
          </cell>
          <cell r="B28" t="str">
            <v>ｱｽﾞ2</v>
          </cell>
          <cell r="C28">
            <v>1</v>
          </cell>
          <cell r="D28">
            <v>1</v>
          </cell>
          <cell r="E28">
            <v>4</v>
          </cell>
          <cell r="F28">
            <v>3</v>
          </cell>
          <cell r="G28">
            <v>0</v>
          </cell>
          <cell r="H28">
            <v>2</v>
          </cell>
          <cell r="I28">
            <v>1</v>
          </cell>
          <cell r="J28">
            <v>2</v>
          </cell>
          <cell r="K28">
            <v>5</v>
          </cell>
          <cell r="L28">
            <v>6</v>
          </cell>
          <cell r="M28">
            <v>3</v>
          </cell>
          <cell r="N28">
            <v>3</v>
          </cell>
          <cell r="O28">
            <v>1</v>
          </cell>
          <cell r="P28">
            <v>4</v>
          </cell>
          <cell r="Q28">
            <v>5</v>
          </cell>
          <cell r="R28">
            <v>1</v>
          </cell>
          <cell r="S28">
            <v>3</v>
          </cell>
          <cell r="T28">
            <v>8</v>
          </cell>
          <cell r="U28">
            <v>2</v>
          </cell>
          <cell r="V28">
            <v>5</v>
          </cell>
          <cell r="W28">
            <v>5</v>
          </cell>
          <cell r="X28">
            <v>4</v>
          </cell>
          <cell r="Y28">
            <v>3</v>
          </cell>
          <cell r="Z28">
            <v>3</v>
          </cell>
          <cell r="AA28">
            <v>2</v>
          </cell>
          <cell r="AB28">
            <v>4</v>
          </cell>
          <cell r="AC28">
            <v>8</v>
          </cell>
          <cell r="AD28">
            <v>4</v>
          </cell>
          <cell r="AE28">
            <v>1</v>
          </cell>
          <cell r="AF28">
            <v>5</v>
          </cell>
          <cell r="AG28">
            <v>5</v>
          </cell>
          <cell r="AH28">
            <v>3</v>
          </cell>
          <cell r="AI28">
            <v>6</v>
          </cell>
          <cell r="AJ28">
            <v>4</v>
          </cell>
          <cell r="AK28">
            <v>6</v>
          </cell>
          <cell r="AL28">
            <v>4</v>
          </cell>
          <cell r="AM28">
            <v>3</v>
          </cell>
          <cell r="AN28">
            <v>2</v>
          </cell>
          <cell r="AO28">
            <v>7</v>
          </cell>
          <cell r="AP28">
            <v>4</v>
          </cell>
          <cell r="AQ28">
            <v>8</v>
          </cell>
          <cell r="AR28">
            <v>2</v>
          </cell>
          <cell r="AS28">
            <v>3</v>
          </cell>
          <cell r="AT28">
            <v>3</v>
          </cell>
          <cell r="AU28">
            <v>5</v>
          </cell>
          <cell r="AV28">
            <v>9</v>
          </cell>
          <cell r="AW28">
            <v>3</v>
          </cell>
          <cell r="AX28">
            <v>7</v>
          </cell>
          <cell r="AY28">
            <v>6</v>
          </cell>
          <cell r="AZ28">
            <v>11</v>
          </cell>
          <cell r="BA28">
            <v>10</v>
          </cell>
          <cell r="BB28">
            <v>5</v>
          </cell>
          <cell r="BC28">
            <v>7</v>
          </cell>
          <cell r="BD28">
            <v>4</v>
          </cell>
          <cell r="BE28">
            <v>8</v>
          </cell>
          <cell r="BF28">
            <v>4</v>
          </cell>
          <cell r="BG28">
            <v>6</v>
          </cell>
          <cell r="BH28">
            <v>7</v>
          </cell>
          <cell r="BI28">
            <v>9</v>
          </cell>
          <cell r="BJ28">
            <v>8</v>
          </cell>
          <cell r="BK28">
            <v>8</v>
          </cell>
          <cell r="BL28">
            <v>5</v>
          </cell>
          <cell r="BM28">
            <v>4</v>
          </cell>
          <cell r="BN28">
            <v>7</v>
          </cell>
          <cell r="BO28">
            <v>5</v>
          </cell>
          <cell r="BP28">
            <v>8</v>
          </cell>
          <cell r="BQ28">
            <v>3</v>
          </cell>
          <cell r="BR28">
            <v>6</v>
          </cell>
          <cell r="BS28">
            <v>4</v>
          </cell>
          <cell r="BT28">
            <v>8</v>
          </cell>
          <cell r="BU28">
            <v>6</v>
          </cell>
          <cell r="BV28">
            <v>5</v>
          </cell>
          <cell r="BW28">
            <v>5</v>
          </cell>
          <cell r="BX28">
            <v>4</v>
          </cell>
          <cell r="BY28">
            <v>8</v>
          </cell>
          <cell r="BZ28">
            <v>5</v>
          </cell>
          <cell r="CA28">
            <v>5</v>
          </cell>
          <cell r="CB28">
            <v>5</v>
          </cell>
          <cell r="CC28">
            <v>1</v>
          </cell>
          <cell r="CD28">
            <v>6</v>
          </cell>
          <cell r="CE28">
            <v>5</v>
          </cell>
          <cell r="CF28">
            <v>3</v>
          </cell>
          <cell r="CG28">
            <v>1</v>
          </cell>
          <cell r="CH28">
            <v>3</v>
          </cell>
          <cell r="CI28">
            <v>1</v>
          </cell>
          <cell r="CJ28">
            <v>2</v>
          </cell>
          <cell r="CK28">
            <v>0</v>
          </cell>
          <cell r="CL28">
            <v>2</v>
          </cell>
          <cell r="CM28">
            <v>0</v>
          </cell>
          <cell r="CN28">
            <v>1</v>
          </cell>
          <cell r="CO28">
            <v>0</v>
          </cell>
          <cell r="CP28">
            <v>1</v>
          </cell>
          <cell r="CQ28">
            <v>0</v>
          </cell>
          <cell r="CR28">
            <v>0</v>
          </cell>
          <cell r="CS28">
            <v>1</v>
          </cell>
          <cell r="CT28">
            <v>0</v>
          </cell>
          <cell r="CU28">
            <v>1</v>
          </cell>
          <cell r="CV28">
            <v>1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</row>
        <row r="29">
          <cell r="A29" t="str">
            <v>ｱｽﾞ212</v>
          </cell>
          <cell r="B29" t="str">
            <v>ｱｽﾞ2</v>
          </cell>
          <cell r="C29">
            <v>1</v>
          </cell>
          <cell r="D29">
            <v>2</v>
          </cell>
          <cell r="E29">
            <v>3</v>
          </cell>
          <cell r="F29">
            <v>0</v>
          </cell>
          <cell r="G29">
            <v>3</v>
          </cell>
          <cell r="H29">
            <v>4</v>
          </cell>
          <cell r="I29">
            <v>1</v>
          </cell>
          <cell r="J29">
            <v>1</v>
          </cell>
          <cell r="K29">
            <v>2</v>
          </cell>
          <cell r="L29">
            <v>2</v>
          </cell>
          <cell r="M29">
            <v>2</v>
          </cell>
          <cell r="N29">
            <v>3</v>
          </cell>
          <cell r="O29">
            <v>9</v>
          </cell>
          <cell r="P29">
            <v>5</v>
          </cell>
          <cell r="Q29">
            <v>5</v>
          </cell>
          <cell r="R29">
            <v>3</v>
          </cell>
          <cell r="S29">
            <v>6</v>
          </cell>
          <cell r="T29">
            <v>2</v>
          </cell>
          <cell r="U29">
            <v>2</v>
          </cell>
          <cell r="V29">
            <v>3</v>
          </cell>
          <cell r="W29">
            <v>5</v>
          </cell>
          <cell r="X29">
            <v>2</v>
          </cell>
          <cell r="Y29">
            <v>8</v>
          </cell>
          <cell r="Z29">
            <v>7</v>
          </cell>
          <cell r="AA29">
            <v>3</v>
          </cell>
          <cell r="AB29">
            <v>7</v>
          </cell>
          <cell r="AC29">
            <v>1</v>
          </cell>
          <cell r="AD29">
            <v>5</v>
          </cell>
          <cell r="AE29">
            <v>3</v>
          </cell>
          <cell r="AF29">
            <v>5</v>
          </cell>
          <cell r="AG29">
            <v>1</v>
          </cell>
          <cell r="AH29">
            <v>1</v>
          </cell>
          <cell r="AI29">
            <v>2</v>
          </cell>
          <cell r="AJ29">
            <v>8</v>
          </cell>
          <cell r="AK29">
            <v>5</v>
          </cell>
          <cell r="AL29">
            <v>0</v>
          </cell>
          <cell r="AM29">
            <v>4</v>
          </cell>
          <cell r="AN29">
            <v>6</v>
          </cell>
          <cell r="AO29">
            <v>4</v>
          </cell>
          <cell r="AP29">
            <v>5</v>
          </cell>
          <cell r="AQ29">
            <v>7</v>
          </cell>
          <cell r="AR29">
            <v>2</v>
          </cell>
          <cell r="AS29">
            <v>7</v>
          </cell>
          <cell r="AT29">
            <v>7</v>
          </cell>
          <cell r="AU29">
            <v>9</v>
          </cell>
          <cell r="AV29">
            <v>10</v>
          </cell>
          <cell r="AW29">
            <v>4</v>
          </cell>
          <cell r="AX29">
            <v>10</v>
          </cell>
          <cell r="AY29">
            <v>9</v>
          </cell>
          <cell r="AZ29">
            <v>4</v>
          </cell>
          <cell r="BA29">
            <v>6</v>
          </cell>
          <cell r="BB29">
            <v>3</v>
          </cell>
          <cell r="BC29">
            <v>7</v>
          </cell>
          <cell r="BD29">
            <v>0</v>
          </cell>
          <cell r="BE29">
            <v>4</v>
          </cell>
          <cell r="BF29">
            <v>5</v>
          </cell>
          <cell r="BG29">
            <v>8</v>
          </cell>
          <cell r="BH29">
            <v>4</v>
          </cell>
          <cell r="BI29">
            <v>5</v>
          </cell>
          <cell r="BJ29">
            <v>4</v>
          </cell>
          <cell r="BK29">
            <v>5</v>
          </cell>
          <cell r="BL29">
            <v>6</v>
          </cell>
          <cell r="BM29">
            <v>5</v>
          </cell>
          <cell r="BN29">
            <v>5</v>
          </cell>
          <cell r="BO29">
            <v>6</v>
          </cell>
          <cell r="BP29">
            <v>3</v>
          </cell>
          <cell r="BQ29">
            <v>5</v>
          </cell>
          <cell r="BR29">
            <v>3</v>
          </cell>
          <cell r="BS29">
            <v>4</v>
          </cell>
          <cell r="BT29">
            <v>10</v>
          </cell>
          <cell r="BU29">
            <v>9</v>
          </cell>
          <cell r="BV29">
            <v>10</v>
          </cell>
          <cell r="BW29">
            <v>10</v>
          </cell>
          <cell r="BX29">
            <v>5</v>
          </cell>
          <cell r="BY29">
            <v>6</v>
          </cell>
          <cell r="BZ29">
            <v>4</v>
          </cell>
          <cell r="CA29">
            <v>2</v>
          </cell>
          <cell r="CB29">
            <v>4</v>
          </cell>
          <cell r="CC29">
            <v>6</v>
          </cell>
          <cell r="CD29">
            <v>5</v>
          </cell>
          <cell r="CE29">
            <v>7</v>
          </cell>
          <cell r="CF29">
            <v>5</v>
          </cell>
          <cell r="CG29">
            <v>4</v>
          </cell>
          <cell r="CH29">
            <v>2</v>
          </cell>
          <cell r="CI29">
            <v>5</v>
          </cell>
          <cell r="CJ29">
            <v>1</v>
          </cell>
          <cell r="CK29">
            <v>2</v>
          </cell>
          <cell r="CL29">
            <v>4</v>
          </cell>
          <cell r="CM29">
            <v>3</v>
          </cell>
          <cell r="CN29">
            <v>1</v>
          </cell>
          <cell r="CO29">
            <v>2</v>
          </cell>
          <cell r="CP29">
            <v>1</v>
          </cell>
          <cell r="CQ29">
            <v>1</v>
          </cell>
          <cell r="CR29">
            <v>0</v>
          </cell>
          <cell r="CS29">
            <v>1</v>
          </cell>
          <cell r="CT29">
            <v>0</v>
          </cell>
          <cell r="CU29">
            <v>1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</row>
        <row r="30">
          <cell r="A30" t="str">
            <v>ｱｽﾞ311</v>
          </cell>
          <cell r="B30" t="str">
            <v>ｱｽﾞ3</v>
          </cell>
          <cell r="C30">
            <v>1</v>
          </cell>
          <cell r="D30">
            <v>1</v>
          </cell>
          <cell r="E30">
            <v>2</v>
          </cell>
          <cell r="F30">
            <v>5</v>
          </cell>
          <cell r="G30">
            <v>6</v>
          </cell>
          <cell r="H30">
            <v>3</v>
          </cell>
          <cell r="I30">
            <v>6</v>
          </cell>
          <cell r="J30">
            <v>6</v>
          </cell>
          <cell r="K30">
            <v>3</v>
          </cell>
          <cell r="L30">
            <v>5</v>
          </cell>
          <cell r="M30">
            <v>2</v>
          </cell>
          <cell r="N30">
            <v>2</v>
          </cell>
          <cell r="O30">
            <v>3</v>
          </cell>
          <cell r="P30">
            <v>1</v>
          </cell>
          <cell r="Q30">
            <v>3</v>
          </cell>
          <cell r="R30">
            <v>2</v>
          </cell>
          <cell r="S30">
            <v>3</v>
          </cell>
          <cell r="T30">
            <v>3</v>
          </cell>
          <cell r="U30">
            <v>1</v>
          </cell>
          <cell r="V30">
            <v>4</v>
          </cell>
          <cell r="W30">
            <v>3</v>
          </cell>
          <cell r="X30">
            <v>4</v>
          </cell>
          <cell r="Y30">
            <v>5</v>
          </cell>
          <cell r="Z30">
            <v>5</v>
          </cell>
          <cell r="AA30">
            <v>6</v>
          </cell>
          <cell r="AB30">
            <v>2</v>
          </cell>
          <cell r="AC30">
            <v>7</v>
          </cell>
          <cell r="AD30">
            <v>4</v>
          </cell>
          <cell r="AE30">
            <v>2</v>
          </cell>
          <cell r="AF30">
            <v>1</v>
          </cell>
          <cell r="AG30">
            <v>3</v>
          </cell>
          <cell r="AH30">
            <v>6</v>
          </cell>
          <cell r="AI30">
            <v>5</v>
          </cell>
          <cell r="AJ30">
            <v>7</v>
          </cell>
          <cell r="AK30">
            <v>5</v>
          </cell>
          <cell r="AL30">
            <v>10</v>
          </cell>
          <cell r="AM30">
            <v>9</v>
          </cell>
          <cell r="AN30">
            <v>8</v>
          </cell>
          <cell r="AO30">
            <v>10</v>
          </cell>
          <cell r="AP30">
            <v>7</v>
          </cell>
          <cell r="AQ30">
            <v>12</v>
          </cell>
          <cell r="AR30">
            <v>8</v>
          </cell>
          <cell r="AS30">
            <v>7</v>
          </cell>
          <cell r="AT30">
            <v>8</v>
          </cell>
          <cell r="AU30">
            <v>9</v>
          </cell>
          <cell r="AV30">
            <v>11</v>
          </cell>
          <cell r="AW30">
            <v>11</v>
          </cell>
          <cell r="AX30">
            <v>10</v>
          </cell>
          <cell r="AY30">
            <v>5</v>
          </cell>
          <cell r="AZ30">
            <v>9</v>
          </cell>
          <cell r="BA30">
            <v>7</v>
          </cell>
          <cell r="BB30">
            <v>12</v>
          </cell>
          <cell r="BC30">
            <v>7</v>
          </cell>
          <cell r="BD30">
            <v>5</v>
          </cell>
          <cell r="BE30">
            <v>9</v>
          </cell>
          <cell r="BF30">
            <v>6</v>
          </cell>
          <cell r="BG30">
            <v>9</v>
          </cell>
          <cell r="BH30">
            <v>7</v>
          </cell>
          <cell r="BI30">
            <v>8</v>
          </cell>
          <cell r="BJ30">
            <v>8</v>
          </cell>
          <cell r="BK30">
            <v>7</v>
          </cell>
          <cell r="BL30">
            <v>9</v>
          </cell>
          <cell r="BM30">
            <v>1</v>
          </cell>
          <cell r="BN30">
            <v>4</v>
          </cell>
          <cell r="BO30">
            <v>7</v>
          </cell>
          <cell r="BP30">
            <v>4</v>
          </cell>
          <cell r="BQ30">
            <v>5</v>
          </cell>
          <cell r="BR30">
            <v>6</v>
          </cell>
          <cell r="BS30">
            <v>9</v>
          </cell>
          <cell r="BT30">
            <v>9</v>
          </cell>
          <cell r="BU30">
            <v>9</v>
          </cell>
          <cell r="BV30">
            <v>7</v>
          </cell>
          <cell r="BW30">
            <v>6</v>
          </cell>
          <cell r="BX30">
            <v>4</v>
          </cell>
          <cell r="BY30">
            <v>5</v>
          </cell>
          <cell r="BZ30">
            <v>3</v>
          </cell>
          <cell r="CA30">
            <v>3</v>
          </cell>
          <cell r="CB30">
            <v>4</v>
          </cell>
          <cell r="CC30">
            <v>3</v>
          </cell>
          <cell r="CD30">
            <v>6</v>
          </cell>
          <cell r="CE30">
            <v>3</v>
          </cell>
          <cell r="CF30">
            <v>8</v>
          </cell>
          <cell r="CG30">
            <v>6</v>
          </cell>
          <cell r="CH30">
            <v>3</v>
          </cell>
          <cell r="CI30">
            <v>6</v>
          </cell>
          <cell r="CJ30">
            <v>8</v>
          </cell>
          <cell r="CK30">
            <v>2</v>
          </cell>
          <cell r="CL30">
            <v>3</v>
          </cell>
          <cell r="CM30">
            <v>2</v>
          </cell>
          <cell r="CN30">
            <v>2</v>
          </cell>
          <cell r="CO30">
            <v>1</v>
          </cell>
          <cell r="CP30">
            <v>1</v>
          </cell>
          <cell r="CQ30">
            <v>1</v>
          </cell>
          <cell r="CR30">
            <v>0</v>
          </cell>
          <cell r="CS30">
            <v>1</v>
          </cell>
          <cell r="CT30">
            <v>0</v>
          </cell>
          <cell r="CU30">
            <v>1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</row>
        <row r="31">
          <cell r="A31" t="str">
            <v>ｱｽﾞ312</v>
          </cell>
          <cell r="B31" t="str">
            <v>ｱｽﾞ3</v>
          </cell>
          <cell r="C31">
            <v>1</v>
          </cell>
          <cell r="D31">
            <v>2</v>
          </cell>
          <cell r="E31">
            <v>7</v>
          </cell>
          <cell r="F31">
            <v>1</v>
          </cell>
          <cell r="G31">
            <v>3</v>
          </cell>
          <cell r="H31">
            <v>4</v>
          </cell>
          <cell r="I31">
            <v>9</v>
          </cell>
          <cell r="J31">
            <v>8</v>
          </cell>
          <cell r="K31">
            <v>6</v>
          </cell>
          <cell r="L31">
            <v>4</v>
          </cell>
          <cell r="M31">
            <v>4</v>
          </cell>
          <cell r="N31">
            <v>3</v>
          </cell>
          <cell r="O31">
            <v>2</v>
          </cell>
          <cell r="P31">
            <v>2</v>
          </cell>
          <cell r="Q31">
            <v>1</v>
          </cell>
          <cell r="R31">
            <v>4</v>
          </cell>
          <cell r="S31">
            <v>7</v>
          </cell>
          <cell r="T31">
            <v>3</v>
          </cell>
          <cell r="U31">
            <v>2</v>
          </cell>
          <cell r="V31">
            <v>2</v>
          </cell>
          <cell r="W31">
            <v>6</v>
          </cell>
          <cell r="X31">
            <v>4</v>
          </cell>
          <cell r="Y31">
            <v>4</v>
          </cell>
          <cell r="Z31">
            <v>3</v>
          </cell>
          <cell r="AA31">
            <v>6</v>
          </cell>
          <cell r="AB31">
            <v>5</v>
          </cell>
          <cell r="AC31">
            <v>3</v>
          </cell>
          <cell r="AD31">
            <v>4</v>
          </cell>
          <cell r="AE31">
            <v>5</v>
          </cell>
          <cell r="AF31">
            <v>7</v>
          </cell>
          <cell r="AG31">
            <v>6</v>
          </cell>
          <cell r="AH31">
            <v>4</v>
          </cell>
          <cell r="AI31">
            <v>9</v>
          </cell>
          <cell r="AJ31">
            <v>7</v>
          </cell>
          <cell r="AK31">
            <v>2</v>
          </cell>
          <cell r="AL31">
            <v>9</v>
          </cell>
          <cell r="AM31">
            <v>5</v>
          </cell>
          <cell r="AN31">
            <v>5</v>
          </cell>
          <cell r="AO31">
            <v>7</v>
          </cell>
          <cell r="AP31">
            <v>12</v>
          </cell>
          <cell r="AQ31">
            <v>4</v>
          </cell>
          <cell r="AR31">
            <v>6</v>
          </cell>
          <cell r="AS31">
            <v>6</v>
          </cell>
          <cell r="AT31">
            <v>5</v>
          </cell>
          <cell r="AU31">
            <v>10</v>
          </cell>
          <cell r="AV31">
            <v>13</v>
          </cell>
          <cell r="AW31">
            <v>10</v>
          </cell>
          <cell r="AX31">
            <v>7</v>
          </cell>
          <cell r="AY31">
            <v>8</v>
          </cell>
          <cell r="AZ31">
            <v>10</v>
          </cell>
          <cell r="BA31">
            <v>2</v>
          </cell>
          <cell r="BB31">
            <v>12</v>
          </cell>
          <cell r="BC31">
            <v>6</v>
          </cell>
          <cell r="BD31">
            <v>6</v>
          </cell>
          <cell r="BE31">
            <v>10</v>
          </cell>
          <cell r="BF31">
            <v>4</v>
          </cell>
          <cell r="BG31">
            <v>5</v>
          </cell>
          <cell r="BH31">
            <v>7</v>
          </cell>
          <cell r="BI31">
            <v>8</v>
          </cell>
          <cell r="BJ31">
            <v>2</v>
          </cell>
          <cell r="BK31">
            <v>6</v>
          </cell>
          <cell r="BL31">
            <v>4</v>
          </cell>
          <cell r="BM31">
            <v>4</v>
          </cell>
          <cell r="BN31">
            <v>5</v>
          </cell>
          <cell r="BO31">
            <v>5</v>
          </cell>
          <cell r="BP31">
            <v>7</v>
          </cell>
          <cell r="BQ31">
            <v>4</v>
          </cell>
          <cell r="BR31">
            <v>4</v>
          </cell>
          <cell r="BS31">
            <v>8</v>
          </cell>
          <cell r="BT31">
            <v>7</v>
          </cell>
          <cell r="BU31">
            <v>10</v>
          </cell>
          <cell r="BV31">
            <v>8</v>
          </cell>
          <cell r="BW31">
            <v>6</v>
          </cell>
          <cell r="BX31">
            <v>5</v>
          </cell>
          <cell r="BY31">
            <v>4</v>
          </cell>
          <cell r="BZ31">
            <v>3</v>
          </cell>
          <cell r="CA31">
            <v>11</v>
          </cell>
          <cell r="CB31">
            <v>6</v>
          </cell>
          <cell r="CC31">
            <v>6</v>
          </cell>
          <cell r="CD31">
            <v>6</v>
          </cell>
          <cell r="CE31">
            <v>5</v>
          </cell>
          <cell r="CF31">
            <v>11</v>
          </cell>
          <cell r="CG31">
            <v>8</v>
          </cell>
          <cell r="CH31">
            <v>6</v>
          </cell>
          <cell r="CI31">
            <v>6</v>
          </cell>
          <cell r="CJ31">
            <v>6</v>
          </cell>
          <cell r="CK31">
            <v>7</v>
          </cell>
          <cell r="CL31">
            <v>6</v>
          </cell>
          <cell r="CM31">
            <v>5</v>
          </cell>
          <cell r="CN31">
            <v>3</v>
          </cell>
          <cell r="CO31">
            <v>6</v>
          </cell>
          <cell r="CP31">
            <v>2</v>
          </cell>
          <cell r="CQ31">
            <v>2</v>
          </cell>
          <cell r="CR31">
            <v>3</v>
          </cell>
          <cell r="CS31">
            <v>3</v>
          </cell>
          <cell r="CT31">
            <v>1</v>
          </cell>
          <cell r="CU31">
            <v>2</v>
          </cell>
          <cell r="CV31">
            <v>0</v>
          </cell>
          <cell r="CW31">
            <v>1</v>
          </cell>
          <cell r="CX31">
            <v>0</v>
          </cell>
          <cell r="CY31">
            <v>1</v>
          </cell>
          <cell r="CZ31">
            <v>0</v>
          </cell>
          <cell r="DA31">
            <v>1</v>
          </cell>
          <cell r="DB31">
            <v>1</v>
          </cell>
          <cell r="DC31">
            <v>0</v>
          </cell>
          <cell r="DD31">
            <v>0</v>
          </cell>
          <cell r="DE31">
            <v>0</v>
          </cell>
        </row>
        <row r="32">
          <cell r="A32" t="str">
            <v>ｱｽﾞ411</v>
          </cell>
          <cell r="B32" t="str">
            <v>ｱｽﾞ4</v>
          </cell>
          <cell r="C32">
            <v>1</v>
          </cell>
          <cell r="D32">
            <v>1</v>
          </cell>
          <cell r="E32">
            <v>3</v>
          </cell>
          <cell r="F32">
            <v>1</v>
          </cell>
          <cell r="G32">
            <v>2</v>
          </cell>
          <cell r="H32">
            <v>1</v>
          </cell>
          <cell r="I32">
            <v>3</v>
          </cell>
          <cell r="J32">
            <v>0</v>
          </cell>
          <cell r="K32">
            <v>3</v>
          </cell>
          <cell r="L32">
            <v>1</v>
          </cell>
          <cell r="M32">
            <v>1</v>
          </cell>
          <cell r="N32">
            <v>0</v>
          </cell>
          <cell r="O32">
            <v>2</v>
          </cell>
          <cell r="P32">
            <v>1</v>
          </cell>
          <cell r="Q32">
            <v>5</v>
          </cell>
          <cell r="R32">
            <v>2</v>
          </cell>
          <cell r="S32">
            <v>4</v>
          </cell>
          <cell r="T32">
            <v>1</v>
          </cell>
          <cell r="U32">
            <v>3</v>
          </cell>
          <cell r="V32">
            <v>5</v>
          </cell>
          <cell r="W32">
            <v>10</v>
          </cell>
          <cell r="X32">
            <v>3</v>
          </cell>
          <cell r="Y32">
            <v>3</v>
          </cell>
          <cell r="Z32">
            <v>3</v>
          </cell>
          <cell r="AA32">
            <v>5</v>
          </cell>
          <cell r="AB32">
            <v>4</v>
          </cell>
          <cell r="AC32">
            <v>1</v>
          </cell>
          <cell r="AD32">
            <v>0</v>
          </cell>
          <cell r="AE32">
            <v>4</v>
          </cell>
          <cell r="AF32">
            <v>4</v>
          </cell>
          <cell r="AG32">
            <v>1</v>
          </cell>
          <cell r="AH32">
            <v>4</v>
          </cell>
          <cell r="AI32">
            <v>3</v>
          </cell>
          <cell r="AJ32">
            <v>0</v>
          </cell>
          <cell r="AK32">
            <v>2</v>
          </cell>
          <cell r="AL32">
            <v>5</v>
          </cell>
          <cell r="AM32">
            <v>5</v>
          </cell>
          <cell r="AN32">
            <v>6</v>
          </cell>
          <cell r="AO32">
            <v>2</v>
          </cell>
          <cell r="AP32">
            <v>3</v>
          </cell>
          <cell r="AQ32">
            <v>1</v>
          </cell>
          <cell r="AR32">
            <v>2</v>
          </cell>
          <cell r="AS32">
            <v>5</v>
          </cell>
          <cell r="AT32">
            <v>7</v>
          </cell>
          <cell r="AU32">
            <v>2</v>
          </cell>
          <cell r="AV32">
            <v>6</v>
          </cell>
          <cell r="AW32">
            <v>4</v>
          </cell>
          <cell r="AX32">
            <v>9</v>
          </cell>
          <cell r="AY32">
            <v>1</v>
          </cell>
          <cell r="AZ32">
            <v>8</v>
          </cell>
          <cell r="BA32">
            <v>10</v>
          </cell>
          <cell r="BB32">
            <v>4</v>
          </cell>
          <cell r="BC32">
            <v>1</v>
          </cell>
          <cell r="BD32">
            <v>4</v>
          </cell>
          <cell r="BE32">
            <v>9</v>
          </cell>
          <cell r="BF32">
            <v>6</v>
          </cell>
          <cell r="BG32">
            <v>7</v>
          </cell>
          <cell r="BH32">
            <v>11</v>
          </cell>
          <cell r="BI32">
            <v>2</v>
          </cell>
          <cell r="BJ32">
            <v>2</v>
          </cell>
          <cell r="BK32">
            <v>3</v>
          </cell>
          <cell r="BL32">
            <v>4</v>
          </cell>
          <cell r="BM32">
            <v>7</v>
          </cell>
          <cell r="BN32">
            <v>2</v>
          </cell>
          <cell r="BO32">
            <v>2</v>
          </cell>
          <cell r="BP32">
            <v>2</v>
          </cell>
          <cell r="BQ32">
            <v>8</v>
          </cell>
          <cell r="BR32">
            <v>5</v>
          </cell>
          <cell r="BS32">
            <v>5</v>
          </cell>
          <cell r="BT32">
            <v>4</v>
          </cell>
          <cell r="BU32">
            <v>6</v>
          </cell>
          <cell r="BV32">
            <v>5</v>
          </cell>
          <cell r="BW32">
            <v>3</v>
          </cell>
          <cell r="BX32">
            <v>5</v>
          </cell>
          <cell r="BY32">
            <v>2</v>
          </cell>
          <cell r="BZ32">
            <v>3</v>
          </cell>
          <cell r="CA32">
            <v>3</v>
          </cell>
          <cell r="CB32">
            <v>4</v>
          </cell>
          <cell r="CC32">
            <v>8</v>
          </cell>
          <cell r="CD32">
            <v>1</v>
          </cell>
          <cell r="CE32">
            <v>4</v>
          </cell>
          <cell r="CF32">
            <v>7</v>
          </cell>
          <cell r="CG32">
            <v>1</v>
          </cell>
          <cell r="CH32">
            <v>6</v>
          </cell>
          <cell r="CI32">
            <v>1</v>
          </cell>
          <cell r="CJ32">
            <v>3</v>
          </cell>
          <cell r="CK32">
            <v>2</v>
          </cell>
          <cell r="CL32">
            <v>2</v>
          </cell>
          <cell r="CM32">
            <v>0</v>
          </cell>
          <cell r="CN32">
            <v>1</v>
          </cell>
          <cell r="CO32">
            <v>1</v>
          </cell>
          <cell r="CP32">
            <v>0</v>
          </cell>
          <cell r="CQ32">
            <v>1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</row>
        <row r="33">
          <cell r="A33" t="str">
            <v>ｱｽﾞ412</v>
          </cell>
          <cell r="B33" t="str">
            <v>ｱｽﾞ4</v>
          </cell>
          <cell r="C33">
            <v>1</v>
          </cell>
          <cell r="D33">
            <v>2</v>
          </cell>
          <cell r="E33">
            <v>3</v>
          </cell>
          <cell r="F33">
            <v>0</v>
          </cell>
          <cell r="G33">
            <v>4</v>
          </cell>
          <cell r="H33">
            <v>1</v>
          </cell>
          <cell r="I33">
            <v>2</v>
          </cell>
          <cell r="J33">
            <v>0</v>
          </cell>
          <cell r="K33">
            <v>2</v>
          </cell>
          <cell r="L33">
            <v>2</v>
          </cell>
          <cell r="M33">
            <v>3</v>
          </cell>
          <cell r="N33">
            <v>1</v>
          </cell>
          <cell r="O33">
            <v>2</v>
          </cell>
          <cell r="P33">
            <v>2</v>
          </cell>
          <cell r="Q33">
            <v>3</v>
          </cell>
          <cell r="R33">
            <v>3</v>
          </cell>
          <cell r="S33">
            <v>0</v>
          </cell>
          <cell r="T33">
            <v>1</v>
          </cell>
          <cell r="U33">
            <v>3</v>
          </cell>
          <cell r="V33">
            <v>6</v>
          </cell>
          <cell r="W33">
            <v>2</v>
          </cell>
          <cell r="X33">
            <v>5</v>
          </cell>
          <cell r="Y33">
            <v>5</v>
          </cell>
          <cell r="Z33">
            <v>7</v>
          </cell>
          <cell r="AA33">
            <v>2</v>
          </cell>
          <cell r="AB33">
            <v>4</v>
          </cell>
          <cell r="AC33">
            <v>6</v>
          </cell>
          <cell r="AD33">
            <v>2</v>
          </cell>
          <cell r="AE33">
            <v>3</v>
          </cell>
          <cell r="AF33">
            <v>1</v>
          </cell>
          <cell r="AG33">
            <v>1</v>
          </cell>
          <cell r="AH33">
            <v>4</v>
          </cell>
          <cell r="AI33">
            <v>1</v>
          </cell>
          <cell r="AJ33">
            <v>7</v>
          </cell>
          <cell r="AK33">
            <v>5</v>
          </cell>
          <cell r="AL33">
            <v>5</v>
          </cell>
          <cell r="AM33">
            <v>3</v>
          </cell>
          <cell r="AN33">
            <v>3</v>
          </cell>
          <cell r="AO33">
            <v>6</v>
          </cell>
          <cell r="AP33">
            <v>2</v>
          </cell>
          <cell r="AQ33">
            <v>2</v>
          </cell>
          <cell r="AR33">
            <v>5</v>
          </cell>
          <cell r="AS33">
            <v>5</v>
          </cell>
          <cell r="AT33">
            <v>4</v>
          </cell>
          <cell r="AU33">
            <v>1</v>
          </cell>
          <cell r="AV33">
            <v>4</v>
          </cell>
          <cell r="AW33">
            <v>7</v>
          </cell>
          <cell r="AX33">
            <v>9</v>
          </cell>
          <cell r="AY33">
            <v>9</v>
          </cell>
          <cell r="AZ33">
            <v>4</v>
          </cell>
          <cell r="BA33">
            <v>5</v>
          </cell>
          <cell r="BB33">
            <v>4</v>
          </cell>
          <cell r="BC33">
            <v>7</v>
          </cell>
          <cell r="BD33">
            <v>6</v>
          </cell>
          <cell r="BE33">
            <v>4</v>
          </cell>
          <cell r="BF33">
            <v>6</v>
          </cell>
          <cell r="BG33">
            <v>5</v>
          </cell>
          <cell r="BH33">
            <v>3</v>
          </cell>
          <cell r="BI33">
            <v>3</v>
          </cell>
          <cell r="BJ33">
            <v>7</v>
          </cell>
          <cell r="BK33">
            <v>4</v>
          </cell>
          <cell r="BL33">
            <v>2</v>
          </cell>
          <cell r="BM33">
            <v>3</v>
          </cell>
          <cell r="BN33">
            <v>5</v>
          </cell>
          <cell r="BO33">
            <v>4</v>
          </cell>
          <cell r="BP33">
            <v>6</v>
          </cell>
          <cell r="BQ33">
            <v>7</v>
          </cell>
          <cell r="BR33">
            <v>4</v>
          </cell>
          <cell r="BS33">
            <v>4</v>
          </cell>
          <cell r="BT33">
            <v>3</v>
          </cell>
          <cell r="BU33">
            <v>12</v>
          </cell>
          <cell r="BV33">
            <v>4</v>
          </cell>
          <cell r="BW33">
            <v>5</v>
          </cell>
          <cell r="BX33">
            <v>5</v>
          </cell>
          <cell r="BY33">
            <v>3</v>
          </cell>
          <cell r="BZ33">
            <v>0</v>
          </cell>
          <cell r="CA33">
            <v>4</v>
          </cell>
          <cell r="CB33">
            <v>7</v>
          </cell>
          <cell r="CC33">
            <v>4</v>
          </cell>
          <cell r="CD33">
            <v>5</v>
          </cell>
          <cell r="CE33">
            <v>8</v>
          </cell>
          <cell r="CF33">
            <v>2</v>
          </cell>
          <cell r="CG33">
            <v>3</v>
          </cell>
          <cell r="CH33">
            <v>1</v>
          </cell>
          <cell r="CI33">
            <v>1</v>
          </cell>
          <cell r="CJ33">
            <v>4</v>
          </cell>
          <cell r="CK33">
            <v>1</v>
          </cell>
          <cell r="CL33">
            <v>1</v>
          </cell>
          <cell r="CM33">
            <v>1</v>
          </cell>
          <cell r="CN33">
            <v>1</v>
          </cell>
          <cell r="CO33">
            <v>0</v>
          </cell>
          <cell r="CP33">
            <v>2</v>
          </cell>
          <cell r="CQ33">
            <v>1</v>
          </cell>
          <cell r="CR33">
            <v>2</v>
          </cell>
          <cell r="CS33">
            <v>0</v>
          </cell>
          <cell r="CT33">
            <v>1</v>
          </cell>
          <cell r="CU33">
            <v>0</v>
          </cell>
          <cell r="CV33">
            <v>0</v>
          </cell>
          <cell r="CW33">
            <v>2</v>
          </cell>
          <cell r="CX33">
            <v>0</v>
          </cell>
          <cell r="CY33">
            <v>0</v>
          </cell>
          <cell r="CZ33">
            <v>1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</row>
        <row r="34">
          <cell r="A34" t="str">
            <v>ｲｹ  11</v>
          </cell>
          <cell r="B34" t="str">
            <v xml:space="preserve">ｲｹ  </v>
          </cell>
          <cell r="C34">
            <v>1</v>
          </cell>
          <cell r="D34">
            <v>1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2</v>
          </cell>
          <cell r="S34">
            <v>1</v>
          </cell>
          <cell r="T34">
            <v>1</v>
          </cell>
          <cell r="U34">
            <v>0</v>
          </cell>
          <cell r="V34">
            <v>2</v>
          </cell>
          <cell r="W34">
            <v>0</v>
          </cell>
          <cell r="X34">
            <v>0</v>
          </cell>
          <cell r="Y34">
            <v>1</v>
          </cell>
          <cell r="Z34">
            <v>0</v>
          </cell>
          <cell r="AA34">
            <v>1</v>
          </cell>
          <cell r="AB34">
            <v>0</v>
          </cell>
          <cell r="AC34">
            <v>0</v>
          </cell>
          <cell r="AD34">
            <v>0</v>
          </cell>
          <cell r="AE34">
            <v>1</v>
          </cell>
          <cell r="AF34">
            <v>0</v>
          </cell>
          <cell r="AG34">
            <v>2</v>
          </cell>
          <cell r="AH34">
            <v>0</v>
          </cell>
          <cell r="AI34">
            <v>0</v>
          </cell>
          <cell r="AJ34">
            <v>3</v>
          </cell>
          <cell r="AK34">
            <v>2</v>
          </cell>
          <cell r="AL34">
            <v>0</v>
          </cell>
          <cell r="AM34">
            <v>0</v>
          </cell>
          <cell r="AN34">
            <v>0</v>
          </cell>
          <cell r="AO34">
            <v>2</v>
          </cell>
          <cell r="AP34">
            <v>0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0</v>
          </cell>
          <cell r="AV34">
            <v>3</v>
          </cell>
          <cell r="AW34">
            <v>1</v>
          </cell>
          <cell r="AX34">
            <v>0</v>
          </cell>
          <cell r="AY34">
            <v>0</v>
          </cell>
          <cell r="AZ34">
            <v>1</v>
          </cell>
          <cell r="BA34">
            <v>1</v>
          </cell>
          <cell r="BB34">
            <v>0</v>
          </cell>
          <cell r="BC34">
            <v>1</v>
          </cell>
          <cell r="BD34">
            <v>1</v>
          </cell>
          <cell r="BE34">
            <v>0</v>
          </cell>
          <cell r="BF34">
            <v>0</v>
          </cell>
          <cell r="BG34">
            <v>0</v>
          </cell>
          <cell r="BH34">
            <v>2</v>
          </cell>
          <cell r="BI34">
            <v>2</v>
          </cell>
          <cell r="BJ34">
            <v>3</v>
          </cell>
          <cell r="BK34">
            <v>0</v>
          </cell>
          <cell r="BL34">
            <v>1</v>
          </cell>
          <cell r="BM34">
            <v>2</v>
          </cell>
          <cell r="BN34">
            <v>1</v>
          </cell>
          <cell r="BO34">
            <v>2</v>
          </cell>
          <cell r="BP34">
            <v>1</v>
          </cell>
          <cell r="BQ34">
            <v>0</v>
          </cell>
          <cell r="BR34">
            <v>2</v>
          </cell>
          <cell r="BS34">
            <v>0</v>
          </cell>
          <cell r="BT34">
            <v>0</v>
          </cell>
          <cell r="BU34">
            <v>1</v>
          </cell>
          <cell r="BV34">
            <v>2</v>
          </cell>
          <cell r="BW34">
            <v>1</v>
          </cell>
          <cell r="BX34">
            <v>3</v>
          </cell>
          <cell r="BY34">
            <v>0</v>
          </cell>
          <cell r="BZ34">
            <v>1</v>
          </cell>
          <cell r="CA34">
            <v>2</v>
          </cell>
          <cell r="CB34">
            <v>1</v>
          </cell>
          <cell r="CC34">
            <v>0</v>
          </cell>
          <cell r="CD34">
            <v>1</v>
          </cell>
          <cell r="CE34">
            <v>1</v>
          </cell>
          <cell r="CF34">
            <v>0</v>
          </cell>
          <cell r="CG34">
            <v>0</v>
          </cell>
          <cell r="CH34">
            <v>1</v>
          </cell>
          <cell r="CI34">
            <v>1</v>
          </cell>
          <cell r="CJ34">
            <v>1</v>
          </cell>
          <cell r="CK34">
            <v>0</v>
          </cell>
          <cell r="CL34">
            <v>1</v>
          </cell>
          <cell r="CM34">
            <v>0</v>
          </cell>
          <cell r="CN34">
            <v>0</v>
          </cell>
          <cell r="CO34">
            <v>1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</row>
        <row r="35">
          <cell r="A35" t="str">
            <v>ｲｹ  12</v>
          </cell>
          <cell r="B35" t="str">
            <v xml:space="preserve">ｲｹ  </v>
          </cell>
          <cell r="C35">
            <v>1</v>
          </cell>
          <cell r="D35">
            <v>2</v>
          </cell>
          <cell r="E35">
            <v>0</v>
          </cell>
          <cell r="F35">
            <v>0</v>
          </cell>
          <cell r="G35">
            <v>1</v>
          </cell>
          <cell r="H35">
            <v>0</v>
          </cell>
          <cell r="I35">
            <v>0</v>
          </cell>
          <cell r="J35">
            <v>0</v>
          </cell>
          <cell r="K35">
            <v>1</v>
          </cell>
          <cell r="L35">
            <v>0</v>
          </cell>
          <cell r="M35">
            <v>0</v>
          </cell>
          <cell r="N35">
            <v>0</v>
          </cell>
          <cell r="O35">
            <v>1</v>
          </cell>
          <cell r="P35">
            <v>1</v>
          </cell>
          <cell r="Q35">
            <v>0</v>
          </cell>
          <cell r="R35">
            <v>1</v>
          </cell>
          <cell r="S35">
            <v>1</v>
          </cell>
          <cell r="T35">
            <v>0</v>
          </cell>
          <cell r="U35">
            <v>0</v>
          </cell>
          <cell r="V35">
            <v>1</v>
          </cell>
          <cell r="W35">
            <v>2</v>
          </cell>
          <cell r="X35">
            <v>1</v>
          </cell>
          <cell r="Y35">
            <v>0</v>
          </cell>
          <cell r="Z35">
            <v>0</v>
          </cell>
          <cell r="AA35">
            <v>1</v>
          </cell>
          <cell r="AB35">
            <v>0</v>
          </cell>
          <cell r="AC35">
            <v>2</v>
          </cell>
          <cell r="AD35">
            <v>1</v>
          </cell>
          <cell r="AE35">
            <v>1</v>
          </cell>
          <cell r="AF35">
            <v>0</v>
          </cell>
          <cell r="AG35">
            <v>2</v>
          </cell>
          <cell r="AH35">
            <v>0</v>
          </cell>
          <cell r="AI35">
            <v>0</v>
          </cell>
          <cell r="AJ35">
            <v>1</v>
          </cell>
          <cell r="AK35">
            <v>0</v>
          </cell>
          <cell r="AL35">
            <v>0</v>
          </cell>
          <cell r="AM35">
            <v>0</v>
          </cell>
          <cell r="AN35">
            <v>1</v>
          </cell>
          <cell r="AO35">
            <v>0</v>
          </cell>
          <cell r="AP35">
            <v>0</v>
          </cell>
          <cell r="AQ35">
            <v>1</v>
          </cell>
          <cell r="AR35">
            <v>1</v>
          </cell>
          <cell r="AS35">
            <v>0</v>
          </cell>
          <cell r="AT35">
            <v>0</v>
          </cell>
          <cell r="AU35">
            <v>1</v>
          </cell>
          <cell r="AV35">
            <v>0</v>
          </cell>
          <cell r="AW35">
            <v>1</v>
          </cell>
          <cell r="AX35">
            <v>0</v>
          </cell>
          <cell r="AY35">
            <v>1</v>
          </cell>
          <cell r="AZ35">
            <v>2</v>
          </cell>
          <cell r="BA35">
            <v>2</v>
          </cell>
          <cell r="BB35">
            <v>2</v>
          </cell>
          <cell r="BC35">
            <v>0</v>
          </cell>
          <cell r="BD35">
            <v>1</v>
          </cell>
          <cell r="BE35">
            <v>1</v>
          </cell>
          <cell r="BF35">
            <v>0</v>
          </cell>
          <cell r="BG35">
            <v>2</v>
          </cell>
          <cell r="BH35">
            <v>0</v>
          </cell>
          <cell r="BI35">
            <v>2</v>
          </cell>
          <cell r="BJ35">
            <v>3</v>
          </cell>
          <cell r="BK35">
            <v>2</v>
          </cell>
          <cell r="BL35">
            <v>1</v>
          </cell>
          <cell r="BM35">
            <v>0</v>
          </cell>
          <cell r="BN35">
            <v>0</v>
          </cell>
          <cell r="BO35">
            <v>0</v>
          </cell>
          <cell r="BP35">
            <v>1</v>
          </cell>
          <cell r="BQ35">
            <v>1</v>
          </cell>
          <cell r="BR35">
            <v>0</v>
          </cell>
          <cell r="BS35">
            <v>0</v>
          </cell>
          <cell r="BT35">
            <v>3</v>
          </cell>
          <cell r="BU35">
            <v>1</v>
          </cell>
          <cell r="BV35">
            <v>2</v>
          </cell>
          <cell r="BW35">
            <v>1</v>
          </cell>
          <cell r="BX35">
            <v>2</v>
          </cell>
          <cell r="BY35">
            <v>3</v>
          </cell>
          <cell r="BZ35">
            <v>1</v>
          </cell>
          <cell r="CA35">
            <v>1</v>
          </cell>
          <cell r="CB35">
            <v>0</v>
          </cell>
          <cell r="CC35">
            <v>3</v>
          </cell>
          <cell r="CD35">
            <v>0</v>
          </cell>
          <cell r="CE35">
            <v>3</v>
          </cell>
          <cell r="CF35">
            <v>0</v>
          </cell>
          <cell r="CG35">
            <v>2</v>
          </cell>
          <cell r="CH35">
            <v>1</v>
          </cell>
          <cell r="CI35">
            <v>3</v>
          </cell>
          <cell r="CJ35">
            <v>1</v>
          </cell>
          <cell r="CK35">
            <v>0</v>
          </cell>
          <cell r="CL35">
            <v>0</v>
          </cell>
          <cell r="CM35">
            <v>2</v>
          </cell>
          <cell r="CN35">
            <v>1</v>
          </cell>
          <cell r="CO35">
            <v>1</v>
          </cell>
          <cell r="CP35">
            <v>1</v>
          </cell>
          <cell r="CQ35">
            <v>0</v>
          </cell>
          <cell r="CR35">
            <v>1</v>
          </cell>
          <cell r="CS35">
            <v>2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</row>
        <row r="36">
          <cell r="A36" t="str">
            <v>ｲｽﾞﾐ11</v>
          </cell>
          <cell r="B36" t="str">
            <v>ｲｽﾞﾐ</v>
          </cell>
          <cell r="C36">
            <v>1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1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</row>
        <row r="37">
          <cell r="A37" t="str">
            <v>ｲｽﾞﾐ12</v>
          </cell>
          <cell r="B37" t="str">
            <v>ｲｽﾞﾐ</v>
          </cell>
          <cell r="C37">
            <v>1</v>
          </cell>
          <cell r="D37">
            <v>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1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</row>
        <row r="38">
          <cell r="A38" t="str">
            <v>ｲｽﾞ111</v>
          </cell>
          <cell r="B38" t="str">
            <v>ｲｽﾞ1</v>
          </cell>
          <cell r="C38">
            <v>1</v>
          </cell>
          <cell r="D38">
            <v>1</v>
          </cell>
          <cell r="E38">
            <v>2</v>
          </cell>
          <cell r="F38">
            <v>4</v>
          </cell>
          <cell r="G38">
            <v>2</v>
          </cell>
          <cell r="H38">
            <v>3</v>
          </cell>
          <cell r="I38">
            <v>7</v>
          </cell>
          <cell r="J38">
            <v>6</v>
          </cell>
          <cell r="K38">
            <v>3</v>
          </cell>
          <cell r="L38">
            <v>4</v>
          </cell>
          <cell r="M38">
            <v>6</v>
          </cell>
          <cell r="N38">
            <v>4</v>
          </cell>
          <cell r="O38">
            <v>6</v>
          </cell>
          <cell r="P38">
            <v>11</v>
          </cell>
          <cell r="Q38">
            <v>12</v>
          </cell>
          <cell r="R38">
            <v>7</v>
          </cell>
          <cell r="S38">
            <v>8</v>
          </cell>
          <cell r="T38">
            <v>5</v>
          </cell>
          <cell r="U38">
            <v>2</v>
          </cell>
          <cell r="V38">
            <v>7</v>
          </cell>
          <cell r="W38">
            <v>12</v>
          </cell>
          <cell r="X38">
            <v>7</v>
          </cell>
          <cell r="Y38">
            <v>5</v>
          </cell>
          <cell r="Z38">
            <v>11</v>
          </cell>
          <cell r="AA38">
            <v>4</v>
          </cell>
          <cell r="AB38">
            <v>7</v>
          </cell>
          <cell r="AC38">
            <v>7</v>
          </cell>
          <cell r="AD38">
            <v>3</v>
          </cell>
          <cell r="AE38">
            <v>4</v>
          </cell>
          <cell r="AF38">
            <v>8</v>
          </cell>
          <cell r="AG38">
            <v>11</v>
          </cell>
          <cell r="AH38">
            <v>12</v>
          </cell>
          <cell r="AI38">
            <v>7</v>
          </cell>
          <cell r="AJ38">
            <v>10</v>
          </cell>
          <cell r="AK38">
            <v>6</v>
          </cell>
          <cell r="AL38">
            <v>10</v>
          </cell>
          <cell r="AM38">
            <v>4</v>
          </cell>
          <cell r="AN38">
            <v>5</v>
          </cell>
          <cell r="AO38">
            <v>13</v>
          </cell>
          <cell r="AP38">
            <v>4</v>
          </cell>
          <cell r="AQ38">
            <v>5</v>
          </cell>
          <cell r="AR38">
            <v>3</v>
          </cell>
          <cell r="AS38">
            <v>12</v>
          </cell>
          <cell r="AT38">
            <v>10</v>
          </cell>
          <cell r="AU38">
            <v>10</v>
          </cell>
          <cell r="AV38">
            <v>14</v>
          </cell>
          <cell r="AW38">
            <v>15</v>
          </cell>
          <cell r="AX38">
            <v>7</v>
          </cell>
          <cell r="AY38">
            <v>12</v>
          </cell>
          <cell r="AZ38">
            <v>7</v>
          </cell>
          <cell r="BA38">
            <v>9</v>
          </cell>
          <cell r="BB38">
            <v>10</v>
          </cell>
          <cell r="BC38">
            <v>8</v>
          </cell>
          <cell r="BD38">
            <v>14</v>
          </cell>
          <cell r="BE38">
            <v>13</v>
          </cell>
          <cell r="BF38">
            <v>5</v>
          </cell>
          <cell r="BG38">
            <v>9</v>
          </cell>
          <cell r="BH38">
            <v>14</v>
          </cell>
          <cell r="BI38">
            <v>6</v>
          </cell>
          <cell r="BJ38">
            <v>8</v>
          </cell>
          <cell r="BK38">
            <v>16</v>
          </cell>
          <cell r="BL38">
            <v>9</v>
          </cell>
          <cell r="BM38">
            <v>19</v>
          </cell>
          <cell r="BN38">
            <v>6</v>
          </cell>
          <cell r="BO38">
            <v>12</v>
          </cell>
          <cell r="BP38">
            <v>8</v>
          </cell>
          <cell r="BQ38">
            <v>8</v>
          </cell>
          <cell r="BR38">
            <v>9</v>
          </cell>
          <cell r="BS38">
            <v>8</v>
          </cell>
          <cell r="BT38">
            <v>10</v>
          </cell>
          <cell r="BU38">
            <v>17</v>
          </cell>
          <cell r="BV38">
            <v>16</v>
          </cell>
          <cell r="BW38">
            <v>9</v>
          </cell>
          <cell r="BX38">
            <v>8</v>
          </cell>
          <cell r="BY38">
            <v>2</v>
          </cell>
          <cell r="BZ38">
            <v>10</v>
          </cell>
          <cell r="CA38">
            <v>15</v>
          </cell>
          <cell r="CB38">
            <v>9</v>
          </cell>
          <cell r="CC38">
            <v>9</v>
          </cell>
          <cell r="CD38">
            <v>11</v>
          </cell>
          <cell r="CE38">
            <v>8</v>
          </cell>
          <cell r="CF38">
            <v>10</v>
          </cell>
          <cell r="CG38">
            <v>16</v>
          </cell>
          <cell r="CH38">
            <v>5</v>
          </cell>
          <cell r="CI38">
            <v>4</v>
          </cell>
          <cell r="CJ38">
            <v>4</v>
          </cell>
          <cell r="CK38">
            <v>2</v>
          </cell>
          <cell r="CL38">
            <v>6</v>
          </cell>
          <cell r="CM38">
            <v>5</v>
          </cell>
          <cell r="CN38">
            <v>1</v>
          </cell>
          <cell r="CO38">
            <v>3</v>
          </cell>
          <cell r="CP38">
            <v>0</v>
          </cell>
          <cell r="CQ38">
            <v>0</v>
          </cell>
          <cell r="CR38">
            <v>4</v>
          </cell>
          <cell r="CS38">
            <v>2</v>
          </cell>
          <cell r="CT38">
            <v>1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</row>
        <row r="39">
          <cell r="A39" t="str">
            <v>ｲｽﾞ112</v>
          </cell>
          <cell r="B39" t="str">
            <v>ｲｽﾞ1</v>
          </cell>
          <cell r="C39">
            <v>1</v>
          </cell>
          <cell r="D39">
            <v>2</v>
          </cell>
          <cell r="E39">
            <v>2</v>
          </cell>
          <cell r="F39">
            <v>3</v>
          </cell>
          <cell r="G39">
            <v>5</v>
          </cell>
          <cell r="H39">
            <v>4</v>
          </cell>
          <cell r="I39">
            <v>7</v>
          </cell>
          <cell r="J39">
            <v>7</v>
          </cell>
          <cell r="K39">
            <v>6</v>
          </cell>
          <cell r="L39">
            <v>5</v>
          </cell>
          <cell r="M39">
            <v>9</v>
          </cell>
          <cell r="N39">
            <v>7</v>
          </cell>
          <cell r="O39">
            <v>8</v>
          </cell>
          <cell r="P39">
            <v>5</v>
          </cell>
          <cell r="Q39">
            <v>5</v>
          </cell>
          <cell r="R39">
            <v>4</v>
          </cell>
          <cell r="S39">
            <v>6</v>
          </cell>
          <cell r="T39">
            <v>5</v>
          </cell>
          <cell r="U39">
            <v>9</v>
          </cell>
          <cell r="V39">
            <v>7</v>
          </cell>
          <cell r="W39">
            <v>5</v>
          </cell>
          <cell r="X39">
            <v>5</v>
          </cell>
          <cell r="Y39">
            <v>6</v>
          </cell>
          <cell r="Z39">
            <v>8</v>
          </cell>
          <cell r="AA39">
            <v>11</v>
          </cell>
          <cell r="AB39">
            <v>9</v>
          </cell>
          <cell r="AC39">
            <v>7</v>
          </cell>
          <cell r="AD39">
            <v>5</v>
          </cell>
          <cell r="AE39">
            <v>14</v>
          </cell>
          <cell r="AF39">
            <v>7</v>
          </cell>
          <cell r="AG39">
            <v>9</v>
          </cell>
          <cell r="AH39">
            <v>5</v>
          </cell>
          <cell r="AI39">
            <v>4</v>
          </cell>
          <cell r="AJ39">
            <v>4</v>
          </cell>
          <cell r="AK39">
            <v>6</v>
          </cell>
          <cell r="AL39">
            <v>11</v>
          </cell>
          <cell r="AM39">
            <v>8</v>
          </cell>
          <cell r="AN39">
            <v>5</v>
          </cell>
          <cell r="AO39">
            <v>8</v>
          </cell>
          <cell r="AP39">
            <v>9</v>
          </cell>
          <cell r="AQ39">
            <v>8</v>
          </cell>
          <cell r="AR39">
            <v>10</v>
          </cell>
          <cell r="AS39">
            <v>9</v>
          </cell>
          <cell r="AT39">
            <v>11</v>
          </cell>
          <cell r="AU39">
            <v>10</v>
          </cell>
          <cell r="AV39">
            <v>11</v>
          </cell>
          <cell r="AW39">
            <v>16</v>
          </cell>
          <cell r="AX39">
            <v>10</v>
          </cell>
          <cell r="AY39">
            <v>9</v>
          </cell>
          <cell r="AZ39">
            <v>9</v>
          </cell>
          <cell r="BA39">
            <v>8</v>
          </cell>
          <cell r="BB39">
            <v>11</v>
          </cell>
          <cell r="BC39">
            <v>14</v>
          </cell>
          <cell r="BD39">
            <v>4</v>
          </cell>
          <cell r="BE39">
            <v>9</v>
          </cell>
          <cell r="BF39">
            <v>6</v>
          </cell>
          <cell r="BG39">
            <v>7</v>
          </cell>
          <cell r="BH39">
            <v>5</v>
          </cell>
          <cell r="BI39">
            <v>8</v>
          </cell>
          <cell r="BJ39">
            <v>10</v>
          </cell>
          <cell r="BK39">
            <v>10</v>
          </cell>
          <cell r="BL39">
            <v>11</v>
          </cell>
          <cell r="BM39">
            <v>7</v>
          </cell>
          <cell r="BN39">
            <v>10</v>
          </cell>
          <cell r="BO39">
            <v>6</v>
          </cell>
          <cell r="BP39">
            <v>5</v>
          </cell>
          <cell r="BQ39">
            <v>5</v>
          </cell>
          <cell r="BR39">
            <v>14</v>
          </cell>
          <cell r="BS39">
            <v>14</v>
          </cell>
          <cell r="BT39">
            <v>16</v>
          </cell>
          <cell r="BU39">
            <v>11</v>
          </cell>
          <cell r="BV39">
            <v>10</v>
          </cell>
          <cell r="BW39">
            <v>9</v>
          </cell>
          <cell r="BX39">
            <v>7</v>
          </cell>
          <cell r="BY39">
            <v>9</v>
          </cell>
          <cell r="BZ39">
            <v>13</v>
          </cell>
          <cell r="CA39">
            <v>15</v>
          </cell>
          <cell r="CB39">
            <v>6</v>
          </cell>
          <cell r="CC39">
            <v>12</v>
          </cell>
          <cell r="CD39">
            <v>11</v>
          </cell>
          <cell r="CE39">
            <v>12</v>
          </cell>
          <cell r="CF39">
            <v>9</v>
          </cell>
          <cell r="CG39">
            <v>7</v>
          </cell>
          <cell r="CH39">
            <v>7</v>
          </cell>
          <cell r="CI39">
            <v>9</v>
          </cell>
          <cell r="CJ39">
            <v>10</v>
          </cell>
          <cell r="CK39">
            <v>8</v>
          </cell>
          <cell r="CL39">
            <v>5</v>
          </cell>
          <cell r="CM39">
            <v>8</v>
          </cell>
          <cell r="CN39">
            <v>3</v>
          </cell>
          <cell r="CO39">
            <v>4</v>
          </cell>
          <cell r="CP39">
            <v>2</v>
          </cell>
          <cell r="CQ39">
            <v>4</v>
          </cell>
          <cell r="CR39">
            <v>1</v>
          </cell>
          <cell r="CS39">
            <v>2</v>
          </cell>
          <cell r="CT39">
            <v>0</v>
          </cell>
          <cell r="CU39">
            <v>1</v>
          </cell>
          <cell r="CV39">
            <v>0</v>
          </cell>
          <cell r="CW39">
            <v>2</v>
          </cell>
          <cell r="CX39">
            <v>1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</row>
        <row r="40">
          <cell r="A40" t="str">
            <v>ｲｽﾞ211</v>
          </cell>
          <cell r="B40" t="str">
            <v>ｲｽﾞ2</v>
          </cell>
          <cell r="C40">
            <v>1</v>
          </cell>
          <cell r="D40">
            <v>1</v>
          </cell>
          <cell r="E40">
            <v>5</v>
          </cell>
          <cell r="F40">
            <v>2</v>
          </cell>
          <cell r="G40">
            <v>7</v>
          </cell>
          <cell r="H40">
            <v>6</v>
          </cell>
          <cell r="I40">
            <v>4</v>
          </cell>
          <cell r="J40">
            <v>7</v>
          </cell>
          <cell r="K40">
            <v>5</v>
          </cell>
          <cell r="L40">
            <v>3</v>
          </cell>
          <cell r="M40">
            <v>9</v>
          </cell>
          <cell r="N40">
            <v>4</v>
          </cell>
          <cell r="O40">
            <v>9</v>
          </cell>
          <cell r="P40">
            <v>4</v>
          </cell>
          <cell r="Q40">
            <v>6</v>
          </cell>
          <cell r="R40">
            <v>5</v>
          </cell>
          <cell r="S40">
            <v>6</v>
          </cell>
          <cell r="T40">
            <v>5</v>
          </cell>
          <cell r="U40">
            <v>5</v>
          </cell>
          <cell r="V40">
            <v>13</v>
          </cell>
          <cell r="W40">
            <v>7</v>
          </cell>
          <cell r="X40">
            <v>8</v>
          </cell>
          <cell r="Y40">
            <v>6</v>
          </cell>
          <cell r="Z40">
            <v>2</v>
          </cell>
          <cell r="AA40">
            <v>10</v>
          </cell>
          <cell r="AB40">
            <v>7</v>
          </cell>
          <cell r="AC40">
            <v>10</v>
          </cell>
          <cell r="AD40">
            <v>7</v>
          </cell>
          <cell r="AE40">
            <v>9</v>
          </cell>
          <cell r="AF40">
            <v>4</v>
          </cell>
          <cell r="AG40">
            <v>8</v>
          </cell>
          <cell r="AH40">
            <v>8</v>
          </cell>
          <cell r="AI40">
            <v>10</v>
          </cell>
          <cell r="AJ40">
            <v>8</v>
          </cell>
          <cell r="AK40">
            <v>11</v>
          </cell>
          <cell r="AL40">
            <v>10</v>
          </cell>
          <cell r="AM40">
            <v>8</v>
          </cell>
          <cell r="AN40">
            <v>5</v>
          </cell>
          <cell r="AO40">
            <v>4</v>
          </cell>
          <cell r="AP40">
            <v>8</v>
          </cell>
          <cell r="AQ40">
            <v>5</v>
          </cell>
          <cell r="AR40">
            <v>4</v>
          </cell>
          <cell r="AS40">
            <v>8</v>
          </cell>
          <cell r="AT40">
            <v>14</v>
          </cell>
          <cell r="AU40">
            <v>6</v>
          </cell>
          <cell r="AV40">
            <v>6</v>
          </cell>
          <cell r="AW40">
            <v>10</v>
          </cell>
          <cell r="AX40">
            <v>10</v>
          </cell>
          <cell r="AY40">
            <v>10</v>
          </cell>
          <cell r="AZ40">
            <v>6</v>
          </cell>
          <cell r="BA40">
            <v>18</v>
          </cell>
          <cell r="BB40">
            <v>15</v>
          </cell>
          <cell r="BC40">
            <v>9</v>
          </cell>
          <cell r="BD40">
            <v>9</v>
          </cell>
          <cell r="BE40">
            <v>13</v>
          </cell>
          <cell r="BF40">
            <v>14</v>
          </cell>
          <cell r="BG40">
            <v>10</v>
          </cell>
          <cell r="BH40">
            <v>8</v>
          </cell>
          <cell r="BI40">
            <v>6</v>
          </cell>
          <cell r="BJ40">
            <v>10</v>
          </cell>
          <cell r="BK40">
            <v>13</v>
          </cell>
          <cell r="BL40">
            <v>8</v>
          </cell>
          <cell r="BM40">
            <v>5</v>
          </cell>
          <cell r="BN40">
            <v>14</v>
          </cell>
          <cell r="BO40">
            <v>5</v>
          </cell>
          <cell r="BP40">
            <v>9</v>
          </cell>
          <cell r="BQ40">
            <v>14</v>
          </cell>
          <cell r="BR40">
            <v>7</v>
          </cell>
          <cell r="BS40">
            <v>9</v>
          </cell>
          <cell r="BT40">
            <v>10</v>
          </cell>
          <cell r="BU40">
            <v>18</v>
          </cell>
          <cell r="BV40">
            <v>16</v>
          </cell>
          <cell r="BW40">
            <v>17</v>
          </cell>
          <cell r="BX40">
            <v>10</v>
          </cell>
          <cell r="BY40">
            <v>5</v>
          </cell>
          <cell r="BZ40">
            <v>10</v>
          </cell>
          <cell r="CA40">
            <v>11</v>
          </cell>
          <cell r="CB40">
            <v>9</v>
          </cell>
          <cell r="CC40">
            <v>6</v>
          </cell>
          <cell r="CD40">
            <v>15</v>
          </cell>
          <cell r="CE40">
            <v>2</v>
          </cell>
          <cell r="CF40">
            <v>7</v>
          </cell>
          <cell r="CG40">
            <v>11</v>
          </cell>
          <cell r="CH40">
            <v>9</v>
          </cell>
          <cell r="CI40">
            <v>5</v>
          </cell>
          <cell r="CJ40">
            <v>3</v>
          </cell>
          <cell r="CK40">
            <v>6</v>
          </cell>
          <cell r="CL40">
            <v>3</v>
          </cell>
          <cell r="CM40">
            <v>4</v>
          </cell>
          <cell r="CN40">
            <v>5</v>
          </cell>
          <cell r="CO40">
            <v>2</v>
          </cell>
          <cell r="CP40">
            <v>2</v>
          </cell>
          <cell r="CQ40">
            <v>3</v>
          </cell>
          <cell r="CR40">
            <v>0</v>
          </cell>
          <cell r="CS40">
            <v>0</v>
          </cell>
          <cell r="CT40">
            <v>1</v>
          </cell>
          <cell r="CU40">
            <v>0</v>
          </cell>
          <cell r="CV40">
            <v>0</v>
          </cell>
          <cell r="CW40">
            <v>0</v>
          </cell>
          <cell r="CX40">
            <v>1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</row>
        <row r="41">
          <cell r="A41" t="str">
            <v>ｲｽﾞ212</v>
          </cell>
          <cell r="B41" t="str">
            <v>ｲｽﾞ2</v>
          </cell>
          <cell r="C41">
            <v>1</v>
          </cell>
          <cell r="D41">
            <v>2</v>
          </cell>
          <cell r="E41">
            <v>6</v>
          </cell>
          <cell r="F41">
            <v>2</v>
          </cell>
          <cell r="G41">
            <v>10</v>
          </cell>
          <cell r="H41">
            <v>4</v>
          </cell>
          <cell r="I41">
            <v>3</v>
          </cell>
          <cell r="J41">
            <v>4</v>
          </cell>
          <cell r="K41">
            <v>3</v>
          </cell>
          <cell r="L41">
            <v>6</v>
          </cell>
          <cell r="M41">
            <v>6</v>
          </cell>
          <cell r="N41">
            <v>4</v>
          </cell>
          <cell r="O41">
            <v>7</v>
          </cell>
          <cell r="P41">
            <v>9</v>
          </cell>
          <cell r="Q41">
            <v>6</v>
          </cell>
          <cell r="R41">
            <v>2</v>
          </cell>
          <cell r="S41">
            <v>4</v>
          </cell>
          <cell r="T41">
            <v>8</v>
          </cell>
          <cell r="U41">
            <v>7</v>
          </cell>
          <cell r="V41">
            <v>9</v>
          </cell>
          <cell r="W41">
            <v>9</v>
          </cell>
          <cell r="X41">
            <v>9</v>
          </cell>
          <cell r="Y41">
            <v>9</v>
          </cell>
          <cell r="Z41">
            <v>13</v>
          </cell>
          <cell r="AA41">
            <v>6</v>
          </cell>
          <cell r="AB41">
            <v>5</v>
          </cell>
          <cell r="AC41">
            <v>10</v>
          </cell>
          <cell r="AD41">
            <v>7</v>
          </cell>
          <cell r="AE41">
            <v>8</v>
          </cell>
          <cell r="AF41">
            <v>5</v>
          </cell>
          <cell r="AG41">
            <v>13</v>
          </cell>
          <cell r="AH41">
            <v>5</v>
          </cell>
          <cell r="AI41">
            <v>2</v>
          </cell>
          <cell r="AJ41">
            <v>3</v>
          </cell>
          <cell r="AK41">
            <v>1</v>
          </cell>
          <cell r="AL41">
            <v>6</v>
          </cell>
          <cell r="AM41">
            <v>13</v>
          </cell>
          <cell r="AN41">
            <v>3</v>
          </cell>
          <cell r="AO41">
            <v>5</v>
          </cell>
          <cell r="AP41">
            <v>3</v>
          </cell>
          <cell r="AQ41">
            <v>7</v>
          </cell>
          <cell r="AR41">
            <v>7</v>
          </cell>
          <cell r="AS41">
            <v>10</v>
          </cell>
          <cell r="AT41">
            <v>11</v>
          </cell>
          <cell r="AU41">
            <v>5</v>
          </cell>
          <cell r="AV41">
            <v>9</v>
          </cell>
          <cell r="AW41">
            <v>6</v>
          </cell>
          <cell r="AX41">
            <v>10</v>
          </cell>
          <cell r="AY41">
            <v>16</v>
          </cell>
          <cell r="AZ41">
            <v>5</v>
          </cell>
          <cell r="BA41">
            <v>15</v>
          </cell>
          <cell r="BB41">
            <v>7</v>
          </cell>
          <cell r="BC41">
            <v>10</v>
          </cell>
          <cell r="BD41">
            <v>10</v>
          </cell>
          <cell r="BE41">
            <v>13</v>
          </cell>
          <cell r="BF41">
            <v>10</v>
          </cell>
          <cell r="BG41">
            <v>12</v>
          </cell>
          <cell r="BH41">
            <v>14</v>
          </cell>
          <cell r="BI41">
            <v>13</v>
          </cell>
          <cell r="BJ41">
            <v>7</v>
          </cell>
          <cell r="BK41">
            <v>5</v>
          </cell>
          <cell r="BL41">
            <v>12</v>
          </cell>
          <cell r="BM41">
            <v>10</v>
          </cell>
          <cell r="BN41">
            <v>9</v>
          </cell>
          <cell r="BO41">
            <v>4</v>
          </cell>
          <cell r="BP41">
            <v>10</v>
          </cell>
          <cell r="BQ41">
            <v>5</v>
          </cell>
          <cell r="BR41">
            <v>14</v>
          </cell>
          <cell r="BS41">
            <v>16</v>
          </cell>
          <cell r="BT41">
            <v>13</v>
          </cell>
          <cell r="BU41">
            <v>10</v>
          </cell>
          <cell r="BV41">
            <v>19</v>
          </cell>
          <cell r="BW41">
            <v>13</v>
          </cell>
          <cell r="BX41">
            <v>7</v>
          </cell>
          <cell r="BY41">
            <v>10</v>
          </cell>
          <cell r="BZ41">
            <v>12</v>
          </cell>
          <cell r="CA41">
            <v>13</v>
          </cell>
          <cell r="CB41">
            <v>10</v>
          </cell>
          <cell r="CC41">
            <v>9</v>
          </cell>
          <cell r="CD41">
            <v>9</v>
          </cell>
          <cell r="CE41">
            <v>7</v>
          </cell>
          <cell r="CF41">
            <v>12</v>
          </cell>
          <cell r="CG41">
            <v>15</v>
          </cell>
          <cell r="CH41">
            <v>11</v>
          </cell>
          <cell r="CI41">
            <v>11</v>
          </cell>
          <cell r="CJ41">
            <v>8</v>
          </cell>
          <cell r="CK41">
            <v>8</v>
          </cell>
          <cell r="CL41">
            <v>7</v>
          </cell>
          <cell r="CM41">
            <v>3</v>
          </cell>
          <cell r="CN41">
            <v>6</v>
          </cell>
          <cell r="CO41">
            <v>7</v>
          </cell>
          <cell r="CP41">
            <v>8</v>
          </cell>
          <cell r="CQ41">
            <v>4</v>
          </cell>
          <cell r="CR41">
            <v>6</v>
          </cell>
          <cell r="CS41">
            <v>2</v>
          </cell>
          <cell r="CT41">
            <v>1</v>
          </cell>
          <cell r="CU41">
            <v>0</v>
          </cell>
          <cell r="CV41">
            <v>0</v>
          </cell>
          <cell r="CW41">
            <v>1</v>
          </cell>
          <cell r="CX41">
            <v>1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</row>
        <row r="42">
          <cell r="A42" t="str">
            <v>ｲｽﾞ311</v>
          </cell>
          <cell r="B42" t="str">
            <v>ｲｽﾞ3</v>
          </cell>
          <cell r="C42">
            <v>1</v>
          </cell>
          <cell r="D42">
            <v>1</v>
          </cell>
          <cell r="E42">
            <v>2</v>
          </cell>
          <cell r="F42">
            <v>0</v>
          </cell>
          <cell r="G42">
            <v>4</v>
          </cell>
          <cell r="H42">
            <v>3</v>
          </cell>
          <cell r="I42">
            <v>3</v>
          </cell>
          <cell r="J42">
            <v>3</v>
          </cell>
          <cell r="K42">
            <v>4</v>
          </cell>
          <cell r="L42">
            <v>4</v>
          </cell>
          <cell r="M42">
            <v>1</v>
          </cell>
          <cell r="N42">
            <v>3</v>
          </cell>
          <cell r="O42">
            <v>3</v>
          </cell>
          <cell r="P42">
            <v>0</v>
          </cell>
          <cell r="Q42">
            <v>4</v>
          </cell>
          <cell r="R42">
            <v>3</v>
          </cell>
          <cell r="S42">
            <v>7</v>
          </cell>
          <cell r="T42">
            <v>3</v>
          </cell>
          <cell r="U42">
            <v>5</v>
          </cell>
          <cell r="V42">
            <v>4</v>
          </cell>
          <cell r="W42">
            <v>6</v>
          </cell>
          <cell r="X42">
            <v>0</v>
          </cell>
          <cell r="Y42">
            <v>5</v>
          </cell>
          <cell r="Z42">
            <v>6</v>
          </cell>
          <cell r="AA42">
            <v>4</v>
          </cell>
          <cell r="AB42">
            <v>7</v>
          </cell>
          <cell r="AC42">
            <v>4</v>
          </cell>
          <cell r="AD42">
            <v>4</v>
          </cell>
          <cell r="AE42">
            <v>3</v>
          </cell>
          <cell r="AF42">
            <v>2</v>
          </cell>
          <cell r="AG42">
            <v>3</v>
          </cell>
          <cell r="AH42">
            <v>7</v>
          </cell>
          <cell r="AI42">
            <v>3</v>
          </cell>
          <cell r="AJ42">
            <v>6</v>
          </cell>
          <cell r="AK42">
            <v>6</v>
          </cell>
          <cell r="AL42">
            <v>4</v>
          </cell>
          <cell r="AM42">
            <v>6</v>
          </cell>
          <cell r="AN42">
            <v>3</v>
          </cell>
          <cell r="AO42">
            <v>2</v>
          </cell>
          <cell r="AP42">
            <v>3</v>
          </cell>
          <cell r="AQ42">
            <v>7</v>
          </cell>
          <cell r="AR42">
            <v>5</v>
          </cell>
          <cell r="AS42">
            <v>4</v>
          </cell>
          <cell r="AT42">
            <v>9</v>
          </cell>
          <cell r="AU42">
            <v>7</v>
          </cell>
          <cell r="AV42">
            <v>8</v>
          </cell>
          <cell r="AW42">
            <v>6</v>
          </cell>
          <cell r="AX42">
            <v>9</v>
          </cell>
          <cell r="AY42">
            <v>8</v>
          </cell>
          <cell r="AZ42">
            <v>9</v>
          </cell>
          <cell r="BA42">
            <v>10</v>
          </cell>
          <cell r="BB42">
            <v>2</v>
          </cell>
          <cell r="BC42">
            <v>7</v>
          </cell>
          <cell r="BD42">
            <v>5</v>
          </cell>
          <cell r="BE42">
            <v>16</v>
          </cell>
          <cell r="BF42">
            <v>3</v>
          </cell>
          <cell r="BG42">
            <v>8</v>
          </cell>
          <cell r="BH42">
            <v>4</v>
          </cell>
          <cell r="BI42">
            <v>5</v>
          </cell>
          <cell r="BJ42">
            <v>7</v>
          </cell>
          <cell r="BK42">
            <v>10</v>
          </cell>
          <cell r="BL42">
            <v>7</v>
          </cell>
          <cell r="BM42">
            <v>6</v>
          </cell>
          <cell r="BN42">
            <v>6</v>
          </cell>
          <cell r="BO42">
            <v>8</v>
          </cell>
          <cell r="BP42">
            <v>9</v>
          </cell>
          <cell r="BQ42">
            <v>12</v>
          </cell>
          <cell r="BR42">
            <v>9</v>
          </cell>
          <cell r="BS42">
            <v>5</v>
          </cell>
          <cell r="BT42">
            <v>11</v>
          </cell>
          <cell r="BU42">
            <v>10</v>
          </cell>
          <cell r="BV42">
            <v>10</v>
          </cell>
          <cell r="BW42">
            <v>3</v>
          </cell>
          <cell r="BX42">
            <v>7</v>
          </cell>
          <cell r="BY42">
            <v>6</v>
          </cell>
          <cell r="BZ42">
            <v>9</v>
          </cell>
          <cell r="CA42">
            <v>8</v>
          </cell>
          <cell r="CB42">
            <v>8</v>
          </cell>
          <cell r="CC42">
            <v>2</v>
          </cell>
          <cell r="CD42">
            <v>7</v>
          </cell>
          <cell r="CE42">
            <v>6</v>
          </cell>
          <cell r="CF42">
            <v>7</v>
          </cell>
          <cell r="CG42">
            <v>7</v>
          </cell>
          <cell r="CH42">
            <v>5</v>
          </cell>
          <cell r="CI42">
            <v>7</v>
          </cell>
          <cell r="CJ42">
            <v>4</v>
          </cell>
          <cell r="CK42">
            <v>5</v>
          </cell>
          <cell r="CL42">
            <v>5</v>
          </cell>
          <cell r="CM42">
            <v>1</v>
          </cell>
          <cell r="CN42">
            <v>2</v>
          </cell>
          <cell r="CO42">
            <v>2</v>
          </cell>
          <cell r="CP42">
            <v>0</v>
          </cell>
          <cell r="CQ42">
            <v>1</v>
          </cell>
          <cell r="CR42">
            <v>3</v>
          </cell>
          <cell r="CS42">
            <v>1</v>
          </cell>
          <cell r="CT42">
            <v>0</v>
          </cell>
          <cell r="CU42">
            <v>0</v>
          </cell>
          <cell r="CV42">
            <v>0</v>
          </cell>
          <cell r="CW42">
            <v>1</v>
          </cell>
          <cell r="CX42">
            <v>0</v>
          </cell>
          <cell r="CY42">
            <v>1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</row>
        <row r="43">
          <cell r="A43" t="str">
            <v>ｲｽﾞ312</v>
          </cell>
          <cell r="B43" t="str">
            <v>ｲｽﾞ3</v>
          </cell>
          <cell r="C43">
            <v>1</v>
          </cell>
          <cell r="D43">
            <v>2</v>
          </cell>
          <cell r="E43">
            <v>2</v>
          </cell>
          <cell r="F43">
            <v>1</v>
          </cell>
          <cell r="G43">
            <v>2</v>
          </cell>
          <cell r="H43">
            <v>0</v>
          </cell>
          <cell r="I43">
            <v>2</v>
          </cell>
          <cell r="J43">
            <v>0</v>
          </cell>
          <cell r="K43">
            <v>4</v>
          </cell>
          <cell r="L43">
            <v>2</v>
          </cell>
          <cell r="M43">
            <v>6</v>
          </cell>
          <cell r="N43">
            <v>2</v>
          </cell>
          <cell r="O43">
            <v>5</v>
          </cell>
          <cell r="P43">
            <v>7</v>
          </cell>
          <cell r="Q43">
            <v>3</v>
          </cell>
          <cell r="R43">
            <v>5</v>
          </cell>
          <cell r="S43">
            <v>1</v>
          </cell>
          <cell r="T43">
            <v>7</v>
          </cell>
          <cell r="U43">
            <v>5</v>
          </cell>
          <cell r="V43">
            <v>4</v>
          </cell>
          <cell r="W43">
            <v>2</v>
          </cell>
          <cell r="X43">
            <v>5</v>
          </cell>
          <cell r="Y43">
            <v>4</v>
          </cell>
          <cell r="Z43">
            <v>4</v>
          </cell>
          <cell r="AA43">
            <v>7</v>
          </cell>
          <cell r="AB43">
            <v>12</v>
          </cell>
          <cell r="AC43">
            <v>6</v>
          </cell>
          <cell r="AD43">
            <v>3</v>
          </cell>
          <cell r="AE43">
            <v>3</v>
          </cell>
          <cell r="AF43">
            <v>1</v>
          </cell>
          <cell r="AG43">
            <v>4</v>
          </cell>
          <cell r="AH43">
            <v>2</v>
          </cell>
          <cell r="AI43">
            <v>1</v>
          </cell>
          <cell r="AJ43">
            <v>2</v>
          </cell>
          <cell r="AK43">
            <v>6</v>
          </cell>
          <cell r="AL43">
            <v>5</v>
          </cell>
          <cell r="AM43">
            <v>4</v>
          </cell>
          <cell r="AN43">
            <v>3</v>
          </cell>
          <cell r="AO43">
            <v>4</v>
          </cell>
          <cell r="AP43">
            <v>5</v>
          </cell>
          <cell r="AQ43">
            <v>8</v>
          </cell>
          <cell r="AR43">
            <v>8</v>
          </cell>
          <cell r="AS43">
            <v>6</v>
          </cell>
          <cell r="AT43">
            <v>5</v>
          </cell>
          <cell r="AU43">
            <v>7</v>
          </cell>
          <cell r="AV43">
            <v>3</v>
          </cell>
          <cell r="AW43">
            <v>7</v>
          </cell>
          <cell r="AX43">
            <v>7</v>
          </cell>
          <cell r="AY43">
            <v>5</v>
          </cell>
          <cell r="AZ43">
            <v>10</v>
          </cell>
          <cell r="BA43">
            <v>4</v>
          </cell>
          <cell r="BB43">
            <v>7</v>
          </cell>
          <cell r="BC43">
            <v>8</v>
          </cell>
          <cell r="BD43">
            <v>3</v>
          </cell>
          <cell r="BE43">
            <v>4</v>
          </cell>
          <cell r="BF43">
            <v>6</v>
          </cell>
          <cell r="BG43">
            <v>3</v>
          </cell>
          <cell r="BH43">
            <v>8</v>
          </cell>
          <cell r="BI43">
            <v>6</v>
          </cell>
          <cell r="BJ43">
            <v>4</v>
          </cell>
          <cell r="BK43">
            <v>7</v>
          </cell>
          <cell r="BL43">
            <v>5</v>
          </cell>
          <cell r="BM43">
            <v>7</v>
          </cell>
          <cell r="BN43">
            <v>11</v>
          </cell>
          <cell r="BO43">
            <v>6</v>
          </cell>
          <cell r="BP43">
            <v>10</v>
          </cell>
          <cell r="BQ43">
            <v>9</v>
          </cell>
          <cell r="BR43">
            <v>6</v>
          </cell>
          <cell r="BS43">
            <v>9</v>
          </cell>
          <cell r="BT43">
            <v>8</v>
          </cell>
          <cell r="BU43">
            <v>8</v>
          </cell>
          <cell r="BV43">
            <v>14</v>
          </cell>
          <cell r="BW43">
            <v>12</v>
          </cell>
          <cell r="BX43">
            <v>3</v>
          </cell>
          <cell r="BY43">
            <v>5</v>
          </cell>
          <cell r="BZ43">
            <v>14</v>
          </cell>
          <cell r="CA43">
            <v>11</v>
          </cell>
          <cell r="CB43">
            <v>4</v>
          </cell>
          <cell r="CC43">
            <v>8</v>
          </cell>
          <cell r="CD43">
            <v>8</v>
          </cell>
          <cell r="CE43">
            <v>8</v>
          </cell>
          <cell r="CF43">
            <v>10</v>
          </cell>
          <cell r="CG43">
            <v>5</v>
          </cell>
          <cell r="CH43">
            <v>10</v>
          </cell>
          <cell r="CI43">
            <v>7</v>
          </cell>
          <cell r="CJ43">
            <v>3</v>
          </cell>
          <cell r="CK43">
            <v>8</v>
          </cell>
          <cell r="CL43">
            <v>7</v>
          </cell>
          <cell r="CM43">
            <v>6</v>
          </cell>
          <cell r="CN43">
            <v>5</v>
          </cell>
          <cell r="CO43">
            <v>1</v>
          </cell>
          <cell r="CP43">
            <v>5</v>
          </cell>
          <cell r="CQ43">
            <v>4</v>
          </cell>
          <cell r="CR43">
            <v>4</v>
          </cell>
          <cell r="CS43">
            <v>2</v>
          </cell>
          <cell r="CT43">
            <v>1</v>
          </cell>
          <cell r="CU43">
            <v>0</v>
          </cell>
          <cell r="CV43">
            <v>1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1</v>
          </cell>
          <cell r="DC43">
            <v>0</v>
          </cell>
          <cell r="DD43">
            <v>0</v>
          </cell>
          <cell r="DE43">
            <v>0</v>
          </cell>
        </row>
        <row r="44">
          <cell r="A44" t="str">
            <v>ｲｽﾞ411</v>
          </cell>
          <cell r="B44" t="str">
            <v>ｲｽﾞ4</v>
          </cell>
          <cell r="C44">
            <v>1</v>
          </cell>
          <cell r="D44">
            <v>1</v>
          </cell>
          <cell r="E44">
            <v>4</v>
          </cell>
          <cell r="F44">
            <v>5</v>
          </cell>
          <cell r="G44">
            <v>3</v>
          </cell>
          <cell r="H44">
            <v>8</v>
          </cell>
          <cell r="I44">
            <v>7</v>
          </cell>
          <cell r="J44">
            <v>5</v>
          </cell>
          <cell r="K44">
            <v>2</v>
          </cell>
          <cell r="L44">
            <v>4</v>
          </cell>
          <cell r="M44">
            <v>3</v>
          </cell>
          <cell r="N44">
            <v>4</v>
          </cell>
          <cell r="O44">
            <v>3</v>
          </cell>
          <cell r="P44">
            <v>11</v>
          </cell>
          <cell r="Q44">
            <v>6</v>
          </cell>
          <cell r="R44">
            <v>9</v>
          </cell>
          <cell r="S44">
            <v>7</v>
          </cell>
          <cell r="T44">
            <v>9</v>
          </cell>
          <cell r="U44">
            <v>11</v>
          </cell>
          <cell r="V44">
            <v>9</v>
          </cell>
          <cell r="W44">
            <v>8</v>
          </cell>
          <cell r="X44">
            <v>8</v>
          </cell>
          <cell r="Y44">
            <v>6</v>
          </cell>
          <cell r="Z44">
            <v>5</v>
          </cell>
          <cell r="AA44">
            <v>5</v>
          </cell>
          <cell r="AB44">
            <v>9</v>
          </cell>
          <cell r="AC44">
            <v>7</v>
          </cell>
          <cell r="AD44">
            <v>7</v>
          </cell>
          <cell r="AE44">
            <v>6</v>
          </cell>
          <cell r="AF44">
            <v>8</v>
          </cell>
          <cell r="AG44">
            <v>6</v>
          </cell>
          <cell r="AH44">
            <v>7</v>
          </cell>
          <cell r="AI44">
            <v>6</v>
          </cell>
          <cell r="AJ44">
            <v>4</v>
          </cell>
          <cell r="AK44">
            <v>10</v>
          </cell>
          <cell r="AL44">
            <v>8</v>
          </cell>
          <cell r="AM44">
            <v>9</v>
          </cell>
          <cell r="AN44">
            <v>9</v>
          </cell>
          <cell r="AO44">
            <v>11</v>
          </cell>
          <cell r="AP44">
            <v>6</v>
          </cell>
          <cell r="AQ44">
            <v>3</v>
          </cell>
          <cell r="AR44">
            <v>9</v>
          </cell>
          <cell r="AS44">
            <v>11</v>
          </cell>
          <cell r="AT44">
            <v>14</v>
          </cell>
          <cell r="AU44">
            <v>10</v>
          </cell>
          <cell r="AV44">
            <v>10</v>
          </cell>
          <cell r="AW44">
            <v>10</v>
          </cell>
          <cell r="AX44">
            <v>16</v>
          </cell>
          <cell r="AY44">
            <v>10</v>
          </cell>
          <cell r="AZ44">
            <v>9</v>
          </cell>
          <cell r="BA44">
            <v>10</v>
          </cell>
          <cell r="BB44">
            <v>13</v>
          </cell>
          <cell r="BC44">
            <v>9</v>
          </cell>
          <cell r="BD44">
            <v>4</v>
          </cell>
          <cell r="BE44">
            <v>10</v>
          </cell>
          <cell r="BF44">
            <v>4</v>
          </cell>
          <cell r="BG44">
            <v>6</v>
          </cell>
          <cell r="BH44">
            <v>9</v>
          </cell>
          <cell r="BI44">
            <v>8</v>
          </cell>
          <cell r="BJ44">
            <v>7</v>
          </cell>
          <cell r="BK44">
            <v>8</v>
          </cell>
          <cell r="BL44">
            <v>7</v>
          </cell>
          <cell r="BM44">
            <v>13</v>
          </cell>
          <cell r="BN44">
            <v>8</v>
          </cell>
          <cell r="BO44">
            <v>10</v>
          </cell>
          <cell r="BP44">
            <v>8</v>
          </cell>
          <cell r="BQ44">
            <v>9</v>
          </cell>
          <cell r="BR44">
            <v>9</v>
          </cell>
          <cell r="BS44">
            <v>8</v>
          </cell>
          <cell r="BT44">
            <v>16</v>
          </cell>
          <cell r="BU44">
            <v>8</v>
          </cell>
          <cell r="BV44">
            <v>8</v>
          </cell>
          <cell r="BW44">
            <v>11</v>
          </cell>
          <cell r="BX44">
            <v>8</v>
          </cell>
          <cell r="BY44">
            <v>10</v>
          </cell>
          <cell r="BZ44">
            <v>7</v>
          </cell>
          <cell r="CA44">
            <v>11</v>
          </cell>
          <cell r="CB44">
            <v>7</v>
          </cell>
          <cell r="CC44">
            <v>11</v>
          </cell>
          <cell r="CD44">
            <v>13</v>
          </cell>
          <cell r="CE44">
            <v>8</v>
          </cell>
          <cell r="CF44">
            <v>7</v>
          </cell>
          <cell r="CG44">
            <v>12</v>
          </cell>
          <cell r="CH44">
            <v>8</v>
          </cell>
          <cell r="CI44">
            <v>6</v>
          </cell>
          <cell r="CJ44">
            <v>3</v>
          </cell>
          <cell r="CK44">
            <v>2</v>
          </cell>
          <cell r="CL44">
            <v>1</v>
          </cell>
          <cell r="CM44">
            <v>3</v>
          </cell>
          <cell r="CN44">
            <v>2</v>
          </cell>
          <cell r="CO44">
            <v>1</v>
          </cell>
          <cell r="CP44">
            <v>2</v>
          </cell>
          <cell r="CQ44">
            <v>0</v>
          </cell>
          <cell r="CR44">
            <v>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</row>
        <row r="45">
          <cell r="A45" t="str">
            <v>ｲｽﾞ412</v>
          </cell>
          <cell r="B45" t="str">
            <v>ｲｽﾞ4</v>
          </cell>
          <cell r="C45">
            <v>1</v>
          </cell>
          <cell r="D45">
            <v>2</v>
          </cell>
          <cell r="E45">
            <v>8</v>
          </cell>
          <cell r="F45">
            <v>6</v>
          </cell>
          <cell r="G45">
            <v>6</v>
          </cell>
          <cell r="H45">
            <v>9</v>
          </cell>
          <cell r="I45">
            <v>6</v>
          </cell>
          <cell r="J45">
            <v>4</v>
          </cell>
          <cell r="K45">
            <v>6</v>
          </cell>
          <cell r="L45">
            <v>4</v>
          </cell>
          <cell r="M45">
            <v>7</v>
          </cell>
          <cell r="N45">
            <v>5</v>
          </cell>
          <cell r="O45">
            <v>4</v>
          </cell>
          <cell r="P45">
            <v>2</v>
          </cell>
          <cell r="Q45">
            <v>6</v>
          </cell>
          <cell r="R45">
            <v>5</v>
          </cell>
          <cell r="S45">
            <v>1</v>
          </cell>
          <cell r="T45">
            <v>8</v>
          </cell>
          <cell r="U45">
            <v>7</v>
          </cell>
          <cell r="V45">
            <v>7</v>
          </cell>
          <cell r="W45">
            <v>2</v>
          </cell>
          <cell r="X45">
            <v>4</v>
          </cell>
          <cell r="Y45">
            <v>7</v>
          </cell>
          <cell r="Z45">
            <v>3</v>
          </cell>
          <cell r="AA45">
            <v>6</v>
          </cell>
          <cell r="AB45">
            <v>7</v>
          </cell>
          <cell r="AC45">
            <v>4</v>
          </cell>
          <cell r="AD45">
            <v>6</v>
          </cell>
          <cell r="AE45">
            <v>5</v>
          </cell>
          <cell r="AF45">
            <v>8</v>
          </cell>
          <cell r="AG45">
            <v>7</v>
          </cell>
          <cell r="AH45">
            <v>11</v>
          </cell>
          <cell r="AI45">
            <v>2</v>
          </cell>
          <cell r="AJ45">
            <v>7</v>
          </cell>
          <cell r="AK45">
            <v>5</v>
          </cell>
          <cell r="AL45">
            <v>14</v>
          </cell>
          <cell r="AM45">
            <v>10</v>
          </cell>
          <cell r="AN45">
            <v>7</v>
          </cell>
          <cell r="AO45">
            <v>7</v>
          </cell>
          <cell r="AP45">
            <v>8</v>
          </cell>
          <cell r="AQ45">
            <v>5</v>
          </cell>
          <cell r="AR45">
            <v>6</v>
          </cell>
          <cell r="AS45">
            <v>3</v>
          </cell>
          <cell r="AT45">
            <v>5</v>
          </cell>
          <cell r="AU45">
            <v>9</v>
          </cell>
          <cell r="AV45">
            <v>11</v>
          </cell>
          <cell r="AW45">
            <v>6</v>
          </cell>
          <cell r="AX45">
            <v>13</v>
          </cell>
          <cell r="AY45">
            <v>14</v>
          </cell>
          <cell r="AZ45">
            <v>8</v>
          </cell>
          <cell r="BA45">
            <v>9</v>
          </cell>
          <cell r="BB45">
            <v>11</v>
          </cell>
          <cell r="BC45">
            <v>8</v>
          </cell>
          <cell r="BD45">
            <v>4</v>
          </cell>
          <cell r="BE45">
            <v>9</v>
          </cell>
          <cell r="BF45">
            <v>9</v>
          </cell>
          <cell r="BG45">
            <v>6</v>
          </cell>
          <cell r="BH45">
            <v>6</v>
          </cell>
          <cell r="BI45">
            <v>1</v>
          </cell>
          <cell r="BJ45">
            <v>10</v>
          </cell>
          <cell r="BK45">
            <v>10</v>
          </cell>
          <cell r="BL45">
            <v>5</v>
          </cell>
          <cell r="BM45">
            <v>12</v>
          </cell>
          <cell r="BN45">
            <v>7</v>
          </cell>
          <cell r="BO45">
            <v>9</v>
          </cell>
          <cell r="BP45">
            <v>11</v>
          </cell>
          <cell r="BQ45">
            <v>10</v>
          </cell>
          <cell r="BR45">
            <v>5</v>
          </cell>
          <cell r="BS45">
            <v>10</v>
          </cell>
          <cell r="BT45">
            <v>5</v>
          </cell>
          <cell r="BU45">
            <v>13</v>
          </cell>
          <cell r="BV45">
            <v>11</v>
          </cell>
          <cell r="BW45">
            <v>21</v>
          </cell>
          <cell r="BX45">
            <v>8</v>
          </cell>
          <cell r="BY45">
            <v>11</v>
          </cell>
          <cell r="BZ45">
            <v>14</v>
          </cell>
          <cell r="CA45">
            <v>12</v>
          </cell>
          <cell r="CB45">
            <v>15</v>
          </cell>
          <cell r="CC45">
            <v>12</v>
          </cell>
          <cell r="CD45">
            <v>5</v>
          </cell>
          <cell r="CE45">
            <v>10</v>
          </cell>
          <cell r="CF45">
            <v>11</v>
          </cell>
          <cell r="CG45">
            <v>4</v>
          </cell>
          <cell r="CH45">
            <v>8</v>
          </cell>
          <cell r="CI45">
            <v>6</v>
          </cell>
          <cell r="CJ45">
            <v>6</v>
          </cell>
          <cell r="CK45">
            <v>6</v>
          </cell>
          <cell r="CL45">
            <v>4</v>
          </cell>
          <cell r="CM45">
            <v>2</v>
          </cell>
          <cell r="CN45">
            <v>4</v>
          </cell>
          <cell r="CO45">
            <v>3</v>
          </cell>
          <cell r="CP45">
            <v>2</v>
          </cell>
          <cell r="CQ45">
            <v>5</v>
          </cell>
          <cell r="CR45">
            <v>3</v>
          </cell>
          <cell r="CS45">
            <v>1</v>
          </cell>
          <cell r="CT45">
            <v>0</v>
          </cell>
          <cell r="CU45">
            <v>1</v>
          </cell>
          <cell r="CV45">
            <v>1</v>
          </cell>
          <cell r="CW45">
            <v>0</v>
          </cell>
          <cell r="CX45">
            <v>0</v>
          </cell>
          <cell r="CY45">
            <v>1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</row>
        <row r="46">
          <cell r="A46" t="str">
            <v>ｲﾀﾔ 11</v>
          </cell>
          <cell r="B46" t="str">
            <v xml:space="preserve">ｲﾀﾔ </v>
          </cell>
          <cell r="C46">
            <v>1</v>
          </cell>
          <cell r="D46">
            <v>1</v>
          </cell>
          <cell r="E46">
            <v>7</v>
          </cell>
          <cell r="F46">
            <v>3</v>
          </cell>
          <cell r="G46">
            <v>6</v>
          </cell>
          <cell r="H46">
            <v>7</v>
          </cell>
          <cell r="I46">
            <v>7</v>
          </cell>
          <cell r="J46">
            <v>11</v>
          </cell>
          <cell r="K46">
            <v>11</v>
          </cell>
          <cell r="L46">
            <v>7</v>
          </cell>
          <cell r="M46">
            <v>11</v>
          </cell>
          <cell r="N46">
            <v>10</v>
          </cell>
          <cell r="O46">
            <v>9</v>
          </cell>
          <cell r="P46">
            <v>4</v>
          </cell>
          <cell r="Q46">
            <v>12</v>
          </cell>
          <cell r="R46">
            <v>5</v>
          </cell>
          <cell r="S46">
            <v>7</v>
          </cell>
          <cell r="T46">
            <v>7</v>
          </cell>
          <cell r="U46">
            <v>5</v>
          </cell>
          <cell r="V46">
            <v>3</v>
          </cell>
          <cell r="W46">
            <v>5</v>
          </cell>
          <cell r="X46">
            <v>4</v>
          </cell>
          <cell r="Y46">
            <v>5</v>
          </cell>
          <cell r="Z46">
            <v>4</v>
          </cell>
          <cell r="AA46">
            <v>3</v>
          </cell>
          <cell r="AB46">
            <v>6</v>
          </cell>
          <cell r="AC46">
            <v>4</v>
          </cell>
          <cell r="AD46">
            <v>6</v>
          </cell>
          <cell r="AE46">
            <v>7</v>
          </cell>
          <cell r="AF46">
            <v>6</v>
          </cell>
          <cell r="AG46">
            <v>3</v>
          </cell>
          <cell r="AH46">
            <v>4</v>
          </cell>
          <cell r="AI46">
            <v>7</v>
          </cell>
          <cell r="AJ46">
            <v>6</v>
          </cell>
          <cell r="AK46">
            <v>6</v>
          </cell>
          <cell r="AL46">
            <v>6</v>
          </cell>
          <cell r="AM46">
            <v>6</v>
          </cell>
          <cell r="AN46">
            <v>12</v>
          </cell>
          <cell r="AO46">
            <v>10</v>
          </cell>
          <cell r="AP46">
            <v>11</v>
          </cell>
          <cell r="AQ46">
            <v>17</v>
          </cell>
          <cell r="AR46">
            <v>11</v>
          </cell>
          <cell r="AS46">
            <v>12</v>
          </cell>
          <cell r="AT46">
            <v>17</v>
          </cell>
          <cell r="AU46">
            <v>17</v>
          </cell>
          <cell r="AV46">
            <v>9</v>
          </cell>
          <cell r="AW46">
            <v>17</v>
          </cell>
          <cell r="AX46">
            <v>15</v>
          </cell>
          <cell r="AY46">
            <v>16</v>
          </cell>
          <cell r="AZ46">
            <v>20</v>
          </cell>
          <cell r="BA46">
            <v>14</v>
          </cell>
          <cell r="BB46">
            <v>17</v>
          </cell>
          <cell r="BC46">
            <v>25</v>
          </cell>
          <cell r="BD46">
            <v>10</v>
          </cell>
          <cell r="BE46">
            <v>15</v>
          </cell>
          <cell r="BF46">
            <v>19</v>
          </cell>
          <cell r="BG46">
            <v>16</v>
          </cell>
          <cell r="BH46">
            <v>16</v>
          </cell>
          <cell r="BI46">
            <v>10</v>
          </cell>
          <cell r="BJ46">
            <v>11</v>
          </cell>
          <cell r="BK46">
            <v>10</v>
          </cell>
          <cell r="BL46">
            <v>10</v>
          </cell>
          <cell r="BM46">
            <v>8</v>
          </cell>
          <cell r="BN46">
            <v>11</v>
          </cell>
          <cell r="BO46">
            <v>10</v>
          </cell>
          <cell r="BP46">
            <v>8</v>
          </cell>
          <cell r="BQ46">
            <v>5</v>
          </cell>
          <cell r="BR46">
            <v>11</v>
          </cell>
          <cell r="BS46">
            <v>6</v>
          </cell>
          <cell r="BT46">
            <v>13</v>
          </cell>
          <cell r="BU46">
            <v>17</v>
          </cell>
          <cell r="BV46">
            <v>8</v>
          </cell>
          <cell r="BW46">
            <v>10</v>
          </cell>
          <cell r="BX46">
            <v>6</v>
          </cell>
          <cell r="BY46">
            <v>3</v>
          </cell>
          <cell r="BZ46">
            <v>3</v>
          </cell>
          <cell r="CA46">
            <v>4</v>
          </cell>
          <cell r="CB46">
            <v>6</v>
          </cell>
          <cell r="CC46">
            <v>6</v>
          </cell>
          <cell r="CD46">
            <v>3</v>
          </cell>
          <cell r="CE46">
            <v>3</v>
          </cell>
          <cell r="CF46">
            <v>1</v>
          </cell>
          <cell r="CG46">
            <v>7</v>
          </cell>
          <cell r="CH46">
            <v>7</v>
          </cell>
          <cell r="CI46">
            <v>3</v>
          </cell>
          <cell r="CJ46">
            <v>4</v>
          </cell>
          <cell r="CK46">
            <v>4</v>
          </cell>
          <cell r="CL46">
            <v>2</v>
          </cell>
          <cell r="CM46">
            <v>1</v>
          </cell>
          <cell r="CN46">
            <v>1</v>
          </cell>
          <cell r="CO46">
            <v>2</v>
          </cell>
          <cell r="CP46">
            <v>0</v>
          </cell>
          <cell r="CQ46">
            <v>1</v>
          </cell>
          <cell r="CR46">
            <v>0</v>
          </cell>
          <cell r="CS46">
            <v>1</v>
          </cell>
          <cell r="CT46">
            <v>2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</row>
        <row r="47">
          <cell r="A47" t="str">
            <v>ｲﾀﾔ 12</v>
          </cell>
          <cell r="B47" t="str">
            <v xml:space="preserve">ｲﾀﾔ </v>
          </cell>
          <cell r="C47">
            <v>1</v>
          </cell>
          <cell r="D47">
            <v>2</v>
          </cell>
          <cell r="E47">
            <v>9</v>
          </cell>
          <cell r="F47">
            <v>4</v>
          </cell>
          <cell r="G47">
            <v>11</v>
          </cell>
          <cell r="H47">
            <v>11</v>
          </cell>
          <cell r="I47">
            <v>6</v>
          </cell>
          <cell r="J47">
            <v>10</v>
          </cell>
          <cell r="K47">
            <v>9</v>
          </cell>
          <cell r="L47">
            <v>13</v>
          </cell>
          <cell r="M47">
            <v>10</v>
          </cell>
          <cell r="N47">
            <v>4</v>
          </cell>
          <cell r="O47">
            <v>10</v>
          </cell>
          <cell r="P47">
            <v>8</v>
          </cell>
          <cell r="Q47">
            <v>8</v>
          </cell>
          <cell r="R47">
            <v>6</v>
          </cell>
          <cell r="S47">
            <v>5</v>
          </cell>
          <cell r="T47">
            <v>3</v>
          </cell>
          <cell r="U47">
            <v>2</v>
          </cell>
          <cell r="V47">
            <v>3</v>
          </cell>
          <cell r="W47">
            <v>5</v>
          </cell>
          <cell r="X47">
            <v>5</v>
          </cell>
          <cell r="Y47">
            <v>4</v>
          </cell>
          <cell r="Z47">
            <v>3</v>
          </cell>
          <cell r="AA47">
            <v>5</v>
          </cell>
          <cell r="AB47">
            <v>5</v>
          </cell>
          <cell r="AC47">
            <v>10</v>
          </cell>
          <cell r="AD47">
            <v>8</v>
          </cell>
          <cell r="AE47">
            <v>3</v>
          </cell>
          <cell r="AF47">
            <v>4</v>
          </cell>
          <cell r="AG47">
            <v>2</v>
          </cell>
          <cell r="AH47">
            <v>7</v>
          </cell>
          <cell r="AI47">
            <v>6</v>
          </cell>
          <cell r="AJ47">
            <v>7</v>
          </cell>
          <cell r="AK47">
            <v>8</v>
          </cell>
          <cell r="AL47">
            <v>7</v>
          </cell>
          <cell r="AM47">
            <v>7</v>
          </cell>
          <cell r="AN47">
            <v>6</v>
          </cell>
          <cell r="AO47">
            <v>11</v>
          </cell>
          <cell r="AP47">
            <v>10</v>
          </cell>
          <cell r="AQ47">
            <v>13</v>
          </cell>
          <cell r="AR47">
            <v>19</v>
          </cell>
          <cell r="AS47">
            <v>22</v>
          </cell>
          <cell r="AT47">
            <v>21</v>
          </cell>
          <cell r="AU47">
            <v>8</v>
          </cell>
          <cell r="AV47">
            <v>20</v>
          </cell>
          <cell r="AW47">
            <v>28</v>
          </cell>
          <cell r="AX47">
            <v>16</v>
          </cell>
          <cell r="AY47">
            <v>18</v>
          </cell>
          <cell r="AZ47">
            <v>35</v>
          </cell>
          <cell r="BA47">
            <v>17</v>
          </cell>
          <cell r="BB47">
            <v>14</v>
          </cell>
          <cell r="BC47">
            <v>16</v>
          </cell>
          <cell r="BD47">
            <v>7</v>
          </cell>
          <cell r="BE47">
            <v>20</v>
          </cell>
          <cell r="BF47">
            <v>13</v>
          </cell>
          <cell r="BG47">
            <v>12</v>
          </cell>
          <cell r="BH47">
            <v>12</v>
          </cell>
          <cell r="BI47">
            <v>8</v>
          </cell>
          <cell r="BJ47">
            <v>7</v>
          </cell>
          <cell r="BK47">
            <v>8</v>
          </cell>
          <cell r="BL47">
            <v>8</v>
          </cell>
          <cell r="BM47">
            <v>11</v>
          </cell>
          <cell r="BN47">
            <v>10</v>
          </cell>
          <cell r="BO47">
            <v>7</v>
          </cell>
          <cell r="BP47">
            <v>13</v>
          </cell>
          <cell r="BQ47">
            <v>11</v>
          </cell>
          <cell r="BR47">
            <v>4</v>
          </cell>
          <cell r="BS47">
            <v>4</v>
          </cell>
          <cell r="BT47">
            <v>12</v>
          </cell>
          <cell r="BU47">
            <v>13</v>
          </cell>
          <cell r="BV47">
            <v>7</v>
          </cell>
          <cell r="BW47">
            <v>9</v>
          </cell>
          <cell r="BX47">
            <v>7</v>
          </cell>
          <cell r="BY47">
            <v>7</v>
          </cell>
          <cell r="BZ47">
            <v>6</v>
          </cell>
          <cell r="CA47">
            <v>9</v>
          </cell>
          <cell r="CB47">
            <v>6</v>
          </cell>
          <cell r="CC47">
            <v>8</v>
          </cell>
          <cell r="CD47">
            <v>10</v>
          </cell>
          <cell r="CE47">
            <v>5</v>
          </cell>
          <cell r="CF47">
            <v>7</v>
          </cell>
          <cell r="CG47">
            <v>7</v>
          </cell>
          <cell r="CH47">
            <v>4</v>
          </cell>
          <cell r="CI47">
            <v>2</v>
          </cell>
          <cell r="CJ47">
            <v>6</v>
          </cell>
          <cell r="CK47">
            <v>6</v>
          </cell>
          <cell r="CL47">
            <v>5</v>
          </cell>
          <cell r="CM47">
            <v>9</v>
          </cell>
          <cell r="CN47">
            <v>3</v>
          </cell>
          <cell r="CO47">
            <v>1</v>
          </cell>
          <cell r="CP47">
            <v>2</v>
          </cell>
          <cell r="CQ47">
            <v>4</v>
          </cell>
          <cell r="CR47">
            <v>3</v>
          </cell>
          <cell r="CS47">
            <v>3</v>
          </cell>
          <cell r="CT47">
            <v>0</v>
          </cell>
          <cell r="CU47">
            <v>0</v>
          </cell>
          <cell r="CV47">
            <v>1</v>
          </cell>
          <cell r="CW47">
            <v>0</v>
          </cell>
          <cell r="CX47">
            <v>1</v>
          </cell>
          <cell r="CY47">
            <v>1</v>
          </cell>
          <cell r="CZ47">
            <v>0</v>
          </cell>
          <cell r="DA47">
            <v>0</v>
          </cell>
          <cell r="DB47">
            <v>1</v>
          </cell>
          <cell r="DC47">
            <v>0</v>
          </cell>
          <cell r="DD47">
            <v>0</v>
          </cell>
          <cell r="DE47">
            <v>0</v>
          </cell>
        </row>
        <row r="48">
          <cell r="A48" t="str">
            <v>ｳﾘｳﾁ11</v>
          </cell>
          <cell r="B48" t="str">
            <v>ｳﾘｳﾁ</v>
          </cell>
          <cell r="C48">
            <v>1</v>
          </cell>
          <cell r="D48">
            <v>1</v>
          </cell>
          <cell r="E48">
            <v>0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  <cell r="J48">
            <v>0</v>
          </cell>
          <cell r="K48">
            <v>1</v>
          </cell>
          <cell r="L48">
            <v>0</v>
          </cell>
          <cell r="M48">
            <v>1</v>
          </cell>
          <cell r="N48">
            <v>2</v>
          </cell>
          <cell r="O48">
            <v>1</v>
          </cell>
          <cell r="P48">
            <v>2</v>
          </cell>
          <cell r="Q48">
            <v>0</v>
          </cell>
          <cell r="R48">
            <v>1</v>
          </cell>
          <cell r="S48">
            <v>3</v>
          </cell>
          <cell r="T48">
            <v>0</v>
          </cell>
          <cell r="U48">
            <v>3</v>
          </cell>
          <cell r="V48">
            <v>1</v>
          </cell>
          <cell r="W48">
            <v>1</v>
          </cell>
          <cell r="X48">
            <v>2</v>
          </cell>
          <cell r="Y48">
            <v>2</v>
          </cell>
          <cell r="Z48">
            <v>1</v>
          </cell>
          <cell r="AA48">
            <v>3</v>
          </cell>
          <cell r="AB48">
            <v>2</v>
          </cell>
          <cell r="AC48">
            <v>1</v>
          </cell>
          <cell r="AD48">
            <v>3</v>
          </cell>
          <cell r="AE48">
            <v>0</v>
          </cell>
          <cell r="AF48">
            <v>3</v>
          </cell>
          <cell r="AG48">
            <v>1</v>
          </cell>
          <cell r="AH48">
            <v>1</v>
          </cell>
          <cell r="AI48">
            <v>0</v>
          </cell>
          <cell r="AJ48">
            <v>2</v>
          </cell>
          <cell r="AK48">
            <v>0</v>
          </cell>
          <cell r="AL48">
            <v>0</v>
          </cell>
          <cell r="AM48">
            <v>1</v>
          </cell>
          <cell r="AN48">
            <v>0</v>
          </cell>
          <cell r="AO48">
            <v>2</v>
          </cell>
          <cell r="AP48">
            <v>0</v>
          </cell>
          <cell r="AQ48">
            <v>0</v>
          </cell>
          <cell r="AR48">
            <v>1</v>
          </cell>
          <cell r="AS48">
            <v>1</v>
          </cell>
          <cell r="AT48">
            <v>2</v>
          </cell>
          <cell r="AU48">
            <v>1</v>
          </cell>
          <cell r="AV48">
            <v>3</v>
          </cell>
          <cell r="AW48">
            <v>1</v>
          </cell>
          <cell r="AX48">
            <v>2</v>
          </cell>
          <cell r="AY48">
            <v>3</v>
          </cell>
          <cell r="AZ48">
            <v>2</v>
          </cell>
          <cell r="BA48">
            <v>2</v>
          </cell>
          <cell r="BB48">
            <v>1</v>
          </cell>
          <cell r="BC48">
            <v>2</v>
          </cell>
          <cell r="BD48">
            <v>2</v>
          </cell>
          <cell r="BE48">
            <v>2</v>
          </cell>
          <cell r="BF48">
            <v>3</v>
          </cell>
          <cell r="BG48">
            <v>2</v>
          </cell>
          <cell r="BH48">
            <v>6</v>
          </cell>
          <cell r="BI48">
            <v>5</v>
          </cell>
          <cell r="BJ48">
            <v>1</v>
          </cell>
          <cell r="BK48">
            <v>2</v>
          </cell>
          <cell r="BL48">
            <v>2</v>
          </cell>
          <cell r="BM48">
            <v>4</v>
          </cell>
          <cell r="BN48">
            <v>3</v>
          </cell>
          <cell r="BO48">
            <v>3</v>
          </cell>
          <cell r="BP48">
            <v>4</v>
          </cell>
          <cell r="BQ48">
            <v>1</v>
          </cell>
          <cell r="BR48">
            <v>1</v>
          </cell>
          <cell r="BS48">
            <v>2</v>
          </cell>
          <cell r="BT48">
            <v>4</v>
          </cell>
          <cell r="BU48">
            <v>2</v>
          </cell>
          <cell r="BV48">
            <v>6</v>
          </cell>
          <cell r="BW48">
            <v>3</v>
          </cell>
          <cell r="BX48">
            <v>2</v>
          </cell>
          <cell r="BY48">
            <v>2</v>
          </cell>
          <cell r="BZ48">
            <v>2</v>
          </cell>
          <cell r="CA48">
            <v>1</v>
          </cell>
          <cell r="CB48">
            <v>2</v>
          </cell>
          <cell r="CC48">
            <v>2</v>
          </cell>
          <cell r="CD48">
            <v>0</v>
          </cell>
          <cell r="CE48">
            <v>0</v>
          </cell>
          <cell r="CF48">
            <v>2</v>
          </cell>
          <cell r="CG48">
            <v>0</v>
          </cell>
          <cell r="CH48">
            <v>0</v>
          </cell>
          <cell r="CI48">
            <v>1</v>
          </cell>
          <cell r="CJ48">
            <v>2</v>
          </cell>
          <cell r="CK48">
            <v>0</v>
          </cell>
          <cell r="CL48">
            <v>1</v>
          </cell>
          <cell r="CM48">
            <v>1</v>
          </cell>
          <cell r="CN48">
            <v>0</v>
          </cell>
          <cell r="CO48">
            <v>0</v>
          </cell>
          <cell r="CP48">
            <v>1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</row>
        <row r="49">
          <cell r="A49" t="str">
            <v>ｳﾘｳﾁ12</v>
          </cell>
          <cell r="B49" t="str">
            <v>ｳﾘｳﾁ</v>
          </cell>
          <cell r="C49">
            <v>1</v>
          </cell>
          <cell r="D49">
            <v>2</v>
          </cell>
          <cell r="E49">
            <v>1</v>
          </cell>
          <cell r="F49">
            <v>0</v>
          </cell>
          <cell r="G49">
            <v>0</v>
          </cell>
          <cell r="H49">
            <v>0</v>
          </cell>
          <cell r="I49">
            <v>1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2</v>
          </cell>
          <cell r="S49">
            <v>2</v>
          </cell>
          <cell r="T49">
            <v>0</v>
          </cell>
          <cell r="U49">
            <v>2</v>
          </cell>
          <cell r="V49">
            <v>0</v>
          </cell>
          <cell r="W49">
            <v>3</v>
          </cell>
          <cell r="X49">
            <v>2</v>
          </cell>
          <cell r="Y49">
            <v>1</v>
          </cell>
          <cell r="Z49">
            <v>3</v>
          </cell>
          <cell r="AA49">
            <v>3</v>
          </cell>
          <cell r="AB49">
            <v>2</v>
          </cell>
          <cell r="AC49">
            <v>3</v>
          </cell>
          <cell r="AD49">
            <v>0</v>
          </cell>
          <cell r="AE49">
            <v>1</v>
          </cell>
          <cell r="AF49">
            <v>1</v>
          </cell>
          <cell r="AG49">
            <v>2</v>
          </cell>
          <cell r="AH49">
            <v>0</v>
          </cell>
          <cell r="AI49">
            <v>0</v>
          </cell>
          <cell r="AJ49">
            <v>2</v>
          </cell>
          <cell r="AK49">
            <v>1</v>
          </cell>
          <cell r="AL49">
            <v>0</v>
          </cell>
          <cell r="AM49">
            <v>1</v>
          </cell>
          <cell r="AN49">
            <v>1</v>
          </cell>
          <cell r="AO49">
            <v>0</v>
          </cell>
          <cell r="AP49">
            <v>2</v>
          </cell>
          <cell r="AQ49">
            <v>2</v>
          </cell>
          <cell r="AR49">
            <v>1</v>
          </cell>
          <cell r="AS49">
            <v>0</v>
          </cell>
          <cell r="AT49">
            <v>1</v>
          </cell>
          <cell r="AU49">
            <v>1</v>
          </cell>
          <cell r="AV49">
            <v>1</v>
          </cell>
          <cell r="AW49">
            <v>1</v>
          </cell>
          <cell r="AX49">
            <v>2</v>
          </cell>
          <cell r="AY49">
            <v>4</v>
          </cell>
          <cell r="AZ49">
            <v>1</v>
          </cell>
          <cell r="BA49">
            <v>2</v>
          </cell>
          <cell r="BB49">
            <v>1</v>
          </cell>
          <cell r="BC49">
            <v>4</v>
          </cell>
          <cell r="BD49">
            <v>3</v>
          </cell>
          <cell r="BE49">
            <v>3</v>
          </cell>
          <cell r="BF49">
            <v>2</v>
          </cell>
          <cell r="BG49">
            <v>3</v>
          </cell>
          <cell r="BH49">
            <v>2</v>
          </cell>
          <cell r="BI49">
            <v>3</v>
          </cell>
          <cell r="BJ49">
            <v>2</v>
          </cell>
          <cell r="BK49">
            <v>2</v>
          </cell>
          <cell r="BL49">
            <v>1</v>
          </cell>
          <cell r="BM49">
            <v>4</v>
          </cell>
          <cell r="BN49">
            <v>6</v>
          </cell>
          <cell r="BO49">
            <v>3</v>
          </cell>
          <cell r="BP49">
            <v>3</v>
          </cell>
          <cell r="BQ49">
            <v>2</v>
          </cell>
          <cell r="BR49">
            <v>6</v>
          </cell>
          <cell r="BS49">
            <v>1</v>
          </cell>
          <cell r="BT49">
            <v>3</v>
          </cell>
          <cell r="BU49">
            <v>6</v>
          </cell>
          <cell r="BV49">
            <v>5</v>
          </cell>
          <cell r="BW49">
            <v>4</v>
          </cell>
          <cell r="BX49">
            <v>2</v>
          </cell>
          <cell r="BY49">
            <v>1</v>
          </cell>
          <cell r="BZ49">
            <v>2</v>
          </cell>
          <cell r="CA49">
            <v>1</v>
          </cell>
          <cell r="CB49">
            <v>1</v>
          </cell>
          <cell r="CC49">
            <v>0</v>
          </cell>
          <cell r="CD49">
            <v>2</v>
          </cell>
          <cell r="CE49">
            <v>3</v>
          </cell>
          <cell r="CF49">
            <v>2</v>
          </cell>
          <cell r="CG49">
            <v>2</v>
          </cell>
          <cell r="CH49">
            <v>4</v>
          </cell>
          <cell r="CI49">
            <v>1</v>
          </cell>
          <cell r="CJ49">
            <v>1</v>
          </cell>
          <cell r="CK49">
            <v>1</v>
          </cell>
          <cell r="CL49">
            <v>1</v>
          </cell>
          <cell r="CM49">
            <v>1</v>
          </cell>
          <cell r="CN49">
            <v>0</v>
          </cell>
          <cell r="CO49">
            <v>1</v>
          </cell>
          <cell r="CP49">
            <v>1</v>
          </cell>
          <cell r="CQ49">
            <v>1</v>
          </cell>
          <cell r="CR49">
            <v>0</v>
          </cell>
          <cell r="CS49">
            <v>1</v>
          </cell>
          <cell r="CT49">
            <v>1</v>
          </cell>
          <cell r="CU49">
            <v>0</v>
          </cell>
          <cell r="CV49">
            <v>0</v>
          </cell>
          <cell r="CW49">
            <v>0</v>
          </cell>
          <cell r="CX49">
            <v>1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</row>
        <row r="50">
          <cell r="A50" t="str">
            <v>ｴﾋﾞﾂ11</v>
          </cell>
          <cell r="B50" t="str">
            <v>ｴﾋﾞﾂ</v>
          </cell>
          <cell r="C50">
            <v>1</v>
          </cell>
          <cell r="D50">
            <v>1</v>
          </cell>
          <cell r="E50">
            <v>2</v>
          </cell>
          <cell r="F50">
            <v>1</v>
          </cell>
          <cell r="G50">
            <v>0</v>
          </cell>
          <cell r="H50">
            <v>0</v>
          </cell>
          <cell r="I50">
            <v>2</v>
          </cell>
          <cell r="J50">
            <v>0</v>
          </cell>
          <cell r="K50">
            <v>1</v>
          </cell>
          <cell r="L50">
            <v>0</v>
          </cell>
          <cell r="M50">
            <v>0</v>
          </cell>
          <cell r="N50">
            <v>2</v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1</v>
          </cell>
          <cell r="X50">
            <v>0</v>
          </cell>
          <cell r="Y50">
            <v>0</v>
          </cell>
          <cell r="Z50">
            <v>2</v>
          </cell>
          <cell r="AA50">
            <v>0</v>
          </cell>
          <cell r="AB50">
            <v>0</v>
          </cell>
          <cell r="AC50">
            <v>2</v>
          </cell>
          <cell r="AD50">
            <v>1</v>
          </cell>
          <cell r="AE50">
            <v>0</v>
          </cell>
          <cell r="AF50">
            <v>2</v>
          </cell>
          <cell r="AG50">
            <v>0</v>
          </cell>
          <cell r="AH50">
            <v>1</v>
          </cell>
          <cell r="AI50">
            <v>3</v>
          </cell>
          <cell r="AJ50">
            <v>2</v>
          </cell>
          <cell r="AK50">
            <v>2</v>
          </cell>
          <cell r="AL50">
            <v>0</v>
          </cell>
          <cell r="AM50">
            <v>2</v>
          </cell>
          <cell r="AN50">
            <v>1</v>
          </cell>
          <cell r="AO50">
            <v>1</v>
          </cell>
          <cell r="AP50">
            <v>4</v>
          </cell>
          <cell r="AQ50">
            <v>3</v>
          </cell>
          <cell r="AR50">
            <v>4</v>
          </cell>
          <cell r="AS50">
            <v>1</v>
          </cell>
          <cell r="AT50">
            <v>1</v>
          </cell>
          <cell r="AU50">
            <v>2</v>
          </cell>
          <cell r="AV50">
            <v>0</v>
          </cell>
          <cell r="AW50">
            <v>1</v>
          </cell>
          <cell r="AX50">
            <v>2</v>
          </cell>
          <cell r="AY50">
            <v>1</v>
          </cell>
          <cell r="AZ50">
            <v>1</v>
          </cell>
          <cell r="BA50">
            <v>1</v>
          </cell>
          <cell r="BB50">
            <v>2</v>
          </cell>
          <cell r="BC50">
            <v>1</v>
          </cell>
          <cell r="BD50">
            <v>2</v>
          </cell>
          <cell r="BE50">
            <v>2</v>
          </cell>
          <cell r="BF50">
            <v>2</v>
          </cell>
          <cell r="BG50">
            <v>1</v>
          </cell>
          <cell r="BH50">
            <v>4</v>
          </cell>
          <cell r="BI50">
            <v>2</v>
          </cell>
          <cell r="BJ50">
            <v>6</v>
          </cell>
          <cell r="BK50">
            <v>1</v>
          </cell>
          <cell r="BL50">
            <v>3</v>
          </cell>
          <cell r="BM50">
            <v>1</v>
          </cell>
          <cell r="BN50">
            <v>1</v>
          </cell>
          <cell r="BO50">
            <v>5</v>
          </cell>
          <cell r="BP50">
            <v>2</v>
          </cell>
          <cell r="BQ50">
            <v>0</v>
          </cell>
          <cell r="BR50">
            <v>2</v>
          </cell>
          <cell r="BS50">
            <v>2</v>
          </cell>
          <cell r="BT50">
            <v>3</v>
          </cell>
          <cell r="BU50">
            <v>2</v>
          </cell>
          <cell r="BV50">
            <v>4</v>
          </cell>
          <cell r="BW50">
            <v>1</v>
          </cell>
          <cell r="BX50">
            <v>1</v>
          </cell>
          <cell r="BY50">
            <v>1</v>
          </cell>
          <cell r="BZ50">
            <v>1</v>
          </cell>
          <cell r="CA50">
            <v>0</v>
          </cell>
          <cell r="CB50">
            <v>1</v>
          </cell>
          <cell r="CC50">
            <v>3</v>
          </cell>
          <cell r="CD50">
            <v>0</v>
          </cell>
          <cell r="CE50">
            <v>1</v>
          </cell>
          <cell r="CF50">
            <v>1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1</v>
          </cell>
          <cell r="CM50">
            <v>3</v>
          </cell>
          <cell r="CN50">
            <v>0</v>
          </cell>
          <cell r="CO50">
            <v>1</v>
          </cell>
          <cell r="CP50">
            <v>0</v>
          </cell>
          <cell r="CQ50">
            <v>0</v>
          </cell>
          <cell r="CR50">
            <v>0</v>
          </cell>
          <cell r="CS50">
            <v>1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</row>
        <row r="51">
          <cell r="A51" t="str">
            <v>ｴﾋﾞﾂ12</v>
          </cell>
          <cell r="B51" t="str">
            <v>ｴﾋﾞﾂ</v>
          </cell>
          <cell r="C51">
            <v>1</v>
          </cell>
          <cell r="D51">
            <v>2</v>
          </cell>
          <cell r="E51">
            <v>1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1</v>
          </cell>
          <cell r="K51">
            <v>3</v>
          </cell>
          <cell r="L51">
            <v>2</v>
          </cell>
          <cell r="M51">
            <v>0</v>
          </cell>
          <cell r="N51">
            <v>0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1</v>
          </cell>
          <cell r="Z51">
            <v>0</v>
          </cell>
          <cell r="AA51">
            <v>1</v>
          </cell>
          <cell r="AB51">
            <v>1</v>
          </cell>
          <cell r="AC51">
            <v>0</v>
          </cell>
          <cell r="AD51">
            <v>5</v>
          </cell>
          <cell r="AE51">
            <v>1</v>
          </cell>
          <cell r="AF51">
            <v>1</v>
          </cell>
          <cell r="AG51">
            <v>1</v>
          </cell>
          <cell r="AH51">
            <v>2</v>
          </cell>
          <cell r="AI51">
            <v>1</v>
          </cell>
          <cell r="AJ51">
            <v>0</v>
          </cell>
          <cell r="AK51">
            <v>0</v>
          </cell>
          <cell r="AL51">
            <v>3</v>
          </cell>
          <cell r="AM51">
            <v>0</v>
          </cell>
          <cell r="AN51">
            <v>2</v>
          </cell>
          <cell r="AO51">
            <v>2</v>
          </cell>
          <cell r="AP51">
            <v>2</v>
          </cell>
          <cell r="AQ51">
            <v>1</v>
          </cell>
          <cell r="AR51">
            <v>1</v>
          </cell>
          <cell r="AS51">
            <v>3</v>
          </cell>
          <cell r="AT51">
            <v>4</v>
          </cell>
          <cell r="AU51">
            <v>1</v>
          </cell>
          <cell r="AV51">
            <v>1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2</v>
          </cell>
          <cell r="BB51">
            <v>1</v>
          </cell>
          <cell r="BC51">
            <v>1</v>
          </cell>
          <cell r="BD51">
            <v>0</v>
          </cell>
          <cell r="BE51">
            <v>2</v>
          </cell>
          <cell r="BF51">
            <v>1</v>
          </cell>
          <cell r="BG51">
            <v>0</v>
          </cell>
          <cell r="BH51">
            <v>0</v>
          </cell>
          <cell r="BI51">
            <v>0</v>
          </cell>
          <cell r="BJ51">
            <v>4</v>
          </cell>
          <cell r="BK51">
            <v>2</v>
          </cell>
          <cell r="BL51">
            <v>2</v>
          </cell>
          <cell r="BM51">
            <v>1</v>
          </cell>
          <cell r="BN51">
            <v>1</v>
          </cell>
          <cell r="BO51">
            <v>0</v>
          </cell>
          <cell r="BP51">
            <v>0</v>
          </cell>
          <cell r="BQ51">
            <v>3</v>
          </cell>
          <cell r="BR51">
            <v>3</v>
          </cell>
          <cell r="BS51">
            <v>2</v>
          </cell>
          <cell r="BT51">
            <v>0</v>
          </cell>
          <cell r="BU51">
            <v>2</v>
          </cell>
          <cell r="BV51">
            <v>0</v>
          </cell>
          <cell r="BW51">
            <v>2</v>
          </cell>
          <cell r="BX51">
            <v>0</v>
          </cell>
          <cell r="BY51">
            <v>0</v>
          </cell>
          <cell r="BZ51">
            <v>3</v>
          </cell>
          <cell r="CA51">
            <v>1</v>
          </cell>
          <cell r="CB51">
            <v>2</v>
          </cell>
          <cell r="CC51">
            <v>1</v>
          </cell>
          <cell r="CD51">
            <v>1</v>
          </cell>
          <cell r="CE51">
            <v>2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3</v>
          </cell>
          <cell r="CK51">
            <v>3</v>
          </cell>
          <cell r="CL51">
            <v>1</v>
          </cell>
          <cell r="CM51">
            <v>1</v>
          </cell>
          <cell r="CN51">
            <v>0</v>
          </cell>
          <cell r="CO51">
            <v>1</v>
          </cell>
          <cell r="CP51">
            <v>2</v>
          </cell>
          <cell r="CQ51">
            <v>0</v>
          </cell>
          <cell r="CR51">
            <v>2</v>
          </cell>
          <cell r="CS51">
            <v>1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</row>
        <row r="52">
          <cell r="A52" t="str">
            <v>ｴﾋﾞ111</v>
          </cell>
          <cell r="B52" t="str">
            <v>ｴﾋﾞ1</v>
          </cell>
          <cell r="C52">
            <v>1</v>
          </cell>
          <cell r="D52">
            <v>1</v>
          </cell>
          <cell r="E52">
            <v>5</v>
          </cell>
          <cell r="F52">
            <v>2</v>
          </cell>
          <cell r="G52">
            <v>2</v>
          </cell>
          <cell r="H52">
            <v>2</v>
          </cell>
          <cell r="I52">
            <v>4</v>
          </cell>
          <cell r="J52">
            <v>0</v>
          </cell>
          <cell r="K52">
            <v>3</v>
          </cell>
          <cell r="L52">
            <v>4</v>
          </cell>
          <cell r="M52">
            <v>2</v>
          </cell>
          <cell r="N52">
            <v>3</v>
          </cell>
          <cell r="O52">
            <v>2</v>
          </cell>
          <cell r="P52">
            <v>0</v>
          </cell>
          <cell r="Q52">
            <v>2</v>
          </cell>
          <cell r="R52">
            <v>3</v>
          </cell>
          <cell r="S52">
            <v>2</v>
          </cell>
          <cell r="T52">
            <v>3</v>
          </cell>
          <cell r="U52">
            <v>0</v>
          </cell>
          <cell r="V52">
            <v>1</v>
          </cell>
          <cell r="W52">
            <v>3</v>
          </cell>
          <cell r="X52">
            <v>8</v>
          </cell>
          <cell r="Y52">
            <v>9</v>
          </cell>
          <cell r="Z52">
            <v>9</v>
          </cell>
          <cell r="AA52">
            <v>12</v>
          </cell>
          <cell r="AB52">
            <v>0</v>
          </cell>
          <cell r="AC52">
            <v>8</v>
          </cell>
          <cell r="AD52">
            <v>9</v>
          </cell>
          <cell r="AE52">
            <v>8</v>
          </cell>
          <cell r="AF52">
            <v>8</v>
          </cell>
          <cell r="AG52">
            <v>11</v>
          </cell>
          <cell r="AH52">
            <v>9</v>
          </cell>
          <cell r="AI52">
            <v>18</v>
          </cell>
          <cell r="AJ52">
            <v>8</v>
          </cell>
          <cell r="AK52">
            <v>12</v>
          </cell>
          <cell r="AL52">
            <v>7</v>
          </cell>
          <cell r="AM52">
            <v>13</v>
          </cell>
          <cell r="AN52">
            <v>9</v>
          </cell>
          <cell r="AO52">
            <v>8</v>
          </cell>
          <cell r="AP52">
            <v>8</v>
          </cell>
          <cell r="AQ52">
            <v>7</v>
          </cell>
          <cell r="AR52">
            <v>6</v>
          </cell>
          <cell r="AS52">
            <v>6</v>
          </cell>
          <cell r="AT52">
            <v>15</v>
          </cell>
          <cell r="AU52">
            <v>9</v>
          </cell>
          <cell r="AV52">
            <v>9</v>
          </cell>
          <cell r="AW52">
            <v>14</v>
          </cell>
          <cell r="AX52">
            <v>15</v>
          </cell>
          <cell r="AY52">
            <v>15</v>
          </cell>
          <cell r="AZ52">
            <v>7</v>
          </cell>
          <cell r="BA52">
            <v>11</v>
          </cell>
          <cell r="BB52">
            <v>9</v>
          </cell>
          <cell r="BC52">
            <v>14</v>
          </cell>
          <cell r="BD52">
            <v>6</v>
          </cell>
          <cell r="BE52">
            <v>7</v>
          </cell>
          <cell r="BF52">
            <v>9</v>
          </cell>
          <cell r="BG52">
            <v>14</v>
          </cell>
          <cell r="BH52">
            <v>10</v>
          </cell>
          <cell r="BI52">
            <v>9</v>
          </cell>
          <cell r="BJ52">
            <v>3</v>
          </cell>
          <cell r="BK52">
            <v>11</v>
          </cell>
          <cell r="BL52">
            <v>7</v>
          </cell>
          <cell r="BM52">
            <v>14</v>
          </cell>
          <cell r="BN52">
            <v>9</v>
          </cell>
          <cell r="BO52">
            <v>12</v>
          </cell>
          <cell r="BP52">
            <v>10</v>
          </cell>
          <cell r="BQ52">
            <v>9</v>
          </cell>
          <cell r="BR52">
            <v>6</v>
          </cell>
          <cell r="BS52">
            <v>10</v>
          </cell>
          <cell r="BT52">
            <v>7</v>
          </cell>
          <cell r="BU52">
            <v>10</v>
          </cell>
          <cell r="BV52">
            <v>13</v>
          </cell>
          <cell r="BW52">
            <v>8</v>
          </cell>
          <cell r="BX52">
            <v>2</v>
          </cell>
          <cell r="BY52">
            <v>5</v>
          </cell>
          <cell r="BZ52">
            <v>4</v>
          </cell>
          <cell r="CA52">
            <v>8</v>
          </cell>
          <cell r="CB52">
            <v>6</v>
          </cell>
          <cell r="CC52">
            <v>7</v>
          </cell>
          <cell r="CD52">
            <v>1</v>
          </cell>
          <cell r="CE52">
            <v>3</v>
          </cell>
          <cell r="CF52">
            <v>9</v>
          </cell>
          <cell r="CG52">
            <v>6</v>
          </cell>
          <cell r="CH52">
            <v>3</v>
          </cell>
          <cell r="CI52">
            <v>2</v>
          </cell>
          <cell r="CJ52">
            <v>6</v>
          </cell>
          <cell r="CK52">
            <v>4</v>
          </cell>
          <cell r="CL52">
            <v>2</v>
          </cell>
          <cell r="CM52">
            <v>1</v>
          </cell>
          <cell r="CN52">
            <v>0</v>
          </cell>
          <cell r="CO52">
            <v>1</v>
          </cell>
          <cell r="CP52">
            <v>0</v>
          </cell>
          <cell r="CQ52">
            <v>1</v>
          </cell>
          <cell r="CR52">
            <v>1</v>
          </cell>
          <cell r="CS52">
            <v>1</v>
          </cell>
          <cell r="CT52">
            <v>0</v>
          </cell>
          <cell r="CU52">
            <v>2</v>
          </cell>
          <cell r="CV52">
            <v>1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1</v>
          </cell>
          <cell r="DD52">
            <v>0</v>
          </cell>
          <cell r="DE52">
            <v>0</v>
          </cell>
        </row>
        <row r="53">
          <cell r="A53" t="str">
            <v>ｴﾋﾞ112</v>
          </cell>
          <cell r="B53" t="str">
            <v>ｴﾋﾞ1</v>
          </cell>
          <cell r="C53">
            <v>1</v>
          </cell>
          <cell r="D53">
            <v>2</v>
          </cell>
          <cell r="E53">
            <v>5</v>
          </cell>
          <cell r="F53">
            <v>3</v>
          </cell>
          <cell r="G53">
            <v>1</v>
          </cell>
          <cell r="H53">
            <v>2</v>
          </cell>
          <cell r="I53">
            <v>1</v>
          </cell>
          <cell r="J53">
            <v>2</v>
          </cell>
          <cell r="K53">
            <v>1</v>
          </cell>
          <cell r="L53">
            <v>4</v>
          </cell>
          <cell r="M53">
            <v>5</v>
          </cell>
          <cell r="N53">
            <v>4</v>
          </cell>
          <cell r="O53">
            <v>2</v>
          </cell>
          <cell r="P53">
            <v>4</v>
          </cell>
          <cell r="Q53">
            <v>3</v>
          </cell>
          <cell r="R53">
            <v>1</v>
          </cell>
          <cell r="S53">
            <v>13</v>
          </cell>
          <cell r="T53">
            <v>3</v>
          </cell>
          <cell r="U53">
            <v>5</v>
          </cell>
          <cell r="V53">
            <v>6</v>
          </cell>
          <cell r="W53">
            <v>7</v>
          </cell>
          <cell r="X53">
            <v>9</v>
          </cell>
          <cell r="Y53">
            <v>5</v>
          </cell>
          <cell r="Z53">
            <v>4</v>
          </cell>
          <cell r="AA53">
            <v>7</v>
          </cell>
          <cell r="AB53">
            <v>7</v>
          </cell>
          <cell r="AC53">
            <v>10</v>
          </cell>
          <cell r="AD53">
            <v>9</v>
          </cell>
          <cell r="AE53">
            <v>5</v>
          </cell>
          <cell r="AF53">
            <v>7</v>
          </cell>
          <cell r="AG53">
            <v>6</v>
          </cell>
          <cell r="AH53">
            <v>4</v>
          </cell>
          <cell r="AI53">
            <v>9</v>
          </cell>
          <cell r="AJ53">
            <v>3</v>
          </cell>
          <cell r="AK53">
            <v>11</v>
          </cell>
          <cell r="AL53">
            <v>10</v>
          </cell>
          <cell r="AM53">
            <v>11</v>
          </cell>
          <cell r="AN53">
            <v>6</v>
          </cell>
          <cell r="AO53">
            <v>3</v>
          </cell>
          <cell r="AP53">
            <v>3</v>
          </cell>
          <cell r="AQ53">
            <v>5</v>
          </cell>
          <cell r="AR53">
            <v>7</v>
          </cell>
          <cell r="AS53">
            <v>4</v>
          </cell>
          <cell r="AT53">
            <v>6</v>
          </cell>
          <cell r="AU53">
            <v>8</v>
          </cell>
          <cell r="AV53">
            <v>5</v>
          </cell>
          <cell r="AW53">
            <v>15</v>
          </cell>
          <cell r="AX53">
            <v>8</v>
          </cell>
          <cell r="AY53">
            <v>9</v>
          </cell>
          <cell r="AZ53">
            <v>7</v>
          </cell>
          <cell r="BA53">
            <v>8</v>
          </cell>
          <cell r="BB53">
            <v>9</v>
          </cell>
          <cell r="BC53">
            <v>8</v>
          </cell>
          <cell r="BD53">
            <v>3</v>
          </cell>
          <cell r="BE53">
            <v>6</v>
          </cell>
          <cell r="BF53">
            <v>7</v>
          </cell>
          <cell r="BG53">
            <v>6</v>
          </cell>
          <cell r="BH53">
            <v>7</v>
          </cell>
          <cell r="BI53">
            <v>5</v>
          </cell>
          <cell r="BJ53">
            <v>6</v>
          </cell>
          <cell r="BK53">
            <v>10</v>
          </cell>
          <cell r="BL53">
            <v>8</v>
          </cell>
          <cell r="BM53">
            <v>10</v>
          </cell>
          <cell r="BN53">
            <v>6</v>
          </cell>
          <cell r="BO53">
            <v>10</v>
          </cell>
          <cell r="BP53">
            <v>11</v>
          </cell>
          <cell r="BQ53">
            <v>8</v>
          </cell>
          <cell r="BR53">
            <v>5</v>
          </cell>
          <cell r="BS53">
            <v>11</v>
          </cell>
          <cell r="BT53">
            <v>9</v>
          </cell>
          <cell r="BU53">
            <v>9</v>
          </cell>
          <cell r="BV53">
            <v>6</v>
          </cell>
          <cell r="BW53">
            <v>8</v>
          </cell>
          <cell r="BX53">
            <v>6</v>
          </cell>
          <cell r="BY53">
            <v>6</v>
          </cell>
          <cell r="BZ53">
            <v>7</v>
          </cell>
          <cell r="CA53">
            <v>12</v>
          </cell>
          <cell r="CB53">
            <v>5</v>
          </cell>
          <cell r="CC53">
            <v>5</v>
          </cell>
          <cell r="CD53">
            <v>10</v>
          </cell>
          <cell r="CE53">
            <v>5</v>
          </cell>
          <cell r="CF53">
            <v>2</v>
          </cell>
          <cell r="CG53">
            <v>6</v>
          </cell>
          <cell r="CH53">
            <v>2</v>
          </cell>
          <cell r="CI53">
            <v>3</v>
          </cell>
          <cell r="CJ53">
            <v>5</v>
          </cell>
          <cell r="CK53">
            <v>4</v>
          </cell>
          <cell r="CL53">
            <v>0</v>
          </cell>
          <cell r="CM53">
            <v>1</v>
          </cell>
          <cell r="CN53">
            <v>5</v>
          </cell>
          <cell r="CO53">
            <v>3</v>
          </cell>
          <cell r="CP53">
            <v>6</v>
          </cell>
          <cell r="CQ53">
            <v>7</v>
          </cell>
          <cell r="CR53">
            <v>1</v>
          </cell>
          <cell r="CS53">
            <v>2</v>
          </cell>
          <cell r="CT53">
            <v>0</v>
          </cell>
          <cell r="CU53">
            <v>4</v>
          </cell>
          <cell r="CV53">
            <v>0</v>
          </cell>
          <cell r="CW53">
            <v>0</v>
          </cell>
          <cell r="CX53">
            <v>1</v>
          </cell>
          <cell r="CY53">
            <v>0</v>
          </cell>
          <cell r="CZ53">
            <v>0</v>
          </cell>
          <cell r="DA53">
            <v>1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</row>
        <row r="54">
          <cell r="A54" t="str">
            <v>ｴﾋﾞ211</v>
          </cell>
          <cell r="B54" t="str">
            <v>ｴﾋﾞ2</v>
          </cell>
          <cell r="C54">
            <v>1</v>
          </cell>
          <cell r="D54">
            <v>1</v>
          </cell>
          <cell r="E54">
            <v>2</v>
          </cell>
          <cell r="F54">
            <v>1</v>
          </cell>
          <cell r="G54">
            <v>3</v>
          </cell>
          <cell r="H54">
            <v>6</v>
          </cell>
          <cell r="I54">
            <v>4</v>
          </cell>
          <cell r="J54">
            <v>2</v>
          </cell>
          <cell r="K54">
            <v>6</v>
          </cell>
          <cell r="L54">
            <v>3</v>
          </cell>
          <cell r="M54">
            <v>3</v>
          </cell>
          <cell r="N54">
            <v>4</v>
          </cell>
          <cell r="O54">
            <v>2</v>
          </cell>
          <cell r="P54">
            <v>5</v>
          </cell>
          <cell r="Q54">
            <v>4</v>
          </cell>
          <cell r="R54">
            <v>1</v>
          </cell>
          <cell r="S54">
            <v>2</v>
          </cell>
          <cell r="T54">
            <v>3</v>
          </cell>
          <cell r="U54">
            <v>3</v>
          </cell>
          <cell r="V54">
            <v>10</v>
          </cell>
          <cell r="W54">
            <v>6</v>
          </cell>
          <cell r="X54">
            <v>13</v>
          </cell>
          <cell r="Y54">
            <v>8</v>
          </cell>
          <cell r="Z54">
            <v>5</v>
          </cell>
          <cell r="AA54">
            <v>9</v>
          </cell>
          <cell r="AB54">
            <v>8</v>
          </cell>
          <cell r="AC54">
            <v>11</v>
          </cell>
          <cell r="AD54">
            <v>13</v>
          </cell>
          <cell r="AE54">
            <v>13</v>
          </cell>
          <cell r="AF54">
            <v>8</v>
          </cell>
          <cell r="AG54">
            <v>10</v>
          </cell>
          <cell r="AH54">
            <v>10</v>
          </cell>
          <cell r="AI54">
            <v>11</v>
          </cell>
          <cell r="AJ54">
            <v>6</v>
          </cell>
          <cell r="AK54">
            <v>7</v>
          </cell>
          <cell r="AL54">
            <v>5</v>
          </cell>
          <cell r="AM54">
            <v>10</v>
          </cell>
          <cell r="AN54">
            <v>10</v>
          </cell>
          <cell r="AO54">
            <v>8</v>
          </cell>
          <cell r="AP54">
            <v>8</v>
          </cell>
          <cell r="AQ54">
            <v>4</v>
          </cell>
          <cell r="AR54">
            <v>13</v>
          </cell>
          <cell r="AS54">
            <v>5</v>
          </cell>
          <cell r="AT54">
            <v>8</v>
          </cell>
          <cell r="AU54">
            <v>14</v>
          </cell>
          <cell r="AV54">
            <v>9</v>
          </cell>
          <cell r="AW54">
            <v>11</v>
          </cell>
          <cell r="AX54">
            <v>9</v>
          </cell>
          <cell r="AY54">
            <v>10</v>
          </cell>
          <cell r="AZ54">
            <v>6</v>
          </cell>
          <cell r="BA54">
            <v>8</v>
          </cell>
          <cell r="BB54">
            <v>12</v>
          </cell>
          <cell r="BC54">
            <v>11</v>
          </cell>
          <cell r="BD54">
            <v>6</v>
          </cell>
          <cell r="BE54">
            <v>8</v>
          </cell>
          <cell r="BF54">
            <v>4</v>
          </cell>
          <cell r="BG54">
            <v>5</v>
          </cell>
          <cell r="BH54">
            <v>11</v>
          </cell>
          <cell r="BI54">
            <v>7</v>
          </cell>
          <cell r="BJ54">
            <v>12</v>
          </cell>
          <cell r="BK54">
            <v>9</v>
          </cell>
          <cell r="BL54">
            <v>12</v>
          </cell>
          <cell r="BM54">
            <v>11</v>
          </cell>
          <cell r="BN54">
            <v>9</v>
          </cell>
          <cell r="BO54">
            <v>5</v>
          </cell>
          <cell r="BP54">
            <v>12</v>
          </cell>
          <cell r="BQ54">
            <v>7</v>
          </cell>
          <cell r="BR54">
            <v>7</v>
          </cell>
          <cell r="BS54">
            <v>12</v>
          </cell>
          <cell r="BT54">
            <v>8</v>
          </cell>
          <cell r="BU54">
            <v>15</v>
          </cell>
          <cell r="BV54">
            <v>11</v>
          </cell>
          <cell r="BW54">
            <v>15</v>
          </cell>
          <cell r="BX54">
            <v>11</v>
          </cell>
          <cell r="BY54">
            <v>9</v>
          </cell>
          <cell r="BZ54">
            <v>6</v>
          </cell>
          <cell r="CA54">
            <v>8</v>
          </cell>
          <cell r="CB54">
            <v>11</v>
          </cell>
          <cell r="CC54">
            <v>7</v>
          </cell>
          <cell r="CD54">
            <v>5</v>
          </cell>
          <cell r="CE54">
            <v>1</v>
          </cell>
          <cell r="CF54">
            <v>5</v>
          </cell>
          <cell r="CG54">
            <v>2</v>
          </cell>
          <cell r="CH54">
            <v>8</v>
          </cell>
          <cell r="CI54">
            <v>7</v>
          </cell>
          <cell r="CJ54">
            <v>3</v>
          </cell>
          <cell r="CK54">
            <v>3</v>
          </cell>
          <cell r="CL54">
            <v>6</v>
          </cell>
          <cell r="CM54">
            <v>4</v>
          </cell>
          <cell r="CN54">
            <v>5</v>
          </cell>
          <cell r="CO54">
            <v>1</v>
          </cell>
          <cell r="CP54">
            <v>3</v>
          </cell>
          <cell r="CQ54">
            <v>3</v>
          </cell>
          <cell r="CR54">
            <v>4</v>
          </cell>
          <cell r="CS54">
            <v>2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</row>
        <row r="55">
          <cell r="A55" t="str">
            <v>ｴﾋﾞ212</v>
          </cell>
          <cell r="B55" t="str">
            <v>ｴﾋﾞ2</v>
          </cell>
          <cell r="C55">
            <v>1</v>
          </cell>
          <cell r="D55">
            <v>2</v>
          </cell>
          <cell r="E55">
            <v>3</v>
          </cell>
          <cell r="F55">
            <v>5</v>
          </cell>
          <cell r="G55">
            <v>4</v>
          </cell>
          <cell r="H55">
            <v>3</v>
          </cell>
          <cell r="I55">
            <v>1</v>
          </cell>
          <cell r="J55">
            <v>5</v>
          </cell>
          <cell r="K55">
            <v>2</v>
          </cell>
          <cell r="L55">
            <v>5</v>
          </cell>
          <cell r="M55">
            <v>3</v>
          </cell>
          <cell r="N55">
            <v>4</v>
          </cell>
          <cell r="O55">
            <v>6</v>
          </cell>
          <cell r="P55">
            <v>5</v>
          </cell>
          <cell r="Q55">
            <v>2</v>
          </cell>
          <cell r="R55">
            <v>3</v>
          </cell>
          <cell r="S55">
            <v>4</v>
          </cell>
          <cell r="T55">
            <v>0</v>
          </cell>
          <cell r="U55">
            <v>4</v>
          </cell>
          <cell r="V55">
            <v>7</v>
          </cell>
          <cell r="W55">
            <v>5</v>
          </cell>
          <cell r="X55">
            <v>4</v>
          </cell>
          <cell r="Y55">
            <v>9</v>
          </cell>
          <cell r="Z55">
            <v>8</v>
          </cell>
          <cell r="AA55">
            <v>8</v>
          </cell>
          <cell r="AB55">
            <v>9</v>
          </cell>
          <cell r="AC55">
            <v>6</v>
          </cell>
          <cell r="AD55">
            <v>5</v>
          </cell>
          <cell r="AE55">
            <v>6</v>
          </cell>
          <cell r="AF55">
            <v>7</v>
          </cell>
          <cell r="AG55">
            <v>7</v>
          </cell>
          <cell r="AH55">
            <v>7</v>
          </cell>
          <cell r="AI55">
            <v>6</v>
          </cell>
          <cell r="AJ55">
            <v>9</v>
          </cell>
          <cell r="AK55">
            <v>4</v>
          </cell>
          <cell r="AL55">
            <v>9</v>
          </cell>
          <cell r="AM55">
            <v>9</v>
          </cell>
          <cell r="AN55">
            <v>2</v>
          </cell>
          <cell r="AO55">
            <v>7</v>
          </cell>
          <cell r="AP55">
            <v>6</v>
          </cell>
          <cell r="AQ55">
            <v>8</v>
          </cell>
          <cell r="AR55">
            <v>9</v>
          </cell>
          <cell r="AS55">
            <v>10</v>
          </cell>
          <cell r="AT55">
            <v>8</v>
          </cell>
          <cell r="AU55">
            <v>11</v>
          </cell>
          <cell r="AV55">
            <v>15</v>
          </cell>
          <cell r="AW55">
            <v>11</v>
          </cell>
          <cell r="AX55">
            <v>6</v>
          </cell>
          <cell r="AY55">
            <v>7</v>
          </cell>
          <cell r="AZ55">
            <v>14</v>
          </cell>
          <cell r="BA55">
            <v>15</v>
          </cell>
          <cell r="BB55">
            <v>8</v>
          </cell>
          <cell r="BC55">
            <v>8</v>
          </cell>
          <cell r="BD55">
            <v>10</v>
          </cell>
          <cell r="BE55">
            <v>14</v>
          </cell>
          <cell r="BF55">
            <v>6</v>
          </cell>
          <cell r="BG55">
            <v>6</v>
          </cell>
          <cell r="BH55">
            <v>7</v>
          </cell>
          <cell r="BI55">
            <v>9</v>
          </cell>
          <cell r="BJ55">
            <v>8</v>
          </cell>
          <cell r="BK55">
            <v>9</v>
          </cell>
          <cell r="BL55">
            <v>7</v>
          </cell>
          <cell r="BM55">
            <v>9</v>
          </cell>
          <cell r="BN55">
            <v>2</v>
          </cell>
          <cell r="BO55">
            <v>4</v>
          </cell>
          <cell r="BP55">
            <v>10</v>
          </cell>
          <cell r="BQ55">
            <v>9</v>
          </cell>
          <cell r="BR55">
            <v>16</v>
          </cell>
          <cell r="BS55">
            <v>12</v>
          </cell>
          <cell r="BT55">
            <v>10</v>
          </cell>
          <cell r="BU55">
            <v>20</v>
          </cell>
          <cell r="BV55">
            <v>16</v>
          </cell>
          <cell r="BW55">
            <v>8</v>
          </cell>
          <cell r="BX55">
            <v>6</v>
          </cell>
          <cell r="BY55">
            <v>9</v>
          </cell>
          <cell r="BZ55">
            <v>11</v>
          </cell>
          <cell r="CA55">
            <v>8</v>
          </cell>
          <cell r="CB55">
            <v>9</v>
          </cell>
          <cell r="CC55">
            <v>9</v>
          </cell>
          <cell r="CD55">
            <v>9</v>
          </cell>
          <cell r="CE55">
            <v>6</v>
          </cell>
          <cell r="CF55">
            <v>7</v>
          </cell>
          <cell r="CG55">
            <v>5</v>
          </cell>
          <cell r="CH55">
            <v>8</v>
          </cell>
          <cell r="CI55">
            <v>5</v>
          </cell>
          <cell r="CJ55">
            <v>8</v>
          </cell>
          <cell r="CK55">
            <v>10</v>
          </cell>
          <cell r="CL55">
            <v>4</v>
          </cell>
          <cell r="CM55">
            <v>9</v>
          </cell>
          <cell r="CN55">
            <v>9</v>
          </cell>
          <cell r="CO55">
            <v>5</v>
          </cell>
          <cell r="CP55">
            <v>2</v>
          </cell>
          <cell r="CQ55">
            <v>6</v>
          </cell>
          <cell r="CR55">
            <v>3</v>
          </cell>
          <cell r="CS55">
            <v>0</v>
          </cell>
          <cell r="CT55">
            <v>2</v>
          </cell>
          <cell r="CU55">
            <v>2</v>
          </cell>
          <cell r="CV55">
            <v>1</v>
          </cell>
          <cell r="CW55">
            <v>0</v>
          </cell>
          <cell r="CX55">
            <v>1</v>
          </cell>
          <cell r="CY55">
            <v>1</v>
          </cell>
          <cell r="CZ55">
            <v>0</v>
          </cell>
          <cell r="DA55">
            <v>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</row>
        <row r="56">
          <cell r="A56" t="str">
            <v>ｵﾜﾘ 11</v>
          </cell>
          <cell r="B56" t="str">
            <v xml:space="preserve">ｵﾜﾘ 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0</v>
          </cell>
          <cell r="H56">
            <v>1</v>
          </cell>
          <cell r="I56">
            <v>0</v>
          </cell>
          <cell r="J56">
            <v>0</v>
          </cell>
          <cell r="K56">
            <v>2</v>
          </cell>
          <cell r="L56">
            <v>1</v>
          </cell>
          <cell r="M56">
            <v>2</v>
          </cell>
          <cell r="N56">
            <v>1</v>
          </cell>
          <cell r="O56">
            <v>1</v>
          </cell>
          <cell r="P56">
            <v>1</v>
          </cell>
          <cell r="Q56">
            <v>0</v>
          </cell>
          <cell r="R56">
            <v>4</v>
          </cell>
          <cell r="S56">
            <v>2</v>
          </cell>
          <cell r="T56">
            <v>3</v>
          </cell>
          <cell r="U56">
            <v>0</v>
          </cell>
          <cell r="V56">
            <v>1</v>
          </cell>
          <cell r="W56">
            <v>1</v>
          </cell>
          <cell r="X56">
            <v>0</v>
          </cell>
          <cell r="Y56">
            <v>3</v>
          </cell>
          <cell r="Z56">
            <v>2</v>
          </cell>
          <cell r="AA56">
            <v>1</v>
          </cell>
          <cell r="AB56">
            <v>5</v>
          </cell>
          <cell r="AC56">
            <v>4</v>
          </cell>
          <cell r="AD56">
            <v>7</v>
          </cell>
          <cell r="AE56">
            <v>6</v>
          </cell>
          <cell r="AF56">
            <v>1</v>
          </cell>
          <cell r="AG56">
            <v>1</v>
          </cell>
          <cell r="AH56">
            <v>0</v>
          </cell>
          <cell r="AI56">
            <v>4</v>
          </cell>
          <cell r="AJ56">
            <v>3</v>
          </cell>
          <cell r="AK56">
            <v>2</v>
          </cell>
          <cell r="AL56">
            <v>4</v>
          </cell>
          <cell r="AM56">
            <v>3</v>
          </cell>
          <cell r="AN56">
            <v>1</v>
          </cell>
          <cell r="AO56">
            <v>2</v>
          </cell>
          <cell r="AP56">
            <v>0</v>
          </cell>
          <cell r="AQ56">
            <v>3</v>
          </cell>
          <cell r="AR56">
            <v>2</v>
          </cell>
          <cell r="AS56">
            <v>4</v>
          </cell>
          <cell r="AT56">
            <v>2</v>
          </cell>
          <cell r="AU56">
            <v>1</v>
          </cell>
          <cell r="AV56">
            <v>1</v>
          </cell>
          <cell r="AW56">
            <v>1</v>
          </cell>
          <cell r="AX56">
            <v>3</v>
          </cell>
          <cell r="AY56">
            <v>4</v>
          </cell>
          <cell r="AZ56">
            <v>0</v>
          </cell>
          <cell r="BA56">
            <v>3</v>
          </cell>
          <cell r="BB56">
            <v>2</v>
          </cell>
          <cell r="BC56">
            <v>5</v>
          </cell>
          <cell r="BD56">
            <v>1</v>
          </cell>
          <cell r="BE56">
            <v>2</v>
          </cell>
          <cell r="BF56">
            <v>3</v>
          </cell>
          <cell r="BG56">
            <v>0</v>
          </cell>
          <cell r="BH56">
            <v>1</v>
          </cell>
          <cell r="BI56">
            <v>2</v>
          </cell>
          <cell r="BJ56">
            <v>1</v>
          </cell>
          <cell r="BK56">
            <v>1</v>
          </cell>
          <cell r="BL56">
            <v>2</v>
          </cell>
          <cell r="BM56">
            <v>4</v>
          </cell>
          <cell r="BN56">
            <v>5</v>
          </cell>
          <cell r="BO56">
            <v>1</v>
          </cell>
          <cell r="BP56">
            <v>0</v>
          </cell>
          <cell r="BQ56">
            <v>4</v>
          </cell>
          <cell r="BR56">
            <v>2</v>
          </cell>
          <cell r="BS56">
            <v>8</v>
          </cell>
          <cell r="BT56">
            <v>3</v>
          </cell>
          <cell r="BU56">
            <v>2</v>
          </cell>
          <cell r="BV56">
            <v>2</v>
          </cell>
          <cell r="BW56">
            <v>4</v>
          </cell>
          <cell r="BX56">
            <v>2</v>
          </cell>
          <cell r="BY56">
            <v>0</v>
          </cell>
          <cell r="BZ56">
            <v>7</v>
          </cell>
          <cell r="CA56">
            <v>3</v>
          </cell>
          <cell r="CB56">
            <v>1</v>
          </cell>
          <cell r="CC56">
            <v>2</v>
          </cell>
          <cell r="CD56">
            <v>3</v>
          </cell>
          <cell r="CE56">
            <v>3</v>
          </cell>
          <cell r="CF56">
            <v>0</v>
          </cell>
          <cell r="CG56">
            <v>2</v>
          </cell>
          <cell r="CH56">
            <v>2</v>
          </cell>
          <cell r="CI56">
            <v>3</v>
          </cell>
          <cell r="CJ56">
            <v>0</v>
          </cell>
          <cell r="CK56">
            <v>1</v>
          </cell>
          <cell r="CL56">
            <v>0</v>
          </cell>
          <cell r="CM56">
            <v>1</v>
          </cell>
          <cell r="CN56">
            <v>1</v>
          </cell>
          <cell r="CO56">
            <v>2</v>
          </cell>
          <cell r="CP56">
            <v>0</v>
          </cell>
          <cell r="CQ56">
            <v>0</v>
          </cell>
          <cell r="CR56">
            <v>1</v>
          </cell>
          <cell r="CS56">
            <v>0</v>
          </cell>
          <cell r="CT56">
            <v>1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</row>
        <row r="57">
          <cell r="A57" t="str">
            <v>ｵﾜﾘ 12</v>
          </cell>
          <cell r="B57" t="str">
            <v xml:space="preserve">ｵﾜﾘ </v>
          </cell>
          <cell r="C57">
            <v>1</v>
          </cell>
          <cell r="D57">
            <v>2</v>
          </cell>
          <cell r="E57">
            <v>0</v>
          </cell>
          <cell r="F57">
            <v>0</v>
          </cell>
          <cell r="G57">
            <v>2</v>
          </cell>
          <cell r="H57">
            <v>0</v>
          </cell>
          <cell r="I57">
            <v>0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1</v>
          </cell>
          <cell r="O57">
            <v>1</v>
          </cell>
          <cell r="P57">
            <v>0</v>
          </cell>
          <cell r="Q57">
            <v>3</v>
          </cell>
          <cell r="R57">
            <v>3</v>
          </cell>
          <cell r="S57">
            <v>3</v>
          </cell>
          <cell r="T57">
            <v>1</v>
          </cell>
          <cell r="U57">
            <v>0</v>
          </cell>
          <cell r="V57">
            <v>2</v>
          </cell>
          <cell r="W57">
            <v>4</v>
          </cell>
          <cell r="X57">
            <v>4</v>
          </cell>
          <cell r="Y57">
            <v>4</v>
          </cell>
          <cell r="Z57">
            <v>2</v>
          </cell>
          <cell r="AA57">
            <v>3</v>
          </cell>
          <cell r="AB57">
            <v>1</v>
          </cell>
          <cell r="AC57">
            <v>4</v>
          </cell>
          <cell r="AD57">
            <v>1</v>
          </cell>
          <cell r="AE57">
            <v>0</v>
          </cell>
          <cell r="AF57">
            <v>1</v>
          </cell>
          <cell r="AG57">
            <v>0</v>
          </cell>
          <cell r="AH57">
            <v>0</v>
          </cell>
          <cell r="AI57">
            <v>3</v>
          </cell>
          <cell r="AJ57">
            <v>1</v>
          </cell>
          <cell r="AK57">
            <v>0</v>
          </cell>
          <cell r="AL57">
            <v>3</v>
          </cell>
          <cell r="AM57">
            <v>1</v>
          </cell>
          <cell r="AN57">
            <v>1</v>
          </cell>
          <cell r="AO57">
            <v>0</v>
          </cell>
          <cell r="AP57">
            <v>3</v>
          </cell>
          <cell r="AQ57">
            <v>2</v>
          </cell>
          <cell r="AR57">
            <v>3</v>
          </cell>
          <cell r="AS57">
            <v>2</v>
          </cell>
          <cell r="AT57">
            <v>4</v>
          </cell>
          <cell r="AU57">
            <v>2</v>
          </cell>
          <cell r="AV57">
            <v>1</v>
          </cell>
          <cell r="AW57">
            <v>0</v>
          </cell>
          <cell r="AX57">
            <v>4</v>
          </cell>
          <cell r="AY57">
            <v>5</v>
          </cell>
          <cell r="AZ57">
            <v>5</v>
          </cell>
          <cell r="BA57">
            <v>3</v>
          </cell>
          <cell r="BB57">
            <v>2</v>
          </cell>
          <cell r="BC57">
            <v>4</v>
          </cell>
          <cell r="BD57">
            <v>0</v>
          </cell>
          <cell r="BE57">
            <v>2</v>
          </cell>
          <cell r="BF57">
            <v>3</v>
          </cell>
          <cell r="BG57">
            <v>2</v>
          </cell>
          <cell r="BH57">
            <v>1</v>
          </cell>
          <cell r="BI57">
            <v>3</v>
          </cell>
          <cell r="BJ57">
            <v>4</v>
          </cell>
          <cell r="BK57">
            <v>2</v>
          </cell>
          <cell r="BL57">
            <v>1</v>
          </cell>
          <cell r="BM57">
            <v>2</v>
          </cell>
          <cell r="BN57">
            <v>3</v>
          </cell>
          <cell r="BO57">
            <v>2</v>
          </cell>
          <cell r="BP57">
            <v>1</v>
          </cell>
          <cell r="BQ57">
            <v>2</v>
          </cell>
          <cell r="BR57">
            <v>4</v>
          </cell>
          <cell r="BS57">
            <v>4</v>
          </cell>
          <cell r="BT57">
            <v>5</v>
          </cell>
          <cell r="BU57">
            <v>4</v>
          </cell>
          <cell r="BV57">
            <v>2</v>
          </cell>
          <cell r="BW57">
            <v>3</v>
          </cell>
          <cell r="BX57">
            <v>4</v>
          </cell>
          <cell r="BY57">
            <v>4</v>
          </cell>
          <cell r="BZ57">
            <v>4</v>
          </cell>
          <cell r="CA57">
            <v>1</v>
          </cell>
          <cell r="CB57">
            <v>1</v>
          </cell>
          <cell r="CC57">
            <v>7</v>
          </cell>
          <cell r="CD57">
            <v>0</v>
          </cell>
          <cell r="CE57">
            <v>3</v>
          </cell>
          <cell r="CF57">
            <v>1</v>
          </cell>
          <cell r="CG57">
            <v>6</v>
          </cell>
          <cell r="CH57">
            <v>0</v>
          </cell>
          <cell r="CI57">
            <v>2</v>
          </cell>
          <cell r="CJ57">
            <v>3</v>
          </cell>
          <cell r="CK57">
            <v>2</v>
          </cell>
          <cell r="CL57">
            <v>1</v>
          </cell>
          <cell r="CM57">
            <v>4</v>
          </cell>
          <cell r="CN57">
            <v>3</v>
          </cell>
          <cell r="CO57">
            <v>2</v>
          </cell>
          <cell r="CP57">
            <v>0</v>
          </cell>
          <cell r="CQ57">
            <v>1</v>
          </cell>
          <cell r="CR57">
            <v>2</v>
          </cell>
          <cell r="CS57">
            <v>0</v>
          </cell>
          <cell r="CT57">
            <v>0</v>
          </cell>
          <cell r="CU57">
            <v>1</v>
          </cell>
          <cell r="CV57">
            <v>0</v>
          </cell>
          <cell r="CW57">
            <v>0</v>
          </cell>
          <cell r="CX57">
            <v>1</v>
          </cell>
          <cell r="CY57">
            <v>1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</row>
        <row r="58">
          <cell r="A58" t="str">
            <v>ｶｼﾞ 11</v>
          </cell>
          <cell r="B58" t="str">
            <v xml:space="preserve">ｶｼﾞ </v>
          </cell>
          <cell r="C58">
            <v>1</v>
          </cell>
          <cell r="D58">
            <v>1</v>
          </cell>
          <cell r="E58">
            <v>2</v>
          </cell>
          <cell r="F58">
            <v>1</v>
          </cell>
          <cell r="G58">
            <v>0</v>
          </cell>
          <cell r="H58">
            <v>1</v>
          </cell>
          <cell r="I58">
            <v>1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0</v>
          </cell>
          <cell r="O58">
            <v>3</v>
          </cell>
          <cell r="P58">
            <v>1</v>
          </cell>
          <cell r="Q58">
            <v>3</v>
          </cell>
          <cell r="R58">
            <v>1</v>
          </cell>
          <cell r="S58">
            <v>0</v>
          </cell>
          <cell r="T58">
            <v>1</v>
          </cell>
          <cell r="U58">
            <v>1</v>
          </cell>
          <cell r="V58">
            <v>0</v>
          </cell>
          <cell r="W58">
            <v>1</v>
          </cell>
          <cell r="X58">
            <v>0</v>
          </cell>
          <cell r="Y58">
            <v>0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2</v>
          </cell>
          <cell r="AE58">
            <v>0</v>
          </cell>
          <cell r="AF58">
            <v>1</v>
          </cell>
          <cell r="AG58">
            <v>0</v>
          </cell>
          <cell r="AH58">
            <v>0</v>
          </cell>
          <cell r="AI58">
            <v>2</v>
          </cell>
          <cell r="AJ58">
            <v>3</v>
          </cell>
          <cell r="AK58">
            <v>0</v>
          </cell>
          <cell r="AL58">
            <v>2</v>
          </cell>
          <cell r="AM58">
            <v>2</v>
          </cell>
          <cell r="AN58">
            <v>0</v>
          </cell>
          <cell r="AO58">
            <v>2</v>
          </cell>
          <cell r="AP58">
            <v>0</v>
          </cell>
          <cell r="AQ58">
            <v>5</v>
          </cell>
          <cell r="AR58">
            <v>3</v>
          </cell>
          <cell r="AS58">
            <v>5</v>
          </cell>
          <cell r="AT58">
            <v>2</v>
          </cell>
          <cell r="AU58">
            <v>2</v>
          </cell>
          <cell r="AV58">
            <v>1</v>
          </cell>
          <cell r="AW58">
            <v>4</v>
          </cell>
          <cell r="AX58">
            <v>4</v>
          </cell>
          <cell r="AY58">
            <v>6</v>
          </cell>
          <cell r="AZ58">
            <v>1</v>
          </cell>
          <cell r="BA58">
            <v>1</v>
          </cell>
          <cell r="BB58">
            <v>2</v>
          </cell>
          <cell r="BC58">
            <v>3</v>
          </cell>
          <cell r="BD58">
            <v>0</v>
          </cell>
          <cell r="BE58">
            <v>2</v>
          </cell>
          <cell r="BF58">
            <v>3</v>
          </cell>
          <cell r="BG58">
            <v>1</v>
          </cell>
          <cell r="BH58">
            <v>3</v>
          </cell>
          <cell r="BI58">
            <v>0</v>
          </cell>
          <cell r="BJ58">
            <v>3</v>
          </cell>
          <cell r="BK58">
            <v>0</v>
          </cell>
          <cell r="BL58">
            <v>4</v>
          </cell>
          <cell r="BM58">
            <v>2</v>
          </cell>
          <cell r="BN58">
            <v>0</v>
          </cell>
          <cell r="BO58">
            <v>4</v>
          </cell>
          <cell r="BP58">
            <v>4</v>
          </cell>
          <cell r="BQ58">
            <v>0</v>
          </cell>
          <cell r="BR58">
            <v>3</v>
          </cell>
          <cell r="BS58">
            <v>3</v>
          </cell>
          <cell r="BT58">
            <v>2</v>
          </cell>
          <cell r="BU58">
            <v>3</v>
          </cell>
          <cell r="BV58">
            <v>4</v>
          </cell>
          <cell r="BW58">
            <v>3</v>
          </cell>
          <cell r="BX58">
            <v>1</v>
          </cell>
          <cell r="BY58">
            <v>0</v>
          </cell>
          <cell r="BZ58">
            <v>1</v>
          </cell>
          <cell r="CA58">
            <v>0</v>
          </cell>
          <cell r="CB58">
            <v>1</v>
          </cell>
          <cell r="CC58">
            <v>1</v>
          </cell>
          <cell r="CD58">
            <v>0</v>
          </cell>
          <cell r="CE58">
            <v>1</v>
          </cell>
          <cell r="CF58">
            <v>1</v>
          </cell>
          <cell r="CG58">
            <v>2</v>
          </cell>
          <cell r="CH58">
            <v>2</v>
          </cell>
          <cell r="CI58">
            <v>0</v>
          </cell>
          <cell r="CJ58">
            <v>3</v>
          </cell>
          <cell r="CK58">
            <v>1</v>
          </cell>
          <cell r="CL58">
            <v>0</v>
          </cell>
          <cell r="CM58">
            <v>1</v>
          </cell>
          <cell r="CN58">
            <v>1</v>
          </cell>
          <cell r="CO58">
            <v>2</v>
          </cell>
          <cell r="CP58">
            <v>1</v>
          </cell>
          <cell r="CQ58">
            <v>0</v>
          </cell>
          <cell r="CR58">
            <v>2</v>
          </cell>
          <cell r="CS58">
            <v>0</v>
          </cell>
          <cell r="CT58">
            <v>1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</row>
        <row r="59">
          <cell r="A59" t="str">
            <v>ｶｼﾞ 12</v>
          </cell>
          <cell r="B59" t="str">
            <v xml:space="preserve">ｶｼﾞ </v>
          </cell>
          <cell r="C59">
            <v>1</v>
          </cell>
          <cell r="D59">
            <v>2</v>
          </cell>
          <cell r="E59">
            <v>1</v>
          </cell>
          <cell r="F59">
            <v>1</v>
          </cell>
          <cell r="G59">
            <v>1</v>
          </cell>
          <cell r="H59">
            <v>0</v>
          </cell>
          <cell r="I59">
            <v>2</v>
          </cell>
          <cell r="J59">
            <v>3</v>
          </cell>
          <cell r="K59">
            <v>2</v>
          </cell>
          <cell r="L59">
            <v>1</v>
          </cell>
          <cell r="M59">
            <v>1</v>
          </cell>
          <cell r="N59">
            <v>1</v>
          </cell>
          <cell r="O59">
            <v>0</v>
          </cell>
          <cell r="P59">
            <v>1</v>
          </cell>
          <cell r="Q59">
            <v>0</v>
          </cell>
          <cell r="R59">
            <v>1</v>
          </cell>
          <cell r="S59">
            <v>0</v>
          </cell>
          <cell r="T59">
            <v>1</v>
          </cell>
          <cell r="U59">
            <v>0</v>
          </cell>
          <cell r="V59">
            <v>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1</v>
          </cell>
          <cell r="AB59">
            <v>0</v>
          </cell>
          <cell r="AC59">
            <v>1</v>
          </cell>
          <cell r="AD59">
            <v>2</v>
          </cell>
          <cell r="AE59">
            <v>0</v>
          </cell>
          <cell r="AF59">
            <v>0</v>
          </cell>
          <cell r="AG59">
            <v>2</v>
          </cell>
          <cell r="AH59">
            <v>0</v>
          </cell>
          <cell r="AI59">
            <v>0</v>
          </cell>
          <cell r="AJ59">
            <v>1</v>
          </cell>
          <cell r="AK59">
            <v>1</v>
          </cell>
          <cell r="AL59">
            <v>2</v>
          </cell>
          <cell r="AM59">
            <v>5</v>
          </cell>
          <cell r="AN59">
            <v>1</v>
          </cell>
          <cell r="AO59">
            <v>4</v>
          </cell>
          <cell r="AP59">
            <v>3</v>
          </cell>
          <cell r="AQ59">
            <v>6</v>
          </cell>
          <cell r="AR59">
            <v>5</v>
          </cell>
          <cell r="AS59">
            <v>3</v>
          </cell>
          <cell r="AT59">
            <v>2</v>
          </cell>
          <cell r="AU59">
            <v>3</v>
          </cell>
          <cell r="AV59">
            <v>2</v>
          </cell>
          <cell r="AW59">
            <v>3</v>
          </cell>
          <cell r="AX59">
            <v>1</v>
          </cell>
          <cell r="AY59">
            <v>1</v>
          </cell>
          <cell r="AZ59">
            <v>4</v>
          </cell>
          <cell r="BA59">
            <v>2</v>
          </cell>
          <cell r="BB59">
            <v>3</v>
          </cell>
          <cell r="BC59">
            <v>0</v>
          </cell>
          <cell r="BD59">
            <v>1</v>
          </cell>
          <cell r="BE59">
            <v>5</v>
          </cell>
          <cell r="BF59">
            <v>1</v>
          </cell>
          <cell r="BG59">
            <v>0</v>
          </cell>
          <cell r="BH59">
            <v>2</v>
          </cell>
          <cell r="BI59">
            <v>3</v>
          </cell>
          <cell r="BJ59">
            <v>1</v>
          </cell>
          <cell r="BK59">
            <v>1</v>
          </cell>
          <cell r="BL59">
            <v>1</v>
          </cell>
          <cell r="BM59">
            <v>2</v>
          </cell>
          <cell r="BN59">
            <v>3</v>
          </cell>
          <cell r="BO59">
            <v>3</v>
          </cell>
          <cell r="BP59">
            <v>2</v>
          </cell>
          <cell r="BQ59">
            <v>2</v>
          </cell>
          <cell r="BR59">
            <v>3</v>
          </cell>
          <cell r="BS59">
            <v>2</v>
          </cell>
          <cell r="BT59">
            <v>2</v>
          </cell>
          <cell r="BU59">
            <v>5</v>
          </cell>
          <cell r="BV59">
            <v>2</v>
          </cell>
          <cell r="BW59">
            <v>5</v>
          </cell>
          <cell r="BX59">
            <v>1</v>
          </cell>
          <cell r="BY59">
            <v>1</v>
          </cell>
          <cell r="BZ59">
            <v>0</v>
          </cell>
          <cell r="CA59">
            <v>0</v>
          </cell>
          <cell r="CB59">
            <v>3</v>
          </cell>
          <cell r="CC59">
            <v>2</v>
          </cell>
          <cell r="CD59">
            <v>2</v>
          </cell>
          <cell r="CE59">
            <v>3</v>
          </cell>
          <cell r="CF59">
            <v>2</v>
          </cell>
          <cell r="CG59">
            <v>7</v>
          </cell>
          <cell r="CH59">
            <v>3</v>
          </cell>
          <cell r="CI59">
            <v>2</v>
          </cell>
          <cell r="CJ59">
            <v>4</v>
          </cell>
          <cell r="CK59">
            <v>2</v>
          </cell>
          <cell r="CL59">
            <v>3</v>
          </cell>
          <cell r="CM59">
            <v>2</v>
          </cell>
          <cell r="CN59">
            <v>1</v>
          </cell>
          <cell r="CO59">
            <v>3</v>
          </cell>
          <cell r="CP59">
            <v>5</v>
          </cell>
          <cell r="CQ59">
            <v>0</v>
          </cell>
          <cell r="CR59">
            <v>4</v>
          </cell>
          <cell r="CS59">
            <v>0</v>
          </cell>
          <cell r="CT59">
            <v>0</v>
          </cell>
          <cell r="CU59">
            <v>3</v>
          </cell>
          <cell r="CV59">
            <v>1</v>
          </cell>
          <cell r="CW59">
            <v>0</v>
          </cell>
          <cell r="CX59">
            <v>1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</row>
        <row r="60">
          <cell r="A60" t="str">
            <v>ｶｽｶﾞ11</v>
          </cell>
          <cell r="B60" t="str">
            <v>ｶｽｶﾞ</v>
          </cell>
          <cell r="C60">
            <v>1</v>
          </cell>
          <cell r="D60">
            <v>1</v>
          </cell>
          <cell r="E60">
            <v>0</v>
          </cell>
          <cell r="F60">
            <v>0</v>
          </cell>
          <cell r="G60">
            <v>0</v>
          </cell>
          <cell r="H60">
            <v>1</v>
          </cell>
          <cell r="I60">
            <v>2</v>
          </cell>
          <cell r="J60">
            <v>2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1</v>
          </cell>
          <cell r="U60">
            <v>2</v>
          </cell>
          <cell r="V60">
            <v>0</v>
          </cell>
          <cell r="W60">
            <v>2</v>
          </cell>
          <cell r="X60">
            <v>0</v>
          </cell>
          <cell r="Y60">
            <v>1</v>
          </cell>
          <cell r="Z60">
            <v>2</v>
          </cell>
          <cell r="AA60">
            <v>3</v>
          </cell>
          <cell r="AB60">
            <v>2</v>
          </cell>
          <cell r="AC60">
            <v>0</v>
          </cell>
          <cell r="AD60">
            <v>0</v>
          </cell>
          <cell r="AE60">
            <v>0</v>
          </cell>
          <cell r="AF60">
            <v>2</v>
          </cell>
          <cell r="AG60">
            <v>2</v>
          </cell>
          <cell r="AH60">
            <v>2</v>
          </cell>
          <cell r="AI60">
            <v>0</v>
          </cell>
          <cell r="AJ60">
            <v>3</v>
          </cell>
          <cell r="AK60">
            <v>3</v>
          </cell>
          <cell r="AL60">
            <v>1</v>
          </cell>
          <cell r="AM60">
            <v>2</v>
          </cell>
          <cell r="AN60">
            <v>1</v>
          </cell>
          <cell r="AO60">
            <v>0</v>
          </cell>
          <cell r="AP60">
            <v>1</v>
          </cell>
          <cell r="AQ60">
            <v>2</v>
          </cell>
          <cell r="AR60">
            <v>0</v>
          </cell>
          <cell r="AS60">
            <v>0</v>
          </cell>
          <cell r="AT60">
            <v>3</v>
          </cell>
          <cell r="AU60">
            <v>3</v>
          </cell>
          <cell r="AV60">
            <v>6</v>
          </cell>
          <cell r="AW60">
            <v>0</v>
          </cell>
          <cell r="AX60">
            <v>2</v>
          </cell>
          <cell r="AY60">
            <v>1</v>
          </cell>
          <cell r="AZ60">
            <v>3</v>
          </cell>
          <cell r="BA60">
            <v>1</v>
          </cell>
          <cell r="BB60">
            <v>5</v>
          </cell>
          <cell r="BC60">
            <v>1</v>
          </cell>
          <cell r="BD60">
            <v>3</v>
          </cell>
          <cell r="BE60">
            <v>5</v>
          </cell>
          <cell r="BF60">
            <v>2</v>
          </cell>
          <cell r="BG60">
            <v>1</v>
          </cell>
          <cell r="BH60">
            <v>1</v>
          </cell>
          <cell r="BI60">
            <v>4</v>
          </cell>
          <cell r="BJ60">
            <v>4</v>
          </cell>
          <cell r="BK60">
            <v>4</v>
          </cell>
          <cell r="BL60">
            <v>6</v>
          </cell>
          <cell r="BM60">
            <v>1</v>
          </cell>
          <cell r="BN60">
            <v>5</v>
          </cell>
          <cell r="BO60">
            <v>3</v>
          </cell>
          <cell r="BP60">
            <v>1</v>
          </cell>
          <cell r="BQ60">
            <v>3</v>
          </cell>
          <cell r="BR60">
            <v>2</v>
          </cell>
          <cell r="BS60">
            <v>4</v>
          </cell>
          <cell r="BT60">
            <v>3</v>
          </cell>
          <cell r="BU60">
            <v>5</v>
          </cell>
          <cell r="BV60">
            <v>2</v>
          </cell>
          <cell r="BW60">
            <v>1</v>
          </cell>
          <cell r="BX60">
            <v>4</v>
          </cell>
          <cell r="BY60">
            <v>1</v>
          </cell>
          <cell r="BZ60">
            <v>2</v>
          </cell>
          <cell r="CA60">
            <v>2</v>
          </cell>
          <cell r="CB60">
            <v>3</v>
          </cell>
          <cell r="CC60">
            <v>4</v>
          </cell>
          <cell r="CD60">
            <v>1</v>
          </cell>
          <cell r="CE60">
            <v>2</v>
          </cell>
          <cell r="CF60">
            <v>3</v>
          </cell>
          <cell r="CG60">
            <v>1</v>
          </cell>
          <cell r="CH60">
            <v>2</v>
          </cell>
          <cell r="CI60">
            <v>2</v>
          </cell>
          <cell r="CJ60">
            <v>1</v>
          </cell>
          <cell r="CK60">
            <v>1</v>
          </cell>
          <cell r="CL60">
            <v>0</v>
          </cell>
          <cell r="CM60">
            <v>1</v>
          </cell>
          <cell r="CN60">
            <v>1</v>
          </cell>
          <cell r="CO60">
            <v>0</v>
          </cell>
          <cell r="CP60">
            <v>0</v>
          </cell>
          <cell r="CQ60">
            <v>1</v>
          </cell>
          <cell r="CR60">
            <v>0</v>
          </cell>
          <cell r="CS60">
            <v>1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</row>
        <row r="61">
          <cell r="A61" t="str">
            <v>ｶｽｶﾞ12</v>
          </cell>
          <cell r="B61" t="str">
            <v>ｶｽｶﾞ</v>
          </cell>
          <cell r="C61">
            <v>1</v>
          </cell>
          <cell r="D61">
            <v>2</v>
          </cell>
          <cell r="E61">
            <v>0</v>
          </cell>
          <cell r="F61">
            <v>2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1</v>
          </cell>
          <cell r="T61">
            <v>1</v>
          </cell>
          <cell r="U61">
            <v>0</v>
          </cell>
          <cell r="V61">
            <v>0</v>
          </cell>
          <cell r="W61">
            <v>2</v>
          </cell>
          <cell r="X61">
            <v>0</v>
          </cell>
          <cell r="Y61">
            <v>1</v>
          </cell>
          <cell r="Z61">
            <v>3</v>
          </cell>
          <cell r="AA61">
            <v>0</v>
          </cell>
          <cell r="AB61">
            <v>1</v>
          </cell>
          <cell r="AC61">
            <v>2</v>
          </cell>
          <cell r="AD61">
            <v>0</v>
          </cell>
          <cell r="AE61">
            <v>1</v>
          </cell>
          <cell r="AF61">
            <v>1</v>
          </cell>
          <cell r="AG61">
            <v>1</v>
          </cell>
          <cell r="AH61">
            <v>1</v>
          </cell>
          <cell r="AI61">
            <v>3</v>
          </cell>
          <cell r="AJ61">
            <v>1</v>
          </cell>
          <cell r="AK61">
            <v>3</v>
          </cell>
          <cell r="AL61">
            <v>2</v>
          </cell>
          <cell r="AM61">
            <v>0</v>
          </cell>
          <cell r="AN61">
            <v>0</v>
          </cell>
          <cell r="AO61">
            <v>2</v>
          </cell>
          <cell r="AP61">
            <v>2</v>
          </cell>
          <cell r="AQ61">
            <v>1</v>
          </cell>
          <cell r="AR61">
            <v>4</v>
          </cell>
          <cell r="AS61">
            <v>2</v>
          </cell>
          <cell r="AT61">
            <v>1</v>
          </cell>
          <cell r="AU61">
            <v>1</v>
          </cell>
          <cell r="AV61">
            <v>2</v>
          </cell>
          <cell r="AW61">
            <v>1</v>
          </cell>
          <cell r="AX61">
            <v>1</v>
          </cell>
          <cell r="AY61">
            <v>2</v>
          </cell>
          <cell r="AZ61">
            <v>1</v>
          </cell>
          <cell r="BA61">
            <v>5</v>
          </cell>
          <cell r="BB61">
            <v>3</v>
          </cell>
          <cell r="BC61">
            <v>2</v>
          </cell>
          <cell r="BD61">
            <v>0</v>
          </cell>
          <cell r="BE61">
            <v>1</v>
          </cell>
          <cell r="BF61">
            <v>2</v>
          </cell>
          <cell r="BG61">
            <v>3</v>
          </cell>
          <cell r="BH61">
            <v>5</v>
          </cell>
          <cell r="BI61">
            <v>1</v>
          </cell>
          <cell r="BJ61">
            <v>5</v>
          </cell>
          <cell r="BK61">
            <v>2</v>
          </cell>
          <cell r="BL61">
            <v>2</v>
          </cell>
          <cell r="BM61">
            <v>2</v>
          </cell>
          <cell r="BN61">
            <v>0</v>
          </cell>
          <cell r="BO61">
            <v>3</v>
          </cell>
          <cell r="BP61">
            <v>2</v>
          </cell>
          <cell r="BQ61">
            <v>3</v>
          </cell>
          <cell r="BR61">
            <v>2</v>
          </cell>
          <cell r="BS61">
            <v>1</v>
          </cell>
          <cell r="BT61">
            <v>0</v>
          </cell>
          <cell r="BU61">
            <v>3</v>
          </cell>
          <cell r="BV61">
            <v>3</v>
          </cell>
          <cell r="BW61">
            <v>5</v>
          </cell>
          <cell r="BX61">
            <v>1</v>
          </cell>
          <cell r="BY61">
            <v>1</v>
          </cell>
          <cell r="BZ61">
            <v>2</v>
          </cell>
          <cell r="CA61">
            <v>3</v>
          </cell>
          <cell r="CB61">
            <v>0</v>
          </cell>
          <cell r="CC61">
            <v>3</v>
          </cell>
          <cell r="CD61">
            <v>3</v>
          </cell>
          <cell r="CE61">
            <v>3</v>
          </cell>
          <cell r="CF61">
            <v>3</v>
          </cell>
          <cell r="CG61">
            <v>2</v>
          </cell>
          <cell r="CH61">
            <v>4</v>
          </cell>
          <cell r="CI61">
            <v>3</v>
          </cell>
          <cell r="CJ61">
            <v>2</v>
          </cell>
          <cell r="CK61">
            <v>1</v>
          </cell>
          <cell r="CL61">
            <v>3</v>
          </cell>
          <cell r="CM61">
            <v>2</v>
          </cell>
          <cell r="CN61">
            <v>0</v>
          </cell>
          <cell r="CO61">
            <v>2</v>
          </cell>
          <cell r="CP61">
            <v>1</v>
          </cell>
          <cell r="CQ61">
            <v>0</v>
          </cell>
          <cell r="CR61">
            <v>1</v>
          </cell>
          <cell r="CS61">
            <v>2</v>
          </cell>
          <cell r="CT61">
            <v>0</v>
          </cell>
          <cell r="CU61">
            <v>0</v>
          </cell>
          <cell r="CV61">
            <v>0</v>
          </cell>
          <cell r="CW61">
            <v>1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</row>
        <row r="62">
          <cell r="A62" t="str">
            <v>ｶﾐｱ111</v>
          </cell>
          <cell r="B62" t="str">
            <v>ｶﾐｱ1</v>
          </cell>
          <cell r="C62">
            <v>1</v>
          </cell>
          <cell r="D62">
            <v>1</v>
          </cell>
          <cell r="E62">
            <v>3</v>
          </cell>
          <cell r="F62">
            <v>4</v>
          </cell>
          <cell r="G62">
            <v>6</v>
          </cell>
          <cell r="H62">
            <v>3</v>
          </cell>
          <cell r="I62">
            <v>6</v>
          </cell>
          <cell r="J62">
            <v>2</v>
          </cell>
          <cell r="K62">
            <v>2</v>
          </cell>
          <cell r="L62">
            <v>3</v>
          </cell>
          <cell r="M62">
            <v>1</v>
          </cell>
          <cell r="N62">
            <v>4</v>
          </cell>
          <cell r="O62">
            <v>5</v>
          </cell>
          <cell r="P62">
            <v>7</v>
          </cell>
          <cell r="Q62">
            <v>3</v>
          </cell>
          <cell r="R62">
            <v>3</v>
          </cell>
          <cell r="S62">
            <v>5</v>
          </cell>
          <cell r="T62">
            <v>1</v>
          </cell>
          <cell r="U62">
            <v>4</v>
          </cell>
          <cell r="V62">
            <v>8</v>
          </cell>
          <cell r="W62">
            <v>3</v>
          </cell>
          <cell r="X62">
            <v>6</v>
          </cell>
          <cell r="Y62">
            <v>4</v>
          </cell>
          <cell r="Z62">
            <v>6</v>
          </cell>
          <cell r="AA62">
            <v>3</v>
          </cell>
          <cell r="AB62">
            <v>6</v>
          </cell>
          <cell r="AC62">
            <v>3</v>
          </cell>
          <cell r="AD62">
            <v>4</v>
          </cell>
          <cell r="AE62">
            <v>5</v>
          </cell>
          <cell r="AF62">
            <v>5</v>
          </cell>
          <cell r="AG62">
            <v>6</v>
          </cell>
          <cell r="AH62">
            <v>7</v>
          </cell>
          <cell r="AI62">
            <v>7</v>
          </cell>
          <cell r="AJ62">
            <v>7</v>
          </cell>
          <cell r="AK62">
            <v>7</v>
          </cell>
          <cell r="AL62">
            <v>2</v>
          </cell>
          <cell r="AM62">
            <v>5</v>
          </cell>
          <cell r="AN62">
            <v>6</v>
          </cell>
          <cell r="AO62">
            <v>7</v>
          </cell>
          <cell r="AP62">
            <v>7</v>
          </cell>
          <cell r="AQ62">
            <v>4</v>
          </cell>
          <cell r="AR62">
            <v>9</v>
          </cell>
          <cell r="AS62">
            <v>13</v>
          </cell>
          <cell r="AT62">
            <v>7</v>
          </cell>
          <cell r="AU62">
            <v>12</v>
          </cell>
          <cell r="AV62">
            <v>6</v>
          </cell>
          <cell r="AW62">
            <v>4</v>
          </cell>
          <cell r="AX62">
            <v>10</v>
          </cell>
          <cell r="AY62">
            <v>8</v>
          </cell>
          <cell r="AZ62">
            <v>11</v>
          </cell>
          <cell r="BA62">
            <v>12</v>
          </cell>
          <cell r="BB62">
            <v>7</v>
          </cell>
          <cell r="BC62">
            <v>11</v>
          </cell>
          <cell r="BD62">
            <v>4</v>
          </cell>
          <cell r="BE62">
            <v>12</v>
          </cell>
          <cell r="BF62">
            <v>15</v>
          </cell>
          <cell r="BG62">
            <v>7</v>
          </cell>
          <cell r="BH62">
            <v>5</v>
          </cell>
          <cell r="BI62">
            <v>6</v>
          </cell>
          <cell r="BJ62">
            <v>5</v>
          </cell>
          <cell r="BK62">
            <v>7</v>
          </cell>
          <cell r="BL62">
            <v>6</v>
          </cell>
          <cell r="BM62">
            <v>3</v>
          </cell>
          <cell r="BN62">
            <v>3</v>
          </cell>
          <cell r="BO62">
            <v>3</v>
          </cell>
          <cell r="BP62">
            <v>7</v>
          </cell>
          <cell r="BQ62">
            <v>8</v>
          </cell>
          <cell r="BR62">
            <v>10</v>
          </cell>
          <cell r="BS62">
            <v>8</v>
          </cell>
          <cell r="BT62">
            <v>9</v>
          </cell>
          <cell r="BU62">
            <v>7</v>
          </cell>
          <cell r="BV62">
            <v>7</v>
          </cell>
          <cell r="BW62">
            <v>6</v>
          </cell>
          <cell r="BX62">
            <v>6</v>
          </cell>
          <cell r="BY62">
            <v>3</v>
          </cell>
          <cell r="BZ62">
            <v>4</v>
          </cell>
          <cell r="CA62">
            <v>6</v>
          </cell>
          <cell r="CB62">
            <v>7</v>
          </cell>
          <cell r="CC62">
            <v>8</v>
          </cell>
          <cell r="CD62">
            <v>3</v>
          </cell>
          <cell r="CE62">
            <v>8</v>
          </cell>
          <cell r="CF62">
            <v>5</v>
          </cell>
          <cell r="CG62">
            <v>4</v>
          </cell>
          <cell r="CH62">
            <v>4</v>
          </cell>
          <cell r="CI62">
            <v>5</v>
          </cell>
          <cell r="CJ62">
            <v>3</v>
          </cell>
          <cell r="CK62">
            <v>4</v>
          </cell>
          <cell r="CL62">
            <v>3</v>
          </cell>
          <cell r="CM62">
            <v>0</v>
          </cell>
          <cell r="CN62">
            <v>0</v>
          </cell>
          <cell r="CO62">
            <v>1</v>
          </cell>
          <cell r="CP62">
            <v>1</v>
          </cell>
          <cell r="CQ62">
            <v>1</v>
          </cell>
          <cell r="CR62">
            <v>0</v>
          </cell>
          <cell r="CS62">
            <v>0</v>
          </cell>
          <cell r="CT62">
            <v>1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1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</row>
        <row r="63">
          <cell r="A63" t="str">
            <v>ｶﾐｱ112</v>
          </cell>
          <cell r="B63" t="str">
            <v>ｶﾐｱ1</v>
          </cell>
          <cell r="C63">
            <v>1</v>
          </cell>
          <cell r="D63">
            <v>2</v>
          </cell>
          <cell r="E63">
            <v>4</v>
          </cell>
          <cell r="F63">
            <v>3</v>
          </cell>
          <cell r="G63">
            <v>3</v>
          </cell>
          <cell r="H63">
            <v>1</v>
          </cell>
          <cell r="I63">
            <v>4</v>
          </cell>
          <cell r="J63">
            <v>3</v>
          </cell>
          <cell r="K63">
            <v>2</v>
          </cell>
          <cell r="L63">
            <v>3</v>
          </cell>
          <cell r="M63">
            <v>5</v>
          </cell>
          <cell r="N63">
            <v>2</v>
          </cell>
          <cell r="O63">
            <v>5</v>
          </cell>
          <cell r="P63">
            <v>2</v>
          </cell>
          <cell r="Q63">
            <v>2</v>
          </cell>
          <cell r="R63">
            <v>0</v>
          </cell>
          <cell r="S63">
            <v>4</v>
          </cell>
          <cell r="T63">
            <v>5</v>
          </cell>
          <cell r="U63">
            <v>8</v>
          </cell>
          <cell r="V63">
            <v>4</v>
          </cell>
          <cell r="W63">
            <v>3</v>
          </cell>
          <cell r="X63">
            <v>4</v>
          </cell>
          <cell r="Y63">
            <v>2</v>
          </cell>
          <cell r="Z63">
            <v>3</v>
          </cell>
          <cell r="AA63">
            <v>2</v>
          </cell>
          <cell r="AB63">
            <v>7</v>
          </cell>
          <cell r="AC63">
            <v>3</v>
          </cell>
          <cell r="AD63">
            <v>3</v>
          </cell>
          <cell r="AE63">
            <v>3</v>
          </cell>
          <cell r="AF63">
            <v>0</v>
          </cell>
          <cell r="AG63">
            <v>3</v>
          </cell>
          <cell r="AH63">
            <v>6</v>
          </cell>
          <cell r="AI63">
            <v>7</v>
          </cell>
          <cell r="AJ63">
            <v>7</v>
          </cell>
          <cell r="AK63">
            <v>2</v>
          </cell>
          <cell r="AL63">
            <v>9</v>
          </cell>
          <cell r="AM63">
            <v>7</v>
          </cell>
          <cell r="AN63">
            <v>10</v>
          </cell>
          <cell r="AO63">
            <v>5</v>
          </cell>
          <cell r="AP63">
            <v>8</v>
          </cell>
          <cell r="AQ63">
            <v>2</v>
          </cell>
          <cell r="AR63">
            <v>13</v>
          </cell>
          <cell r="AS63">
            <v>7</v>
          </cell>
          <cell r="AT63">
            <v>8</v>
          </cell>
          <cell r="AU63">
            <v>6</v>
          </cell>
          <cell r="AV63">
            <v>9</v>
          </cell>
          <cell r="AW63">
            <v>2</v>
          </cell>
          <cell r="AX63">
            <v>7</v>
          </cell>
          <cell r="AY63">
            <v>9</v>
          </cell>
          <cell r="AZ63">
            <v>3</v>
          </cell>
          <cell r="BA63">
            <v>12</v>
          </cell>
          <cell r="BB63">
            <v>6</v>
          </cell>
          <cell r="BC63">
            <v>10</v>
          </cell>
          <cell r="BD63">
            <v>5</v>
          </cell>
          <cell r="BE63">
            <v>12</v>
          </cell>
          <cell r="BF63">
            <v>7</v>
          </cell>
          <cell r="BG63">
            <v>6</v>
          </cell>
          <cell r="BH63">
            <v>5</v>
          </cell>
          <cell r="BI63">
            <v>5</v>
          </cell>
          <cell r="BJ63">
            <v>3</v>
          </cell>
          <cell r="BK63">
            <v>4</v>
          </cell>
          <cell r="BL63">
            <v>3</v>
          </cell>
          <cell r="BM63">
            <v>7</v>
          </cell>
          <cell r="BN63">
            <v>9</v>
          </cell>
          <cell r="BO63">
            <v>0</v>
          </cell>
          <cell r="BP63">
            <v>4</v>
          </cell>
          <cell r="BQ63">
            <v>6</v>
          </cell>
          <cell r="BR63">
            <v>7</v>
          </cell>
          <cell r="BS63">
            <v>5</v>
          </cell>
          <cell r="BT63">
            <v>16</v>
          </cell>
          <cell r="BU63">
            <v>16</v>
          </cell>
          <cell r="BV63">
            <v>15</v>
          </cell>
          <cell r="BW63">
            <v>7</v>
          </cell>
          <cell r="BX63">
            <v>4</v>
          </cell>
          <cell r="BY63">
            <v>2</v>
          </cell>
          <cell r="BZ63">
            <v>7</v>
          </cell>
          <cell r="CA63">
            <v>13</v>
          </cell>
          <cell r="CB63">
            <v>8</v>
          </cell>
          <cell r="CC63">
            <v>6</v>
          </cell>
          <cell r="CD63">
            <v>9</v>
          </cell>
          <cell r="CE63">
            <v>6</v>
          </cell>
          <cell r="CF63">
            <v>7</v>
          </cell>
          <cell r="CG63">
            <v>6</v>
          </cell>
          <cell r="CH63">
            <v>2</v>
          </cell>
          <cell r="CI63">
            <v>3</v>
          </cell>
          <cell r="CJ63">
            <v>7</v>
          </cell>
          <cell r="CK63">
            <v>7</v>
          </cell>
          <cell r="CL63">
            <v>4</v>
          </cell>
          <cell r="CM63">
            <v>2</v>
          </cell>
          <cell r="CN63">
            <v>2</v>
          </cell>
          <cell r="CO63">
            <v>3</v>
          </cell>
          <cell r="CP63">
            <v>1</v>
          </cell>
          <cell r="CQ63">
            <v>3</v>
          </cell>
          <cell r="CR63">
            <v>3</v>
          </cell>
          <cell r="CS63">
            <v>5</v>
          </cell>
          <cell r="CT63">
            <v>0</v>
          </cell>
          <cell r="CU63">
            <v>3</v>
          </cell>
          <cell r="CV63">
            <v>0</v>
          </cell>
          <cell r="CW63">
            <v>2</v>
          </cell>
          <cell r="CX63">
            <v>2</v>
          </cell>
          <cell r="CY63">
            <v>0</v>
          </cell>
          <cell r="CZ63">
            <v>3</v>
          </cell>
          <cell r="DA63">
            <v>0</v>
          </cell>
          <cell r="DB63">
            <v>1</v>
          </cell>
          <cell r="DC63">
            <v>0</v>
          </cell>
          <cell r="DD63">
            <v>1</v>
          </cell>
          <cell r="DE63">
            <v>0</v>
          </cell>
        </row>
        <row r="64">
          <cell r="A64" t="str">
            <v>ｶﾐｱ211</v>
          </cell>
          <cell r="B64" t="str">
            <v>ｶﾐｱ2</v>
          </cell>
          <cell r="C64">
            <v>1</v>
          </cell>
          <cell r="D64">
            <v>1</v>
          </cell>
          <cell r="E64">
            <v>1</v>
          </cell>
          <cell r="F64">
            <v>2</v>
          </cell>
          <cell r="G64">
            <v>2</v>
          </cell>
          <cell r="H64">
            <v>2</v>
          </cell>
          <cell r="I64">
            <v>3</v>
          </cell>
          <cell r="J64">
            <v>4</v>
          </cell>
          <cell r="K64">
            <v>4</v>
          </cell>
          <cell r="L64">
            <v>1</v>
          </cell>
          <cell r="M64">
            <v>5</v>
          </cell>
          <cell r="N64">
            <v>4</v>
          </cell>
          <cell r="O64">
            <v>4</v>
          </cell>
          <cell r="P64">
            <v>1</v>
          </cell>
          <cell r="Q64">
            <v>7</v>
          </cell>
          <cell r="R64">
            <v>2</v>
          </cell>
          <cell r="S64">
            <v>2</v>
          </cell>
          <cell r="T64">
            <v>6</v>
          </cell>
          <cell r="U64">
            <v>4</v>
          </cell>
          <cell r="V64">
            <v>3</v>
          </cell>
          <cell r="W64">
            <v>5</v>
          </cell>
          <cell r="X64">
            <v>2</v>
          </cell>
          <cell r="Y64">
            <v>2</v>
          </cell>
          <cell r="Z64">
            <v>4</v>
          </cell>
          <cell r="AA64">
            <v>1</v>
          </cell>
          <cell r="AB64">
            <v>6</v>
          </cell>
          <cell r="AC64">
            <v>5</v>
          </cell>
          <cell r="AD64">
            <v>2</v>
          </cell>
          <cell r="AE64">
            <v>4</v>
          </cell>
          <cell r="AF64">
            <v>11</v>
          </cell>
          <cell r="AG64">
            <v>3</v>
          </cell>
          <cell r="AH64">
            <v>5</v>
          </cell>
          <cell r="AI64">
            <v>2</v>
          </cell>
          <cell r="AJ64">
            <v>8</v>
          </cell>
          <cell r="AK64">
            <v>5</v>
          </cell>
          <cell r="AL64">
            <v>8</v>
          </cell>
          <cell r="AM64">
            <v>8</v>
          </cell>
          <cell r="AN64">
            <v>7</v>
          </cell>
          <cell r="AO64">
            <v>3</v>
          </cell>
          <cell r="AP64">
            <v>8</v>
          </cell>
          <cell r="AQ64">
            <v>4</v>
          </cell>
          <cell r="AR64">
            <v>3</v>
          </cell>
          <cell r="AS64">
            <v>2</v>
          </cell>
          <cell r="AT64">
            <v>8</v>
          </cell>
          <cell r="AU64">
            <v>5</v>
          </cell>
          <cell r="AV64">
            <v>6</v>
          </cell>
          <cell r="AW64">
            <v>6</v>
          </cell>
          <cell r="AX64">
            <v>13</v>
          </cell>
          <cell r="AY64">
            <v>5</v>
          </cell>
          <cell r="AZ64">
            <v>3</v>
          </cell>
          <cell r="BA64">
            <v>8</v>
          </cell>
          <cell r="BB64">
            <v>4</v>
          </cell>
          <cell r="BC64">
            <v>5</v>
          </cell>
          <cell r="BD64">
            <v>4</v>
          </cell>
          <cell r="BE64">
            <v>7</v>
          </cell>
          <cell r="BF64">
            <v>3</v>
          </cell>
          <cell r="BG64">
            <v>1</v>
          </cell>
          <cell r="BH64">
            <v>6</v>
          </cell>
          <cell r="BI64">
            <v>7</v>
          </cell>
          <cell r="BJ64">
            <v>4</v>
          </cell>
          <cell r="BK64">
            <v>4</v>
          </cell>
          <cell r="BL64">
            <v>6</v>
          </cell>
          <cell r="BM64">
            <v>2</v>
          </cell>
          <cell r="BN64">
            <v>6</v>
          </cell>
          <cell r="BO64">
            <v>8</v>
          </cell>
          <cell r="BP64">
            <v>4</v>
          </cell>
          <cell r="BQ64">
            <v>3</v>
          </cell>
          <cell r="BR64">
            <v>4</v>
          </cell>
          <cell r="BS64">
            <v>5</v>
          </cell>
          <cell r="BT64">
            <v>7</v>
          </cell>
          <cell r="BU64">
            <v>11</v>
          </cell>
          <cell r="BV64">
            <v>9</v>
          </cell>
          <cell r="BW64">
            <v>4</v>
          </cell>
          <cell r="BX64">
            <v>2</v>
          </cell>
          <cell r="BY64">
            <v>7</v>
          </cell>
          <cell r="BZ64">
            <v>0</v>
          </cell>
          <cell r="CA64">
            <v>5</v>
          </cell>
          <cell r="CB64">
            <v>5</v>
          </cell>
          <cell r="CC64">
            <v>5</v>
          </cell>
          <cell r="CD64">
            <v>3</v>
          </cell>
          <cell r="CE64">
            <v>3</v>
          </cell>
          <cell r="CF64">
            <v>6</v>
          </cell>
          <cell r="CG64">
            <v>3</v>
          </cell>
          <cell r="CH64">
            <v>3</v>
          </cell>
          <cell r="CI64">
            <v>3</v>
          </cell>
          <cell r="CJ64">
            <v>2</v>
          </cell>
          <cell r="CK64">
            <v>4</v>
          </cell>
          <cell r="CL64">
            <v>1</v>
          </cell>
          <cell r="CM64">
            <v>2</v>
          </cell>
          <cell r="CN64">
            <v>1</v>
          </cell>
          <cell r="CO64">
            <v>1</v>
          </cell>
          <cell r="CP64">
            <v>0</v>
          </cell>
          <cell r="CQ64">
            <v>0</v>
          </cell>
          <cell r="CR64">
            <v>0</v>
          </cell>
          <cell r="CS64">
            <v>1</v>
          </cell>
          <cell r="CT64">
            <v>0</v>
          </cell>
          <cell r="CU64">
            <v>0</v>
          </cell>
          <cell r="CV64">
            <v>1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</row>
        <row r="65">
          <cell r="A65" t="str">
            <v>ｶﾐｱ212</v>
          </cell>
          <cell r="B65" t="str">
            <v>ｶﾐｱ2</v>
          </cell>
          <cell r="C65">
            <v>1</v>
          </cell>
          <cell r="D65">
            <v>2</v>
          </cell>
          <cell r="E65">
            <v>1</v>
          </cell>
          <cell r="F65">
            <v>4</v>
          </cell>
          <cell r="G65">
            <v>1</v>
          </cell>
          <cell r="H65">
            <v>0</v>
          </cell>
          <cell r="I65">
            <v>1</v>
          </cell>
          <cell r="J65">
            <v>0</v>
          </cell>
          <cell r="K65">
            <v>4</v>
          </cell>
          <cell r="L65">
            <v>2</v>
          </cell>
          <cell r="M65">
            <v>3</v>
          </cell>
          <cell r="N65">
            <v>6</v>
          </cell>
          <cell r="O65">
            <v>4</v>
          </cell>
          <cell r="P65">
            <v>1</v>
          </cell>
          <cell r="Q65">
            <v>5</v>
          </cell>
          <cell r="R65">
            <v>4</v>
          </cell>
          <cell r="S65">
            <v>3</v>
          </cell>
          <cell r="T65">
            <v>2</v>
          </cell>
          <cell r="U65">
            <v>2</v>
          </cell>
          <cell r="V65">
            <v>3</v>
          </cell>
          <cell r="W65">
            <v>3</v>
          </cell>
          <cell r="X65">
            <v>2</v>
          </cell>
          <cell r="Y65">
            <v>8</v>
          </cell>
          <cell r="Z65">
            <v>3</v>
          </cell>
          <cell r="AA65">
            <v>5</v>
          </cell>
          <cell r="AB65">
            <v>7</v>
          </cell>
          <cell r="AC65">
            <v>2</v>
          </cell>
          <cell r="AD65">
            <v>5</v>
          </cell>
          <cell r="AE65">
            <v>1</v>
          </cell>
          <cell r="AF65">
            <v>1</v>
          </cell>
          <cell r="AG65">
            <v>3</v>
          </cell>
          <cell r="AH65">
            <v>2</v>
          </cell>
          <cell r="AI65">
            <v>6</v>
          </cell>
          <cell r="AJ65">
            <v>5</v>
          </cell>
          <cell r="AK65">
            <v>4</v>
          </cell>
          <cell r="AL65">
            <v>4</v>
          </cell>
          <cell r="AM65">
            <v>3</v>
          </cell>
          <cell r="AN65">
            <v>2</v>
          </cell>
          <cell r="AO65">
            <v>4</v>
          </cell>
          <cell r="AP65">
            <v>2</v>
          </cell>
          <cell r="AQ65">
            <v>3</v>
          </cell>
          <cell r="AR65">
            <v>8</v>
          </cell>
          <cell r="AS65">
            <v>6</v>
          </cell>
          <cell r="AT65">
            <v>2</v>
          </cell>
          <cell r="AU65">
            <v>7</v>
          </cell>
          <cell r="AV65">
            <v>7</v>
          </cell>
          <cell r="AW65">
            <v>5</v>
          </cell>
          <cell r="AX65">
            <v>6</v>
          </cell>
          <cell r="AY65">
            <v>10</v>
          </cell>
          <cell r="AZ65">
            <v>6</v>
          </cell>
          <cell r="BA65">
            <v>3</v>
          </cell>
          <cell r="BB65">
            <v>2</v>
          </cell>
          <cell r="BC65">
            <v>3</v>
          </cell>
          <cell r="BD65">
            <v>4</v>
          </cell>
          <cell r="BE65">
            <v>3</v>
          </cell>
          <cell r="BF65">
            <v>5</v>
          </cell>
          <cell r="BG65">
            <v>3</v>
          </cell>
          <cell r="BH65">
            <v>2</v>
          </cell>
          <cell r="BI65">
            <v>1</v>
          </cell>
          <cell r="BJ65">
            <v>5</v>
          </cell>
          <cell r="BK65">
            <v>6</v>
          </cell>
          <cell r="BL65">
            <v>4</v>
          </cell>
          <cell r="BM65">
            <v>6</v>
          </cell>
          <cell r="BN65">
            <v>6</v>
          </cell>
          <cell r="BO65">
            <v>5</v>
          </cell>
          <cell r="BP65">
            <v>4</v>
          </cell>
          <cell r="BQ65">
            <v>4</v>
          </cell>
          <cell r="BR65">
            <v>5</v>
          </cell>
          <cell r="BS65">
            <v>4</v>
          </cell>
          <cell r="BT65">
            <v>6</v>
          </cell>
          <cell r="BU65">
            <v>7</v>
          </cell>
          <cell r="BV65">
            <v>5</v>
          </cell>
          <cell r="BW65">
            <v>9</v>
          </cell>
          <cell r="BX65">
            <v>1</v>
          </cell>
          <cell r="BY65">
            <v>2</v>
          </cell>
          <cell r="BZ65">
            <v>4</v>
          </cell>
          <cell r="CA65">
            <v>8</v>
          </cell>
          <cell r="CB65">
            <v>6</v>
          </cell>
          <cell r="CC65">
            <v>5</v>
          </cell>
          <cell r="CD65">
            <v>4</v>
          </cell>
          <cell r="CE65">
            <v>4</v>
          </cell>
          <cell r="CF65">
            <v>2</v>
          </cell>
          <cell r="CG65">
            <v>5</v>
          </cell>
          <cell r="CH65">
            <v>7</v>
          </cell>
          <cell r="CI65">
            <v>5</v>
          </cell>
          <cell r="CJ65">
            <v>5</v>
          </cell>
          <cell r="CK65">
            <v>2</v>
          </cell>
          <cell r="CL65">
            <v>5</v>
          </cell>
          <cell r="CM65">
            <v>4</v>
          </cell>
          <cell r="CN65">
            <v>4</v>
          </cell>
          <cell r="CO65">
            <v>1</v>
          </cell>
          <cell r="CP65">
            <v>1</v>
          </cell>
          <cell r="CQ65">
            <v>2</v>
          </cell>
          <cell r="CR65">
            <v>2</v>
          </cell>
          <cell r="CS65">
            <v>0</v>
          </cell>
          <cell r="CT65">
            <v>1</v>
          </cell>
          <cell r="CU65">
            <v>3</v>
          </cell>
          <cell r="CV65">
            <v>2</v>
          </cell>
          <cell r="CW65">
            <v>2</v>
          </cell>
          <cell r="CX65">
            <v>2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</row>
        <row r="66">
          <cell r="A66" t="str">
            <v>ｶﾐｼ111</v>
          </cell>
          <cell r="B66" t="str">
            <v>ｶﾐｼ1</v>
          </cell>
          <cell r="C66">
            <v>1</v>
          </cell>
          <cell r="D66">
            <v>1</v>
          </cell>
          <cell r="E66">
            <v>6</v>
          </cell>
          <cell r="F66">
            <v>5</v>
          </cell>
          <cell r="G66">
            <v>4</v>
          </cell>
          <cell r="H66">
            <v>5</v>
          </cell>
          <cell r="I66">
            <v>8</v>
          </cell>
          <cell r="J66">
            <v>5</v>
          </cell>
          <cell r="K66">
            <v>6</v>
          </cell>
          <cell r="L66">
            <v>6</v>
          </cell>
          <cell r="M66">
            <v>4</v>
          </cell>
          <cell r="N66">
            <v>9</v>
          </cell>
          <cell r="O66">
            <v>10</v>
          </cell>
          <cell r="P66">
            <v>7</v>
          </cell>
          <cell r="Q66">
            <v>7</v>
          </cell>
          <cell r="R66">
            <v>6</v>
          </cell>
          <cell r="S66">
            <v>3</v>
          </cell>
          <cell r="T66">
            <v>9</v>
          </cell>
          <cell r="U66">
            <v>2</v>
          </cell>
          <cell r="V66">
            <v>8</v>
          </cell>
          <cell r="W66">
            <v>5</v>
          </cell>
          <cell r="X66">
            <v>5</v>
          </cell>
          <cell r="Y66">
            <v>3</v>
          </cell>
          <cell r="Z66">
            <v>6</v>
          </cell>
          <cell r="AA66">
            <v>2</v>
          </cell>
          <cell r="AB66">
            <v>3</v>
          </cell>
          <cell r="AC66">
            <v>8</v>
          </cell>
          <cell r="AD66">
            <v>7</v>
          </cell>
          <cell r="AE66">
            <v>5</v>
          </cell>
          <cell r="AF66">
            <v>4</v>
          </cell>
          <cell r="AG66">
            <v>6</v>
          </cell>
          <cell r="AH66">
            <v>9</v>
          </cell>
          <cell r="AI66">
            <v>10</v>
          </cell>
          <cell r="AJ66">
            <v>9</v>
          </cell>
          <cell r="AK66">
            <v>6</v>
          </cell>
          <cell r="AL66">
            <v>8</v>
          </cell>
          <cell r="AM66">
            <v>5</v>
          </cell>
          <cell r="AN66">
            <v>15</v>
          </cell>
          <cell r="AO66">
            <v>10</v>
          </cell>
          <cell r="AP66">
            <v>11</v>
          </cell>
          <cell r="AQ66">
            <v>9</v>
          </cell>
          <cell r="AR66">
            <v>8</v>
          </cell>
          <cell r="AS66">
            <v>14</v>
          </cell>
          <cell r="AT66">
            <v>12</v>
          </cell>
          <cell r="AU66">
            <v>14</v>
          </cell>
          <cell r="AV66">
            <v>15</v>
          </cell>
          <cell r="AW66">
            <v>8</v>
          </cell>
          <cell r="AX66">
            <v>15</v>
          </cell>
          <cell r="AY66">
            <v>10</v>
          </cell>
          <cell r="AZ66">
            <v>4</v>
          </cell>
          <cell r="BA66">
            <v>7</v>
          </cell>
          <cell r="BB66">
            <v>7</v>
          </cell>
          <cell r="BC66">
            <v>13</v>
          </cell>
          <cell r="BD66">
            <v>9</v>
          </cell>
          <cell r="BE66">
            <v>9</v>
          </cell>
          <cell r="BF66">
            <v>13</v>
          </cell>
          <cell r="BG66">
            <v>3</v>
          </cell>
          <cell r="BH66">
            <v>8</v>
          </cell>
          <cell r="BI66">
            <v>7</v>
          </cell>
          <cell r="BJ66">
            <v>11</v>
          </cell>
          <cell r="BK66">
            <v>13</v>
          </cell>
          <cell r="BL66">
            <v>8</v>
          </cell>
          <cell r="BM66">
            <v>9</v>
          </cell>
          <cell r="BN66">
            <v>5</v>
          </cell>
          <cell r="BO66">
            <v>7</v>
          </cell>
          <cell r="BP66">
            <v>4</v>
          </cell>
          <cell r="BQ66">
            <v>7</v>
          </cell>
          <cell r="BR66">
            <v>16</v>
          </cell>
          <cell r="BS66">
            <v>5</v>
          </cell>
          <cell r="BT66">
            <v>12</v>
          </cell>
          <cell r="BU66">
            <v>7</v>
          </cell>
          <cell r="BV66">
            <v>9</v>
          </cell>
          <cell r="BW66">
            <v>7</v>
          </cell>
          <cell r="BX66">
            <v>5</v>
          </cell>
          <cell r="BY66">
            <v>6</v>
          </cell>
          <cell r="BZ66">
            <v>2</v>
          </cell>
          <cell r="CA66">
            <v>8</v>
          </cell>
          <cell r="CB66">
            <v>6</v>
          </cell>
          <cell r="CC66">
            <v>3</v>
          </cell>
          <cell r="CD66">
            <v>7</v>
          </cell>
          <cell r="CE66">
            <v>4</v>
          </cell>
          <cell r="CF66">
            <v>6</v>
          </cell>
          <cell r="CG66">
            <v>7</v>
          </cell>
          <cell r="CH66">
            <v>4</v>
          </cell>
          <cell r="CI66">
            <v>3</v>
          </cell>
          <cell r="CJ66">
            <v>7</v>
          </cell>
          <cell r="CK66">
            <v>0</v>
          </cell>
          <cell r="CL66">
            <v>3</v>
          </cell>
          <cell r="CM66">
            <v>5</v>
          </cell>
          <cell r="CN66">
            <v>4</v>
          </cell>
          <cell r="CO66">
            <v>4</v>
          </cell>
          <cell r="CP66">
            <v>3</v>
          </cell>
          <cell r="CQ66">
            <v>1</v>
          </cell>
          <cell r="CR66">
            <v>1</v>
          </cell>
          <cell r="CS66">
            <v>1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</row>
        <row r="67">
          <cell r="A67" t="str">
            <v>ｶﾐｼ112</v>
          </cell>
          <cell r="B67" t="str">
            <v>ｶﾐｼ1</v>
          </cell>
          <cell r="C67">
            <v>1</v>
          </cell>
          <cell r="D67">
            <v>2</v>
          </cell>
          <cell r="E67">
            <v>2</v>
          </cell>
          <cell r="F67">
            <v>6</v>
          </cell>
          <cell r="G67">
            <v>6</v>
          </cell>
          <cell r="H67">
            <v>3</v>
          </cell>
          <cell r="I67">
            <v>6</v>
          </cell>
          <cell r="J67">
            <v>7</v>
          </cell>
          <cell r="K67">
            <v>5</v>
          </cell>
          <cell r="L67">
            <v>10</v>
          </cell>
          <cell r="M67">
            <v>8</v>
          </cell>
          <cell r="N67">
            <v>4</v>
          </cell>
          <cell r="O67">
            <v>8</v>
          </cell>
          <cell r="P67">
            <v>7</v>
          </cell>
          <cell r="Q67">
            <v>7</v>
          </cell>
          <cell r="R67">
            <v>5</v>
          </cell>
          <cell r="S67">
            <v>3</v>
          </cell>
          <cell r="T67">
            <v>8</v>
          </cell>
          <cell r="U67">
            <v>6</v>
          </cell>
          <cell r="V67">
            <v>2</v>
          </cell>
          <cell r="W67">
            <v>5</v>
          </cell>
          <cell r="X67">
            <v>2</v>
          </cell>
          <cell r="Y67">
            <v>3</v>
          </cell>
          <cell r="Z67">
            <v>6</v>
          </cell>
          <cell r="AA67">
            <v>4</v>
          </cell>
          <cell r="AB67">
            <v>11</v>
          </cell>
          <cell r="AC67">
            <v>8</v>
          </cell>
          <cell r="AD67">
            <v>10</v>
          </cell>
          <cell r="AE67">
            <v>11</v>
          </cell>
          <cell r="AF67">
            <v>10</v>
          </cell>
          <cell r="AG67">
            <v>8</v>
          </cell>
          <cell r="AH67">
            <v>9</v>
          </cell>
          <cell r="AI67">
            <v>7</v>
          </cell>
          <cell r="AJ67">
            <v>7</v>
          </cell>
          <cell r="AK67">
            <v>11</v>
          </cell>
          <cell r="AL67">
            <v>7</v>
          </cell>
          <cell r="AM67">
            <v>7</v>
          </cell>
          <cell r="AN67">
            <v>2</v>
          </cell>
          <cell r="AO67">
            <v>10</v>
          </cell>
          <cell r="AP67">
            <v>8</v>
          </cell>
          <cell r="AQ67">
            <v>9</v>
          </cell>
          <cell r="AR67">
            <v>14</v>
          </cell>
          <cell r="AS67">
            <v>8</v>
          </cell>
          <cell r="AT67">
            <v>8</v>
          </cell>
          <cell r="AU67">
            <v>10</v>
          </cell>
          <cell r="AV67">
            <v>16</v>
          </cell>
          <cell r="AW67">
            <v>8</v>
          </cell>
          <cell r="AX67">
            <v>4</v>
          </cell>
          <cell r="AY67">
            <v>10</v>
          </cell>
          <cell r="AZ67">
            <v>10</v>
          </cell>
          <cell r="BA67">
            <v>7</v>
          </cell>
          <cell r="BB67">
            <v>6</v>
          </cell>
          <cell r="BC67">
            <v>7</v>
          </cell>
          <cell r="BD67">
            <v>5</v>
          </cell>
          <cell r="BE67">
            <v>8</v>
          </cell>
          <cell r="BF67">
            <v>11</v>
          </cell>
          <cell r="BG67">
            <v>7</v>
          </cell>
          <cell r="BH67">
            <v>11</v>
          </cell>
          <cell r="BI67">
            <v>7</v>
          </cell>
          <cell r="BJ67">
            <v>6</v>
          </cell>
          <cell r="BK67">
            <v>8</v>
          </cell>
          <cell r="BL67">
            <v>6</v>
          </cell>
          <cell r="BM67">
            <v>9</v>
          </cell>
          <cell r="BN67">
            <v>4</v>
          </cell>
          <cell r="BO67">
            <v>12</v>
          </cell>
          <cell r="BP67">
            <v>11</v>
          </cell>
          <cell r="BQ67">
            <v>8</v>
          </cell>
          <cell r="BR67">
            <v>12</v>
          </cell>
          <cell r="BS67">
            <v>10</v>
          </cell>
          <cell r="BT67">
            <v>6</v>
          </cell>
          <cell r="BU67">
            <v>6</v>
          </cell>
          <cell r="BV67">
            <v>7</v>
          </cell>
          <cell r="BW67">
            <v>8</v>
          </cell>
          <cell r="BX67">
            <v>4</v>
          </cell>
          <cell r="BY67">
            <v>5</v>
          </cell>
          <cell r="BZ67">
            <v>7</v>
          </cell>
          <cell r="CA67">
            <v>4</v>
          </cell>
          <cell r="CB67">
            <v>7</v>
          </cell>
          <cell r="CC67">
            <v>6</v>
          </cell>
          <cell r="CD67">
            <v>8</v>
          </cell>
          <cell r="CE67">
            <v>7</v>
          </cell>
          <cell r="CF67">
            <v>8</v>
          </cell>
          <cell r="CG67">
            <v>7</v>
          </cell>
          <cell r="CH67">
            <v>7</v>
          </cell>
          <cell r="CI67">
            <v>16</v>
          </cell>
          <cell r="CJ67">
            <v>7</v>
          </cell>
          <cell r="CK67">
            <v>4</v>
          </cell>
          <cell r="CL67">
            <v>9</v>
          </cell>
          <cell r="CM67">
            <v>5</v>
          </cell>
          <cell r="CN67">
            <v>4</v>
          </cell>
          <cell r="CO67">
            <v>3</v>
          </cell>
          <cell r="CP67">
            <v>5</v>
          </cell>
          <cell r="CQ67">
            <v>1</v>
          </cell>
          <cell r="CR67">
            <v>3</v>
          </cell>
          <cell r="CS67">
            <v>2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1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1</v>
          </cell>
        </row>
        <row r="68">
          <cell r="A68" t="str">
            <v>ｶﾐｼ211</v>
          </cell>
          <cell r="B68" t="str">
            <v>ｶﾐｼ2</v>
          </cell>
          <cell r="C68">
            <v>1</v>
          </cell>
          <cell r="D68">
            <v>1</v>
          </cell>
          <cell r="E68">
            <v>14</v>
          </cell>
          <cell r="F68">
            <v>5</v>
          </cell>
          <cell r="G68">
            <v>2</v>
          </cell>
          <cell r="H68">
            <v>8</v>
          </cell>
          <cell r="I68">
            <v>3</v>
          </cell>
          <cell r="J68">
            <v>6</v>
          </cell>
          <cell r="K68">
            <v>7</v>
          </cell>
          <cell r="L68">
            <v>3</v>
          </cell>
          <cell r="M68">
            <v>6</v>
          </cell>
          <cell r="N68">
            <v>7</v>
          </cell>
          <cell r="O68">
            <v>3</v>
          </cell>
          <cell r="P68">
            <v>4</v>
          </cell>
          <cell r="Q68">
            <v>9</v>
          </cell>
          <cell r="R68">
            <v>4</v>
          </cell>
          <cell r="S68">
            <v>3</v>
          </cell>
          <cell r="T68">
            <v>4</v>
          </cell>
          <cell r="U68">
            <v>1</v>
          </cell>
          <cell r="V68">
            <v>4</v>
          </cell>
          <cell r="W68">
            <v>4</v>
          </cell>
          <cell r="X68">
            <v>7</v>
          </cell>
          <cell r="Y68">
            <v>3</v>
          </cell>
          <cell r="Z68">
            <v>7</v>
          </cell>
          <cell r="AA68">
            <v>3</v>
          </cell>
          <cell r="AB68">
            <v>4</v>
          </cell>
          <cell r="AC68">
            <v>9</v>
          </cell>
          <cell r="AD68">
            <v>5</v>
          </cell>
          <cell r="AE68">
            <v>5</v>
          </cell>
          <cell r="AF68">
            <v>4</v>
          </cell>
          <cell r="AG68">
            <v>7</v>
          </cell>
          <cell r="AH68">
            <v>14</v>
          </cell>
          <cell r="AI68">
            <v>9</v>
          </cell>
          <cell r="AJ68">
            <v>12</v>
          </cell>
          <cell r="AK68">
            <v>11</v>
          </cell>
          <cell r="AL68">
            <v>11</v>
          </cell>
          <cell r="AM68">
            <v>3</v>
          </cell>
          <cell r="AN68">
            <v>9</v>
          </cell>
          <cell r="AO68">
            <v>10</v>
          </cell>
          <cell r="AP68">
            <v>9</v>
          </cell>
          <cell r="AQ68">
            <v>9</v>
          </cell>
          <cell r="AR68">
            <v>6</v>
          </cell>
          <cell r="AS68">
            <v>8</v>
          </cell>
          <cell r="AT68">
            <v>3</v>
          </cell>
          <cell r="AU68">
            <v>14</v>
          </cell>
          <cell r="AV68">
            <v>10</v>
          </cell>
          <cell r="AW68">
            <v>12</v>
          </cell>
          <cell r="AX68">
            <v>8</v>
          </cell>
          <cell r="AY68">
            <v>6</v>
          </cell>
          <cell r="AZ68">
            <v>8</v>
          </cell>
          <cell r="BA68">
            <v>9</v>
          </cell>
          <cell r="BB68">
            <v>9</v>
          </cell>
          <cell r="BC68">
            <v>8</v>
          </cell>
          <cell r="BD68">
            <v>5</v>
          </cell>
          <cell r="BE68">
            <v>8</v>
          </cell>
          <cell r="BF68">
            <v>5</v>
          </cell>
          <cell r="BG68">
            <v>9</v>
          </cell>
          <cell r="BH68">
            <v>9</v>
          </cell>
          <cell r="BI68">
            <v>4</v>
          </cell>
          <cell r="BJ68">
            <v>10</v>
          </cell>
          <cell r="BK68">
            <v>7</v>
          </cell>
          <cell r="BL68">
            <v>5</v>
          </cell>
          <cell r="BM68">
            <v>10</v>
          </cell>
          <cell r="BN68">
            <v>7</v>
          </cell>
          <cell r="BO68">
            <v>6</v>
          </cell>
          <cell r="BP68">
            <v>8</v>
          </cell>
          <cell r="BQ68">
            <v>7</v>
          </cell>
          <cell r="BR68">
            <v>5</v>
          </cell>
          <cell r="BS68">
            <v>8</v>
          </cell>
          <cell r="BT68">
            <v>8</v>
          </cell>
          <cell r="BU68">
            <v>8</v>
          </cell>
          <cell r="BV68">
            <v>6</v>
          </cell>
          <cell r="BW68">
            <v>4</v>
          </cell>
          <cell r="BX68">
            <v>5</v>
          </cell>
          <cell r="BY68">
            <v>5</v>
          </cell>
          <cell r="BZ68">
            <v>4</v>
          </cell>
          <cell r="CA68">
            <v>9</v>
          </cell>
          <cell r="CB68">
            <v>6</v>
          </cell>
          <cell r="CC68">
            <v>6</v>
          </cell>
          <cell r="CD68">
            <v>8</v>
          </cell>
          <cell r="CE68">
            <v>2</v>
          </cell>
          <cell r="CF68">
            <v>6</v>
          </cell>
          <cell r="CG68">
            <v>3</v>
          </cell>
          <cell r="CH68">
            <v>5</v>
          </cell>
          <cell r="CI68">
            <v>1</v>
          </cell>
          <cell r="CJ68">
            <v>2</v>
          </cell>
          <cell r="CK68">
            <v>2</v>
          </cell>
          <cell r="CL68">
            <v>3</v>
          </cell>
          <cell r="CM68">
            <v>0</v>
          </cell>
          <cell r="CN68">
            <v>1</v>
          </cell>
          <cell r="CO68">
            <v>3</v>
          </cell>
          <cell r="CP68">
            <v>1</v>
          </cell>
          <cell r="CQ68">
            <v>2</v>
          </cell>
          <cell r="CR68">
            <v>0</v>
          </cell>
          <cell r="CS68">
            <v>1</v>
          </cell>
          <cell r="CT68">
            <v>4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</row>
        <row r="69">
          <cell r="A69" t="str">
            <v>ｶﾐｼ212</v>
          </cell>
          <cell r="B69" t="str">
            <v>ｶﾐｼ2</v>
          </cell>
          <cell r="C69">
            <v>1</v>
          </cell>
          <cell r="D69">
            <v>2</v>
          </cell>
          <cell r="E69">
            <v>7</v>
          </cell>
          <cell r="F69">
            <v>4</v>
          </cell>
          <cell r="G69">
            <v>5</v>
          </cell>
          <cell r="H69">
            <v>4</v>
          </cell>
          <cell r="I69">
            <v>3</v>
          </cell>
          <cell r="J69">
            <v>3</v>
          </cell>
          <cell r="K69">
            <v>6</v>
          </cell>
          <cell r="L69">
            <v>5</v>
          </cell>
          <cell r="M69">
            <v>3</v>
          </cell>
          <cell r="N69">
            <v>2</v>
          </cell>
          <cell r="O69">
            <v>2</v>
          </cell>
          <cell r="P69">
            <v>6</v>
          </cell>
          <cell r="Q69">
            <v>6</v>
          </cell>
          <cell r="R69">
            <v>5</v>
          </cell>
          <cell r="S69">
            <v>3</v>
          </cell>
          <cell r="T69">
            <v>1</v>
          </cell>
          <cell r="U69">
            <v>5</v>
          </cell>
          <cell r="V69">
            <v>7</v>
          </cell>
          <cell r="W69">
            <v>2</v>
          </cell>
          <cell r="X69">
            <v>2</v>
          </cell>
          <cell r="Y69">
            <v>7</v>
          </cell>
          <cell r="Z69">
            <v>5</v>
          </cell>
          <cell r="AA69">
            <v>3</v>
          </cell>
          <cell r="AB69">
            <v>2</v>
          </cell>
          <cell r="AC69">
            <v>3</v>
          </cell>
          <cell r="AD69">
            <v>4</v>
          </cell>
          <cell r="AE69">
            <v>9</v>
          </cell>
          <cell r="AF69">
            <v>10</v>
          </cell>
          <cell r="AG69">
            <v>9</v>
          </cell>
          <cell r="AH69">
            <v>6</v>
          </cell>
          <cell r="AI69">
            <v>14</v>
          </cell>
          <cell r="AJ69">
            <v>8</v>
          </cell>
          <cell r="AK69">
            <v>6</v>
          </cell>
          <cell r="AL69">
            <v>4</v>
          </cell>
          <cell r="AM69">
            <v>3</v>
          </cell>
          <cell r="AN69">
            <v>5</v>
          </cell>
          <cell r="AO69">
            <v>10</v>
          </cell>
          <cell r="AP69">
            <v>7</v>
          </cell>
          <cell r="AQ69">
            <v>8</v>
          </cell>
          <cell r="AR69">
            <v>7</v>
          </cell>
          <cell r="AS69">
            <v>15</v>
          </cell>
          <cell r="AT69">
            <v>11</v>
          </cell>
          <cell r="AU69">
            <v>12</v>
          </cell>
          <cell r="AV69">
            <v>10</v>
          </cell>
          <cell r="AW69">
            <v>8</v>
          </cell>
          <cell r="AX69">
            <v>8</v>
          </cell>
          <cell r="AY69">
            <v>13</v>
          </cell>
          <cell r="AZ69">
            <v>11</v>
          </cell>
          <cell r="BA69">
            <v>8</v>
          </cell>
          <cell r="BB69">
            <v>7</v>
          </cell>
          <cell r="BC69">
            <v>5</v>
          </cell>
          <cell r="BD69">
            <v>2</v>
          </cell>
          <cell r="BE69">
            <v>8</v>
          </cell>
          <cell r="BF69">
            <v>7</v>
          </cell>
          <cell r="BG69">
            <v>6</v>
          </cell>
          <cell r="BH69">
            <v>4</v>
          </cell>
          <cell r="BI69">
            <v>11</v>
          </cell>
          <cell r="BJ69">
            <v>4</v>
          </cell>
          <cell r="BK69">
            <v>11</v>
          </cell>
          <cell r="BL69">
            <v>4</v>
          </cell>
          <cell r="BM69">
            <v>10</v>
          </cell>
          <cell r="BN69">
            <v>9</v>
          </cell>
          <cell r="BO69">
            <v>4</v>
          </cell>
          <cell r="BP69">
            <v>6</v>
          </cell>
          <cell r="BQ69">
            <v>10</v>
          </cell>
          <cell r="BR69">
            <v>7</v>
          </cell>
          <cell r="BS69">
            <v>4</v>
          </cell>
          <cell r="BT69">
            <v>13</v>
          </cell>
          <cell r="BU69">
            <v>8</v>
          </cell>
          <cell r="BV69">
            <v>10</v>
          </cell>
          <cell r="BW69">
            <v>7</v>
          </cell>
          <cell r="BX69">
            <v>6</v>
          </cell>
          <cell r="BY69">
            <v>12</v>
          </cell>
          <cell r="BZ69">
            <v>9</v>
          </cell>
          <cell r="CA69">
            <v>4</v>
          </cell>
          <cell r="CB69">
            <v>3</v>
          </cell>
          <cell r="CC69">
            <v>8</v>
          </cell>
          <cell r="CD69">
            <v>7</v>
          </cell>
          <cell r="CE69">
            <v>1</v>
          </cell>
          <cell r="CF69">
            <v>1</v>
          </cell>
          <cell r="CG69">
            <v>5</v>
          </cell>
          <cell r="CH69">
            <v>4</v>
          </cell>
          <cell r="CI69">
            <v>4</v>
          </cell>
          <cell r="CJ69">
            <v>5</v>
          </cell>
          <cell r="CK69">
            <v>6</v>
          </cell>
          <cell r="CL69">
            <v>4</v>
          </cell>
          <cell r="CM69">
            <v>3</v>
          </cell>
          <cell r="CN69">
            <v>4</v>
          </cell>
          <cell r="CO69">
            <v>3</v>
          </cell>
          <cell r="CP69">
            <v>6</v>
          </cell>
          <cell r="CQ69">
            <v>4</v>
          </cell>
          <cell r="CR69">
            <v>2</v>
          </cell>
          <cell r="CS69">
            <v>2</v>
          </cell>
          <cell r="CT69">
            <v>0</v>
          </cell>
          <cell r="CU69">
            <v>0</v>
          </cell>
          <cell r="CV69">
            <v>1</v>
          </cell>
          <cell r="CW69">
            <v>0</v>
          </cell>
          <cell r="CX69">
            <v>0</v>
          </cell>
          <cell r="CY69">
            <v>2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</row>
        <row r="70">
          <cell r="A70" t="str">
            <v>ｶﾐｼ311</v>
          </cell>
          <cell r="B70" t="str">
            <v>ｶﾐｼ3</v>
          </cell>
          <cell r="C70">
            <v>1</v>
          </cell>
          <cell r="D70">
            <v>1</v>
          </cell>
          <cell r="E70">
            <v>12</v>
          </cell>
          <cell r="F70">
            <v>10</v>
          </cell>
          <cell r="G70">
            <v>6</v>
          </cell>
          <cell r="H70">
            <v>14</v>
          </cell>
          <cell r="I70">
            <v>13</v>
          </cell>
          <cell r="J70">
            <v>13</v>
          </cell>
          <cell r="K70">
            <v>12</v>
          </cell>
          <cell r="L70">
            <v>13</v>
          </cell>
          <cell r="M70">
            <v>12</v>
          </cell>
          <cell r="N70">
            <v>9</v>
          </cell>
          <cell r="O70">
            <v>12</v>
          </cell>
          <cell r="P70">
            <v>15</v>
          </cell>
          <cell r="Q70">
            <v>13</v>
          </cell>
          <cell r="R70">
            <v>10</v>
          </cell>
          <cell r="S70">
            <v>16</v>
          </cell>
          <cell r="T70">
            <v>11</v>
          </cell>
          <cell r="U70">
            <v>11</v>
          </cell>
          <cell r="V70">
            <v>17</v>
          </cell>
          <cell r="W70">
            <v>12</v>
          </cell>
          <cell r="X70">
            <v>9</v>
          </cell>
          <cell r="Y70">
            <v>10</v>
          </cell>
          <cell r="Z70">
            <v>16</v>
          </cell>
          <cell r="AA70">
            <v>10</v>
          </cell>
          <cell r="AB70">
            <v>8</v>
          </cell>
          <cell r="AC70">
            <v>16</v>
          </cell>
          <cell r="AD70">
            <v>10</v>
          </cell>
          <cell r="AE70">
            <v>14</v>
          </cell>
          <cell r="AF70">
            <v>4</v>
          </cell>
          <cell r="AG70">
            <v>12</v>
          </cell>
          <cell r="AH70">
            <v>14</v>
          </cell>
          <cell r="AI70">
            <v>7</v>
          </cell>
          <cell r="AJ70">
            <v>18</v>
          </cell>
          <cell r="AK70">
            <v>13</v>
          </cell>
          <cell r="AL70">
            <v>22</v>
          </cell>
          <cell r="AM70">
            <v>17</v>
          </cell>
          <cell r="AN70">
            <v>13</v>
          </cell>
          <cell r="AO70">
            <v>14</v>
          </cell>
          <cell r="AP70">
            <v>13</v>
          </cell>
          <cell r="AQ70">
            <v>16</v>
          </cell>
          <cell r="AR70">
            <v>18</v>
          </cell>
          <cell r="AS70">
            <v>15</v>
          </cell>
          <cell r="AT70">
            <v>19</v>
          </cell>
          <cell r="AU70">
            <v>25</v>
          </cell>
          <cell r="AV70">
            <v>20</v>
          </cell>
          <cell r="AW70">
            <v>17</v>
          </cell>
          <cell r="AX70">
            <v>23</v>
          </cell>
          <cell r="AY70">
            <v>19</v>
          </cell>
          <cell r="AZ70">
            <v>21</v>
          </cell>
          <cell r="BA70">
            <v>31</v>
          </cell>
          <cell r="BB70">
            <v>34</v>
          </cell>
          <cell r="BC70">
            <v>22</v>
          </cell>
          <cell r="BD70">
            <v>10</v>
          </cell>
          <cell r="BE70">
            <v>30</v>
          </cell>
          <cell r="BF70">
            <v>25</v>
          </cell>
          <cell r="BG70">
            <v>20</v>
          </cell>
          <cell r="BH70">
            <v>11</v>
          </cell>
          <cell r="BI70">
            <v>20</v>
          </cell>
          <cell r="BJ70">
            <v>22</v>
          </cell>
          <cell r="BK70">
            <v>18</v>
          </cell>
          <cell r="BL70">
            <v>16</v>
          </cell>
          <cell r="BM70">
            <v>16</v>
          </cell>
          <cell r="BN70">
            <v>13</v>
          </cell>
          <cell r="BO70">
            <v>17</v>
          </cell>
          <cell r="BP70">
            <v>12</v>
          </cell>
          <cell r="BQ70">
            <v>8</v>
          </cell>
          <cell r="BR70">
            <v>22</v>
          </cell>
          <cell r="BS70">
            <v>16</v>
          </cell>
          <cell r="BT70">
            <v>16</v>
          </cell>
          <cell r="BU70">
            <v>22</v>
          </cell>
          <cell r="BV70">
            <v>16</v>
          </cell>
          <cell r="BW70">
            <v>10</v>
          </cell>
          <cell r="BX70">
            <v>6</v>
          </cell>
          <cell r="BY70">
            <v>6</v>
          </cell>
          <cell r="BZ70">
            <v>14</v>
          </cell>
          <cell r="CA70">
            <v>13</v>
          </cell>
          <cell r="CB70">
            <v>10</v>
          </cell>
          <cell r="CC70">
            <v>9</v>
          </cell>
          <cell r="CD70">
            <v>6</v>
          </cell>
          <cell r="CE70">
            <v>8</v>
          </cell>
          <cell r="CF70">
            <v>2</v>
          </cell>
          <cell r="CG70">
            <v>9</v>
          </cell>
          <cell r="CH70">
            <v>9</v>
          </cell>
          <cell r="CI70">
            <v>11</v>
          </cell>
          <cell r="CJ70">
            <v>3</v>
          </cell>
          <cell r="CK70">
            <v>3</v>
          </cell>
          <cell r="CL70">
            <v>5</v>
          </cell>
          <cell r="CM70">
            <v>4</v>
          </cell>
          <cell r="CN70">
            <v>2</v>
          </cell>
          <cell r="CO70">
            <v>3</v>
          </cell>
          <cell r="CP70">
            <v>0</v>
          </cell>
          <cell r="CQ70">
            <v>1</v>
          </cell>
          <cell r="CR70">
            <v>1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</row>
        <row r="71">
          <cell r="A71" t="str">
            <v>ｶﾐｼ312</v>
          </cell>
          <cell r="B71" t="str">
            <v>ｶﾐｼ3</v>
          </cell>
          <cell r="C71">
            <v>1</v>
          </cell>
          <cell r="D71">
            <v>2</v>
          </cell>
          <cell r="E71">
            <v>6</v>
          </cell>
          <cell r="F71">
            <v>7</v>
          </cell>
          <cell r="G71">
            <v>11</v>
          </cell>
          <cell r="H71">
            <v>12</v>
          </cell>
          <cell r="I71">
            <v>16</v>
          </cell>
          <cell r="J71">
            <v>13</v>
          </cell>
          <cell r="K71">
            <v>11</v>
          </cell>
          <cell r="L71">
            <v>14</v>
          </cell>
          <cell r="M71">
            <v>14</v>
          </cell>
          <cell r="N71">
            <v>14</v>
          </cell>
          <cell r="O71">
            <v>13</v>
          </cell>
          <cell r="P71">
            <v>16</v>
          </cell>
          <cell r="Q71">
            <v>9</v>
          </cell>
          <cell r="R71">
            <v>9</v>
          </cell>
          <cell r="S71">
            <v>3</v>
          </cell>
          <cell r="T71">
            <v>17</v>
          </cell>
          <cell r="U71">
            <v>4</v>
          </cell>
          <cell r="V71">
            <v>18</v>
          </cell>
          <cell r="W71">
            <v>19</v>
          </cell>
          <cell r="X71">
            <v>15</v>
          </cell>
          <cell r="Y71">
            <v>10</v>
          </cell>
          <cell r="Z71">
            <v>13</v>
          </cell>
          <cell r="AA71">
            <v>16</v>
          </cell>
          <cell r="AB71">
            <v>9</v>
          </cell>
          <cell r="AC71">
            <v>19</v>
          </cell>
          <cell r="AD71">
            <v>9</v>
          </cell>
          <cell r="AE71">
            <v>14</v>
          </cell>
          <cell r="AF71">
            <v>16</v>
          </cell>
          <cell r="AG71">
            <v>13</v>
          </cell>
          <cell r="AH71">
            <v>13</v>
          </cell>
          <cell r="AI71">
            <v>12</v>
          </cell>
          <cell r="AJ71">
            <v>8</v>
          </cell>
          <cell r="AK71">
            <v>11</v>
          </cell>
          <cell r="AL71">
            <v>18</v>
          </cell>
          <cell r="AM71">
            <v>16</v>
          </cell>
          <cell r="AN71">
            <v>17</v>
          </cell>
          <cell r="AO71">
            <v>13</v>
          </cell>
          <cell r="AP71">
            <v>21</v>
          </cell>
          <cell r="AQ71">
            <v>13</v>
          </cell>
          <cell r="AR71">
            <v>18</v>
          </cell>
          <cell r="AS71">
            <v>20</v>
          </cell>
          <cell r="AT71">
            <v>16</v>
          </cell>
          <cell r="AU71">
            <v>27</v>
          </cell>
          <cell r="AV71">
            <v>27</v>
          </cell>
          <cell r="AW71">
            <v>18</v>
          </cell>
          <cell r="AX71">
            <v>25</v>
          </cell>
          <cell r="AY71">
            <v>26</v>
          </cell>
          <cell r="AZ71">
            <v>23</v>
          </cell>
          <cell r="BA71">
            <v>21</v>
          </cell>
          <cell r="BB71">
            <v>28</v>
          </cell>
          <cell r="BC71">
            <v>22</v>
          </cell>
          <cell r="BD71">
            <v>15</v>
          </cell>
          <cell r="BE71">
            <v>21</v>
          </cell>
          <cell r="BF71">
            <v>27</v>
          </cell>
          <cell r="BG71">
            <v>26</v>
          </cell>
          <cell r="BH71">
            <v>20</v>
          </cell>
          <cell r="BI71">
            <v>16</v>
          </cell>
          <cell r="BJ71">
            <v>13</v>
          </cell>
          <cell r="BK71">
            <v>15</v>
          </cell>
          <cell r="BL71">
            <v>13</v>
          </cell>
          <cell r="BM71">
            <v>13</v>
          </cell>
          <cell r="BN71">
            <v>16</v>
          </cell>
          <cell r="BO71">
            <v>20</v>
          </cell>
          <cell r="BP71">
            <v>12</v>
          </cell>
          <cell r="BQ71">
            <v>18</v>
          </cell>
          <cell r="BR71">
            <v>27</v>
          </cell>
          <cell r="BS71">
            <v>7</v>
          </cell>
          <cell r="BT71">
            <v>15</v>
          </cell>
          <cell r="BU71">
            <v>10</v>
          </cell>
          <cell r="BV71">
            <v>16</v>
          </cell>
          <cell r="BW71">
            <v>16</v>
          </cell>
          <cell r="BX71">
            <v>6</v>
          </cell>
          <cell r="BY71">
            <v>13</v>
          </cell>
          <cell r="BZ71">
            <v>6</v>
          </cell>
          <cell r="CA71">
            <v>18</v>
          </cell>
          <cell r="CB71">
            <v>9</v>
          </cell>
          <cell r="CC71">
            <v>13</v>
          </cell>
          <cell r="CD71">
            <v>19</v>
          </cell>
          <cell r="CE71">
            <v>7</v>
          </cell>
          <cell r="CF71">
            <v>15</v>
          </cell>
          <cell r="CG71">
            <v>9</v>
          </cell>
          <cell r="CH71">
            <v>12</v>
          </cell>
          <cell r="CI71">
            <v>10</v>
          </cell>
          <cell r="CJ71">
            <v>6</v>
          </cell>
          <cell r="CK71">
            <v>11</v>
          </cell>
          <cell r="CL71">
            <v>10</v>
          </cell>
          <cell r="CM71">
            <v>3</v>
          </cell>
          <cell r="CN71">
            <v>0</v>
          </cell>
          <cell r="CO71">
            <v>5</v>
          </cell>
          <cell r="CP71">
            <v>2</v>
          </cell>
          <cell r="CQ71">
            <v>1</v>
          </cell>
          <cell r="CR71">
            <v>3</v>
          </cell>
          <cell r="CS71">
            <v>1</v>
          </cell>
          <cell r="CT71">
            <v>2</v>
          </cell>
          <cell r="CU71">
            <v>1</v>
          </cell>
          <cell r="CV71">
            <v>1</v>
          </cell>
          <cell r="CW71">
            <v>1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</row>
        <row r="72">
          <cell r="A72" t="str">
            <v>ｶﾐｼ411</v>
          </cell>
          <cell r="B72" t="str">
            <v>ｶﾐｼ4</v>
          </cell>
          <cell r="C72">
            <v>1</v>
          </cell>
          <cell r="D72">
            <v>1</v>
          </cell>
          <cell r="E72">
            <v>9</v>
          </cell>
          <cell r="F72">
            <v>8</v>
          </cell>
          <cell r="G72">
            <v>4</v>
          </cell>
          <cell r="H72">
            <v>7</v>
          </cell>
          <cell r="I72">
            <v>6</v>
          </cell>
          <cell r="J72">
            <v>4</v>
          </cell>
          <cell r="K72">
            <v>5</v>
          </cell>
          <cell r="L72">
            <v>4</v>
          </cell>
          <cell r="M72">
            <v>3</v>
          </cell>
          <cell r="N72">
            <v>4</v>
          </cell>
          <cell r="O72">
            <v>3</v>
          </cell>
          <cell r="P72">
            <v>8</v>
          </cell>
          <cell r="Q72">
            <v>6</v>
          </cell>
          <cell r="R72">
            <v>6</v>
          </cell>
          <cell r="S72">
            <v>0</v>
          </cell>
          <cell r="T72">
            <v>5</v>
          </cell>
          <cell r="U72">
            <v>6</v>
          </cell>
          <cell r="V72">
            <v>2</v>
          </cell>
          <cell r="W72">
            <v>6</v>
          </cell>
          <cell r="X72">
            <v>5</v>
          </cell>
          <cell r="Y72">
            <v>8</v>
          </cell>
          <cell r="Z72">
            <v>5</v>
          </cell>
          <cell r="AA72">
            <v>9</v>
          </cell>
          <cell r="AB72">
            <v>6</v>
          </cell>
          <cell r="AC72">
            <v>4</v>
          </cell>
          <cell r="AD72">
            <v>5</v>
          </cell>
          <cell r="AE72">
            <v>7</v>
          </cell>
          <cell r="AF72">
            <v>5</v>
          </cell>
          <cell r="AG72">
            <v>7</v>
          </cell>
          <cell r="AH72">
            <v>8</v>
          </cell>
          <cell r="AI72">
            <v>10</v>
          </cell>
          <cell r="AJ72">
            <v>10</v>
          </cell>
          <cell r="AK72">
            <v>7</v>
          </cell>
          <cell r="AL72">
            <v>8</v>
          </cell>
          <cell r="AM72">
            <v>9</v>
          </cell>
          <cell r="AN72">
            <v>10</v>
          </cell>
          <cell r="AO72">
            <v>6</v>
          </cell>
          <cell r="AP72">
            <v>7</v>
          </cell>
          <cell r="AQ72">
            <v>4</v>
          </cell>
          <cell r="AR72">
            <v>7</v>
          </cell>
          <cell r="AS72">
            <v>7</v>
          </cell>
          <cell r="AT72">
            <v>6</v>
          </cell>
          <cell r="AU72">
            <v>14</v>
          </cell>
          <cell r="AV72">
            <v>7</v>
          </cell>
          <cell r="AW72">
            <v>11</v>
          </cell>
          <cell r="AX72">
            <v>7</v>
          </cell>
          <cell r="AY72">
            <v>8</v>
          </cell>
          <cell r="AZ72">
            <v>5</v>
          </cell>
          <cell r="BA72">
            <v>8</v>
          </cell>
          <cell r="BB72">
            <v>10</v>
          </cell>
          <cell r="BC72">
            <v>7</v>
          </cell>
          <cell r="BD72">
            <v>5</v>
          </cell>
          <cell r="BE72">
            <v>11</v>
          </cell>
          <cell r="BF72">
            <v>7</v>
          </cell>
          <cell r="BG72">
            <v>12</v>
          </cell>
          <cell r="BH72">
            <v>11</v>
          </cell>
          <cell r="BI72">
            <v>13</v>
          </cell>
          <cell r="BJ72">
            <v>10</v>
          </cell>
          <cell r="BK72">
            <v>6</v>
          </cell>
          <cell r="BL72">
            <v>8</v>
          </cell>
          <cell r="BM72">
            <v>6</v>
          </cell>
          <cell r="BN72">
            <v>3</v>
          </cell>
          <cell r="BO72">
            <v>8</v>
          </cell>
          <cell r="BP72">
            <v>5</v>
          </cell>
          <cell r="BQ72">
            <v>12</v>
          </cell>
          <cell r="BR72">
            <v>3</v>
          </cell>
          <cell r="BS72">
            <v>3</v>
          </cell>
          <cell r="BT72">
            <v>7</v>
          </cell>
          <cell r="BU72">
            <v>8</v>
          </cell>
          <cell r="BV72">
            <v>3</v>
          </cell>
          <cell r="BW72">
            <v>5</v>
          </cell>
          <cell r="BX72">
            <v>9</v>
          </cell>
          <cell r="BY72">
            <v>2</v>
          </cell>
          <cell r="BZ72">
            <v>2</v>
          </cell>
          <cell r="CA72">
            <v>4</v>
          </cell>
          <cell r="CB72">
            <v>3</v>
          </cell>
          <cell r="CC72">
            <v>5</v>
          </cell>
          <cell r="CD72">
            <v>2</v>
          </cell>
          <cell r="CE72">
            <v>5</v>
          </cell>
          <cell r="CF72">
            <v>5</v>
          </cell>
          <cell r="CG72">
            <v>3</v>
          </cell>
          <cell r="CH72">
            <v>3</v>
          </cell>
          <cell r="CI72">
            <v>2</v>
          </cell>
          <cell r="CJ72">
            <v>1</v>
          </cell>
          <cell r="CK72">
            <v>2</v>
          </cell>
          <cell r="CL72">
            <v>2</v>
          </cell>
          <cell r="CM72">
            <v>4</v>
          </cell>
          <cell r="CN72">
            <v>2</v>
          </cell>
          <cell r="CO72">
            <v>3</v>
          </cell>
          <cell r="CP72">
            <v>1</v>
          </cell>
          <cell r="CQ72">
            <v>0</v>
          </cell>
          <cell r="CR72">
            <v>0</v>
          </cell>
          <cell r="CS72">
            <v>0</v>
          </cell>
          <cell r="CT72">
            <v>1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</row>
        <row r="73">
          <cell r="A73" t="str">
            <v>ｶﾐｼ412</v>
          </cell>
          <cell r="B73" t="str">
            <v>ｶﾐｼ4</v>
          </cell>
          <cell r="C73">
            <v>1</v>
          </cell>
          <cell r="D73">
            <v>2</v>
          </cell>
          <cell r="E73">
            <v>7</v>
          </cell>
          <cell r="F73">
            <v>7</v>
          </cell>
          <cell r="G73">
            <v>8</v>
          </cell>
          <cell r="H73">
            <v>4</v>
          </cell>
          <cell r="I73">
            <v>4</v>
          </cell>
          <cell r="J73">
            <v>1</v>
          </cell>
          <cell r="K73">
            <v>8</v>
          </cell>
          <cell r="L73">
            <v>4</v>
          </cell>
          <cell r="M73">
            <v>2</v>
          </cell>
          <cell r="N73">
            <v>9</v>
          </cell>
          <cell r="O73">
            <v>7</v>
          </cell>
          <cell r="P73">
            <v>3</v>
          </cell>
          <cell r="Q73">
            <v>4</v>
          </cell>
          <cell r="R73">
            <v>2</v>
          </cell>
          <cell r="S73">
            <v>5</v>
          </cell>
          <cell r="T73">
            <v>4</v>
          </cell>
          <cell r="U73">
            <v>5</v>
          </cell>
          <cell r="V73">
            <v>7</v>
          </cell>
          <cell r="W73">
            <v>4</v>
          </cell>
          <cell r="X73">
            <v>1</v>
          </cell>
          <cell r="Y73">
            <v>7</v>
          </cell>
          <cell r="Z73">
            <v>4</v>
          </cell>
          <cell r="AA73">
            <v>6</v>
          </cell>
          <cell r="AB73">
            <v>7</v>
          </cell>
          <cell r="AC73">
            <v>5</v>
          </cell>
          <cell r="AD73">
            <v>6</v>
          </cell>
          <cell r="AE73">
            <v>7</v>
          </cell>
          <cell r="AF73">
            <v>9</v>
          </cell>
          <cell r="AG73">
            <v>7</v>
          </cell>
          <cell r="AH73">
            <v>9</v>
          </cell>
          <cell r="AI73">
            <v>8</v>
          </cell>
          <cell r="AJ73">
            <v>7</v>
          </cell>
          <cell r="AK73">
            <v>6</v>
          </cell>
          <cell r="AL73">
            <v>9</v>
          </cell>
          <cell r="AM73">
            <v>5</v>
          </cell>
          <cell r="AN73">
            <v>8</v>
          </cell>
          <cell r="AO73">
            <v>12</v>
          </cell>
          <cell r="AP73">
            <v>6</v>
          </cell>
          <cell r="AQ73">
            <v>7</v>
          </cell>
          <cell r="AR73">
            <v>10</v>
          </cell>
          <cell r="AS73">
            <v>3</v>
          </cell>
          <cell r="AT73">
            <v>13</v>
          </cell>
          <cell r="AU73">
            <v>6</v>
          </cell>
          <cell r="AV73">
            <v>8</v>
          </cell>
          <cell r="AW73">
            <v>2</v>
          </cell>
          <cell r="AX73">
            <v>8</v>
          </cell>
          <cell r="AY73">
            <v>10</v>
          </cell>
          <cell r="AZ73">
            <v>10</v>
          </cell>
          <cell r="BA73">
            <v>7</v>
          </cell>
          <cell r="BB73">
            <v>8</v>
          </cell>
          <cell r="BC73">
            <v>5</v>
          </cell>
          <cell r="BD73">
            <v>7</v>
          </cell>
          <cell r="BE73">
            <v>14</v>
          </cell>
          <cell r="BF73">
            <v>8</v>
          </cell>
          <cell r="BG73">
            <v>7</v>
          </cell>
          <cell r="BH73">
            <v>11</v>
          </cell>
          <cell r="BI73">
            <v>12</v>
          </cell>
          <cell r="BJ73">
            <v>5</v>
          </cell>
          <cell r="BK73">
            <v>4</v>
          </cell>
          <cell r="BL73">
            <v>7</v>
          </cell>
          <cell r="BM73">
            <v>6</v>
          </cell>
          <cell r="BN73">
            <v>7</v>
          </cell>
          <cell r="BO73">
            <v>8</v>
          </cell>
          <cell r="BP73">
            <v>10</v>
          </cell>
          <cell r="BQ73">
            <v>7</v>
          </cell>
          <cell r="BR73">
            <v>4</v>
          </cell>
          <cell r="BS73">
            <v>7</v>
          </cell>
          <cell r="BT73">
            <v>3</v>
          </cell>
          <cell r="BU73">
            <v>4</v>
          </cell>
          <cell r="BV73">
            <v>7</v>
          </cell>
          <cell r="BW73">
            <v>5</v>
          </cell>
          <cell r="BX73">
            <v>6</v>
          </cell>
          <cell r="BY73">
            <v>6</v>
          </cell>
          <cell r="BZ73">
            <v>4</v>
          </cell>
          <cell r="CA73">
            <v>4</v>
          </cell>
          <cell r="CB73">
            <v>7</v>
          </cell>
          <cell r="CC73">
            <v>4</v>
          </cell>
          <cell r="CD73">
            <v>5</v>
          </cell>
          <cell r="CE73">
            <v>2</v>
          </cell>
          <cell r="CF73">
            <v>4</v>
          </cell>
          <cell r="CG73">
            <v>1</v>
          </cell>
          <cell r="CH73">
            <v>8</v>
          </cell>
          <cell r="CI73">
            <v>3</v>
          </cell>
          <cell r="CJ73">
            <v>6</v>
          </cell>
          <cell r="CK73">
            <v>5</v>
          </cell>
          <cell r="CL73">
            <v>6</v>
          </cell>
          <cell r="CM73">
            <v>4</v>
          </cell>
          <cell r="CN73">
            <v>1</v>
          </cell>
          <cell r="CO73">
            <v>2</v>
          </cell>
          <cell r="CP73">
            <v>0</v>
          </cell>
          <cell r="CQ73">
            <v>1</v>
          </cell>
          <cell r="CR73">
            <v>4</v>
          </cell>
          <cell r="CS73">
            <v>1</v>
          </cell>
          <cell r="CT73">
            <v>1</v>
          </cell>
          <cell r="CU73">
            <v>1</v>
          </cell>
          <cell r="CV73">
            <v>1</v>
          </cell>
          <cell r="CW73">
            <v>1</v>
          </cell>
          <cell r="CX73">
            <v>3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</row>
        <row r="74">
          <cell r="A74" t="str">
            <v>ｶﾐｼ511</v>
          </cell>
          <cell r="B74" t="str">
            <v>ｶﾐｼ5</v>
          </cell>
          <cell r="C74">
            <v>1</v>
          </cell>
          <cell r="D74">
            <v>1</v>
          </cell>
          <cell r="E74">
            <v>6</v>
          </cell>
          <cell r="F74">
            <v>5</v>
          </cell>
          <cell r="G74">
            <v>4</v>
          </cell>
          <cell r="H74">
            <v>4</v>
          </cell>
          <cell r="I74">
            <v>6</v>
          </cell>
          <cell r="J74">
            <v>7</v>
          </cell>
          <cell r="K74">
            <v>8</v>
          </cell>
          <cell r="L74">
            <v>3</v>
          </cell>
          <cell r="M74">
            <v>3</v>
          </cell>
          <cell r="N74">
            <v>3</v>
          </cell>
          <cell r="O74">
            <v>3</v>
          </cell>
          <cell r="P74">
            <v>3</v>
          </cell>
          <cell r="Q74">
            <v>2</v>
          </cell>
          <cell r="R74">
            <v>5</v>
          </cell>
          <cell r="S74">
            <v>2</v>
          </cell>
          <cell r="T74">
            <v>6</v>
          </cell>
          <cell r="U74">
            <v>0</v>
          </cell>
          <cell r="V74">
            <v>4</v>
          </cell>
          <cell r="W74">
            <v>5</v>
          </cell>
          <cell r="X74">
            <v>5</v>
          </cell>
          <cell r="Y74">
            <v>0</v>
          </cell>
          <cell r="Z74">
            <v>5</v>
          </cell>
          <cell r="AA74">
            <v>7</v>
          </cell>
          <cell r="AB74">
            <v>4</v>
          </cell>
          <cell r="AC74">
            <v>12</v>
          </cell>
          <cell r="AD74">
            <v>11</v>
          </cell>
          <cell r="AE74">
            <v>14</v>
          </cell>
          <cell r="AF74">
            <v>13</v>
          </cell>
          <cell r="AG74">
            <v>11</v>
          </cell>
          <cell r="AH74">
            <v>5</v>
          </cell>
          <cell r="AI74">
            <v>12</v>
          </cell>
          <cell r="AJ74">
            <v>11</v>
          </cell>
          <cell r="AK74">
            <v>5</v>
          </cell>
          <cell r="AL74">
            <v>4</v>
          </cell>
          <cell r="AM74">
            <v>12</v>
          </cell>
          <cell r="AN74">
            <v>7</v>
          </cell>
          <cell r="AO74">
            <v>16</v>
          </cell>
          <cell r="AP74">
            <v>8</v>
          </cell>
          <cell r="AQ74">
            <v>4</v>
          </cell>
          <cell r="AR74">
            <v>13</v>
          </cell>
          <cell r="AS74">
            <v>8</v>
          </cell>
          <cell r="AT74">
            <v>7</v>
          </cell>
          <cell r="AU74">
            <v>7</v>
          </cell>
          <cell r="AV74">
            <v>12</v>
          </cell>
          <cell r="AW74">
            <v>13</v>
          </cell>
          <cell r="AX74">
            <v>6</v>
          </cell>
          <cell r="AY74">
            <v>5</v>
          </cell>
          <cell r="AZ74">
            <v>10</v>
          </cell>
          <cell r="BA74">
            <v>13</v>
          </cell>
          <cell r="BB74">
            <v>3</v>
          </cell>
          <cell r="BC74">
            <v>9</v>
          </cell>
          <cell r="BD74">
            <v>3</v>
          </cell>
          <cell r="BE74">
            <v>15</v>
          </cell>
          <cell r="BF74">
            <v>6</v>
          </cell>
          <cell r="BG74">
            <v>11</v>
          </cell>
          <cell r="BH74">
            <v>5</v>
          </cell>
          <cell r="BI74">
            <v>9</v>
          </cell>
          <cell r="BJ74">
            <v>6</v>
          </cell>
          <cell r="BK74">
            <v>5</v>
          </cell>
          <cell r="BL74">
            <v>2</v>
          </cell>
          <cell r="BM74">
            <v>9</v>
          </cell>
          <cell r="BN74">
            <v>11</v>
          </cell>
          <cell r="BO74">
            <v>3</v>
          </cell>
          <cell r="BP74">
            <v>5</v>
          </cell>
          <cell r="BQ74">
            <v>6</v>
          </cell>
          <cell r="BR74">
            <v>5</v>
          </cell>
          <cell r="BS74">
            <v>4</v>
          </cell>
          <cell r="BT74">
            <v>9</v>
          </cell>
          <cell r="BU74">
            <v>12</v>
          </cell>
          <cell r="BV74">
            <v>3</v>
          </cell>
          <cell r="BW74">
            <v>10</v>
          </cell>
          <cell r="BX74">
            <v>4</v>
          </cell>
          <cell r="BY74">
            <v>1</v>
          </cell>
          <cell r="BZ74">
            <v>8</v>
          </cell>
          <cell r="CA74">
            <v>4</v>
          </cell>
          <cell r="CB74">
            <v>6</v>
          </cell>
          <cell r="CC74">
            <v>9</v>
          </cell>
          <cell r="CD74">
            <v>2</v>
          </cell>
          <cell r="CE74">
            <v>6</v>
          </cell>
          <cell r="CF74">
            <v>5</v>
          </cell>
          <cell r="CG74">
            <v>5</v>
          </cell>
          <cell r="CH74">
            <v>3</v>
          </cell>
          <cell r="CI74">
            <v>4</v>
          </cell>
          <cell r="CJ74">
            <v>1</v>
          </cell>
          <cell r="CK74">
            <v>3</v>
          </cell>
          <cell r="CL74">
            <v>3</v>
          </cell>
          <cell r="CM74">
            <v>2</v>
          </cell>
          <cell r="CN74">
            <v>2</v>
          </cell>
          <cell r="CO74">
            <v>1</v>
          </cell>
          <cell r="CP74">
            <v>1</v>
          </cell>
          <cell r="CQ74">
            <v>0</v>
          </cell>
          <cell r="CR74">
            <v>1</v>
          </cell>
          <cell r="CS74">
            <v>1</v>
          </cell>
          <cell r="CT74">
            <v>1</v>
          </cell>
          <cell r="CU74">
            <v>1</v>
          </cell>
          <cell r="CV74">
            <v>0</v>
          </cell>
          <cell r="CW74">
            <v>0</v>
          </cell>
          <cell r="CX74">
            <v>1</v>
          </cell>
          <cell r="CY74">
            <v>2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</row>
        <row r="75">
          <cell r="A75" t="str">
            <v>ｶﾐｼ512</v>
          </cell>
          <cell r="B75" t="str">
            <v>ｶﾐｼ5</v>
          </cell>
          <cell r="C75">
            <v>1</v>
          </cell>
          <cell r="D75">
            <v>2</v>
          </cell>
          <cell r="E75">
            <v>5</v>
          </cell>
          <cell r="F75">
            <v>6</v>
          </cell>
          <cell r="G75">
            <v>4</v>
          </cell>
          <cell r="H75">
            <v>4</v>
          </cell>
          <cell r="I75">
            <v>1</v>
          </cell>
          <cell r="J75">
            <v>5</v>
          </cell>
          <cell r="K75">
            <v>6</v>
          </cell>
          <cell r="L75">
            <v>4</v>
          </cell>
          <cell r="M75">
            <v>6</v>
          </cell>
          <cell r="N75">
            <v>4</v>
          </cell>
          <cell r="O75">
            <v>4</v>
          </cell>
          <cell r="P75">
            <v>8</v>
          </cell>
          <cell r="Q75">
            <v>4</v>
          </cell>
          <cell r="R75">
            <v>1</v>
          </cell>
          <cell r="S75">
            <v>4</v>
          </cell>
          <cell r="T75">
            <v>4</v>
          </cell>
          <cell r="U75">
            <v>3</v>
          </cell>
          <cell r="V75">
            <v>6</v>
          </cell>
          <cell r="W75">
            <v>2</v>
          </cell>
          <cell r="X75">
            <v>7</v>
          </cell>
          <cell r="Y75">
            <v>4</v>
          </cell>
          <cell r="Z75">
            <v>0</v>
          </cell>
          <cell r="AA75">
            <v>8</v>
          </cell>
          <cell r="AB75">
            <v>11</v>
          </cell>
          <cell r="AC75">
            <v>10</v>
          </cell>
          <cell r="AD75">
            <v>11</v>
          </cell>
          <cell r="AE75">
            <v>8</v>
          </cell>
          <cell r="AF75">
            <v>4</v>
          </cell>
          <cell r="AG75">
            <v>7</v>
          </cell>
          <cell r="AH75">
            <v>9</v>
          </cell>
          <cell r="AI75">
            <v>5</v>
          </cell>
          <cell r="AJ75">
            <v>4</v>
          </cell>
          <cell r="AK75">
            <v>8</v>
          </cell>
          <cell r="AL75">
            <v>12</v>
          </cell>
          <cell r="AM75">
            <v>6</v>
          </cell>
          <cell r="AN75">
            <v>8</v>
          </cell>
          <cell r="AO75">
            <v>9</v>
          </cell>
          <cell r="AP75">
            <v>4</v>
          </cell>
          <cell r="AQ75">
            <v>5</v>
          </cell>
          <cell r="AR75">
            <v>14</v>
          </cell>
          <cell r="AS75">
            <v>7</v>
          </cell>
          <cell r="AT75">
            <v>7</v>
          </cell>
          <cell r="AU75">
            <v>4</v>
          </cell>
          <cell r="AV75">
            <v>10</v>
          </cell>
          <cell r="AW75">
            <v>7</v>
          </cell>
          <cell r="AX75">
            <v>15</v>
          </cell>
          <cell r="AY75">
            <v>6</v>
          </cell>
          <cell r="AZ75">
            <v>7</v>
          </cell>
          <cell r="BA75">
            <v>11</v>
          </cell>
          <cell r="BB75">
            <v>3</v>
          </cell>
          <cell r="BC75">
            <v>10</v>
          </cell>
          <cell r="BD75">
            <v>3</v>
          </cell>
          <cell r="BE75">
            <v>13</v>
          </cell>
          <cell r="BF75">
            <v>7</v>
          </cell>
          <cell r="BG75">
            <v>3</v>
          </cell>
          <cell r="BH75">
            <v>7</v>
          </cell>
          <cell r="BI75">
            <v>9</v>
          </cell>
          <cell r="BJ75">
            <v>5</v>
          </cell>
          <cell r="BK75">
            <v>6</v>
          </cell>
          <cell r="BL75">
            <v>8</v>
          </cell>
          <cell r="BM75">
            <v>8</v>
          </cell>
          <cell r="BN75">
            <v>4</v>
          </cell>
          <cell r="BO75">
            <v>2</v>
          </cell>
          <cell r="BP75">
            <v>10</v>
          </cell>
          <cell r="BQ75">
            <v>6</v>
          </cell>
          <cell r="BR75">
            <v>7</v>
          </cell>
          <cell r="BS75">
            <v>8</v>
          </cell>
          <cell r="BT75">
            <v>6</v>
          </cell>
          <cell r="BU75">
            <v>14</v>
          </cell>
          <cell r="BV75">
            <v>6</v>
          </cell>
          <cell r="BW75">
            <v>8</v>
          </cell>
          <cell r="BX75">
            <v>0</v>
          </cell>
          <cell r="BY75">
            <v>3</v>
          </cell>
          <cell r="BZ75">
            <v>5</v>
          </cell>
          <cell r="CA75">
            <v>8</v>
          </cell>
          <cell r="CB75">
            <v>5</v>
          </cell>
          <cell r="CC75">
            <v>8</v>
          </cell>
          <cell r="CD75">
            <v>9</v>
          </cell>
          <cell r="CE75">
            <v>4</v>
          </cell>
          <cell r="CF75">
            <v>6</v>
          </cell>
          <cell r="CG75">
            <v>5</v>
          </cell>
          <cell r="CH75">
            <v>5</v>
          </cell>
          <cell r="CI75">
            <v>5</v>
          </cell>
          <cell r="CJ75">
            <v>5</v>
          </cell>
          <cell r="CK75">
            <v>8</v>
          </cell>
          <cell r="CL75">
            <v>7</v>
          </cell>
          <cell r="CM75">
            <v>1</v>
          </cell>
          <cell r="CN75">
            <v>4</v>
          </cell>
          <cell r="CO75">
            <v>0</v>
          </cell>
          <cell r="CP75">
            <v>2</v>
          </cell>
          <cell r="CQ75">
            <v>3</v>
          </cell>
          <cell r="CR75">
            <v>4</v>
          </cell>
          <cell r="CS75">
            <v>4</v>
          </cell>
          <cell r="CT75">
            <v>2</v>
          </cell>
          <cell r="CU75">
            <v>1</v>
          </cell>
          <cell r="CV75">
            <v>1</v>
          </cell>
          <cell r="CW75">
            <v>1</v>
          </cell>
          <cell r="CX75">
            <v>2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</row>
        <row r="76">
          <cell r="A76" t="str">
            <v>ｶﾐｼ611</v>
          </cell>
          <cell r="B76" t="str">
            <v>ｶﾐｼ6</v>
          </cell>
          <cell r="C76">
            <v>1</v>
          </cell>
          <cell r="D76">
            <v>1</v>
          </cell>
          <cell r="E76">
            <v>4</v>
          </cell>
          <cell r="F76">
            <v>8</v>
          </cell>
          <cell r="G76">
            <v>6</v>
          </cell>
          <cell r="H76">
            <v>4</v>
          </cell>
          <cell r="I76">
            <v>4</v>
          </cell>
          <cell r="J76">
            <v>7</v>
          </cell>
          <cell r="K76">
            <v>5</v>
          </cell>
          <cell r="L76">
            <v>9</v>
          </cell>
          <cell r="M76">
            <v>2</v>
          </cell>
          <cell r="N76">
            <v>7</v>
          </cell>
          <cell r="O76">
            <v>8</v>
          </cell>
          <cell r="P76">
            <v>5</v>
          </cell>
          <cell r="Q76">
            <v>5</v>
          </cell>
          <cell r="R76">
            <v>4</v>
          </cell>
          <cell r="S76">
            <v>8</v>
          </cell>
          <cell r="T76">
            <v>6</v>
          </cell>
          <cell r="U76">
            <v>6</v>
          </cell>
          <cell r="V76">
            <v>8</v>
          </cell>
          <cell r="W76">
            <v>12</v>
          </cell>
          <cell r="X76">
            <v>10</v>
          </cell>
          <cell r="Y76">
            <v>7</v>
          </cell>
          <cell r="Z76">
            <v>10</v>
          </cell>
          <cell r="AA76">
            <v>13</v>
          </cell>
          <cell r="AB76">
            <v>9</v>
          </cell>
          <cell r="AC76">
            <v>9</v>
          </cell>
          <cell r="AD76">
            <v>7</v>
          </cell>
          <cell r="AE76">
            <v>7</v>
          </cell>
          <cell r="AF76">
            <v>5</v>
          </cell>
          <cell r="AG76">
            <v>9</v>
          </cell>
          <cell r="AH76">
            <v>9</v>
          </cell>
          <cell r="AI76">
            <v>11</v>
          </cell>
          <cell r="AJ76">
            <v>10</v>
          </cell>
          <cell r="AK76">
            <v>8</v>
          </cell>
          <cell r="AL76">
            <v>11</v>
          </cell>
          <cell r="AM76">
            <v>9</v>
          </cell>
          <cell r="AN76">
            <v>8</v>
          </cell>
          <cell r="AO76">
            <v>10</v>
          </cell>
          <cell r="AP76">
            <v>9</v>
          </cell>
          <cell r="AQ76">
            <v>9</v>
          </cell>
          <cell r="AR76">
            <v>15</v>
          </cell>
          <cell r="AS76">
            <v>11</v>
          </cell>
          <cell r="AT76">
            <v>9</v>
          </cell>
          <cell r="AU76">
            <v>15</v>
          </cell>
          <cell r="AV76">
            <v>10</v>
          </cell>
          <cell r="AW76">
            <v>11</v>
          </cell>
          <cell r="AX76">
            <v>19</v>
          </cell>
          <cell r="AY76">
            <v>18</v>
          </cell>
          <cell r="AZ76">
            <v>11</v>
          </cell>
          <cell r="BA76">
            <v>16</v>
          </cell>
          <cell r="BB76">
            <v>20</v>
          </cell>
          <cell r="BC76">
            <v>13</v>
          </cell>
          <cell r="BD76">
            <v>7</v>
          </cell>
          <cell r="BE76">
            <v>18</v>
          </cell>
          <cell r="BF76">
            <v>16</v>
          </cell>
          <cell r="BG76">
            <v>17</v>
          </cell>
          <cell r="BH76">
            <v>8</v>
          </cell>
          <cell r="BI76">
            <v>9</v>
          </cell>
          <cell r="BJ76">
            <v>12</v>
          </cell>
          <cell r="BK76">
            <v>14</v>
          </cell>
          <cell r="BL76">
            <v>9</v>
          </cell>
          <cell r="BM76">
            <v>7</v>
          </cell>
          <cell r="BN76">
            <v>19</v>
          </cell>
          <cell r="BO76">
            <v>19</v>
          </cell>
          <cell r="BP76">
            <v>16</v>
          </cell>
          <cell r="BQ76">
            <v>13</v>
          </cell>
          <cell r="BR76">
            <v>9</v>
          </cell>
          <cell r="BS76">
            <v>9</v>
          </cell>
          <cell r="BT76">
            <v>12</v>
          </cell>
          <cell r="BU76">
            <v>12</v>
          </cell>
          <cell r="BV76">
            <v>24</v>
          </cell>
          <cell r="BW76">
            <v>16</v>
          </cell>
          <cell r="BX76">
            <v>9</v>
          </cell>
          <cell r="BY76">
            <v>9</v>
          </cell>
          <cell r="BZ76">
            <v>10</v>
          </cell>
          <cell r="CA76">
            <v>13</v>
          </cell>
          <cell r="CB76">
            <v>11</v>
          </cell>
          <cell r="CC76">
            <v>8</v>
          </cell>
          <cell r="CD76">
            <v>9</v>
          </cell>
          <cell r="CE76">
            <v>2</v>
          </cell>
          <cell r="CF76">
            <v>9</v>
          </cell>
          <cell r="CG76">
            <v>6</v>
          </cell>
          <cell r="CH76">
            <v>3</v>
          </cell>
          <cell r="CI76">
            <v>7</v>
          </cell>
          <cell r="CJ76">
            <v>6</v>
          </cell>
          <cell r="CK76">
            <v>5</v>
          </cell>
          <cell r="CL76">
            <v>1</v>
          </cell>
          <cell r="CM76">
            <v>1</v>
          </cell>
          <cell r="CN76">
            <v>4</v>
          </cell>
          <cell r="CO76">
            <v>3</v>
          </cell>
          <cell r="CP76">
            <v>1</v>
          </cell>
          <cell r="CQ76">
            <v>1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</row>
        <row r="77">
          <cell r="A77" t="str">
            <v>ｶﾐｼ612</v>
          </cell>
          <cell r="B77" t="str">
            <v>ｶﾐｼ6</v>
          </cell>
          <cell r="C77">
            <v>1</v>
          </cell>
          <cell r="D77">
            <v>2</v>
          </cell>
          <cell r="E77">
            <v>7</v>
          </cell>
          <cell r="F77">
            <v>5</v>
          </cell>
          <cell r="G77">
            <v>5</v>
          </cell>
          <cell r="H77">
            <v>7</v>
          </cell>
          <cell r="I77">
            <v>5</v>
          </cell>
          <cell r="J77">
            <v>6</v>
          </cell>
          <cell r="K77">
            <v>4</v>
          </cell>
          <cell r="L77">
            <v>6</v>
          </cell>
          <cell r="M77">
            <v>5</v>
          </cell>
          <cell r="N77">
            <v>2</v>
          </cell>
          <cell r="O77">
            <v>8</v>
          </cell>
          <cell r="P77">
            <v>5</v>
          </cell>
          <cell r="Q77">
            <v>6</v>
          </cell>
          <cell r="R77">
            <v>8</v>
          </cell>
          <cell r="S77">
            <v>15</v>
          </cell>
          <cell r="T77">
            <v>8</v>
          </cell>
          <cell r="U77">
            <v>5</v>
          </cell>
          <cell r="V77">
            <v>9</v>
          </cell>
          <cell r="W77">
            <v>8</v>
          </cell>
          <cell r="X77">
            <v>2</v>
          </cell>
          <cell r="Y77">
            <v>8</v>
          </cell>
          <cell r="Z77">
            <v>6</v>
          </cell>
          <cell r="AA77">
            <v>9</v>
          </cell>
          <cell r="AB77">
            <v>7</v>
          </cell>
          <cell r="AC77">
            <v>7</v>
          </cell>
          <cell r="AD77">
            <v>3</v>
          </cell>
          <cell r="AE77">
            <v>6</v>
          </cell>
          <cell r="AF77">
            <v>8</v>
          </cell>
          <cell r="AG77">
            <v>13</v>
          </cell>
          <cell r="AH77">
            <v>6</v>
          </cell>
          <cell r="AI77">
            <v>9</v>
          </cell>
          <cell r="AJ77">
            <v>4</v>
          </cell>
          <cell r="AK77">
            <v>6</v>
          </cell>
          <cell r="AL77">
            <v>12</v>
          </cell>
          <cell r="AM77">
            <v>8</v>
          </cell>
          <cell r="AN77">
            <v>10</v>
          </cell>
          <cell r="AO77">
            <v>7</v>
          </cell>
          <cell r="AP77">
            <v>6</v>
          </cell>
          <cell r="AQ77">
            <v>9</v>
          </cell>
          <cell r="AR77">
            <v>9</v>
          </cell>
          <cell r="AS77">
            <v>16</v>
          </cell>
          <cell r="AT77">
            <v>11</v>
          </cell>
          <cell r="AU77">
            <v>10</v>
          </cell>
          <cell r="AV77">
            <v>20</v>
          </cell>
          <cell r="AW77">
            <v>13</v>
          </cell>
          <cell r="AX77">
            <v>11</v>
          </cell>
          <cell r="AY77">
            <v>16</v>
          </cell>
          <cell r="AZ77">
            <v>11</v>
          </cell>
          <cell r="BA77">
            <v>19</v>
          </cell>
          <cell r="BB77">
            <v>11</v>
          </cell>
          <cell r="BC77">
            <v>10</v>
          </cell>
          <cell r="BD77">
            <v>6</v>
          </cell>
          <cell r="BE77">
            <v>13</v>
          </cell>
          <cell r="BF77">
            <v>10</v>
          </cell>
          <cell r="BG77">
            <v>9</v>
          </cell>
          <cell r="BH77">
            <v>20</v>
          </cell>
          <cell r="BI77">
            <v>14</v>
          </cell>
          <cell r="BJ77">
            <v>7</v>
          </cell>
          <cell r="BK77">
            <v>11</v>
          </cell>
          <cell r="BL77">
            <v>8</v>
          </cell>
          <cell r="BM77">
            <v>11</v>
          </cell>
          <cell r="BN77">
            <v>11</v>
          </cell>
          <cell r="BO77">
            <v>14</v>
          </cell>
          <cell r="BP77">
            <v>15</v>
          </cell>
          <cell r="BQ77">
            <v>23</v>
          </cell>
          <cell r="BR77">
            <v>9</v>
          </cell>
          <cell r="BS77">
            <v>19</v>
          </cell>
          <cell r="BT77">
            <v>13</v>
          </cell>
          <cell r="BU77">
            <v>16</v>
          </cell>
          <cell r="BV77">
            <v>21</v>
          </cell>
          <cell r="BW77">
            <v>12</v>
          </cell>
          <cell r="BX77">
            <v>11</v>
          </cell>
          <cell r="BY77">
            <v>10</v>
          </cell>
          <cell r="BZ77">
            <v>13</v>
          </cell>
          <cell r="CA77">
            <v>8</v>
          </cell>
          <cell r="CB77">
            <v>11</v>
          </cell>
          <cell r="CC77">
            <v>7</v>
          </cell>
          <cell r="CD77">
            <v>12</v>
          </cell>
          <cell r="CE77">
            <v>8</v>
          </cell>
          <cell r="CF77">
            <v>3</v>
          </cell>
          <cell r="CG77">
            <v>11</v>
          </cell>
          <cell r="CH77">
            <v>5</v>
          </cell>
          <cell r="CI77">
            <v>10</v>
          </cell>
          <cell r="CJ77">
            <v>7</v>
          </cell>
          <cell r="CK77">
            <v>6</v>
          </cell>
          <cell r="CL77">
            <v>8</v>
          </cell>
          <cell r="CM77">
            <v>5</v>
          </cell>
          <cell r="CN77">
            <v>3</v>
          </cell>
          <cell r="CO77">
            <v>4</v>
          </cell>
          <cell r="CP77">
            <v>2</v>
          </cell>
          <cell r="CQ77">
            <v>2</v>
          </cell>
          <cell r="CR77">
            <v>1</v>
          </cell>
          <cell r="CS77">
            <v>1</v>
          </cell>
          <cell r="CT77">
            <v>1</v>
          </cell>
          <cell r="CU77">
            <v>1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</row>
        <row r="78">
          <cell r="A78" t="str">
            <v>ｶﾐｼ711</v>
          </cell>
          <cell r="B78" t="str">
            <v>ｶﾐｼ7</v>
          </cell>
          <cell r="C78">
            <v>1</v>
          </cell>
          <cell r="D78">
            <v>1</v>
          </cell>
          <cell r="E78">
            <v>9</v>
          </cell>
          <cell r="F78">
            <v>11</v>
          </cell>
          <cell r="G78">
            <v>6</v>
          </cell>
          <cell r="H78">
            <v>9</v>
          </cell>
          <cell r="I78">
            <v>5</v>
          </cell>
          <cell r="J78">
            <v>8</v>
          </cell>
          <cell r="K78">
            <v>8</v>
          </cell>
          <cell r="L78">
            <v>2</v>
          </cell>
          <cell r="M78">
            <v>5</v>
          </cell>
          <cell r="N78">
            <v>6</v>
          </cell>
          <cell r="O78">
            <v>8</v>
          </cell>
          <cell r="P78">
            <v>6</v>
          </cell>
          <cell r="Q78">
            <v>7</v>
          </cell>
          <cell r="R78">
            <v>5</v>
          </cell>
          <cell r="S78">
            <v>4</v>
          </cell>
          <cell r="T78">
            <v>7</v>
          </cell>
          <cell r="U78">
            <v>6</v>
          </cell>
          <cell r="V78">
            <v>7</v>
          </cell>
          <cell r="W78">
            <v>11</v>
          </cell>
          <cell r="X78">
            <v>9</v>
          </cell>
          <cell r="Y78">
            <v>4</v>
          </cell>
          <cell r="Z78">
            <v>8</v>
          </cell>
          <cell r="AA78">
            <v>10</v>
          </cell>
          <cell r="AB78">
            <v>9</v>
          </cell>
          <cell r="AC78">
            <v>4</v>
          </cell>
          <cell r="AD78">
            <v>5</v>
          </cell>
          <cell r="AE78">
            <v>13</v>
          </cell>
          <cell r="AF78">
            <v>11</v>
          </cell>
          <cell r="AG78">
            <v>7</v>
          </cell>
          <cell r="AH78">
            <v>10</v>
          </cell>
          <cell r="AI78">
            <v>15</v>
          </cell>
          <cell r="AJ78">
            <v>19</v>
          </cell>
          <cell r="AK78">
            <v>8</v>
          </cell>
          <cell r="AL78">
            <v>10</v>
          </cell>
          <cell r="AM78">
            <v>11</v>
          </cell>
          <cell r="AN78">
            <v>10</v>
          </cell>
          <cell r="AO78">
            <v>9</v>
          </cell>
          <cell r="AP78">
            <v>6</v>
          </cell>
          <cell r="AQ78">
            <v>11</v>
          </cell>
          <cell r="AR78">
            <v>16</v>
          </cell>
          <cell r="AS78">
            <v>14</v>
          </cell>
          <cell r="AT78">
            <v>18</v>
          </cell>
          <cell r="AU78">
            <v>9</v>
          </cell>
          <cell r="AV78">
            <v>11</v>
          </cell>
          <cell r="AW78">
            <v>16</v>
          </cell>
          <cell r="AX78">
            <v>15</v>
          </cell>
          <cell r="AY78">
            <v>14</v>
          </cell>
          <cell r="AZ78">
            <v>11</v>
          </cell>
          <cell r="BA78">
            <v>13</v>
          </cell>
          <cell r="BB78">
            <v>22</v>
          </cell>
          <cell r="BC78">
            <v>8</v>
          </cell>
          <cell r="BD78">
            <v>5</v>
          </cell>
          <cell r="BE78">
            <v>16</v>
          </cell>
          <cell r="BF78">
            <v>9</v>
          </cell>
          <cell r="BG78">
            <v>4</v>
          </cell>
          <cell r="BH78">
            <v>6</v>
          </cell>
          <cell r="BI78">
            <v>8</v>
          </cell>
          <cell r="BJ78">
            <v>8</v>
          </cell>
          <cell r="BK78">
            <v>9</v>
          </cell>
          <cell r="BL78">
            <v>13</v>
          </cell>
          <cell r="BM78">
            <v>9</v>
          </cell>
          <cell r="BN78">
            <v>4</v>
          </cell>
          <cell r="BO78">
            <v>5</v>
          </cell>
          <cell r="BP78">
            <v>8</v>
          </cell>
          <cell r="BQ78">
            <v>11</v>
          </cell>
          <cell r="BR78">
            <v>6</v>
          </cell>
          <cell r="BS78">
            <v>4</v>
          </cell>
          <cell r="BT78">
            <v>6</v>
          </cell>
          <cell r="BU78">
            <v>3</v>
          </cell>
          <cell r="BV78">
            <v>7</v>
          </cell>
          <cell r="BW78">
            <v>8</v>
          </cell>
          <cell r="BX78">
            <v>7</v>
          </cell>
          <cell r="BY78">
            <v>10</v>
          </cell>
          <cell r="BZ78">
            <v>5</v>
          </cell>
          <cell r="CA78">
            <v>8</v>
          </cell>
          <cell r="CB78">
            <v>5</v>
          </cell>
          <cell r="CC78">
            <v>10</v>
          </cell>
          <cell r="CD78">
            <v>4</v>
          </cell>
          <cell r="CE78">
            <v>3</v>
          </cell>
          <cell r="CF78">
            <v>0</v>
          </cell>
          <cell r="CG78">
            <v>4</v>
          </cell>
          <cell r="CH78">
            <v>3</v>
          </cell>
          <cell r="CI78">
            <v>1</v>
          </cell>
          <cell r="CJ78">
            <v>3</v>
          </cell>
          <cell r="CK78">
            <v>1</v>
          </cell>
          <cell r="CL78">
            <v>2</v>
          </cell>
          <cell r="CM78">
            <v>4</v>
          </cell>
          <cell r="CN78">
            <v>0</v>
          </cell>
          <cell r="CO78">
            <v>1</v>
          </cell>
          <cell r="CP78">
            <v>0</v>
          </cell>
          <cell r="CQ78">
            <v>1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1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</row>
        <row r="79">
          <cell r="A79" t="str">
            <v>ｶﾐｼ712</v>
          </cell>
          <cell r="B79" t="str">
            <v>ｶﾐｼ7</v>
          </cell>
          <cell r="C79">
            <v>1</v>
          </cell>
          <cell r="D79">
            <v>2</v>
          </cell>
          <cell r="E79">
            <v>8</v>
          </cell>
          <cell r="F79">
            <v>5</v>
          </cell>
          <cell r="G79">
            <v>2</v>
          </cell>
          <cell r="H79">
            <v>7</v>
          </cell>
          <cell r="I79">
            <v>7</v>
          </cell>
          <cell r="J79">
            <v>3</v>
          </cell>
          <cell r="K79">
            <v>5</v>
          </cell>
          <cell r="L79">
            <v>1</v>
          </cell>
          <cell r="M79">
            <v>6</v>
          </cell>
          <cell r="N79">
            <v>6</v>
          </cell>
          <cell r="O79">
            <v>4</v>
          </cell>
          <cell r="P79">
            <v>4</v>
          </cell>
          <cell r="Q79">
            <v>8</v>
          </cell>
          <cell r="R79">
            <v>5</v>
          </cell>
          <cell r="S79">
            <v>6</v>
          </cell>
          <cell r="T79">
            <v>13</v>
          </cell>
          <cell r="U79">
            <v>10</v>
          </cell>
          <cell r="V79">
            <v>2</v>
          </cell>
          <cell r="W79">
            <v>8</v>
          </cell>
          <cell r="X79">
            <v>5</v>
          </cell>
          <cell r="Y79">
            <v>6</v>
          </cell>
          <cell r="Z79">
            <v>2</v>
          </cell>
          <cell r="AA79">
            <v>5</v>
          </cell>
          <cell r="AB79">
            <v>8</v>
          </cell>
          <cell r="AC79">
            <v>4</v>
          </cell>
          <cell r="AD79">
            <v>9</v>
          </cell>
          <cell r="AE79">
            <v>12</v>
          </cell>
          <cell r="AF79">
            <v>8</v>
          </cell>
          <cell r="AG79">
            <v>8</v>
          </cell>
          <cell r="AH79">
            <v>9</v>
          </cell>
          <cell r="AI79">
            <v>10</v>
          </cell>
          <cell r="AJ79">
            <v>7</v>
          </cell>
          <cell r="AK79">
            <v>8</v>
          </cell>
          <cell r="AL79">
            <v>6</v>
          </cell>
          <cell r="AM79">
            <v>6</v>
          </cell>
          <cell r="AN79">
            <v>10</v>
          </cell>
          <cell r="AO79">
            <v>9</v>
          </cell>
          <cell r="AP79">
            <v>9</v>
          </cell>
          <cell r="AQ79">
            <v>7</v>
          </cell>
          <cell r="AR79">
            <v>8</v>
          </cell>
          <cell r="AS79">
            <v>11</v>
          </cell>
          <cell r="AT79">
            <v>12</v>
          </cell>
          <cell r="AU79">
            <v>12</v>
          </cell>
          <cell r="AV79">
            <v>16</v>
          </cell>
          <cell r="AW79">
            <v>9</v>
          </cell>
          <cell r="AX79">
            <v>6</v>
          </cell>
          <cell r="AY79">
            <v>22</v>
          </cell>
          <cell r="AZ79">
            <v>8</v>
          </cell>
          <cell r="BA79">
            <v>13</v>
          </cell>
          <cell r="BB79">
            <v>14</v>
          </cell>
          <cell r="BC79">
            <v>8</v>
          </cell>
          <cell r="BD79">
            <v>3</v>
          </cell>
          <cell r="BE79">
            <v>4</v>
          </cell>
          <cell r="BF79">
            <v>10</v>
          </cell>
          <cell r="BG79">
            <v>11</v>
          </cell>
          <cell r="BH79">
            <v>3</v>
          </cell>
          <cell r="BI79">
            <v>11</v>
          </cell>
          <cell r="BJ79">
            <v>5</v>
          </cell>
          <cell r="BK79">
            <v>5</v>
          </cell>
          <cell r="BL79">
            <v>9</v>
          </cell>
          <cell r="BM79">
            <v>6</v>
          </cell>
          <cell r="BN79">
            <v>7</v>
          </cell>
          <cell r="BO79">
            <v>5</v>
          </cell>
          <cell r="BP79">
            <v>8</v>
          </cell>
          <cell r="BQ79">
            <v>2</v>
          </cell>
          <cell r="BR79">
            <v>5</v>
          </cell>
          <cell r="BS79">
            <v>3</v>
          </cell>
          <cell r="BT79">
            <v>10</v>
          </cell>
          <cell r="BU79">
            <v>10</v>
          </cell>
          <cell r="BV79">
            <v>15</v>
          </cell>
          <cell r="BW79">
            <v>7</v>
          </cell>
          <cell r="BX79">
            <v>3</v>
          </cell>
          <cell r="BY79">
            <v>5</v>
          </cell>
          <cell r="BZ79">
            <v>8</v>
          </cell>
          <cell r="CA79">
            <v>5</v>
          </cell>
          <cell r="CB79">
            <v>4</v>
          </cell>
          <cell r="CC79">
            <v>2</v>
          </cell>
          <cell r="CD79">
            <v>7</v>
          </cell>
          <cell r="CE79">
            <v>6</v>
          </cell>
          <cell r="CF79">
            <v>2</v>
          </cell>
          <cell r="CG79">
            <v>1</v>
          </cell>
          <cell r="CH79">
            <v>7</v>
          </cell>
          <cell r="CI79">
            <v>4</v>
          </cell>
          <cell r="CJ79">
            <v>4</v>
          </cell>
          <cell r="CK79">
            <v>1</v>
          </cell>
          <cell r="CL79">
            <v>5</v>
          </cell>
          <cell r="CM79">
            <v>1</v>
          </cell>
          <cell r="CN79">
            <v>3</v>
          </cell>
          <cell r="CO79">
            <v>4</v>
          </cell>
          <cell r="CP79">
            <v>3</v>
          </cell>
          <cell r="CQ79">
            <v>3</v>
          </cell>
          <cell r="CR79">
            <v>0</v>
          </cell>
          <cell r="CS79">
            <v>1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1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</row>
        <row r="80">
          <cell r="A80" t="str">
            <v>ｶﾐﾀﾞ11</v>
          </cell>
          <cell r="B80" t="str">
            <v>ｶﾐﾀﾞ</v>
          </cell>
          <cell r="C80">
            <v>1</v>
          </cell>
          <cell r="D80">
            <v>1</v>
          </cell>
          <cell r="E80">
            <v>27</v>
          </cell>
          <cell r="F80">
            <v>18</v>
          </cell>
          <cell r="G80">
            <v>22</v>
          </cell>
          <cell r="H80">
            <v>14</v>
          </cell>
          <cell r="I80">
            <v>31</v>
          </cell>
          <cell r="J80">
            <v>16</v>
          </cell>
          <cell r="K80">
            <v>20</v>
          </cell>
          <cell r="L80">
            <v>17</v>
          </cell>
          <cell r="M80">
            <v>21</v>
          </cell>
          <cell r="N80">
            <v>24</v>
          </cell>
          <cell r="O80">
            <v>15</v>
          </cell>
          <cell r="P80">
            <v>18</v>
          </cell>
          <cell r="Q80">
            <v>18</v>
          </cell>
          <cell r="R80">
            <v>14</v>
          </cell>
          <cell r="S80">
            <v>14</v>
          </cell>
          <cell r="T80">
            <v>17</v>
          </cell>
          <cell r="U80">
            <v>20</v>
          </cell>
          <cell r="V80">
            <v>18</v>
          </cell>
          <cell r="W80">
            <v>24</v>
          </cell>
          <cell r="X80">
            <v>23</v>
          </cell>
          <cell r="Y80">
            <v>25</v>
          </cell>
          <cell r="Z80">
            <v>26</v>
          </cell>
          <cell r="AA80">
            <v>13</v>
          </cell>
          <cell r="AB80">
            <v>17</v>
          </cell>
          <cell r="AC80">
            <v>26</v>
          </cell>
          <cell r="AD80">
            <v>26</v>
          </cell>
          <cell r="AE80">
            <v>35</v>
          </cell>
          <cell r="AF80">
            <v>22</v>
          </cell>
          <cell r="AG80">
            <v>24</v>
          </cell>
          <cell r="AH80">
            <v>37</v>
          </cell>
          <cell r="AI80">
            <v>30</v>
          </cell>
          <cell r="AJ80">
            <v>31</v>
          </cell>
          <cell r="AK80">
            <v>32</v>
          </cell>
          <cell r="AL80">
            <v>34</v>
          </cell>
          <cell r="AM80">
            <v>28</v>
          </cell>
          <cell r="AN80">
            <v>28</v>
          </cell>
          <cell r="AO80">
            <v>29</v>
          </cell>
          <cell r="AP80">
            <v>31</v>
          </cell>
          <cell r="AQ80">
            <v>24</v>
          </cell>
          <cell r="AR80">
            <v>34</v>
          </cell>
          <cell r="AS80">
            <v>20</v>
          </cell>
          <cell r="AT80">
            <v>41</v>
          </cell>
          <cell r="AU80">
            <v>38</v>
          </cell>
          <cell r="AV80">
            <v>24</v>
          </cell>
          <cell r="AW80">
            <v>31</v>
          </cell>
          <cell r="AX80">
            <v>37</v>
          </cell>
          <cell r="AY80">
            <v>28</v>
          </cell>
          <cell r="AZ80">
            <v>45</v>
          </cell>
          <cell r="BA80">
            <v>28</v>
          </cell>
          <cell r="BB80">
            <v>35</v>
          </cell>
          <cell r="BC80">
            <v>33</v>
          </cell>
          <cell r="BD80">
            <v>28</v>
          </cell>
          <cell r="BE80">
            <v>38</v>
          </cell>
          <cell r="BF80">
            <v>27</v>
          </cell>
          <cell r="BG80">
            <v>18</v>
          </cell>
          <cell r="BH80">
            <v>22</v>
          </cell>
          <cell r="BI80">
            <v>25</v>
          </cell>
          <cell r="BJ80">
            <v>24</v>
          </cell>
          <cell r="BK80">
            <v>22</v>
          </cell>
          <cell r="BL80">
            <v>22</v>
          </cell>
          <cell r="BM80">
            <v>30</v>
          </cell>
          <cell r="BN80">
            <v>15</v>
          </cell>
          <cell r="BO80">
            <v>11</v>
          </cell>
          <cell r="BP80">
            <v>20</v>
          </cell>
          <cell r="BQ80">
            <v>24</v>
          </cell>
          <cell r="BR80">
            <v>27</v>
          </cell>
          <cell r="BS80">
            <v>35</v>
          </cell>
          <cell r="BT80">
            <v>20</v>
          </cell>
          <cell r="BU80">
            <v>26</v>
          </cell>
          <cell r="BV80">
            <v>24</v>
          </cell>
          <cell r="BW80">
            <v>16</v>
          </cell>
          <cell r="BX80">
            <v>16</v>
          </cell>
          <cell r="BY80">
            <v>11</v>
          </cell>
          <cell r="BZ80">
            <v>19</v>
          </cell>
          <cell r="CA80">
            <v>15</v>
          </cell>
          <cell r="CB80">
            <v>19</v>
          </cell>
          <cell r="CC80">
            <v>15</v>
          </cell>
          <cell r="CD80">
            <v>7</v>
          </cell>
          <cell r="CE80">
            <v>11</v>
          </cell>
          <cell r="CF80">
            <v>15</v>
          </cell>
          <cell r="CG80">
            <v>14</v>
          </cell>
          <cell r="CH80">
            <v>16</v>
          </cell>
          <cell r="CI80">
            <v>12</v>
          </cell>
          <cell r="CJ80">
            <v>8</v>
          </cell>
          <cell r="CK80">
            <v>9</v>
          </cell>
          <cell r="CL80">
            <v>6</v>
          </cell>
          <cell r="CM80">
            <v>3</v>
          </cell>
          <cell r="CN80">
            <v>3</v>
          </cell>
          <cell r="CO80">
            <v>2</v>
          </cell>
          <cell r="CP80">
            <v>7</v>
          </cell>
          <cell r="CQ80">
            <v>0</v>
          </cell>
          <cell r="CR80">
            <v>4</v>
          </cell>
          <cell r="CS80">
            <v>1</v>
          </cell>
          <cell r="CT80">
            <v>1</v>
          </cell>
          <cell r="CU80">
            <v>3</v>
          </cell>
          <cell r="CV80">
            <v>1</v>
          </cell>
          <cell r="CW80">
            <v>0</v>
          </cell>
          <cell r="CX80">
            <v>1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</row>
        <row r="81">
          <cell r="A81" t="str">
            <v>ｶﾐﾀﾞ12</v>
          </cell>
          <cell r="B81" t="str">
            <v>ｶﾐﾀﾞ</v>
          </cell>
          <cell r="C81">
            <v>1</v>
          </cell>
          <cell r="D81">
            <v>2</v>
          </cell>
          <cell r="E81">
            <v>15</v>
          </cell>
          <cell r="F81">
            <v>25</v>
          </cell>
          <cell r="G81">
            <v>23</v>
          </cell>
          <cell r="H81">
            <v>27</v>
          </cell>
          <cell r="I81">
            <v>18</v>
          </cell>
          <cell r="J81">
            <v>15</v>
          </cell>
          <cell r="K81">
            <v>18</v>
          </cell>
          <cell r="L81">
            <v>17</v>
          </cell>
          <cell r="M81">
            <v>15</v>
          </cell>
          <cell r="N81">
            <v>19</v>
          </cell>
          <cell r="O81">
            <v>12</v>
          </cell>
          <cell r="P81">
            <v>11</v>
          </cell>
          <cell r="Q81">
            <v>17</v>
          </cell>
          <cell r="R81">
            <v>16</v>
          </cell>
          <cell r="S81">
            <v>20</v>
          </cell>
          <cell r="T81">
            <v>19</v>
          </cell>
          <cell r="U81">
            <v>17</v>
          </cell>
          <cell r="V81">
            <v>16</v>
          </cell>
          <cell r="W81">
            <v>13</v>
          </cell>
          <cell r="X81">
            <v>27</v>
          </cell>
          <cell r="Y81">
            <v>20</v>
          </cell>
          <cell r="Z81">
            <v>18</v>
          </cell>
          <cell r="AA81">
            <v>20</v>
          </cell>
          <cell r="AB81">
            <v>23</v>
          </cell>
          <cell r="AC81">
            <v>29</v>
          </cell>
          <cell r="AD81">
            <v>19</v>
          </cell>
          <cell r="AE81">
            <v>27</v>
          </cell>
          <cell r="AF81">
            <v>18</v>
          </cell>
          <cell r="AG81">
            <v>25</v>
          </cell>
          <cell r="AH81">
            <v>23</v>
          </cell>
          <cell r="AI81">
            <v>30</v>
          </cell>
          <cell r="AJ81">
            <v>35</v>
          </cell>
          <cell r="AK81">
            <v>33</v>
          </cell>
          <cell r="AL81">
            <v>40</v>
          </cell>
          <cell r="AM81">
            <v>24</v>
          </cell>
          <cell r="AN81">
            <v>31</v>
          </cell>
          <cell r="AO81">
            <v>23</v>
          </cell>
          <cell r="AP81">
            <v>29</v>
          </cell>
          <cell r="AQ81">
            <v>28</v>
          </cell>
          <cell r="AR81">
            <v>18</v>
          </cell>
          <cell r="AS81">
            <v>20</v>
          </cell>
          <cell r="AT81">
            <v>28</v>
          </cell>
          <cell r="AU81">
            <v>30</v>
          </cell>
          <cell r="AV81">
            <v>36</v>
          </cell>
          <cell r="AW81">
            <v>35</v>
          </cell>
          <cell r="AX81">
            <v>36</v>
          </cell>
          <cell r="AY81">
            <v>29</v>
          </cell>
          <cell r="AZ81">
            <v>26</v>
          </cell>
          <cell r="BA81">
            <v>38</v>
          </cell>
          <cell r="BB81">
            <v>30</v>
          </cell>
          <cell r="BC81">
            <v>24</v>
          </cell>
          <cell r="BD81">
            <v>18</v>
          </cell>
          <cell r="BE81">
            <v>28</v>
          </cell>
          <cell r="BF81">
            <v>22</v>
          </cell>
          <cell r="BG81">
            <v>32</v>
          </cell>
          <cell r="BH81">
            <v>22</v>
          </cell>
          <cell r="BI81">
            <v>23</v>
          </cell>
          <cell r="BJ81">
            <v>31</v>
          </cell>
          <cell r="BK81">
            <v>13</v>
          </cell>
          <cell r="BL81">
            <v>14</v>
          </cell>
          <cell r="BM81">
            <v>21</v>
          </cell>
          <cell r="BN81">
            <v>18</v>
          </cell>
          <cell r="BO81">
            <v>12</v>
          </cell>
          <cell r="BP81">
            <v>18</v>
          </cell>
          <cell r="BQ81">
            <v>19</v>
          </cell>
          <cell r="BR81">
            <v>37</v>
          </cell>
          <cell r="BS81">
            <v>21</v>
          </cell>
          <cell r="BT81">
            <v>23</v>
          </cell>
          <cell r="BU81">
            <v>18</v>
          </cell>
          <cell r="BV81">
            <v>34</v>
          </cell>
          <cell r="BW81">
            <v>23</v>
          </cell>
          <cell r="BX81">
            <v>13</v>
          </cell>
          <cell r="BY81">
            <v>16</v>
          </cell>
          <cell r="BZ81">
            <v>18</v>
          </cell>
          <cell r="CA81">
            <v>14</v>
          </cell>
          <cell r="CB81">
            <v>16</v>
          </cell>
          <cell r="CC81">
            <v>18</v>
          </cell>
          <cell r="CD81">
            <v>23</v>
          </cell>
          <cell r="CE81">
            <v>21</v>
          </cell>
          <cell r="CF81">
            <v>20</v>
          </cell>
          <cell r="CG81">
            <v>19</v>
          </cell>
          <cell r="CH81">
            <v>18</v>
          </cell>
          <cell r="CI81">
            <v>14</v>
          </cell>
          <cell r="CJ81">
            <v>23</v>
          </cell>
          <cell r="CK81">
            <v>9</v>
          </cell>
          <cell r="CL81">
            <v>10</v>
          </cell>
          <cell r="CM81">
            <v>11</v>
          </cell>
          <cell r="CN81">
            <v>8</v>
          </cell>
          <cell r="CO81">
            <v>9</v>
          </cell>
          <cell r="CP81">
            <v>8</v>
          </cell>
          <cell r="CQ81">
            <v>7</v>
          </cell>
          <cell r="CR81">
            <v>5</v>
          </cell>
          <cell r="CS81">
            <v>2</v>
          </cell>
          <cell r="CT81">
            <v>4</v>
          </cell>
          <cell r="CU81">
            <v>2</v>
          </cell>
          <cell r="CV81">
            <v>5</v>
          </cell>
          <cell r="CW81">
            <v>0</v>
          </cell>
          <cell r="CX81">
            <v>2</v>
          </cell>
          <cell r="CY81">
            <v>0</v>
          </cell>
          <cell r="CZ81">
            <v>1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</row>
        <row r="82">
          <cell r="A82" t="str">
            <v>ｶﾓｴ 11</v>
          </cell>
          <cell r="B82" t="str">
            <v xml:space="preserve">ｶﾓｴ </v>
          </cell>
          <cell r="C82">
            <v>1</v>
          </cell>
          <cell r="D82">
            <v>1</v>
          </cell>
          <cell r="E82">
            <v>1</v>
          </cell>
          <cell r="F82">
            <v>5</v>
          </cell>
          <cell r="G82">
            <v>6</v>
          </cell>
          <cell r="H82">
            <v>8</v>
          </cell>
          <cell r="I82">
            <v>4</v>
          </cell>
          <cell r="J82">
            <v>5</v>
          </cell>
          <cell r="K82">
            <v>2</v>
          </cell>
          <cell r="L82">
            <v>1</v>
          </cell>
          <cell r="M82">
            <v>5</v>
          </cell>
          <cell r="N82">
            <v>1</v>
          </cell>
          <cell r="O82">
            <v>1</v>
          </cell>
          <cell r="P82">
            <v>0</v>
          </cell>
          <cell r="Q82">
            <v>3</v>
          </cell>
          <cell r="R82">
            <v>0</v>
          </cell>
          <cell r="S82">
            <v>4</v>
          </cell>
          <cell r="T82">
            <v>1</v>
          </cell>
          <cell r="U82">
            <v>0</v>
          </cell>
          <cell r="V82">
            <v>0</v>
          </cell>
          <cell r="W82">
            <v>3</v>
          </cell>
          <cell r="X82">
            <v>3</v>
          </cell>
          <cell r="Y82">
            <v>0</v>
          </cell>
          <cell r="Z82">
            <v>1</v>
          </cell>
          <cell r="AA82">
            <v>1</v>
          </cell>
          <cell r="AB82">
            <v>4</v>
          </cell>
          <cell r="AC82">
            <v>2</v>
          </cell>
          <cell r="AD82">
            <v>0</v>
          </cell>
          <cell r="AE82">
            <v>1</v>
          </cell>
          <cell r="AF82">
            <v>1</v>
          </cell>
          <cell r="AG82">
            <v>1</v>
          </cell>
          <cell r="AH82">
            <v>3</v>
          </cell>
          <cell r="AI82">
            <v>2</v>
          </cell>
          <cell r="AJ82">
            <v>1</v>
          </cell>
          <cell r="AK82">
            <v>2</v>
          </cell>
          <cell r="AL82">
            <v>7</v>
          </cell>
          <cell r="AM82">
            <v>3</v>
          </cell>
          <cell r="AN82">
            <v>7</v>
          </cell>
          <cell r="AO82">
            <v>4</v>
          </cell>
          <cell r="AP82">
            <v>4</v>
          </cell>
          <cell r="AQ82">
            <v>6</v>
          </cell>
          <cell r="AR82">
            <v>5</v>
          </cell>
          <cell r="AS82">
            <v>2</v>
          </cell>
          <cell r="AT82">
            <v>2</v>
          </cell>
          <cell r="AU82">
            <v>3</v>
          </cell>
          <cell r="AV82">
            <v>3</v>
          </cell>
          <cell r="AW82">
            <v>5</v>
          </cell>
          <cell r="AX82">
            <v>3</v>
          </cell>
          <cell r="AY82">
            <v>5</v>
          </cell>
          <cell r="AZ82">
            <v>2</v>
          </cell>
          <cell r="BA82">
            <v>1</v>
          </cell>
          <cell r="BB82">
            <v>6</v>
          </cell>
          <cell r="BC82">
            <v>5</v>
          </cell>
          <cell r="BD82">
            <v>3</v>
          </cell>
          <cell r="BE82">
            <v>2</v>
          </cell>
          <cell r="BF82">
            <v>0</v>
          </cell>
          <cell r="BG82">
            <v>2</v>
          </cell>
          <cell r="BH82">
            <v>3</v>
          </cell>
          <cell r="BI82">
            <v>2</v>
          </cell>
          <cell r="BJ82">
            <v>5</v>
          </cell>
          <cell r="BK82">
            <v>1</v>
          </cell>
          <cell r="BL82">
            <v>0</v>
          </cell>
          <cell r="BM82">
            <v>2</v>
          </cell>
          <cell r="BN82">
            <v>0</v>
          </cell>
          <cell r="BO82">
            <v>4</v>
          </cell>
          <cell r="BP82">
            <v>0</v>
          </cell>
          <cell r="BQ82">
            <v>0</v>
          </cell>
          <cell r="BR82">
            <v>1</v>
          </cell>
          <cell r="BS82">
            <v>1</v>
          </cell>
          <cell r="BT82">
            <v>1</v>
          </cell>
          <cell r="BU82">
            <v>2</v>
          </cell>
          <cell r="BV82">
            <v>1</v>
          </cell>
          <cell r="BW82">
            <v>2</v>
          </cell>
          <cell r="BX82">
            <v>1</v>
          </cell>
          <cell r="BY82">
            <v>0</v>
          </cell>
          <cell r="BZ82">
            <v>2</v>
          </cell>
          <cell r="CA82">
            <v>2</v>
          </cell>
          <cell r="CB82">
            <v>0</v>
          </cell>
          <cell r="CC82">
            <v>1</v>
          </cell>
          <cell r="CD82">
            <v>3</v>
          </cell>
          <cell r="CE82">
            <v>0</v>
          </cell>
          <cell r="CF82">
            <v>3</v>
          </cell>
          <cell r="CG82">
            <v>1</v>
          </cell>
          <cell r="CH82">
            <v>1</v>
          </cell>
          <cell r="CI82">
            <v>1</v>
          </cell>
          <cell r="CJ82">
            <v>1</v>
          </cell>
          <cell r="CK82">
            <v>1</v>
          </cell>
          <cell r="CL82">
            <v>0</v>
          </cell>
          <cell r="CM82">
            <v>1</v>
          </cell>
          <cell r="CN82">
            <v>0</v>
          </cell>
          <cell r="CO82">
            <v>2</v>
          </cell>
          <cell r="CP82">
            <v>0</v>
          </cell>
          <cell r="CQ82">
            <v>0</v>
          </cell>
          <cell r="CR82">
            <v>1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1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</row>
        <row r="83">
          <cell r="A83" t="str">
            <v>ｶﾓｴ 12</v>
          </cell>
          <cell r="B83" t="str">
            <v xml:space="preserve">ｶﾓｴ </v>
          </cell>
          <cell r="C83">
            <v>1</v>
          </cell>
          <cell r="D83">
            <v>2</v>
          </cell>
          <cell r="E83">
            <v>2</v>
          </cell>
          <cell r="F83">
            <v>4</v>
          </cell>
          <cell r="G83">
            <v>9</v>
          </cell>
          <cell r="H83">
            <v>5</v>
          </cell>
          <cell r="I83">
            <v>6</v>
          </cell>
          <cell r="J83">
            <v>3</v>
          </cell>
          <cell r="K83">
            <v>2</v>
          </cell>
          <cell r="L83">
            <v>0</v>
          </cell>
          <cell r="M83">
            <v>3</v>
          </cell>
          <cell r="N83">
            <v>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2</v>
          </cell>
          <cell r="U83">
            <v>1</v>
          </cell>
          <cell r="V83">
            <v>0</v>
          </cell>
          <cell r="W83">
            <v>1</v>
          </cell>
          <cell r="X83">
            <v>1</v>
          </cell>
          <cell r="Y83">
            <v>1</v>
          </cell>
          <cell r="Z83">
            <v>3</v>
          </cell>
          <cell r="AA83">
            <v>1</v>
          </cell>
          <cell r="AB83">
            <v>2</v>
          </cell>
          <cell r="AC83">
            <v>1</v>
          </cell>
          <cell r="AD83">
            <v>2</v>
          </cell>
          <cell r="AE83">
            <v>2</v>
          </cell>
          <cell r="AF83">
            <v>0</v>
          </cell>
          <cell r="AG83">
            <v>0</v>
          </cell>
          <cell r="AH83">
            <v>2</v>
          </cell>
          <cell r="AI83">
            <v>0</v>
          </cell>
          <cell r="AJ83">
            <v>1</v>
          </cell>
          <cell r="AK83">
            <v>5</v>
          </cell>
          <cell r="AL83">
            <v>7</v>
          </cell>
          <cell r="AM83">
            <v>7</v>
          </cell>
          <cell r="AN83">
            <v>9</v>
          </cell>
          <cell r="AO83">
            <v>4</v>
          </cell>
          <cell r="AP83">
            <v>3</v>
          </cell>
          <cell r="AQ83">
            <v>5</v>
          </cell>
          <cell r="AR83">
            <v>4</v>
          </cell>
          <cell r="AS83">
            <v>5</v>
          </cell>
          <cell r="AT83">
            <v>1</v>
          </cell>
          <cell r="AU83">
            <v>3</v>
          </cell>
          <cell r="AV83">
            <v>4</v>
          </cell>
          <cell r="AW83">
            <v>3</v>
          </cell>
          <cell r="AX83">
            <v>2</v>
          </cell>
          <cell r="AY83">
            <v>5</v>
          </cell>
          <cell r="AZ83">
            <v>3</v>
          </cell>
          <cell r="BA83">
            <v>2</v>
          </cell>
          <cell r="BB83">
            <v>5</v>
          </cell>
          <cell r="BC83">
            <v>2</v>
          </cell>
          <cell r="BD83">
            <v>2</v>
          </cell>
          <cell r="BE83">
            <v>2</v>
          </cell>
          <cell r="BF83">
            <v>3</v>
          </cell>
          <cell r="BG83">
            <v>4</v>
          </cell>
          <cell r="BH83">
            <v>2</v>
          </cell>
          <cell r="BI83">
            <v>2</v>
          </cell>
          <cell r="BJ83">
            <v>6</v>
          </cell>
          <cell r="BK83">
            <v>3</v>
          </cell>
          <cell r="BL83">
            <v>1</v>
          </cell>
          <cell r="BM83">
            <v>2</v>
          </cell>
          <cell r="BN83">
            <v>3</v>
          </cell>
          <cell r="BO83">
            <v>2</v>
          </cell>
          <cell r="BP83">
            <v>2</v>
          </cell>
          <cell r="BQ83">
            <v>2</v>
          </cell>
          <cell r="BR83">
            <v>1</v>
          </cell>
          <cell r="BS83">
            <v>1</v>
          </cell>
          <cell r="BT83">
            <v>3</v>
          </cell>
          <cell r="BU83">
            <v>3</v>
          </cell>
          <cell r="BV83">
            <v>7</v>
          </cell>
          <cell r="BW83">
            <v>1</v>
          </cell>
          <cell r="BX83">
            <v>1</v>
          </cell>
          <cell r="BY83">
            <v>1</v>
          </cell>
          <cell r="BZ83">
            <v>2</v>
          </cell>
          <cell r="CA83">
            <v>2</v>
          </cell>
          <cell r="CB83">
            <v>1</v>
          </cell>
          <cell r="CC83">
            <v>0</v>
          </cell>
          <cell r="CD83">
            <v>1</v>
          </cell>
          <cell r="CE83">
            <v>2</v>
          </cell>
          <cell r="CF83">
            <v>1</v>
          </cell>
          <cell r="CG83">
            <v>1</v>
          </cell>
          <cell r="CH83">
            <v>1</v>
          </cell>
          <cell r="CI83">
            <v>0</v>
          </cell>
          <cell r="CJ83">
            <v>3</v>
          </cell>
          <cell r="CK83">
            <v>2</v>
          </cell>
          <cell r="CL83">
            <v>1</v>
          </cell>
          <cell r="CM83">
            <v>0</v>
          </cell>
          <cell r="CN83">
            <v>4</v>
          </cell>
          <cell r="CO83">
            <v>2</v>
          </cell>
          <cell r="CP83">
            <v>1</v>
          </cell>
          <cell r="CQ83">
            <v>2</v>
          </cell>
          <cell r="CR83">
            <v>0</v>
          </cell>
          <cell r="CS83">
            <v>1</v>
          </cell>
          <cell r="CT83">
            <v>0</v>
          </cell>
          <cell r="CU83">
            <v>1</v>
          </cell>
          <cell r="CV83">
            <v>1</v>
          </cell>
          <cell r="CW83">
            <v>1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</row>
        <row r="84">
          <cell r="A84" t="str">
            <v>ｶﾓｴ111</v>
          </cell>
          <cell r="B84" t="str">
            <v>ｶﾓｴ1</v>
          </cell>
          <cell r="C84">
            <v>1</v>
          </cell>
          <cell r="D84">
            <v>1</v>
          </cell>
          <cell r="E84">
            <v>3</v>
          </cell>
          <cell r="F84">
            <v>3</v>
          </cell>
          <cell r="G84">
            <v>8</v>
          </cell>
          <cell r="H84">
            <v>0</v>
          </cell>
          <cell r="I84">
            <v>4</v>
          </cell>
          <cell r="J84">
            <v>4</v>
          </cell>
          <cell r="K84">
            <v>6</v>
          </cell>
          <cell r="L84">
            <v>6</v>
          </cell>
          <cell r="M84">
            <v>3</v>
          </cell>
          <cell r="N84">
            <v>6</v>
          </cell>
          <cell r="O84">
            <v>5</v>
          </cell>
          <cell r="P84">
            <v>3</v>
          </cell>
          <cell r="Q84">
            <v>7</v>
          </cell>
          <cell r="R84">
            <v>3</v>
          </cell>
          <cell r="S84">
            <v>4</v>
          </cell>
          <cell r="T84">
            <v>5</v>
          </cell>
          <cell r="U84">
            <v>4</v>
          </cell>
          <cell r="V84">
            <v>7</v>
          </cell>
          <cell r="W84">
            <v>7</v>
          </cell>
          <cell r="X84">
            <v>8</v>
          </cell>
          <cell r="Y84">
            <v>11</v>
          </cell>
          <cell r="Z84">
            <v>7</v>
          </cell>
          <cell r="AA84">
            <v>10</v>
          </cell>
          <cell r="AB84">
            <v>12</v>
          </cell>
          <cell r="AC84">
            <v>6</v>
          </cell>
          <cell r="AD84">
            <v>12</v>
          </cell>
          <cell r="AE84">
            <v>6</v>
          </cell>
          <cell r="AF84">
            <v>7</v>
          </cell>
          <cell r="AG84">
            <v>10</v>
          </cell>
          <cell r="AH84">
            <v>14</v>
          </cell>
          <cell r="AI84">
            <v>11</v>
          </cell>
          <cell r="AJ84">
            <v>7</v>
          </cell>
          <cell r="AK84">
            <v>5</v>
          </cell>
          <cell r="AL84">
            <v>11</v>
          </cell>
          <cell r="AM84">
            <v>9</v>
          </cell>
          <cell r="AN84">
            <v>7</v>
          </cell>
          <cell r="AO84">
            <v>10</v>
          </cell>
          <cell r="AP84">
            <v>12</v>
          </cell>
          <cell r="AQ84">
            <v>8</v>
          </cell>
          <cell r="AR84">
            <v>12</v>
          </cell>
          <cell r="AS84">
            <v>14</v>
          </cell>
          <cell r="AT84">
            <v>10</v>
          </cell>
          <cell r="AU84">
            <v>11</v>
          </cell>
          <cell r="AV84">
            <v>13</v>
          </cell>
          <cell r="AW84">
            <v>14</v>
          </cell>
          <cell r="AX84">
            <v>7</v>
          </cell>
          <cell r="AY84">
            <v>7</v>
          </cell>
          <cell r="AZ84">
            <v>15</v>
          </cell>
          <cell r="BA84">
            <v>14</v>
          </cell>
          <cell r="BB84">
            <v>11</v>
          </cell>
          <cell r="BC84">
            <v>13</v>
          </cell>
          <cell r="BD84">
            <v>6</v>
          </cell>
          <cell r="BE84">
            <v>8</v>
          </cell>
          <cell r="BF84">
            <v>11</v>
          </cell>
          <cell r="BG84">
            <v>12</v>
          </cell>
          <cell r="BH84">
            <v>9</v>
          </cell>
          <cell r="BI84">
            <v>11</v>
          </cell>
          <cell r="BJ84">
            <v>14</v>
          </cell>
          <cell r="BK84">
            <v>9</v>
          </cell>
          <cell r="BL84">
            <v>10</v>
          </cell>
          <cell r="BM84">
            <v>20</v>
          </cell>
          <cell r="BN84">
            <v>16</v>
          </cell>
          <cell r="BO84">
            <v>11</v>
          </cell>
          <cell r="BP84">
            <v>12</v>
          </cell>
          <cell r="BQ84">
            <v>8</v>
          </cell>
          <cell r="BR84">
            <v>8</v>
          </cell>
          <cell r="BS84">
            <v>17</v>
          </cell>
          <cell r="BT84">
            <v>8</v>
          </cell>
          <cell r="BU84">
            <v>24</v>
          </cell>
          <cell r="BV84">
            <v>14</v>
          </cell>
          <cell r="BW84">
            <v>15</v>
          </cell>
          <cell r="BX84">
            <v>3</v>
          </cell>
          <cell r="BY84">
            <v>12</v>
          </cell>
          <cell r="BZ84">
            <v>11</v>
          </cell>
          <cell r="CA84">
            <v>12</v>
          </cell>
          <cell r="CB84">
            <v>10</v>
          </cell>
          <cell r="CC84">
            <v>11</v>
          </cell>
          <cell r="CD84">
            <v>8</v>
          </cell>
          <cell r="CE84">
            <v>5</v>
          </cell>
          <cell r="CF84">
            <v>4</v>
          </cell>
          <cell r="CG84">
            <v>10</v>
          </cell>
          <cell r="CH84">
            <v>4</v>
          </cell>
          <cell r="CI84">
            <v>5</v>
          </cell>
          <cell r="CJ84">
            <v>9</v>
          </cell>
          <cell r="CK84">
            <v>9</v>
          </cell>
          <cell r="CL84">
            <v>6</v>
          </cell>
          <cell r="CM84">
            <v>1</v>
          </cell>
          <cell r="CN84">
            <v>8</v>
          </cell>
          <cell r="CO84">
            <v>2</v>
          </cell>
          <cell r="CP84">
            <v>2</v>
          </cell>
          <cell r="CQ84">
            <v>2</v>
          </cell>
          <cell r="CR84">
            <v>3</v>
          </cell>
          <cell r="CS84">
            <v>4</v>
          </cell>
          <cell r="CT84">
            <v>0</v>
          </cell>
          <cell r="CU84">
            <v>1</v>
          </cell>
          <cell r="CV84">
            <v>2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</row>
        <row r="85">
          <cell r="A85" t="str">
            <v>ｶﾓｴ112</v>
          </cell>
          <cell r="B85" t="str">
            <v>ｶﾓｴ1</v>
          </cell>
          <cell r="C85">
            <v>1</v>
          </cell>
          <cell r="D85">
            <v>2</v>
          </cell>
          <cell r="E85">
            <v>4</v>
          </cell>
          <cell r="F85">
            <v>2</v>
          </cell>
          <cell r="G85">
            <v>5</v>
          </cell>
          <cell r="H85">
            <v>9</v>
          </cell>
          <cell r="I85">
            <v>4</v>
          </cell>
          <cell r="J85">
            <v>2</v>
          </cell>
          <cell r="K85">
            <v>9</v>
          </cell>
          <cell r="L85">
            <v>4</v>
          </cell>
          <cell r="M85">
            <v>3</v>
          </cell>
          <cell r="N85">
            <v>4</v>
          </cell>
          <cell r="O85">
            <v>5</v>
          </cell>
          <cell r="P85">
            <v>3</v>
          </cell>
          <cell r="Q85">
            <v>7</v>
          </cell>
          <cell r="R85">
            <v>0</v>
          </cell>
          <cell r="S85">
            <v>10</v>
          </cell>
          <cell r="T85">
            <v>8</v>
          </cell>
          <cell r="U85">
            <v>3</v>
          </cell>
          <cell r="V85">
            <v>5</v>
          </cell>
          <cell r="W85">
            <v>9</v>
          </cell>
          <cell r="X85">
            <v>6</v>
          </cell>
          <cell r="Y85">
            <v>2</v>
          </cell>
          <cell r="Z85">
            <v>8</v>
          </cell>
          <cell r="AA85">
            <v>11</v>
          </cell>
          <cell r="AB85">
            <v>5</v>
          </cell>
          <cell r="AC85">
            <v>8</v>
          </cell>
          <cell r="AD85">
            <v>5</v>
          </cell>
          <cell r="AE85">
            <v>13</v>
          </cell>
          <cell r="AF85">
            <v>10</v>
          </cell>
          <cell r="AG85">
            <v>9</v>
          </cell>
          <cell r="AH85">
            <v>4</v>
          </cell>
          <cell r="AI85">
            <v>5</v>
          </cell>
          <cell r="AJ85">
            <v>6</v>
          </cell>
          <cell r="AK85">
            <v>13</v>
          </cell>
          <cell r="AL85">
            <v>5</v>
          </cell>
          <cell r="AM85">
            <v>14</v>
          </cell>
          <cell r="AN85">
            <v>6</v>
          </cell>
          <cell r="AO85">
            <v>6</v>
          </cell>
          <cell r="AP85">
            <v>10</v>
          </cell>
          <cell r="AQ85">
            <v>8</v>
          </cell>
          <cell r="AR85">
            <v>7</v>
          </cell>
          <cell r="AS85">
            <v>3</v>
          </cell>
          <cell r="AT85">
            <v>8</v>
          </cell>
          <cell r="AU85">
            <v>10</v>
          </cell>
          <cell r="AV85">
            <v>9</v>
          </cell>
          <cell r="AW85">
            <v>9</v>
          </cell>
          <cell r="AX85">
            <v>11</v>
          </cell>
          <cell r="AY85">
            <v>11</v>
          </cell>
          <cell r="AZ85">
            <v>10</v>
          </cell>
          <cell r="BA85">
            <v>14</v>
          </cell>
          <cell r="BB85">
            <v>5</v>
          </cell>
          <cell r="BC85">
            <v>9</v>
          </cell>
          <cell r="BD85">
            <v>11</v>
          </cell>
          <cell r="BE85">
            <v>7</v>
          </cell>
          <cell r="BF85">
            <v>8</v>
          </cell>
          <cell r="BG85">
            <v>7</v>
          </cell>
          <cell r="BH85">
            <v>17</v>
          </cell>
          <cell r="BI85">
            <v>8</v>
          </cell>
          <cell r="BJ85">
            <v>19</v>
          </cell>
          <cell r="BK85">
            <v>22</v>
          </cell>
          <cell r="BL85">
            <v>8</v>
          </cell>
          <cell r="BM85">
            <v>8</v>
          </cell>
          <cell r="BN85">
            <v>12</v>
          </cell>
          <cell r="BO85">
            <v>10</v>
          </cell>
          <cell r="BP85">
            <v>8</v>
          </cell>
          <cell r="BQ85">
            <v>17</v>
          </cell>
          <cell r="BR85">
            <v>12</v>
          </cell>
          <cell r="BS85">
            <v>11</v>
          </cell>
          <cell r="BT85">
            <v>11</v>
          </cell>
          <cell r="BU85">
            <v>19</v>
          </cell>
          <cell r="BV85">
            <v>14</v>
          </cell>
          <cell r="BW85">
            <v>15</v>
          </cell>
          <cell r="BX85">
            <v>12</v>
          </cell>
          <cell r="BY85">
            <v>16</v>
          </cell>
          <cell r="BZ85">
            <v>8</v>
          </cell>
          <cell r="CA85">
            <v>12</v>
          </cell>
          <cell r="CB85">
            <v>16</v>
          </cell>
          <cell r="CC85">
            <v>19</v>
          </cell>
          <cell r="CD85">
            <v>8</v>
          </cell>
          <cell r="CE85">
            <v>7</v>
          </cell>
          <cell r="CF85">
            <v>11</v>
          </cell>
          <cell r="CG85">
            <v>9</v>
          </cell>
          <cell r="CH85">
            <v>10</v>
          </cell>
          <cell r="CI85">
            <v>17</v>
          </cell>
          <cell r="CJ85">
            <v>17</v>
          </cell>
          <cell r="CK85">
            <v>17</v>
          </cell>
          <cell r="CL85">
            <v>17</v>
          </cell>
          <cell r="CM85">
            <v>11</v>
          </cell>
          <cell r="CN85">
            <v>8</v>
          </cell>
          <cell r="CO85">
            <v>16</v>
          </cell>
          <cell r="CP85">
            <v>9</v>
          </cell>
          <cell r="CQ85">
            <v>5</v>
          </cell>
          <cell r="CR85">
            <v>9</v>
          </cell>
          <cell r="CS85">
            <v>6</v>
          </cell>
          <cell r="CT85">
            <v>5</v>
          </cell>
          <cell r="CU85">
            <v>2</v>
          </cell>
          <cell r="CV85">
            <v>4</v>
          </cell>
          <cell r="CW85">
            <v>1</v>
          </cell>
          <cell r="CX85">
            <v>2</v>
          </cell>
          <cell r="CY85">
            <v>2</v>
          </cell>
          <cell r="CZ85">
            <v>1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</row>
        <row r="86">
          <cell r="A86" t="str">
            <v>ｶﾓｴ211</v>
          </cell>
          <cell r="B86" t="str">
            <v>ｶﾓｴ2</v>
          </cell>
          <cell r="C86">
            <v>1</v>
          </cell>
          <cell r="D86">
            <v>1</v>
          </cell>
          <cell r="E86">
            <v>4</v>
          </cell>
          <cell r="F86">
            <v>7</v>
          </cell>
          <cell r="G86">
            <v>9</v>
          </cell>
          <cell r="H86">
            <v>11</v>
          </cell>
          <cell r="I86">
            <v>3</v>
          </cell>
          <cell r="J86">
            <v>9</v>
          </cell>
          <cell r="K86">
            <v>4</v>
          </cell>
          <cell r="L86">
            <v>16</v>
          </cell>
          <cell r="M86">
            <v>12</v>
          </cell>
          <cell r="N86">
            <v>10</v>
          </cell>
          <cell r="O86">
            <v>12</v>
          </cell>
          <cell r="P86">
            <v>12</v>
          </cell>
          <cell r="Q86">
            <v>8</v>
          </cell>
          <cell r="R86">
            <v>11</v>
          </cell>
          <cell r="S86">
            <v>7</v>
          </cell>
          <cell r="T86">
            <v>11</v>
          </cell>
          <cell r="U86">
            <v>9</v>
          </cell>
          <cell r="V86">
            <v>6</v>
          </cell>
          <cell r="W86">
            <v>11</v>
          </cell>
          <cell r="X86">
            <v>16</v>
          </cell>
          <cell r="Y86">
            <v>21</v>
          </cell>
          <cell r="Z86">
            <v>12</v>
          </cell>
          <cell r="AA86">
            <v>13</v>
          </cell>
          <cell r="AB86">
            <v>14</v>
          </cell>
          <cell r="AC86">
            <v>6</v>
          </cell>
          <cell r="AD86">
            <v>9</v>
          </cell>
          <cell r="AE86">
            <v>5</v>
          </cell>
          <cell r="AF86">
            <v>7</v>
          </cell>
          <cell r="AG86">
            <v>14</v>
          </cell>
          <cell r="AH86">
            <v>10</v>
          </cell>
          <cell r="AI86">
            <v>4</v>
          </cell>
          <cell r="AJ86">
            <v>9</v>
          </cell>
          <cell r="AK86">
            <v>10</v>
          </cell>
          <cell r="AL86">
            <v>10</v>
          </cell>
          <cell r="AM86">
            <v>14</v>
          </cell>
          <cell r="AN86">
            <v>14</v>
          </cell>
          <cell r="AO86">
            <v>15</v>
          </cell>
          <cell r="AP86">
            <v>12</v>
          </cell>
          <cell r="AQ86">
            <v>14</v>
          </cell>
          <cell r="AR86">
            <v>13</v>
          </cell>
          <cell r="AS86">
            <v>10</v>
          </cell>
          <cell r="AT86">
            <v>14</v>
          </cell>
          <cell r="AU86">
            <v>15</v>
          </cell>
          <cell r="AV86">
            <v>14</v>
          </cell>
          <cell r="AW86">
            <v>29</v>
          </cell>
          <cell r="AX86">
            <v>10</v>
          </cell>
          <cell r="AY86">
            <v>22</v>
          </cell>
          <cell r="AZ86">
            <v>11</v>
          </cell>
          <cell r="BA86">
            <v>15</v>
          </cell>
          <cell r="BB86">
            <v>17</v>
          </cell>
          <cell r="BC86">
            <v>23</v>
          </cell>
          <cell r="BD86">
            <v>11</v>
          </cell>
          <cell r="BE86">
            <v>24</v>
          </cell>
          <cell r="BF86">
            <v>23</v>
          </cell>
          <cell r="BG86">
            <v>17</v>
          </cell>
          <cell r="BH86">
            <v>22</v>
          </cell>
          <cell r="BI86">
            <v>19</v>
          </cell>
          <cell r="BJ86">
            <v>19</v>
          </cell>
          <cell r="BK86">
            <v>17</v>
          </cell>
          <cell r="BL86">
            <v>27</v>
          </cell>
          <cell r="BM86">
            <v>15</v>
          </cell>
          <cell r="BN86">
            <v>16</v>
          </cell>
          <cell r="BO86">
            <v>27</v>
          </cell>
          <cell r="BP86">
            <v>17</v>
          </cell>
          <cell r="BQ86">
            <v>21</v>
          </cell>
          <cell r="BR86">
            <v>15</v>
          </cell>
          <cell r="BS86">
            <v>23</v>
          </cell>
          <cell r="BT86">
            <v>20</v>
          </cell>
          <cell r="BU86">
            <v>24</v>
          </cell>
          <cell r="BV86">
            <v>29</v>
          </cell>
          <cell r="BW86">
            <v>17</v>
          </cell>
          <cell r="BX86">
            <v>9</v>
          </cell>
          <cell r="BY86">
            <v>14</v>
          </cell>
          <cell r="BZ86">
            <v>18</v>
          </cell>
          <cell r="CA86">
            <v>13</v>
          </cell>
          <cell r="CB86">
            <v>10</v>
          </cell>
          <cell r="CC86">
            <v>19</v>
          </cell>
          <cell r="CD86">
            <v>13</v>
          </cell>
          <cell r="CE86">
            <v>9</v>
          </cell>
          <cell r="CF86">
            <v>12</v>
          </cell>
          <cell r="CG86">
            <v>18</v>
          </cell>
          <cell r="CH86">
            <v>12</v>
          </cell>
          <cell r="CI86">
            <v>6</v>
          </cell>
          <cell r="CJ86">
            <v>10</v>
          </cell>
          <cell r="CK86">
            <v>6</v>
          </cell>
          <cell r="CL86">
            <v>8</v>
          </cell>
          <cell r="CM86">
            <v>4</v>
          </cell>
          <cell r="CN86">
            <v>9</v>
          </cell>
          <cell r="CO86">
            <v>5</v>
          </cell>
          <cell r="CP86">
            <v>7</v>
          </cell>
          <cell r="CQ86">
            <v>4</v>
          </cell>
          <cell r="CR86">
            <v>5</v>
          </cell>
          <cell r="CS86">
            <v>2</v>
          </cell>
          <cell r="CT86">
            <v>4</v>
          </cell>
          <cell r="CU86">
            <v>0</v>
          </cell>
          <cell r="CV86">
            <v>1</v>
          </cell>
          <cell r="CW86">
            <v>0</v>
          </cell>
          <cell r="CX86">
            <v>0</v>
          </cell>
          <cell r="CY86">
            <v>1</v>
          </cell>
          <cell r="CZ86">
            <v>0</v>
          </cell>
          <cell r="DA86">
            <v>2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</row>
        <row r="87">
          <cell r="A87" t="str">
            <v>ｶﾓｴ212</v>
          </cell>
          <cell r="B87" t="str">
            <v>ｶﾓｴ2</v>
          </cell>
          <cell r="C87">
            <v>1</v>
          </cell>
          <cell r="D87">
            <v>2</v>
          </cell>
          <cell r="E87">
            <v>11</v>
          </cell>
          <cell r="F87">
            <v>5</v>
          </cell>
          <cell r="G87">
            <v>6</v>
          </cell>
          <cell r="H87">
            <v>5</v>
          </cell>
          <cell r="I87">
            <v>5</v>
          </cell>
          <cell r="J87">
            <v>7</v>
          </cell>
          <cell r="K87">
            <v>8</v>
          </cell>
          <cell r="L87">
            <v>8</v>
          </cell>
          <cell r="M87">
            <v>5</v>
          </cell>
          <cell r="N87">
            <v>13</v>
          </cell>
          <cell r="O87">
            <v>7</v>
          </cell>
          <cell r="P87">
            <v>11</v>
          </cell>
          <cell r="Q87">
            <v>5</v>
          </cell>
          <cell r="R87">
            <v>9</v>
          </cell>
          <cell r="S87">
            <v>9</v>
          </cell>
          <cell r="T87">
            <v>9</v>
          </cell>
          <cell r="U87">
            <v>14</v>
          </cell>
          <cell r="V87">
            <v>7</v>
          </cell>
          <cell r="W87">
            <v>12</v>
          </cell>
          <cell r="X87">
            <v>5</v>
          </cell>
          <cell r="Y87">
            <v>15</v>
          </cell>
          <cell r="Z87">
            <v>9</v>
          </cell>
          <cell r="AA87">
            <v>9</v>
          </cell>
          <cell r="AB87">
            <v>16</v>
          </cell>
          <cell r="AC87">
            <v>8</v>
          </cell>
          <cell r="AD87">
            <v>10</v>
          </cell>
          <cell r="AE87">
            <v>13</v>
          </cell>
          <cell r="AF87">
            <v>6</v>
          </cell>
          <cell r="AG87">
            <v>9</v>
          </cell>
          <cell r="AH87">
            <v>9</v>
          </cell>
          <cell r="AI87">
            <v>13</v>
          </cell>
          <cell r="AJ87">
            <v>6</v>
          </cell>
          <cell r="AK87">
            <v>9</v>
          </cell>
          <cell r="AL87">
            <v>10</v>
          </cell>
          <cell r="AM87">
            <v>16</v>
          </cell>
          <cell r="AN87">
            <v>13</v>
          </cell>
          <cell r="AO87">
            <v>14</v>
          </cell>
          <cell r="AP87">
            <v>12</v>
          </cell>
          <cell r="AQ87">
            <v>11</v>
          </cell>
          <cell r="AR87">
            <v>15</v>
          </cell>
          <cell r="AS87">
            <v>19</v>
          </cell>
          <cell r="AT87">
            <v>17</v>
          </cell>
          <cell r="AU87">
            <v>12</v>
          </cell>
          <cell r="AV87">
            <v>16</v>
          </cell>
          <cell r="AW87">
            <v>19</v>
          </cell>
          <cell r="AX87">
            <v>16</v>
          </cell>
          <cell r="AY87">
            <v>19</v>
          </cell>
          <cell r="AZ87">
            <v>13</v>
          </cell>
          <cell r="BA87">
            <v>21</v>
          </cell>
          <cell r="BB87">
            <v>17</v>
          </cell>
          <cell r="BC87">
            <v>21</v>
          </cell>
          <cell r="BD87">
            <v>9</v>
          </cell>
          <cell r="BE87">
            <v>28</v>
          </cell>
          <cell r="BF87">
            <v>20</v>
          </cell>
          <cell r="BG87">
            <v>15</v>
          </cell>
          <cell r="BH87">
            <v>18</v>
          </cell>
          <cell r="BI87">
            <v>19</v>
          </cell>
          <cell r="BJ87">
            <v>21</v>
          </cell>
          <cell r="BK87">
            <v>16</v>
          </cell>
          <cell r="BL87">
            <v>21</v>
          </cell>
          <cell r="BM87">
            <v>17</v>
          </cell>
          <cell r="BN87">
            <v>14</v>
          </cell>
          <cell r="BO87">
            <v>18</v>
          </cell>
          <cell r="BP87">
            <v>26</v>
          </cell>
          <cell r="BQ87">
            <v>11</v>
          </cell>
          <cell r="BR87">
            <v>16</v>
          </cell>
          <cell r="BS87">
            <v>13</v>
          </cell>
          <cell r="BT87">
            <v>21</v>
          </cell>
          <cell r="BU87">
            <v>18</v>
          </cell>
          <cell r="BV87">
            <v>21</v>
          </cell>
          <cell r="BW87">
            <v>29</v>
          </cell>
          <cell r="BX87">
            <v>13</v>
          </cell>
          <cell r="BY87">
            <v>14</v>
          </cell>
          <cell r="BZ87">
            <v>19</v>
          </cell>
          <cell r="CA87">
            <v>17</v>
          </cell>
          <cell r="CB87">
            <v>16</v>
          </cell>
          <cell r="CC87">
            <v>18</v>
          </cell>
          <cell r="CD87">
            <v>15</v>
          </cell>
          <cell r="CE87">
            <v>14</v>
          </cell>
          <cell r="CF87">
            <v>18</v>
          </cell>
          <cell r="CG87">
            <v>17</v>
          </cell>
          <cell r="CH87">
            <v>16</v>
          </cell>
          <cell r="CI87">
            <v>17</v>
          </cell>
          <cell r="CJ87">
            <v>12</v>
          </cell>
          <cell r="CK87">
            <v>14</v>
          </cell>
          <cell r="CL87">
            <v>12</v>
          </cell>
          <cell r="CM87">
            <v>11</v>
          </cell>
          <cell r="CN87">
            <v>15</v>
          </cell>
          <cell r="CO87">
            <v>5</v>
          </cell>
          <cell r="CP87">
            <v>10</v>
          </cell>
          <cell r="CQ87">
            <v>11</v>
          </cell>
          <cell r="CR87">
            <v>8</v>
          </cell>
          <cell r="CS87">
            <v>6</v>
          </cell>
          <cell r="CT87">
            <v>2</v>
          </cell>
          <cell r="CU87">
            <v>2</v>
          </cell>
          <cell r="CV87">
            <v>4</v>
          </cell>
          <cell r="CW87">
            <v>4</v>
          </cell>
          <cell r="CX87">
            <v>1</v>
          </cell>
          <cell r="CY87">
            <v>2</v>
          </cell>
          <cell r="CZ87">
            <v>0</v>
          </cell>
          <cell r="DA87">
            <v>0</v>
          </cell>
          <cell r="DB87">
            <v>1</v>
          </cell>
          <cell r="DC87">
            <v>0</v>
          </cell>
          <cell r="DD87">
            <v>0</v>
          </cell>
          <cell r="DE87">
            <v>0</v>
          </cell>
        </row>
        <row r="88">
          <cell r="A88" t="str">
            <v>ｶﾓｴ311</v>
          </cell>
          <cell r="B88" t="str">
            <v>ｶﾓｴ3</v>
          </cell>
          <cell r="C88">
            <v>1</v>
          </cell>
          <cell r="D88">
            <v>1</v>
          </cell>
          <cell r="E88">
            <v>14</v>
          </cell>
          <cell r="F88">
            <v>12</v>
          </cell>
          <cell r="G88">
            <v>10</v>
          </cell>
          <cell r="H88">
            <v>14</v>
          </cell>
          <cell r="I88">
            <v>11</v>
          </cell>
          <cell r="J88">
            <v>8</v>
          </cell>
          <cell r="K88">
            <v>12</v>
          </cell>
          <cell r="L88">
            <v>14</v>
          </cell>
          <cell r="M88">
            <v>10</v>
          </cell>
          <cell r="N88">
            <v>13</v>
          </cell>
          <cell r="O88">
            <v>13</v>
          </cell>
          <cell r="P88">
            <v>19</v>
          </cell>
          <cell r="Q88">
            <v>16</v>
          </cell>
          <cell r="R88">
            <v>10</v>
          </cell>
          <cell r="S88">
            <v>12</v>
          </cell>
          <cell r="T88">
            <v>10</v>
          </cell>
          <cell r="U88">
            <v>18</v>
          </cell>
          <cell r="V88">
            <v>14</v>
          </cell>
          <cell r="W88">
            <v>8</v>
          </cell>
          <cell r="X88">
            <v>11</v>
          </cell>
          <cell r="Y88">
            <v>10</v>
          </cell>
          <cell r="Z88">
            <v>12</v>
          </cell>
          <cell r="AA88">
            <v>12</v>
          </cell>
          <cell r="AB88">
            <v>12</v>
          </cell>
          <cell r="AC88">
            <v>17</v>
          </cell>
          <cell r="AD88">
            <v>15</v>
          </cell>
          <cell r="AE88">
            <v>11</v>
          </cell>
          <cell r="AF88">
            <v>12</v>
          </cell>
          <cell r="AG88">
            <v>10</v>
          </cell>
          <cell r="AH88">
            <v>20</v>
          </cell>
          <cell r="AI88">
            <v>15</v>
          </cell>
          <cell r="AJ88">
            <v>13</v>
          </cell>
          <cell r="AK88">
            <v>14</v>
          </cell>
          <cell r="AL88">
            <v>17</v>
          </cell>
          <cell r="AM88">
            <v>15</v>
          </cell>
          <cell r="AN88">
            <v>15</v>
          </cell>
          <cell r="AO88">
            <v>26</v>
          </cell>
          <cell r="AP88">
            <v>20</v>
          </cell>
          <cell r="AQ88">
            <v>26</v>
          </cell>
          <cell r="AR88">
            <v>21</v>
          </cell>
          <cell r="AS88">
            <v>18</v>
          </cell>
          <cell r="AT88">
            <v>14</v>
          </cell>
          <cell r="AU88">
            <v>26</v>
          </cell>
          <cell r="AV88">
            <v>22</v>
          </cell>
          <cell r="AW88">
            <v>23</v>
          </cell>
          <cell r="AX88">
            <v>18</v>
          </cell>
          <cell r="AY88">
            <v>24</v>
          </cell>
          <cell r="AZ88">
            <v>14</v>
          </cell>
          <cell r="BA88">
            <v>20</v>
          </cell>
          <cell r="BB88">
            <v>30</v>
          </cell>
          <cell r="BC88">
            <v>21</v>
          </cell>
          <cell r="BD88">
            <v>20</v>
          </cell>
          <cell r="BE88">
            <v>24</v>
          </cell>
          <cell r="BF88">
            <v>23</v>
          </cell>
          <cell r="BG88">
            <v>19</v>
          </cell>
          <cell r="BH88">
            <v>20</v>
          </cell>
          <cell r="BI88">
            <v>29</v>
          </cell>
          <cell r="BJ88">
            <v>17</v>
          </cell>
          <cell r="BK88">
            <v>20</v>
          </cell>
          <cell r="BL88">
            <v>20</v>
          </cell>
          <cell r="BM88">
            <v>19</v>
          </cell>
          <cell r="BN88">
            <v>17</v>
          </cell>
          <cell r="BO88">
            <v>17</v>
          </cell>
          <cell r="BP88">
            <v>20</v>
          </cell>
          <cell r="BQ88">
            <v>25</v>
          </cell>
          <cell r="BR88">
            <v>20</v>
          </cell>
          <cell r="BS88">
            <v>22</v>
          </cell>
          <cell r="BT88">
            <v>22</v>
          </cell>
          <cell r="BU88">
            <v>26</v>
          </cell>
          <cell r="BV88">
            <v>22</v>
          </cell>
          <cell r="BW88">
            <v>20</v>
          </cell>
          <cell r="BX88">
            <v>15</v>
          </cell>
          <cell r="BY88">
            <v>16</v>
          </cell>
          <cell r="BZ88">
            <v>18</v>
          </cell>
          <cell r="CA88">
            <v>17</v>
          </cell>
          <cell r="CB88">
            <v>18</v>
          </cell>
          <cell r="CC88">
            <v>11</v>
          </cell>
          <cell r="CD88">
            <v>11</v>
          </cell>
          <cell r="CE88">
            <v>16</v>
          </cell>
          <cell r="CF88">
            <v>13</v>
          </cell>
          <cell r="CG88">
            <v>14</v>
          </cell>
          <cell r="CH88">
            <v>12</v>
          </cell>
          <cell r="CI88">
            <v>8</v>
          </cell>
          <cell r="CJ88">
            <v>11</v>
          </cell>
          <cell r="CK88">
            <v>11</v>
          </cell>
          <cell r="CL88">
            <v>11</v>
          </cell>
          <cell r="CM88">
            <v>12</v>
          </cell>
          <cell r="CN88">
            <v>8</v>
          </cell>
          <cell r="CO88">
            <v>9</v>
          </cell>
          <cell r="CP88">
            <v>5</v>
          </cell>
          <cell r="CQ88">
            <v>4</v>
          </cell>
          <cell r="CR88">
            <v>3</v>
          </cell>
          <cell r="CS88">
            <v>2</v>
          </cell>
          <cell r="CT88">
            <v>2</v>
          </cell>
          <cell r="CU88">
            <v>0</v>
          </cell>
          <cell r="CV88">
            <v>3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</row>
        <row r="89">
          <cell r="A89" t="str">
            <v>ｶﾓｴ312</v>
          </cell>
          <cell r="B89" t="str">
            <v>ｶﾓｴ3</v>
          </cell>
          <cell r="C89">
            <v>1</v>
          </cell>
          <cell r="D89">
            <v>2</v>
          </cell>
          <cell r="E89">
            <v>5</v>
          </cell>
          <cell r="F89">
            <v>10</v>
          </cell>
          <cell r="G89">
            <v>9</v>
          </cell>
          <cell r="H89">
            <v>13</v>
          </cell>
          <cell r="I89">
            <v>12</v>
          </cell>
          <cell r="J89">
            <v>11</v>
          </cell>
          <cell r="K89">
            <v>15</v>
          </cell>
          <cell r="L89">
            <v>6</v>
          </cell>
          <cell r="M89">
            <v>12</v>
          </cell>
          <cell r="N89">
            <v>18</v>
          </cell>
          <cell r="O89">
            <v>9</v>
          </cell>
          <cell r="P89">
            <v>10</v>
          </cell>
          <cell r="Q89">
            <v>9</v>
          </cell>
          <cell r="R89">
            <v>8</v>
          </cell>
          <cell r="S89">
            <v>13</v>
          </cell>
          <cell r="T89">
            <v>12</v>
          </cell>
          <cell r="U89">
            <v>12</v>
          </cell>
          <cell r="V89">
            <v>9</v>
          </cell>
          <cell r="W89">
            <v>10</v>
          </cell>
          <cell r="X89">
            <v>11</v>
          </cell>
          <cell r="Y89">
            <v>14</v>
          </cell>
          <cell r="Z89">
            <v>6</v>
          </cell>
          <cell r="AA89">
            <v>8</v>
          </cell>
          <cell r="AB89">
            <v>9</v>
          </cell>
          <cell r="AC89">
            <v>10</v>
          </cell>
          <cell r="AD89">
            <v>8</v>
          </cell>
          <cell r="AE89">
            <v>9</v>
          </cell>
          <cell r="AF89">
            <v>7</v>
          </cell>
          <cell r="AG89">
            <v>10</v>
          </cell>
          <cell r="AH89">
            <v>15</v>
          </cell>
          <cell r="AI89">
            <v>10</v>
          </cell>
          <cell r="AJ89">
            <v>15</v>
          </cell>
          <cell r="AK89">
            <v>18</v>
          </cell>
          <cell r="AL89">
            <v>19</v>
          </cell>
          <cell r="AM89">
            <v>15</v>
          </cell>
          <cell r="AN89">
            <v>19</v>
          </cell>
          <cell r="AO89">
            <v>20</v>
          </cell>
          <cell r="AP89">
            <v>16</v>
          </cell>
          <cell r="AQ89">
            <v>22</v>
          </cell>
          <cell r="AR89">
            <v>13</v>
          </cell>
          <cell r="AS89">
            <v>17</v>
          </cell>
          <cell r="AT89">
            <v>18</v>
          </cell>
          <cell r="AU89">
            <v>19</v>
          </cell>
          <cell r="AV89">
            <v>20</v>
          </cell>
          <cell r="AW89">
            <v>24</v>
          </cell>
          <cell r="AX89">
            <v>20</v>
          </cell>
          <cell r="AY89">
            <v>15</v>
          </cell>
          <cell r="AZ89">
            <v>14</v>
          </cell>
          <cell r="BA89">
            <v>21</v>
          </cell>
          <cell r="BB89">
            <v>20</v>
          </cell>
          <cell r="BC89">
            <v>16</v>
          </cell>
          <cell r="BD89">
            <v>14</v>
          </cell>
          <cell r="BE89">
            <v>20</v>
          </cell>
          <cell r="BF89">
            <v>27</v>
          </cell>
          <cell r="BG89">
            <v>21</v>
          </cell>
          <cell r="BH89">
            <v>18</v>
          </cell>
          <cell r="BI89">
            <v>11</v>
          </cell>
          <cell r="BJ89">
            <v>14</v>
          </cell>
          <cell r="BK89">
            <v>23</v>
          </cell>
          <cell r="BL89">
            <v>22</v>
          </cell>
          <cell r="BM89">
            <v>19</v>
          </cell>
          <cell r="BN89">
            <v>17</v>
          </cell>
          <cell r="BO89">
            <v>18</v>
          </cell>
          <cell r="BP89">
            <v>11</v>
          </cell>
          <cell r="BQ89">
            <v>22</v>
          </cell>
          <cell r="BR89">
            <v>18</v>
          </cell>
          <cell r="BS89">
            <v>26</v>
          </cell>
          <cell r="BT89">
            <v>21</v>
          </cell>
          <cell r="BU89">
            <v>23</v>
          </cell>
          <cell r="BV89">
            <v>31</v>
          </cell>
          <cell r="BW89">
            <v>21</v>
          </cell>
          <cell r="BX89">
            <v>12</v>
          </cell>
          <cell r="BY89">
            <v>16</v>
          </cell>
          <cell r="BZ89">
            <v>15</v>
          </cell>
          <cell r="CA89">
            <v>20</v>
          </cell>
          <cell r="CB89">
            <v>19</v>
          </cell>
          <cell r="CC89">
            <v>19</v>
          </cell>
          <cell r="CD89">
            <v>13</v>
          </cell>
          <cell r="CE89">
            <v>18</v>
          </cell>
          <cell r="CF89">
            <v>10</v>
          </cell>
          <cell r="CG89">
            <v>22</v>
          </cell>
          <cell r="CH89">
            <v>18</v>
          </cell>
          <cell r="CI89">
            <v>22</v>
          </cell>
          <cell r="CJ89">
            <v>16</v>
          </cell>
          <cell r="CK89">
            <v>21</v>
          </cell>
          <cell r="CL89">
            <v>18</v>
          </cell>
          <cell r="CM89">
            <v>3</v>
          </cell>
          <cell r="CN89">
            <v>7</v>
          </cell>
          <cell r="CO89">
            <v>5</v>
          </cell>
          <cell r="CP89">
            <v>11</v>
          </cell>
          <cell r="CQ89">
            <v>11</v>
          </cell>
          <cell r="CR89">
            <v>13</v>
          </cell>
          <cell r="CS89">
            <v>11</v>
          </cell>
          <cell r="CT89">
            <v>3</v>
          </cell>
          <cell r="CU89">
            <v>3</v>
          </cell>
          <cell r="CV89">
            <v>3</v>
          </cell>
          <cell r="CW89">
            <v>3</v>
          </cell>
          <cell r="CX89">
            <v>1</v>
          </cell>
          <cell r="CY89">
            <v>4</v>
          </cell>
          <cell r="CZ89">
            <v>1</v>
          </cell>
          <cell r="DA89">
            <v>1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</row>
        <row r="90">
          <cell r="A90" t="str">
            <v>ｶﾓｴ411</v>
          </cell>
          <cell r="B90" t="str">
            <v>ｶﾓｴ4</v>
          </cell>
          <cell r="C90">
            <v>1</v>
          </cell>
          <cell r="D90">
            <v>1</v>
          </cell>
          <cell r="E90">
            <v>5</v>
          </cell>
          <cell r="F90">
            <v>4</v>
          </cell>
          <cell r="G90">
            <v>6</v>
          </cell>
          <cell r="H90">
            <v>4</v>
          </cell>
          <cell r="I90">
            <v>4</v>
          </cell>
          <cell r="J90">
            <v>8</v>
          </cell>
          <cell r="K90">
            <v>5</v>
          </cell>
          <cell r="L90">
            <v>4</v>
          </cell>
          <cell r="M90">
            <v>4</v>
          </cell>
          <cell r="N90">
            <v>2</v>
          </cell>
          <cell r="O90">
            <v>5</v>
          </cell>
          <cell r="P90">
            <v>4</v>
          </cell>
          <cell r="Q90">
            <v>7</v>
          </cell>
          <cell r="R90">
            <v>2</v>
          </cell>
          <cell r="S90">
            <v>2</v>
          </cell>
          <cell r="T90">
            <v>3</v>
          </cell>
          <cell r="U90">
            <v>5</v>
          </cell>
          <cell r="V90">
            <v>2</v>
          </cell>
          <cell r="W90">
            <v>3</v>
          </cell>
          <cell r="X90">
            <v>6</v>
          </cell>
          <cell r="Y90">
            <v>2</v>
          </cell>
          <cell r="Z90">
            <v>5</v>
          </cell>
          <cell r="AA90">
            <v>2</v>
          </cell>
          <cell r="AB90">
            <v>6</v>
          </cell>
          <cell r="AC90">
            <v>4</v>
          </cell>
          <cell r="AD90">
            <v>1</v>
          </cell>
          <cell r="AE90">
            <v>4</v>
          </cell>
          <cell r="AF90">
            <v>1</v>
          </cell>
          <cell r="AG90">
            <v>5</v>
          </cell>
          <cell r="AH90">
            <v>5</v>
          </cell>
          <cell r="AI90">
            <v>5</v>
          </cell>
          <cell r="AJ90">
            <v>4</v>
          </cell>
          <cell r="AK90">
            <v>6</v>
          </cell>
          <cell r="AL90">
            <v>4</v>
          </cell>
          <cell r="AM90">
            <v>4</v>
          </cell>
          <cell r="AN90">
            <v>6</v>
          </cell>
          <cell r="AO90">
            <v>4</v>
          </cell>
          <cell r="AP90">
            <v>0</v>
          </cell>
          <cell r="AQ90">
            <v>6</v>
          </cell>
          <cell r="AR90">
            <v>12</v>
          </cell>
          <cell r="AS90">
            <v>6</v>
          </cell>
          <cell r="AT90">
            <v>6</v>
          </cell>
          <cell r="AU90">
            <v>5</v>
          </cell>
          <cell r="AV90">
            <v>6</v>
          </cell>
          <cell r="AW90">
            <v>5</v>
          </cell>
          <cell r="AX90">
            <v>5</v>
          </cell>
          <cell r="AY90">
            <v>5</v>
          </cell>
          <cell r="AZ90">
            <v>8</v>
          </cell>
          <cell r="BA90">
            <v>8</v>
          </cell>
          <cell r="BB90">
            <v>9</v>
          </cell>
          <cell r="BC90">
            <v>4</v>
          </cell>
          <cell r="BD90">
            <v>7</v>
          </cell>
          <cell r="BE90">
            <v>3</v>
          </cell>
          <cell r="BF90">
            <v>7</v>
          </cell>
          <cell r="BG90">
            <v>10</v>
          </cell>
          <cell r="BH90">
            <v>7</v>
          </cell>
          <cell r="BI90">
            <v>3</v>
          </cell>
          <cell r="BJ90">
            <v>10</v>
          </cell>
          <cell r="BK90">
            <v>8</v>
          </cell>
          <cell r="BL90">
            <v>11</v>
          </cell>
          <cell r="BM90">
            <v>4</v>
          </cell>
          <cell r="BN90">
            <v>2</v>
          </cell>
          <cell r="BO90">
            <v>10</v>
          </cell>
          <cell r="BP90">
            <v>2</v>
          </cell>
          <cell r="BQ90">
            <v>8</v>
          </cell>
          <cell r="BR90">
            <v>3</v>
          </cell>
          <cell r="BS90">
            <v>8</v>
          </cell>
          <cell r="BT90">
            <v>7</v>
          </cell>
          <cell r="BU90">
            <v>9</v>
          </cell>
          <cell r="BV90">
            <v>7</v>
          </cell>
          <cell r="BW90">
            <v>6</v>
          </cell>
          <cell r="BX90">
            <v>1</v>
          </cell>
          <cell r="BY90">
            <v>5</v>
          </cell>
          <cell r="BZ90">
            <v>7</v>
          </cell>
          <cell r="CA90">
            <v>10</v>
          </cell>
          <cell r="CB90">
            <v>5</v>
          </cell>
          <cell r="CC90">
            <v>4</v>
          </cell>
          <cell r="CD90">
            <v>6</v>
          </cell>
          <cell r="CE90">
            <v>4</v>
          </cell>
          <cell r="CF90">
            <v>3</v>
          </cell>
          <cell r="CG90">
            <v>6</v>
          </cell>
          <cell r="CH90">
            <v>3</v>
          </cell>
          <cell r="CI90">
            <v>1</v>
          </cell>
          <cell r="CJ90">
            <v>2</v>
          </cell>
          <cell r="CK90">
            <v>4</v>
          </cell>
          <cell r="CL90">
            <v>3</v>
          </cell>
          <cell r="CM90">
            <v>2</v>
          </cell>
          <cell r="CN90">
            <v>1</v>
          </cell>
          <cell r="CO90">
            <v>4</v>
          </cell>
          <cell r="CP90">
            <v>3</v>
          </cell>
          <cell r="CQ90">
            <v>2</v>
          </cell>
          <cell r="CR90">
            <v>2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1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</row>
        <row r="91">
          <cell r="A91" t="str">
            <v>ｶﾓｴ412</v>
          </cell>
          <cell r="B91" t="str">
            <v>ｶﾓｴ4</v>
          </cell>
          <cell r="C91">
            <v>1</v>
          </cell>
          <cell r="D91">
            <v>2</v>
          </cell>
          <cell r="E91">
            <v>1</v>
          </cell>
          <cell r="F91">
            <v>2</v>
          </cell>
          <cell r="G91">
            <v>3</v>
          </cell>
          <cell r="H91">
            <v>3</v>
          </cell>
          <cell r="I91">
            <v>4</v>
          </cell>
          <cell r="J91">
            <v>7</v>
          </cell>
          <cell r="K91">
            <v>0</v>
          </cell>
          <cell r="L91">
            <v>7</v>
          </cell>
          <cell r="M91">
            <v>4</v>
          </cell>
          <cell r="N91">
            <v>6</v>
          </cell>
          <cell r="O91">
            <v>5</v>
          </cell>
          <cell r="P91">
            <v>3</v>
          </cell>
          <cell r="Q91">
            <v>3</v>
          </cell>
          <cell r="R91">
            <v>4</v>
          </cell>
          <cell r="S91">
            <v>5</v>
          </cell>
          <cell r="T91">
            <v>3</v>
          </cell>
          <cell r="U91">
            <v>8</v>
          </cell>
          <cell r="V91">
            <v>5</v>
          </cell>
          <cell r="W91">
            <v>3</v>
          </cell>
          <cell r="X91">
            <v>1</v>
          </cell>
          <cell r="Y91">
            <v>5</v>
          </cell>
          <cell r="Z91">
            <v>4</v>
          </cell>
          <cell r="AA91">
            <v>4</v>
          </cell>
          <cell r="AB91">
            <v>2</v>
          </cell>
          <cell r="AC91">
            <v>4</v>
          </cell>
          <cell r="AD91">
            <v>5</v>
          </cell>
          <cell r="AE91">
            <v>4</v>
          </cell>
          <cell r="AF91">
            <v>6</v>
          </cell>
          <cell r="AG91">
            <v>2</v>
          </cell>
          <cell r="AH91">
            <v>4</v>
          </cell>
          <cell r="AI91">
            <v>4</v>
          </cell>
          <cell r="AJ91">
            <v>2</v>
          </cell>
          <cell r="AK91">
            <v>2</v>
          </cell>
          <cell r="AL91">
            <v>5</v>
          </cell>
          <cell r="AM91">
            <v>5</v>
          </cell>
          <cell r="AN91">
            <v>3</v>
          </cell>
          <cell r="AO91">
            <v>5</v>
          </cell>
          <cell r="AP91">
            <v>3</v>
          </cell>
          <cell r="AQ91">
            <v>7</v>
          </cell>
          <cell r="AR91">
            <v>10</v>
          </cell>
          <cell r="AS91">
            <v>7</v>
          </cell>
          <cell r="AT91">
            <v>4</v>
          </cell>
          <cell r="AU91">
            <v>6</v>
          </cell>
          <cell r="AV91">
            <v>9</v>
          </cell>
          <cell r="AW91">
            <v>5</v>
          </cell>
          <cell r="AX91">
            <v>8</v>
          </cell>
          <cell r="AY91">
            <v>5</v>
          </cell>
          <cell r="AZ91">
            <v>8</v>
          </cell>
          <cell r="BA91">
            <v>10</v>
          </cell>
          <cell r="BB91">
            <v>10</v>
          </cell>
          <cell r="BC91">
            <v>8</v>
          </cell>
          <cell r="BD91">
            <v>6</v>
          </cell>
          <cell r="BE91">
            <v>9</v>
          </cell>
          <cell r="BF91">
            <v>6</v>
          </cell>
          <cell r="BG91">
            <v>10</v>
          </cell>
          <cell r="BH91">
            <v>11</v>
          </cell>
          <cell r="BI91">
            <v>2</v>
          </cell>
          <cell r="BJ91">
            <v>11</v>
          </cell>
          <cell r="BK91">
            <v>8</v>
          </cell>
          <cell r="BL91">
            <v>7</v>
          </cell>
          <cell r="BM91">
            <v>7</v>
          </cell>
          <cell r="BN91">
            <v>6</v>
          </cell>
          <cell r="BO91">
            <v>4</v>
          </cell>
          <cell r="BP91">
            <v>3</v>
          </cell>
          <cell r="BQ91">
            <v>8</v>
          </cell>
          <cell r="BR91">
            <v>5</v>
          </cell>
          <cell r="BS91">
            <v>5</v>
          </cell>
          <cell r="BT91">
            <v>5</v>
          </cell>
          <cell r="BU91">
            <v>4</v>
          </cell>
          <cell r="BV91">
            <v>12</v>
          </cell>
          <cell r="BW91">
            <v>5</v>
          </cell>
          <cell r="BX91">
            <v>11</v>
          </cell>
          <cell r="BY91">
            <v>6</v>
          </cell>
          <cell r="BZ91">
            <v>7</v>
          </cell>
          <cell r="CA91">
            <v>9</v>
          </cell>
          <cell r="CB91">
            <v>7</v>
          </cell>
          <cell r="CC91">
            <v>5</v>
          </cell>
          <cell r="CD91">
            <v>5</v>
          </cell>
          <cell r="CE91">
            <v>8</v>
          </cell>
          <cell r="CF91">
            <v>6</v>
          </cell>
          <cell r="CG91">
            <v>4</v>
          </cell>
          <cell r="CH91">
            <v>11</v>
          </cell>
          <cell r="CI91">
            <v>8</v>
          </cell>
          <cell r="CJ91">
            <v>7</v>
          </cell>
          <cell r="CK91">
            <v>10</v>
          </cell>
          <cell r="CL91">
            <v>9</v>
          </cell>
          <cell r="CM91">
            <v>8</v>
          </cell>
          <cell r="CN91">
            <v>12</v>
          </cell>
          <cell r="CO91">
            <v>6</v>
          </cell>
          <cell r="CP91">
            <v>6</v>
          </cell>
          <cell r="CQ91">
            <v>9</v>
          </cell>
          <cell r="CR91">
            <v>2</v>
          </cell>
          <cell r="CS91">
            <v>3</v>
          </cell>
          <cell r="CT91">
            <v>5</v>
          </cell>
          <cell r="CU91">
            <v>3</v>
          </cell>
          <cell r="CV91">
            <v>2</v>
          </cell>
          <cell r="CW91">
            <v>1</v>
          </cell>
          <cell r="CX91">
            <v>0</v>
          </cell>
          <cell r="CY91">
            <v>1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1</v>
          </cell>
        </row>
        <row r="92">
          <cell r="A92" t="str">
            <v>ｷﾀﾀ 11</v>
          </cell>
          <cell r="B92" t="str">
            <v xml:space="preserve">ｷﾀﾀ </v>
          </cell>
          <cell r="C92">
            <v>1</v>
          </cell>
          <cell r="D92">
            <v>1</v>
          </cell>
          <cell r="E92">
            <v>1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1</v>
          </cell>
          <cell r="K92">
            <v>0</v>
          </cell>
          <cell r="L92">
            <v>2</v>
          </cell>
          <cell r="M92">
            <v>0</v>
          </cell>
          <cell r="N92">
            <v>0</v>
          </cell>
          <cell r="O92">
            <v>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1</v>
          </cell>
          <cell r="V92">
            <v>2</v>
          </cell>
          <cell r="W92">
            <v>0</v>
          </cell>
          <cell r="X92">
            <v>1</v>
          </cell>
          <cell r="Y92">
            <v>0</v>
          </cell>
          <cell r="Z92">
            <v>0</v>
          </cell>
          <cell r="AA92">
            <v>4</v>
          </cell>
          <cell r="AB92">
            <v>3</v>
          </cell>
          <cell r="AC92">
            <v>4</v>
          </cell>
          <cell r="AD92">
            <v>4</v>
          </cell>
          <cell r="AE92">
            <v>4</v>
          </cell>
          <cell r="AF92">
            <v>3</v>
          </cell>
          <cell r="AG92">
            <v>4</v>
          </cell>
          <cell r="AH92">
            <v>4</v>
          </cell>
          <cell r="AI92">
            <v>3</v>
          </cell>
          <cell r="AJ92">
            <v>0</v>
          </cell>
          <cell r="AK92">
            <v>2</v>
          </cell>
          <cell r="AL92">
            <v>1</v>
          </cell>
          <cell r="AM92">
            <v>0</v>
          </cell>
          <cell r="AN92">
            <v>2</v>
          </cell>
          <cell r="AO92">
            <v>1</v>
          </cell>
          <cell r="AP92">
            <v>1</v>
          </cell>
          <cell r="AQ92">
            <v>0</v>
          </cell>
          <cell r="AR92">
            <v>0</v>
          </cell>
          <cell r="AS92">
            <v>2</v>
          </cell>
          <cell r="AT92">
            <v>1</v>
          </cell>
          <cell r="AU92">
            <v>2</v>
          </cell>
          <cell r="AV92">
            <v>1</v>
          </cell>
          <cell r="AW92">
            <v>3</v>
          </cell>
          <cell r="AX92">
            <v>0</v>
          </cell>
          <cell r="AY92">
            <v>0</v>
          </cell>
          <cell r="AZ92">
            <v>2</v>
          </cell>
          <cell r="BA92">
            <v>0</v>
          </cell>
          <cell r="BB92">
            <v>1</v>
          </cell>
          <cell r="BC92">
            <v>0</v>
          </cell>
          <cell r="BD92">
            <v>0</v>
          </cell>
          <cell r="BE92">
            <v>2</v>
          </cell>
          <cell r="BF92">
            <v>0</v>
          </cell>
          <cell r="BG92">
            <v>0</v>
          </cell>
          <cell r="BH92">
            <v>0</v>
          </cell>
          <cell r="BI92">
            <v>1</v>
          </cell>
          <cell r="BJ92">
            <v>0</v>
          </cell>
          <cell r="BK92">
            <v>2</v>
          </cell>
          <cell r="BL92">
            <v>2</v>
          </cell>
          <cell r="BM92">
            <v>1</v>
          </cell>
          <cell r="BN92">
            <v>0</v>
          </cell>
          <cell r="BO92">
            <v>0</v>
          </cell>
          <cell r="BP92">
            <v>1</v>
          </cell>
          <cell r="BQ92">
            <v>1</v>
          </cell>
          <cell r="BR92">
            <v>2</v>
          </cell>
          <cell r="BS92">
            <v>1</v>
          </cell>
          <cell r="BT92">
            <v>1</v>
          </cell>
          <cell r="BU92">
            <v>1</v>
          </cell>
          <cell r="BV92">
            <v>3</v>
          </cell>
          <cell r="BW92">
            <v>2</v>
          </cell>
          <cell r="BX92">
            <v>1</v>
          </cell>
          <cell r="BY92">
            <v>0</v>
          </cell>
          <cell r="BZ92">
            <v>0</v>
          </cell>
          <cell r="CA92">
            <v>2</v>
          </cell>
          <cell r="CB92">
            <v>2</v>
          </cell>
          <cell r="CC92">
            <v>0</v>
          </cell>
          <cell r="CD92">
            <v>0</v>
          </cell>
          <cell r="CE92">
            <v>1</v>
          </cell>
          <cell r="CF92">
            <v>1</v>
          </cell>
          <cell r="CG92">
            <v>1</v>
          </cell>
          <cell r="CH92">
            <v>1</v>
          </cell>
          <cell r="CI92">
            <v>1</v>
          </cell>
          <cell r="CJ92">
            <v>1</v>
          </cell>
          <cell r="CK92">
            <v>2</v>
          </cell>
          <cell r="CL92">
            <v>2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1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</row>
        <row r="93">
          <cell r="A93" t="str">
            <v>ｷﾀﾀ 12</v>
          </cell>
          <cell r="B93" t="str">
            <v xml:space="preserve">ｷﾀﾀ </v>
          </cell>
          <cell r="C93">
            <v>1</v>
          </cell>
          <cell r="D93">
            <v>2</v>
          </cell>
          <cell r="E93">
            <v>0</v>
          </cell>
          <cell r="F93">
            <v>1</v>
          </cell>
          <cell r="G93">
            <v>1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</v>
          </cell>
          <cell r="M93">
            <v>0</v>
          </cell>
          <cell r="N93">
            <v>1</v>
          </cell>
          <cell r="O93">
            <v>0</v>
          </cell>
          <cell r="P93">
            <v>1</v>
          </cell>
          <cell r="Q93">
            <v>0</v>
          </cell>
          <cell r="R93">
            <v>0</v>
          </cell>
          <cell r="S93">
            <v>2</v>
          </cell>
          <cell r="T93">
            <v>1</v>
          </cell>
          <cell r="U93">
            <v>2</v>
          </cell>
          <cell r="V93">
            <v>0</v>
          </cell>
          <cell r="W93">
            <v>0</v>
          </cell>
          <cell r="X93">
            <v>0</v>
          </cell>
          <cell r="Y93">
            <v>1</v>
          </cell>
          <cell r="Z93">
            <v>5</v>
          </cell>
          <cell r="AA93">
            <v>1</v>
          </cell>
          <cell r="AB93">
            <v>1</v>
          </cell>
          <cell r="AC93">
            <v>2</v>
          </cell>
          <cell r="AD93">
            <v>5</v>
          </cell>
          <cell r="AE93">
            <v>4</v>
          </cell>
          <cell r="AF93">
            <v>1</v>
          </cell>
          <cell r="AG93">
            <v>3</v>
          </cell>
          <cell r="AH93">
            <v>1</v>
          </cell>
          <cell r="AI93">
            <v>1</v>
          </cell>
          <cell r="AJ93">
            <v>0</v>
          </cell>
          <cell r="AK93">
            <v>1</v>
          </cell>
          <cell r="AL93">
            <v>0</v>
          </cell>
          <cell r="AM93">
            <v>0</v>
          </cell>
          <cell r="AN93">
            <v>0</v>
          </cell>
          <cell r="AO93">
            <v>4</v>
          </cell>
          <cell r="AP93">
            <v>0</v>
          </cell>
          <cell r="AQ93">
            <v>2</v>
          </cell>
          <cell r="AR93">
            <v>0</v>
          </cell>
          <cell r="AS93">
            <v>1</v>
          </cell>
          <cell r="AT93">
            <v>0</v>
          </cell>
          <cell r="AU93">
            <v>0</v>
          </cell>
          <cell r="AV93">
            <v>1</v>
          </cell>
          <cell r="AW93">
            <v>0</v>
          </cell>
          <cell r="AX93">
            <v>1</v>
          </cell>
          <cell r="AY93">
            <v>1</v>
          </cell>
          <cell r="AZ93">
            <v>1</v>
          </cell>
          <cell r="BA93">
            <v>2</v>
          </cell>
          <cell r="BB93">
            <v>1</v>
          </cell>
          <cell r="BC93">
            <v>1</v>
          </cell>
          <cell r="BD93">
            <v>1</v>
          </cell>
          <cell r="BE93">
            <v>0</v>
          </cell>
          <cell r="BF93">
            <v>0</v>
          </cell>
          <cell r="BG93">
            <v>0</v>
          </cell>
          <cell r="BH93">
            <v>2</v>
          </cell>
          <cell r="BI93">
            <v>1</v>
          </cell>
          <cell r="BJ93">
            <v>1</v>
          </cell>
          <cell r="BK93">
            <v>2</v>
          </cell>
          <cell r="BL93">
            <v>2</v>
          </cell>
          <cell r="BM93">
            <v>1</v>
          </cell>
          <cell r="BN93">
            <v>0</v>
          </cell>
          <cell r="BO93">
            <v>1</v>
          </cell>
          <cell r="BP93">
            <v>0</v>
          </cell>
          <cell r="BQ93">
            <v>0</v>
          </cell>
          <cell r="BR93">
            <v>1</v>
          </cell>
          <cell r="BS93">
            <v>1</v>
          </cell>
          <cell r="BT93">
            <v>1</v>
          </cell>
          <cell r="BU93">
            <v>5</v>
          </cell>
          <cell r="BV93">
            <v>2</v>
          </cell>
          <cell r="BW93">
            <v>0</v>
          </cell>
          <cell r="BX93">
            <v>0</v>
          </cell>
          <cell r="BY93">
            <v>2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>
            <v>0</v>
          </cell>
          <cell r="CF93">
            <v>2</v>
          </cell>
          <cell r="CG93">
            <v>3</v>
          </cell>
          <cell r="CH93">
            <v>2</v>
          </cell>
          <cell r="CI93">
            <v>1</v>
          </cell>
          <cell r="CJ93">
            <v>1</v>
          </cell>
          <cell r="CK93">
            <v>0</v>
          </cell>
          <cell r="CL93">
            <v>1</v>
          </cell>
          <cell r="CM93">
            <v>1</v>
          </cell>
          <cell r="CN93">
            <v>0</v>
          </cell>
          <cell r="CO93">
            <v>2</v>
          </cell>
          <cell r="CP93">
            <v>2</v>
          </cell>
          <cell r="CQ93">
            <v>4</v>
          </cell>
          <cell r="CR93">
            <v>0</v>
          </cell>
          <cell r="CS93">
            <v>1</v>
          </cell>
          <cell r="CT93">
            <v>2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</row>
        <row r="94">
          <cell r="A94" t="str">
            <v>ｷﾀﾃﾗ11</v>
          </cell>
          <cell r="B94" t="str">
            <v>ｷﾀﾃﾗ</v>
          </cell>
          <cell r="C94">
            <v>1</v>
          </cell>
          <cell r="D94">
            <v>1</v>
          </cell>
          <cell r="E94">
            <v>8</v>
          </cell>
          <cell r="F94">
            <v>10</v>
          </cell>
          <cell r="G94">
            <v>6</v>
          </cell>
          <cell r="H94">
            <v>11</v>
          </cell>
          <cell r="I94">
            <v>4</v>
          </cell>
          <cell r="J94">
            <v>3</v>
          </cell>
          <cell r="K94">
            <v>6</v>
          </cell>
          <cell r="L94">
            <v>3</v>
          </cell>
          <cell r="M94">
            <v>7</v>
          </cell>
          <cell r="N94">
            <v>5</v>
          </cell>
          <cell r="O94">
            <v>3</v>
          </cell>
          <cell r="P94">
            <v>8</v>
          </cell>
          <cell r="Q94">
            <v>3</v>
          </cell>
          <cell r="R94">
            <v>6</v>
          </cell>
          <cell r="S94">
            <v>7</v>
          </cell>
          <cell r="T94">
            <v>7</v>
          </cell>
          <cell r="U94">
            <v>11</v>
          </cell>
          <cell r="V94">
            <v>9</v>
          </cell>
          <cell r="W94">
            <v>11</v>
          </cell>
          <cell r="X94">
            <v>8</v>
          </cell>
          <cell r="Y94">
            <v>4</v>
          </cell>
          <cell r="Z94">
            <v>13</v>
          </cell>
          <cell r="AA94">
            <v>11</v>
          </cell>
          <cell r="AB94">
            <v>11</v>
          </cell>
          <cell r="AC94">
            <v>22</v>
          </cell>
          <cell r="AD94">
            <v>16</v>
          </cell>
          <cell r="AE94">
            <v>19</v>
          </cell>
          <cell r="AF94">
            <v>11</v>
          </cell>
          <cell r="AG94">
            <v>10</v>
          </cell>
          <cell r="AH94">
            <v>12</v>
          </cell>
          <cell r="AI94">
            <v>13</v>
          </cell>
          <cell r="AJ94">
            <v>21</v>
          </cell>
          <cell r="AK94">
            <v>19</v>
          </cell>
          <cell r="AL94">
            <v>14</v>
          </cell>
          <cell r="AM94">
            <v>14</v>
          </cell>
          <cell r="AN94">
            <v>15</v>
          </cell>
          <cell r="AO94">
            <v>13</v>
          </cell>
          <cell r="AP94">
            <v>13</v>
          </cell>
          <cell r="AQ94">
            <v>6</v>
          </cell>
          <cell r="AR94">
            <v>14</v>
          </cell>
          <cell r="AS94">
            <v>17</v>
          </cell>
          <cell r="AT94">
            <v>14</v>
          </cell>
          <cell r="AU94">
            <v>13</v>
          </cell>
          <cell r="AV94">
            <v>15</v>
          </cell>
          <cell r="AW94">
            <v>15</v>
          </cell>
          <cell r="AX94">
            <v>14</v>
          </cell>
          <cell r="AY94">
            <v>14</v>
          </cell>
          <cell r="AZ94">
            <v>11</v>
          </cell>
          <cell r="BA94">
            <v>14</v>
          </cell>
          <cell r="BB94">
            <v>18</v>
          </cell>
          <cell r="BC94">
            <v>16</v>
          </cell>
          <cell r="BD94">
            <v>13</v>
          </cell>
          <cell r="BE94">
            <v>12</v>
          </cell>
          <cell r="BF94">
            <v>16</v>
          </cell>
          <cell r="BG94">
            <v>15</v>
          </cell>
          <cell r="BH94">
            <v>6</v>
          </cell>
          <cell r="BI94">
            <v>20</v>
          </cell>
          <cell r="BJ94">
            <v>16</v>
          </cell>
          <cell r="BK94">
            <v>18</v>
          </cell>
          <cell r="BL94">
            <v>17</v>
          </cell>
          <cell r="BM94">
            <v>20</v>
          </cell>
          <cell r="BN94">
            <v>10</v>
          </cell>
          <cell r="BO94">
            <v>14</v>
          </cell>
          <cell r="BP94">
            <v>19</v>
          </cell>
          <cell r="BQ94">
            <v>19</v>
          </cell>
          <cell r="BR94">
            <v>13</v>
          </cell>
          <cell r="BS94">
            <v>13</v>
          </cell>
          <cell r="BT94">
            <v>13</v>
          </cell>
          <cell r="BU94">
            <v>23</v>
          </cell>
          <cell r="BV94">
            <v>21</v>
          </cell>
          <cell r="BW94">
            <v>18</v>
          </cell>
          <cell r="BX94">
            <v>10</v>
          </cell>
          <cell r="BY94">
            <v>12</v>
          </cell>
          <cell r="BZ94">
            <v>14</v>
          </cell>
          <cell r="CA94">
            <v>9</v>
          </cell>
          <cell r="CB94">
            <v>18</v>
          </cell>
          <cell r="CC94">
            <v>7</v>
          </cell>
          <cell r="CD94">
            <v>4</v>
          </cell>
          <cell r="CE94">
            <v>6</v>
          </cell>
          <cell r="CF94">
            <v>9</v>
          </cell>
          <cell r="CG94">
            <v>10</v>
          </cell>
          <cell r="CH94">
            <v>4</v>
          </cell>
          <cell r="CI94">
            <v>7</v>
          </cell>
          <cell r="CJ94">
            <v>6</v>
          </cell>
          <cell r="CK94">
            <v>6</v>
          </cell>
          <cell r="CL94">
            <v>5</v>
          </cell>
          <cell r="CM94">
            <v>4</v>
          </cell>
          <cell r="CN94">
            <v>2</v>
          </cell>
          <cell r="CO94">
            <v>4</v>
          </cell>
          <cell r="CP94">
            <v>3</v>
          </cell>
          <cell r="CQ94">
            <v>3</v>
          </cell>
          <cell r="CR94">
            <v>2</v>
          </cell>
          <cell r="CS94">
            <v>2</v>
          </cell>
          <cell r="CT94">
            <v>1</v>
          </cell>
          <cell r="CU94">
            <v>1</v>
          </cell>
          <cell r="CV94">
            <v>0</v>
          </cell>
          <cell r="CW94">
            <v>2</v>
          </cell>
          <cell r="CX94">
            <v>1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</row>
        <row r="95">
          <cell r="A95" t="str">
            <v>ｷﾀﾃﾗ12</v>
          </cell>
          <cell r="B95" t="str">
            <v>ｷﾀﾃﾗ</v>
          </cell>
          <cell r="C95">
            <v>1</v>
          </cell>
          <cell r="D95">
            <v>2</v>
          </cell>
          <cell r="E95">
            <v>10</v>
          </cell>
          <cell r="F95">
            <v>4</v>
          </cell>
          <cell r="G95">
            <v>7</v>
          </cell>
          <cell r="H95">
            <v>4</v>
          </cell>
          <cell r="I95">
            <v>6</v>
          </cell>
          <cell r="J95">
            <v>2</v>
          </cell>
          <cell r="K95">
            <v>4</v>
          </cell>
          <cell r="L95">
            <v>1</v>
          </cell>
          <cell r="M95">
            <v>5</v>
          </cell>
          <cell r="N95">
            <v>6</v>
          </cell>
          <cell r="O95">
            <v>3</v>
          </cell>
          <cell r="P95">
            <v>3</v>
          </cell>
          <cell r="Q95">
            <v>5</v>
          </cell>
          <cell r="R95">
            <v>8</v>
          </cell>
          <cell r="S95">
            <v>5</v>
          </cell>
          <cell r="T95">
            <v>5</v>
          </cell>
          <cell r="U95">
            <v>6</v>
          </cell>
          <cell r="V95">
            <v>4</v>
          </cell>
          <cell r="W95">
            <v>4</v>
          </cell>
          <cell r="X95">
            <v>6</v>
          </cell>
          <cell r="Y95">
            <v>5</v>
          </cell>
          <cell r="Z95">
            <v>13</v>
          </cell>
          <cell r="AA95">
            <v>10</v>
          </cell>
          <cell r="AB95">
            <v>11</v>
          </cell>
          <cell r="AC95">
            <v>8</v>
          </cell>
          <cell r="AD95">
            <v>11</v>
          </cell>
          <cell r="AE95">
            <v>11</v>
          </cell>
          <cell r="AF95">
            <v>14</v>
          </cell>
          <cell r="AG95">
            <v>11</v>
          </cell>
          <cell r="AH95">
            <v>10</v>
          </cell>
          <cell r="AI95">
            <v>14</v>
          </cell>
          <cell r="AJ95">
            <v>7</v>
          </cell>
          <cell r="AK95">
            <v>12</v>
          </cell>
          <cell r="AL95">
            <v>8</v>
          </cell>
          <cell r="AM95">
            <v>10</v>
          </cell>
          <cell r="AN95">
            <v>12</v>
          </cell>
          <cell r="AO95">
            <v>9</v>
          </cell>
          <cell r="AP95">
            <v>9</v>
          </cell>
          <cell r="AQ95">
            <v>7</v>
          </cell>
          <cell r="AR95">
            <v>8</v>
          </cell>
          <cell r="AS95">
            <v>10</v>
          </cell>
          <cell r="AT95">
            <v>12</v>
          </cell>
          <cell r="AU95">
            <v>8</v>
          </cell>
          <cell r="AV95">
            <v>10</v>
          </cell>
          <cell r="AW95">
            <v>14</v>
          </cell>
          <cell r="AX95">
            <v>19</v>
          </cell>
          <cell r="AY95">
            <v>11</v>
          </cell>
          <cell r="AZ95">
            <v>11</v>
          </cell>
          <cell r="BA95">
            <v>14</v>
          </cell>
          <cell r="BB95">
            <v>17</v>
          </cell>
          <cell r="BC95">
            <v>20</v>
          </cell>
          <cell r="BD95">
            <v>7</v>
          </cell>
          <cell r="BE95">
            <v>15</v>
          </cell>
          <cell r="BF95">
            <v>11</v>
          </cell>
          <cell r="BG95">
            <v>17</v>
          </cell>
          <cell r="BH95">
            <v>13</v>
          </cell>
          <cell r="BI95">
            <v>7</v>
          </cell>
          <cell r="BJ95">
            <v>11</v>
          </cell>
          <cell r="BK95">
            <v>16</v>
          </cell>
          <cell r="BL95">
            <v>7</v>
          </cell>
          <cell r="BM95">
            <v>8</v>
          </cell>
          <cell r="BN95">
            <v>13</v>
          </cell>
          <cell r="BO95">
            <v>11</v>
          </cell>
          <cell r="BP95">
            <v>13</v>
          </cell>
          <cell r="BQ95">
            <v>11</v>
          </cell>
          <cell r="BR95">
            <v>10</v>
          </cell>
          <cell r="BS95">
            <v>11</v>
          </cell>
          <cell r="BT95">
            <v>17</v>
          </cell>
          <cell r="BU95">
            <v>22</v>
          </cell>
          <cell r="BV95">
            <v>14</v>
          </cell>
          <cell r="BW95">
            <v>14</v>
          </cell>
          <cell r="BX95">
            <v>12</v>
          </cell>
          <cell r="BY95">
            <v>10</v>
          </cell>
          <cell r="BZ95">
            <v>13</v>
          </cell>
          <cell r="CA95">
            <v>10</v>
          </cell>
          <cell r="CB95">
            <v>7</v>
          </cell>
          <cell r="CC95">
            <v>13</v>
          </cell>
          <cell r="CD95">
            <v>7</v>
          </cell>
          <cell r="CE95">
            <v>7</v>
          </cell>
          <cell r="CF95">
            <v>14</v>
          </cell>
          <cell r="CG95">
            <v>5</v>
          </cell>
          <cell r="CH95">
            <v>9</v>
          </cell>
          <cell r="CI95">
            <v>8</v>
          </cell>
          <cell r="CJ95">
            <v>15</v>
          </cell>
          <cell r="CK95">
            <v>10</v>
          </cell>
          <cell r="CL95">
            <v>9</v>
          </cell>
          <cell r="CM95">
            <v>6</v>
          </cell>
          <cell r="CN95">
            <v>7</v>
          </cell>
          <cell r="CO95">
            <v>8</v>
          </cell>
          <cell r="CP95">
            <v>8</v>
          </cell>
          <cell r="CQ95">
            <v>8</v>
          </cell>
          <cell r="CR95">
            <v>9</v>
          </cell>
          <cell r="CS95">
            <v>2</v>
          </cell>
          <cell r="CT95">
            <v>1</v>
          </cell>
          <cell r="CU95">
            <v>1</v>
          </cell>
          <cell r="CV95">
            <v>5</v>
          </cell>
          <cell r="CW95">
            <v>1</v>
          </cell>
          <cell r="CX95">
            <v>1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1</v>
          </cell>
          <cell r="DD95">
            <v>0</v>
          </cell>
          <cell r="DE95">
            <v>0</v>
          </cell>
        </row>
        <row r="96">
          <cell r="A96" t="str">
            <v>ｷﾄﾞ 11</v>
          </cell>
          <cell r="B96" t="str">
            <v xml:space="preserve">ｷﾄﾞ </v>
          </cell>
          <cell r="C96">
            <v>1</v>
          </cell>
          <cell r="D96">
            <v>1</v>
          </cell>
          <cell r="E96">
            <v>4</v>
          </cell>
          <cell r="F96">
            <v>1</v>
          </cell>
          <cell r="G96">
            <v>1</v>
          </cell>
          <cell r="H96">
            <v>1</v>
          </cell>
          <cell r="I96">
            <v>2</v>
          </cell>
          <cell r="J96">
            <v>1</v>
          </cell>
          <cell r="K96">
            <v>4</v>
          </cell>
          <cell r="L96">
            <v>3</v>
          </cell>
          <cell r="M96">
            <v>3</v>
          </cell>
          <cell r="N96">
            <v>4</v>
          </cell>
          <cell r="O96">
            <v>0</v>
          </cell>
          <cell r="P96">
            <v>2</v>
          </cell>
          <cell r="Q96">
            <v>3</v>
          </cell>
          <cell r="R96">
            <v>2</v>
          </cell>
          <cell r="S96">
            <v>2</v>
          </cell>
          <cell r="T96">
            <v>6</v>
          </cell>
          <cell r="U96">
            <v>3</v>
          </cell>
          <cell r="V96">
            <v>1</v>
          </cell>
          <cell r="W96">
            <v>4</v>
          </cell>
          <cell r="X96">
            <v>2</v>
          </cell>
          <cell r="Y96">
            <v>4</v>
          </cell>
          <cell r="Z96">
            <v>5</v>
          </cell>
          <cell r="AA96">
            <v>0</v>
          </cell>
          <cell r="AB96">
            <v>0</v>
          </cell>
          <cell r="AC96">
            <v>1</v>
          </cell>
          <cell r="AD96">
            <v>3</v>
          </cell>
          <cell r="AE96">
            <v>4</v>
          </cell>
          <cell r="AF96">
            <v>4</v>
          </cell>
          <cell r="AG96">
            <v>4</v>
          </cell>
          <cell r="AH96">
            <v>3</v>
          </cell>
          <cell r="AI96">
            <v>2</v>
          </cell>
          <cell r="AJ96">
            <v>6</v>
          </cell>
          <cell r="AK96">
            <v>2</v>
          </cell>
          <cell r="AL96">
            <v>3</v>
          </cell>
          <cell r="AM96">
            <v>3</v>
          </cell>
          <cell r="AN96">
            <v>3</v>
          </cell>
          <cell r="AO96">
            <v>3</v>
          </cell>
          <cell r="AP96">
            <v>7</v>
          </cell>
          <cell r="AQ96">
            <v>1</v>
          </cell>
          <cell r="AR96">
            <v>4</v>
          </cell>
          <cell r="AS96">
            <v>7</v>
          </cell>
          <cell r="AT96">
            <v>4</v>
          </cell>
          <cell r="AU96">
            <v>7</v>
          </cell>
          <cell r="AV96">
            <v>4</v>
          </cell>
          <cell r="AW96">
            <v>4</v>
          </cell>
          <cell r="AX96">
            <v>5</v>
          </cell>
          <cell r="AY96">
            <v>6</v>
          </cell>
          <cell r="AZ96">
            <v>2</v>
          </cell>
          <cell r="BA96">
            <v>4</v>
          </cell>
          <cell r="BB96">
            <v>2</v>
          </cell>
          <cell r="BC96">
            <v>7</v>
          </cell>
          <cell r="BD96">
            <v>4</v>
          </cell>
          <cell r="BE96">
            <v>5</v>
          </cell>
          <cell r="BF96">
            <v>4</v>
          </cell>
          <cell r="BG96">
            <v>5</v>
          </cell>
          <cell r="BH96">
            <v>4</v>
          </cell>
          <cell r="BI96">
            <v>6</v>
          </cell>
          <cell r="BJ96">
            <v>2</v>
          </cell>
          <cell r="BK96">
            <v>7</v>
          </cell>
          <cell r="BL96">
            <v>4</v>
          </cell>
          <cell r="BM96">
            <v>2</v>
          </cell>
          <cell r="BN96">
            <v>1</v>
          </cell>
          <cell r="BO96">
            <v>3</v>
          </cell>
          <cell r="BP96">
            <v>3</v>
          </cell>
          <cell r="BQ96">
            <v>0</v>
          </cell>
          <cell r="BR96">
            <v>2</v>
          </cell>
          <cell r="BS96">
            <v>4</v>
          </cell>
          <cell r="BT96">
            <v>4</v>
          </cell>
          <cell r="BU96">
            <v>4</v>
          </cell>
          <cell r="BV96">
            <v>1</v>
          </cell>
          <cell r="BW96">
            <v>4</v>
          </cell>
          <cell r="BX96">
            <v>3</v>
          </cell>
          <cell r="BY96">
            <v>4</v>
          </cell>
          <cell r="BZ96">
            <v>6</v>
          </cell>
          <cell r="CA96">
            <v>4</v>
          </cell>
          <cell r="CB96">
            <v>5</v>
          </cell>
          <cell r="CC96">
            <v>0</v>
          </cell>
          <cell r="CD96">
            <v>0</v>
          </cell>
          <cell r="CE96">
            <v>0</v>
          </cell>
          <cell r="CF96">
            <v>5</v>
          </cell>
          <cell r="CG96">
            <v>3</v>
          </cell>
          <cell r="CH96">
            <v>4</v>
          </cell>
          <cell r="CI96">
            <v>4</v>
          </cell>
          <cell r="CJ96">
            <v>1</v>
          </cell>
          <cell r="CK96">
            <v>0</v>
          </cell>
          <cell r="CL96">
            <v>4</v>
          </cell>
          <cell r="CM96">
            <v>2</v>
          </cell>
          <cell r="CN96">
            <v>2</v>
          </cell>
          <cell r="CO96">
            <v>2</v>
          </cell>
          <cell r="CP96">
            <v>1</v>
          </cell>
          <cell r="CQ96">
            <v>0</v>
          </cell>
          <cell r="CR96">
            <v>1</v>
          </cell>
          <cell r="CS96">
            <v>0</v>
          </cell>
          <cell r="CT96">
            <v>1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</row>
        <row r="97">
          <cell r="A97" t="str">
            <v>ｷﾄﾞ 12</v>
          </cell>
          <cell r="B97" t="str">
            <v xml:space="preserve">ｷﾄﾞ </v>
          </cell>
          <cell r="C97">
            <v>1</v>
          </cell>
          <cell r="D97">
            <v>2</v>
          </cell>
          <cell r="E97">
            <v>5</v>
          </cell>
          <cell r="F97">
            <v>2</v>
          </cell>
          <cell r="G97">
            <v>7</v>
          </cell>
          <cell r="H97">
            <v>2</v>
          </cell>
          <cell r="I97">
            <v>5</v>
          </cell>
          <cell r="J97">
            <v>1</v>
          </cell>
          <cell r="K97">
            <v>4</v>
          </cell>
          <cell r="L97">
            <v>3</v>
          </cell>
          <cell r="M97">
            <v>2</v>
          </cell>
          <cell r="N97">
            <v>2</v>
          </cell>
          <cell r="O97">
            <v>3</v>
          </cell>
          <cell r="P97">
            <v>2</v>
          </cell>
          <cell r="Q97">
            <v>0</v>
          </cell>
          <cell r="R97">
            <v>1</v>
          </cell>
          <cell r="S97">
            <v>3</v>
          </cell>
          <cell r="T97">
            <v>0</v>
          </cell>
          <cell r="U97">
            <v>1</v>
          </cell>
          <cell r="V97">
            <v>4</v>
          </cell>
          <cell r="W97">
            <v>4</v>
          </cell>
          <cell r="X97">
            <v>3</v>
          </cell>
          <cell r="Y97">
            <v>1</v>
          </cell>
          <cell r="Z97">
            <v>1</v>
          </cell>
          <cell r="AA97">
            <v>3</v>
          </cell>
          <cell r="AB97">
            <v>4</v>
          </cell>
          <cell r="AC97">
            <v>2</v>
          </cell>
          <cell r="AD97">
            <v>4</v>
          </cell>
          <cell r="AE97">
            <v>5</v>
          </cell>
          <cell r="AF97">
            <v>1</v>
          </cell>
          <cell r="AG97">
            <v>4</v>
          </cell>
          <cell r="AH97">
            <v>1</v>
          </cell>
          <cell r="AI97">
            <v>4</v>
          </cell>
          <cell r="AJ97">
            <v>2</v>
          </cell>
          <cell r="AK97">
            <v>2</v>
          </cell>
          <cell r="AL97">
            <v>5</v>
          </cell>
          <cell r="AM97">
            <v>5</v>
          </cell>
          <cell r="AN97">
            <v>8</v>
          </cell>
          <cell r="AO97">
            <v>4</v>
          </cell>
          <cell r="AP97">
            <v>6</v>
          </cell>
          <cell r="AQ97">
            <v>7</v>
          </cell>
          <cell r="AR97">
            <v>4</v>
          </cell>
          <cell r="AS97">
            <v>4</v>
          </cell>
          <cell r="AT97">
            <v>4</v>
          </cell>
          <cell r="AU97">
            <v>1</v>
          </cell>
          <cell r="AV97">
            <v>1</v>
          </cell>
          <cell r="AW97">
            <v>2</v>
          </cell>
          <cell r="AX97">
            <v>5</v>
          </cell>
          <cell r="AY97">
            <v>5</v>
          </cell>
          <cell r="AZ97">
            <v>5</v>
          </cell>
          <cell r="BA97">
            <v>1</v>
          </cell>
          <cell r="BB97">
            <v>3</v>
          </cell>
          <cell r="BC97">
            <v>6</v>
          </cell>
          <cell r="BD97">
            <v>5</v>
          </cell>
          <cell r="BE97">
            <v>8</v>
          </cell>
          <cell r="BF97">
            <v>8</v>
          </cell>
          <cell r="BG97">
            <v>7</v>
          </cell>
          <cell r="BH97">
            <v>4</v>
          </cell>
          <cell r="BI97">
            <v>3</v>
          </cell>
          <cell r="BJ97">
            <v>2</v>
          </cell>
          <cell r="BK97">
            <v>3</v>
          </cell>
          <cell r="BL97">
            <v>4</v>
          </cell>
          <cell r="BM97">
            <v>1</v>
          </cell>
          <cell r="BN97">
            <v>0</v>
          </cell>
          <cell r="BO97">
            <v>4</v>
          </cell>
          <cell r="BP97">
            <v>2</v>
          </cell>
          <cell r="BQ97">
            <v>2</v>
          </cell>
          <cell r="BR97">
            <v>3</v>
          </cell>
          <cell r="BS97">
            <v>3</v>
          </cell>
          <cell r="BT97">
            <v>5</v>
          </cell>
          <cell r="BU97">
            <v>5</v>
          </cell>
          <cell r="BV97">
            <v>7</v>
          </cell>
          <cell r="BW97">
            <v>5</v>
          </cell>
          <cell r="BX97">
            <v>1</v>
          </cell>
          <cell r="BY97">
            <v>3</v>
          </cell>
          <cell r="BZ97">
            <v>1</v>
          </cell>
          <cell r="CA97">
            <v>3</v>
          </cell>
          <cell r="CB97">
            <v>2</v>
          </cell>
          <cell r="CC97">
            <v>4</v>
          </cell>
          <cell r="CD97">
            <v>4</v>
          </cell>
          <cell r="CE97">
            <v>2</v>
          </cell>
          <cell r="CF97">
            <v>3</v>
          </cell>
          <cell r="CG97">
            <v>3</v>
          </cell>
          <cell r="CH97">
            <v>5</v>
          </cell>
          <cell r="CI97">
            <v>7</v>
          </cell>
          <cell r="CJ97">
            <v>1</v>
          </cell>
          <cell r="CK97">
            <v>1</v>
          </cell>
          <cell r="CL97">
            <v>3</v>
          </cell>
          <cell r="CM97">
            <v>2</v>
          </cell>
          <cell r="CN97">
            <v>3</v>
          </cell>
          <cell r="CO97">
            <v>3</v>
          </cell>
          <cell r="CP97">
            <v>1</v>
          </cell>
          <cell r="CQ97">
            <v>3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</row>
        <row r="98">
          <cell r="A98" t="str">
            <v>ｹﾞﾝﾓ11</v>
          </cell>
          <cell r="B98" t="str">
            <v>ｹﾞﾝﾓ</v>
          </cell>
          <cell r="C98">
            <v>1</v>
          </cell>
          <cell r="D98">
            <v>1</v>
          </cell>
          <cell r="E98">
            <v>2</v>
          </cell>
          <cell r="F98">
            <v>1</v>
          </cell>
          <cell r="G98">
            <v>0</v>
          </cell>
          <cell r="H98">
            <v>1</v>
          </cell>
          <cell r="I98">
            <v>2</v>
          </cell>
          <cell r="J98">
            <v>0</v>
          </cell>
          <cell r="K98">
            <v>0</v>
          </cell>
          <cell r="L98">
            <v>1</v>
          </cell>
          <cell r="M98">
            <v>1</v>
          </cell>
          <cell r="N98">
            <v>1</v>
          </cell>
          <cell r="O98">
            <v>0</v>
          </cell>
          <cell r="P98">
            <v>1</v>
          </cell>
          <cell r="Q98">
            <v>1</v>
          </cell>
          <cell r="R98">
            <v>3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1</v>
          </cell>
          <cell r="AB98">
            <v>2</v>
          </cell>
          <cell r="AC98">
            <v>2</v>
          </cell>
          <cell r="AD98">
            <v>0</v>
          </cell>
          <cell r="AE98">
            <v>3</v>
          </cell>
          <cell r="AF98">
            <v>1</v>
          </cell>
          <cell r="AG98">
            <v>1</v>
          </cell>
          <cell r="AH98">
            <v>1</v>
          </cell>
          <cell r="AI98">
            <v>0</v>
          </cell>
          <cell r="AJ98">
            <v>1</v>
          </cell>
          <cell r="AK98">
            <v>2</v>
          </cell>
          <cell r="AL98">
            <v>3</v>
          </cell>
          <cell r="AM98">
            <v>1</v>
          </cell>
          <cell r="AN98">
            <v>0</v>
          </cell>
          <cell r="AO98">
            <v>4</v>
          </cell>
          <cell r="AP98">
            <v>1</v>
          </cell>
          <cell r="AQ98">
            <v>2</v>
          </cell>
          <cell r="AR98">
            <v>0</v>
          </cell>
          <cell r="AS98">
            <v>5</v>
          </cell>
          <cell r="AT98">
            <v>2</v>
          </cell>
          <cell r="AU98">
            <v>2</v>
          </cell>
          <cell r="AV98">
            <v>2</v>
          </cell>
          <cell r="AW98">
            <v>1</v>
          </cell>
          <cell r="AX98">
            <v>2</v>
          </cell>
          <cell r="AY98">
            <v>2</v>
          </cell>
          <cell r="AZ98">
            <v>1</v>
          </cell>
          <cell r="BA98">
            <v>4</v>
          </cell>
          <cell r="BB98">
            <v>5</v>
          </cell>
          <cell r="BC98">
            <v>1</v>
          </cell>
          <cell r="BD98">
            <v>2</v>
          </cell>
          <cell r="BE98">
            <v>5</v>
          </cell>
          <cell r="BF98">
            <v>1</v>
          </cell>
          <cell r="BG98">
            <v>2</v>
          </cell>
          <cell r="BH98">
            <v>4</v>
          </cell>
          <cell r="BI98">
            <v>2</v>
          </cell>
          <cell r="BJ98">
            <v>1</v>
          </cell>
          <cell r="BK98">
            <v>2</v>
          </cell>
          <cell r="BL98">
            <v>0</v>
          </cell>
          <cell r="BM98">
            <v>3</v>
          </cell>
          <cell r="BN98">
            <v>2</v>
          </cell>
          <cell r="BO98">
            <v>3</v>
          </cell>
          <cell r="BP98">
            <v>2</v>
          </cell>
          <cell r="BQ98">
            <v>1</v>
          </cell>
          <cell r="BR98">
            <v>0</v>
          </cell>
          <cell r="BS98">
            <v>2</v>
          </cell>
          <cell r="BT98">
            <v>3</v>
          </cell>
          <cell r="BU98">
            <v>4</v>
          </cell>
          <cell r="BV98">
            <v>4</v>
          </cell>
          <cell r="BW98">
            <v>4</v>
          </cell>
          <cell r="BX98">
            <v>2</v>
          </cell>
          <cell r="BY98">
            <v>1</v>
          </cell>
          <cell r="BZ98">
            <v>4</v>
          </cell>
          <cell r="CA98">
            <v>1</v>
          </cell>
          <cell r="CB98">
            <v>5</v>
          </cell>
          <cell r="CC98">
            <v>1</v>
          </cell>
          <cell r="CD98">
            <v>0</v>
          </cell>
          <cell r="CE98">
            <v>1</v>
          </cell>
          <cell r="CF98">
            <v>3</v>
          </cell>
          <cell r="CG98">
            <v>5</v>
          </cell>
          <cell r="CH98">
            <v>2</v>
          </cell>
          <cell r="CI98">
            <v>1</v>
          </cell>
          <cell r="CJ98">
            <v>1</v>
          </cell>
          <cell r="CK98">
            <v>3</v>
          </cell>
          <cell r="CL98">
            <v>0</v>
          </cell>
          <cell r="CM98">
            <v>1</v>
          </cell>
          <cell r="CN98">
            <v>0</v>
          </cell>
          <cell r="CO98">
            <v>1</v>
          </cell>
          <cell r="CP98">
            <v>1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</row>
        <row r="99">
          <cell r="A99" t="str">
            <v>ｹﾞﾝﾓ12</v>
          </cell>
          <cell r="B99" t="str">
            <v>ｹﾞﾝﾓ</v>
          </cell>
          <cell r="C99">
            <v>1</v>
          </cell>
          <cell r="D99">
            <v>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2</v>
          </cell>
          <cell r="P99">
            <v>2</v>
          </cell>
          <cell r="Q99">
            <v>2</v>
          </cell>
          <cell r="R99">
            <v>0</v>
          </cell>
          <cell r="S99">
            <v>1</v>
          </cell>
          <cell r="T99">
            <v>0</v>
          </cell>
          <cell r="U99">
            <v>2</v>
          </cell>
          <cell r="V99">
            <v>0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0</v>
          </cell>
          <cell r="AB99">
            <v>1</v>
          </cell>
          <cell r="AC99">
            <v>3</v>
          </cell>
          <cell r="AD99">
            <v>2</v>
          </cell>
          <cell r="AE99">
            <v>1</v>
          </cell>
          <cell r="AF99">
            <v>2</v>
          </cell>
          <cell r="AG99">
            <v>1</v>
          </cell>
          <cell r="AH99">
            <v>0</v>
          </cell>
          <cell r="AI99">
            <v>2</v>
          </cell>
          <cell r="AJ99">
            <v>0</v>
          </cell>
          <cell r="AK99">
            <v>0</v>
          </cell>
          <cell r="AL99">
            <v>1</v>
          </cell>
          <cell r="AM99">
            <v>2</v>
          </cell>
          <cell r="AN99">
            <v>0</v>
          </cell>
          <cell r="AO99">
            <v>2</v>
          </cell>
          <cell r="AP99">
            <v>4</v>
          </cell>
          <cell r="AQ99">
            <v>1</v>
          </cell>
          <cell r="AR99">
            <v>1</v>
          </cell>
          <cell r="AS99">
            <v>2</v>
          </cell>
          <cell r="AT99">
            <v>0</v>
          </cell>
          <cell r="AU99">
            <v>1</v>
          </cell>
          <cell r="AV99">
            <v>2</v>
          </cell>
          <cell r="AW99">
            <v>1</v>
          </cell>
          <cell r="AX99">
            <v>0</v>
          </cell>
          <cell r="AY99">
            <v>1</v>
          </cell>
          <cell r="AZ99">
            <v>4</v>
          </cell>
          <cell r="BA99">
            <v>2</v>
          </cell>
          <cell r="BB99">
            <v>1</v>
          </cell>
          <cell r="BC99">
            <v>0</v>
          </cell>
          <cell r="BD99">
            <v>0</v>
          </cell>
          <cell r="BE99">
            <v>1</v>
          </cell>
          <cell r="BF99">
            <v>2</v>
          </cell>
          <cell r="BG99">
            <v>3</v>
          </cell>
          <cell r="BH99">
            <v>1</v>
          </cell>
          <cell r="BI99">
            <v>0</v>
          </cell>
          <cell r="BJ99">
            <v>2</v>
          </cell>
          <cell r="BK99">
            <v>1</v>
          </cell>
          <cell r="BL99">
            <v>1</v>
          </cell>
          <cell r="BM99">
            <v>0</v>
          </cell>
          <cell r="BN99">
            <v>2</v>
          </cell>
          <cell r="BO99">
            <v>1</v>
          </cell>
          <cell r="BP99">
            <v>1</v>
          </cell>
          <cell r="BQ99">
            <v>3</v>
          </cell>
          <cell r="BR99">
            <v>1</v>
          </cell>
          <cell r="BS99">
            <v>2</v>
          </cell>
          <cell r="BT99">
            <v>4</v>
          </cell>
          <cell r="BU99">
            <v>2</v>
          </cell>
          <cell r="BV99">
            <v>3</v>
          </cell>
          <cell r="BW99">
            <v>1</v>
          </cell>
          <cell r="BX99">
            <v>1</v>
          </cell>
          <cell r="BY99">
            <v>2</v>
          </cell>
          <cell r="BZ99">
            <v>4</v>
          </cell>
          <cell r="CA99">
            <v>1</v>
          </cell>
          <cell r="CB99">
            <v>6</v>
          </cell>
          <cell r="CC99">
            <v>1</v>
          </cell>
          <cell r="CD99">
            <v>1</v>
          </cell>
          <cell r="CE99">
            <v>5</v>
          </cell>
          <cell r="CF99">
            <v>3</v>
          </cell>
          <cell r="CG99">
            <v>3</v>
          </cell>
          <cell r="CH99">
            <v>2</v>
          </cell>
          <cell r="CI99">
            <v>2</v>
          </cell>
          <cell r="CJ99">
            <v>2</v>
          </cell>
          <cell r="CK99">
            <v>1</v>
          </cell>
          <cell r="CL99">
            <v>3</v>
          </cell>
          <cell r="CM99">
            <v>5</v>
          </cell>
          <cell r="CN99">
            <v>1</v>
          </cell>
          <cell r="CO99">
            <v>2</v>
          </cell>
          <cell r="CP99">
            <v>1</v>
          </cell>
          <cell r="CQ99">
            <v>0</v>
          </cell>
          <cell r="CR99">
            <v>1</v>
          </cell>
          <cell r="CS99">
            <v>0</v>
          </cell>
          <cell r="CT99">
            <v>1</v>
          </cell>
          <cell r="CU99">
            <v>1</v>
          </cell>
          <cell r="CV99">
            <v>0</v>
          </cell>
          <cell r="CW99">
            <v>1</v>
          </cell>
          <cell r="CX99">
            <v>2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</row>
        <row r="100">
          <cell r="A100" t="str">
            <v>ｺｳﾔ 11</v>
          </cell>
          <cell r="B100" t="str">
            <v xml:space="preserve">ｺｳﾔ </v>
          </cell>
          <cell r="C100">
            <v>1</v>
          </cell>
          <cell r="D100">
            <v>1</v>
          </cell>
          <cell r="E100">
            <v>2</v>
          </cell>
          <cell r="F100">
            <v>5</v>
          </cell>
          <cell r="G100">
            <v>5</v>
          </cell>
          <cell r="H100">
            <v>3</v>
          </cell>
          <cell r="I100">
            <v>1</v>
          </cell>
          <cell r="J100">
            <v>3</v>
          </cell>
          <cell r="K100">
            <v>4</v>
          </cell>
          <cell r="L100">
            <v>5</v>
          </cell>
          <cell r="M100">
            <v>0</v>
          </cell>
          <cell r="N100">
            <v>1</v>
          </cell>
          <cell r="O100">
            <v>4</v>
          </cell>
          <cell r="P100">
            <v>1</v>
          </cell>
          <cell r="Q100">
            <v>4</v>
          </cell>
          <cell r="R100">
            <v>4</v>
          </cell>
          <cell r="S100">
            <v>0</v>
          </cell>
          <cell r="T100">
            <v>2</v>
          </cell>
          <cell r="U100">
            <v>1</v>
          </cell>
          <cell r="V100">
            <v>1</v>
          </cell>
          <cell r="W100">
            <v>3</v>
          </cell>
          <cell r="X100">
            <v>5</v>
          </cell>
          <cell r="Y100">
            <v>4</v>
          </cell>
          <cell r="Z100">
            <v>3</v>
          </cell>
          <cell r="AA100">
            <v>2</v>
          </cell>
          <cell r="AB100">
            <v>2</v>
          </cell>
          <cell r="AC100">
            <v>3</v>
          </cell>
          <cell r="AD100">
            <v>5</v>
          </cell>
          <cell r="AE100">
            <v>2</v>
          </cell>
          <cell r="AF100">
            <v>0</v>
          </cell>
          <cell r="AG100">
            <v>4</v>
          </cell>
          <cell r="AH100">
            <v>2</v>
          </cell>
          <cell r="AI100">
            <v>2</v>
          </cell>
          <cell r="AJ100">
            <v>0</v>
          </cell>
          <cell r="AK100">
            <v>4</v>
          </cell>
          <cell r="AL100">
            <v>5</v>
          </cell>
          <cell r="AM100">
            <v>6</v>
          </cell>
          <cell r="AN100">
            <v>5</v>
          </cell>
          <cell r="AO100">
            <v>7</v>
          </cell>
          <cell r="AP100">
            <v>7</v>
          </cell>
          <cell r="AQ100">
            <v>6</v>
          </cell>
          <cell r="AR100">
            <v>2</v>
          </cell>
          <cell r="AS100">
            <v>3</v>
          </cell>
          <cell r="AT100">
            <v>4</v>
          </cell>
          <cell r="AU100">
            <v>3</v>
          </cell>
          <cell r="AV100">
            <v>10</v>
          </cell>
          <cell r="AW100">
            <v>9</v>
          </cell>
          <cell r="AX100">
            <v>1</v>
          </cell>
          <cell r="AY100">
            <v>3</v>
          </cell>
          <cell r="AZ100">
            <v>4</v>
          </cell>
          <cell r="BA100">
            <v>6</v>
          </cell>
          <cell r="BB100">
            <v>4</v>
          </cell>
          <cell r="BC100">
            <v>6</v>
          </cell>
          <cell r="BD100">
            <v>4</v>
          </cell>
          <cell r="BE100">
            <v>3</v>
          </cell>
          <cell r="BF100">
            <v>2</v>
          </cell>
          <cell r="BG100">
            <v>9</v>
          </cell>
          <cell r="BH100">
            <v>9</v>
          </cell>
          <cell r="BI100">
            <v>4</v>
          </cell>
          <cell r="BJ100">
            <v>1</v>
          </cell>
          <cell r="BK100">
            <v>2</v>
          </cell>
          <cell r="BL100">
            <v>2</v>
          </cell>
          <cell r="BM100">
            <v>2</v>
          </cell>
          <cell r="BN100">
            <v>4</v>
          </cell>
          <cell r="BO100">
            <v>1</v>
          </cell>
          <cell r="BP100">
            <v>6</v>
          </cell>
          <cell r="BQ100">
            <v>2</v>
          </cell>
          <cell r="BR100">
            <v>3</v>
          </cell>
          <cell r="BS100">
            <v>5</v>
          </cell>
          <cell r="BT100">
            <v>1</v>
          </cell>
          <cell r="BU100">
            <v>4</v>
          </cell>
          <cell r="BV100">
            <v>2</v>
          </cell>
          <cell r="BW100">
            <v>2</v>
          </cell>
          <cell r="BX100">
            <v>2</v>
          </cell>
          <cell r="BY100">
            <v>1</v>
          </cell>
          <cell r="BZ100">
            <v>2</v>
          </cell>
          <cell r="CA100">
            <v>3</v>
          </cell>
          <cell r="CB100">
            <v>2</v>
          </cell>
          <cell r="CC100">
            <v>3</v>
          </cell>
          <cell r="CD100">
            <v>0</v>
          </cell>
          <cell r="CE100">
            <v>1</v>
          </cell>
          <cell r="CF100">
            <v>2</v>
          </cell>
          <cell r="CG100">
            <v>1</v>
          </cell>
          <cell r="CH100">
            <v>0</v>
          </cell>
          <cell r="CI100">
            <v>3</v>
          </cell>
          <cell r="CJ100">
            <v>2</v>
          </cell>
          <cell r="CK100">
            <v>1</v>
          </cell>
          <cell r="CL100">
            <v>2</v>
          </cell>
          <cell r="CM100">
            <v>1</v>
          </cell>
          <cell r="CN100">
            <v>1</v>
          </cell>
          <cell r="CO100">
            <v>1</v>
          </cell>
          <cell r="CP100">
            <v>2</v>
          </cell>
          <cell r="CQ100">
            <v>1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</row>
        <row r="101">
          <cell r="A101" t="str">
            <v>ｺｳﾔ 12</v>
          </cell>
          <cell r="B101" t="str">
            <v xml:space="preserve">ｺｳﾔ </v>
          </cell>
          <cell r="C101">
            <v>1</v>
          </cell>
          <cell r="D101">
            <v>2</v>
          </cell>
          <cell r="E101">
            <v>4</v>
          </cell>
          <cell r="F101">
            <v>2</v>
          </cell>
          <cell r="G101">
            <v>2</v>
          </cell>
          <cell r="H101">
            <v>1</v>
          </cell>
          <cell r="I101">
            <v>5</v>
          </cell>
          <cell r="J101">
            <v>4</v>
          </cell>
          <cell r="K101">
            <v>4</v>
          </cell>
          <cell r="L101">
            <v>4</v>
          </cell>
          <cell r="M101">
            <v>1</v>
          </cell>
          <cell r="N101">
            <v>4</v>
          </cell>
          <cell r="O101">
            <v>1</v>
          </cell>
          <cell r="P101">
            <v>1</v>
          </cell>
          <cell r="Q101">
            <v>0</v>
          </cell>
          <cell r="R101">
            <v>7</v>
          </cell>
          <cell r="S101">
            <v>1</v>
          </cell>
          <cell r="T101">
            <v>1</v>
          </cell>
          <cell r="U101">
            <v>4</v>
          </cell>
          <cell r="V101">
            <v>5</v>
          </cell>
          <cell r="W101">
            <v>1</v>
          </cell>
          <cell r="X101">
            <v>2</v>
          </cell>
          <cell r="Y101">
            <v>4</v>
          </cell>
          <cell r="Z101">
            <v>2</v>
          </cell>
          <cell r="AA101">
            <v>0</v>
          </cell>
          <cell r="AB101">
            <v>2</v>
          </cell>
          <cell r="AC101">
            <v>1</v>
          </cell>
          <cell r="AD101">
            <v>2</v>
          </cell>
          <cell r="AE101">
            <v>0</v>
          </cell>
          <cell r="AF101">
            <v>2</v>
          </cell>
          <cell r="AG101">
            <v>3</v>
          </cell>
          <cell r="AH101">
            <v>0</v>
          </cell>
          <cell r="AI101">
            <v>1</v>
          </cell>
          <cell r="AJ101">
            <v>4</v>
          </cell>
          <cell r="AK101">
            <v>1</v>
          </cell>
          <cell r="AL101">
            <v>3</v>
          </cell>
          <cell r="AM101">
            <v>5</v>
          </cell>
          <cell r="AN101">
            <v>6</v>
          </cell>
          <cell r="AO101">
            <v>3</v>
          </cell>
          <cell r="AP101">
            <v>6</v>
          </cell>
          <cell r="AQ101">
            <v>8</v>
          </cell>
          <cell r="AR101">
            <v>4</v>
          </cell>
          <cell r="AS101">
            <v>2</v>
          </cell>
          <cell r="AT101">
            <v>5</v>
          </cell>
          <cell r="AU101">
            <v>8</v>
          </cell>
          <cell r="AV101">
            <v>7</v>
          </cell>
          <cell r="AW101">
            <v>5</v>
          </cell>
          <cell r="AX101">
            <v>8</v>
          </cell>
          <cell r="AY101">
            <v>3</v>
          </cell>
          <cell r="AZ101">
            <v>10</v>
          </cell>
          <cell r="BA101">
            <v>4</v>
          </cell>
          <cell r="BB101">
            <v>4</v>
          </cell>
          <cell r="BC101">
            <v>7</v>
          </cell>
          <cell r="BD101">
            <v>7</v>
          </cell>
          <cell r="BE101">
            <v>6</v>
          </cell>
          <cell r="BF101">
            <v>2</v>
          </cell>
          <cell r="BG101">
            <v>1</v>
          </cell>
          <cell r="BH101">
            <v>5</v>
          </cell>
          <cell r="BI101">
            <v>6</v>
          </cell>
          <cell r="BJ101">
            <v>3</v>
          </cell>
          <cell r="BK101">
            <v>4</v>
          </cell>
          <cell r="BL101">
            <v>4</v>
          </cell>
          <cell r="BM101">
            <v>1</v>
          </cell>
          <cell r="BN101">
            <v>5</v>
          </cell>
          <cell r="BO101">
            <v>7</v>
          </cell>
          <cell r="BP101">
            <v>4</v>
          </cell>
          <cell r="BQ101">
            <v>5</v>
          </cell>
          <cell r="BR101">
            <v>4</v>
          </cell>
          <cell r="BS101">
            <v>2</v>
          </cell>
          <cell r="BT101">
            <v>5</v>
          </cell>
          <cell r="BU101">
            <v>5</v>
          </cell>
          <cell r="BV101">
            <v>1</v>
          </cell>
          <cell r="BW101">
            <v>2</v>
          </cell>
          <cell r="BX101">
            <v>0</v>
          </cell>
          <cell r="BY101">
            <v>4</v>
          </cell>
          <cell r="BZ101">
            <v>3</v>
          </cell>
          <cell r="CA101">
            <v>1</v>
          </cell>
          <cell r="CB101">
            <v>4</v>
          </cell>
          <cell r="CC101">
            <v>3</v>
          </cell>
          <cell r="CD101">
            <v>0</v>
          </cell>
          <cell r="CE101">
            <v>1</v>
          </cell>
          <cell r="CF101">
            <v>1</v>
          </cell>
          <cell r="CG101">
            <v>7</v>
          </cell>
          <cell r="CH101">
            <v>4</v>
          </cell>
          <cell r="CI101">
            <v>1</v>
          </cell>
          <cell r="CJ101">
            <v>4</v>
          </cell>
          <cell r="CK101">
            <v>3</v>
          </cell>
          <cell r="CL101">
            <v>2</v>
          </cell>
          <cell r="CM101">
            <v>2</v>
          </cell>
          <cell r="CN101">
            <v>0</v>
          </cell>
          <cell r="CO101">
            <v>1</v>
          </cell>
          <cell r="CP101">
            <v>2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2</v>
          </cell>
          <cell r="CV101">
            <v>0</v>
          </cell>
          <cell r="CW101">
            <v>0</v>
          </cell>
          <cell r="CX101">
            <v>1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</row>
        <row r="102">
          <cell r="A102" t="str">
            <v>ｻｲﾜ111</v>
          </cell>
          <cell r="B102" t="str">
            <v>ｻｲﾜ1</v>
          </cell>
          <cell r="C102">
            <v>1</v>
          </cell>
          <cell r="D102">
            <v>1</v>
          </cell>
          <cell r="E102">
            <v>5</v>
          </cell>
          <cell r="F102">
            <v>9</v>
          </cell>
          <cell r="G102">
            <v>9</v>
          </cell>
          <cell r="H102">
            <v>6</v>
          </cell>
          <cell r="I102">
            <v>4</v>
          </cell>
          <cell r="J102">
            <v>4</v>
          </cell>
          <cell r="K102">
            <v>6</v>
          </cell>
          <cell r="L102">
            <v>6</v>
          </cell>
          <cell r="M102">
            <v>8</v>
          </cell>
          <cell r="N102">
            <v>2</v>
          </cell>
          <cell r="O102">
            <v>7</v>
          </cell>
          <cell r="P102">
            <v>9</v>
          </cell>
          <cell r="Q102">
            <v>5</v>
          </cell>
          <cell r="R102">
            <v>6</v>
          </cell>
          <cell r="S102">
            <v>9</v>
          </cell>
          <cell r="T102">
            <v>3</v>
          </cell>
          <cell r="U102">
            <v>7</v>
          </cell>
          <cell r="V102">
            <v>9</v>
          </cell>
          <cell r="W102">
            <v>7</v>
          </cell>
          <cell r="X102">
            <v>4</v>
          </cell>
          <cell r="Y102">
            <v>5</v>
          </cell>
          <cell r="Z102">
            <v>5</v>
          </cell>
          <cell r="AA102">
            <v>6</v>
          </cell>
          <cell r="AB102">
            <v>7</v>
          </cell>
          <cell r="AC102">
            <v>5</v>
          </cell>
          <cell r="AD102">
            <v>4</v>
          </cell>
          <cell r="AE102">
            <v>9</v>
          </cell>
          <cell r="AF102">
            <v>2</v>
          </cell>
          <cell r="AG102">
            <v>6</v>
          </cell>
          <cell r="AH102">
            <v>7</v>
          </cell>
          <cell r="AI102">
            <v>8</v>
          </cell>
          <cell r="AJ102">
            <v>6</v>
          </cell>
          <cell r="AK102">
            <v>7</v>
          </cell>
          <cell r="AL102">
            <v>14</v>
          </cell>
          <cell r="AM102">
            <v>12</v>
          </cell>
          <cell r="AN102">
            <v>10</v>
          </cell>
          <cell r="AO102">
            <v>7</v>
          </cell>
          <cell r="AP102">
            <v>12</v>
          </cell>
          <cell r="AQ102">
            <v>10</v>
          </cell>
          <cell r="AR102">
            <v>9</v>
          </cell>
          <cell r="AS102">
            <v>6</v>
          </cell>
          <cell r="AT102">
            <v>7</v>
          </cell>
          <cell r="AU102">
            <v>14</v>
          </cell>
          <cell r="AV102">
            <v>8</v>
          </cell>
          <cell r="AW102">
            <v>14</v>
          </cell>
          <cell r="AX102">
            <v>13</v>
          </cell>
          <cell r="AY102">
            <v>8</v>
          </cell>
          <cell r="AZ102">
            <v>13</v>
          </cell>
          <cell r="BA102">
            <v>10</v>
          </cell>
          <cell r="BB102">
            <v>14</v>
          </cell>
          <cell r="BC102">
            <v>7</v>
          </cell>
          <cell r="BD102">
            <v>11</v>
          </cell>
          <cell r="BE102">
            <v>11</v>
          </cell>
          <cell r="BF102">
            <v>5</v>
          </cell>
          <cell r="BG102">
            <v>12</v>
          </cell>
          <cell r="BH102">
            <v>9</v>
          </cell>
          <cell r="BI102">
            <v>15</v>
          </cell>
          <cell r="BJ102">
            <v>11</v>
          </cell>
          <cell r="BK102">
            <v>11</v>
          </cell>
          <cell r="BL102">
            <v>14</v>
          </cell>
          <cell r="BM102">
            <v>9</v>
          </cell>
          <cell r="BN102">
            <v>13</v>
          </cell>
          <cell r="BO102">
            <v>8</v>
          </cell>
          <cell r="BP102">
            <v>6</v>
          </cell>
          <cell r="BQ102">
            <v>10</v>
          </cell>
          <cell r="BR102">
            <v>14</v>
          </cell>
          <cell r="BS102">
            <v>7</v>
          </cell>
          <cell r="BT102">
            <v>7</v>
          </cell>
          <cell r="BU102">
            <v>11</v>
          </cell>
          <cell r="BV102">
            <v>4</v>
          </cell>
          <cell r="BW102">
            <v>7</v>
          </cell>
          <cell r="BX102">
            <v>4</v>
          </cell>
          <cell r="BY102">
            <v>4</v>
          </cell>
          <cell r="BZ102">
            <v>6</v>
          </cell>
          <cell r="CA102">
            <v>7</v>
          </cell>
          <cell r="CB102">
            <v>9</v>
          </cell>
          <cell r="CC102">
            <v>6</v>
          </cell>
          <cell r="CD102">
            <v>6</v>
          </cell>
          <cell r="CE102">
            <v>2</v>
          </cell>
          <cell r="CF102">
            <v>6</v>
          </cell>
          <cell r="CG102">
            <v>8</v>
          </cell>
          <cell r="CH102">
            <v>6</v>
          </cell>
          <cell r="CI102">
            <v>3</v>
          </cell>
          <cell r="CJ102">
            <v>6</v>
          </cell>
          <cell r="CK102">
            <v>2</v>
          </cell>
          <cell r="CL102">
            <v>2</v>
          </cell>
          <cell r="CM102">
            <v>1</v>
          </cell>
          <cell r="CN102">
            <v>4</v>
          </cell>
          <cell r="CO102">
            <v>1</v>
          </cell>
          <cell r="CP102">
            <v>5</v>
          </cell>
          <cell r="CQ102">
            <v>2</v>
          </cell>
          <cell r="CR102">
            <v>2</v>
          </cell>
          <cell r="CS102">
            <v>5</v>
          </cell>
          <cell r="CT102">
            <v>0</v>
          </cell>
          <cell r="CU102">
            <v>1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</row>
        <row r="103">
          <cell r="A103" t="str">
            <v>ｻｲﾜ112</v>
          </cell>
          <cell r="B103" t="str">
            <v>ｻｲﾜ1</v>
          </cell>
          <cell r="C103">
            <v>1</v>
          </cell>
          <cell r="D103">
            <v>2</v>
          </cell>
          <cell r="E103">
            <v>9</v>
          </cell>
          <cell r="F103">
            <v>9</v>
          </cell>
          <cell r="G103">
            <v>3</v>
          </cell>
          <cell r="H103">
            <v>3</v>
          </cell>
          <cell r="I103">
            <v>5</v>
          </cell>
          <cell r="J103">
            <v>7</v>
          </cell>
          <cell r="K103">
            <v>10</v>
          </cell>
          <cell r="L103">
            <v>6</v>
          </cell>
          <cell r="M103">
            <v>7</v>
          </cell>
          <cell r="N103">
            <v>5</v>
          </cell>
          <cell r="O103">
            <v>5</v>
          </cell>
          <cell r="P103">
            <v>2</v>
          </cell>
          <cell r="Q103">
            <v>2</v>
          </cell>
          <cell r="R103">
            <v>5</v>
          </cell>
          <cell r="S103">
            <v>9</v>
          </cell>
          <cell r="T103">
            <v>10</v>
          </cell>
          <cell r="U103">
            <v>8</v>
          </cell>
          <cell r="V103">
            <v>6</v>
          </cell>
          <cell r="W103">
            <v>3</v>
          </cell>
          <cell r="X103">
            <v>2</v>
          </cell>
          <cell r="Y103">
            <v>6</v>
          </cell>
          <cell r="Z103">
            <v>10</v>
          </cell>
          <cell r="AA103">
            <v>3</v>
          </cell>
          <cell r="AB103">
            <v>11</v>
          </cell>
          <cell r="AC103">
            <v>8</v>
          </cell>
          <cell r="AD103">
            <v>10</v>
          </cell>
          <cell r="AE103">
            <v>8</v>
          </cell>
          <cell r="AF103">
            <v>6</v>
          </cell>
          <cell r="AG103">
            <v>8</v>
          </cell>
          <cell r="AH103">
            <v>10</v>
          </cell>
          <cell r="AI103">
            <v>7</v>
          </cell>
          <cell r="AJ103">
            <v>8</v>
          </cell>
          <cell r="AK103">
            <v>8</v>
          </cell>
          <cell r="AL103">
            <v>15</v>
          </cell>
          <cell r="AM103">
            <v>7</v>
          </cell>
          <cell r="AN103">
            <v>10</v>
          </cell>
          <cell r="AO103">
            <v>9</v>
          </cell>
          <cell r="AP103">
            <v>10</v>
          </cell>
          <cell r="AQ103">
            <v>8</v>
          </cell>
          <cell r="AR103">
            <v>13</v>
          </cell>
          <cell r="AS103">
            <v>11</v>
          </cell>
          <cell r="AT103">
            <v>5</v>
          </cell>
          <cell r="AU103">
            <v>11</v>
          </cell>
          <cell r="AV103">
            <v>11</v>
          </cell>
          <cell r="AW103">
            <v>7</v>
          </cell>
          <cell r="AX103">
            <v>11</v>
          </cell>
          <cell r="AY103">
            <v>10</v>
          </cell>
          <cell r="AZ103">
            <v>12</v>
          </cell>
          <cell r="BA103">
            <v>8</v>
          </cell>
          <cell r="BB103">
            <v>15</v>
          </cell>
          <cell r="BC103">
            <v>10</v>
          </cell>
          <cell r="BD103">
            <v>14</v>
          </cell>
          <cell r="BE103">
            <v>10</v>
          </cell>
          <cell r="BF103">
            <v>8</v>
          </cell>
          <cell r="BG103">
            <v>11</v>
          </cell>
          <cell r="BH103">
            <v>7</v>
          </cell>
          <cell r="BI103">
            <v>7</v>
          </cell>
          <cell r="BJ103">
            <v>9</v>
          </cell>
          <cell r="BK103">
            <v>7</v>
          </cell>
          <cell r="BL103">
            <v>18</v>
          </cell>
          <cell r="BM103">
            <v>8</v>
          </cell>
          <cell r="BN103">
            <v>11</v>
          </cell>
          <cell r="BO103">
            <v>9</v>
          </cell>
          <cell r="BP103">
            <v>4</v>
          </cell>
          <cell r="BQ103">
            <v>11</v>
          </cell>
          <cell r="BR103">
            <v>13</v>
          </cell>
          <cell r="BS103">
            <v>16</v>
          </cell>
          <cell r="BT103">
            <v>10</v>
          </cell>
          <cell r="BU103">
            <v>5</v>
          </cell>
          <cell r="BV103">
            <v>11</v>
          </cell>
          <cell r="BW103">
            <v>10</v>
          </cell>
          <cell r="BX103">
            <v>4</v>
          </cell>
          <cell r="BY103">
            <v>6</v>
          </cell>
          <cell r="BZ103">
            <v>8</v>
          </cell>
          <cell r="CA103">
            <v>7</v>
          </cell>
          <cell r="CB103">
            <v>8</v>
          </cell>
          <cell r="CC103">
            <v>12</v>
          </cell>
          <cell r="CD103">
            <v>7</v>
          </cell>
          <cell r="CE103">
            <v>6</v>
          </cell>
          <cell r="CF103">
            <v>3</v>
          </cell>
          <cell r="CG103">
            <v>3</v>
          </cell>
          <cell r="CH103">
            <v>6</v>
          </cell>
          <cell r="CI103">
            <v>11</v>
          </cell>
          <cell r="CJ103">
            <v>7</v>
          </cell>
          <cell r="CK103">
            <v>4</v>
          </cell>
          <cell r="CL103">
            <v>8</v>
          </cell>
          <cell r="CM103">
            <v>3</v>
          </cell>
          <cell r="CN103">
            <v>4</v>
          </cell>
          <cell r="CO103">
            <v>3</v>
          </cell>
          <cell r="CP103">
            <v>3</v>
          </cell>
          <cell r="CQ103">
            <v>2</v>
          </cell>
          <cell r="CR103">
            <v>1</v>
          </cell>
          <cell r="CS103">
            <v>0</v>
          </cell>
          <cell r="CT103">
            <v>1</v>
          </cell>
          <cell r="CU103">
            <v>2</v>
          </cell>
          <cell r="CV103">
            <v>1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</row>
        <row r="104">
          <cell r="A104" t="str">
            <v>ｻｲﾜ211</v>
          </cell>
          <cell r="B104" t="str">
            <v>ｻｲﾜ2</v>
          </cell>
          <cell r="C104">
            <v>1</v>
          </cell>
          <cell r="D104">
            <v>1</v>
          </cell>
          <cell r="E104">
            <v>11</v>
          </cell>
          <cell r="F104">
            <v>5</v>
          </cell>
          <cell r="G104">
            <v>8</v>
          </cell>
          <cell r="H104">
            <v>5</v>
          </cell>
          <cell r="I104">
            <v>12</v>
          </cell>
          <cell r="J104">
            <v>7</v>
          </cell>
          <cell r="K104">
            <v>7</v>
          </cell>
          <cell r="L104">
            <v>7</v>
          </cell>
          <cell r="M104">
            <v>6</v>
          </cell>
          <cell r="N104">
            <v>7</v>
          </cell>
          <cell r="O104">
            <v>4</v>
          </cell>
          <cell r="P104">
            <v>4</v>
          </cell>
          <cell r="Q104">
            <v>14</v>
          </cell>
          <cell r="R104">
            <v>7</v>
          </cell>
          <cell r="S104">
            <v>11</v>
          </cell>
          <cell r="T104">
            <v>17</v>
          </cell>
          <cell r="U104">
            <v>7</v>
          </cell>
          <cell r="V104">
            <v>14</v>
          </cell>
          <cell r="W104">
            <v>11</v>
          </cell>
          <cell r="X104">
            <v>2</v>
          </cell>
          <cell r="Y104">
            <v>7</v>
          </cell>
          <cell r="Z104">
            <v>6</v>
          </cell>
          <cell r="AA104">
            <v>7</v>
          </cell>
          <cell r="AB104">
            <v>7</v>
          </cell>
          <cell r="AC104">
            <v>11</v>
          </cell>
          <cell r="AD104">
            <v>10</v>
          </cell>
          <cell r="AE104">
            <v>9</v>
          </cell>
          <cell r="AF104">
            <v>9</v>
          </cell>
          <cell r="AG104">
            <v>10</v>
          </cell>
          <cell r="AH104">
            <v>11</v>
          </cell>
          <cell r="AI104">
            <v>11</v>
          </cell>
          <cell r="AJ104">
            <v>10</v>
          </cell>
          <cell r="AK104">
            <v>12</v>
          </cell>
          <cell r="AL104">
            <v>9</v>
          </cell>
          <cell r="AM104">
            <v>7</v>
          </cell>
          <cell r="AN104">
            <v>8</v>
          </cell>
          <cell r="AO104">
            <v>9</v>
          </cell>
          <cell r="AP104">
            <v>8</v>
          </cell>
          <cell r="AQ104">
            <v>9</v>
          </cell>
          <cell r="AR104">
            <v>9</v>
          </cell>
          <cell r="AS104">
            <v>7</v>
          </cell>
          <cell r="AT104">
            <v>7</v>
          </cell>
          <cell r="AU104">
            <v>17</v>
          </cell>
          <cell r="AV104">
            <v>13</v>
          </cell>
          <cell r="AW104">
            <v>11</v>
          </cell>
          <cell r="AX104">
            <v>17</v>
          </cell>
          <cell r="AY104">
            <v>17</v>
          </cell>
          <cell r="AZ104">
            <v>9</v>
          </cell>
          <cell r="BA104">
            <v>14</v>
          </cell>
          <cell r="BB104">
            <v>18</v>
          </cell>
          <cell r="BC104">
            <v>13</v>
          </cell>
          <cell r="BD104">
            <v>9</v>
          </cell>
          <cell r="BE104">
            <v>16</v>
          </cell>
          <cell r="BF104">
            <v>18</v>
          </cell>
          <cell r="BG104">
            <v>10</v>
          </cell>
          <cell r="BH104">
            <v>13</v>
          </cell>
          <cell r="BI104">
            <v>15</v>
          </cell>
          <cell r="BJ104">
            <v>12</v>
          </cell>
          <cell r="BK104">
            <v>11</v>
          </cell>
          <cell r="BL104">
            <v>8</v>
          </cell>
          <cell r="BM104">
            <v>12</v>
          </cell>
          <cell r="BN104">
            <v>14</v>
          </cell>
          <cell r="BO104">
            <v>22</v>
          </cell>
          <cell r="BP104">
            <v>7</v>
          </cell>
          <cell r="BQ104">
            <v>14</v>
          </cell>
          <cell r="BR104">
            <v>10</v>
          </cell>
          <cell r="BS104">
            <v>14</v>
          </cell>
          <cell r="BT104">
            <v>15</v>
          </cell>
          <cell r="BU104">
            <v>21</v>
          </cell>
          <cell r="BV104">
            <v>13</v>
          </cell>
          <cell r="BW104">
            <v>17</v>
          </cell>
          <cell r="BX104">
            <v>9</v>
          </cell>
          <cell r="BY104">
            <v>9</v>
          </cell>
          <cell r="BZ104">
            <v>12</v>
          </cell>
          <cell r="CA104">
            <v>18</v>
          </cell>
          <cell r="CB104">
            <v>9</v>
          </cell>
          <cell r="CC104">
            <v>17</v>
          </cell>
          <cell r="CD104">
            <v>15</v>
          </cell>
          <cell r="CE104">
            <v>6</v>
          </cell>
          <cell r="CF104">
            <v>12</v>
          </cell>
          <cell r="CG104">
            <v>11</v>
          </cell>
          <cell r="CH104">
            <v>9</v>
          </cell>
          <cell r="CI104">
            <v>8</v>
          </cell>
          <cell r="CJ104">
            <v>6</v>
          </cell>
          <cell r="CK104">
            <v>7</v>
          </cell>
          <cell r="CL104">
            <v>8</v>
          </cell>
          <cell r="CM104">
            <v>3</v>
          </cell>
          <cell r="CN104">
            <v>6</v>
          </cell>
          <cell r="CO104">
            <v>5</v>
          </cell>
          <cell r="CP104">
            <v>3</v>
          </cell>
          <cell r="CQ104">
            <v>1</v>
          </cell>
          <cell r="CR104">
            <v>4</v>
          </cell>
          <cell r="CS104">
            <v>0</v>
          </cell>
          <cell r="CT104">
            <v>1</v>
          </cell>
          <cell r="CU104">
            <v>0</v>
          </cell>
          <cell r="CV104">
            <v>1</v>
          </cell>
          <cell r="CW104">
            <v>1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</row>
        <row r="105">
          <cell r="A105" t="str">
            <v>ｻｲﾜ212</v>
          </cell>
          <cell r="B105" t="str">
            <v>ｻｲﾜ2</v>
          </cell>
          <cell r="C105">
            <v>1</v>
          </cell>
          <cell r="D105">
            <v>2</v>
          </cell>
          <cell r="E105">
            <v>11</v>
          </cell>
          <cell r="F105">
            <v>2</v>
          </cell>
          <cell r="G105">
            <v>10</v>
          </cell>
          <cell r="H105">
            <v>3</v>
          </cell>
          <cell r="I105">
            <v>3</v>
          </cell>
          <cell r="J105">
            <v>5</v>
          </cell>
          <cell r="K105">
            <v>11</v>
          </cell>
          <cell r="L105">
            <v>6</v>
          </cell>
          <cell r="M105">
            <v>6</v>
          </cell>
          <cell r="N105">
            <v>6</v>
          </cell>
          <cell r="O105">
            <v>8</v>
          </cell>
          <cell r="P105">
            <v>7</v>
          </cell>
          <cell r="Q105">
            <v>5</v>
          </cell>
          <cell r="R105">
            <v>4</v>
          </cell>
          <cell r="S105">
            <v>5</v>
          </cell>
          <cell r="T105">
            <v>7</v>
          </cell>
          <cell r="U105">
            <v>9</v>
          </cell>
          <cell r="V105">
            <v>16</v>
          </cell>
          <cell r="W105">
            <v>8</v>
          </cell>
          <cell r="X105">
            <v>10</v>
          </cell>
          <cell r="Y105">
            <v>13</v>
          </cell>
          <cell r="Z105">
            <v>9</v>
          </cell>
          <cell r="AA105">
            <v>14</v>
          </cell>
          <cell r="AB105">
            <v>11</v>
          </cell>
          <cell r="AC105">
            <v>4</v>
          </cell>
          <cell r="AD105">
            <v>9</v>
          </cell>
          <cell r="AE105">
            <v>6</v>
          </cell>
          <cell r="AF105">
            <v>10</v>
          </cell>
          <cell r="AG105">
            <v>9</v>
          </cell>
          <cell r="AH105">
            <v>8</v>
          </cell>
          <cell r="AI105">
            <v>10</v>
          </cell>
          <cell r="AJ105">
            <v>7</v>
          </cell>
          <cell r="AK105">
            <v>14</v>
          </cell>
          <cell r="AL105">
            <v>13</v>
          </cell>
          <cell r="AM105">
            <v>10</v>
          </cell>
          <cell r="AN105">
            <v>6</v>
          </cell>
          <cell r="AO105">
            <v>7</v>
          </cell>
          <cell r="AP105">
            <v>11</v>
          </cell>
          <cell r="AQ105">
            <v>11</v>
          </cell>
          <cell r="AR105">
            <v>11</v>
          </cell>
          <cell r="AS105">
            <v>5</v>
          </cell>
          <cell r="AT105">
            <v>8</v>
          </cell>
          <cell r="AU105">
            <v>16</v>
          </cell>
          <cell r="AV105">
            <v>15</v>
          </cell>
          <cell r="AW105">
            <v>17</v>
          </cell>
          <cell r="AX105">
            <v>17</v>
          </cell>
          <cell r="AY105">
            <v>15</v>
          </cell>
          <cell r="AZ105">
            <v>16</v>
          </cell>
          <cell r="BA105">
            <v>18</v>
          </cell>
          <cell r="BB105">
            <v>14</v>
          </cell>
          <cell r="BC105">
            <v>19</v>
          </cell>
          <cell r="BD105">
            <v>13</v>
          </cell>
          <cell r="BE105">
            <v>12</v>
          </cell>
          <cell r="BF105">
            <v>13</v>
          </cell>
          <cell r="BG105">
            <v>9</v>
          </cell>
          <cell r="BH105">
            <v>13</v>
          </cell>
          <cell r="BI105">
            <v>14</v>
          </cell>
          <cell r="BJ105">
            <v>19</v>
          </cell>
          <cell r="BK105">
            <v>12</v>
          </cell>
          <cell r="BL105">
            <v>12</v>
          </cell>
          <cell r="BM105">
            <v>16</v>
          </cell>
          <cell r="BN105">
            <v>17</v>
          </cell>
          <cell r="BO105">
            <v>13</v>
          </cell>
          <cell r="BP105">
            <v>7</v>
          </cell>
          <cell r="BQ105">
            <v>16</v>
          </cell>
          <cell r="BR105">
            <v>13</v>
          </cell>
          <cell r="BS105">
            <v>13</v>
          </cell>
          <cell r="BT105">
            <v>21</v>
          </cell>
          <cell r="BU105">
            <v>18</v>
          </cell>
          <cell r="BV105">
            <v>18</v>
          </cell>
          <cell r="BW105">
            <v>12</v>
          </cell>
          <cell r="BX105">
            <v>7</v>
          </cell>
          <cell r="BY105">
            <v>13</v>
          </cell>
          <cell r="BZ105">
            <v>18</v>
          </cell>
          <cell r="CA105">
            <v>8</v>
          </cell>
          <cell r="CB105">
            <v>10</v>
          </cell>
          <cell r="CC105">
            <v>16</v>
          </cell>
          <cell r="CD105">
            <v>19</v>
          </cell>
          <cell r="CE105">
            <v>12</v>
          </cell>
          <cell r="CF105">
            <v>10</v>
          </cell>
          <cell r="CG105">
            <v>7</v>
          </cell>
          <cell r="CH105">
            <v>12</v>
          </cell>
          <cell r="CI105">
            <v>9</v>
          </cell>
          <cell r="CJ105">
            <v>5</v>
          </cell>
          <cell r="CK105">
            <v>8</v>
          </cell>
          <cell r="CL105">
            <v>5</v>
          </cell>
          <cell r="CM105">
            <v>9</v>
          </cell>
          <cell r="CN105">
            <v>6</v>
          </cell>
          <cell r="CO105">
            <v>3</v>
          </cell>
          <cell r="CP105">
            <v>3</v>
          </cell>
          <cell r="CQ105">
            <v>6</v>
          </cell>
          <cell r="CR105">
            <v>5</v>
          </cell>
          <cell r="CS105">
            <v>0</v>
          </cell>
          <cell r="CT105">
            <v>1</v>
          </cell>
          <cell r="CU105">
            <v>2</v>
          </cell>
          <cell r="CV105">
            <v>1</v>
          </cell>
          <cell r="CW105">
            <v>0</v>
          </cell>
          <cell r="CX105">
            <v>1</v>
          </cell>
          <cell r="CY105">
            <v>1</v>
          </cell>
          <cell r="CZ105">
            <v>0</v>
          </cell>
          <cell r="DA105">
            <v>0</v>
          </cell>
          <cell r="DB105">
            <v>0</v>
          </cell>
          <cell r="DC105">
            <v>1</v>
          </cell>
          <cell r="DD105">
            <v>0</v>
          </cell>
          <cell r="DE105">
            <v>0</v>
          </cell>
        </row>
        <row r="106">
          <cell r="A106" t="str">
            <v>ｻｲﾜ311</v>
          </cell>
          <cell r="B106" t="str">
            <v>ｻｲﾜ3</v>
          </cell>
          <cell r="C106">
            <v>1</v>
          </cell>
          <cell r="D106">
            <v>1</v>
          </cell>
          <cell r="E106">
            <v>7</v>
          </cell>
          <cell r="F106">
            <v>5</v>
          </cell>
          <cell r="G106">
            <v>2</v>
          </cell>
          <cell r="H106">
            <v>8</v>
          </cell>
          <cell r="I106">
            <v>5</v>
          </cell>
          <cell r="J106">
            <v>4</v>
          </cell>
          <cell r="K106">
            <v>8</v>
          </cell>
          <cell r="L106">
            <v>2</v>
          </cell>
          <cell r="M106">
            <v>4</v>
          </cell>
          <cell r="N106">
            <v>2</v>
          </cell>
          <cell r="O106">
            <v>5</v>
          </cell>
          <cell r="P106">
            <v>4</v>
          </cell>
          <cell r="Q106">
            <v>4</v>
          </cell>
          <cell r="R106">
            <v>6</v>
          </cell>
          <cell r="S106">
            <v>8</v>
          </cell>
          <cell r="T106">
            <v>8</v>
          </cell>
          <cell r="U106">
            <v>5</v>
          </cell>
          <cell r="V106">
            <v>6</v>
          </cell>
          <cell r="W106">
            <v>5</v>
          </cell>
          <cell r="X106">
            <v>3</v>
          </cell>
          <cell r="Y106">
            <v>2</v>
          </cell>
          <cell r="Z106">
            <v>6</v>
          </cell>
          <cell r="AA106">
            <v>2</v>
          </cell>
          <cell r="AB106">
            <v>4</v>
          </cell>
          <cell r="AC106">
            <v>7</v>
          </cell>
          <cell r="AD106">
            <v>6</v>
          </cell>
          <cell r="AE106">
            <v>13</v>
          </cell>
          <cell r="AF106">
            <v>2</v>
          </cell>
          <cell r="AG106">
            <v>5</v>
          </cell>
          <cell r="AH106">
            <v>5</v>
          </cell>
          <cell r="AI106">
            <v>10</v>
          </cell>
          <cell r="AJ106">
            <v>7</v>
          </cell>
          <cell r="AK106">
            <v>13</v>
          </cell>
          <cell r="AL106">
            <v>8</v>
          </cell>
          <cell r="AM106">
            <v>9</v>
          </cell>
          <cell r="AN106">
            <v>8</v>
          </cell>
          <cell r="AO106">
            <v>4</v>
          </cell>
          <cell r="AP106">
            <v>8</v>
          </cell>
          <cell r="AQ106">
            <v>4</v>
          </cell>
          <cell r="AR106">
            <v>7</v>
          </cell>
          <cell r="AS106">
            <v>12</v>
          </cell>
          <cell r="AT106">
            <v>7</v>
          </cell>
          <cell r="AU106">
            <v>8</v>
          </cell>
          <cell r="AV106">
            <v>8</v>
          </cell>
          <cell r="AW106">
            <v>6</v>
          </cell>
          <cell r="AX106">
            <v>9</v>
          </cell>
          <cell r="AY106">
            <v>14</v>
          </cell>
          <cell r="AZ106">
            <v>12</v>
          </cell>
          <cell r="BA106">
            <v>7</v>
          </cell>
          <cell r="BB106">
            <v>5</v>
          </cell>
          <cell r="BC106">
            <v>9</v>
          </cell>
          <cell r="BD106">
            <v>8</v>
          </cell>
          <cell r="BE106">
            <v>5</v>
          </cell>
          <cell r="BF106">
            <v>6</v>
          </cell>
          <cell r="BG106">
            <v>7</v>
          </cell>
          <cell r="BH106">
            <v>11</v>
          </cell>
          <cell r="BI106">
            <v>4</v>
          </cell>
          <cell r="BJ106">
            <v>5</v>
          </cell>
          <cell r="BK106">
            <v>10</v>
          </cell>
          <cell r="BL106">
            <v>7</v>
          </cell>
          <cell r="BM106">
            <v>7</v>
          </cell>
          <cell r="BN106">
            <v>5</v>
          </cell>
          <cell r="BO106">
            <v>7</v>
          </cell>
          <cell r="BP106">
            <v>4</v>
          </cell>
          <cell r="BQ106">
            <v>4</v>
          </cell>
          <cell r="BR106">
            <v>5</v>
          </cell>
          <cell r="BS106">
            <v>4</v>
          </cell>
          <cell r="BT106">
            <v>3</v>
          </cell>
          <cell r="BU106">
            <v>2</v>
          </cell>
          <cell r="BV106">
            <v>6</v>
          </cell>
          <cell r="BW106">
            <v>7</v>
          </cell>
          <cell r="BX106">
            <v>2</v>
          </cell>
          <cell r="BY106">
            <v>3</v>
          </cell>
          <cell r="BZ106">
            <v>3</v>
          </cell>
          <cell r="CA106">
            <v>2</v>
          </cell>
          <cell r="CB106">
            <v>2</v>
          </cell>
          <cell r="CC106">
            <v>5</v>
          </cell>
          <cell r="CD106">
            <v>1</v>
          </cell>
          <cell r="CE106">
            <v>5</v>
          </cell>
          <cell r="CF106">
            <v>1</v>
          </cell>
          <cell r="CG106">
            <v>5</v>
          </cell>
          <cell r="CH106">
            <v>2</v>
          </cell>
          <cell r="CI106">
            <v>3</v>
          </cell>
          <cell r="CJ106">
            <v>5</v>
          </cell>
          <cell r="CK106">
            <v>1</v>
          </cell>
          <cell r="CL106">
            <v>2</v>
          </cell>
          <cell r="CM106">
            <v>3</v>
          </cell>
          <cell r="CN106">
            <v>3</v>
          </cell>
          <cell r="CO106">
            <v>2</v>
          </cell>
          <cell r="CP106">
            <v>0</v>
          </cell>
          <cell r="CQ106">
            <v>3</v>
          </cell>
          <cell r="CR106">
            <v>0</v>
          </cell>
          <cell r="CS106">
            <v>0</v>
          </cell>
          <cell r="CT106">
            <v>0</v>
          </cell>
          <cell r="CU106">
            <v>2</v>
          </cell>
          <cell r="CV106">
            <v>0</v>
          </cell>
          <cell r="CW106">
            <v>1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</row>
        <row r="107">
          <cell r="A107" t="str">
            <v>ｻｲﾜ312</v>
          </cell>
          <cell r="B107" t="str">
            <v>ｻｲﾜ3</v>
          </cell>
          <cell r="C107">
            <v>1</v>
          </cell>
          <cell r="D107">
            <v>2</v>
          </cell>
          <cell r="E107">
            <v>6</v>
          </cell>
          <cell r="F107">
            <v>4</v>
          </cell>
          <cell r="G107">
            <v>4</v>
          </cell>
          <cell r="H107">
            <v>5</v>
          </cell>
          <cell r="I107">
            <v>5</v>
          </cell>
          <cell r="J107">
            <v>1</v>
          </cell>
          <cell r="K107">
            <v>6</v>
          </cell>
          <cell r="L107">
            <v>3</v>
          </cell>
          <cell r="M107">
            <v>3</v>
          </cell>
          <cell r="N107">
            <v>5</v>
          </cell>
          <cell r="O107">
            <v>3</v>
          </cell>
          <cell r="P107">
            <v>7</v>
          </cell>
          <cell r="Q107">
            <v>5</v>
          </cell>
          <cell r="R107">
            <v>1</v>
          </cell>
          <cell r="S107">
            <v>3</v>
          </cell>
          <cell r="T107">
            <v>2</v>
          </cell>
          <cell r="U107">
            <v>5</v>
          </cell>
          <cell r="V107">
            <v>3</v>
          </cell>
          <cell r="W107">
            <v>3</v>
          </cell>
          <cell r="X107">
            <v>7</v>
          </cell>
          <cell r="Y107">
            <v>4</v>
          </cell>
          <cell r="Z107">
            <v>5</v>
          </cell>
          <cell r="AA107">
            <v>7</v>
          </cell>
          <cell r="AB107">
            <v>10</v>
          </cell>
          <cell r="AC107">
            <v>5</v>
          </cell>
          <cell r="AD107">
            <v>6</v>
          </cell>
          <cell r="AE107">
            <v>3</v>
          </cell>
          <cell r="AF107">
            <v>5</v>
          </cell>
          <cell r="AG107">
            <v>7</v>
          </cell>
          <cell r="AH107">
            <v>7</v>
          </cell>
          <cell r="AI107">
            <v>3</v>
          </cell>
          <cell r="AJ107">
            <v>4</v>
          </cell>
          <cell r="AK107">
            <v>10</v>
          </cell>
          <cell r="AL107">
            <v>11</v>
          </cell>
          <cell r="AM107">
            <v>9</v>
          </cell>
          <cell r="AN107">
            <v>5</v>
          </cell>
          <cell r="AO107">
            <v>10</v>
          </cell>
          <cell r="AP107">
            <v>11</v>
          </cell>
          <cell r="AQ107">
            <v>10</v>
          </cell>
          <cell r="AR107">
            <v>3</v>
          </cell>
          <cell r="AS107">
            <v>6</v>
          </cell>
          <cell r="AT107">
            <v>6</v>
          </cell>
          <cell r="AU107">
            <v>6</v>
          </cell>
          <cell r="AV107">
            <v>9</v>
          </cell>
          <cell r="AW107">
            <v>11</v>
          </cell>
          <cell r="AX107">
            <v>6</v>
          </cell>
          <cell r="AY107">
            <v>5</v>
          </cell>
          <cell r="AZ107">
            <v>11</v>
          </cell>
          <cell r="BA107">
            <v>5</v>
          </cell>
          <cell r="BB107">
            <v>9</v>
          </cell>
          <cell r="BC107">
            <v>7</v>
          </cell>
          <cell r="BD107">
            <v>6</v>
          </cell>
          <cell r="BE107">
            <v>9</v>
          </cell>
          <cell r="BF107">
            <v>6</v>
          </cell>
          <cell r="BG107">
            <v>7</v>
          </cell>
          <cell r="BH107">
            <v>8</v>
          </cell>
          <cell r="BI107">
            <v>8</v>
          </cell>
          <cell r="BJ107">
            <v>2</v>
          </cell>
          <cell r="BK107">
            <v>6</v>
          </cell>
          <cell r="BL107">
            <v>8</v>
          </cell>
          <cell r="BM107">
            <v>4</v>
          </cell>
          <cell r="BN107">
            <v>3</v>
          </cell>
          <cell r="BO107">
            <v>4</v>
          </cell>
          <cell r="BP107">
            <v>7</v>
          </cell>
          <cell r="BQ107">
            <v>3</v>
          </cell>
          <cell r="BR107">
            <v>7</v>
          </cell>
          <cell r="BS107">
            <v>6</v>
          </cell>
          <cell r="BT107">
            <v>5</v>
          </cell>
          <cell r="BU107">
            <v>6</v>
          </cell>
          <cell r="BV107">
            <v>3</v>
          </cell>
          <cell r="BW107">
            <v>6</v>
          </cell>
          <cell r="BX107">
            <v>8</v>
          </cell>
          <cell r="BY107">
            <v>3</v>
          </cell>
          <cell r="BZ107">
            <v>7</v>
          </cell>
          <cell r="CA107">
            <v>3</v>
          </cell>
          <cell r="CB107">
            <v>5</v>
          </cell>
          <cell r="CC107">
            <v>5</v>
          </cell>
          <cell r="CD107">
            <v>3</v>
          </cell>
          <cell r="CE107">
            <v>2</v>
          </cell>
          <cell r="CF107">
            <v>4</v>
          </cell>
          <cell r="CG107">
            <v>4</v>
          </cell>
          <cell r="CH107">
            <v>4</v>
          </cell>
          <cell r="CI107">
            <v>4</v>
          </cell>
          <cell r="CJ107">
            <v>5</v>
          </cell>
          <cell r="CK107">
            <v>7</v>
          </cell>
          <cell r="CL107">
            <v>4</v>
          </cell>
          <cell r="CM107">
            <v>6</v>
          </cell>
          <cell r="CN107">
            <v>1</v>
          </cell>
          <cell r="CO107">
            <v>2</v>
          </cell>
          <cell r="CP107">
            <v>1</v>
          </cell>
          <cell r="CQ107">
            <v>3</v>
          </cell>
          <cell r="CR107">
            <v>1</v>
          </cell>
          <cell r="CS107">
            <v>2</v>
          </cell>
          <cell r="CT107">
            <v>2</v>
          </cell>
          <cell r="CU107">
            <v>0</v>
          </cell>
          <cell r="CV107">
            <v>0</v>
          </cell>
          <cell r="CW107">
            <v>1</v>
          </cell>
          <cell r="CX107">
            <v>0</v>
          </cell>
          <cell r="CY107">
            <v>0</v>
          </cell>
          <cell r="CZ107">
            <v>0</v>
          </cell>
          <cell r="DA107">
            <v>1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</row>
        <row r="108">
          <cell r="A108" t="str">
            <v>ｻｲﾜ411</v>
          </cell>
          <cell r="B108" t="str">
            <v>ｻｲﾜ4</v>
          </cell>
          <cell r="C108">
            <v>1</v>
          </cell>
          <cell r="D108">
            <v>1</v>
          </cell>
          <cell r="E108">
            <v>1</v>
          </cell>
          <cell r="F108">
            <v>3</v>
          </cell>
          <cell r="G108">
            <v>7</v>
          </cell>
          <cell r="H108">
            <v>6</v>
          </cell>
          <cell r="I108">
            <v>10</v>
          </cell>
          <cell r="J108">
            <v>5</v>
          </cell>
          <cell r="K108">
            <v>7</v>
          </cell>
          <cell r="L108">
            <v>5</v>
          </cell>
          <cell r="M108">
            <v>5</v>
          </cell>
          <cell r="N108">
            <v>11</v>
          </cell>
          <cell r="O108">
            <v>8</v>
          </cell>
          <cell r="P108">
            <v>7</v>
          </cell>
          <cell r="Q108">
            <v>5</v>
          </cell>
          <cell r="R108">
            <v>6</v>
          </cell>
          <cell r="S108">
            <v>5</v>
          </cell>
          <cell r="T108">
            <v>5</v>
          </cell>
          <cell r="U108">
            <v>9</v>
          </cell>
          <cell r="V108">
            <v>8</v>
          </cell>
          <cell r="W108">
            <v>3</v>
          </cell>
          <cell r="X108">
            <v>8</v>
          </cell>
          <cell r="Y108">
            <v>4</v>
          </cell>
          <cell r="Z108">
            <v>7</v>
          </cell>
          <cell r="AA108">
            <v>5</v>
          </cell>
          <cell r="AB108">
            <v>5</v>
          </cell>
          <cell r="AC108">
            <v>7</v>
          </cell>
          <cell r="AD108">
            <v>8</v>
          </cell>
          <cell r="AE108">
            <v>5</v>
          </cell>
          <cell r="AF108">
            <v>3</v>
          </cell>
          <cell r="AG108">
            <v>5</v>
          </cell>
          <cell r="AH108">
            <v>9</v>
          </cell>
          <cell r="AI108">
            <v>8</v>
          </cell>
          <cell r="AJ108">
            <v>6</v>
          </cell>
          <cell r="AK108">
            <v>5</v>
          </cell>
          <cell r="AL108">
            <v>8</v>
          </cell>
          <cell r="AM108">
            <v>6</v>
          </cell>
          <cell r="AN108">
            <v>11</v>
          </cell>
          <cell r="AO108">
            <v>6</v>
          </cell>
          <cell r="AP108">
            <v>4</v>
          </cell>
          <cell r="AQ108">
            <v>13</v>
          </cell>
          <cell r="AR108">
            <v>4</v>
          </cell>
          <cell r="AS108">
            <v>10</v>
          </cell>
          <cell r="AT108">
            <v>6</v>
          </cell>
          <cell r="AU108">
            <v>7</v>
          </cell>
          <cell r="AV108">
            <v>7</v>
          </cell>
          <cell r="AW108">
            <v>12</v>
          </cell>
          <cell r="AX108">
            <v>13</v>
          </cell>
          <cell r="AY108">
            <v>13</v>
          </cell>
          <cell r="AZ108">
            <v>12</v>
          </cell>
          <cell r="BA108">
            <v>6</v>
          </cell>
          <cell r="BB108">
            <v>12</v>
          </cell>
          <cell r="BC108">
            <v>7</v>
          </cell>
          <cell r="BD108">
            <v>10</v>
          </cell>
          <cell r="BE108">
            <v>11</v>
          </cell>
          <cell r="BF108">
            <v>6</v>
          </cell>
          <cell r="BG108">
            <v>7</v>
          </cell>
          <cell r="BH108">
            <v>12</v>
          </cell>
          <cell r="BI108">
            <v>8</v>
          </cell>
          <cell r="BJ108">
            <v>7</v>
          </cell>
          <cell r="BK108">
            <v>12</v>
          </cell>
          <cell r="BL108">
            <v>7</v>
          </cell>
          <cell r="BM108">
            <v>8</v>
          </cell>
          <cell r="BN108">
            <v>6</v>
          </cell>
          <cell r="BO108">
            <v>15</v>
          </cell>
          <cell r="BP108">
            <v>9</v>
          </cell>
          <cell r="BQ108">
            <v>13</v>
          </cell>
          <cell r="BR108">
            <v>12</v>
          </cell>
          <cell r="BS108">
            <v>14</v>
          </cell>
          <cell r="BT108">
            <v>15</v>
          </cell>
          <cell r="BU108">
            <v>12</v>
          </cell>
          <cell r="BV108">
            <v>12</v>
          </cell>
          <cell r="BW108">
            <v>12</v>
          </cell>
          <cell r="BX108">
            <v>6</v>
          </cell>
          <cell r="BY108">
            <v>5</v>
          </cell>
          <cell r="BZ108">
            <v>7</v>
          </cell>
          <cell r="CA108">
            <v>11</v>
          </cell>
          <cell r="CB108">
            <v>9</v>
          </cell>
          <cell r="CC108">
            <v>6</v>
          </cell>
          <cell r="CD108">
            <v>8</v>
          </cell>
          <cell r="CE108">
            <v>9</v>
          </cell>
          <cell r="CF108">
            <v>6</v>
          </cell>
          <cell r="CG108">
            <v>4</v>
          </cell>
          <cell r="CH108">
            <v>5</v>
          </cell>
          <cell r="CI108">
            <v>6</v>
          </cell>
          <cell r="CJ108">
            <v>8</v>
          </cell>
          <cell r="CK108">
            <v>4</v>
          </cell>
          <cell r="CL108">
            <v>5</v>
          </cell>
          <cell r="CM108">
            <v>4</v>
          </cell>
          <cell r="CN108">
            <v>3</v>
          </cell>
          <cell r="CO108">
            <v>1</v>
          </cell>
          <cell r="CP108">
            <v>3</v>
          </cell>
          <cell r="CQ108">
            <v>0</v>
          </cell>
          <cell r="CR108">
            <v>4</v>
          </cell>
          <cell r="CS108">
            <v>1</v>
          </cell>
          <cell r="CT108">
            <v>0</v>
          </cell>
          <cell r="CU108">
            <v>0</v>
          </cell>
          <cell r="CV108">
            <v>0</v>
          </cell>
          <cell r="CW108">
            <v>1</v>
          </cell>
          <cell r="CX108">
            <v>0</v>
          </cell>
          <cell r="CY108">
            <v>1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</row>
        <row r="109">
          <cell r="A109" t="str">
            <v>ｻｲﾜ412</v>
          </cell>
          <cell r="B109" t="str">
            <v>ｻｲﾜ4</v>
          </cell>
          <cell r="C109">
            <v>1</v>
          </cell>
          <cell r="D109">
            <v>2</v>
          </cell>
          <cell r="E109">
            <v>3</v>
          </cell>
          <cell r="F109">
            <v>3</v>
          </cell>
          <cell r="G109">
            <v>4</v>
          </cell>
          <cell r="H109">
            <v>1</v>
          </cell>
          <cell r="I109">
            <v>7</v>
          </cell>
          <cell r="J109">
            <v>7</v>
          </cell>
          <cell r="K109">
            <v>5</v>
          </cell>
          <cell r="L109">
            <v>4</v>
          </cell>
          <cell r="M109">
            <v>7</v>
          </cell>
          <cell r="N109">
            <v>6</v>
          </cell>
          <cell r="O109">
            <v>3</v>
          </cell>
          <cell r="P109">
            <v>7</v>
          </cell>
          <cell r="Q109">
            <v>3</v>
          </cell>
          <cell r="R109">
            <v>3</v>
          </cell>
          <cell r="S109">
            <v>4</v>
          </cell>
          <cell r="T109">
            <v>5</v>
          </cell>
          <cell r="U109">
            <v>4</v>
          </cell>
          <cell r="V109">
            <v>8</v>
          </cell>
          <cell r="W109">
            <v>6</v>
          </cell>
          <cell r="X109">
            <v>6</v>
          </cell>
          <cell r="Y109">
            <v>6</v>
          </cell>
          <cell r="Z109">
            <v>4</v>
          </cell>
          <cell r="AA109">
            <v>6</v>
          </cell>
          <cell r="AB109">
            <v>7</v>
          </cell>
          <cell r="AC109">
            <v>3</v>
          </cell>
          <cell r="AD109">
            <v>9</v>
          </cell>
          <cell r="AE109">
            <v>8</v>
          </cell>
          <cell r="AF109">
            <v>10</v>
          </cell>
          <cell r="AG109">
            <v>6</v>
          </cell>
          <cell r="AH109">
            <v>6</v>
          </cell>
          <cell r="AI109">
            <v>7</v>
          </cell>
          <cell r="AJ109">
            <v>9</v>
          </cell>
          <cell r="AK109">
            <v>7</v>
          </cell>
          <cell r="AL109">
            <v>11</v>
          </cell>
          <cell r="AM109">
            <v>7</v>
          </cell>
          <cell r="AN109">
            <v>6</v>
          </cell>
          <cell r="AO109">
            <v>4</v>
          </cell>
          <cell r="AP109">
            <v>12</v>
          </cell>
          <cell r="AQ109">
            <v>5</v>
          </cell>
          <cell r="AR109">
            <v>7</v>
          </cell>
          <cell r="AS109">
            <v>6</v>
          </cell>
          <cell r="AT109">
            <v>3</v>
          </cell>
          <cell r="AU109">
            <v>9</v>
          </cell>
          <cell r="AV109">
            <v>8</v>
          </cell>
          <cell r="AW109">
            <v>11</v>
          </cell>
          <cell r="AX109">
            <v>19</v>
          </cell>
          <cell r="AY109">
            <v>6</v>
          </cell>
          <cell r="AZ109">
            <v>11</v>
          </cell>
          <cell r="BA109">
            <v>2</v>
          </cell>
          <cell r="BB109">
            <v>10</v>
          </cell>
          <cell r="BC109">
            <v>9</v>
          </cell>
          <cell r="BD109">
            <v>11</v>
          </cell>
          <cell r="BE109">
            <v>13</v>
          </cell>
          <cell r="BF109">
            <v>17</v>
          </cell>
          <cell r="BG109">
            <v>5</v>
          </cell>
          <cell r="BH109">
            <v>7</v>
          </cell>
          <cell r="BI109">
            <v>8</v>
          </cell>
          <cell r="BJ109">
            <v>5</v>
          </cell>
          <cell r="BK109">
            <v>14</v>
          </cell>
          <cell r="BL109">
            <v>11</v>
          </cell>
          <cell r="BM109">
            <v>10</v>
          </cell>
          <cell r="BN109">
            <v>12</v>
          </cell>
          <cell r="BO109">
            <v>3</v>
          </cell>
          <cell r="BP109">
            <v>6</v>
          </cell>
          <cell r="BQ109">
            <v>12</v>
          </cell>
          <cell r="BR109">
            <v>12</v>
          </cell>
          <cell r="BS109">
            <v>8</v>
          </cell>
          <cell r="BT109">
            <v>14</v>
          </cell>
          <cell r="BU109">
            <v>14</v>
          </cell>
          <cell r="BV109">
            <v>16</v>
          </cell>
          <cell r="BW109">
            <v>7</v>
          </cell>
          <cell r="BX109">
            <v>4</v>
          </cell>
          <cell r="BY109">
            <v>7</v>
          </cell>
          <cell r="BZ109">
            <v>17</v>
          </cell>
          <cell r="CA109">
            <v>9</v>
          </cell>
          <cell r="CB109">
            <v>7</v>
          </cell>
          <cell r="CC109">
            <v>9</v>
          </cell>
          <cell r="CD109">
            <v>14</v>
          </cell>
          <cell r="CE109">
            <v>9</v>
          </cell>
          <cell r="CF109">
            <v>12</v>
          </cell>
          <cell r="CG109">
            <v>5</v>
          </cell>
          <cell r="CH109">
            <v>10</v>
          </cell>
          <cell r="CI109">
            <v>7</v>
          </cell>
          <cell r="CJ109">
            <v>10</v>
          </cell>
          <cell r="CK109">
            <v>5</v>
          </cell>
          <cell r="CL109">
            <v>8</v>
          </cell>
          <cell r="CM109">
            <v>6</v>
          </cell>
          <cell r="CN109">
            <v>2</v>
          </cell>
          <cell r="CO109">
            <v>5</v>
          </cell>
          <cell r="CP109">
            <v>4</v>
          </cell>
          <cell r="CQ109">
            <v>2</v>
          </cell>
          <cell r="CR109">
            <v>4</v>
          </cell>
          <cell r="CS109">
            <v>0</v>
          </cell>
          <cell r="CT109">
            <v>2</v>
          </cell>
          <cell r="CU109">
            <v>3</v>
          </cell>
          <cell r="CV109">
            <v>2</v>
          </cell>
          <cell r="CW109">
            <v>0</v>
          </cell>
          <cell r="CX109">
            <v>0</v>
          </cell>
          <cell r="CY109">
            <v>0</v>
          </cell>
          <cell r="CZ109">
            <v>1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</row>
        <row r="110">
          <cell r="A110" t="str">
            <v>ｻｲﾜ511</v>
          </cell>
          <cell r="B110" t="str">
            <v>ｻｲﾜ5</v>
          </cell>
          <cell r="C110">
            <v>1</v>
          </cell>
          <cell r="D110">
            <v>1</v>
          </cell>
          <cell r="E110">
            <v>3</v>
          </cell>
          <cell r="F110">
            <v>6</v>
          </cell>
          <cell r="G110">
            <v>4</v>
          </cell>
          <cell r="H110">
            <v>5</v>
          </cell>
          <cell r="I110">
            <v>4</v>
          </cell>
          <cell r="J110">
            <v>1</v>
          </cell>
          <cell r="K110">
            <v>7</v>
          </cell>
          <cell r="L110">
            <v>7</v>
          </cell>
          <cell r="M110">
            <v>5</v>
          </cell>
          <cell r="N110">
            <v>2</v>
          </cell>
          <cell r="O110">
            <v>5</v>
          </cell>
          <cell r="P110">
            <v>4</v>
          </cell>
          <cell r="Q110">
            <v>7</v>
          </cell>
          <cell r="R110">
            <v>4</v>
          </cell>
          <cell r="S110">
            <v>3</v>
          </cell>
          <cell r="T110">
            <v>1</v>
          </cell>
          <cell r="U110">
            <v>6</v>
          </cell>
          <cell r="V110">
            <v>6</v>
          </cell>
          <cell r="W110">
            <v>3</v>
          </cell>
          <cell r="X110">
            <v>4</v>
          </cell>
          <cell r="Y110">
            <v>0</v>
          </cell>
          <cell r="Z110">
            <v>3</v>
          </cell>
          <cell r="AA110">
            <v>0</v>
          </cell>
          <cell r="AB110">
            <v>4</v>
          </cell>
          <cell r="AC110">
            <v>4</v>
          </cell>
          <cell r="AD110">
            <v>3</v>
          </cell>
          <cell r="AE110">
            <v>5</v>
          </cell>
          <cell r="AF110">
            <v>0</v>
          </cell>
          <cell r="AG110">
            <v>5</v>
          </cell>
          <cell r="AH110">
            <v>1</v>
          </cell>
          <cell r="AI110">
            <v>6</v>
          </cell>
          <cell r="AJ110">
            <v>7</v>
          </cell>
          <cell r="AK110">
            <v>4</v>
          </cell>
          <cell r="AL110">
            <v>8</v>
          </cell>
          <cell r="AM110">
            <v>3</v>
          </cell>
          <cell r="AN110">
            <v>10</v>
          </cell>
          <cell r="AO110">
            <v>2</v>
          </cell>
          <cell r="AP110">
            <v>3</v>
          </cell>
          <cell r="AQ110">
            <v>5</v>
          </cell>
          <cell r="AR110">
            <v>4</v>
          </cell>
          <cell r="AS110">
            <v>4</v>
          </cell>
          <cell r="AT110">
            <v>8</v>
          </cell>
          <cell r="AU110">
            <v>5</v>
          </cell>
          <cell r="AV110">
            <v>7</v>
          </cell>
          <cell r="AW110">
            <v>4</v>
          </cell>
          <cell r="AX110">
            <v>5</v>
          </cell>
          <cell r="AY110">
            <v>6</v>
          </cell>
          <cell r="AZ110">
            <v>12</v>
          </cell>
          <cell r="BA110">
            <v>2</v>
          </cell>
          <cell r="BB110">
            <v>4</v>
          </cell>
          <cell r="BC110">
            <v>7</v>
          </cell>
          <cell r="BD110">
            <v>9</v>
          </cell>
          <cell r="BE110">
            <v>3</v>
          </cell>
          <cell r="BF110">
            <v>3</v>
          </cell>
          <cell r="BG110">
            <v>1</v>
          </cell>
          <cell r="BH110">
            <v>5</v>
          </cell>
          <cell r="BI110">
            <v>8</v>
          </cell>
          <cell r="BJ110">
            <v>6</v>
          </cell>
          <cell r="BK110">
            <v>8</v>
          </cell>
          <cell r="BL110">
            <v>3</v>
          </cell>
          <cell r="BM110">
            <v>3</v>
          </cell>
          <cell r="BN110">
            <v>5</v>
          </cell>
          <cell r="BO110">
            <v>6</v>
          </cell>
          <cell r="BP110">
            <v>5</v>
          </cell>
          <cell r="BQ110">
            <v>5</v>
          </cell>
          <cell r="BR110">
            <v>5</v>
          </cell>
          <cell r="BS110">
            <v>6</v>
          </cell>
          <cell r="BT110">
            <v>5</v>
          </cell>
          <cell r="BU110">
            <v>5</v>
          </cell>
          <cell r="BV110">
            <v>4</v>
          </cell>
          <cell r="BW110">
            <v>3</v>
          </cell>
          <cell r="BX110">
            <v>1</v>
          </cell>
          <cell r="BY110">
            <v>3</v>
          </cell>
          <cell r="BZ110">
            <v>3</v>
          </cell>
          <cell r="CA110">
            <v>4</v>
          </cell>
          <cell r="CB110">
            <v>5</v>
          </cell>
          <cell r="CC110">
            <v>5</v>
          </cell>
          <cell r="CD110">
            <v>3</v>
          </cell>
          <cell r="CE110">
            <v>3</v>
          </cell>
          <cell r="CF110">
            <v>0</v>
          </cell>
          <cell r="CG110">
            <v>4</v>
          </cell>
          <cell r="CH110">
            <v>0</v>
          </cell>
          <cell r="CI110">
            <v>4</v>
          </cell>
          <cell r="CJ110">
            <v>2</v>
          </cell>
          <cell r="CK110">
            <v>2</v>
          </cell>
          <cell r="CL110">
            <v>2</v>
          </cell>
          <cell r="CM110">
            <v>0</v>
          </cell>
          <cell r="CN110">
            <v>4</v>
          </cell>
          <cell r="CO110">
            <v>5</v>
          </cell>
          <cell r="CP110">
            <v>1</v>
          </cell>
          <cell r="CQ110">
            <v>3</v>
          </cell>
          <cell r="CR110">
            <v>2</v>
          </cell>
          <cell r="CS110">
            <v>1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</row>
        <row r="111">
          <cell r="A111" t="str">
            <v>ｻｲﾜ512</v>
          </cell>
          <cell r="B111" t="str">
            <v>ｻｲﾜ5</v>
          </cell>
          <cell r="C111">
            <v>1</v>
          </cell>
          <cell r="D111">
            <v>2</v>
          </cell>
          <cell r="E111">
            <v>5</v>
          </cell>
          <cell r="F111">
            <v>3</v>
          </cell>
          <cell r="G111">
            <v>3</v>
          </cell>
          <cell r="H111">
            <v>3</v>
          </cell>
          <cell r="I111">
            <v>3</v>
          </cell>
          <cell r="J111">
            <v>5</v>
          </cell>
          <cell r="K111">
            <v>8</v>
          </cell>
          <cell r="L111">
            <v>4</v>
          </cell>
          <cell r="M111">
            <v>3</v>
          </cell>
          <cell r="N111">
            <v>7</v>
          </cell>
          <cell r="O111">
            <v>5</v>
          </cell>
          <cell r="P111">
            <v>5</v>
          </cell>
          <cell r="Q111">
            <v>3</v>
          </cell>
          <cell r="R111">
            <v>5</v>
          </cell>
          <cell r="S111">
            <v>4</v>
          </cell>
          <cell r="T111">
            <v>5</v>
          </cell>
          <cell r="U111">
            <v>2</v>
          </cell>
          <cell r="V111">
            <v>4</v>
          </cell>
          <cell r="W111">
            <v>2</v>
          </cell>
          <cell r="X111">
            <v>1</v>
          </cell>
          <cell r="Y111">
            <v>2</v>
          </cell>
          <cell r="Z111">
            <v>5</v>
          </cell>
          <cell r="AA111">
            <v>4</v>
          </cell>
          <cell r="AB111">
            <v>2</v>
          </cell>
          <cell r="AC111">
            <v>6</v>
          </cell>
          <cell r="AD111">
            <v>3</v>
          </cell>
          <cell r="AE111">
            <v>2</v>
          </cell>
          <cell r="AF111">
            <v>3</v>
          </cell>
          <cell r="AG111">
            <v>5</v>
          </cell>
          <cell r="AH111">
            <v>7</v>
          </cell>
          <cell r="AI111">
            <v>1</v>
          </cell>
          <cell r="AJ111">
            <v>6</v>
          </cell>
          <cell r="AK111">
            <v>3</v>
          </cell>
          <cell r="AL111">
            <v>5</v>
          </cell>
          <cell r="AM111">
            <v>7</v>
          </cell>
          <cell r="AN111">
            <v>6</v>
          </cell>
          <cell r="AO111">
            <v>4</v>
          </cell>
          <cell r="AP111">
            <v>2</v>
          </cell>
          <cell r="AQ111">
            <v>4</v>
          </cell>
          <cell r="AR111">
            <v>6</v>
          </cell>
          <cell r="AS111">
            <v>7</v>
          </cell>
          <cell r="AT111">
            <v>6</v>
          </cell>
          <cell r="AU111">
            <v>7</v>
          </cell>
          <cell r="AV111">
            <v>7</v>
          </cell>
          <cell r="AW111">
            <v>5</v>
          </cell>
          <cell r="AX111">
            <v>7</v>
          </cell>
          <cell r="AY111">
            <v>6</v>
          </cell>
          <cell r="AZ111">
            <v>7</v>
          </cell>
          <cell r="BA111">
            <v>9</v>
          </cell>
          <cell r="BB111">
            <v>6</v>
          </cell>
          <cell r="BC111">
            <v>5</v>
          </cell>
          <cell r="BD111">
            <v>4</v>
          </cell>
          <cell r="BE111">
            <v>3</v>
          </cell>
          <cell r="BF111">
            <v>6</v>
          </cell>
          <cell r="BG111">
            <v>2</v>
          </cell>
          <cell r="BH111">
            <v>5</v>
          </cell>
          <cell r="BI111">
            <v>3</v>
          </cell>
          <cell r="BJ111">
            <v>7</v>
          </cell>
          <cell r="BK111">
            <v>5</v>
          </cell>
          <cell r="BL111">
            <v>7</v>
          </cell>
          <cell r="BM111">
            <v>5</v>
          </cell>
          <cell r="BN111">
            <v>7</v>
          </cell>
          <cell r="BO111">
            <v>3</v>
          </cell>
          <cell r="BP111">
            <v>5</v>
          </cell>
          <cell r="BQ111">
            <v>1</v>
          </cell>
          <cell r="BR111">
            <v>5</v>
          </cell>
          <cell r="BS111">
            <v>8</v>
          </cell>
          <cell r="BT111">
            <v>4</v>
          </cell>
          <cell r="BU111">
            <v>8</v>
          </cell>
          <cell r="BV111">
            <v>8</v>
          </cell>
          <cell r="BW111">
            <v>3</v>
          </cell>
          <cell r="BX111">
            <v>4</v>
          </cell>
          <cell r="BY111">
            <v>4</v>
          </cell>
          <cell r="BZ111">
            <v>5</v>
          </cell>
          <cell r="CA111">
            <v>4</v>
          </cell>
          <cell r="CB111">
            <v>7</v>
          </cell>
          <cell r="CC111">
            <v>3</v>
          </cell>
          <cell r="CD111">
            <v>4</v>
          </cell>
          <cell r="CE111">
            <v>3</v>
          </cell>
          <cell r="CF111">
            <v>4</v>
          </cell>
          <cell r="CG111">
            <v>1</v>
          </cell>
          <cell r="CH111">
            <v>5</v>
          </cell>
          <cell r="CI111">
            <v>2</v>
          </cell>
          <cell r="CJ111">
            <v>12</v>
          </cell>
          <cell r="CK111">
            <v>8</v>
          </cell>
          <cell r="CL111">
            <v>5</v>
          </cell>
          <cell r="CM111">
            <v>6</v>
          </cell>
          <cell r="CN111">
            <v>6</v>
          </cell>
          <cell r="CO111">
            <v>2</v>
          </cell>
          <cell r="CP111">
            <v>5</v>
          </cell>
          <cell r="CQ111">
            <v>3</v>
          </cell>
          <cell r="CR111">
            <v>3</v>
          </cell>
          <cell r="CS111">
            <v>1</v>
          </cell>
          <cell r="CT111">
            <v>1</v>
          </cell>
          <cell r="CU111">
            <v>0</v>
          </cell>
          <cell r="CV111">
            <v>2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</row>
        <row r="112">
          <cell r="A112" t="str">
            <v>ｻｶｴ 11</v>
          </cell>
          <cell r="B112" t="str">
            <v xml:space="preserve">ｻｶｴ 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0</v>
          </cell>
          <cell r="H112">
            <v>1</v>
          </cell>
          <cell r="I112">
            <v>1</v>
          </cell>
          <cell r="J112">
            <v>1</v>
          </cell>
          <cell r="K112">
            <v>0</v>
          </cell>
          <cell r="L112">
            <v>0</v>
          </cell>
          <cell r="M112">
            <v>0</v>
          </cell>
          <cell r="N112">
            <v>2</v>
          </cell>
          <cell r="O112">
            <v>2</v>
          </cell>
          <cell r="P112">
            <v>1</v>
          </cell>
          <cell r="Q112">
            <v>0</v>
          </cell>
          <cell r="R112">
            <v>1</v>
          </cell>
          <cell r="S112">
            <v>2</v>
          </cell>
          <cell r="T112">
            <v>0</v>
          </cell>
          <cell r="U112">
            <v>4</v>
          </cell>
          <cell r="V112">
            <v>0</v>
          </cell>
          <cell r="W112">
            <v>1</v>
          </cell>
          <cell r="X112">
            <v>1</v>
          </cell>
          <cell r="Y112">
            <v>0</v>
          </cell>
          <cell r="Z112">
            <v>0</v>
          </cell>
          <cell r="AA112">
            <v>0</v>
          </cell>
          <cell r="AB112">
            <v>1</v>
          </cell>
          <cell r="AC112">
            <v>1</v>
          </cell>
          <cell r="AD112">
            <v>2</v>
          </cell>
          <cell r="AE112">
            <v>2</v>
          </cell>
          <cell r="AF112">
            <v>1</v>
          </cell>
          <cell r="AG112">
            <v>1</v>
          </cell>
          <cell r="AH112">
            <v>1</v>
          </cell>
          <cell r="AI112">
            <v>0</v>
          </cell>
          <cell r="AJ112">
            <v>1</v>
          </cell>
          <cell r="AK112">
            <v>1</v>
          </cell>
          <cell r="AL112">
            <v>1</v>
          </cell>
          <cell r="AM112">
            <v>2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4</v>
          </cell>
          <cell r="AS112">
            <v>0</v>
          </cell>
          <cell r="AT112">
            <v>1</v>
          </cell>
          <cell r="AU112">
            <v>4</v>
          </cell>
          <cell r="AV112">
            <v>1</v>
          </cell>
          <cell r="AW112">
            <v>0</v>
          </cell>
          <cell r="AX112">
            <v>1</v>
          </cell>
          <cell r="AY112">
            <v>0</v>
          </cell>
          <cell r="AZ112">
            <v>4</v>
          </cell>
          <cell r="BA112">
            <v>2</v>
          </cell>
          <cell r="BB112">
            <v>2</v>
          </cell>
          <cell r="BC112">
            <v>4</v>
          </cell>
          <cell r="BD112">
            <v>0</v>
          </cell>
          <cell r="BE112">
            <v>1</v>
          </cell>
          <cell r="BF112">
            <v>4</v>
          </cell>
          <cell r="BG112">
            <v>1</v>
          </cell>
          <cell r="BH112">
            <v>2</v>
          </cell>
          <cell r="BI112">
            <v>0</v>
          </cell>
          <cell r="BJ112">
            <v>1</v>
          </cell>
          <cell r="BK112">
            <v>2</v>
          </cell>
          <cell r="BL112">
            <v>1</v>
          </cell>
          <cell r="BM112">
            <v>1</v>
          </cell>
          <cell r="BN112">
            <v>0</v>
          </cell>
          <cell r="BO112">
            <v>2</v>
          </cell>
          <cell r="BP112">
            <v>1</v>
          </cell>
          <cell r="BQ112">
            <v>1</v>
          </cell>
          <cell r="BR112">
            <v>0</v>
          </cell>
          <cell r="BS112">
            <v>1</v>
          </cell>
          <cell r="BT112">
            <v>4</v>
          </cell>
          <cell r="BU112">
            <v>1</v>
          </cell>
          <cell r="BV112">
            <v>1</v>
          </cell>
          <cell r="BW112">
            <v>2</v>
          </cell>
          <cell r="BX112">
            <v>0</v>
          </cell>
          <cell r="BY112">
            <v>0</v>
          </cell>
          <cell r="BZ112">
            <v>2</v>
          </cell>
          <cell r="CA112">
            <v>2</v>
          </cell>
          <cell r="CB112">
            <v>1</v>
          </cell>
          <cell r="CC112">
            <v>1</v>
          </cell>
          <cell r="CD112">
            <v>4</v>
          </cell>
          <cell r="CE112">
            <v>0</v>
          </cell>
          <cell r="CF112">
            <v>1</v>
          </cell>
          <cell r="CG112">
            <v>1</v>
          </cell>
          <cell r="CH112">
            <v>1</v>
          </cell>
          <cell r="CI112">
            <v>1</v>
          </cell>
          <cell r="CJ112">
            <v>1</v>
          </cell>
          <cell r="CK112">
            <v>0</v>
          </cell>
          <cell r="CL112">
            <v>1</v>
          </cell>
          <cell r="CM112">
            <v>2</v>
          </cell>
          <cell r="CN112">
            <v>1</v>
          </cell>
          <cell r="CO112">
            <v>0</v>
          </cell>
          <cell r="CP112">
            <v>1</v>
          </cell>
          <cell r="CQ112">
            <v>1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</row>
        <row r="113">
          <cell r="A113" t="str">
            <v>ｻｶｴ 12</v>
          </cell>
          <cell r="B113" t="str">
            <v xml:space="preserve">ｻｶｴ </v>
          </cell>
          <cell r="C113">
            <v>1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1</v>
          </cell>
          <cell r="M113">
            <v>1</v>
          </cell>
          <cell r="N113">
            <v>2</v>
          </cell>
          <cell r="O113">
            <v>0</v>
          </cell>
          <cell r="P113">
            <v>1</v>
          </cell>
          <cell r="Q113">
            <v>2</v>
          </cell>
          <cell r="R113">
            <v>1</v>
          </cell>
          <cell r="S113">
            <v>1</v>
          </cell>
          <cell r="T113">
            <v>0</v>
          </cell>
          <cell r="U113">
            <v>1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2</v>
          </cell>
          <cell r="AB113">
            <v>0</v>
          </cell>
          <cell r="AC113">
            <v>1</v>
          </cell>
          <cell r="AD113">
            <v>0</v>
          </cell>
          <cell r="AE113">
            <v>0</v>
          </cell>
          <cell r="AF113">
            <v>1</v>
          </cell>
          <cell r="AG113">
            <v>2</v>
          </cell>
          <cell r="AH113">
            <v>0</v>
          </cell>
          <cell r="AI113">
            <v>1</v>
          </cell>
          <cell r="AJ113">
            <v>2</v>
          </cell>
          <cell r="AK113">
            <v>2</v>
          </cell>
          <cell r="AL113">
            <v>1</v>
          </cell>
          <cell r="AM113">
            <v>3</v>
          </cell>
          <cell r="AN113">
            <v>1</v>
          </cell>
          <cell r="AO113">
            <v>0</v>
          </cell>
          <cell r="AP113">
            <v>2</v>
          </cell>
          <cell r="AQ113">
            <v>0</v>
          </cell>
          <cell r="AR113">
            <v>4</v>
          </cell>
          <cell r="AS113">
            <v>2</v>
          </cell>
          <cell r="AT113">
            <v>2</v>
          </cell>
          <cell r="AU113">
            <v>2</v>
          </cell>
          <cell r="AV113">
            <v>0</v>
          </cell>
          <cell r="AW113">
            <v>3</v>
          </cell>
          <cell r="AX113">
            <v>5</v>
          </cell>
          <cell r="AY113">
            <v>1</v>
          </cell>
          <cell r="AZ113">
            <v>2</v>
          </cell>
          <cell r="BA113">
            <v>1</v>
          </cell>
          <cell r="BB113">
            <v>1</v>
          </cell>
          <cell r="BC113">
            <v>1</v>
          </cell>
          <cell r="BD113">
            <v>1</v>
          </cell>
          <cell r="BE113">
            <v>0</v>
          </cell>
          <cell r="BF113">
            <v>2</v>
          </cell>
          <cell r="BG113">
            <v>2</v>
          </cell>
          <cell r="BH113">
            <v>1</v>
          </cell>
          <cell r="BI113">
            <v>1</v>
          </cell>
          <cell r="BJ113">
            <v>0</v>
          </cell>
          <cell r="BK113">
            <v>0</v>
          </cell>
          <cell r="BL113">
            <v>5</v>
          </cell>
          <cell r="BM113">
            <v>1</v>
          </cell>
          <cell r="BN113">
            <v>2</v>
          </cell>
          <cell r="BO113">
            <v>1</v>
          </cell>
          <cell r="BP113">
            <v>0</v>
          </cell>
          <cell r="BQ113">
            <v>2</v>
          </cell>
          <cell r="BR113">
            <v>2</v>
          </cell>
          <cell r="BS113">
            <v>3</v>
          </cell>
          <cell r="BT113">
            <v>0</v>
          </cell>
          <cell r="BU113">
            <v>3</v>
          </cell>
          <cell r="BV113">
            <v>3</v>
          </cell>
          <cell r="BW113">
            <v>1</v>
          </cell>
          <cell r="BX113">
            <v>1</v>
          </cell>
          <cell r="BY113">
            <v>0</v>
          </cell>
          <cell r="BZ113">
            <v>7</v>
          </cell>
          <cell r="CA113">
            <v>0</v>
          </cell>
          <cell r="CB113">
            <v>1</v>
          </cell>
          <cell r="CC113">
            <v>3</v>
          </cell>
          <cell r="CD113">
            <v>2</v>
          </cell>
          <cell r="CE113">
            <v>0</v>
          </cell>
          <cell r="CF113">
            <v>3</v>
          </cell>
          <cell r="CG113">
            <v>2</v>
          </cell>
          <cell r="CH113">
            <v>1</v>
          </cell>
          <cell r="CI113">
            <v>1</v>
          </cell>
          <cell r="CJ113">
            <v>0</v>
          </cell>
          <cell r="CK113">
            <v>0</v>
          </cell>
          <cell r="CL113">
            <v>1</v>
          </cell>
          <cell r="CM113">
            <v>2</v>
          </cell>
          <cell r="CN113">
            <v>2</v>
          </cell>
          <cell r="CO113">
            <v>1</v>
          </cell>
          <cell r="CP113">
            <v>2</v>
          </cell>
          <cell r="CQ113">
            <v>1</v>
          </cell>
          <cell r="CR113">
            <v>1</v>
          </cell>
          <cell r="CS113">
            <v>2</v>
          </cell>
          <cell r="CT113">
            <v>0</v>
          </cell>
          <cell r="CU113">
            <v>0</v>
          </cell>
          <cell r="CV113">
            <v>2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</row>
        <row r="114">
          <cell r="A114" t="str">
            <v>ｻｶﾅ 11</v>
          </cell>
          <cell r="B114" t="str">
            <v xml:space="preserve">ｻｶﾅ </v>
          </cell>
          <cell r="C114">
            <v>1</v>
          </cell>
          <cell r="D114">
            <v>1</v>
          </cell>
          <cell r="E114">
            <v>0</v>
          </cell>
          <cell r="F114">
            <v>0</v>
          </cell>
          <cell r="G114">
            <v>1</v>
          </cell>
          <cell r="H114">
            <v>0</v>
          </cell>
          <cell r="I114">
            <v>0</v>
          </cell>
          <cell r="J114">
            <v>0</v>
          </cell>
          <cell r="K114">
            <v>1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3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1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2</v>
          </cell>
          <cell r="AM114">
            <v>0</v>
          </cell>
          <cell r="AN114">
            <v>0</v>
          </cell>
          <cell r="AO114">
            <v>4</v>
          </cell>
          <cell r="AP114">
            <v>1</v>
          </cell>
          <cell r="AQ114">
            <v>1</v>
          </cell>
          <cell r="AR114">
            <v>0</v>
          </cell>
          <cell r="AS114">
            <v>1</v>
          </cell>
          <cell r="AT114">
            <v>0</v>
          </cell>
          <cell r="AU114">
            <v>4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</v>
          </cell>
          <cell r="BB114">
            <v>1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1</v>
          </cell>
          <cell r="BH114">
            <v>0</v>
          </cell>
          <cell r="BI114">
            <v>0</v>
          </cell>
          <cell r="BJ114">
            <v>2</v>
          </cell>
          <cell r="BK114">
            <v>0</v>
          </cell>
          <cell r="BL114">
            <v>0</v>
          </cell>
          <cell r="BM114">
            <v>1</v>
          </cell>
          <cell r="BN114">
            <v>0</v>
          </cell>
          <cell r="BO114">
            <v>3</v>
          </cell>
          <cell r="BP114">
            <v>1</v>
          </cell>
          <cell r="BQ114">
            <v>0</v>
          </cell>
          <cell r="BR114">
            <v>0</v>
          </cell>
          <cell r="BS114">
            <v>1</v>
          </cell>
          <cell r="BT114">
            <v>0</v>
          </cell>
          <cell r="BU114">
            <v>1</v>
          </cell>
          <cell r="BV114">
            <v>2</v>
          </cell>
          <cell r="BW114">
            <v>2</v>
          </cell>
          <cell r="BX114">
            <v>0</v>
          </cell>
          <cell r="BY114">
            <v>1</v>
          </cell>
          <cell r="BZ114">
            <v>1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1</v>
          </cell>
          <cell r="CG114">
            <v>0</v>
          </cell>
          <cell r="CH114">
            <v>1</v>
          </cell>
          <cell r="CI114">
            <v>1</v>
          </cell>
          <cell r="CJ114">
            <v>0</v>
          </cell>
          <cell r="CK114">
            <v>1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</v>
          </cell>
          <cell r="CQ114">
            <v>0</v>
          </cell>
          <cell r="CR114">
            <v>2</v>
          </cell>
          <cell r="CS114">
            <v>0</v>
          </cell>
          <cell r="CT114">
            <v>1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</row>
        <row r="115">
          <cell r="A115" t="str">
            <v>ｻｶﾅ 12</v>
          </cell>
          <cell r="B115" t="str">
            <v xml:space="preserve">ｻｶﾅ </v>
          </cell>
          <cell r="C115">
            <v>1</v>
          </cell>
          <cell r="D115">
            <v>2</v>
          </cell>
          <cell r="E115">
            <v>0</v>
          </cell>
          <cell r="F115">
            <v>0</v>
          </cell>
          <cell r="G115">
            <v>0</v>
          </cell>
          <cell r="H115">
            <v>1</v>
          </cell>
          <cell r="I115">
            <v>0</v>
          </cell>
          <cell r="J115">
            <v>0</v>
          </cell>
          <cell r="K115">
            <v>1</v>
          </cell>
          <cell r="L115">
            <v>0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0</v>
          </cell>
          <cell r="S115">
            <v>0</v>
          </cell>
          <cell r="T115">
            <v>2</v>
          </cell>
          <cell r="U115">
            <v>0</v>
          </cell>
          <cell r="V115">
            <v>0</v>
          </cell>
          <cell r="W115">
            <v>2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  <cell r="AE115">
            <v>1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1</v>
          </cell>
          <cell r="AK115">
            <v>1</v>
          </cell>
          <cell r="AL115">
            <v>0</v>
          </cell>
          <cell r="AM115">
            <v>0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0</v>
          </cell>
          <cell r="AT115">
            <v>1</v>
          </cell>
          <cell r="AU115">
            <v>0</v>
          </cell>
          <cell r="AV115">
            <v>1</v>
          </cell>
          <cell r="AW115">
            <v>0</v>
          </cell>
          <cell r="AX115">
            <v>1</v>
          </cell>
          <cell r="AY115">
            <v>0</v>
          </cell>
          <cell r="AZ115">
            <v>0</v>
          </cell>
          <cell r="BA115">
            <v>1</v>
          </cell>
          <cell r="BB115">
            <v>1</v>
          </cell>
          <cell r="BC115">
            <v>1</v>
          </cell>
          <cell r="BD115">
            <v>0</v>
          </cell>
          <cell r="BE115">
            <v>1</v>
          </cell>
          <cell r="BF115">
            <v>1</v>
          </cell>
          <cell r="BG115">
            <v>1</v>
          </cell>
          <cell r="BH115">
            <v>1</v>
          </cell>
          <cell r="BI115">
            <v>0</v>
          </cell>
          <cell r="BJ115">
            <v>0</v>
          </cell>
          <cell r="BK115">
            <v>1</v>
          </cell>
          <cell r="BL115">
            <v>1</v>
          </cell>
          <cell r="BM115">
            <v>1</v>
          </cell>
          <cell r="BN115">
            <v>0</v>
          </cell>
          <cell r="BO115">
            <v>1</v>
          </cell>
          <cell r="BP115">
            <v>1</v>
          </cell>
          <cell r="BQ115">
            <v>3</v>
          </cell>
          <cell r="BR115">
            <v>1</v>
          </cell>
          <cell r="BS115">
            <v>0</v>
          </cell>
          <cell r="BT115">
            <v>1</v>
          </cell>
          <cell r="BU115">
            <v>2</v>
          </cell>
          <cell r="BV115">
            <v>3</v>
          </cell>
          <cell r="BW115">
            <v>1</v>
          </cell>
          <cell r="BX115">
            <v>2</v>
          </cell>
          <cell r="BY115">
            <v>1</v>
          </cell>
          <cell r="BZ115">
            <v>0</v>
          </cell>
          <cell r="CA115">
            <v>0</v>
          </cell>
          <cell r="CB115">
            <v>1</v>
          </cell>
          <cell r="CC115">
            <v>0</v>
          </cell>
          <cell r="CD115">
            <v>0</v>
          </cell>
          <cell r="CE115">
            <v>0</v>
          </cell>
          <cell r="CF115">
            <v>2</v>
          </cell>
          <cell r="CG115">
            <v>1</v>
          </cell>
          <cell r="CH115">
            <v>0</v>
          </cell>
          <cell r="CI115">
            <v>0</v>
          </cell>
          <cell r="CJ115">
            <v>1</v>
          </cell>
          <cell r="CK115">
            <v>2</v>
          </cell>
          <cell r="CL115">
            <v>1</v>
          </cell>
          <cell r="CM115">
            <v>2</v>
          </cell>
          <cell r="CN115">
            <v>3</v>
          </cell>
          <cell r="CO115">
            <v>2</v>
          </cell>
          <cell r="CP115">
            <v>1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</row>
        <row r="116">
          <cell r="A116" t="str">
            <v>ｻﾄｳ111</v>
          </cell>
          <cell r="B116" t="str">
            <v>ｻﾄｳ1</v>
          </cell>
          <cell r="C116">
            <v>1</v>
          </cell>
          <cell r="D116">
            <v>1</v>
          </cell>
          <cell r="E116">
            <v>8</v>
          </cell>
          <cell r="F116">
            <v>10</v>
          </cell>
          <cell r="G116">
            <v>11</v>
          </cell>
          <cell r="H116">
            <v>11</v>
          </cell>
          <cell r="I116">
            <v>9</v>
          </cell>
          <cell r="J116">
            <v>11</v>
          </cell>
          <cell r="K116">
            <v>10</v>
          </cell>
          <cell r="L116">
            <v>13</v>
          </cell>
          <cell r="M116">
            <v>11</v>
          </cell>
          <cell r="N116">
            <v>11</v>
          </cell>
          <cell r="O116">
            <v>14</v>
          </cell>
          <cell r="P116">
            <v>14</v>
          </cell>
          <cell r="Q116">
            <v>12</v>
          </cell>
          <cell r="R116">
            <v>9</v>
          </cell>
          <cell r="S116">
            <v>5</v>
          </cell>
          <cell r="T116">
            <v>17</v>
          </cell>
          <cell r="U116">
            <v>18</v>
          </cell>
          <cell r="V116">
            <v>6</v>
          </cell>
          <cell r="W116">
            <v>15</v>
          </cell>
          <cell r="X116">
            <v>11</v>
          </cell>
          <cell r="Y116">
            <v>11</v>
          </cell>
          <cell r="Z116">
            <v>11</v>
          </cell>
          <cell r="AA116">
            <v>9</v>
          </cell>
          <cell r="AB116">
            <v>14</v>
          </cell>
          <cell r="AC116">
            <v>8</v>
          </cell>
          <cell r="AD116">
            <v>12</v>
          </cell>
          <cell r="AE116">
            <v>17</v>
          </cell>
          <cell r="AF116">
            <v>9</v>
          </cell>
          <cell r="AG116">
            <v>17</v>
          </cell>
          <cell r="AH116">
            <v>13</v>
          </cell>
          <cell r="AI116">
            <v>12</v>
          </cell>
          <cell r="AJ116">
            <v>11</v>
          </cell>
          <cell r="AK116">
            <v>19</v>
          </cell>
          <cell r="AL116">
            <v>12</v>
          </cell>
          <cell r="AM116">
            <v>18</v>
          </cell>
          <cell r="AN116">
            <v>19</v>
          </cell>
          <cell r="AO116">
            <v>14</v>
          </cell>
          <cell r="AP116">
            <v>19</v>
          </cell>
          <cell r="AQ116">
            <v>16</v>
          </cell>
          <cell r="AR116">
            <v>15</v>
          </cell>
          <cell r="AS116">
            <v>16</v>
          </cell>
          <cell r="AT116">
            <v>14</v>
          </cell>
          <cell r="AU116">
            <v>22</v>
          </cell>
          <cell r="AV116">
            <v>17</v>
          </cell>
          <cell r="AW116">
            <v>26</v>
          </cell>
          <cell r="AX116">
            <v>24</v>
          </cell>
          <cell r="AY116">
            <v>21</v>
          </cell>
          <cell r="AZ116">
            <v>18</v>
          </cell>
          <cell r="BA116">
            <v>21</v>
          </cell>
          <cell r="BB116">
            <v>32</v>
          </cell>
          <cell r="BC116">
            <v>21</v>
          </cell>
          <cell r="BD116">
            <v>13</v>
          </cell>
          <cell r="BE116">
            <v>21</v>
          </cell>
          <cell r="BF116">
            <v>18</v>
          </cell>
          <cell r="BG116">
            <v>17</v>
          </cell>
          <cell r="BH116">
            <v>11</v>
          </cell>
          <cell r="BI116">
            <v>17</v>
          </cell>
          <cell r="BJ116">
            <v>17</v>
          </cell>
          <cell r="BK116">
            <v>16</v>
          </cell>
          <cell r="BL116">
            <v>20</v>
          </cell>
          <cell r="BM116">
            <v>19</v>
          </cell>
          <cell r="BN116">
            <v>20</v>
          </cell>
          <cell r="BO116">
            <v>13</v>
          </cell>
          <cell r="BP116">
            <v>12</v>
          </cell>
          <cell r="BQ116">
            <v>17</v>
          </cell>
          <cell r="BR116">
            <v>16</v>
          </cell>
          <cell r="BS116">
            <v>18</v>
          </cell>
          <cell r="BT116">
            <v>14</v>
          </cell>
          <cell r="BU116">
            <v>19</v>
          </cell>
          <cell r="BV116">
            <v>19</v>
          </cell>
          <cell r="BW116">
            <v>10</v>
          </cell>
          <cell r="BX116">
            <v>13</v>
          </cell>
          <cell r="BY116">
            <v>8</v>
          </cell>
          <cell r="BZ116">
            <v>14</v>
          </cell>
          <cell r="CA116">
            <v>15</v>
          </cell>
          <cell r="CB116">
            <v>9</v>
          </cell>
          <cell r="CC116">
            <v>11</v>
          </cell>
          <cell r="CD116">
            <v>9</v>
          </cell>
          <cell r="CE116">
            <v>11</v>
          </cell>
          <cell r="CF116">
            <v>4</v>
          </cell>
          <cell r="CG116">
            <v>8</v>
          </cell>
          <cell r="CH116">
            <v>12</v>
          </cell>
          <cell r="CI116">
            <v>7</v>
          </cell>
          <cell r="CJ116">
            <v>5</v>
          </cell>
          <cell r="CK116">
            <v>4</v>
          </cell>
          <cell r="CL116">
            <v>4</v>
          </cell>
          <cell r="CM116">
            <v>3</v>
          </cell>
          <cell r="CN116">
            <v>0</v>
          </cell>
          <cell r="CO116">
            <v>3</v>
          </cell>
          <cell r="CP116">
            <v>3</v>
          </cell>
          <cell r="CQ116">
            <v>2</v>
          </cell>
          <cell r="CR116">
            <v>2</v>
          </cell>
          <cell r="CS116">
            <v>2</v>
          </cell>
          <cell r="CT116">
            <v>0</v>
          </cell>
          <cell r="CU116">
            <v>0</v>
          </cell>
          <cell r="CV116">
            <v>1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</row>
        <row r="117">
          <cell r="A117" t="str">
            <v>ｻﾄｳ112</v>
          </cell>
          <cell r="B117" t="str">
            <v>ｻﾄｳ1</v>
          </cell>
          <cell r="C117">
            <v>1</v>
          </cell>
          <cell r="D117">
            <v>2</v>
          </cell>
          <cell r="E117">
            <v>10</v>
          </cell>
          <cell r="F117">
            <v>9</v>
          </cell>
          <cell r="G117">
            <v>6</v>
          </cell>
          <cell r="H117">
            <v>11</v>
          </cell>
          <cell r="I117">
            <v>15</v>
          </cell>
          <cell r="J117">
            <v>7</v>
          </cell>
          <cell r="K117">
            <v>13</v>
          </cell>
          <cell r="L117">
            <v>11</v>
          </cell>
          <cell r="M117">
            <v>10</v>
          </cell>
          <cell r="N117">
            <v>15</v>
          </cell>
          <cell r="O117">
            <v>12</v>
          </cell>
          <cell r="P117">
            <v>14</v>
          </cell>
          <cell r="Q117">
            <v>14</v>
          </cell>
          <cell r="R117">
            <v>11</v>
          </cell>
          <cell r="S117">
            <v>11</v>
          </cell>
          <cell r="T117">
            <v>12</v>
          </cell>
          <cell r="U117">
            <v>12</v>
          </cell>
          <cell r="V117">
            <v>18</v>
          </cell>
          <cell r="W117">
            <v>17</v>
          </cell>
          <cell r="X117">
            <v>11</v>
          </cell>
          <cell r="Y117">
            <v>10</v>
          </cell>
          <cell r="Z117">
            <v>10</v>
          </cell>
          <cell r="AA117">
            <v>13</v>
          </cell>
          <cell r="AB117">
            <v>14</v>
          </cell>
          <cell r="AC117">
            <v>10</v>
          </cell>
          <cell r="AD117">
            <v>5</v>
          </cell>
          <cell r="AE117">
            <v>10</v>
          </cell>
          <cell r="AF117">
            <v>12</v>
          </cell>
          <cell r="AG117">
            <v>14</v>
          </cell>
          <cell r="AH117">
            <v>9</v>
          </cell>
          <cell r="AI117">
            <v>13</v>
          </cell>
          <cell r="AJ117">
            <v>11</v>
          </cell>
          <cell r="AK117">
            <v>17</v>
          </cell>
          <cell r="AL117">
            <v>12</v>
          </cell>
          <cell r="AM117">
            <v>19</v>
          </cell>
          <cell r="AN117">
            <v>17</v>
          </cell>
          <cell r="AO117">
            <v>16</v>
          </cell>
          <cell r="AP117">
            <v>11</v>
          </cell>
          <cell r="AQ117">
            <v>8</v>
          </cell>
          <cell r="AR117">
            <v>16</v>
          </cell>
          <cell r="AS117">
            <v>27</v>
          </cell>
          <cell r="AT117">
            <v>21</v>
          </cell>
          <cell r="AU117">
            <v>13</v>
          </cell>
          <cell r="AV117">
            <v>23</v>
          </cell>
          <cell r="AW117">
            <v>23</v>
          </cell>
          <cell r="AX117">
            <v>31</v>
          </cell>
          <cell r="AY117">
            <v>21</v>
          </cell>
          <cell r="AZ117">
            <v>24</v>
          </cell>
          <cell r="BA117">
            <v>19</v>
          </cell>
          <cell r="BB117">
            <v>20</v>
          </cell>
          <cell r="BC117">
            <v>22</v>
          </cell>
          <cell r="BD117">
            <v>9</v>
          </cell>
          <cell r="BE117">
            <v>24</v>
          </cell>
          <cell r="BF117">
            <v>20</v>
          </cell>
          <cell r="BG117">
            <v>19</v>
          </cell>
          <cell r="BH117">
            <v>14</v>
          </cell>
          <cell r="BI117">
            <v>14</v>
          </cell>
          <cell r="BJ117">
            <v>34</v>
          </cell>
          <cell r="BK117">
            <v>14</v>
          </cell>
          <cell r="BL117">
            <v>19</v>
          </cell>
          <cell r="BM117">
            <v>11</v>
          </cell>
          <cell r="BN117">
            <v>16</v>
          </cell>
          <cell r="BO117">
            <v>13</v>
          </cell>
          <cell r="BP117">
            <v>17</v>
          </cell>
          <cell r="BQ117">
            <v>7</v>
          </cell>
          <cell r="BR117">
            <v>12</v>
          </cell>
          <cell r="BS117">
            <v>14</v>
          </cell>
          <cell r="BT117">
            <v>13</v>
          </cell>
          <cell r="BU117">
            <v>21</v>
          </cell>
          <cell r="BV117">
            <v>21</v>
          </cell>
          <cell r="BW117">
            <v>16</v>
          </cell>
          <cell r="BX117">
            <v>9</v>
          </cell>
          <cell r="BY117">
            <v>10</v>
          </cell>
          <cell r="BZ117">
            <v>12</v>
          </cell>
          <cell r="CA117">
            <v>10</v>
          </cell>
          <cell r="CB117">
            <v>17</v>
          </cell>
          <cell r="CC117">
            <v>12</v>
          </cell>
          <cell r="CD117">
            <v>10</v>
          </cell>
          <cell r="CE117">
            <v>13</v>
          </cell>
          <cell r="CF117">
            <v>11</v>
          </cell>
          <cell r="CG117">
            <v>14</v>
          </cell>
          <cell r="CH117">
            <v>8</v>
          </cell>
          <cell r="CI117">
            <v>6</v>
          </cell>
          <cell r="CJ117">
            <v>15</v>
          </cell>
          <cell r="CK117">
            <v>13</v>
          </cell>
          <cell r="CL117">
            <v>6</v>
          </cell>
          <cell r="CM117">
            <v>10</v>
          </cell>
          <cell r="CN117">
            <v>7</v>
          </cell>
          <cell r="CO117">
            <v>6</v>
          </cell>
          <cell r="CP117">
            <v>7</v>
          </cell>
          <cell r="CQ117">
            <v>2</v>
          </cell>
          <cell r="CR117">
            <v>10</v>
          </cell>
          <cell r="CS117">
            <v>3</v>
          </cell>
          <cell r="CT117">
            <v>2</v>
          </cell>
          <cell r="CU117">
            <v>1</v>
          </cell>
          <cell r="CV117">
            <v>0</v>
          </cell>
          <cell r="CW117">
            <v>1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1</v>
          </cell>
          <cell r="DC117">
            <v>0</v>
          </cell>
          <cell r="DD117">
            <v>0</v>
          </cell>
          <cell r="DE117">
            <v>0</v>
          </cell>
        </row>
        <row r="118">
          <cell r="A118" t="str">
            <v>ｻﾄｳ211</v>
          </cell>
          <cell r="B118" t="str">
            <v>ｻﾄｳ2</v>
          </cell>
          <cell r="C118">
            <v>1</v>
          </cell>
          <cell r="D118">
            <v>1</v>
          </cell>
          <cell r="E118">
            <v>8</v>
          </cell>
          <cell r="F118">
            <v>8</v>
          </cell>
          <cell r="G118">
            <v>6</v>
          </cell>
          <cell r="H118">
            <v>10</v>
          </cell>
          <cell r="I118">
            <v>7</v>
          </cell>
          <cell r="J118">
            <v>10</v>
          </cell>
          <cell r="K118">
            <v>6</v>
          </cell>
          <cell r="L118">
            <v>11</v>
          </cell>
          <cell r="M118">
            <v>6</v>
          </cell>
          <cell r="N118">
            <v>10</v>
          </cell>
          <cell r="O118">
            <v>4</v>
          </cell>
          <cell r="P118">
            <v>3</v>
          </cell>
          <cell r="Q118">
            <v>5</v>
          </cell>
          <cell r="R118">
            <v>7</v>
          </cell>
          <cell r="S118">
            <v>3</v>
          </cell>
          <cell r="T118">
            <v>5</v>
          </cell>
          <cell r="U118">
            <v>6</v>
          </cell>
          <cell r="V118">
            <v>7</v>
          </cell>
          <cell r="W118">
            <v>5</v>
          </cell>
          <cell r="X118">
            <v>4</v>
          </cell>
          <cell r="Y118">
            <v>7</v>
          </cell>
          <cell r="Z118">
            <v>6</v>
          </cell>
          <cell r="AA118">
            <v>8</v>
          </cell>
          <cell r="AB118">
            <v>9</v>
          </cell>
          <cell r="AC118">
            <v>3</v>
          </cell>
          <cell r="AD118">
            <v>10</v>
          </cell>
          <cell r="AE118">
            <v>7</v>
          </cell>
          <cell r="AF118">
            <v>5</v>
          </cell>
          <cell r="AG118">
            <v>6</v>
          </cell>
          <cell r="AH118">
            <v>4</v>
          </cell>
          <cell r="AI118">
            <v>10</v>
          </cell>
          <cell r="AJ118">
            <v>10</v>
          </cell>
          <cell r="AK118">
            <v>10</v>
          </cell>
          <cell r="AL118">
            <v>19</v>
          </cell>
          <cell r="AM118">
            <v>12</v>
          </cell>
          <cell r="AN118">
            <v>9</v>
          </cell>
          <cell r="AO118">
            <v>5</v>
          </cell>
          <cell r="AP118">
            <v>16</v>
          </cell>
          <cell r="AQ118">
            <v>15</v>
          </cell>
          <cell r="AR118">
            <v>17</v>
          </cell>
          <cell r="AS118">
            <v>13</v>
          </cell>
          <cell r="AT118">
            <v>11</v>
          </cell>
          <cell r="AU118">
            <v>3</v>
          </cell>
          <cell r="AV118">
            <v>9</v>
          </cell>
          <cell r="AW118">
            <v>14</v>
          </cell>
          <cell r="AX118">
            <v>7</v>
          </cell>
          <cell r="AY118">
            <v>8</v>
          </cell>
          <cell r="AZ118">
            <v>13</v>
          </cell>
          <cell r="BA118">
            <v>13</v>
          </cell>
          <cell r="BB118">
            <v>9</v>
          </cell>
          <cell r="BC118">
            <v>13</v>
          </cell>
          <cell r="BD118">
            <v>10</v>
          </cell>
          <cell r="BE118">
            <v>13</v>
          </cell>
          <cell r="BF118">
            <v>7</v>
          </cell>
          <cell r="BG118">
            <v>7</v>
          </cell>
          <cell r="BH118">
            <v>10</v>
          </cell>
          <cell r="BI118">
            <v>7</v>
          </cell>
          <cell r="BJ118">
            <v>6</v>
          </cell>
          <cell r="BK118">
            <v>5</v>
          </cell>
          <cell r="BL118">
            <v>10</v>
          </cell>
          <cell r="BM118">
            <v>7</v>
          </cell>
          <cell r="BN118">
            <v>3</v>
          </cell>
          <cell r="BO118">
            <v>6</v>
          </cell>
          <cell r="BP118">
            <v>1</v>
          </cell>
          <cell r="BQ118">
            <v>9</v>
          </cell>
          <cell r="BR118">
            <v>5</v>
          </cell>
          <cell r="BS118">
            <v>5</v>
          </cell>
          <cell r="BT118">
            <v>5</v>
          </cell>
          <cell r="BU118">
            <v>8</v>
          </cell>
          <cell r="BV118">
            <v>6</v>
          </cell>
          <cell r="BW118">
            <v>10</v>
          </cell>
          <cell r="BX118">
            <v>4</v>
          </cell>
          <cell r="BY118">
            <v>3</v>
          </cell>
          <cell r="BZ118">
            <v>6</v>
          </cell>
          <cell r="CA118">
            <v>6</v>
          </cell>
          <cell r="CB118">
            <v>5</v>
          </cell>
          <cell r="CC118">
            <v>7</v>
          </cell>
          <cell r="CD118">
            <v>8</v>
          </cell>
          <cell r="CE118">
            <v>3</v>
          </cell>
          <cell r="CF118">
            <v>7</v>
          </cell>
          <cell r="CG118">
            <v>6</v>
          </cell>
          <cell r="CH118">
            <v>4</v>
          </cell>
          <cell r="CI118">
            <v>3</v>
          </cell>
          <cell r="CJ118">
            <v>8</v>
          </cell>
          <cell r="CK118">
            <v>4</v>
          </cell>
          <cell r="CL118">
            <v>2</v>
          </cell>
          <cell r="CM118">
            <v>3</v>
          </cell>
          <cell r="CN118">
            <v>0</v>
          </cell>
          <cell r="CO118">
            <v>0</v>
          </cell>
          <cell r="CP118">
            <v>0</v>
          </cell>
          <cell r="CQ118">
            <v>4</v>
          </cell>
          <cell r="CR118">
            <v>1</v>
          </cell>
          <cell r="CS118">
            <v>0</v>
          </cell>
          <cell r="CT118">
            <v>1</v>
          </cell>
          <cell r="CU118">
            <v>0</v>
          </cell>
          <cell r="CV118">
            <v>1</v>
          </cell>
          <cell r="CW118">
            <v>1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</row>
        <row r="119">
          <cell r="A119" t="str">
            <v>ｻﾄｳ212</v>
          </cell>
          <cell r="B119" t="str">
            <v>ｻﾄｳ2</v>
          </cell>
          <cell r="C119">
            <v>1</v>
          </cell>
          <cell r="D119">
            <v>2</v>
          </cell>
          <cell r="E119">
            <v>6</v>
          </cell>
          <cell r="F119">
            <v>5</v>
          </cell>
          <cell r="G119">
            <v>8</v>
          </cell>
          <cell r="H119">
            <v>1</v>
          </cell>
          <cell r="I119">
            <v>11</v>
          </cell>
          <cell r="J119">
            <v>5</v>
          </cell>
          <cell r="K119">
            <v>8</v>
          </cell>
          <cell r="L119">
            <v>7</v>
          </cell>
          <cell r="M119">
            <v>5</v>
          </cell>
          <cell r="N119">
            <v>5</v>
          </cell>
          <cell r="O119">
            <v>8</v>
          </cell>
          <cell r="P119">
            <v>4</v>
          </cell>
          <cell r="Q119">
            <v>4</v>
          </cell>
          <cell r="R119">
            <v>3</v>
          </cell>
          <cell r="S119">
            <v>6</v>
          </cell>
          <cell r="T119">
            <v>1</v>
          </cell>
          <cell r="U119">
            <v>2</v>
          </cell>
          <cell r="V119">
            <v>6</v>
          </cell>
          <cell r="W119">
            <v>6</v>
          </cell>
          <cell r="X119">
            <v>12</v>
          </cell>
          <cell r="Y119">
            <v>9</v>
          </cell>
          <cell r="Z119">
            <v>12</v>
          </cell>
          <cell r="AA119">
            <v>10</v>
          </cell>
          <cell r="AB119">
            <v>5</v>
          </cell>
          <cell r="AC119">
            <v>8</v>
          </cell>
          <cell r="AD119">
            <v>8</v>
          </cell>
          <cell r="AE119">
            <v>4</v>
          </cell>
          <cell r="AF119">
            <v>6</v>
          </cell>
          <cell r="AG119">
            <v>4</v>
          </cell>
          <cell r="AH119">
            <v>9</v>
          </cell>
          <cell r="AI119">
            <v>6</v>
          </cell>
          <cell r="AJ119">
            <v>8</v>
          </cell>
          <cell r="AK119">
            <v>10</v>
          </cell>
          <cell r="AL119">
            <v>11</v>
          </cell>
          <cell r="AM119">
            <v>8</v>
          </cell>
          <cell r="AN119">
            <v>14</v>
          </cell>
          <cell r="AO119">
            <v>11</v>
          </cell>
          <cell r="AP119">
            <v>7</v>
          </cell>
          <cell r="AQ119">
            <v>13</v>
          </cell>
          <cell r="AR119">
            <v>14</v>
          </cell>
          <cell r="AS119">
            <v>12</v>
          </cell>
          <cell r="AT119">
            <v>8</v>
          </cell>
          <cell r="AU119">
            <v>10</v>
          </cell>
          <cell r="AV119">
            <v>13</v>
          </cell>
          <cell r="AW119">
            <v>9</v>
          </cell>
          <cell r="AX119">
            <v>14</v>
          </cell>
          <cell r="AY119">
            <v>10</v>
          </cell>
          <cell r="AZ119">
            <v>9</v>
          </cell>
          <cell r="BA119">
            <v>9</v>
          </cell>
          <cell r="BB119">
            <v>6</v>
          </cell>
          <cell r="BC119">
            <v>12</v>
          </cell>
          <cell r="BD119">
            <v>5</v>
          </cell>
          <cell r="BE119">
            <v>7</v>
          </cell>
          <cell r="BF119">
            <v>10</v>
          </cell>
          <cell r="BG119">
            <v>5</v>
          </cell>
          <cell r="BH119">
            <v>7</v>
          </cell>
          <cell r="BI119">
            <v>7</v>
          </cell>
          <cell r="BJ119">
            <v>5</v>
          </cell>
          <cell r="BK119">
            <v>1</v>
          </cell>
          <cell r="BL119">
            <v>2</v>
          </cell>
          <cell r="BM119">
            <v>7</v>
          </cell>
          <cell r="BN119">
            <v>1</v>
          </cell>
          <cell r="BO119">
            <v>6</v>
          </cell>
          <cell r="BP119">
            <v>5</v>
          </cell>
          <cell r="BQ119">
            <v>4</v>
          </cell>
          <cell r="BR119">
            <v>13</v>
          </cell>
          <cell r="BS119">
            <v>3</v>
          </cell>
          <cell r="BT119">
            <v>9</v>
          </cell>
          <cell r="BU119">
            <v>3</v>
          </cell>
          <cell r="BV119">
            <v>10</v>
          </cell>
          <cell r="BW119">
            <v>6</v>
          </cell>
          <cell r="BX119">
            <v>5</v>
          </cell>
          <cell r="BY119">
            <v>6</v>
          </cell>
          <cell r="BZ119">
            <v>10</v>
          </cell>
          <cell r="CA119">
            <v>4</v>
          </cell>
          <cell r="CB119">
            <v>8</v>
          </cell>
          <cell r="CC119">
            <v>11</v>
          </cell>
          <cell r="CD119">
            <v>5</v>
          </cell>
          <cell r="CE119">
            <v>5</v>
          </cell>
          <cell r="CF119">
            <v>4</v>
          </cell>
          <cell r="CG119">
            <v>8</v>
          </cell>
          <cell r="CH119">
            <v>9</v>
          </cell>
          <cell r="CI119">
            <v>6</v>
          </cell>
          <cell r="CJ119">
            <v>5</v>
          </cell>
          <cell r="CK119">
            <v>4</v>
          </cell>
          <cell r="CL119">
            <v>8</v>
          </cell>
          <cell r="CM119">
            <v>4</v>
          </cell>
          <cell r="CN119">
            <v>2</v>
          </cell>
          <cell r="CO119">
            <v>4</v>
          </cell>
          <cell r="CP119">
            <v>4</v>
          </cell>
          <cell r="CQ119">
            <v>4</v>
          </cell>
          <cell r="CR119">
            <v>3</v>
          </cell>
          <cell r="CS119">
            <v>4</v>
          </cell>
          <cell r="CT119">
            <v>0</v>
          </cell>
          <cell r="CU119">
            <v>2</v>
          </cell>
          <cell r="CV119">
            <v>1</v>
          </cell>
          <cell r="CW119">
            <v>2</v>
          </cell>
          <cell r="CX119">
            <v>1</v>
          </cell>
          <cell r="CY119">
            <v>1</v>
          </cell>
          <cell r="CZ119">
            <v>1</v>
          </cell>
          <cell r="DA119">
            <v>0</v>
          </cell>
          <cell r="DB119">
            <v>1</v>
          </cell>
          <cell r="DC119">
            <v>0</v>
          </cell>
          <cell r="DD119">
            <v>0</v>
          </cell>
          <cell r="DE119">
            <v>0</v>
          </cell>
        </row>
        <row r="120">
          <cell r="A120" t="str">
            <v>ｻﾄｳ311</v>
          </cell>
          <cell r="B120" t="str">
            <v>ｻﾄｳ3</v>
          </cell>
          <cell r="C120">
            <v>1</v>
          </cell>
          <cell r="D120">
            <v>1</v>
          </cell>
          <cell r="E120">
            <v>1</v>
          </cell>
          <cell r="F120">
            <v>6</v>
          </cell>
          <cell r="G120">
            <v>2</v>
          </cell>
          <cell r="H120">
            <v>0</v>
          </cell>
          <cell r="I120">
            <v>3</v>
          </cell>
          <cell r="J120">
            <v>2</v>
          </cell>
          <cell r="K120">
            <v>3</v>
          </cell>
          <cell r="L120">
            <v>3</v>
          </cell>
          <cell r="M120">
            <v>4</v>
          </cell>
          <cell r="N120">
            <v>2</v>
          </cell>
          <cell r="O120">
            <v>3</v>
          </cell>
          <cell r="P120">
            <v>1</v>
          </cell>
          <cell r="Q120">
            <v>2</v>
          </cell>
          <cell r="R120">
            <v>3</v>
          </cell>
          <cell r="S120">
            <v>2</v>
          </cell>
          <cell r="T120">
            <v>3</v>
          </cell>
          <cell r="U120">
            <v>5</v>
          </cell>
          <cell r="V120">
            <v>0</v>
          </cell>
          <cell r="W120">
            <v>0</v>
          </cell>
          <cell r="X120">
            <v>1</v>
          </cell>
          <cell r="Y120">
            <v>4</v>
          </cell>
          <cell r="Z120">
            <v>0</v>
          </cell>
          <cell r="AA120">
            <v>2</v>
          </cell>
          <cell r="AB120">
            <v>6</v>
          </cell>
          <cell r="AC120">
            <v>2</v>
          </cell>
          <cell r="AD120">
            <v>1</v>
          </cell>
          <cell r="AE120">
            <v>2</v>
          </cell>
          <cell r="AF120">
            <v>2</v>
          </cell>
          <cell r="AG120">
            <v>2</v>
          </cell>
          <cell r="AH120">
            <v>0</v>
          </cell>
          <cell r="AI120">
            <v>3</v>
          </cell>
          <cell r="AJ120">
            <v>3</v>
          </cell>
          <cell r="AK120">
            <v>3</v>
          </cell>
          <cell r="AL120">
            <v>1</v>
          </cell>
          <cell r="AM120">
            <v>7</v>
          </cell>
          <cell r="AN120">
            <v>2</v>
          </cell>
          <cell r="AO120">
            <v>2</v>
          </cell>
          <cell r="AP120">
            <v>1</v>
          </cell>
          <cell r="AQ120">
            <v>3</v>
          </cell>
          <cell r="AR120">
            <v>3</v>
          </cell>
          <cell r="AS120">
            <v>3</v>
          </cell>
          <cell r="AT120">
            <v>2</v>
          </cell>
          <cell r="AU120">
            <v>6</v>
          </cell>
          <cell r="AV120">
            <v>5</v>
          </cell>
          <cell r="AW120">
            <v>4</v>
          </cell>
          <cell r="AX120">
            <v>6</v>
          </cell>
          <cell r="AY120">
            <v>8</v>
          </cell>
          <cell r="AZ120">
            <v>9</v>
          </cell>
          <cell r="BA120">
            <v>4</v>
          </cell>
          <cell r="BB120">
            <v>6</v>
          </cell>
          <cell r="BC120">
            <v>6</v>
          </cell>
          <cell r="BD120">
            <v>2</v>
          </cell>
          <cell r="BE120">
            <v>1</v>
          </cell>
          <cell r="BF120">
            <v>4</v>
          </cell>
          <cell r="BG120">
            <v>2</v>
          </cell>
          <cell r="BH120">
            <v>7</v>
          </cell>
          <cell r="BI120">
            <v>2</v>
          </cell>
          <cell r="BJ120">
            <v>6</v>
          </cell>
          <cell r="BK120">
            <v>5</v>
          </cell>
          <cell r="BL120">
            <v>6</v>
          </cell>
          <cell r="BM120">
            <v>0</v>
          </cell>
          <cell r="BN120">
            <v>1</v>
          </cell>
          <cell r="BO120">
            <v>8</v>
          </cell>
          <cell r="BP120">
            <v>7</v>
          </cell>
          <cell r="BQ120">
            <v>5</v>
          </cell>
          <cell r="BR120">
            <v>2</v>
          </cell>
          <cell r="BS120">
            <v>6</v>
          </cell>
          <cell r="BT120">
            <v>2</v>
          </cell>
          <cell r="BU120">
            <v>4</v>
          </cell>
          <cell r="BV120">
            <v>3</v>
          </cell>
          <cell r="BW120">
            <v>4</v>
          </cell>
          <cell r="BX120">
            <v>3</v>
          </cell>
          <cell r="BY120">
            <v>2</v>
          </cell>
          <cell r="BZ120">
            <v>2</v>
          </cell>
          <cell r="CA120">
            <v>2</v>
          </cell>
          <cell r="CB120">
            <v>4</v>
          </cell>
          <cell r="CC120">
            <v>0</v>
          </cell>
          <cell r="CD120">
            <v>3</v>
          </cell>
          <cell r="CE120">
            <v>3</v>
          </cell>
          <cell r="CF120">
            <v>2</v>
          </cell>
          <cell r="CG120">
            <v>7</v>
          </cell>
          <cell r="CH120">
            <v>0</v>
          </cell>
          <cell r="CI120">
            <v>1</v>
          </cell>
          <cell r="CJ120">
            <v>3</v>
          </cell>
          <cell r="CK120">
            <v>1</v>
          </cell>
          <cell r="CL120">
            <v>1</v>
          </cell>
          <cell r="CM120">
            <v>1</v>
          </cell>
          <cell r="CN120">
            <v>2</v>
          </cell>
          <cell r="CO120">
            <v>1</v>
          </cell>
          <cell r="CP120">
            <v>0</v>
          </cell>
          <cell r="CQ120">
            <v>0</v>
          </cell>
          <cell r="CR120">
            <v>2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</row>
        <row r="121">
          <cell r="A121" t="str">
            <v>ｻﾄｳ312</v>
          </cell>
          <cell r="B121" t="str">
            <v>ｻﾄｳ3</v>
          </cell>
          <cell r="C121">
            <v>1</v>
          </cell>
          <cell r="D121">
            <v>2</v>
          </cell>
          <cell r="E121">
            <v>1</v>
          </cell>
          <cell r="F121">
            <v>5</v>
          </cell>
          <cell r="G121">
            <v>2</v>
          </cell>
          <cell r="H121">
            <v>1</v>
          </cell>
          <cell r="I121">
            <v>5</v>
          </cell>
          <cell r="J121">
            <v>1</v>
          </cell>
          <cell r="K121">
            <v>1</v>
          </cell>
          <cell r="L121">
            <v>3</v>
          </cell>
          <cell r="M121">
            <v>4</v>
          </cell>
          <cell r="N121">
            <v>0</v>
          </cell>
          <cell r="O121">
            <v>4</v>
          </cell>
          <cell r="P121">
            <v>2</v>
          </cell>
          <cell r="Q121">
            <v>0</v>
          </cell>
          <cell r="R121">
            <v>3</v>
          </cell>
          <cell r="S121">
            <v>2</v>
          </cell>
          <cell r="T121">
            <v>3</v>
          </cell>
          <cell r="U121">
            <v>0</v>
          </cell>
          <cell r="V121">
            <v>2</v>
          </cell>
          <cell r="W121">
            <v>4</v>
          </cell>
          <cell r="X121">
            <v>0</v>
          </cell>
          <cell r="Y121">
            <v>4</v>
          </cell>
          <cell r="Z121">
            <v>1</v>
          </cell>
          <cell r="AA121">
            <v>2</v>
          </cell>
          <cell r="AB121">
            <v>4</v>
          </cell>
          <cell r="AC121">
            <v>3</v>
          </cell>
          <cell r="AD121">
            <v>2</v>
          </cell>
          <cell r="AE121">
            <v>0</v>
          </cell>
          <cell r="AF121">
            <v>2</v>
          </cell>
          <cell r="AG121">
            <v>1</v>
          </cell>
          <cell r="AH121">
            <v>4</v>
          </cell>
          <cell r="AI121">
            <v>3</v>
          </cell>
          <cell r="AJ121">
            <v>1</v>
          </cell>
          <cell r="AK121">
            <v>3</v>
          </cell>
          <cell r="AL121">
            <v>3</v>
          </cell>
          <cell r="AM121">
            <v>3</v>
          </cell>
          <cell r="AN121">
            <v>4</v>
          </cell>
          <cell r="AO121">
            <v>3</v>
          </cell>
          <cell r="AP121">
            <v>6</v>
          </cell>
          <cell r="AQ121">
            <v>0</v>
          </cell>
          <cell r="AR121">
            <v>3</v>
          </cell>
          <cell r="AS121">
            <v>10</v>
          </cell>
          <cell r="AT121">
            <v>5</v>
          </cell>
          <cell r="AU121">
            <v>3</v>
          </cell>
          <cell r="AV121">
            <v>2</v>
          </cell>
          <cell r="AW121">
            <v>3</v>
          </cell>
          <cell r="AX121">
            <v>5</v>
          </cell>
          <cell r="AY121">
            <v>5</v>
          </cell>
          <cell r="AZ121">
            <v>5</v>
          </cell>
          <cell r="BA121">
            <v>5</v>
          </cell>
          <cell r="BB121">
            <v>4</v>
          </cell>
          <cell r="BC121">
            <v>1</v>
          </cell>
          <cell r="BD121">
            <v>4</v>
          </cell>
          <cell r="BE121">
            <v>3</v>
          </cell>
          <cell r="BF121">
            <v>4</v>
          </cell>
          <cell r="BG121">
            <v>2</v>
          </cell>
          <cell r="BH121">
            <v>2</v>
          </cell>
          <cell r="BI121">
            <v>1</v>
          </cell>
          <cell r="BJ121">
            <v>2</v>
          </cell>
          <cell r="BK121">
            <v>4</v>
          </cell>
          <cell r="BL121">
            <v>5</v>
          </cell>
          <cell r="BM121">
            <v>2</v>
          </cell>
          <cell r="BN121">
            <v>3</v>
          </cell>
          <cell r="BO121">
            <v>3</v>
          </cell>
          <cell r="BP121">
            <v>2</v>
          </cell>
          <cell r="BQ121">
            <v>6</v>
          </cell>
          <cell r="BR121">
            <v>1</v>
          </cell>
          <cell r="BS121">
            <v>4</v>
          </cell>
          <cell r="BT121">
            <v>1</v>
          </cell>
          <cell r="BU121">
            <v>5</v>
          </cell>
          <cell r="BV121">
            <v>6</v>
          </cell>
          <cell r="BW121">
            <v>6</v>
          </cell>
          <cell r="BX121">
            <v>1</v>
          </cell>
          <cell r="BY121">
            <v>1</v>
          </cell>
          <cell r="BZ121">
            <v>5</v>
          </cell>
          <cell r="CA121">
            <v>5</v>
          </cell>
          <cell r="CB121">
            <v>5</v>
          </cell>
          <cell r="CC121">
            <v>1</v>
          </cell>
          <cell r="CD121">
            <v>5</v>
          </cell>
          <cell r="CE121">
            <v>1</v>
          </cell>
          <cell r="CF121">
            <v>4</v>
          </cell>
          <cell r="CG121">
            <v>1</v>
          </cell>
          <cell r="CH121">
            <v>1</v>
          </cell>
          <cell r="CI121">
            <v>4</v>
          </cell>
          <cell r="CJ121">
            <v>1</v>
          </cell>
          <cell r="CK121">
            <v>4</v>
          </cell>
          <cell r="CL121">
            <v>5</v>
          </cell>
          <cell r="CM121">
            <v>2</v>
          </cell>
          <cell r="CN121">
            <v>3</v>
          </cell>
          <cell r="CO121">
            <v>3</v>
          </cell>
          <cell r="CP121">
            <v>1</v>
          </cell>
          <cell r="CQ121">
            <v>2</v>
          </cell>
          <cell r="CR121">
            <v>0</v>
          </cell>
          <cell r="CS121">
            <v>2</v>
          </cell>
          <cell r="CT121">
            <v>1</v>
          </cell>
          <cell r="CU121">
            <v>2</v>
          </cell>
          <cell r="CV121">
            <v>0</v>
          </cell>
          <cell r="CW121">
            <v>1</v>
          </cell>
          <cell r="CX121">
            <v>0</v>
          </cell>
          <cell r="CY121">
            <v>0</v>
          </cell>
          <cell r="CZ121">
            <v>2</v>
          </cell>
          <cell r="DA121">
            <v>0</v>
          </cell>
          <cell r="DB121">
            <v>0</v>
          </cell>
          <cell r="DC121">
            <v>1</v>
          </cell>
          <cell r="DD121">
            <v>0</v>
          </cell>
          <cell r="DE121">
            <v>0</v>
          </cell>
        </row>
        <row r="122">
          <cell r="A122" t="str">
            <v>ｻﾅﾙ111</v>
          </cell>
          <cell r="B122" t="str">
            <v>ｻﾅﾙ1</v>
          </cell>
          <cell r="C122">
            <v>1</v>
          </cell>
          <cell r="D122">
            <v>1</v>
          </cell>
          <cell r="E122">
            <v>3</v>
          </cell>
          <cell r="F122">
            <v>4</v>
          </cell>
          <cell r="G122">
            <v>6</v>
          </cell>
          <cell r="H122">
            <v>6</v>
          </cell>
          <cell r="I122">
            <v>5</v>
          </cell>
          <cell r="J122">
            <v>4</v>
          </cell>
          <cell r="K122">
            <v>8</v>
          </cell>
          <cell r="L122">
            <v>7</v>
          </cell>
          <cell r="M122">
            <v>12</v>
          </cell>
          <cell r="N122">
            <v>4</v>
          </cell>
          <cell r="O122">
            <v>4</v>
          </cell>
          <cell r="P122">
            <v>10</v>
          </cell>
          <cell r="Q122">
            <v>4</v>
          </cell>
          <cell r="R122">
            <v>9</v>
          </cell>
          <cell r="S122">
            <v>11</v>
          </cell>
          <cell r="T122">
            <v>10</v>
          </cell>
          <cell r="U122">
            <v>5</v>
          </cell>
          <cell r="V122">
            <v>8</v>
          </cell>
          <cell r="W122">
            <v>11</v>
          </cell>
          <cell r="X122">
            <v>9</v>
          </cell>
          <cell r="Y122">
            <v>3</v>
          </cell>
          <cell r="Z122">
            <v>7</v>
          </cell>
          <cell r="AA122">
            <v>10</v>
          </cell>
          <cell r="AB122">
            <v>7</v>
          </cell>
          <cell r="AC122">
            <v>3</v>
          </cell>
          <cell r="AD122">
            <v>9</v>
          </cell>
          <cell r="AE122">
            <v>11</v>
          </cell>
          <cell r="AF122">
            <v>9</v>
          </cell>
          <cell r="AG122">
            <v>4</v>
          </cell>
          <cell r="AH122">
            <v>10</v>
          </cell>
          <cell r="AI122">
            <v>6</v>
          </cell>
          <cell r="AJ122">
            <v>8</v>
          </cell>
          <cell r="AK122">
            <v>11</v>
          </cell>
          <cell r="AL122">
            <v>10</v>
          </cell>
          <cell r="AM122">
            <v>4</v>
          </cell>
          <cell r="AN122">
            <v>13</v>
          </cell>
          <cell r="AO122">
            <v>9</v>
          </cell>
          <cell r="AP122">
            <v>11</v>
          </cell>
          <cell r="AQ122">
            <v>7</v>
          </cell>
          <cell r="AR122">
            <v>9</v>
          </cell>
          <cell r="AS122">
            <v>8</v>
          </cell>
          <cell r="AT122">
            <v>9</v>
          </cell>
          <cell r="AU122">
            <v>11</v>
          </cell>
          <cell r="AV122">
            <v>17</v>
          </cell>
          <cell r="AW122">
            <v>7</v>
          </cell>
          <cell r="AX122">
            <v>10</v>
          </cell>
          <cell r="AY122">
            <v>13</v>
          </cell>
          <cell r="AZ122">
            <v>9</v>
          </cell>
          <cell r="BA122">
            <v>7</v>
          </cell>
          <cell r="BB122">
            <v>13</v>
          </cell>
          <cell r="BC122">
            <v>9</v>
          </cell>
          <cell r="BD122">
            <v>9</v>
          </cell>
          <cell r="BE122">
            <v>14</v>
          </cell>
          <cell r="BF122">
            <v>11</v>
          </cell>
          <cell r="BG122">
            <v>15</v>
          </cell>
          <cell r="BH122">
            <v>9</v>
          </cell>
          <cell r="BI122">
            <v>12</v>
          </cell>
          <cell r="BJ122">
            <v>8</v>
          </cell>
          <cell r="BK122">
            <v>8</v>
          </cell>
          <cell r="BL122">
            <v>15</v>
          </cell>
          <cell r="BM122">
            <v>8</v>
          </cell>
          <cell r="BN122">
            <v>10</v>
          </cell>
          <cell r="BO122">
            <v>8</v>
          </cell>
          <cell r="BP122">
            <v>6</v>
          </cell>
          <cell r="BQ122">
            <v>10</v>
          </cell>
          <cell r="BR122">
            <v>9</v>
          </cell>
          <cell r="BS122">
            <v>16</v>
          </cell>
          <cell r="BT122">
            <v>8</v>
          </cell>
          <cell r="BU122">
            <v>12</v>
          </cell>
          <cell r="BV122">
            <v>11</v>
          </cell>
          <cell r="BW122">
            <v>6</v>
          </cell>
          <cell r="BX122">
            <v>5</v>
          </cell>
          <cell r="BY122">
            <v>6</v>
          </cell>
          <cell r="BZ122">
            <v>7</v>
          </cell>
          <cell r="CA122">
            <v>4</v>
          </cell>
          <cell r="CB122">
            <v>7</v>
          </cell>
          <cell r="CC122">
            <v>3</v>
          </cell>
          <cell r="CD122">
            <v>9</v>
          </cell>
          <cell r="CE122">
            <v>1</v>
          </cell>
          <cell r="CF122">
            <v>6</v>
          </cell>
          <cell r="CG122">
            <v>3</v>
          </cell>
          <cell r="CH122">
            <v>3</v>
          </cell>
          <cell r="CI122">
            <v>2</v>
          </cell>
          <cell r="CJ122">
            <v>4</v>
          </cell>
          <cell r="CK122">
            <v>5</v>
          </cell>
          <cell r="CL122">
            <v>5</v>
          </cell>
          <cell r="CM122">
            <v>1</v>
          </cell>
          <cell r="CN122">
            <v>3</v>
          </cell>
          <cell r="CO122">
            <v>2</v>
          </cell>
          <cell r="CP122">
            <v>1</v>
          </cell>
          <cell r="CQ122">
            <v>1</v>
          </cell>
          <cell r="CR122">
            <v>1</v>
          </cell>
          <cell r="CS122">
            <v>0</v>
          </cell>
          <cell r="CT122">
            <v>3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</row>
        <row r="123">
          <cell r="A123" t="str">
            <v>ｻﾅﾙ112</v>
          </cell>
          <cell r="B123" t="str">
            <v>ｻﾅﾙ1</v>
          </cell>
          <cell r="C123">
            <v>1</v>
          </cell>
          <cell r="D123">
            <v>2</v>
          </cell>
          <cell r="E123">
            <v>2</v>
          </cell>
          <cell r="F123">
            <v>3</v>
          </cell>
          <cell r="G123">
            <v>6</v>
          </cell>
          <cell r="H123">
            <v>7</v>
          </cell>
          <cell r="I123">
            <v>0</v>
          </cell>
          <cell r="J123">
            <v>6</v>
          </cell>
          <cell r="K123">
            <v>3</v>
          </cell>
          <cell r="L123">
            <v>5</v>
          </cell>
          <cell r="M123">
            <v>10</v>
          </cell>
          <cell r="N123">
            <v>10</v>
          </cell>
          <cell r="O123">
            <v>6</v>
          </cell>
          <cell r="P123">
            <v>6</v>
          </cell>
          <cell r="Q123">
            <v>3</v>
          </cell>
          <cell r="R123">
            <v>7</v>
          </cell>
          <cell r="S123">
            <v>9</v>
          </cell>
          <cell r="T123">
            <v>7</v>
          </cell>
          <cell r="U123">
            <v>10</v>
          </cell>
          <cell r="V123">
            <v>5</v>
          </cell>
          <cell r="W123">
            <v>8</v>
          </cell>
          <cell r="X123">
            <v>12</v>
          </cell>
          <cell r="Y123">
            <v>9</v>
          </cell>
          <cell r="Z123">
            <v>8</v>
          </cell>
          <cell r="AA123">
            <v>11</v>
          </cell>
          <cell r="AB123">
            <v>7</v>
          </cell>
          <cell r="AC123">
            <v>12</v>
          </cell>
          <cell r="AD123">
            <v>8</v>
          </cell>
          <cell r="AE123">
            <v>12</v>
          </cell>
          <cell r="AF123">
            <v>8</v>
          </cell>
          <cell r="AG123">
            <v>8</v>
          </cell>
          <cell r="AH123">
            <v>8</v>
          </cell>
          <cell r="AI123">
            <v>6</v>
          </cell>
          <cell r="AJ123">
            <v>6</v>
          </cell>
          <cell r="AK123">
            <v>5</v>
          </cell>
          <cell r="AL123">
            <v>6</v>
          </cell>
          <cell r="AM123">
            <v>5</v>
          </cell>
          <cell r="AN123">
            <v>10</v>
          </cell>
          <cell r="AO123">
            <v>9</v>
          </cell>
          <cell r="AP123">
            <v>9</v>
          </cell>
          <cell r="AQ123">
            <v>5</v>
          </cell>
          <cell r="AR123">
            <v>10</v>
          </cell>
          <cell r="AS123">
            <v>9</v>
          </cell>
          <cell r="AT123">
            <v>9</v>
          </cell>
          <cell r="AU123">
            <v>11</v>
          </cell>
          <cell r="AV123">
            <v>7</v>
          </cell>
          <cell r="AW123">
            <v>14</v>
          </cell>
          <cell r="AX123">
            <v>11</v>
          </cell>
          <cell r="AY123">
            <v>10</v>
          </cell>
          <cell r="AZ123">
            <v>14</v>
          </cell>
          <cell r="BA123">
            <v>11</v>
          </cell>
          <cell r="BB123">
            <v>10</v>
          </cell>
          <cell r="BC123">
            <v>9</v>
          </cell>
          <cell r="BD123">
            <v>11</v>
          </cell>
          <cell r="BE123">
            <v>14</v>
          </cell>
          <cell r="BF123">
            <v>15</v>
          </cell>
          <cell r="BG123">
            <v>10</v>
          </cell>
          <cell r="BH123">
            <v>13</v>
          </cell>
          <cell r="BI123">
            <v>9</v>
          </cell>
          <cell r="BJ123">
            <v>10</v>
          </cell>
          <cell r="BK123">
            <v>9</v>
          </cell>
          <cell r="BL123">
            <v>8</v>
          </cell>
          <cell r="BM123">
            <v>8</v>
          </cell>
          <cell r="BN123">
            <v>12</v>
          </cell>
          <cell r="BO123">
            <v>8</v>
          </cell>
          <cell r="BP123">
            <v>9</v>
          </cell>
          <cell r="BQ123">
            <v>10</v>
          </cell>
          <cell r="BR123">
            <v>10</v>
          </cell>
          <cell r="BS123">
            <v>5</v>
          </cell>
          <cell r="BT123">
            <v>14</v>
          </cell>
          <cell r="BU123">
            <v>14</v>
          </cell>
          <cell r="BV123">
            <v>15</v>
          </cell>
          <cell r="BW123">
            <v>12</v>
          </cell>
          <cell r="BX123">
            <v>3</v>
          </cell>
          <cell r="BY123">
            <v>1</v>
          </cell>
          <cell r="BZ123">
            <v>7</v>
          </cell>
          <cell r="CA123">
            <v>5</v>
          </cell>
          <cell r="CB123">
            <v>5</v>
          </cell>
          <cell r="CC123">
            <v>9</v>
          </cell>
          <cell r="CD123">
            <v>2</v>
          </cell>
          <cell r="CE123">
            <v>5</v>
          </cell>
          <cell r="CF123">
            <v>5</v>
          </cell>
          <cell r="CG123">
            <v>8</v>
          </cell>
          <cell r="CH123">
            <v>7</v>
          </cell>
          <cell r="CI123">
            <v>4</v>
          </cell>
          <cell r="CJ123">
            <v>4</v>
          </cell>
          <cell r="CK123">
            <v>5</v>
          </cell>
          <cell r="CL123">
            <v>8</v>
          </cell>
          <cell r="CM123">
            <v>9</v>
          </cell>
          <cell r="CN123">
            <v>3</v>
          </cell>
          <cell r="CO123">
            <v>2</v>
          </cell>
          <cell r="CP123">
            <v>1</v>
          </cell>
          <cell r="CQ123">
            <v>3</v>
          </cell>
          <cell r="CR123">
            <v>3</v>
          </cell>
          <cell r="CS123">
            <v>2</v>
          </cell>
          <cell r="CT123">
            <v>2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</row>
        <row r="124">
          <cell r="A124" t="str">
            <v>ｻﾅﾙ211</v>
          </cell>
          <cell r="B124" t="str">
            <v>ｻﾅﾙ2</v>
          </cell>
          <cell r="C124">
            <v>1</v>
          </cell>
          <cell r="D124">
            <v>1</v>
          </cell>
          <cell r="E124">
            <v>15</v>
          </cell>
          <cell r="F124">
            <v>9</v>
          </cell>
          <cell r="G124">
            <v>5</v>
          </cell>
          <cell r="H124">
            <v>7</v>
          </cell>
          <cell r="I124">
            <v>8</v>
          </cell>
          <cell r="J124">
            <v>2</v>
          </cell>
          <cell r="K124">
            <v>9</v>
          </cell>
          <cell r="L124">
            <v>5</v>
          </cell>
          <cell r="M124">
            <v>2</v>
          </cell>
          <cell r="N124">
            <v>16</v>
          </cell>
          <cell r="O124">
            <v>7</v>
          </cell>
          <cell r="P124">
            <v>8</v>
          </cell>
          <cell r="Q124">
            <v>5</v>
          </cell>
          <cell r="R124">
            <v>7</v>
          </cell>
          <cell r="S124">
            <v>14</v>
          </cell>
          <cell r="T124">
            <v>5</v>
          </cell>
          <cell r="U124">
            <v>8</v>
          </cell>
          <cell r="V124">
            <v>13</v>
          </cell>
          <cell r="W124">
            <v>10</v>
          </cell>
          <cell r="X124">
            <v>9</v>
          </cell>
          <cell r="Y124">
            <v>12</v>
          </cell>
          <cell r="Z124">
            <v>14</v>
          </cell>
          <cell r="AA124">
            <v>10</v>
          </cell>
          <cell r="AB124">
            <v>9</v>
          </cell>
          <cell r="AC124">
            <v>9</v>
          </cell>
          <cell r="AD124">
            <v>8</v>
          </cell>
          <cell r="AE124">
            <v>11</v>
          </cell>
          <cell r="AF124">
            <v>12</v>
          </cell>
          <cell r="AG124">
            <v>8</v>
          </cell>
          <cell r="AH124">
            <v>15</v>
          </cell>
          <cell r="AI124">
            <v>16</v>
          </cell>
          <cell r="AJ124">
            <v>15</v>
          </cell>
          <cell r="AK124">
            <v>13</v>
          </cell>
          <cell r="AL124">
            <v>20</v>
          </cell>
          <cell r="AM124">
            <v>16</v>
          </cell>
          <cell r="AN124">
            <v>6</v>
          </cell>
          <cell r="AO124">
            <v>11</v>
          </cell>
          <cell r="AP124">
            <v>9</v>
          </cell>
          <cell r="AQ124">
            <v>13</v>
          </cell>
          <cell r="AR124">
            <v>16</v>
          </cell>
          <cell r="AS124">
            <v>15</v>
          </cell>
          <cell r="AT124">
            <v>8</v>
          </cell>
          <cell r="AU124">
            <v>10</v>
          </cell>
          <cell r="AV124">
            <v>5</v>
          </cell>
          <cell r="AW124">
            <v>17</v>
          </cell>
          <cell r="AX124">
            <v>15</v>
          </cell>
          <cell r="AY124">
            <v>12</v>
          </cell>
          <cell r="AZ124">
            <v>17</v>
          </cell>
          <cell r="BA124">
            <v>11</v>
          </cell>
          <cell r="BB124">
            <v>16</v>
          </cell>
          <cell r="BC124">
            <v>17</v>
          </cell>
          <cell r="BD124">
            <v>9</v>
          </cell>
          <cell r="BE124">
            <v>22</v>
          </cell>
          <cell r="BF124">
            <v>9</v>
          </cell>
          <cell r="BG124">
            <v>8</v>
          </cell>
          <cell r="BH124">
            <v>13</v>
          </cell>
          <cell r="BI124">
            <v>12</v>
          </cell>
          <cell r="BJ124">
            <v>8</v>
          </cell>
          <cell r="BK124">
            <v>9</v>
          </cell>
          <cell r="BL124">
            <v>15</v>
          </cell>
          <cell r="BM124">
            <v>5</v>
          </cell>
          <cell r="BN124">
            <v>11</v>
          </cell>
          <cell r="BO124">
            <v>15</v>
          </cell>
          <cell r="BP124">
            <v>6</v>
          </cell>
          <cell r="BQ124">
            <v>10</v>
          </cell>
          <cell r="BR124">
            <v>3</v>
          </cell>
          <cell r="BS124">
            <v>7</v>
          </cell>
          <cell r="BT124">
            <v>4</v>
          </cell>
          <cell r="BU124">
            <v>13</v>
          </cell>
          <cell r="BV124">
            <v>13</v>
          </cell>
          <cell r="BW124">
            <v>9</v>
          </cell>
          <cell r="BX124">
            <v>2</v>
          </cell>
          <cell r="BY124">
            <v>6</v>
          </cell>
          <cell r="BZ124">
            <v>9</v>
          </cell>
          <cell r="CA124">
            <v>8</v>
          </cell>
          <cell r="CB124">
            <v>9</v>
          </cell>
          <cell r="CC124">
            <v>9</v>
          </cell>
          <cell r="CD124">
            <v>7</v>
          </cell>
          <cell r="CE124">
            <v>8</v>
          </cell>
          <cell r="CF124">
            <v>7</v>
          </cell>
          <cell r="CG124">
            <v>4</v>
          </cell>
          <cell r="CH124">
            <v>2</v>
          </cell>
          <cell r="CI124">
            <v>1</v>
          </cell>
          <cell r="CJ124">
            <v>3</v>
          </cell>
          <cell r="CK124">
            <v>2</v>
          </cell>
          <cell r="CL124">
            <v>0</v>
          </cell>
          <cell r="CM124">
            <v>3</v>
          </cell>
          <cell r="CN124">
            <v>3</v>
          </cell>
          <cell r="CO124">
            <v>1</v>
          </cell>
          <cell r="CP124">
            <v>2</v>
          </cell>
          <cell r="CQ124">
            <v>0</v>
          </cell>
          <cell r="CR124">
            <v>0</v>
          </cell>
          <cell r="CS124">
            <v>0</v>
          </cell>
          <cell r="CT124">
            <v>1</v>
          </cell>
          <cell r="CU124">
            <v>1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1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</row>
        <row r="125">
          <cell r="A125" t="str">
            <v>ｻﾅﾙ212</v>
          </cell>
          <cell r="B125" t="str">
            <v>ｻﾅﾙ2</v>
          </cell>
          <cell r="C125">
            <v>1</v>
          </cell>
          <cell r="D125">
            <v>2</v>
          </cell>
          <cell r="E125">
            <v>4</v>
          </cell>
          <cell r="F125">
            <v>3</v>
          </cell>
          <cell r="G125">
            <v>7</v>
          </cell>
          <cell r="H125">
            <v>4</v>
          </cell>
          <cell r="I125">
            <v>9</v>
          </cell>
          <cell r="J125">
            <v>7</v>
          </cell>
          <cell r="K125">
            <v>8</v>
          </cell>
          <cell r="L125">
            <v>4</v>
          </cell>
          <cell r="M125">
            <v>9</v>
          </cell>
          <cell r="N125">
            <v>8</v>
          </cell>
          <cell r="O125">
            <v>2</v>
          </cell>
          <cell r="P125">
            <v>9</v>
          </cell>
          <cell r="Q125">
            <v>4</v>
          </cell>
          <cell r="R125">
            <v>12</v>
          </cell>
          <cell r="S125">
            <v>5</v>
          </cell>
          <cell r="T125">
            <v>8</v>
          </cell>
          <cell r="U125">
            <v>13</v>
          </cell>
          <cell r="V125">
            <v>13</v>
          </cell>
          <cell r="W125">
            <v>5</v>
          </cell>
          <cell r="X125">
            <v>10</v>
          </cell>
          <cell r="Y125">
            <v>14</v>
          </cell>
          <cell r="Z125">
            <v>15</v>
          </cell>
          <cell r="AA125">
            <v>7</v>
          </cell>
          <cell r="AB125">
            <v>9</v>
          </cell>
          <cell r="AC125">
            <v>9</v>
          </cell>
          <cell r="AD125">
            <v>8</v>
          </cell>
          <cell r="AE125">
            <v>13</v>
          </cell>
          <cell r="AF125">
            <v>11</v>
          </cell>
          <cell r="AG125">
            <v>12</v>
          </cell>
          <cell r="AH125">
            <v>16</v>
          </cell>
          <cell r="AI125">
            <v>15</v>
          </cell>
          <cell r="AJ125">
            <v>12</v>
          </cell>
          <cell r="AK125">
            <v>13</v>
          </cell>
          <cell r="AL125">
            <v>8</v>
          </cell>
          <cell r="AM125">
            <v>6</v>
          </cell>
          <cell r="AN125">
            <v>13</v>
          </cell>
          <cell r="AO125">
            <v>5</v>
          </cell>
          <cell r="AP125">
            <v>14</v>
          </cell>
          <cell r="AQ125">
            <v>12</v>
          </cell>
          <cell r="AR125">
            <v>6</v>
          </cell>
          <cell r="AS125">
            <v>12</v>
          </cell>
          <cell r="AT125">
            <v>22</v>
          </cell>
          <cell r="AU125">
            <v>10</v>
          </cell>
          <cell r="AV125">
            <v>11</v>
          </cell>
          <cell r="AW125">
            <v>13</v>
          </cell>
          <cell r="AX125">
            <v>13</v>
          </cell>
          <cell r="AY125">
            <v>13</v>
          </cell>
          <cell r="AZ125">
            <v>10</v>
          </cell>
          <cell r="BA125">
            <v>20</v>
          </cell>
          <cell r="BB125">
            <v>13</v>
          </cell>
          <cell r="BC125">
            <v>19</v>
          </cell>
          <cell r="BD125">
            <v>13</v>
          </cell>
          <cell r="BE125">
            <v>16</v>
          </cell>
          <cell r="BF125">
            <v>16</v>
          </cell>
          <cell r="BG125">
            <v>14</v>
          </cell>
          <cell r="BH125">
            <v>8</v>
          </cell>
          <cell r="BI125">
            <v>10</v>
          </cell>
          <cell r="BJ125">
            <v>15</v>
          </cell>
          <cell r="BK125">
            <v>10</v>
          </cell>
          <cell r="BL125">
            <v>10</v>
          </cell>
          <cell r="BM125">
            <v>5</v>
          </cell>
          <cell r="BN125">
            <v>7</v>
          </cell>
          <cell r="BO125">
            <v>9</v>
          </cell>
          <cell r="BP125">
            <v>10</v>
          </cell>
          <cell r="BQ125">
            <v>6</v>
          </cell>
          <cell r="BR125">
            <v>10</v>
          </cell>
          <cell r="BS125">
            <v>10</v>
          </cell>
          <cell r="BT125">
            <v>14</v>
          </cell>
          <cell r="BU125">
            <v>17</v>
          </cell>
          <cell r="BV125">
            <v>11</v>
          </cell>
          <cell r="BW125">
            <v>12</v>
          </cell>
          <cell r="BX125">
            <v>10</v>
          </cell>
          <cell r="BY125">
            <v>8</v>
          </cell>
          <cell r="BZ125">
            <v>12</v>
          </cell>
          <cell r="CA125">
            <v>8</v>
          </cell>
          <cell r="CB125">
            <v>2</v>
          </cell>
          <cell r="CC125">
            <v>13</v>
          </cell>
          <cell r="CD125">
            <v>8</v>
          </cell>
          <cell r="CE125">
            <v>5</v>
          </cell>
          <cell r="CF125">
            <v>1</v>
          </cell>
          <cell r="CG125">
            <v>5</v>
          </cell>
          <cell r="CH125">
            <v>3</v>
          </cell>
          <cell r="CI125">
            <v>6</v>
          </cell>
          <cell r="CJ125">
            <v>7</v>
          </cell>
          <cell r="CK125">
            <v>1</v>
          </cell>
          <cell r="CL125">
            <v>1</v>
          </cell>
          <cell r="CM125">
            <v>3</v>
          </cell>
          <cell r="CN125">
            <v>2</v>
          </cell>
          <cell r="CO125">
            <v>1</v>
          </cell>
          <cell r="CP125">
            <v>0</v>
          </cell>
          <cell r="CQ125">
            <v>3</v>
          </cell>
          <cell r="CR125">
            <v>2</v>
          </cell>
          <cell r="CS125">
            <v>1</v>
          </cell>
          <cell r="CT125">
            <v>0</v>
          </cell>
          <cell r="CU125">
            <v>4</v>
          </cell>
          <cell r="CV125">
            <v>2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1</v>
          </cell>
        </row>
        <row r="126">
          <cell r="A126" t="str">
            <v>ｻﾅﾙ311</v>
          </cell>
          <cell r="B126" t="str">
            <v>ｻﾅﾙ3</v>
          </cell>
          <cell r="C126">
            <v>1</v>
          </cell>
          <cell r="D126">
            <v>1</v>
          </cell>
          <cell r="E126">
            <v>12</v>
          </cell>
          <cell r="F126">
            <v>17</v>
          </cell>
          <cell r="G126">
            <v>12</v>
          </cell>
          <cell r="H126">
            <v>17</v>
          </cell>
          <cell r="I126">
            <v>12</v>
          </cell>
          <cell r="J126">
            <v>27</v>
          </cell>
          <cell r="K126">
            <v>20</v>
          </cell>
          <cell r="L126">
            <v>16</v>
          </cell>
          <cell r="M126">
            <v>19</v>
          </cell>
          <cell r="N126">
            <v>16</v>
          </cell>
          <cell r="O126">
            <v>20</v>
          </cell>
          <cell r="P126">
            <v>16</v>
          </cell>
          <cell r="Q126">
            <v>21</v>
          </cell>
          <cell r="R126">
            <v>10</v>
          </cell>
          <cell r="S126">
            <v>21</v>
          </cell>
          <cell r="T126">
            <v>21</v>
          </cell>
          <cell r="U126">
            <v>12</v>
          </cell>
          <cell r="V126">
            <v>22</v>
          </cell>
          <cell r="W126">
            <v>22</v>
          </cell>
          <cell r="X126">
            <v>23</v>
          </cell>
          <cell r="Y126">
            <v>19</v>
          </cell>
          <cell r="Z126">
            <v>20</v>
          </cell>
          <cell r="AA126">
            <v>17</v>
          </cell>
          <cell r="AB126">
            <v>15</v>
          </cell>
          <cell r="AC126">
            <v>12</v>
          </cell>
          <cell r="AD126">
            <v>9</v>
          </cell>
          <cell r="AE126">
            <v>15</v>
          </cell>
          <cell r="AF126">
            <v>12</v>
          </cell>
          <cell r="AG126">
            <v>15</v>
          </cell>
          <cell r="AH126">
            <v>15</v>
          </cell>
          <cell r="AI126">
            <v>15</v>
          </cell>
          <cell r="AJ126">
            <v>21</v>
          </cell>
          <cell r="AK126">
            <v>15</v>
          </cell>
          <cell r="AL126">
            <v>20</v>
          </cell>
          <cell r="AM126">
            <v>29</v>
          </cell>
          <cell r="AN126">
            <v>24</v>
          </cell>
          <cell r="AO126">
            <v>18</v>
          </cell>
          <cell r="AP126">
            <v>24</v>
          </cell>
          <cell r="AQ126">
            <v>25</v>
          </cell>
          <cell r="AR126">
            <v>22</v>
          </cell>
          <cell r="AS126">
            <v>25</v>
          </cell>
          <cell r="AT126">
            <v>26</v>
          </cell>
          <cell r="AU126">
            <v>19</v>
          </cell>
          <cell r="AV126">
            <v>33</v>
          </cell>
          <cell r="AW126">
            <v>24</v>
          </cell>
          <cell r="AX126">
            <v>27</v>
          </cell>
          <cell r="AY126">
            <v>21</v>
          </cell>
          <cell r="AZ126">
            <v>21</v>
          </cell>
          <cell r="BA126">
            <v>26</v>
          </cell>
          <cell r="BB126">
            <v>24</v>
          </cell>
          <cell r="BC126">
            <v>20</v>
          </cell>
          <cell r="BD126">
            <v>18</v>
          </cell>
          <cell r="BE126">
            <v>28</v>
          </cell>
          <cell r="BF126">
            <v>15</v>
          </cell>
          <cell r="BG126">
            <v>23</v>
          </cell>
          <cell r="BH126">
            <v>24</v>
          </cell>
          <cell r="BI126">
            <v>17</v>
          </cell>
          <cell r="BJ126">
            <v>19</v>
          </cell>
          <cell r="BK126">
            <v>22</v>
          </cell>
          <cell r="BL126">
            <v>23</v>
          </cell>
          <cell r="BM126">
            <v>15</v>
          </cell>
          <cell r="BN126">
            <v>13</v>
          </cell>
          <cell r="BO126">
            <v>16</v>
          </cell>
          <cell r="BP126">
            <v>15</v>
          </cell>
          <cell r="BQ126">
            <v>15</v>
          </cell>
          <cell r="BR126">
            <v>19</v>
          </cell>
          <cell r="BS126">
            <v>20</v>
          </cell>
          <cell r="BT126">
            <v>22</v>
          </cell>
          <cell r="BU126">
            <v>27</v>
          </cell>
          <cell r="BV126">
            <v>38</v>
          </cell>
          <cell r="BW126">
            <v>22</v>
          </cell>
          <cell r="BX126">
            <v>20</v>
          </cell>
          <cell r="BY126">
            <v>15</v>
          </cell>
          <cell r="BZ126">
            <v>28</v>
          </cell>
          <cell r="CA126">
            <v>20</v>
          </cell>
          <cell r="CB126">
            <v>18</v>
          </cell>
          <cell r="CC126">
            <v>13</v>
          </cell>
          <cell r="CD126">
            <v>12</v>
          </cell>
          <cell r="CE126">
            <v>10</v>
          </cell>
          <cell r="CF126">
            <v>11</v>
          </cell>
          <cell r="CG126">
            <v>16</v>
          </cell>
          <cell r="CH126">
            <v>13</v>
          </cell>
          <cell r="CI126">
            <v>12</v>
          </cell>
          <cell r="CJ126">
            <v>5</v>
          </cell>
          <cell r="CK126">
            <v>5</v>
          </cell>
          <cell r="CL126">
            <v>11</v>
          </cell>
          <cell r="CM126">
            <v>3</v>
          </cell>
          <cell r="CN126">
            <v>1</v>
          </cell>
          <cell r="CO126">
            <v>3</v>
          </cell>
          <cell r="CP126">
            <v>2</v>
          </cell>
          <cell r="CQ126">
            <v>4</v>
          </cell>
          <cell r="CR126">
            <v>3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</row>
        <row r="127">
          <cell r="A127" t="str">
            <v>ｻﾅﾙ312</v>
          </cell>
          <cell r="B127" t="str">
            <v>ｻﾅﾙ3</v>
          </cell>
          <cell r="C127">
            <v>1</v>
          </cell>
          <cell r="D127">
            <v>2</v>
          </cell>
          <cell r="E127">
            <v>13</v>
          </cell>
          <cell r="F127">
            <v>12</v>
          </cell>
          <cell r="G127">
            <v>14</v>
          </cell>
          <cell r="H127">
            <v>15</v>
          </cell>
          <cell r="I127">
            <v>12</v>
          </cell>
          <cell r="J127">
            <v>13</v>
          </cell>
          <cell r="K127">
            <v>13</v>
          </cell>
          <cell r="L127">
            <v>20</v>
          </cell>
          <cell r="M127">
            <v>29</v>
          </cell>
          <cell r="N127">
            <v>21</v>
          </cell>
          <cell r="O127">
            <v>22</v>
          </cell>
          <cell r="P127">
            <v>22</v>
          </cell>
          <cell r="Q127">
            <v>23</v>
          </cell>
          <cell r="R127">
            <v>16</v>
          </cell>
          <cell r="S127">
            <v>15</v>
          </cell>
          <cell r="T127">
            <v>15</v>
          </cell>
          <cell r="U127">
            <v>17</v>
          </cell>
          <cell r="V127">
            <v>15</v>
          </cell>
          <cell r="W127">
            <v>17</v>
          </cell>
          <cell r="X127">
            <v>18</v>
          </cell>
          <cell r="Y127">
            <v>17</v>
          </cell>
          <cell r="Z127">
            <v>15</v>
          </cell>
          <cell r="AA127">
            <v>14</v>
          </cell>
          <cell r="AB127">
            <v>16</v>
          </cell>
          <cell r="AC127">
            <v>11</v>
          </cell>
          <cell r="AD127">
            <v>11</v>
          </cell>
          <cell r="AE127">
            <v>16</v>
          </cell>
          <cell r="AF127">
            <v>12</v>
          </cell>
          <cell r="AG127">
            <v>18</v>
          </cell>
          <cell r="AH127">
            <v>24</v>
          </cell>
          <cell r="AI127">
            <v>17</v>
          </cell>
          <cell r="AJ127">
            <v>9</v>
          </cell>
          <cell r="AK127">
            <v>19</v>
          </cell>
          <cell r="AL127">
            <v>21</v>
          </cell>
          <cell r="AM127">
            <v>27</v>
          </cell>
          <cell r="AN127">
            <v>23</v>
          </cell>
          <cell r="AO127">
            <v>14</v>
          </cell>
          <cell r="AP127">
            <v>19</v>
          </cell>
          <cell r="AQ127">
            <v>19</v>
          </cell>
          <cell r="AR127">
            <v>22</v>
          </cell>
          <cell r="AS127">
            <v>24</v>
          </cell>
          <cell r="AT127">
            <v>33</v>
          </cell>
          <cell r="AU127">
            <v>34</v>
          </cell>
          <cell r="AV127">
            <v>23</v>
          </cell>
          <cell r="AW127">
            <v>30</v>
          </cell>
          <cell r="AX127">
            <v>27</v>
          </cell>
          <cell r="AY127">
            <v>21</v>
          </cell>
          <cell r="AZ127">
            <v>36</v>
          </cell>
          <cell r="BA127">
            <v>28</v>
          </cell>
          <cell r="BB127">
            <v>26</v>
          </cell>
          <cell r="BC127">
            <v>10</v>
          </cell>
          <cell r="BD127">
            <v>22</v>
          </cell>
          <cell r="BE127">
            <v>28</v>
          </cell>
          <cell r="BF127">
            <v>25</v>
          </cell>
          <cell r="BG127">
            <v>18</v>
          </cell>
          <cell r="BH127">
            <v>14</v>
          </cell>
          <cell r="BI127">
            <v>20</v>
          </cell>
          <cell r="BJ127">
            <v>13</v>
          </cell>
          <cell r="BK127">
            <v>24</v>
          </cell>
          <cell r="BL127">
            <v>22</v>
          </cell>
          <cell r="BM127">
            <v>17</v>
          </cell>
          <cell r="BN127">
            <v>12</v>
          </cell>
          <cell r="BO127">
            <v>24</v>
          </cell>
          <cell r="BP127">
            <v>15</v>
          </cell>
          <cell r="BQ127">
            <v>23</v>
          </cell>
          <cell r="BR127">
            <v>31</v>
          </cell>
          <cell r="BS127">
            <v>33</v>
          </cell>
          <cell r="BT127">
            <v>30</v>
          </cell>
          <cell r="BU127">
            <v>41</v>
          </cell>
          <cell r="BV127">
            <v>65</v>
          </cell>
          <cell r="BW127">
            <v>33</v>
          </cell>
          <cell r="BX127">
            <v>21</v>
          </cell>
          <cell r="BY127">
            <v>26</v>
          </cell>
          <cell r="BZ127">
            <v>26</v>
          </cell>
          <cell r="CA127">
            <v>30</v>
          </cell>
          <cell r="CB127">
            <v>28</v>
          </cell>
          <cell r="CC127">
            <v>21</v>
          </cell>
          <cell r="CD127">
            <v>22</v>
          </cell>
          <cell r="CE127">
            <v>18</v>
          </cell>
          <cell r="CF127">
            <v>25</v>
          </cell>
          <cell r="CG127">
            <v>18</v>
          </cell>
          <cell r="CH127">
            <v>16</v>
          </cell>
          <cell r="CI127">
            <v>20</v>
          </cell>
          <cell r="CJ127">
            <v>16</v>
          </cell>
          <cell r="CK127">
            <v>14</v>
          </cell>
          <cell r="CL127">
            <v>13</v>
          </cell>
          <cell r="CM127">
            <v>10</v>
          </cell>
          <cell r="CN127">
            <v>4</v>
          </cell>
          <cell r="CO127">
            <v>3</v>
          </cell>
          <cell r="CP127">
            <v>3</v>
          </cell>
          <cell r="CQ127">
            <v>3</v>
          </cell>
          <cell r="CR127">
            <v>2</v>
          </cell>
          <cell r="CS127">
            <v>2</v>
          </cell>
          <cell r="CT127">
            <v>4</v>
          </cell>
          <cell r="CU127">
            <v>1</v>
          </cell>
          <cell r="CV127">
            <v>3</v>
          </cell>
          <cell r="CW127">
            <v>3</v>
          </cell>
          <cell r="CX127">
            <v>2</v>
          </cell>
          <cell r="CY127">
            <v>0</v>
          </cell>
          <cell r="CZ127">
            <v>0</v>
          </cell>
          <cell r="DA127">
            <v>1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</row>
        <row r="128">
          <cell r="A128" t="str">
            <v>ｻﾅﾙ411</v>
          </cell>
          <cell r="B128" t="str">
            <v>ｻﾅﾙ4</v>
          </cell>
          <cell r="C128">
            <v>1</v>
          </cell>
          <cell r="D128">
            <v>1</v>
          </cell>
          <cell r="E128">
            <v>6</v>
          </cell>
          <cell r="F128">
            <v>14</v>
          </cell>
          <cell r="G128">
            <v>7</v>
          </cell>
          <cell r="H128">
            <v>15</v>
          </cell>
          <cell r="I128">
            <v>15</v>
          </cell>
          <cell r="J128">
            <v>7</v>
          </cell>
          <cell r="K128">
            <v>7</v>
          </cell>
          <cell r="L128">
            <v>11</v>
          </cell>
          <cell r="M128">
            <v>6</v>
          </cell>
          <cell r="N128">
            <v>6</v>
          </cell>
          <cell r="O128">
            <v>14</v>
          </cell>
          <cell r="P128">
            <v>9</v>
          </cell>
          <cell r="Q128">
            <v>16</v>
          </cell>
          <cell r="R128">
            <v>8</v>
          </cell>
          <cell r="S128">
            <v>10</v>
          </cell>
          <cell r="T128">
            <v>11</v>
          </cell>
          <cell r="U128">
            <v>13</v>
          </cell>
          <cell r="V128">
            <v>11</v>
          </cell>
          <cell r="W128">
            <v>12</v>
          </cell>
          <cell r="X128">
            <v>8</v>
          </cell>
          <cell r="Y128">
            <v>8</v>
          </cell>
          <cell r="Z128">
            <v>12</v>
          </cell>
          <cell r="AA128">
            <v>8</v>
          </cell>
          <cell r="AB128">
            <v>9</v>
          </cell>
          <cell r="AC128">
            <v>8</v>
          </cell>
          <cell r="AD128">
            <v>3</v>
          </cell>
          <cell r="AE128">
            <v>6</v>
          </cell>
          <cell r="AF128">
            <v>8</v>
          </cell>
          <cell r="AG128">
            <v>10</v>
          </cell>
          <cell r="AH128">
            <v>11</v>
          </cell>
          <cell r="AI128">
            <v>11</v>
          </cell>
          <cell r="AJ128">
            <v>10</v>
          </cell>
          <cell r="AK128">
            <v>9</v>
          </cell>
          <cell r="AL128">
            <v>10</v>
          </cell>
          <cell r="AM128">
            <v>12</v>
          </cell>
          <cell r="AN128">
            <v>6</v>
          </cell>
          <cell r="AO128">
            <v>11</v>
          </cell>
          <cell r="AP128">
            <v>12</v>
          </cell>
          <cell r="AQ128">
            <v>14</v>
          </cell>
          <cell r="AR128">
            <v>13</v>
          </cell>
          <cell r="AS128">
            <v>8</v>
          </cell>
          <cell r="AT128">
            <v>9</v>
          </cell>
          <cell r="AU128">
            <v>15</v>
          </cell>
          <cell r="AV128">
            <v>20</v>
          </cell>
          <cell r="AW128">
            <v>22</v>
          </cell>
          <cell r="AX128">
            <v>17</v>
          </cell>
          <cell r="AY128">
            <v>16</v>
          </cell>
          <cell r="AZ128">
            <v>10</v>
          </cell>
          <cell r="BA128">
            <v>20</v>
          </cell>
          <cell r="BB128">
            <v>21</v>
          </cell>
          <cell r="BC128">
            <v>15</v>
          </cell>
          <cell r="BD128">
            <v>10</v>
          </cell>
          <cell r="BE128">
            <v>18</v>
          </cell>
          <cell r="BF128">
            <v>11</v>
          </cell>
          <cell r="BG128">
            <v>21</v>
          </cell>
          <cell r="BH128">
            <v>14</v>
          </cell>
          <cell r="BI128">
            <v>14</v>
          </cell>
          <cell r="BJ128">
            <v>12</v>
          </cell>
          <cell r="BK128">
            <v>15</v>
          </cell>
          <cell r="BL128">
            <v>14</v>
          </cell>
          <cell r="BM128">
            <v>13</v>
          </cell>
          <cell r="BN128">
            <v>16</v>
          </cell>
          <cell r="BO128">
            <v>14</v>
          </cell>
          <cell r="BP128">
            <v>10</v>
          </cell>
          <cell r="BQ128">
            <v>16</v>
          </cell>
          <cell r="BR128">
            <v>20</v>
          </cell>
          <cell r="BS128">
            <v>15</v>
          </cell>
          <cell r="BT128">
            <v>20</v>
          </cell>
          <cell r="BU128">
            <v>20</v>
          </cell>
          <cell r="BV128">
            <v>13</v>
          </cell>
          <cell r="BW128">
            <v>17</v>
          </cell>
          <cell r="BX128">
            <v>7</v>
          </cell>
          <cell r="BY128">
            <v>7</v>
          </cell>
          <cell r="BZ128">
            <v>10</v>
          </cell>
          <cell r="CA128">
            <v>5</v>
          </cell>
          <cell r="CB128">
            <v>19</v>
          </cell>
          <cell r="CC128">
            <v>13</v>
          </cell>
          <cell r="CD128">
            <v>6</v>
          </cell>
          <cell r="CE128">
            <v>6</v>
          </cell>
          <cell r="CF128">
            <v>7</v>
          </cell>
          <cell r="CG128">
            <v>3</v>
          </cell>
          <cell r="CH128">
            <v>9</v>
          </cell>
          <cell r="CI128">
            <v>2</v>
          </cell>
          <cell r="CJ128">
            <v>3</v>
          </cell>
          <cell r="CK128">
            <v>6</v>
          </cell>
          <cell r="CL128">
            <v>8</v>
          </cell>
          <cell r="CM128">
            <v>5</v>
          </cell>
          <cell r="CN128">
            <v>2</v>
          </cell>
          <cell r="CO128">
            <v>3</v>
          </cell>
          <cell r="CP128">
            <v>5</v>
          </cell>
          <cell r="CQ128">
            <v>0</v>
          </cell>
          <cell r="CR128">
            <v>1</v>
          </cell>
          <cell r="CS128">
            <v>0</v>
          </cell>
          <cell r="CT128">
            <v>0</v>
          </cell>
          <cell r="CU128">
            <v>1</v>
          </cell>
          <cell r="CV128">
            <v>1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</row>
        <row r="129">
          <cell r="A129" t="str">
            <v>ｻﾅﾙ412</v>
          </cell>
          <cell r="B129" t="str">
            <v>ｻﾅﾙ4</v>
          </cell>
          <cell r="C129">
            <v>1</v>
          </cell>
          <cell r="D129">
            <v>2</v>
          </cell>
          <cell r="E129">
            <v>10</v>
          </cell>
          <cell r="F129">
            <v>3</v>
          </cell>
          <cell r="G129">
            <v>7</v>
          </cell>
          <cell r="H129">
            <v>5</v>
          </cell>
          <cell r="I129">
            <v>2</v>
          </cell>
          <cell r="J129">
            <v>6</v>
          </cell>
          <cell r="K129">
            <v>5</v>
          </cell>
          <cell r="L129">
            <v>5</v>
          </cell>
          <cell r="M129">
            <v>13</v>
          </cell>
          <cell r="N129">
            <v>13</v>
          </cell>
          <cell r="O129">
            <v>11</v>
          </cell>
          <cell r="P129">
            <v>16</v>
          </cell>
          <cell r="Q129">
            <v>7</v>
          </cell>
          <cell r="R129">
            <v>13</v>
          </cell>
          <cell r="S129">
            <v>12</v>
          </cell>
          <cell r="T129">
            <v>9</v>
          </cell>
          <cell r="U129">
            <v>17</v>
          </cell>
          <cell r="V129">
            <v>14</v>
          </cell>
          <cell r="W129">
            <v>9</v>
          </cell>
          <cell r="X129">
            <v>14</v>
          </cell>
          <cell r="Y129">
            <v>14</v>
          </cell>
          <cell r="Z129">
            <v>9</v>
          </cell>
          <cell r="AA129">
            <v>7</v>
          </cell>
          <cell r="AB129">
            <v>7</v>
          </cell>
          <cell r="AC129">
            <v>9</v>
          </cell>
          <cell r="AD129">
            <v>7</v>
          </cell>
          <cell r="AE129">
            <v>12</v>
          </cell>
          <cell r="AF129">
            <v>7</v>
          </cell>
          <cell r="AG129">
            <v>11</v>
          </cell>
          <cell r="AH129">
            <v>13</v>
          </cell>
          <cell r="AI129">
            <v>8</v>
          </cell>
          <cell r="AJ129">
            <v>5</v>
          </cell>
          <cell r="AK129">
            <v>14</v>
          </cell>
          <cell r="AL129">
            <v>9</v>
          </cell>
          <cell r="AM129">
            <v>7</v>
          </cell>
          <cell r="AN129">
            <v>11</v>
          </cell>
          <cell r="AO129">
            <v>10</v>
          </cell>
          <cell r="AP129">
            <v>19</v>
          </cell>
          <cell r="AQ129">
            <v>14</v>
          </cell>
          <cell r="AR129">
            <v>11</v>
          </cell>
          <cell r="AS129">
            <v>14</v>
          </cell>
          <cell r="AT129">
            <v>17</v>
          </cell>
          <cell r="AU129">
            <v>12</v>
          </cell>
          <cell r="AV129">
            <v>16</v>
          </cell>
          <cell r="AW129">
            <v>19</v>
          </cell>
          <cell r="AX129">
            <v>20</v>
          </cell>
          <cell r="AY129">
            <v>16</v>
          </cell>
          <cell r="AZ129">
            <v>19</v>
          </cell>
          <cell r="BA129">
            <v>22</v>
          </cell>
          <cell r="BB129">
            <v>12</v>
          </cell>
          <cell r="BC129">
            <v>18</v>
          </cell>
          <cell r="BD129">
            <v>17</v>
          </cell>
          <cell r="BE129">
            <v>18</v>
          </cell>
          <cell r="BF129">
            <v>11</v>
          </cell>
          <cell r="BG129">
            <v>19</v>
          </cell>
          <cell r="BH129">
            <v>18</v>
          </cell>
          <cell r="BI129">
            <v>12</v>
          </cell>
          <cell r="BJ129">
            <v>10</v>
          </cell>
          <cell r="BK129">
            <v>15</v>
          </cell>
          <cell r="BL129">
            <v>12</v>
          </cell>
          <cell r="BM129">
            <v>17</v>
          </cell>
          <cell r="BN129">
            <v>10</v>
          </cell>
          <cell r="BO129">
            <v>12</v>
          </cell>
          <cell r="BP129">
            <v>8</v>
          </cell>
          <cell r="BQ129">
            <v>15</v>
          </cell>
          <cell r="BR129">
            <v>16</v>
          </cell>
          <cell r="BS129">
            <v>18</v>
          </cell>
          <cell r="BT129">
            <v>12</v>
          </cell>
          <cell r="BU129">
            <v>15</v>
          </cell>
          <cell r="BV129">
            <v>11</v>
          </cell>
          <cell r="BW129">
            <v>26</v>
          </cell>
          <cell r="BX129">
            <v>11</v>
          </cell>
          <cell r="BY129">
            <v>18</v>
          </cell>
          <cell r="BZ129">
            <v>14</v>
          </cell>
          <cell r="CA129">
            <v>13</v>
          </cell>
          <cell r="CB129">
            <v>13</v>
          </cell>
          <cell r="CC129">
            <v>9</v>
          </cell>
          <cell r="CD129">
            <v>5</v>
          </cell>
          <cell r="CE129">
            <v>6</v>
          </cell>
          <cell r="CF129">
            <v>10</v>
          </cell>
          <cell r="CG129">
            <v>6</v>
          </cell>
          <cell r="CH129">
            <v>7</v>
          </cell>
          <cell r="CI129">
            <v>8</v>
          </cell>
          <cell r="CJ129">
            <v>8</v>
          </cell>
          <cell r="CK129">
            <v>11</v>
          </cell>
          <cell r="CL129">
            <v>9</v>
          </cell>
          <cell r="CM129">
            <v>8</v>
          </cell>
          <cell r="CN129">
            <v>3</v>
          </cell>
          <cell r="CO129">
            <v>4</v>
          </cell>
          <cell r="CP129">
            <v>3</v>
          </cell>
          <cell r="CQ129">
            <v>7</v>
          </cell>
          <cell r="CR129">
            <v>1</v>
          </cell>
          <cell r="CS129">
            <v>1</v>
          </cell>
          <cell r="CT129">
            <v>1</v>
          </cell>
          <cell r="CU129">
            <v>0</v>
          </cell>
          <cell r="CV129">
            <v>2</v>
          </cell>
          <cell r="CW129">
            <v>1</v>
          </cell>
          <cell r="CX129">
            <v>1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</row>
        <row r="130">
          <cell r="A130" t="str">
            <v>ｻﾅﾙ511</v>
          </cell>
          <cell r="B130" t="str">
            <v>ｻﾅﾙ5</v>
          </cell>
          <cell r="C130">
            <v>1</v>
          </cell>
          <cell r="D130">
            <v>1</v>
          </cell>
          <cell r="E130">
            <v>9</v>
          </cell>
          <cell r="F130">
            <v>6</v>
          </cell>
          <cell r="G130">
            <v>11</v>
          </cell>
          <cell r="H130">
            <v>8</v>
          </cell>
          <cell r="I130">
            <v>3</v>
          </cell>
          <cell r="J130">
            <v>4</v>
          </cell>
          <cell r="K130">
            <v>5</v>
          </cell>
          <cell r="L130">
            <v>11</v>
          </cell>
          <cell r="M130">
            <v>5</v>
          </cell>
          <cell r="N130">
            <v>6</v>
          </cell>
          <cell r="O130">
            <v>4</v>
          </cell>
          <cell r="P130">
            <v>4</v>
          </cell>
          <cell r="Q130">
            <v>5</v>
          </cell>
          <cell r="R130">
            <v>6</v>
          </cell>
          <cell r="S130">
            <v>6</v>
          </cell>
          <cell r="T130">
            <v>8</v>
          </cell>
          <cell r="U130">
            <v>3</v>
          </cell>
          <cell r="V130">
            <v>6</v>
          </cell>
          <cell r="W130">
            <v>6</v>
          </cell>
          <cell r="X130">
            <v>9</v>
          </cell>
          <cell r="Y130">
            <v>7</v>
          </cell>
          <cell r="Z130">
            <v>6</v>
          </cell>
          <cell r="AA130">
            <v>5</v>
          </cell>
          <cell r="AB130">
            <v>7</v>
          </cell>
          <cell r="AC130">
            <v>6</v>
          </cell>
          <cell r="AD130">
            <v>10</v>
          </cell>
          <cell r="AE130">
            <v>3</v>
          </cell>
          <cell r="AF130">
            <v>7</v>
          </cell>
          <cell r="AG130">
            <v>3</v>
          </cell>
          <cell r="AH130">
            <v>5</v>
          </cell>
          <cell r="AI130">
            <v>9</v>
          </cell>
          <cell r="AJ130">
            <v>8</v>
          </cell>
          <cell r="AK130">
            <v>7</v>
          </cell>
          <cell r="AL130">
            <v>8</v>
          </cell>
          <cell r="AM130">
            <v>9</v>
          </cell>
          <cell r="AN130">
            <v>14</v>
          </cell>
          <cell r="AO130">
            <v>10</v>
          </cell>
          <cell r="AP130">
            <v>5</v>
          </cell>
          <cell r="AQ130">
            <v>7</v>
          </cell>
          <cell r="AR130">
            <v>13</v>
          </cell>
          <cell r="AS130">
            <v>7</v>
          </cell>
          <cell r="AT130">
            <v>11</v>
          </cell>
          <cell r="AU130">
            <v>10</v>
          </cell>
          <cell r="AV130">
            <v>8</v>
          </cell>
          <cell r="AW130">
            <v>10</v>
          </cell>
          <cell r="AX130">
            <v>12</v>
          </cell>
          <cell r="AY130">
            <v>8</v>
          </cell>
          <cell r="AZ130">
            <v>14</v>
          </cell>
          <cell r="BA130">
            <v>5</v>
          </cell>
          <cell r="BB130">
            <v>15</v>
          </cell>
          <cell r="BC130">
            <v>8</v>
          </cell>
          <cell r="BD130">
            <v>8</v>
          </cell>
          <cell r="BE130">
            <v>17</v>
          </cell>
          <cell r="BF130">
            <v>15</v>
          </cell>
          <cell r="BG130">
            <v>12</v>
          </cell>
          <cell r="BH130">
            <v>9</v>
          </cell>
          <cell r="BI130">
            <v>6</v>
          </cell>
          <cell r="BJ130">
            <v>10</v>
          </cell>
          <cell r="BK130">
            <v>7</v>
          </cell>
          <cell r="BL130">
            <v>13</v>
          </cell>
          <cell r="BM130">
            <v>3</v>
          </cell>
          <cell r="BN130">
            <v>6</v>
          </cell>
          <cell r="BO130">
            <v>6</v>
          </cell>
          <cell r="BP130">
            <v>8</v>
          </cell>
          <cell r="BQ130">
            <v>4</v>
          </cell>
          <cell r="BR130">
            <v>9</v>
          </cell>
          <cell r="BS130">
            <v>5</v>
          </cell>
          <cell r="BT130">
            <v>7</v>
          </cell>
          <cell r="BU130">
            <v>7</v>
          </cell>
          <cell r="BV130">
            <v>6</v>
          </cell>
          <cell r="BW130">
            <v>2</v>
          </cell>
          <cell r="BX130">
            <v>4</v>
          </cell>
          <cell r="BY130">
            <v>2</v>
          </cell>
          <cell r="BZ130">
            <v>4</v>
          </cell>
          <cell r="CA130">
            <v>2</v>
          </cell>
          <cell r="CB130">
            <v>6</v>
          </cell>
          <cell r="CC130">
            <v>1</v>
          </cell>
          <cell r="CD130">
            <v>4</v>
          </cell>
          <cell r="CE130">
            <v>0</v>
          </cell>
          <cell r="CF130">
            <v>1</v>
          </cell>
          <cell r="CG130">
            <v>3</v>
          </cell>
          <cell r="CH130">
            <v>1</v>
          </cell>
          <cell r="CI130">
            <v>3</v>
          </cell>
          <cell r="CJ130">
            <v>1</v>
          </cell>
          <cell r="CK130">
            <v>0</v>
          </cell>
          <cell r="CL130">
            <v>2</v>
          </cell>
          <cell r="CM130">
            <v>3</v>
          </cell>
          <cell r="CN130">
            <v>1</v>
          </cell>
          <cell r="CO130">
            <v>1</v>
          </cell>
          <cell r="CP130">
            <v>1</v>
          </cell>
          <cell r="CQ130">
            <v>0</v>
          </cell>
          <cell r="CR130">
            <v>0</v>
          </cell>
          <cell r="CS130">
            <v>1</v>
          </cell>
          <cell r="CT130">
            <v>2</v>
          </cell>
          <cell r="CU130">
            <v>1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</row>
        <row r="131">
          <cell r="A131" t="str">
            <v>ｻﾅﾙ512</v>
          </cell>
          <cell r="B131" t="str">
            <v>ｻﾅﾙ5</v>
          </cell>
          <cell r="C131">
            <v>1</v>
          </cell>
          <cell r="D131">
            <v>2</v>
          </cell>
          <cell r="E131">
            <v>4</v>
          </cell>
          <cell r="F131">
            <v>3</v>
          </cell>
          <cell r="G131">
            <v>8</v>
          </cell>
          <cell r="H131">
            <v>5</v>
          </cell>
          <cell r="I131">
            <v>6</v>
          </cell>
          <cell r="J131">
            <v>7</v>
          </cell>
          <cell r="K131">
            <v>3</v>
          </cell>
          <cell r="L131">
            <v>4</v>
          </cell>
          <cell r="M131">
            <v>2</v>
          </cell>
          <cell r="N131">
            <v>2</v>
          </cell>
          <cell r="O131">
            <v>4</v>
          </cell>
          <cell r="P131">
            <v>3</v>
          </cell>
          <cell r="Q131">
            <v>7</v>
          </cell>
          <cell r="R131">
            <v>6</v>
          </cell>
          <cell r="S131">
            <v>10</v>
          </cell>
          <cell r="T131">
            <v>3</v>
          </cell>
          <cell r="U131">
            <v>5</v>
          </cell>
          <cell r="V131">
            <v>7</v>
          </cell>
          <cell r="W131">
            <v>2</v>
          </cell>
          <cell r="X131">
            <v>7</v>
          </cell>
          <cell r="Y131">
            <v>5</v>
          </cell>
          <cell r="Z131">
            <v>6</v>
          </cell>
          <cell r="AA131">
            <v>5</v>
          </cell>
          <cell r="AB131">
            <v>2</v>
          </cell>
          <cell r="AC131">
            <v>5</v>
          </cell>
          <cell r="AD131">
            <v>8</v>
          </cell>
          <cell r="AE131">
            <v>9</v>
          </cell>
          <cell r="AF131">
            <v>6</v>
          </cell>
          <cell r="AG131">
            <v>5</v>
          </cell>
          <cell r="AH131">
            <v>6</v>
          </cell>
          <cell r="AI131">
            <v>5</v>
          </cell>
          <cell r="AJ131">
            <v>7</v>
          </cell>
          <cell r="AK131">
            <v>5</v>
          </cell>
          <cell r="AL131">
            <v>4</v>
          </cell>
          <cell r="AM131">
            <v>9</v>
          </cell>
          <cell r="AN131">
            <v>11</v>
          </cell>
          <cell r="AO131">
            <v>13</v>
          </cell>
          <cell r="AP131">
            <v>10</v>
          </cell>
          <cell r="AQ131">
            <v>8</v>
          </cell>
          <cell r="AR131">
            <v>9</v>
          </cell>
          <cell r="AS131">
            <v>5</v>
          </cell>
          <cell r="AT131">
            <v>11</v>
          </cell>
          <cell r="AU131">
            <v>10</v>
          </cell>
          <cell r="AV131">
            <v>9</v>
          </cell>
          <cell r="AW131">
            <v>10</v>
          </cell>
          <cell r="AX131">
            <v>11</v>
          </cell>
          <cell r="AY131">
            <v>9</v>
          </cell>
          <cell r="AZ131">
            <v>13</v>
          </cell>
          <cell r="BA131">
            <v>11</v>
          </cell>
          <cell r="BB131">
            <v>12</v>
          </cell>
          <cell r="BC131">
            <v>11</v>
          </cell>
          <cell r="BD131">
            <v>5</v>
          </cell>
          <cell r="BE131">
            <v>10</v>
          </cell>
          <cell r="BF131">
            <v>12</v>
          </cell>
          <cell r="BG131">
            <v>9</v>
          </cell>
          <cell r="BH131">
            <v>14</v>
          </cell>
          <cell r="BI131">
            <v>7</v>
          </cell>
          <cell r="BJ131">
            <v>7</v>
          </cell>
          <cell r="BK131">
            <v>9</v>
          </cell>
          <cell r="BL131">
            <v>6</v>
          </cell>
          <cell r="BM131">
            <v>10</v>
          </cell>
          <cell r="BN131">
            <v>4</v>
          </cell>
          <cell r="BO131">
            <v>6</v>
          </cell>
          <cell r="BP131">
            <v>7</v>
          </cell>
          <cell r="BQ131">
            <v>9</v>
          </cell>
          <cell r="BR131">
            <v>4</v>
          </cell>
          <cell r="BS131">
            <v>8</v>
          </cell>
          <cell r="BT131">
            <v>7</v>
          </cell>
          <cell r="BU131">
            <v>7</v>
          </cell>
          <cell r="BV131">
            <v>9</v>
          </cell>
          <cell r="BW131">
            <v>8</v>
          </cell>
          <cell r="BX131">
            <v>6</v>
          </cell>
          <cell r="BY131">
            <v>6</v>
          </cell>
          <cell r="BZ131">
            <v>1</v>
          </cell>
          <cell r="CA131">
            <v>1</v>
          </cell>
          <cell r="CB131">
            <v>2</v>
          </cell>
          <cell r="CC131">
            <v>6</v>
          </cell>
          <cell r="CD131">
            <v>4</v>
          </cell>
          <cell r="CE131">
            <v>4</v>
          </cell>
          <cell r="CF131">
            <v>2</v>
          </cell>
          <cell r="CG131">
            <v>2</v>
          </cell>
          <cell r="CH131">
            <v>2</v>
          </cell>
          <cell r="CI131">
            <v>3</v>
          </cell>
          <cell r="CJ131">
            <v>6</v>
          </cell>
          <cell r="CK131">
            <v>2</v>
          </cell>
          <cell r="CL131">
            <v>1</v>
          </cell>
          <cell r="CM131">
            <v>0</v>
          </cell>
          <cell r="CN131">
            <v>3</v>
          </cell>
          <cell r="CO131">
            <v>2</v>
          </cell>
          <cell r="CP131">
            <v>0</v>
          </cell>
          <cell r="CQ131">
            <v>2</v>
          </cell>
          <cell r="CR131">
            <v>3</v>
          </cell>
          <cell r="CS131">
            <v>1</v>
          </cell>
          <cell r="CT131">
            <v>0</v>
          </cell>
          <cell r="CU131">
            <v>1</v>
          </cell>
          <cell r="CV131">
            <v>2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1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</row>
        <row r="132">
          <cell r="A132" t="str">
            <v>ｻﾅﾙ611</v>
          </cell>
          <cell r="B132" t="str">
            <v>ｻﾅﾙ6</v>
          </cell>
          <cell r="C132">
            <v>1</v>
          </cell>
          <cell r="D132">
            <v>1</v>
          </cell>
          <cell r="E132">
            <v>5</v>
          </cell>
          <cell r="F132">
            <v>4</v>
          </cell>
          <cell r="G132">
            <v>2</v>
          </cell>
          <cell r="H132">
            <v>3</v>
          </cell>
          <cell r="I132">
            <v>0</v>
          </cell>
          <cell r="J132">
            <v>1</v>
          </cell>
          <cell r="K132">
            <v>2</v>
          </cell>
          <cell r="L132">
            <v>4</v>
          </cell>
          <cell r="M132">
            <v>2</v>
          </cell>
          <cell r="N132">
            <v>4</v>
          </cell>
          <cell r="O132">
            <v>2</v>
          </cell>
          <cell r="P132">
            <v>4</v>
          </cell>
          <cell r="Q132">
            <v>6</v>
          </cell>
          <cell r="R132">
            <v>5</v>
          </cell>
          <cell r="S132">
            <v>3</v>
          </cell>
          <cell r="T132">
            <v>4</v>
          </cell>
          <cell r="U132">
            <v>5</v>
          </cell>
          <cell r="V132">
            <v>2</v>
          </cell>
          <cell r="W132">
            <v>2</v>
          </cell>
          <cell r="X132">
            <v>8</v>
          </cell>
          <cell r="Y132">
            <v>4</v>
          </cell>
          <cell r="Z132">
            <v>10</v>
          </cell>
          <cell r="AA132">
            <v>2</v>
          </cell>
          <cell r="AB132">
            <v>4</v>
          </cell>
          <cell r="AC132">
            <v>4</v>
          </cell>
          <cell r="AD132">
            <v>4</v>
          </cell>
          <cell r="AE132">
            <v>4</v>
          </cell>
          <cell r="AF132">
            <v>5</v>
          </cell>
          <cell r="AG132">
            <v>3</v>
          </cell>
          <cell r="AH132">
            <v>6</v>
          </cell>
          <cell r="AI132">
            <v>4</v>
          </cell>
          <cell r="AJ132">
            <v>3</v>
          </cell>
          <cell r="AK132">
            <v>9</v>
          </cell>
          <cell r="AL132">
            <v>9</v>
          </cell>
          <cell r="AM132">
            <v>2</v>
          </cell>
          <cell r="AN132">
            <v>3</v>
          </cell>
          <cell r="AO132">
            <v>6</v>
          </cell>
          <cell r="AP132">
            <v>7</v>
          </cell>
          <cell r="AQ132">
            <v>5</v>
          </cell>
          <cell r="AR132">
            <v>5</v>
          </cell>
          <cell r="AS132">
            <v>7</v>
          </cell>
          <cell r="AT132">
            <v>5</v>
          </cell>
          <cell r="AU132">
            <v>3</v>
          </cell>
          <cell r="AV132">
            <v>5</v>
          </cell>
          <cell r="AW132">
            <v>9</v>
          </cell>
          <cell r="AX132">
            <v>2</v>
          </cell>
          <cell r="AY132">
            <v>15</v>
          </cell>
          <cell r="AZ132">
            <v>7</v>
          </cell>
          <cell r="BA132">
            <v>4</v>
          </cell>
          <cell r="BB132">
            <v>6</v>
          </cell>
          <cell r="BC132">
            <v>7</v>
          </cell>
          <cell r="BD132">
            <v>7</v>
          </cell>
          <cell r="BE132">
            <v>11</v>
          </cell>
          <cell r="BF132">
            <v>5</v>
          </cell>
          <cell r="BG132">
            <v>3</v>
          </cell>
          <cell r="BH132">
            <v>12</v>
          </cell>
          <cell r="BI132">
            <v>6</v>
          </cell>
          <cell r="BJ132">
            <v>5</v>
          </cell>
          <cell r="BK132">
            <v>7</v>
          </cell>
          <cell r="BL132">
            <v>2</v>
          </cell>
          <cell r="BM132">
            <v>7</v>
          </cell>
          <cell r="BN132">
            <v>9</v>
          </cell>
          <cell r="BO132">
            <v>11</v>
          </cell>
          <cell r="BP132">
            <v>7</v>
          </cell>
          <cell r="BQ132">
            <v>3</v>
          </cell>
          <cell r="BR132">
            <v>6</v>
          </cell>
          <cell r="BS132">
            <v>2</v>
          </cell>
          <cell r="BT132">
            <v>9</v>
          </cell>
          <cell r="BU132">
            <v>2</v>
          </cell>
          <cell r="BV132">
            <v>2</v>
          </cell>
          <cell r="BW132">
            <v>8</v>
          </cell>
          <cell r="BX132">
            <v>8</v>
          </cell>
          <cell r="BY132">
            <v>4</v>
          </cell>
          <cell r="BZ132">
            <v>3</v>
          </cell>
          <cell r="CA132">
            <v>6</v>
          </cell>
          <cell r="CB132">
            <v>2</v>
          </cell>
          <cell r="CC132">
            <v>4</v>
          </cell>
          <cell r="CD132">
            <v>4</v>
          </cell>
          <cell r="CE132">
            <v>4</v>
          </cell>
          <cell r="CF132">
            <v>2</v>
          </cell>
          <cell r="CG132">
            <v>5</v>
          </cell>
          <cell r="CH132">
            <v>1</v>
          </cell>
          <cell r="CI132">
            <v>0</v>
          </cell>
          <cell r="CJ132">
            <v>4</v>
          </cell>
          <cell r="CK132">
            <v>5</v>
          </cell>
          <cell r="CL132">
            <v>1</v>
          </cell>
          <cell r="CM132">
            <v>2</v>
          </cell>
          <cell r="CN132">
            <v>2</v>
          </cell>
          <cell r="CO132">
            <v>0</v>
          </cell>
          <cell r="CP132">
            <v>1</v>
          </cell>
          <cell r="CQ132">
            <v>0</v>
          </cell>
          <cell r="CR132">
            <v>4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</row>
        <row r="133">
          <cell r="A133" t="str">
            <v>ｻﾅﾙ612</v>
          </cell>
          <cell r="B133" t="str">
            <v>ｻﾅﾙ6</v>
          </cell>
          <cell r="C133">
            <v>1</v>
          </cell>
          <cell r="D133">
            <v>2</v>
          </cell>
          <cell r="E133">
            <v>2</v>
          </cell>
          <cell r="F133">
            <v>5</v>
          </cell>
          <cell r="G133">
            <v>4</v>
          </cell>
          <cell r="H133">
            <v>2</v>
          </cell>
          <cell r="I133">
            <v>4</v>
          </cell>
          <cell r="J133">
            <v>4</v>
          </cell>
          <cell r="K133">
            <v>5</v>
          </cell>
          <cell r="L133">
            <v>3</v>
          </cell>
          <cell r="M133">
            <v>4</v>
          </cell>
          <cell r="N133">
            <v>0</v>
          </cell>
          <cell r="O133">
            <v>2</v>
          </cell>
          <cell r="P133">
            <v>2</v>
          </cell>
          <cell r="Q133">
            <v>5</v>
          </cell>
          <cell r="R133">
            <v>1</v>
          </cell>
          <cell r="S133">
            <v>2</v>
          </cell>
          <cell r="T133">
            <v>6</v>
          </cell>
          <cell r="U133">
            <v>4</v>
          </cell>
          <cell r="V133">
            <v>6</v>
          </cell>
          <cell r="W133">
            <v>5</v>
          </cell>
          <cell r="X133">
            <v>3</v>
          </cell>
          <cell r="Y133">
            <v>4</v>
          </cell>
          <cell r="Z133">
            <v>4</v>
          </cell>
          <cell r="AA133">
            <v>3</v>
          </cell>
          <cell r="AB133">
            <v>5</v>
          </cell>
          <cell r="AC133">
            <v>3</v>
          </cell>
          <cell r="AD133">
            <v>1</v>
          </cell>
          <cell r="AE133">
            <v>4</v>
          </cell>
          <cell r="AF133">
            <v>4</v>
          </cell>
          <cell r="AG133">
            <v>3</v>
          </cell>
          <cell r="AH133">
            <v>6</v>
          </cell>
          <cell r="AI133">
            <v>6</v>
          </cell>
          <cell r="AJ133">
            <v>3</v>
          </cell>
          <cell r="AK133">
            <v>4</v>
          </cell>
          <cell r="AL133">
            <v>7</v>
          </cell>
          <cell r="AM133">
            <v>2</v>
          </cell>
          <cell r="AN133">
            <v>3</v>
          </cell>
          <cell r="AO133">
            <v>4</v>
          </cell>
          <cell r="AP133">
            <v>4</v>
          </cell>
          <cell r="AQ133">
            <v>4</v>
          </cell>
          <cell r="AR133">
            <v>8</v>
          </cell>
          <cell r="AS133">
            <v>6</v>
          </cell>
          <cell r="AT133">
            <v>4</v>
          </cell>
          <cell r="AU133">
            <v>10</v>
          </cell>
          <cell r="AV133">
            <v>5</v>
          </cell>
          <cell r="AW133">
            <v>7</v>
          </cell>
          <cell r="AX133">
            <v>4</v>
          </cell>
          <cell r="AY133">
            <v>5</v>
          </cell>
          <cell r="AZ133">
            <v>5</v>
          </cell>
          <cell r="BA133">
            <v>4</v>
          </cell>
          <cell r="BB133">
            <v>4</v>
          </cell>
          <cell r="BC133">
            <v>9</v>
          </cell>
          <cell r="BD133">
            <v>4</v>
          </cell>
          <cell r="BE133">
            <v>6</v>
          </cell>
          <cell r="BF133">
            <v>6</v>
          </cell>
          <cell r="BG133">
            <v>6</v>
          </cell>
          <cell r="BH133">
            <v>4</v>
          </cell>
          <cell r="BI133">
            <v>12</v>
          </cell>
          <cell r="BJ133">
            <v>4</v>
          </cell>
          <cell r="BK133">
            <v>7</v>
          </cell>
          <cell r="BL133">
            <v>8</v>
          </cell>
          <cell r="BM133">
            <v>4</v>
          </cell>
          <cell r="BN133">
            <v>8</v>
          </cell>
          <cell r="BO133">
            <v>6</v>
          </cell>
          <cell r="BP133">
            <v>4</v>
          </cell>
          <cell r="BQ133">
            <v>5</v>
          </cell>
          <cell r="BR133">
            <v>6</v>
          </cell>
          <cell r="BS133">
            <v>5</v>
          </cell>
          <cell r="BT133">
            <v>7</v>
          </cell>
          <cell r="BU133">
            <v>4</v>
          </cell>
          <cell r="BV133">
            <v>4</v>
          </cell>
          <cell r="BW133">
            <v>6</v>
          </cell>
          <cell r="BX133">
            <v>6</v>
          </cell>
          <cell r="BY133">
            <v>7</v>
          </cell>
          <cell r="BZ133">
            <v>1</v>
          </cell>
          <cell r="CA133">
            <v>5</v>
          </cell>
          <cell r="CB133">
            <v>4</v>
          </cell>
          <cell r="CC133">
            <v>3</v>
          </cell>
          <cell r="CD133">
            <v>6</v>
          </cell>
          <cell r="CE133">
            <v>5</v>
          </cell>
          <cell r="CF133">
            <v>1</v>
          </cell>
          <cell r="CG133">
            <v>5</v>
          </cell>
          <cell r="CH133">
            <v>1</v>
          </cell>
          <cell r="CI133">
            <v>4</v>
          </cell>
          <cell r="CJ133">
            <v>6</v>
          </cell>
          <cell r="CK133">
            <v>2</v>
          </cell>
          <cell r="CL133">
            <v>4</v>
          </cell>
          <cell r="CM133">
            <v>5</v>
          </cell>
          <cell r="CN133">
            <v>0</v>
          </cell>
          <cell r="CO133">
            <v>2</v>
          </cell>
          <cell r="CP133">
            <v>0</v>
          </cell>
          <cell r="CQ133">
            <v>3</v>
          </cell>
          <cell r="CR133">
            <v>2</v>
          </cell>
          <cell r="CS133">
            <v>1</v>
          </cell>
          <cell r="CT133">
            <v>2</v>
          </cell>
          <cell r="CU133">
            <v>1</v>
          </cell>
          <cell r="CV133">
            <v>0</v>
          </cell>
          <cell r="CW133">
            <v>1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1</v>
          </cell>
        </row>
        <row r="134">
          <cell r="A134" t="str">
            <v>ｼｵ  11</v>
          </cell>
          <cell r="B134" t="str">
            <v xml:space="preserve">ｼｵ  </v>
          </cell>
          <cell r="C134">
            <v>1</v>
          </cell>
          <cell r="D134">
            <v>1</v>
          </cell>
          <cell r="E134">
            <v>3</v>
          </cell>
          <cell r="F134">
            <v>0</v>
          </cell>
          <cell r="G134">
            <v>2</v>
          </cell>
          <cell r="H134">
            <v>0</v>
          </cell>
          <cell r="I134">
            <v>1</v>
          </cell>
          <cell r="J134">
            <v>0</v>
          </cell>
          <cell r="K134">
            <v>1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>
            <v>0</v>
          </cell>
          <cell r="U134">
            <v>0</v>
          </cell>
          <cell r="V134">
            <v>1</v>
          </cell>
          <cell r="W134">
            <v>1</v>
          </cell>
          <cell r="X134">
            <v>2</v>
          </cell>
          <cell r="Y134">
            <v>1</v>
          </cell>
          <cell r="Z134">
            <v>3</v>
          </cell>
          <cell r="AA134">
            <v>2</v>
          </cell>
          <cell r="AB134">
            <v>1</v>
          </cell>
          <cell r="AC134">
            <v>3</v>
          </cell>
          <cell r="AD134">
            <v>2</v>
          </cell>
          <cell r="AE134">
            <v>1</v>
          </cell>
          <cell r="AF134">
            <v>1</v>
          </cell>
          <cell r="AG134">
            <v>3</v>
          </cell>
          <cell r="AH134">
            <v>4</v>
          </cell>
          <cell r="AI134">
            <v>1</v>
          </cell>
          <cell r="AJ134">
            <v>3</v>
          </cell>
          <cell r="AK134">
            <v>5</v>
          </cell>
          <cell r="AL134">
            <v>2</v>
          </cell>
          <cell r="AM134">
            <v>3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0</v>
          </cell>
          <cell r="AT134">
            <v>0</v>
          </cell>
          <cell r="AU134">
            <v>5</v>
          </cell>
          <cell r="AV134">
            <v>1</v>
          </cell>
          <cell r="AW134">
            <v>3</v>
          </cell>
          <cell r="AX134">
            <v>3</v>
          </cell>
          <cell r="AY134">
            <v>3</v>
          </cell>
          <cell r="AZ134">
            <v>2</v>
          </cell>
          <cell r="BA134">
            <v>2</v>
          </cell>
          <cell r="BB134">
            <v>2</v>
          </cell>
          <cell r="BC134">
            <v>0</v>
          </cell>
          <cell r="BD134">
            <v>1</v>
          </cell>
          <cell r="BE134">
            <v>2</v>
          </cell>
          <cell r="BF134">
            <v>3</v>
          </cell>
          <cell r="BG134">
            <v>1</v>
          </cell>
          <cell r="BH134">
            <v>1</v>
          </cell>
          <cell r="BI134">
            <v>2</v>
          </cell>
          <cell r="BJ134">
            <v>3</v>
          </cell>
          <cell r="BK134">
            <v>2</v>
          </cell>
          <cell r="BL134">
            <v>0</v>
          </cell>
          <cell r="BM134">
            <v>1</v>
          </cell>
          <cell r="BN134">
            <v>2</v>
          </cell>
          <cell r="BO134">
            <v>1</v>
          </cell>
          <cell r="BP134">
            <v>1</v>
          </cell>
          <cell r="BQ134">
            <v>2</v>
          </cell>
          <cell r="BR134">
            <v>0</v>
          </cell>
          <cell r="BS134">
            <v>1</v>
          </cell>
          <cell r="BT134">
            <v>2</v>
          </cell>
          <cell r="BU134">
            <v>2</v>
          </cell>
          <cell r="BV134">
            <v>1</v>
          </cell>
          <cell r="BW134">
            <v>4</v>
          </cell>
          <cell r="BX134">
            <v>1</v>
          </cell>
          <cell r="BY134">
            <v>1</v>
          </cell>
          <cell r="BZ134">
            <v>1</v>
          </cell>
          <cell r="CA134">
            <v>1</v>
          </cell>
          <cell r="CB134">
            <v>1</v>
          </cell>
          <cell r="CC134">
            <v>0</v>
          </cell>
          <cell r="CD134">
            <v>2</v>
          </cell>
          <cell r="CE134">
            <v>1</v>
          </cell>
          <cell r="CF134">
            <v>0</v>
          </cell>
          <cell r="CG134">
            <v>0</v>
          </cell>
          <cell r="CH134">
            <v>1</v>
          </cell>
          <cell r="CI134">
            <v>0</v>
          </cell>
          <cell r="CJ134">
            <v>1</v>
          </cell>
          <cell r="CK134">
            <v>0</v>
          </cell>
          <cell r="CL134">
            <v>2</v>
          </cell>
          <cell r="CM134">
            <v>2</v>
          </cell>
          <cell r="CN134">
            <v>0</v>
          </cell>
          <cell r="CO134">
            <v>2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</row>
        <row r="135">
          <cell r="A135" t="str">
            <v>ｼｵ  12</v>
          </cell>
          <cell r="B135" t="str">
            <v xml:space="preserve">ｼｵ  </v>
          </cell>
          <cell r="C135">
            <v>1</v>
          </cell>
          <cell r="D135">
            <v>2</v>
          </cell>
          <cell r="E135">
            <v>1</v>
          </cell>
          <cell r="F135">
            <v>2</v>
          </cell>
          <cell r="G135">
            <v>0</v>
          </cell>
          <cell r="H135">
            <v>1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1</v>
          </cell>
          <cell r="O135">
            <v>0</v>
          </cell>
          <cell r="P135">
            <v>0</v>
          </cell>
          <cell r="Q135">
            <v>1</v>
          </cell>
          <cell r="R135">
            <v>0</v>
          </cell>
          <cell r="S135">
            <v>0</v>
          </cell>
          <cell r="T135">
            <v>3</v>
          </cell>
          <cell r="U135">
            <v>1</v>
          </cell>
          <cell r="V135">
            <v>1</v>
          </cell>
          <cell r="W135">
            <v>2</v>
          </cell>
          <cell r="X135">
            <v>2</v>
          </cell>
          <cell r="Y135">
            <v>1</v>
          </cell>
          <cell r="Z135">
            <v>1</v>
          </cell>
          <cell r="AA135">
            <v>0</v>
          </cell>
          <cell r="AB135">
            <v>3</v>
          </cell>
          <cell r="AC135">
            <v>3</v>
          </cell>
          <cell r="AD135">
            <v>3</v>
          </cell>
          <cell r="AE135">
            <v>3</v>
          </cell>
          <cell r="AF135">
            <v>3</v>
          </cell>
          <cell r="AG135">
            <v>3</v>
          </cell>
          <cell r="AH135">
            <v>0</v>
          </cell>
          <cell r="AI135">
            <v>4</v>
          </cell>
          <cell r="AJ135">
            <v>1</v>
          </cell>
          <cell r="AK135">
            <v>1</v>
          </cell>
          <cell r="AL135">
            <v>1</v>
          </cell>
          <cell r="AM135">
            <v>0</v>
          </cell>
          <cell r="AN135">
            <v>2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3</v>
          </cell>
          <cell r="AU135">
            <v>4</v>
          </cell>
          <cell r="AV135">
            <v>4</v>
          </cell>
          <cell r="AW135">
            <v>1</v>
          </cell>
          <cell r="AX135">
            <v>2</v>
          </cell>
          <cell r="AY135">
            <v>0</v>
          </cell>
          <cell r="AZ135">
            <v>1</v>
          </cell>
          <cell r="BA135">
            <v>4</v>
          </cell>
          <cell r="BB135">
            <v>1</v>
          </cell>
          <cell r="BC135">
            <v>2</v>
          </cell>
          <cell r="BD135">
            <v>0</v>
          </cell>
          <cell r="BE135">
            <v>2</v>
          </cell>
          <cell r="BF135">
            <v>3</v>
          </cell>
          <cell r="BG135">
            <v>3</v>
          </cell>
          <cell r="BH135">
            <v>3</v>
          </cell>
          <cell r="BI135">
            <v>2</v>
          </cell>
          <cell r="BJ135">
            <v>2</v>
          </cell>
          <cell r="BK135">
            <v>0</v>
          </cell>
          <cell r="BL135">
            <v>2</v>
          </cell>
          <cell r="BM135">
            <v>1</v>
          </cell>
          <cell r="BN135">
            <v>2</v>
          </cell>
          <cell r="BO135">
            <v>0</v>
          </cell>
          <cell r="BP135">
            <v>1</v>
          </cell>
          <cell r="BQ135">
            <v>3</v>
          </cell>
          <cell r="BR135">
            <v>1</v>
          </cell>
          <cell r="BS135">
            <v>3</v>
          </cell>
          <cell r="BT135">
            <v>3</v>
          </cell>
          <cell r="BU135">
            <v>2</v>
          </cell>
          <cell r="BV135">
            <v>3</v>
          </cell>
          <cell r="BW135">
            <v>1</v>
          </cell>
          <cell r="BX135">
            <v>1</v>
          </cell>
          <cell r="BY135">
            <v>1</v>
          </cell>
          <cell r="BZ135">
            <v>1</v>
          </cell>
          <cell r="CA135">
            <v>1</v>
          </cell>
          <cell r="CB135">
            <v>1</v>
          </cell>
          <cell r="CC135">
            <v>2</v>
          </cell>
          <cell r="CD135">
            <v>1</v>
          </cell>
          <cell r="CE135">
            <v>1</v>
          </cell>
          <cell r="CF135">
            <v>1</v>
          </cell>
          <cell r="CG135">
            <v>3</v>
          </cell>
          <cell r="CH135">
            <v>3</v>
          </cell>
          <cell r="CI135">
            <v>4</v>
          </cell>
          <cell r="CJ135">
            <v>2</v>
          </cell>
          <cell r="CK135">
            <v>2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2</v>
          </cell>
          <cell r="CS135">
            <v>0</v>
          </cell>
          <cell r="CT135">
            <v>1</v>
          </cell>
          <cell r="CU135">
            <v>1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</row>
        <row r="136">
          <cell r="A136" t="str">
            <v>ｼｶﾀﾆ11</v>
          </cell>
          <cell r="B136" t="str">
            <v>ｼｶﾀﾆ</v>
          </cell>
          <cell r="C136">
            <v>1</v>
          </cell>
          <cell r="D136">
            <v>1</v>
          </cell>
          <cell r="E136">
            <v>0</v>
          </cell>
          <cell r="F136">
            <v>1</v>
          </cell>
          <cell r="G136">
            <v>3</v>
          </cell>
          <cell r="H136">
            <v>4</v>
          </cell>
          <cell r="I136">
            <v>3</v>
          </cell>
          <cell r="J136">
            <v>2</v>
          </cell>
          <cell r="K136">
            <v>5</v>
          </cell>
          <cell r="L136">
            <v>3</v>
          </cell>
          <cell r="M136">
            <v>3</v>
          </cell>
          <cell r="N136">
            <v>10</v>
          </cell>
          <cell r="O136">
            <v>3</v>
          </cell>
          <cell r="P136">
            <v>8</v>
          </cell>
          <cell r="Q136">
            <v>0</v>
          </cell>
          <cell r="R136">
            <v>4</v>
          </cell>
          <cell r="S136">
            <v>5</v>
          </cell>
          <cell r="T136">
            <v>4</v>
          </cell>
          <cell r="U136">
            <v>3</v>
          </cell>
          <cell r="V136">
            <v>4</v>
          </cell>
          <cell r="W136">
            <v>4</v>
          </cell>
          <cell r="X136">
            <v>5</v>
          </cell>
          <cell r="Y136">
            <v>6</v>
          </cell>
          <cell r="Z136">
            <v>9</v>
          </cell>
          <cell r="AA136">
            <v>5</v>
          </cell>
          <cell r="AB136">
            <v>4</v>
          </cell>
          <cell r="AC136">
            <v>7</v>
          </cell>
          <cell r="AD136">
            <v>6</v>
          </cell>
          <cell r="AE136">
            <v>3</v>
          </cell>
          <cell r="AF136">
            <v>10</v>
          </cell>
          <cell r="AG136">
            <v>4</v>
          </cell>
          <cell r="AH136">
            <v>4</v>
          </cell>
          <cell r="AI136">
            <v>6</v>
          </cell>
          <cell r="AJ136">
            <v>6</v>
          </cell>
          <cell r="AK136">
            <v>3</v>
          </cell>
          <cell r="AL136">
            <v>3</v>
          </cell>
          <cell r="AM136">
            <v>7</v>
          </cell>
          <cell r="AN136">
            <v>4</v>
          </cell>
          <cell r="AO136">
            <v>4</v>
          </cell>
          <cell r="AP136">
            <v>15</v>
          </cell>
          <cell r="AQ136">
            <v>5</v>
          </cell>
          <cell r="AR136">
            <v>8</v>
          </cell>
          <cell r="AS136">
            <v>10</v>
          </cell>
          <cell r="AT136">
            <v>10</v>
          </cell>
          <cell r="AU136">
            <v>11</v>
          </cell>
          <cell r="AV136">
            <v>10</v>
          </cell>
          <cell r="AW136">
            <v>11</v>
          </cell>
          <cell r="AX136">
            <v>13</v>
          </cell>
          <cell r="AY136">
            <v>10</v>
          </cell>
          <cell r="AZ136">
            <v>11</v>
          </cell>
          <cell r="BA136">
            <v>12</v>
          </cell>
          <cell r="BB136">
            <v>12</v>
          </cell>
          <cell r="BC136">
            <v>8</v>
          </cell>
          <cell r="BD136">
            <v>4</v>
          </cell>
          <cell r="BE136">
            <v>8</v>
          </cell>
          <cell r="BF136">
            <v>7</v>
          </cell>
          <cell r="BG136">
            <v>1</v>
          </cell>
          <cell r="BH136">
            <v>6</v>
          </cell>
          <cell r="BI136">
            <v>8</v>
          </cell>
          <cell r="BJ136">
            <v>8</v>
          </cell>
          <cell r="BK136">
            <v>6</v>
          </cell>
          <cell r="BL136">
            <v>4</v>
          </cell>
          <cell r="BM136">
            <v>9</v>
          </cell>
          <cell r="BN136">
            <v>7</v>
          </cell>
          <cell r="BO136">
            <v>8</v>
          </cell>
          <cell r="BP136">
            <v>11</v>
          </cell>
          <cell r="BQ136">
            <v>8</v>
          </cell>
          <cell r="BR136">
            <v>14</v>
          </cell>
          <cell r="BS136">
            <v>4</v>
          </cell>
          <cell r="BT136">
            <v>5</v>
          </cell>
          <cell r="BU136">
            <v>5</v>
          </cell>
          <cell r="BV136">
            <v>12</v>
          </cell>
          <cell r="BW136">
            <v>14</v>
          </cell>
          <cell r="BX136">
            <v>8</v>
          </cell>
          <cell r="BY136">
            <v>6</v>
          </cell>
          <cell r="BZ136">
            <v>9</v>
          </cell>
          <cell r="CA136">
            <v>4</v>
          </cell>
          <cell r="CB136">
            <v>11</v>
          </cell>
          <cell r="CC136">
            <v>7</v>
          </cell>
          <cell r="CD136">
            <v>4</v>
          </cell>
          <cell r="CE136">
            <v>9</v>
          </cell>
          <cell r="CF136">
            <v>12</v>
          </cell>
          <cell r="CG136">
            <v>8</v>
          </cell>
          <cell r="CH136">
            <v>4</v>
          </cell>
          <cell r="CI136">
            <v>4</v>
          </cell>
          <cell r="CJ136">
            <v>5</v>
          </cell>
          <cell r="CK136">
            <v>5</v>
          </cell>
          <cell r="CL136">
            <v>4</v>
          </cell>
          <cell r="CM136">
            <v>3</v>
          </cell>
          <cell r="CN136">
            <v>4</v>
          </cell>
          <cell r="CO136">
            <v>4</v>
          </cell>
          <cell r="CP136">
            <v>3</v>
          </cell>
          <cell r="CQ136">
            <v>3</v>
          </cell>
          <cell r="CR136">
            <v>4</v>
          </cell>
          <cell r="CS136">
            <v>2</v>
          </cell>
          <cell r="CT136">
            <v>1</v>
          </cell>
          <cell r="CU136">
            <v>0</v>
          </cell>
          <cell r="CV136">
            <v>0</v>
          </cell>
          <cell r="CW136">
            <v>1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</row>
        <row r="137">
          <cell r="A137" t="str">
            <v>ｼｶﾀﾆ12</v>
          </cell>
          <cell r="B137" t="str">
            <v>ｼｶﾀﾆ</v>
          </cell>
          <cell r="C137">
            <v>1</v>
          </cell>
          <cell r="D137">
            <v>2</v>
          </cell>
          <cell r="E137">
            <v>3</v>
          </cell>
          <cell r="F137">
            <v>2</v>
          </cell>
          <cell r="G137">
            <v>1</v>
          </cell>
          <cell r="H137">
            <v>4</v>
          </cell>
          <cell r="I137">
            <v>6</v>
          </cell>
          <cell r="J137">
            <v>3</v>
          </cell>
          <cell r="K137">
            <v>5</v>
          </cell>
          <cell r="L137">
            <v>3</v>
          </cell>
          <cell r="M137">
            <v>2</v>
          </cell>
          <cell r="N137">
            <v>6</v>
          </cell>
          <cell r="O137">
            <v>1</v>
          </cell>
          <cell r="P137">
            <v>4</v>
          </cell>
          <cell r="Q137">
            <v>2</v>
          </cell>
          <cell r="R137">
            <v>0</v>
          </cell>
          <cell r="S137">
            <v>3</v>
          </cell>
          <cell r="T137">
            <v>5</v>
          </cell>
          <cell r="U137">
            <v>5</v>
          </cell>
          <cell r="V137">
            <v>3</v>
          </cell>
          <cell r="W137">
            <v>5</v>
          </cell>
          <cell r="X137">
            <v>5</v>
          </cell>
          <cell r="Y137">
            <v>5</v>
          </cell>
          <cell r="Z137">
            <v>3</v>
          </cell>
          <cell r="AA137">
            <v>3</v>
          </cell>
          <cell r="AB137">
            <v>4</v>
          </cell>
          <cell r="AC137">
            <v>3</v>
          </cell>
          <cell r="AD137">
            <v>4</v>
          </cell>
          <cell r="AE137">
            <v>2</v>
          </cell>
          <cell r="AF137">
            <v>7</v>
          </cell>
          <cell r="AG137">
            <v>1</v>
          </cell>
          <cell r="AH137">
            <v>6</v>
          </cell>
          <cell r="AI137">
            <v>2</v>
          </cell>
          <cell r="AJ137">
            <v>3</v>
          </cell>
          <cell r="AK137">
            <v>4</v>
          </cell>
          <cell r="AL137">
            <v>4</v>
          </cell>
          <cell r="AM137">
            <v>8</v>
          </cell>
          <cell r="AN137">
            <v>4</v>
          </cell>
          <cell r="AO137">
            <v>5</v>
          </cell>
          <cell r="AP137">
            <v>10</v>
          </cell>
          <cell r="AQ137">
            <v>6</v>
          </cell>
          <cell r="AR137">
            <v>7</v>
          </cell>
          <cell r="AS137">
            <v>4</v>
          </cell>
          <cell r="AT137">
            <v>7</v>
          </cell>
          <cell r="AU137">
            <v>8</v>
          </cell>
          <cell r="AV137">
            <v>9</v>
          </cell>
          <cell r="AW137">
            <v>13</v>
          </cell>
          <cell r="AX137">
            <v>8</v>
          </cell>
          <cell r="AY137">
            <v>9</v>
          </cell>
          <cell r="AZ137">
            <v>9</v>
          </cell>
          <cell r="BA137">
            <v>8</v>
          </cell>
          <cell r="BB137">
            <v>8</v>
          </cell>
          <cell r="BC137">
            <v>7</v>
          </cell>
          <cell r="BD137">
            <v>1</v>
          </cell>
          <cell r="BE137">
            <v>8</v>
          </cell>
          <cell r="BF137">
            <v>5</v>
          </cell>
          <cell r="BG137">
            <v>7</v>
          </cell>
          <cell r="BH137">
            <v>9</v>
          </cell>
          <cell r="BI137">
            <v>8</v>
          </cell>
          <cell r="BJ137">
            <v>5</v>
          </cell>
          <cell r="BK137">
            <v>7</v>
          </cell>
          <cell r="BL137">
            <v>5</v>
          </cell>
          <cell r="BM137">
            <v>7</v>
          </cell>
          <cell r="BN137">
            <v>12</v>
          </cell>
          <cell r="BO137">
            <v>11</v>
          </cell>
          <cell r="BP137">
            <v>7</v>
          </cell>
          <cell r="BQ137">
            <v>8</v>
          </cell>
          <cell r="BR137">
            <v>5</v>
          </cell>
          <cell r="BS137">
            <v>7</v>
          </cell>
          <cell r="BT137">
            <v>9</v>
          </cell>
          <cell r="BU137">
            <v>12</v>
          </cell>
          <cell r="BV137">
            <v>23</v>
          </cell>
          <cell r="BW137">
            <v>6</v>
          </cell>
          <cell r="BX137">
            <v>10</v>
          </cell>
          <cell r="BY137">
            <v>13</v>
          </cell>
          <cell r="BZ137">
            <v>12</v>
          </cell>
          <cell r="CA137">
            <v>14</v>
          </cell>
          <cell r="CB137">
            <v>20</v>
          </cell>
          <cell r="CC137">
            <v>7</v>
          </cell>
          <cell r="CD137">
            <v>10</v>
          </cell>
          <cell r="CE137">
            <v>6</v>
          </cell>
          <cell r="CF137">
            <v>8</v>
          </cell>
          <cell r="CG137">
            <v>10</v>
          </cell>
          <cell r="CH137">
            <v>13</v>
          </cell>
          <cell r="CI137">
            <v>8</v>
          </cell>
          <cell r="CJ137">
            <v>10</v>
          </cell>
          <cell r="CK137">
            <v>7</v>
          </cell>
          <cell r="CL137">
            <v>11</v>
          </cell>
          <cell r="CM137">
            <v>16</v>
          </cell>
          <cell r="CN137">
            <v>4</v>
          </cell>
          <cell r="CO137">
            <v>4</v>
          </cell>
          <cell r="CP137">
            <v>7</v>
          </cell>
          <cell r="CQ137">
            <v>7</v>
          </cell>
          <cell r="CR137">
            <v>1</v>
          </cell>
          <cell r="CS137">
            <v>7</v>
          </cell>
          <cell r="CT137">
            <v>6</v>
          </cell>
          <cell r="CU137">
            <v>2</v>
          </cell>
          <cell r="CV137">
            <v>4</v>
          </cell>
          <cell r="CW137">
            <v>1</v>
          </cell>
          <cell r="CX137">
            <v>0</v>
          </cell>
          <cell r="CY137">
            <v>0</v>
          </cell>
          <cell r="CZ137">
            <v>1</v>
          </cell>
          <cell r="DA137">
            <v>1</v>
          </cell>
          <cell r="DB137">
            <v>0</v>
          </cell>
          <cell r="DC137">
            <v>0</v>
          </cell>
          <cell r="DD137">
            <v>1</v>
          </cell>
          <cell r="DE137">
            <v>1</v>
          </cell>
        </row>
        <row r="138">
          <cell r="A138" t="str">
            <v>ｼｼﾞ111</v>
          </cell>
          <cell r="B138" t="str">
            <v>ｼｼﾞ1</v>
          </cell>
          <cell r="C138">
            <v>1</v>
          </cell>
          <cell r="D138">
            <v>1</v>
          </cell>
          <cell r="E138">
            <v>4</v>
          </cell>
          <cell r="F138">
            <v>7</v>
          </cell>
          <cell r="G138">
            <v>5</v>
          </cell>
          <cell r="H138">
            <v>7</v>
          </cell>
          <cell r="I138">
            <v>3</v>
          </cell>
          <cell r="J138">
            <v>5</v>
          </cell>
          <cell r="K138">
            <v>7</v>
          </cell>
          <cell r="L138">
            <v>7</v>
          </cell>
          <cell r="M138">
            <v>11</v>
          </cell>
          <cell r="N138">
            <v>5</v>
          </cell>
          <cell r="O138">
            <v>10</v>
          </cell>
          <cell r="P138">
            <v>11</v>
          </cell>
          <cell r="Q138">
            <v>2</v>
          </cell>
          <cell r="R138">
            <v>8</v>
          </cell>
          <cell r="S138">
            <v>6</v>
          </cell>
          <cell r="T138">
            <v>5</v>
          </cell>
          <cell r="U138">
            <v>4</v>
          </cell>
          <cell r="V138">
            <v>9</v>
          </cell>
          <cell r="W138">
            <v>4</v>
          </cell>
          <cell r="X138">
            <v>3</v>
          </cell>
          <cell r="Y138">
            <v>5</v>
          </cell>
          <cell r="Z138">
            <v>3</v>
          </cell>
          <cell r="AA138">
            <v>8</v>
          </cell>
          <cell r="AB138">
            <v>5</v>
          </cell>
          <cell r="AC138">
            <v>1</v>
          </cell>
          <cell r="AD138">
            <v>2</v>
          </cell>
          <cell r="AE138">
            <v>3</v>
          </cell>
          <cell r="AF138">
            <v>6</v>
          </cell>
          <cell r="AG138">
            <v>2</v>
          </cell>
          <cell r="AH138">
            <v>2</v>
          </cell>
          <cell r="AI138">
            <v>5</v>
          </cell>
          <cell r="AJ138">
            <v>3</v>
          </cell>
          <cell r="AK138">
            <v>5</v>
          </cell>
          <cell r="AL138">
            <v>4</v>
          </cell>
          <cell r="AM138">
            <v>5</v>
          </cell>
          <cell r="AN138">
            <v>9</v>
          </cell>
          <cell r="AO138">
            <v>7</v>
          </cell>
          <cell r="AP138">
            <v>6</v>
          </cell>
          <cell r="AQ138">
            <v>10</v>
          </cell>
          <cell r="AR138">
            <v>15</v>
          </cell>
          <cell r="AS138">
            <v>8</v>
          </cell>
          <cell r="AT138">
            <v>8</v>
          </cell>
          <cell r="AU138">
            <v>7</v>
          </cell>
          <cell r="AV138">
            <v>6</v>
          </cell>
          <cell r="AW138">
            <v>11</v>
          </cell>
          <cell r="AX138">
            <v>14</v>
          </cell>
          <cell r="AY138">
            <v>14</v>
          </cell>
          <cell r="AZ138">
            <v>5</v>
          </cell>
          <cell r="BA138">
            <v>13</v>
          </cell>
          <cell r="BB138">
            <v>7</v>
          </cell>
          <cell r="BC138">
            <v>6</v>
          </cell>
          <cell r="BD138">
            <v>8</v>
          </cell>
          <cell r="BE138">
            <v>8</v>
          </cell>
          <cell r="BF138">
            <v>13</v>
          </cell>
          <cell r="BG138">
            <v>7</v>
          </cell>
          <cell r="BH138">
            <v>9</v>
          </cell>
          <cell r="BI138">
            <v>7</v>
          </cell>
          <cell r="BJ138">
            <v>6</v>
          </cell>
          <cell r="BK138">
            <v>12</v>
          </cell>
          <cell r="BL138">
            <v>5</v>
          </cell>
          <cell r="BM138">
            <v>2</v>
          </cell>
          <cell r="BN138">
            <v>5</v>
          </cell>
          <cell r="BO138">
            <v>3</v>
          </cell>
          <cell r="BP138">
            <v>4</v>
          </cell>
          <cell r="BQ138">
            <v>13</v>
          </cell>
          <cell r="BR138">
            <v>5</v>
          </cell>
          <cell r="BS138">
            <v>9</v>
          </cell>
          <cell r="BT138">
            <v>9</v>
          </cell>
          <cell r="BU138">
            <v>5</v>
          </cell>
          <cell r="BV138">
            <v>7</v>
          </cell>
          <cell r="BW138">
            <v>4</v>
          </cell>
          <cell r="BX138">
            <v>4</v>
          </cell>
          <cell r="BY138">
            <v>1</v>
          </cell>
          <cell r="BZ138">
            <v>5</v>
          </cell>
          <cell r="CA138">
            <v>4</v>
          </cell>
          <cell r="CB138">
            <v>7</v>
          </cell>
          <cell r="CC138">
            <v>7</v>
          </cell>
          <cell r="CD138">
            <v>3</v>
          </cell>
          <cell r="CE138">
            <v>1</v>
          </cell>
          <cell r="CF138">
            <v>3</v>
          </cell>
          <cell r="CG138">
            <v>4</v>
          </cell>
          <cell r="CH138">
            <v>2</v>
          </cell>
          <cell r="CI138">
            <v>3</v>
          </cell>
          <cell r="CJ138">
            <v>2</v>
          </cell>
          <cell r="CK138">
            <v>4</v>
          </cell>
          <cell r="CL138">
            <v>3</v>
          </cell>
          <cell r="CM138">
            <v>1</v>
          </cell>
          <cell r="CN138">
            <v>4</v>
          </cell>
          <cell r="CO138">
            <v>1</v>
          </cell>
          <cell r="CP138">
            <v>0</v>
          </cell>
          <cell r="CQ138">
            <v>2</v>
          </cell>
          <cell r="CR138">
            <v>0</v>
          </cell>
          <cell r="CS138">
            <v>1</v>
          </cell>
          <cell r="CT138">
            <v>0</v>
          </cell>
          <cell r="CU138">
            <v>1</v>
          </cell>
          <cell r="CV138">
            <v>1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1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</row>
        <row r="139">
          <cell r="A139" t="str">
            <v>ｼｼﾞ112</v>
          </cell>
          <cell r="B139" t="str">
            <v>ｼｼﾞ1</v>
          </cell>
          <cell r="C139">
            <v>1</v>
          </cell>
          <cell r="D139">
            <v>2</v>
          </cell>
          <cell r="E139">
            <v>4</v>
          </cell>
          <cell r="F139">
            <v>4</v>
          </cell>
          <cell r="G139">
            <v>6</v>
          </cell>
          <cell r="H139">
            <v>5</v>
          </cell>
          <cell r="I139">
            <v>6</v>
          </cell>
          <cell r="J139">
            <v>11</v>
          </cell>
          <cell r="K139">
            <v>6</v>
          </cell>
          <cell r="L139">
            <v>6</v>
          </cell>
          <cell r="M139">
            <v>8</v>
          </cell>
          <cell r="N139">
            <v>7</v>
          </cell>
          <cell r="O139">
            <v>5</v>
          </cell>
          <cell r="P139">
            <v>13</v>
          </cell>
          <cell r="Q139">
            <v>4</v>
          </cell>
          <cell r="R139">
            <v>7</v>
          </cell>
          <cell r="S139">
            <v>6</v>
          </cell>
          <cell r="T139">
            <v>6</v>
          </cell>
          <cell r="U139">
            <v>8</v>
          </cell>
          <cell r="V139">
            <v>3</v>
          </cell>
          <cell r="W139">
            <v>8</v>
          </cell>
          <cell r="X139">
            <v>5</v>
          </cell>
          <cell r="Y139">
            <v>3</v>
          </cell>
          <cell r="Z139">
            <v>7</v>
          </cell>
          <cell r="AA139">
            <v>5</v>
          </cell>
          <cell r="AB139">
            <v>4</v>
          </cell>
          <cell r="AC139">
            <v>6</v>
          </cell>
          <cell r="AD139">
            <v>4</v>
          </cell>
          <cell r="AE139">
            <v>2</v>
          </cell>
          <cell r="AF139">
            <v>5</v>
          </cell>
          <cell r="AG139">
            <v>3</v>
          </cell>
          <cell r="AH139">
            <v>10</v>
          </cell>
          <cell r="AI139">
            <v>4</v>
          </cell>
          <cell r="AJ139">
            <v>5</v>
          </cell>
          <cell r="AK139">
            <v>6</v>
          </cell>
          <cell r="AL139">
            <v>6</v>
          </cell>
          <cell r="AM139">
            <v>7</v>
          </cell>
          <cell r="AN139">
            <v>6</v>
          </cell>
          <cell r="AO139">
            <v>6</v>
          </cell>
          <cell r="AP139">
            <v>6</v>
          </cell>
          <cell r="AQ139">
            <v>5</v>
          </cell>
          <cell r="AR139">
            <v>7</v>
          </cell>
          <cell r="AS139">
            <v>9</v>
          </cell>
          <cell r="AT139">
            <v>9</v>
          </cell>
          <cell r="AU139">
            <v>14</v>
          </cell>
          <cell r="AV139">
            <v>9</v>
          </cell>
          <cell r="AW139">
            <v>12</v>
          </cell>
          <cell r="AX139">
            <v>9</v>
          </cell>
          <cell r="AY139">
            <v>11</v>
          </cell>
          <cell r="AZ139">
            <v>11</v>
          </cell>
          <cell r="BA139">
            <v>11</v>
          </cell>
          <cell r="BB139">
            <v>15</v>
          </cell>
          <cell r="BC139">
            <v>3</v>
          </cell>
          <cell r="BD139">
            <v>5</v>
          </cell>
          <cell r="BE139">
            <v>10</v>
          </cell>
          <cell r="BF139">
            <v>6</v>
          </cell>
          <cell r="BG139">
            <v>5</v>
          </cell>
          <cell r="BH139">
            <v>10</v>
          </cell>
          <cell r="BI139">
            <v>5</v>
          </cell>
          <cell r="BJ139">
            <v>2</v>
          </cell>
          <cell r="BK139">
            <v>12</v>
          </cell>
          <cell r="BL139">
            <v>5</v>
          </cell>
          <cell r="BM139">
            <v>6</v>
          </cell>
          <cell r="BN139">
            <v>4</v>
          </cell>
          <cell r="BO139">
            <v>6</v>
          </cell>
          <cell r="BP139">
            <v>8</v>
          </cell>
          <cell r="BQ139">
            <v>7</v>
          </cell>
          <cell r="BR139">
            <v>3</v>
          </cell>
          <cell r="BS139">
            <v>5</v>
          </cell>
          <cell r="BT139">
            <v>9</v>
          </cell>
          <cell r="BU139">
            <v>10</v>
          </cell>
          <cell r="BV139">
            <v>8</v>
          </cell>
          <cell r="BW139">
            <v>10</v>
          </cell>
          <cell r="BX139">
            <v>2</v>
          </cell>
          <cell r="BY139">
            <v>4</v>
          </cell>
          <cell r="BZ139">
            <v>1</v>
          </cell>
          <cell r="CA139">
            <v>9</v>
          </cell>
          <cell r="CB139">
            <v>7</v>
          </cell>
          <cell r="CC139">
            <v>9</v>
          </cell>
          <cell r="CD139">
            <v>5</v>
          </cell>
          <cell r="CE139">
            <v>4</v>
          </cell>
          <cell r="CF139">
            <v>6</v>
          </cell>
          <cell r="CG139">
            <v>6</v>
          </cell>
          <cell r="CH139">
            <v>4</v>
          </cell>
          <cell r="CI139">
            <v>7</v>
          </cell>
          <cell r="CJ139">
            <v>3</v>
          </cell>
          <cell r="CK139">
            <v>7</v>
          </cell>
          <cell r="CL139">
            <v>5</v>
          </cell>
          <cell r="CM139">
            <v>3</v>
          </cell>
          <cell r="CN139">
            <v>2</v>
          </cell>
          <cell r="CO139">
            <v>10</v>
          </cell>
          <cell r="CP139">
            <v>3</v>
          </cell>
          <cell r="CQ139">
            <v>4</v>
          </cell>
          <cell r="CR139">
            <v>3</v>
          </cell>
          <cell r="CS139">
            <v>2</v>
          </cell>
          <cell r="CT139">
            <v>2</v>
          </cell>
          <cell r="CU139">
            <v>2</v>
          </cell>
          <cell r="CV139">
            <v>3</v>
          </cell>
          <cell r="CW139">
            <v>1</v>
          </cell>
          <cell r="CX139">
            <v>1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</row>
        <row r="140">
          <cell r="A140" t="str">
            <v>ｼｼﾞ211</v>
          </cell>
          <cell r="B140" t="str">
            <v>ｼｼﾞ2</v>
          </cell>
          <cell r="C140">
            <v>1</v>
          </cell>
          <cell r="D140">
            <v>1</v>
          </cell>
          <cell r="E140">
            <v>4</v>
          </cell>
          <cell r="F140">
            <v>6</v>
          </cell>
          <cell r="G140">
            <v>9</v>
          </cell>
          <cell r="H140">
            <v>12</v>
          </cell>
          <cell r="I140">
            <v>11</v>
          </cell>
          <cell r="J140">
            <v>9</v>
          </cell>
          <cell r="K140">
            <v>11</v>
          </cell>
          <cell r="L140">
            <v>9</v>
          </cell>
          <cell r="M140">
            <v>10</v>
          </cell>
          <cell r="N140">
            <v>10</v>
          </cell>
          <cell r="O140">
            <v>12</v>
          </cell>
          <cell r="P140">
            <v>14</v>
          </cell>
          <cell r="Q140">
            <v>15</v>
          </cell>
          <cell r="R140">
            <v>16</v>
          </cell>
          <cell r="S140">
            <v>9</v>
          </cell>
          <cell r="T140">
            <v>16</v>
          </cell>
          <cell r="U140">
            <v>11</v>
          </cell>
          <cell r="V140">
            <v>6</v>
          </cell>
          <cell r="W140">
            <v>13</v>
          </cell>
          <cell r="X140">
            <v>8</v>
          </cell>
          <cell r="Y140">
            <v>6</v>
          </cell>
          <cell r="Z140">
            <v>9</v>
          </cell>
          <cell r="AA140">
            <v>10</v>
          </cell>
          <cell r="AB140">
            <v>2</v>
          </cell>
          <cell r="AC140">
            <v>7</v>
          </cell>
          <cell r="AD140">
            <v>9</v>
          </cell>
          <cell r="AE140">
            <v>8</v>
          </cell>
          <cell r="AF140">
            <v>9</v>
          </cell>
          <cell r="AG140">
            <v>3</v>
          </cell>
          <cell r="AH140">
            <v>6</v>
          </cell>
          <cell r="AI140">
            <v>8</v>
          </cell>
          <cell r="AJ140">
            <v>6</v>
          </cell>
          <cell r="AK140">
            <v>8</v>
          </cell>
          <cell r="AL140">
            <v>12</v>
          </cell>
          <cell r="AM140">
            <v>10</v>
          </cell>
          <cell r="AN140">
            <v>3</v>
          </cell>
          <cell r="AO140">
            <v>12</v>
          </cell>
          <cell r="AP140">
            <v>11</v>
          </cell>
          <cell r="AQ140">
            <v>13</v>
          </cell>
          <cell r="AR140">
            <v>8</v>
          </cell>
          <cell r="AS140">
            <v>18</v>
          </cell>
          <cell r="AT140">
            <v>8</v>
          </cell>
          <cell r="AU140">
            <v>13</v>
          </cell>
          <cell r="AV140">
            <v>21</v>
          </cell>
          <cell r="AW140">
            <v>15</v>
          </cell>
          <cell r="AX140">
            <v>15</v>
          </cell>
          <cell r="AY140">
            <v>18</v>
          </cell>
          <cell r="AZ140">
            <v>12</v>
          </cell>
          <cell r="BA140">
            <v>15</v>
          </cell>
          <cell r="BB140">
            <v>9</v>
          </cell>
          <cell r="BC140">
            <v>14</v>
          </cell>
          <cell r="BD140">
            <v>15</v>
          </cell>
          <cell r="BE140">
            <v>8</v>
          </cell>
          <cell r="BF140">
            <v>16</v>
          </cell>
          <cell r="BG140">
            <v>9</v>
          </cell>
          <cell r="BH140">
            <v>10</v>
          </cell>
          <cell r="BI140">
            <v>9</v>
          </cell>
          <cell r="BJ140">
            <v>8</v>
          </cell>
          <cell r="BK140">
            <v>12</v>
          </cell>
          <cell r="BL140">
            <v>13</v>
          </cell>
          <cell r="BM140">
            <v>10</v>
          </cell>
          <cell r="BN140">
            <v>13</v>
          </cell>
          <cell r="BO140">
            <v>16</v>
          </cell>
          <cell r="BP140">
            <v>12</v>
          </cell>
          <cell r="BQ140">
            <v>14</v>
          </cell>
          <cell r="BR140">
            <v>7</v>
          </cell>
          <cell r="BS140">
            <v>14</v>
          </cell>
          <cell r="BT140">
            <v>12</v>
          </cell>
          <cell r="BU140">
            <v>5</v>
          </cell>
          <cell r="BV140">
            <v>14</v>
          </cell>
          <cell r="BW140">
            <v>12</v>
          </cell>
          <cell r="BX140">
            <v>6</v>
          </cell>
          <cell r="BY140">
            <v>5</v>
          </cell>
          <cell r="BZ140">
            <v>4</v>
          </cell>
          <cell r="CA140">
            <v>5</v>
          </cell>
          <cell r="CB140">
            <v>9</v>
          </cell>
          <cell r="CC140">
            <v>7</v>
          </cell>
          <cell r="CD140">
            <v>8</v>
          </cell>
          <cell r="CE140">
            <v>5</v>
          </cell>
          <cell r="CF140">
            <v>3</v>
          </cell>
          <cell r="CG140">
            <v>6</v>
          </cell>
          <cell r="CH140">
            <v>6</v>
          </cell>
          <cell r="CI140">
            <v>2</v>
          </cell>
          <cell r="CJ140">
            <v>7</v>
          </cell>
          <cell r="CK140">
            <v>4</v>
          </cell>
          <cell r="CL140">
            <v>6</v>
          </cell>
          <cell r="CM140">
            <v>2</v>
          </cell>
          <cell r="CN140">
            <v>5</v>
          </cell>
          <cell r="CO140">
            <v>7</v>
          </cell>
          <cell r="CP140">
            <v>4</v>
          </cell>
          <cell r="CQ140">
            <v>5</v>
          </cell>
          <cell r="CR140">
            <v>3</v>
          </cell>
          <cell r="CS140">
            <v>3</v>
          </cell>
          <cell r="CT140">
            <v>0</v>
          </cell>
          <cell r="CU140">
            <v>3</v>
          </cell>
          <cell r="CV140">
            <v>3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</row>
        <row r="141">
          <cell r="A141" t="str">
            <v>ｼｼﾞ212</v>
          </cell>
          <cell r="B141" t="str">
            <v>ｼｼﾞ2</v>
          </cell>
          <cell r="C141">
            <v>1</v>
          </cell>
          <cell r="D141">
            <v>2</v>
          </cell>
          <cell r="E141">
            <v>6</v>
          </cell>
          <cell r="F141">
            <v>6</v>
          </cell>
          <cell r="G141">
            <v>10</v>
          </cell>
          <cell r="H141">
            <v>5</v>
          </cell>
          <cell r="I141">
            <v>11</v>
          </cell>
          <cell r="J141">
            <v>6</v>
          </cell>
          <cell r="K141">
            <v>12</v>
          </cell>
          <cell r="L141">
            <v>10</v>
          </cell>
          <cell r="M141">
            <v>8</v>
          </cell>
          <cell r="N141">
            <v>7</v>
          </cell>
          <cell r="O141">
            <v>12</v>
          </cell>
          <cell r="P141">
            <v>7</v>
          </cell>
          <cell r="Q141">
            <v>10</v>
          </cell>
          <cell r="R141">
            <v>9</v>
          </cell>
          <cell r="S141">
            <v>13</v>
          </cell>
          <cell r="T141">
            <v>10</v>
          </cell>
          <cell r="U141">
            <v>7</v>
          </cell>
          <cell r="V141">
            <v>12</v>
          </cell>
          <cell r="W141">
            <v>12</v>
          </cell>
          <cell r="X141">
            <v>2</v>
          </cell>
          <cell r="Y141">
            <v>5</v>
          </cell>
          <cell r="Z141">
            <v>8</v>
          </cell>
          <cell r="AA141">
            <v>3</v>
          </cell>
          <cell r="AB141">
            <v>10</v>
          </cell>
          <cell r="AC141">
            <v>8</v>
          </cell>
          <cell r="AD141">
            <v>8</v>
          </cell>
          <cell r="AE141">
            <v>5</v>
          </cell>
          <cell r="AF141">
            <v>4</v>
          </cell>
          <cell r="AG141">
            <v>5</v>
          </cell>
          <cell r="AH141">
            <v>6</v>
          </cell>
          <cell r="AI141">
            <v>8</v>
          </cell>
          <cell r="AJ141">
            <v>6</v>
          </cell>
          <cell r="AK141">
            <v>4</v>
          </cell>
          <cell r="AL141">
            <v>13</v>
          </cell>
          <cell r="AM141">
            <v>14</v>
          </cell>
          <cell r="AN141">
            <v>7</v>
          </cell>
          <cell r="AO141">
            <v>15</v>
          </cell>
          <cell r="AP141">
            <v>12</v>
          </cell>
          <cell r="AQ141">
            <v>10</v>
          </cell>
          <cell r="AR141">
            <v>17</v>
          </cell>
          <cell r="AS141">
            <v>15</v>
          </cell>
          <cell r="AT141">
            <v>9</v>
          </cell>
          <cell r="AU141">
            <v>13</v>
          </cell>
          <cell r="AV141">
            <v>18</v>
          </cell>
          <cell r="AW141">
            <v>10</v>
          </cell>
          <cell r="AX141">
            <v>20</v>
          </cell>
          <cell r="AY141">
            <v>21</v>
          </cell>
          <cell r="AZ141">
            <v>17</v>
          </cell>
          <cell r="BA141">
            <v>11</v>
          </cell>
          <cell r="BB141">
            <v>11</v>
          </cell>
          <cell r="BC141">
            <v>9</v>
          </cell>
          <cell r="BD141">
            <v>12</v>
          </cell>
          <cell r="BE141">
            <v>13</v>
          </cell>
          <cell r="BF141">
            <v>22</v>
          </cell>
          <cell r="BG141">
            <v>10</v>
          </cell>
          <cell r="BH141">
            <v>9</v>
          </cell>
          <cell r="BI141">
            <v>12</v>
          </cell>
          <cell r="BJ141">
            <v>11</v>
          </cell>
          <cell r="BK141">
            <v>17</v>
          </cell>
          <cell r="BL141">
            <v>6</v>
          </cell>
          <cell r="BM141">
            <v>8</v>
          </cell>
          <cell r="BN141">
            <v>4</v>
          </cell>
          <cell r="BO141">
            <v>12</v>
          </cell>
          <cell r="BP141">
            <v>11</v>
          </cell>
          <cell r="BQ141">
            <v>10</v>
          </cell>
          <cell r="BR141">
            <v>12</v>
          </cell>
          <cell r="BS141">
            <v>13</v>
          </cell>
          <cell r="BT141">
            <v>9</v>
          </cell>
          <cell r="BU141">
            <v>12</v>
          </cell>
          <cell r="BV141">
            <v>12</v>
          </cell>
          <cell r="BW141">
            <v>9</v>
          </cell>
          <cell r="BX141">
            <v>3</v>
          </cell>
          <cell r="BY141">
            <v>4</v>
          </cell>
          <cell r="BZ141">
            <v>9</v>
          </cell>
          <cell r="CA141">
            <v>13</v>
          </cell>
          <cell r="CB141">
            <v>5</v>
          </cell>
          <cell r="CC141">
            <v>7</v>
          </cell>
          <cell r="CD141">
            <v>2</v>
          </cell>
          <cell r="CE141">
            <v>11</v>
          </cell>
          <cell r="CF141">
            <v>2</v>
          </cell>
          <cell r="CG141">
            <v>8</v>
          </cell>
          <cell r="CH141">
            <v>11</v>
          </cell>
          <cell r="CI141">
            <v>5</v>
          </cell>
          <cell r="CJ141">
            <v>13</v>
          </cell>
          <cell r="CK141">
            <v>14</v>
          </cell>
          <cell r="CL141">
            <v>10</v>
          </cell>
          <cell r="CM141">
            <v>8</v>
          </cell>
          <cell r="CN141">
            <v>9</v>
          </cell>
          <cell r="CO141">
            <v>3</v>
          </cell>
          <cell r="CP141">
            <v>10</v>
          </cell>
          <cell r="CQ141">
            <v>0</v>
          </cell>
          <cell r="CR141">
            <v>0</v>
          </cell>
          <cell r="CS141">
            <v>7</v>
          </cell>
          <cell r="CT141">
            <v>1</v>
          </cell>
          <cell r="CU141">
            <v>2</v>
          </cell>
          <cell r="CV141">
            <v>0</v>
          </cell>
          <cell r="CW141">
            <v>1</v>
          </cell>
          <cell r="CX141">
            <v>0</v>
          </cell>
          <cell r="CY141">
            <v>4</v>
          </cell>
          <cell r="CZ141">
            <v>1</v>
          </cell>
          <cell r="DA141">
            <v>2</v>
          </cell>
          <cell r="DB141">
            <v>0</v>
          </cell>
          <cell r="DC141">
            <v>0</v>
          </cell>
          <cell r="DD141">
            <v>0</v>
          </cell>
          <cell r="DE141">
            <v>1</v>
          </cell>
        </row>
        <row r="142">
          <cell r="A142" t="str">
            <v>ｼｼﾞ311</v>
          </cell>
          <cell r="B142" t="str">
            <v>ｼｼﾞ3</v>
          </cell>
          <cell r="C142">
            <v>1</v>
          </cell>
          <cell r="D142">
            <v>1</v>
          </cell>
          <cell r="E142">
            <v>10</v>
          </cell>
          <cell r="F142">
            <v>7</v>
          </cell>
          <cell r="G142">
            <v>6</v>
          </cell>
          <cell r="H142">
            <v>4</v>
          </cell>
          <cell r="I142">
            <v>9</v>
          </cell>
          <cell r="J142">
            <v>4</v>
          </cell>
          <cell r="K142">
            <v>3</v>
          </cell>
          <cell r="L142">
            <v>9</v>
          </cell>
          <cell r="M142">
            <v>7</v>
          </cell>
          <cell r="N142">
            <v>3</v>
          </cell>
          <cell r="O142">
            <v>7</v>
          </cell>
          <cell r="P142">
            <v>7</v>
          </cell>
          <cell r="Q142">
            <v>12</v>
          </cell>
          <cell r="R142">
            <v>12</v>
          </cell>
          <cell r="S142">
            <v>10</v>
          </cell>
          <cell r="T142">
            <v>10</v>
          </cell>
          <cell r="U142">
            <v>12</v>
          </cell>
          <cell r="V142">
            <v>7</v>
          </cell>
          <cell r="W142">
            <v>7</v>
          </cell>
          <cell r="X142">
            <v>21</v>
          </cell>
          <cell r="Y142">
            <v>20</v>
          </cell>
          <cell r="Z142">
            <v>22</v>
          </cell>
          <cell r="AA142">
            <v>19</v>
          </cell>
          <cell r="AB142">
            <v>17</v>
          </cell>
          <cell r="AC142">
            <v>16</v>
          </cell>
          <cell r="AD142">
            <v>15</v>
          </cell>
          <cell r="AE142">
            <v>15</v>
          </cell>
          <cell r="AF142">
            <v>6</v>
          </cell>
          <cell r="AG142">
            <v>9</v>
          </cell>
          <cell r="AH142">
            <v>6</v>
          </cell>
          <cell r="AI142">
            <v>8</v>
          </cell>
          <cell r="AJ142">
            <v>7</v>
          </cell>
          <cell r="AK142">
            <v>9</v>
          </cell>
          <cell r="AL142">
            <v>5</v>
          </cell>
          <cell r="AM142">
            <v>4</v>
          </cell>
          <cell r="AN142">
            <v>13</v>
          </cell>
          <cell r="AO142">
            <v>10</v>
          </cell>
          <cell r="AP142">
            <v>9</v>
          </cell>
          <cell r="AQ142">
            <v>9</v>
          </cell>
          <cell r="AR142">
            <v>9</v>
          </cell>
          <cell r="AS142">
            <v>3</v>
          </cell>
          <cell r="AT142">
            <v>7</v>
          </cell>
          <cell r="AU142">
            <v>5</v>
          </cell>
          <cell r="AV142">
            <v>10</v>
          </cell>
          <cell r="AW142">
            <v>14</v>
          </cell>
          <cell r="AX142">
            <v>10</v>
          </cell>
          <cell r="AY142">
            <v>13</v>
          </cell>
          <cell r="AZ142">
            <v>15</v>
          </cell>
          <cell r="BA142">
            <v>8</v>
          </cell>
          <cell r="BB142">
            <v>8</v>
          </cell>
          <cell r="BC142">
            <v>17</v>
          </cell>
          <cell r="BD142">
            <v>4</v>
          </cell>
          <cell r="BE142">
            <v>11</v>
          </cell>
          <cell r="BF142">
            <v>8</v>
          </cell>
          <cell r="BG142">
            <v>13</v>
          </cell>
          <cell r="BH142">
            <v>5</v>
          </cell>
          <cell r="BI142">
            <v>6</v>
          </cell>
          <cell r="BJ142">
            <v>9</v>
          </cell>
          <cell r="BK142">
            <v>12</v>
          </cell>
          <cell r="BL142">
            <v>5</v>
          </cell>
          <cell r="BM142">
            <v>4</v>
          </cell>
          <cell r="BN142">
            <v>4</v>
          </cell>
          <cell r="BO142">
            <v>9</v>
          </cell>
          <cell r="BP142">
            <v>6</v>
          </cell>
          <cell r="BQ142">
            <v>4</v>
          </cell>
          <cell r="BR142">
            <v>8</v>
          </cell>
          <cell r="BS142">
            <v>8</v>
          </cell>
          <cell r="BT142">
            <v>4</v>
          </cell>
          <cell r="BU142">
            <v>7</v>
          </cell>
          <cell r="BV142">
            <v>5</v>
          </cell>
          <cell r="BW142">
            <v>6</v>
          </cell>
          <cell r="BX142">
            <v>5</v>
          </cell>
          <cell r="BY142">
            <v>4</v>
          </cell>
          <cell r="BZ142">
            <v>5</v>
          </cell>
          <cell r="CA142">
            <v>4</v>
          </cell>
          <cell r="CB142">
            <v>2</v>
          </cell>
          <cell r="CC142">
            <v>6</v>
          </cell>
          <cell r="CD142">
            <v>1</v>
          </cell>
          <cell r="CE142">
            <v>6</v>
          </cell>
          <cell r="CF142">
            <v>3</v>
          </cell>
          <cell r="CG142">
            <v>11</v>
          </cell>
          <cell r="CH142">
            <v>5</v>
          </cell>
          <cell r="CI142">
            <v>4</v>
          </cell>
          <cell r="CJ142">
            <v>3</v>
          </cell>
          <cell r="CK142">
            <v>2</v>
          </cell>
          <cell r="CL142">
            <v>4</v>
          </cell>
          <cell r="CM142">
            <v>2</v>
          </cell>
          <cell r="CN142">
            <v>6</v>
          </cell>
          <cell r="CO142">
            <v>3</v>
          </cell>
          <cell r="CP142">
            <v>1</v>
          </cell>
          <cell r="CQ142">
            <v>3</v>
          </cell>
          <cell r="CR142">
            <v>0</v>
          </cell>
          <cell r="CS142">
            <v>0</v>
          </cell>
          <cell r="CT142">
            <v>0</v>
          </cell>
          <cell r="CU142">
            <v>2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</row>
        <row r="143">
          <cell r="A143" t="str">
            <v>ｼｼﾞ312</v>
          </cell>
          <cell r="B143" t="str">
            <v>ｼｼﾞ3</v>
          </cell>
          <cell r="C143">
            <v>1</v>
          </cell>
          <cell r="D143">
            <v>2</v>
          </cell>
          <cell r="E143">
            <v>2</v>
          </cell>
          <cell r="F143">
            <v>3</v>
          </cell>
          <cell r="G143">
            <v>8</v>
          </cell>
          <cell r="H143">
            <v>3</v>
          </cell>
          <cell r="I143">
            <v>12</v>
          </cell>
          <cell r="J143">
            <v>8</v>
          </cell>
          <cell r="K143">
            <v>5</v>
          </cell>
          <cell r="L143">
            <v>7</v>
          </cell>
          <cell r="M143">
            <v>6</v>
          </cell>
          <cell r="N143">
            <v>8</v>
          </cell>
          <cell r="O143">
            <v>10</v>
          </cell>
          <cell r="P143">
            <v>6</v>
          </cell>
          <cell r="Q143">
            <v>11</v>
          </cell>
          <cell r="R143">
            <v>10</v>
          </cell>
          <cell r="S143">
            <v>7</v>
          </cell>
          <cell r="T143">
            <v>11</v>
          </cell>
          <cell r="U143">
            <v>9</v>
          </cell>
          <cell r="V143">
            <v>9</v>
          </cell>
          <cell r="W143">
            <v>11</v>
          </cell>
          <cell r="X143">
            <v>5</v>
          </cell>
          <cell r="Y143">
            <v>13</v>
          </cell>
          <cell r="Z143">
            <v>12</v>
          </cell>
          <cell r="AA143">
            <v>14</v>
          </cell>
          <cell r="AB143">
            <v>13</v>
          </cell>
          <cell r="AC143">
            <v>7</v>
          </cell>
          <cell r="AD143">
            <v>9</v>
          </cell>
          <cell r="AE143">
            <v>13</v>
          </cell>
          <cell r="AF143">
            <v>6</v>
          </cell>
          <cell r="AG143">
            <v>9</v>
          </cell>
          <cell r="AH143">
            <v>7</v>
          </cell>
          <cell r="AI143">
            <v>2</v>
          </cell>
          <cell r="AJ143">
            <v>7</v>
          </cell>
          <cell r="AK143">
            <v>12</v>
          </cell>
          <cell r="AL143">
            <v>11</v>
          </cell>
          <cell r="AM143">
            <v>9</v>
          </cell>
          <cell r="AN143">
            <v>10</v>
          </cell>
          <cell r="AO143">
            <v>7</v>
          </cell>
          <cell r="AP143">
            <v>12</v>
          </cell>
          <cell r="AQ143">
            <v>5</v>
          </cell>
          <cell r="AR143">
            <v>10</v>
          </cell>
          <cell r="AS143">
            <v>6</v>
          </cell>
          <cell r="AT143">
            <v>6</v>
          </cell>
          <cell r="AU143">
            <v>11</v>
          </cell>
          <cell r="AV143">
            <v>11</v>
          </cell>
          <cell r="AW143">
            <v>10</v>
          </cell>
          <cell r="AX143">
            <v>15</v>
          </cell>
          <cell r="AY143">
            <v>14</v>
          </cell>
          <cell r="AZ143">
            <v>17</v>
          </cell>
          <cell r="BA143">
            <v>12</v>
          </cell>
          <cell r="BB143">
            <v>12</v>
          </cell>
          <cell r="BC143">
            <v>18</v>
          </cell>
          <cell r="BD143">
            <v>4</v>
          </cell>
          <cell r="BE143">
            <v>10</v>
          </cell>
          <cell r="BF143">
            <v>16</v>
          </cell>
          <cell r="BG143">
            <v>9</v>
          </cell>
          <cell r="BH143">
            <v>9</v>
          </cell>
          <cell r="BI143">
            <v>5</v>
          </cell>
          <cell r="BJ143">
            <v>9</v>
          </cell>
          <cell r="BK143">
            <v>12</v>
          </cell>
          <cell r="BL143">
            <v>7</v>
          </cell>
          <cell r="BM143">
            <v>7</v>
          </cell>
          <cell r="BN143">
            <v>7</v>
          </cell>
          <cell r="BO143">
            <v>7</v>
          </cell>
          <cell r="BP143">
            <v>8</v>
          </cell>
          <cell r="BQ143">
            <v>5</v>
          </cell>
          <cell r="BR143">
            <v>8</v>
          </cell>
          <cell r="BS143">
            <v>6</v>
          </cell>
          <cell r="BT143">
            <v>12</v>
          </cell>
          <cell r="BU143">
            <v>3</v>
          </cell>
          <cell r="BV143">
            <v>3</v>
          </cell>
          <cell r="BW143">
            <v>6</v>
          </cell>
          <cell r="BX143">
            <v>7</v>
          </cell>
          <cell r="BY143">
            <v>6</v>
          </cell>
          <cell r="BZ143">
            <v>3</v>
          </cell>
          <cell r="CA143">
            <v>7</v>
          </cell>
          <cell r="CB143">
            <v>6</v>
          </cell>
          <cell r="CC143">
            <v>9</v>
          </cell>
          <cell r="CD143">
            <v>7</v>
          </cell>
          <cell r="CE143">
            <v>3</v>
          </cell>
          <cell r="CF143">
            <v>10</v>
          </cell>
          <cell r="CG143">
            <v>5</v>
          </cell>
          <cell r="CH143">
            <v>7</v>
          </cell>
          <cell r="CI143">
            <v>7</v>
          </cell>
          <cell r="CJ143">
            <v>10</v>
          </cell>
          <cell r="CK143">
            <v>4</v>
          </cell>
          <cell r="CL143">
            <v>5</v>
          </cell>
          <cell r="CM143">
            <v>5</v>
          </cell>
          <cell r="CN143">
            <v>4</v>
          </cell>
          <cell r="CO143">
            <v>4</v>
          </cell>
          <cell r="CP143">
            <v>1</v>
          </cell>
          <cell r="CQ143">
            <v>3</v>
          </cell>
          <cell r="CR143">
            <v>2</v>
          </cell>
          <cell r="CS143">
            <v>2</v>
          </cell>
          <cell r="CT143">
            <v>1</v>
          </cell>
          <cell r="CU143">
            <v>0</v>
          </cell>
          <cell r="CV143">
            <v>0</v>
          </cell>
          <cell r="CW143">
            <v>0</v>
          </cell>
          <cell r="CX143">
            <v>2</v>
          </cell>
          <cell r="CY143">
            <v>0</v>
          </cell>
          <cell r="CZ143">
            <v>0</v>
          </cell>
          <cell r="DA143">
            <v>1</v>
          </cell>
          <cell r="DB143">
            <v>0</v>
          </cell>
          <cell r="DC143">
            <v>1</v>
          </cell>
          <cell r="DD143">
            <v>0</v>
          </cell>
          <cell r="DE143">
            <v>0</v>
          </cell>
        </row>
        <row r="144">
          <cell r="A144" t="str">
            <v>ｼｼﾞ411</v>
          </cell>
          <cell r="B144" t="str">
            <v>ｼｼﾞ4</v>
          </cell>
          <cell r="C144">
            <v>1</v>
          </cell>
          <cell r="D144">
            <v>1</v>
          </cell>
          <cell r="E144">
            <v>5</v>
          </cell>
          <cell r="F144">
            <v>6</v>
          </cell>
          <cell r="G144">
            <v>5</v>
          </cell>
          <cell r="H144">
            <v>5</v>
          </cell>
          <cell r="I144">
            <v>7</v>
          </cell>
          <cell r="J144">
            <v>9</v>
          </cell>
          <cell r="K144">
            <v>7</v>
          </cell>
          <cell r="L144">
            <v>6</v>
          </cell>
          <cell r="M144">
            <v>6</v>
          </cell>
          <cell r="N144">
            <v>3</v>
          </cell>
          <cell r="O144">
            <v>5</v>
          </cell>
          <cell r="P144">
            <v>3</v>
          </cell>
          <cell r="Q144">
            <v>6</v>
          </cell>
          <cell r="R144">
            <v>6</v>
          </cell>
          <cell r="S144">
            <v>6</v>
          </cell>
          <cell r="T144">
            <v>3</v>
          </cell>
          <cell r="U144">
            <v>6</v>
          </cell>
          <cell r="V144">
            <v>6</v>
          </cell>
          <cell r="W144">
            <v>3</v>
          </cell>
          <cell r="X144">
            <v>7</v>
          </cell>
          <cell r="Y144">
            <v>4</v>
          </cell>
          <cell r="Z144">
            <v>10</v>
          </cell>
          <cell r="AA144">
            <v>5</v>
          </cell>
          <cell r="AB144">
            <v>4</v>
          </cell>
          <cell r="AC144">
            <v>5</v>
          </cell>
          <cell r="AD144">
            <v>2</v>
          </cell>
          <cell r="AE144">
            <v>5</v>
          </cell>
          <cell r="AF144">
            <v>1</v>
          </cell>
          <cell r="AG144">
            <v>1</v>
          </cell>
          <cell r="AH144">
            <v>8</v>
          </cell>
          <cell r="AI144">
            <v>2</v>
          </cell>
          <cell r="AJ144">
            <v>3</v>
          </cell>
          <cell r="AK144">
            <v>5</v>
          </cell>
          <cell r="AL144">
            <v>5</v>
          </cell>
          <cell r="AM144">
            <v>5</v>
          </cell>
          <cell r="AN144">
            <v>8</v>
          </cell>
          <cell r="AO144">
            <v>8</v>
          </cell>
          <cell r="AP144">
            <v>6</v>
          </cell>
          <cell r="AQ144">
            <v>9</v>
          </cell>
          <cell r="AR144">
            <v>10</v>
          </cell>
          <cell r="AS144">
            <v>7</v>
          </cell>
          <cell r="AT144">
            <v>5</v>
          </cell>
          <cell r="AU144">
            <v>7</v>
          </cell>
          <cell r="AV144">
            <v>5</v>
          </cell>
          <cell r="AW144">
            <v>3</v>
          </cell>
          <cell r="AX144">
            <v>6</v>
          </cell>
          <cell r="AY144">
            <v>5</v>
          </cell>
          <cell r="AZ144">
            <v>8</v>
          </cell>
          <cell r="BA144">
            <v>5</v>
          </cell>
          <cell r="BB144">
            <v>7</v>
          </cell>
          <cell r="BC144">
            <v>13</v>
          </cell>
          <cell r="BD144">
            <v>7</v>
          </cell>
          <cell r="BE144">
            <v>2</v>
          </cell>
          <cell r="BF144">
            <v>14</v>
          </cell>
          <cell r="BG144">
            <v>4</v>
          </cell>
          <cell r="BH144">
            <v>4</v>
          </cell>
          <cell r="BI144">
            <v>3</v>
          </cell>
          <cell r="BJ144">
            <v>7</v>
          </cell>
          <cell r="BK144">
            <v>4</v>
          </cell>
          <cell r="BL144">
            <v>2</v>
          </cell>
          <cell r="BM144">
            <v>4</v>
          </cell>
          <cell r="BN144">
            <v>5</v>
          </cell>
          <cell r="BO144">
            <v>5</v>
          </cell>
          <cell r="BP144">
            <v>3</v>
          </cell>
          <cell r="BQ144">
            <v>5</v>
          </cell>
          <cell r="BR144">
            <v>4</v>
          </cell>
          <cell r="BS144">
            <v>4</v>
          </cell>
          <cell r="BT144">
            <v>5</v>
          </cell>
          <cell r="BU144">
            <v>4</v>
          </cell>
          <cell r="BV144">
            <v>6</v>
          </cell>
          <cell r="BW144">
            <v>8</v>
          </cell>
          <cell r="BX144">
            <v>3</v>
          </cell>
          <cell r="BY144">
            <v>4</v>
          </cell>
          <cell r="BZ144">
            <v>3</v>
          </cell>
          <cell r="CA144">
            <v>2</v>
          </cell>
          <cell r="CB144">
            <v>2</v>
          </cell>
          <cell r="CC144">
            <v>4</v>
          </cell>
          <cell r="CD144">
            <v>4</v>
          </cell>
          <cell r="CE144">
            <v>1</v>
          </cell>
          <cell r="CF144">
            <v>3</v>
          </cell>
          <cell r="CG144">
            <v>2</v>
          </cell>
          <cell r="CH144">
            <v>2</v>
          </cell>
          <cell r="CI144">
            <v>2</v>
          </cell>
          <cell r="CJ144">
            <v>4</v>
          </cell>
          <cell r="CK144">
            <v>2</v>
          </cell>
          <cell r="CL144">
            <v>0</v>
          </cell>
          <cell r="CM144">
            <v>1</v>
          </cell>
          <cell r="CN144">
            <v>1</v>
          </cell>
          <cell r="CO144">
            <v>0</v>
          </cell>
          <cell r="CP144">
            <v>0</v>
          </cell>
          <cell r="CQ144">
            <v>1</v>
          </cell>
          <cell r="CR144">
            <v>1</v>
          </cell>
          <cell r="CS144">
            <v>1</v>
          </cell>
          <cell r="CT144">
            <v>0</v>
          </cell>
          <cell r="CU144">
            <v>1</v>
          </cell>
          <cell r="CV144">
            <v>1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</row>
        <row r="145">
          <cell r="A145" t="str">
            <v>ｼｼﾞ412</v>
          </cell>
          <cell r="B145" t="str">
            <v>ｼｼﾞ4</v>
          </cell>
          <cell r="C145">
            <v>1</v>
          </cell>
          <cell r="D145">
            <v>2</v>
          </cell>
          <cell r="E145">
            <v>5</v>
          </cell>
          <cell r="F145">
            <v>3</v>
          </cell>
          <cell r="G145">
            <v>4</v>
          </cell>
          <cell r="H145">
            <v>7</v>
          </cell>
          <cell r="I145">
            <v>3</v>
          </cell>
          <cell r="J145">
            <v>9</v>
          </cell>
          <cell r="K145">
            <v>4</v>
          </cell>
          <cell r="L145">
            <v>4</v>
          </cell>
          <cell r="M145">
            <v>7</v>
          </cell>
          <cell r="N145">
            <v>0</v>
          </cell>
          <cell r="O145">
            <v>8</v>
          </cell>
          <cell r="P145">
            <v>3</v>
          </cell>
          <cell r="Q145">
            <v>7</v>
          </cell>
          <cell r="R145">
            <v>3</v>
          </cell>
          <cell r="S145">
            <v>5</v>
          </cell>
          <cell r="T145">
            <v>4</v>
          </cell>
          <cell r="U145">
            <v>1</v>
          </cell>
          <cell r="V145">
            <v>4</v>
          </cell>
          <cell r="W145">
            <v>5</v>
          </cell>
          <cell r="X145">
            <v>3</v>
          </cell>
          <cell r="Y145">
            <v>0</v>
          </cell>
          <cell r="Z145">
            <v>5</v>
          </cell>
          <cell r="AA145">
            <v>2</v>
          </cell>
          <cell r="AB145">
            <v>0</v>
          </cell>
          <cell r="AC145">
            <v>4</v>
          </cell>
          <cell r="AD145">
            <v>4</v>
          </cell>
          <cell r="AE145">
            <v>5</v>
          </cell>
          <cell r="AF145">
            <v>7</v>
          </cell>
          <cell r="AG145">
            <v>2</v>
          </cell>
          <cell r="AH145">
            <v>5</v>
          </cell>
          <cell r="AI145">
            <v>4</v>
          </cell>
          <cell r="AJ145">
            <v>5</v>
          </cell>
          <cell r="AK145">
            <v>8</v>
          </cell>
          <cell r="AL145">
            <v>6</v>
          </cell>
          <cell r="AM145">
            <v>5</v>
          </cell>
          <cell r="AN145">
            <v>3</v>
          </cell>
          <cell r="AO145">
            <v>7</v>
          </cell>
          <cell r="AP145">
            <v>6</v>
          </cell>
          <cell r="AQ145">
            <v>6</v>
          </cell>
          <cell r="AR145">
            <v>6</v>
          </cell>
          <cell r="AS145">
            <v>8</v>
          </cell>
          <cell r="AT145">
            <v>12</v>
          </cell>
          <cell r="AU145">
            <v>5</v>
          </cell>
          <cell r="AV145">
            <v>7</v>
          </cell>
          <cell r="AW145">
            <v>12</v>
          </cell>
          <cell r="AX145">
            <v>6</v>
          </cell>
          <cell r="AY145">
            <v>5</v>
          </cell>
          <cell r="AZ145">
            <v>9</v>
          </cell>
          <cell r="BA145">
            <v>3</v>
          </cell>
          <cell r="BB145">
            <v>8</v>
          </cell>
          <cell r="BC145">
            <v>7</v>
          </cell>
          <cell r="BD145">
            <v>11</v>
          </cell>
          <cell r="BE145">
            <v>6</v>
          </cell>
          <cell r="BF145">
            <v>10</v>
          </cell>
          <cell r="BG145">
            <v>6</v>
          </cell>
          <cell r="BH145">
            <v>3</v>
          </cell>
          <cell r="BI145">
            <v>2</v>
          </cell>
          <cell r="BJ145">
            <v>3</v>
          </cell>
          <cell r="BK145">
            <v>4</v>
          </cell>
          <cell r="BL145">
            <v>7</v>
          </cell>
          <cell r="BM145">
            <v>6</v>
          </cell>
          <cell r="BN145">
            <v>7</v>
          </cell>
          <cell r="BO145">
            <v>7</v>
          </cell>
          <cell r="BP145">
            <v>4</v>
          </cell>
          <cell r="BQ145">
            <v>8</v>
          </cell>
          <cell r="BR145">
            <v>5</v>
          </cell>
          <cell r="BS145">
            <v>3</v>
          </cell>
          <cell r="BT145">
            <v>6</v>
          </cell>
          <cell r="BU145">
            <v>3</v>
          </cell>
          <cell r="BV145">
            <v>5</v>
          </cell>
          <cell r="BW145">
            <v>6</v>
          </cell>
          <cell r="BX145">
            <v>6</v>
          </cell>
          <cell r="BY145">
            <v>3</v>
          </cell>
          <cell r="BZ145">
            <v>2</v>
          </cell>
          <cell r="CA145">
            <v>6</v>
          </cell>
          <cell r="CB145">
            <v>7</v>
          </cell>
          <cell r="CC145">
            <v>4</v>
          </cell>
          <cell r="CD145">
            <v>2</v>
          </cell>
          <cell r="CE145">
            <v>3</v>
          </cell>
          <cell r="CF145">
            <v>4</v>
          </cell>
          <cell r="CG145">
            <v>2</v>
          </cell>
          <cell r="CH145">
            <v>1</v>
          </cell>
          <cell r="CI145">
            <v>2</v>
          </cell>
          <cell r="CJ145">
            <v>3</v>
          </cell>
          <cell r="CK145">
            <v>4</v>
          </cell>
          <cell r="CL145">
            <v>2</v>
          </cell>
          <cell r="CM145">
            <v>3</v>
          </cell>
          <cell r="CN145">
            <v>1</v>
          </cell>
          <cell r="CO145">
            <v>1</v>
          </cell>
          <cell r="CP145">
            <v>1</v>
          </cell>
          <cell r="CQ145">
            <v>2</v>
          </cell>
          <cell r="CR145">
            <v>2</v>
          </cell>
          <cell r="CS145">
            <v>1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1</v>
          </cell>
          <cell r="DE145">
            <v>0</v>
          </cell>
        </row>
        <row r="146">
          <cell r="A146" t="str">
            <v>ｼﾓｲｹ11</v>
          </cell>
          <cell r="B146" t="str">
            <v>ｼﾓｲｹ</v>
          </cell>
          <cell r="C146">
            <v>1</v>
          </cell>
          <cell r="D146">
            <v>1</v>
          </cell>
          <cell r="E146">
            <v>1</v>
          </cell>
          <cell r="F146">
            <v>2</v>
          </cell>
          <cell r="G146">
            <v>3</v>
          </cell>
          <cell r="H146">
            <v>3</v>
          </cell>
          <cell r="I146">
            <v>1</v>
          </cell>
          <cell r="J146">
            <v>1</v>
          </cell>
          <cell r="K146">
            <v>2</v>
          </cell>
          <cell r="L146">
            <v>3</v>
          </cell>
          <cell r="M146">
            <v>3</v>
          </cell>
          <cell r="N146">
            <v>2</v>
          </cell>
          <cell r="O146">
            <v>3</v>
          </cell>
          <cell r="P146">
            <v>0</v>
          </cell>
          <cell r="Q146">
            <v>3</v>
          </cell>
          <cell r="R146">
            <v>4</v>
          </cell>
          <cell r="S146">
            <v>4</v>
          </cell>
          <cell r="T146">
            <v>6</v>
          </cell>
          <cell r="U146">
            <v>2</v>
          </cell>
          <cell r="V146">
            <v>6</v>
          </cell>
          <cell r="W146">
            <v>5</v>
          </cell>
          <cell r="X146">
            <v>4</v>
          </cell>
          <cell r="Y146">
            <v>7</v>
          </cell>
          <cell r="Z146">
            <v>5</v>
          </cell>
          <cell r="AA146">
            <v>4</v>
          </cell>
          <cell r="AB146">
            <v>3</v>
          </cell>
          <cell r="AC146">
            <v>8</v>
          </cell>
          <cell r="AD146">
            <v>3</v>
          </cell>
          <cell r="AE146">
            <v>5</v>
          </cell>
          <cell r="AF146">
            <v>2</v>
          </cell>
          <cell r="AG146">
            <v>7</v>
          </cell>
          <cell r="AH146">
            <v>5</v>
          </cell>
          <cell r="AI146">
            <v>7</v>
          </cell>
          <cell r="AJ146">
            <v>3</v>
          </cell>
          <cell r="AK146">
            <v>8</v>
          </cell>
          <cell r="AL146">
            <v>1</v>
          </cell>
          <cell r="AM146">
            <v>6</v>
          </cell>
          <cell r="AN146">
            <v>3</v>
          </cell>
          <cell r="AO146">
            <v>5</v>
          </cell>
          <cell r="AP146">
            <v>3</v>
          </cell>
          <cell r="AQ146">
            <v>8</v>
          </cell>
          <cell r="AR146">
            <v>4</v>
          </cell>
          <cell r="AS146">
            <v>4</v>
          </cell>
          <cell r="AT146">
            <v>5</v>
          </cell>
          <cell r="AU146">
            <v>5</v>
          </cell>
          <cell r="AV146">
            <v>6</v>
          </cell>
          <cell r="AW146">
            <v>6</v>
          </cell>
          <cell r="AX146">
            <v>7</v>
          </cell>
          <cell r="AY146">
            <v>6</v>
          </cell>
          <cell r="AZ146">
            <v>1</v>
          </cell>
          <cell r="BA146">
            <v>5</v>
          </cell>
          <cell r="BB146">
            <v>6</v>
          </cell>
          <cell r="BC146">
            <v>5</v>
          </cell>
          <cell r="BD146">
            <v>5</v>
          </cell>
          <cell r="BE146">
            <v>8</v>
          </cell>
          <cell r="BF146">
            <v>4</v>
          </cell>
          <cell r="BG146">
            <v>5</v>
          </cell>
          <cell r="BH146">
            <v>2</v>
          </cell>
          <cell r="BI146">
            <v>1</v>
          </cell>
          <cell r="BJ146">
            <v>8</v>
          </cell>
          <cell r="BK146">
            <v>2</v>
          </cell>
          <cell r="BL146">
            <v>7</v>
          </cell>
          <cell r="BM146">
            <v>5</v>
          </cell>
          <cell r="BN146">
            <v>8</v>
          </cell>
          <cell r="BO146">
            <v>3</v>
          </cell>
          <cell r="BP146">
            <v>7</v>
          </cell>
          <cell r="BQ146">
            <v>3</v>
          </cell>
          <cell r="BR146">
            <v>4</v>
          </cell>
          <cell r="BS146">
            <v>4</v>
          </cell>
          <cell r="BT146">
            <v>7</v>
          </cell>
          <cell r="BU146">
            <v>11</v>
          </cell>
          <cell r="BV146">
            <v>6</v>
          </cell>
          <cell r="BW146">
            <v>8</v>
          </cell>
          <cell r="BX146">
            <v>3</v>
          </cell>
          <cell r="BY146">
            <v>5</v>
          </cell>
          <cell r="BZ146">
            <v>4</v>
          </cell>
          <cell r="CA146">
            <v>8</v>
          </cell>
          <cell r="CB146">
            <v>3</v>
          </cell>
          <cell r="CC146">
            <v>7</v>
          </cell>
          <cell r="CD146">
            <v>4</v>
          </cell>
          <cell r="CE146">
            <v>6</v>
          </cell>
          <cell r="CF146">
            <v>4</v>
          </cell>
          <cell r="CG146">
            <v>1</v>
          </cell>
          <cell r="CH146">
            <v>4</v>
          </cell>
          <cell r="CI146">
            <v>6</v>
          </cell>
          <cell r="CJ146">
            <v>1</v>
          </cell>
          <cell r="CK146">
            <v>7</v>
          </cell>
          <cell r="CL146">
            <v>1</v>
          </cell>
          <cell r="CM146">
            <v>3</v>
          </cell>
          <cell r="CN146">
            <v>1</v>
          </cell>
          <cell r="CO146">
            <v>3</v>
          </cell>
          <cell r="CP146">
            <v>1</v>
          </cell>
          <cell r="CQ146">
            <v>1</v>
          </cell>
          <cell r="CR146">
            <v>2</v>
          </cell>
          <cell r="CS146">
            <v>2</v>
          </cell>
          <cell r="CT146">
            <v>1</v>
          </cell>
          <cell r="CU146">
            <v>1</v>
          </cell>
          <cell r="CV146">
            <v>1</v>
          </cell>
          <cell r="CW146">
            <v>0</v>
          </cell>
          <cell r="CX146">
            <v>0</v>
          </cell>
          <cell r="CY146">
            <v>1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</row>
        <row r="147">
          <cell r="A147" t="str">
            <v>ｼﾓｲｹ12</v>
          </cell>
          <cell r="B147" t="str">
            <v>ｼﾓｲｹ</v>
          </cell>
          <cell r="C147">
            <v>1</v>
          </cell>
          <cell r="D147">
            <v>2</v>
          </cell>
          <cell r="E147">
            <v>1</v>
          </cell>
          <cell r="F147">
            <v>1</v>
          </cell>
          <cell r="G147">
            <v>2</v>
          </cell>
          <cell r="H147">
            <v>0</v>
          </cell>
          <cell r="I147">
            <v>0</v>
          </cell>
          <cell r="J147">
            <v>1</v>
          </cell>
          <cell r="K147">
            <v>3</v>
          </cell>
          <cell r="L147">
            <v>3</v>
          </cell>
          <cell r="M147">
            <v>1</v>
          </cell>
          <cell r="N147">
            <v>3</v>
          </cell>
          <cell r="O147">
            <v>4</v>
          </cell>
          <cell r="P147">
            <v>0</v>
          </cell>
          <cell r="Q147">
            <v>1</v>
          </cell>
          <cell r="R147">
            <v>1</v>
          </cell>
          <cell r="S147">
            <v>2</v>
          </cell>
          <cell r="T147">
            <v>1</v>
          </cell>
          <cell r="U147">
            <v>2</v>
          </cell>
          <cell r="V147">
            <v>0</v>
          </cell>
          <cell r="W147">
            <v>0</v>
          </cell>
          <cell r="X147">
            <v>5</v>
          </cell>
          <cell r="Y147">
            <v>4</v>
          </cell>
          <cell r="Z147">
            <v>3</v>
          </cell>
          <cell r="AA147">
            <v>4</v>
          </cell>
          <cell r="AB147">
            <v>5</v>
          </cell>
          <cell r="AC147">
            <v>2</v>
          </cell>
          <cell r="AD147">
            <v>0</v>
          </cell>
          <cell r="AE147">
            <v>1</v>
          </cell>
          <cell r="AF147">
            <v>5</v>
          </cell>
          <cell r="AG147">
            <v>4</v>
          </cell>
          <cell r="AH147">
            <v>7</v>
          </cell>
          <cell r="AI147">
            <v>7</v>
          </cell>
          <cell r="AJ147">
            <v>1</v>
          </cell>
          <cell r="AK147">
            <v>3</v>
          </cell>
          <cell r="AL147">
            <v>7</v>
          </cell>
          <cell r="AM147">
            <v>3</v>
          </cell>
          <cell r="AN147">
            <v>8</v>
          </cell>
          <cell r="AO147">
            <v>5</v>
          </cell>
          <cell r="AP147">
            <v>7</v>
          </cell>
          <cell r="AQ147">
            <v>1</v>
          </cell>
          <cell r="AR147">
            <v>3</v>
          </cell>
          <cell r="AS147">
            <v>3</v>
          </cell>
          <cell r="AT147">
            <v>1</v>
          </cell>
          <cell r="AU147">
            <v>6</v>
          </cell>
          <cell r="AV147">
            <v>3</v>
          </cell>
          <cell r="AW147">
            <v>6</v>
          </cell>
          <cell r="AX147">
            <v>4</v>
          </cell>
          <cell r="AY147">
            <v>6</v>
          </cell>
          <cell r="AZ147">
            <v>3</v>
          </cell>
          <cell r="BA147">
            <v>3</v>
          </cell>
          <cell r="BB147">
            <v>7</v>
          </cell>
          <cell r="BC147">
            <v>2</v>
          </cell>
          <cell r="BD147">
            <v>1</v>
          </cell>
          <cell r="BE147">
            <v>2</v>
          </cell>
          <cell r="BF147">
            <v>5</v>
          </cell>
          <cell r="BG147">
            <v>4</v>
          </cell>
          <cell r="BH147">
            <v>2</v>
          </cell>
          <cell r="BI147">
            <v>4</v>
          </cell>
          <cell r="BJ147">
            <v>5</v>
          </cell>
          <cell r="BK147">
            <v>3</v>
          </cell>
          <cell r="BL147">
            <v>4</v>
          </cell>
          <cell r="BM147">
            <v>6</v>
          </cell>
          <cell r="BN147">
            <v>3</v>
          </cell>
          <cell r="BO147">
            <v>2</v>
          </cell>
          <cell r="BP147">
            <v>6</v>
          </cell>
          <cell r="BQ147">
            <v>2</v>
          </cell>
          <cell r="BR147">
            <v>7</v>
          </cell>
          <cell r="BS147">
            <v>5</v>
          </cell>
          <cell r="BT147">
            <v>4</v>
          </cell>
          <cell r="BU147">
            <v>5</v>
          </cell>
          <cell r="BV147">
            <v>8</v>
          </cell>
          <cell r="BW147">
            <v>12</v>
          </cell>
          <cell r="BX147">
            <v>4</v>
          </cell>
          <cell r="BY147">
            <v>8</v>
          </cell>
          <cell r="BZ147">
            <v>10</v>
          </cell>
          <cell r="CA147">
            <v>7</v>
          </cell>
          <cell r="CB147">
            <v>4</v>
          </cell>
          <cell r="CC147">
            <v>7</v>
          </cell>
          <cell r="CD147">
            <v>4</v>
          </cell>
          <cell r="CE147">
            <v>3</v>
          </cell>
          <cell r="CF147">
            <v>9</v>
          </cell>
          <cell r="CG147">
            <v>8</v>
          </cell>
          <cell r="CH147">
            <v>5</v>
          </cell>
          <cell r="CI147">
            <v>7</v>
          </cell>
          <cell r="CJ147">
            <v>6</v>
          </cell>
          <cell r="CK147">
            <v>9</v>
          </cell>
          <cell r="CL147">
            <v>4</v>
          </cell>
          <cell r="CM147">
            <v>10</v>
          </cell>
          <cell r="CN147">
            <v>3</v>
          </cell>
          <cell r="CO147">
            <v>1</v>
          </cell>
          <cell r="CP147">
            <v>3</v>
          </cell>
          <cell r="CQ147">
            <v>6</v>
          </cell>
          <cell r="CR147">
            <v>2</v>
          </cell>
          <cell r="CS147">
            <v>3</v>
          </cell>
          <cell r="CT147">
            <v>4</v>
          </cell>
          <cell r="CU147">
            <v>4</v>
          </cell>
          <cell r="CV147">
            <v>0</v>
          </cell>
          <cell r="CW147">
            <v>1</v>
          </cell>
          <cell r="CX147">
            <v>0</v>
          </cell>
          <cell r="CY147">
            <v>2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1</v>
          </cell>
          <cell r="DE147">
            <v>0</v>
          </cell>
        </row>
        <row r="148">
          <cell r="A148" t="str">
            <v>ｼﾝｽﾞ11</v>
          </cell>
          <cell r="B148" t="str">
            <v>ｼﾝｽﾞ</v>
          </cell>
          <cell r="C148">
            <v>1</v>
          </cell>
          <cell r="D148">
            <v>1</v>
          </cell>
          <cell r="E148">
            <v>8</v>
          </cell>
          <cell r="F148">
            <v>12</v>
          </cell>
          <cell r="G148">
            <v>9</v>
          </cell>
          <cell r="H148">
            <v>4</v>
          </cell>
          <cell r="I148">
            <v>13</v>
          </cell>
          <cell r="J148">
            <v>5</v>
          </cell>
          <cell r="K148">
            <v>9</v>
          </cell>
          <cell r="L148">
            <v>9</v>
          </cell>
          <cell r="M148">
            <v>15</v>
          </cell>
          <cell r="N148">
            <v>12</v>
          </cell>
          <cell r="O148">
            <v>11</v>
          </cell>
          <cell r="P148">
            <v>14</v>
          </cell>
          <cell r="Q148">
            <v>5</v>
          </cell>
          <cell r="R148">
            <v>9</v>
          </cell>
          <cell r="S148">
            <v>11</v>
          </cell>
          <cell r="T148">
            <v>11</v>
          </cell>
          <cell r="U148">
            <v>16</v>
          </cell>
          <cell r="V148">
            <v>15</v>
          </cell>
          <cell r="W148">
            <v>16</v>
          </cell>
          <cell r="X148">
            <v>20</v>
          </cell>
          <cell r="Y148">
            <v>10</v>
          </cell>
          <cell r="Z148">
            <v>20</v>
          </cell>
          <cell r="AA148">
            <v>13</v>
          </cell>
          <cell r="AB148">
            <v>15</v>
          </cell>
          <cell r="AC148">
            <v>15</v>
          </cell>
          <cell r="AD148">
            <v>13</v>
          </cell>
          <cell r="AE148">
            <v>14</v>
          </cell>
          <cell r="AF148">
            <v>13</v>
          </cell>
          <cell r="AG148">
            <v>12</v>
          </cell>
          <cell r="AH148">
            <v>21</v>
          </cell>
          <cell r="AI148">
            <v>18</v>
          </cell>
          <cell r="AJ148">
            <v>13</v>
          </cell>
          <cell r="AK148">
            <v>16</v>
          </cell>
          <cell r="AL148">
            <v>14</v>
          </cell>
          <cell r="AM148">
            <v>12</v>
          </cell>
          <cell r="AN148">
            <v>11</v>
          </cell>
          <cell r="AO148">
            <v>7</v>
          </cell>
          <cell r="AP148">
            <v>15</v>
          </cell>
          <cell r="AQ148">
            <v>12</v>
          </cell>
          <cell r="AR148">
            <v>18</v>
          </cell>
          <cell r="AS148">
            <v>12</v>
          </cell>
          <cell r="AT148">
            <v>21</v>
          </cell>
          <cell r="AU148">
            <v>13</v>
          </cell>
          <cell r="AV148">
            <v>21</v>
          </cell>
          <cell r="AW148">
            <v>15</v>
          </cell>
          <cell r="AX148">
            <v>17</v>
          </cell>
          <cell r="AY148">
            <v>18</v>
          </cell>
          <cell r="AZ148">
            <v>26</v>
          </cell>
          <cell r="BA148">
            <v>15</v>
          </cell>
          <cell r="BB148">
            <v>25</v>
          </cell>
          <cell r="BC148">
            <v>26</v>
          </cell>
          <cell r="BD148">
            <v>19</v>
          </cell>
          <cell r="BE148">
            <v>17</v>
          </cell>
          <cell r="BF148">
            <v>31</v>
          </cell>
          <cell r="BG148">
            <v>16</v>
          </cell>
          <cell r="BH148">
            <v>27</v>
          </cell>
          <cell r="BI148">
            <v>21</v>
          </cell>
          <cell r="BJ148">
            <v>14</v>
          </cell>
          <cell r="BK148">
            <v>26</v>
          </cell>
          <cell r="BL148">
            <v>18</v>
          </cell>
          <cell r="BM148">
            <v>20</v>
          </cell>
          <cell r="BN148">
            <v>22</v>
          </cell>
          <cell r="BO148">
            <v>11</v>
          </cell>
          <cell r="BP148">
            <v>16</v>
          </cell>
          <cell r="BQ148">
            <v>15</v>
          </cell>
          <cell r="BR148">
            <v>22</v>
          </cell>
          <cell r="BS148">
            <v>12</v>
          </cell>
          <cell r="BT148">
            <v>19</v>
          </cell>
          <cell r="BU148">
            <v>13</v>
          </cell>
          <cell r="BV148">
            <v>19</v>
          </cell>
          <cell r="BW148">
            <v>14</v>
          </cell>
          <cell r="BX148">
            <v>8</v>
          </cell>
          <cell r="BY148">
            <v>11</v>
          </cell>
          <cell r="BZ148">
            <v>11</v>
          </cell>
          <cell r="CA148">
            <v>7</v>
          </cell>
          <cell r="CB148">
            <v>5</v>
          </cell>
          <cell r="CC148">
            <v>7</v>
          </cell>
          <cell r="CD148">
            <v>7</v>
          </cell>
          <cell r="CE148">
            <v>3</v>
          </cell>
          <cell r="CF148">
            <v>6</v>
          </cell>
          <cell r="CG148">
            <v>8</v>
          </cell>
          <cell r="CH148">
            <v>9</v>
          </cell>
          <cell r="CI148">
            <v>6</v>
          </cell>
          <cell r="CJ148">
            <v>8</v>
          </cell>
          <cell r="CK148">
            <v>11</v>
          </cell>
          <cell r="CL148">
            <v>4</v>
          </cell>
          <cell r="CM148">
            <v>5</v>
          </cell>
          <cell r="CN148">
            <v>4</v>
          </cell>
          <cell r="CO148">
            <v>2</v>
          </cell>
          <cell r="CP148">
            <v>2</v>
          </cell>
          <cell r="CQ148">
            <v>3</v>
          </cell>
          <cell r="CR148">
            <v>3</v>
          </cell>
          <cell r="CS148">
            <v>0</v>
          </cell>
          <cell r="CT148">
            <v>1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</row>
        <row r="149">
          <cell r="A149" t="str">
            <v>ｼﾝｽﾞ12</v>
          </cell>
          <cell r="B149" t="str">
            <v>ｼﾝｽﾞ</v>
          </cell>
          <cell r="C149">
            <v>1</v>
          </cell>
          <cell r="D149">
            <v>2</v>
          </cell>
          <cell r="E149">
            <v>11</v>
          </cell>
          <cell r="F149">
            <v>12</v>
          </cell>
          <cell r="G149">
            <v>6</v>
          </cell>
          <cell r="H149">
            <v>13</v>
          </cell>
          <cell r="I149">
            <v>11</v>
          </cell>
          <cell r="J149">
            <v>6</v>
          </cell>
          <cell r="K149">
            <v>9</v>
          </cell>
          <cell r="L149">
            <v>8</v>
          </cell>
          <cell r="M149">
            <v>11</v>
          </cell>
          <cell r="N149">
            <v>12</v>
          </cell>
          <cell r="O149">
            <v>14</v>
          </cell>
          <cell r="P149">
            <v>12</v>
          </cell>
          <cell r="Q149">
            <v>15</v>
          </cell>
          <cell r="R149">
            <v>9</v>
          </cell>
          <cell r="S149">
            <v>12</v>
          </cell>
          <cell r="T149">
            <v>7</v>
          </cell>
          <cell r="U149">
            <v>14</v>
          </cell>
          <cell r="V149">
            <v>20</v>
          </cell>
          <cell r="W149">
            <v>14</v>
          </cell>
          <cell r="X149">
            <v>9</v>
          </cell>
          <cell r="Y149">
            <v>10</v>
          </cell>
          <cell r="Z149">
            <v>15</v>
          </cell>
          <cell r="AA149">
            <v>11</v>
          </cell>
          <cell r="AB149">
            <v>8</v>
          </cell>
          <cell r="AC149">
            <v>12</v>
          </cell>
          <cell r="AD149">
            <v>12</v>
          </cell>
          <cell r="AE149">
            <v>18</v>
          </cell>
          <cell r="AF149">
            <v>15</v>
          </cell>
          <cell r="AG149">
            <v>8</v>
          </cell>
          <cell r="AH149">
            <v>13</v>
          </cell>
          <cell r="AI149">
            <v>13</v>
          </cell>
          <cell r="AJ149">
            <v>12</v>
          </cell>
          <cell r="AK149">
            <v>18</v>
          </cell>
          <cell r="AL149">
            <v>10</v>
          </cell>
          <cell r="AM149">
            <v>20</v>
          </cell>
          <cell r="AN149">
            <v>13</v>
          </cell>
          <cell r="AO149">
            <v>10</v>
          </cell>
          <cell r="AP149">
            <v>20</v>
          </cell>
          <cell r="AQ149">
            <v>11</v>
          </cell>
          <cell r="AR149">
            <v>12</v>
          </cell>
          <cell r="AS149">
            <v>13</v>
          </cell>
          <cell r="AT149">
            <v>19</v>
          </cell>
          <cell r="AU149">
            <v>26</v>
          </cell>
          <cell r="AV149">
            <v>23</v>
          </cell>
          <cell r="AW149">
            <v>16</v>
          </cell>
          <cell r="AX149">
            <v>20</v>
          </cell>
          <cell r="AY149">
            <v>18</v>
          </cell>
          <cell r="AZ149">
            <v>21</v>
          </cell>
          <cell r="BA149">
            <v>21</v>
          </cell>
          <cell r="BB149">
            <v>23</v>
          </cell>
          <cell r="BC149">
            <v>21</v>
          </cell>
          <cell r="BD149">
            <v>20</v>
          </cell>
          <cell r="BE149">
            <v>26</v>
          </cell>
          <cell r="BF149">
            <v>24</v>
          </cell>
          <cell r="BG149">
            <v>16</v>
          </cell>
          <cell r="BH149">
            <v>26</v>
          </cell>
          <cell r="BI149">
            <v>17</v>
          </cell>
          <cell r="BJ149">
            <v>10</v>
          </cell>
          <cell r="BK149">
            <v>31</v>
          </cell>
          <cell r="BL149">
            <v>15</v>
          </cell>
          <cell r="BM149">
            <v>15</v>
          </cell>
          <cell r="BN149">
            <v>10</v>
          </cell>
          <cell r="BO149">
            <v>18</v>
          </cell>
          <cell r="BP149">
            <v>14</v>
          </cell>
          <cell r="BQ149">
            <v>17</v>
          </cell>
          <cell r="BR149">
            <v>12</v>
          </cell>
          <cell r="BS149">
            <v>18</v>
          </cell>
          <cell r="BT149">
            <v>17</v>
          </cell>
          <cell r="BU149">
            <v>15</v>
          </cell>
          <cell r="BV149">
            <v>23</v>
          </cell>
          <cell r="BW149">
            <v>10</v>
          </cell>
          <cell r="BX149">
            <v>10</v>
          </cell>
          <cell r="BY149">
            <v>9</v>
          </cell>
          <cell r="BZ149">
            <v>9</v>
          </cell>
          <cell r="CA149">
            <v>16</v>
          </cell>
          <cell r="CB149">
            <v>9</v>
          </cell>
          <cell r="CC149">
            <v>15</v>
          </cell>
          <cell r="CD149">
            <v>12</v>
          </cell>
          <cell r="CE149">
            <v>6</v>
          </cell>
          <cell r="CF149">
            <v>8</v>
          </cell>
          <cell r="CG149">
            <v>11</v>
          </cell>
          <cell r="CH149">
            <v>18</v>
          </cell>
          <cell r="CI149">
            <v>14</v>
          </cell>
          <cell r="CJ149">
            <v>7</v>
          </cell>
          <cell r="CK149">
            <v>16</v>
          </cell>
          <cell r="CL149">
            <v>11</v>
          </cell>
          <cell r="CM149">
            <v>11</v>
          </cell>
          <cell r="CN149">
            <v>9</v>
          </cell>
          <cell r="CO149">
            <v>4</v>
          </cell>
          <cell r="CP149">
            <v>5</v>
          </cell>
          <cell r="CQ149">
            <v>4</v>
          </cell>
          <cell r="CR149">
            <v>2</v>
          </cell>
          <cell r="CS149">
            <v>0</v>
          </cell>
          <cell r="CT149">
            <v>3</v>
          </cell>
          <cell r="CU149">
            <v>3</v>
          </cell>
          <cell r="CV149">
            <v>1</v>
          </cell>
          <cell r="CW149">
            <v>1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</row>
        <row r="150">
          <cell r="A150" t="str">
            <v>ｼﾝﾒｲ11</v>
          </cell>
          <cell r="B150" t="str">
            <v>ｼﾝﾒｲ</v>
          </cell>
          <cell r="C150">
            <v>1</v>
          </cell>
          <cell r="D150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1</v>
          </cell>
          <cell r="AF150">
            <v>1</v>
          </cell>
          <cell r="AG150">
            <v>1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2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1</v>
          </cell>
          <cell r="BE150">
            <v>0</v>
          </cell>
          <cell r="BF150">
            <v>0</v>
          </cell>
          <cell r="BG150">
            <v>1</v>
          </cell>
          <cell r="BH150">
            <v>0</v>
          </cell>
          <cell r="BI150">
            <v>0</v>
          </cell>
          <cell r="BJ150">
            <v>0</v>
          </cell>
          <cell r="BK150">
            <v>1</v>
          </cell>
          <cell r="BL150">
            <v>0</v>
          </cell>
          <cell r="BM150">
            <v>1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1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1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1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</row>
        <row r="151">
          <cell r="A151" t="str">
            <v>ｼﾝﾒｲ12</v>
          </cell>
          <cell r="B151" t="str">
            <v>ｼﾝﾒｲ</v>
          </cell>
          <cell r="C151">
            <v>1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1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1</v>
          </cell>
          <cell r="BB151">
            <v>1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1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1</v>
          </cell>
          <cell r="CC151">
            <v>2</v>
          </cell>
          <cell r="CD151">
            <v>1</v>
          </cell>
          <cell r="CE151">
            <v>0</v>
          </cell>
          <cell r="CF151">
            <v>1</v>
          </cell>
          <cell r="CG151">
            <v>1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</row>
        <row r="152">
          <cell r="A152" t="str">
            <v>ｼﾞﾂｹ11</v>
          </cell>
          <cell r="B152" t="str">
            <v>ｼﾞﾂｹ</v>
          </cell>
          <cell r="C152">
            <v>1</v>
          </cell>
          <cell r="D152">
            <v>1</v>
          </cell>
          <cell r="E152">
            <v>15</v>
          </cell>
          <cell r="F152">
            <v>11</v>
          </cell>
          <cell r="G152">
            <v>8</v>
          </cell>
          <cell r="H152">
            <v>8</v>
          </cell>
          <cell r="I152">
            <v>4</v>
          </cell>
          <cell r="J152">
            <v>6</v>
          </cell>
          <cell r="K152">
            <v>11</v>
          </cell>
          <cell r="L152">
            <v>13</v>
          </cell>
          <cell r="M152">
            <v>4</v>
          </cell>
          <cell r="N152">
            <v>3</v>
          </cell>
          <cell r="O152">
            <v>6</v>
          </cell>
          <cell r="P152">
            <v>5</v>
          </cell>
          <cell r="Q152">
            <v>11</v>
          </cell>
          <cell r="R152">
            <v>8</v>
          </cell>
          <cell r="S152">
            <v>7</v>
          </cell>
          <cell r="T152">
            <v>15</v>
          </cell>
          <cell r="U152">
            <v>11</v>
          </cell>
          <cell r="V152">
            <v>6</v>
          </cell>
          <cell r="W152">
            <v>16</v>
          </cell>
          <cell r="X152">
            <v>12</v>
          </cell>
          <cell r="Y152">
            <v>10</v>
          </cell>
          <cell r="Z152">
            <v>9</v>
          </cell>
          <cell r="AA152">
            <v>8</v>
          </cell>
          <cell r="AB152">
            <v>12</v>
          </cell>
          <cell r="AC152">
            <v>4</v>
          </cell>
          <cell r="AD152">
            <v>7</v>
          </cell>
          <cell r="AE152">
            <v>9</v>
          </cell>
          <cell r="AF152">
            <v>16</v>
          </cell>
          <cell r="AG152">
            <v>9</v>
          </cell>
          <cell r="AH152">
            <v>15</v>
          </cell>
          <cell r="AI152">
            <v>12</v>
          </cell>
          <cell r="AJ152">
            <v>15</v>
          </cell>
          <cell r="AK152">
            <v>18</v>
          </cell>
          <cell r="AL152">
            <v>13</v>
          </cell>
          <cell r="AM152">
            <v>17</v>
          </cell>
          <cell r="AN152">
            <v>16</v>
          </cell>
          <cell r="AO152">
            <v>13</v>
          </cell>
          <cell r="AP152">
            <v>12</v>
          </cell>
          <cell r="AQ152">
            <v>11</v>
          </cell>
          <cell r="AR152">
            <v>20</v>
          </cell>
          <cell r="AS152">
            <v>13</v>
          </cell>
          <cell r="AT152">
            <v>5</v>
          </cell>
          <cell r="AU152">
            <v>11</v>
          </cell>
          <cell r="AV152">
            <v>12</v>
          </cell>
          <cell r="AW152">
            <v>10</v>
          </cell>
          <cell r="AX152">
            <v>18</v>
          </cell>
          <cell r="AY152">
            <v>11</v>
          </cell>
          <cell r="AZ152">
            <v>18</v>
          </cell>
          <cell r="BA152">
            <v>13</v>
          </cell>
          <cell r="BB152">
            <v>17</v>
          </cell>
          <cell r="BC152">
            <v>13</v>
          </cell>
          <cell r="BD152">
            <v>14</v>
          </cell>
          <cell r="BE152">
            <v>17</v>
          </cell>
          <cell r="BF152">
            <v>11</v>
          </cell>
          <cell r="BG152">
            <v>9</v>
          </cell>
          <cell r="BH152">
            <v>18</v>
          </cell>
          <cell r="BI152">
            <v>13</v>
          </cell>
          <cell r="BJ152">
            <v>10</v>
          </cell>
          <cell r="BK152">
            <v>18</v>
          </cell>
          <cell r="BL152">
            <v>13</v>
          </cell>
          <cell r="BM152">
            <v>14</v>
          </cell>
          <cell r="BN152">
            <v>14</v>
          </cell>
          <cell r="BO152">
            <v>8</v>
          </cell>
          <cell r="BP152">
            <v>10</v>
          </cell>
          <cell r="BQ152">
            <v>7</v>
          </cell>
          <cell r="BR152">
            <v>10</v>
          </cell>
          <cell r="BS152">
            <v>11</v>
          </cell>
          <cell r="BT152">
            <v>15</v>
          </cell>
          <cell r="BU152">
            <v>13</v>
          </cell>
          <cell r="BV152">
            <v>12</v>
          </cell>
          <cell r="BW152">
            <v>16</v>
          </cell>
          <cell r="BX152">
            <v>11</v>
          </cell>
          <cell r="BY152">
            <v>9</v>
          </cell>
          <cell r="BZ152">
            <v>8</v>
          </cell>
          <cell r="CA152">
            <v>12</v>
          </cell>
          <cell r="CB152">
            <v>9</v>
          </cell>
          <cell r="CC152">
            <v>5</v>
          </cell>
          <cell r="CD152">
            <v>9</v>
          </cell>
          <cell r="CE152">
            <v>6</v>
          </cell>
          <cell r="CF152">
            <v>6</v>
          </cell>
          <cell r="CG152">
            <v>10</v>
          </cell>
          <cell r="CH152">
            <v>8</v>
          </cell>
          <cell r="CI152">
            <v>5</v>
          </cell>
          <cell r="CJ152">
            <v>4</v>
          </cell>
          <cell r="CK152">
            <v>4</v>
          </cell>
          <cell r="CL152">
            <v>4</v>
          </cell>
          <cell r="CM152">
            <v>4</v>
          </cell>
          <cell r="CN152">
            <v>0</v>
          </cell>
          <cell r="CO152">
            <v>1</v>
          </cell>
          <cell r="CP152">
            <v>2</v>
          </cell>
          <cell r="CQ152">
            <v>4</v>
          </cell>
          <cell r="CR152">
            <v>2</v>
          </cell>
          <cell r="CS152">
            <v>1</v>
          </cell>
          <cell r="CT152">
            <v>1</v>
          </cell>
          <cell r="CU152">
            <v>2</v>
          </cell>
          <cell r="CV152">
            <v>0</v>
          </cell>
          <cell r="CW152">
            <v>1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</row>
        <row r="153">
          <cell r="A153" t="str">
            <v>ｼﾞﾂｹ12</v>
          </cell>
          <cell r="B153" t="str">
            <v>ｼﾞﾂｹ</v>
          </cell>
          <cell r="C153">
            <v>1</v>
          </cell>
          <cell r="D153">
            <v>2</v>
          </cell>
          <cell r="E153">
            <v>7</v>
          </cell>
          <cell r="F153">
            <v>6</v>
          </cell>
          <cell r="G153">
            <v>8</v>
          </cell>
          <cell r="H153">
            <v>10</v>
          </cell>
          <cell r="I153">
            <v>6</v>
          </cell>
          <cell r="J153">
            <v>3</v>
          </cell>
          <cell r="K153">
            <v>2</v>
          </cell>
          <cell r="L153">
            <v>6</v>
          </cell>
          <cell r="M153">
            <v>4</v>
          </cell>
          <cell r="N153">
            <v>8</v>
          </cell>
          <cell r="O153">
            <v>11</v>
          </cell>
          <cell r="P153">
            <v>7</v>
          </cell>
          <cell r="Q153">
            <v>5</v>
          </cell>
          <cell r="R153">
            <v>4</v>
          </cell>
          <cell r="S153">
            <v>3</v>
          </cell>
          <cell r="T153">
            <v>11</v>
          </cell>
          <cell r="U153">
            <v>11</v>
          </cell>
          <cell r="V153">
            <v>11</v>
          </cell>
          <cell r="W153">
            <v>9</v>
          </cell>
          <cell r="X153">
            <v>12</v>
          </cell>
          <cell r="Y153">
            <v>4</v>
          </cell>
          <cell r="Z153">
            <v>9</v>
          </cell>
          <cell r="AA153">
            <v>9</v>
          </cell>
          <cell r="AB153">
            <v>7</v>
          </cell>
          <cell r="AC153">
            <v>8</v>
          </cell>
          <cell r="AD153">
            <v>10</v>
          </cell>
          <cell r="AE153">
            <v>10</v>
          </cell>
          <cell r="AF153">
            <v>7</v>
          </cell>
          <cell r="AG153">
            <v>10</v>
          </cell>
          <cell r="AH153">
            <v>10</v>
          </cell>
          <cell r="AI153">
            <v>11</v>
          </cell>
          <cell r="AJ153">
            <v>13</v>
          </cell>
          <cell r="AK153">
            <v>14</v>
          </cell>
          <cell r="AL153">
            <v>13</v>
          </cell>
          <cell r="AM153">
            <v>10</v>
          </cell>
          <cell r="AN153">
            <v>12</v>
          </cell>
          <cell r="AO153">
            <v>11</v>
          </cell>
          <cell r="AP153">
            <v>12</v>
          </cell>
          <cell r="AQ153">
            <v>14</v>
          </cell>
          <cell r="AR153">
            <v>14</v>
          </cell>
          <cell r="AS153">
            <v>10</v>
          </cell>
          <cell r="AT153">
            <v>11</v>
          </cell>
          <cell r="AU153">
            <v>14</v>
          </cell>
          <cell r="AV153">
            <v>13</v>
          </cell>
          <cell r="AW153">
            <v>17</v>
          </cell>
          <cell r="AX153">
            <v>15</v>
          </cell>
          <cell r="AY153">
            <v>12</v>
          </cell>
          <cell r="AZ153">
            <v>20</v>
          </cell>
          <cell r="BA153">
            <v>17</v>
          </cell>
          <cell r="BB153">
            <v>24</v>
          </cell>
          <cell r="BC153">
            <v>19</v>
          </cell>
          <cell r="BD153">
            <v>14</v>
          </cell>
          <cell r="BE153">
            <v>13</v>
          </cell>
          <cell r="BF153">
            <v>15</v>
          </cell>
          <cell r="BG153">
            <v>8</v>
          </cell>
          <cell r="BH153">
            <v>10</v>
          </cell>
          <cell r="BI153">
            <v>10</v>
          </cell>
          <cell r="BJ153">
            <v>12</v>
          </cell>
          <cell r="BK153">
            <v>17</v>
          </cell>
          <cell r="BL153">
            <v>11</v>
          </cell>
          <cell r="BM153">
            <v>12</v>
          </cell>
          <cell r="BN153">
            <v>11</v>
          </cell>
          <cell r="BO153">
            <v>9</v>
          </cell>
          <cell r="BP153">
            <v>11</v>
          </cell>
          <cell r="BQ153">
            <v>13</v>
          </cell>
          <cell r="BR153">
            <v>10</v>
          </cell>
          <cell r="BS153">
            <v>10</v>
          </cell>
          <cell r="BT153">
            <v>13</v>
          </cell>
          <cell r="BU153">
            <v>15</v>
          </cell>
          <cell r="BV153">
            <v>14</v>
          </cell>
          <cell r="BW153">
            <v>17</v>
          </cell>
          <cell r="BX153">
            <v>9</v>
          </cell>
          <cell r="BY153">
            <v>10</v>
          </cell>
          <cell r="BZ153">
            <v>10</v>
          </cell>
          <cell r="CA153">
            <v>7</v>
          </cell>
          <cell r="CB153">
            <v>10</v>
          </cell>
          <cell r="CC153">
            <v>8</v>
          </cell>
          <cell r="CD153">
            <v>9</v>
          </cell>
          <cell r="CE153">
            <v>8</v>
          </cell>
          <cell r="CF153">
            <v>7</v>
          </cell>
          <cell r="CG153">
            <v>9</v>
          </cell>
          <cell r="CH153">
            <v>12</v>
          </cell>
          <cell r="CI153">
            <v>6</v>
          </cell>
          <cell r="CJ153">
            <v>5</v>
          </cell>
          <cell r="CK153">
            <v>8</v>
          </cell>
          <cell r="CL153">
            <v>5</v>
          </cell>
          <cell r="CM153">
            <v>3</v>
          </cell>
          <cell r="CN153">
            <v>3</v>
          </cell>
          <cell r="CO153">
            <v>7</v>
          </cell>
          <cell r="CP153">
            <v>6</v>
          </cell>
          <cell r="CQ153">
            <v>0</v>
          </cell>
          <cell r="CR153">
            <v>5</v>
          </cell>
          <cell r="CS153">
            <v>4</v>
          </cell>
          <cell r="CT153">
            <v>3</v>
          </cell>
          <cell r="CU153">
            <v>2</v>
          </cell>
          <cell r="CV153">
            <v>1</v>
          </cell>
          <cell r="CW153">
            <v>1</v>
          </cell>
          <cell r="CX153">
            <v>1</v>
          </cell>
          <cell r="CY153">
            <v>0</v>
          </cell>
          <cell r="CZ153">
            <v>1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</row>
        <row r="154">
          <cell r="A154" t="str">
            <v>ｼﾞﾖ111</v>
          </cell>
          <cell r="B154" t="str">
            <v>ｼﾞﾖ1</v>
          </cell>
          <cell r="C154">
            <v>1</v>
          </cell>
          <cell r="D154">
            <v>1</v>
          </cell>
          <cell r="E154">
            <v>0</v>
          </cell>
          <cell r="F154">
            <v>2</v>
          </cell>
          <cell r="G154">
            <v>3</v>
          </cell>
          <cell r="H154">
            <v>2</v>
          </cell>
          <cell r="I154">
            <v>3</v>
          </cell>
          <cell r="J154">
            <v>3</v>
          </cell>
          <cell r="K154">
            <v>2</v>
          </cell>
          <cell r="L154">
            <v>1</v>
          </cell>
          <cell r="M154">
            <v>1</v>
          </cell>
          <cell r="N154">
            <v>2</v>
          </cell>
          <cell r="O154">
            <v>3</v>
          </cell>
          <cell r="P154">
            <v>1</v>
          </cell>
          <cell r="Q154">
            <v>5</v>
          </cell>
          <cell r="R154">
            <v>1</v>
          </cell>
          <cell r="S154">
            <v>0</v>
          </cell>
          <cell r="T154">
            <v>1</v>
          </cell>
          <cell r="U154">
            <v>2</v>
          </cell>
          <cell r="V154">
            <v>3</v>
          </cell>
          <cell r="W154">
            <v>6</v>
          </cell>
          <cell r="X154">
            <v>8</v>
          </cell>
          <cell r="Y154">
            <v>17</v>
          </cell>
          <cell r="Z154">
            <v>11</v>
          </cell>
          <cell r="AA154">
            <v>5</v>
          </cell>
          <cell r="AB154">
            <v>14</v>
          </cell>
          <cell r="AC154">
            <v>4</v>
          </cell>
          <cell r="AD154">
            <v>2</v>
          </cell>
          <cell r="AE154">
            <v>2</v>
          </cell>
          <cell r="AF154">
            <v>2</v>
          </cell>
          <cell r="AG154">
            <v>3</v>
          </cell>
          <cell r="AH154">
            <v>5</v>
          </cell>
          <cell r="AI154">
            <v>1</v>
          </cell>
          <cell r="AJ154">
            <v>2</v>
          </cell>
          <cell r="AK154">
            <v>3</v>
          </cell>
          <cell r="AL154">
            <v>6</v>
          </cell>
          <cell r="AM154">
            <v>4</v>
          </cell>
          <cell r="AN154">
            <v>5</v>
          </cell>
          <cell r="AO154">
            <v>6</v>
          </cell>
          <cell r="AP154">
            <v>5</v>
          </cell>
          <cell r="AQ154">
            <v>6</v>
          </cell>
          <cell r="AR154">
            <v>2</v>
          </cell>
          <cell r="AS154">
            <v>5</v>
          </cell>
          <cell r="AT154">
            <v>5</v>
          </cell>
          <cell r="AU154">
            <v>4</v>
          </cell>
          <cell r="AV154">
            <v>3</v>
          </cell>
          <cell r="AW154">
            <v>5</v>
          </cell>
          <cell r="AX154">
            <v>5</v>
          </cell>
          <cell r="AY154">
            <v>7</v>
          </cell>
          <cell r="AZ154">
            <v>9</v>
          </cell>
          <cell r="BA154">
            <v>3</v>
          </cell>
          <cell r="BB154">
            <v>9</v>
          </cell>
          <cell r="BC154">
            <v>4</v>
          </cell>
          <cell r="BD154">
            <v>8</v>
          </cell>
          <cell r="BE154">
            <v>6</v>
          </cell>
          <cell r="BF154">
            <v>7</v>
          </cell>
          <cell r="BG154">
            <v>7</v>
          </cell>
          <cell r="BH154">
            <v>4</v>
          </cell>
          <cell r="BI154">
            <v>7</v>
          </cell>
          <cell r="BJ154">
            <v>4</v>
          </cell>
          <cell r="BK154">
            <v>5</v>
          </cell>
          <cell r="BL154">
            <v>8</v>
          </cell>
          <cell r="BM154">
            <v>3</v>
          </cell>
          <cell r="BN154">
            <v>1</v>
          </cell>
          <cell r="BO154">
            <v>7</v>
          </cell>
          <cell r="BP154">
            <v>6</v>
          </cell>
          <cell r="BQ154">
            <v>3</v>
          </cell>
          <cell r="BR154">
            <v>2</v>
          </cell>
          <cell r="BS154">
            <v>5</v>
          </cell>
          <cell r="BT154">
            <v>7</v>
          </cell>
          <cell r="BU154">
            <v>9</v>
          </cell>
          <cell r="BV154">
            <v>6</v>
          </cell>
          <cell r="BW154">
            <v>7</v>
          </cell>
          <cell r="BX154">
            <v>2</v>
          </cell>
          <cell r="BY154">
            <v>1</v>
          </cell>
          <cell r="BZ154">
            <v>6</v>
          </cell>
          <cell r="CA154">
            <v>5</v>
          </cell>
          <cell r="CB154">
            <v>5</v>
          </cell>
          <cell r="CC154">
            <v>4</v>
          </cell>
          <cell r="CD154">
            <v>3</v>
          </cell>
          <cell r="CE154">
            <v>1</v>
          </cell>
          <cell r="CF154">
            <v>5</v>
          </cell>
          <cell r="CG154">
            <v>3</v>
          </cell>
          <cell r="CH154">
            <v>2</v>
          </cell>
          <cell r="CI154">
            <v>5</v>
          </cell>
          <cell r="CJ154">
            <v>3</v>
          </cell>
          <cell r="CK154">
            <v>2</v>
          </cell>
          <cell r="CL154">
            <v>1</v>
          </cell>
          <cell r="CM154">
            <v>0</v>
          </cell>
          <cell r="CN154">
            <v>4</v>
          </cell>
          <cell r="CO154">
            <v>2</v>
          </cell>
          <cell r="CP154">
            <v>1</v>
          </cell>
          <cell r="CQ154">
            <v>3</v>
          </cell>
          <cell r="CR154">
            <v>0</v>
          </cell>
          <cell r="CS154">
            <v>2</v>
          </cell>
          <cell r="CT154">
            <v>1</v>
          </cell>
          <cell r="CU154">
            <v>1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</row>
        <row r="155">
          <cell r="A155" t="str">
            <v>ｼﾞﾖ112</v>
          </cell>
          <cell r="B155" t="str">
            <v>ｼﾞﾖ1</v>
          </cell>
          <cell r="C155">
            <v>1</v>
          </cell>
          <cell r="D155">
            <v>2</v>
          </cell>
          <cell r="E155">
            <v>2</v>
          </cell>
          <cell r="F155">
            <v>1</v>
          </cell>
          <cell r="G155">
            <v>3</v>
          </cell>
          <cell r="H155">
            <v>0</v>
          </cell>
          <cell r="I155">
            <v>3</v>
          </cell>
          <cell r="J155">
            <v>1</v>
          </cell>
          <cell r="K155">
            <v>1</v>
          </cell>
          <cell r="L155">
            <v>2</v>
          </cell>
          <cell r="M155">
            <v>2</v>
          </cell>
          <cell r="N155">
            <v>2</v>
          </cell>
          <cell r="O155">
            <v>4</v>
          </cell>
          <cell r="P155">
            <v>4</v>
          </cell>
          <cell r="Q155">
            <v>3</v>
          </cell>
          <cell r="R155">
            <v>3</v>
          </cell>
          <cell r="S155">
            <v>3</v>
          </cell>
          <cell r="T155">
            <v>2</v>
          </cell>
          <cell r="U155">
            <v>3</v>
          </cell>
          <cell r="V155">
            <v>0</v>
          </cell>
          <cell r="W155">
            <v>8</v>
          </cell>
          <cell r="X155">
            <v>7</v>
          </cell>
          <cell r="Y155">
            <v>11</v>
          </cell>
          <cell r="Z155">
            <v>2</v>
          </cell>
          <cell r="AA155">
            <v>0</v>
          </cell>
          <cell r="AB155">
            <v>1</v>
          </cell>
          <cell r="AC155">
            <v>5</v>
          </cell>
          <cell r="AD155">
            <v>4</v>
          </cell>
          <cell r="AE155">
            <v>2</v>
          </cell>
          <cell r="AF155">
            <v>3</v>
          </cell>
          <cell r="AG155">
            <v>3</v>
          </cell>
          <cell r="AH155">
            <v>4</v>
          </cell>
          <cell r="AI155">
            <v>3</v>
          </cell>
          <cell r="AJ155">
            <v>5</v>
          </cell>
          <cell r="AK155">
            <v>4</v>
          </cell>
          <cell r="AL155">
            <v>6</v>
          </cell>
          <cell r="AM155">
            <v>5</v>
          </cell>
          <cell r="AN155">
            <v>4</v>
          </cell>
          <cell r="AO155">
            <v>4</v>
          </cell>
          <cell r="AP155">
            <v>6</v>
          </cell>
          <cell r="AQ155">
            <v>3</v>
          </cell>
          <cell r="AR155">
            <v>3</v>
          </cell>
          <cell r="AS155">
            <v>1</v>
          </cell>
          <cell r="AT155">
            <v>2</v>
          </cell>
          <cell r="AU155">
            <v>4</v>
          </cell>
          <cell r="AV155">
            <v>6</v>
          </cell>
          <cell r="AW155">
            <v>9</v>
          </cell>
          <cell r="AX155">
            <v>6</v>
          </cell>
          <cell r="AY155">
            <v>5</v>
          </cell>
          <cell r="AZ155">
            <v>7</v>
          </cell>
          <cell r="BA155">
            <v>3</v>
          </cell>
          <cell r="BB155">
            <v>3</v>
          </cell>
          <cell r="BC155">
            <v>7</v>
          </cell>
          <cell r="BD155">
            <v>1</v>
          </cell>
          <cell r="BE155">
            <v>3</v>
          </cell>
          <cell r="BF155">
            <v>5</v>
          </cell>
          <cell r="BG155">
            <v>7</v>
          </cell>
          <cell r="BH155">
            <v>3</v>
          </cell>
          <cell r="BI155">
            <v>4</v>
          </cell>
          <cell r="BJ155">
            <v>3</v>
          </cell>
          <cell r="BK155">
            <v>3</v>
          </cell>
          <cell r="BL155">
            <v>1</v>
          </cell>
          <cell r="BM155">
            <v>6</v>
          </cell>
          <cell r="BN155">
            <v>4</v>
          </cell>
          <cell r="BO155">
            <v>4</v>
          </cell>
          <cell r="BP155">
            <v>5</v>
          </cell>
          <cell r="BQ155">
            <v>3</v>
          </cell>
          <cell r="BR155">
            <v>5</v>
          </cell>
          <cell r="BS155">
            <v>5</v>
          </cell>
          <cell r="BT155">
            <v>5</v>
          </cell>
          <cell r="BU155">
            <v>10</v>
          </cell>
          <cell r="BV155">
            <v>4</v>
          </cell>
          <cell r="BW155">
            <v>3</v>
          </cell>
          <cell r="BX155">
            <v>7</v>
          </cell>
          <cell r="BY155">
            <v>2</v>
          </cell>
          <cell r="BZ155">
            <v>6</v>
          </cell>
          <cell r="CA155">
            <v>5</v>
          </cell>
          <cell r="CB155">
            <v>10</v>
          </cell>
          <cell r="CC155">
            <v>2</v>
          </cell>
          <cell r="CD155">
            <v>9</v>
          </cell>
          <cell r="CE155">
            <v>3</v>
          </cell>
          <cell r="CF155">
            <v>4</v>
          </cell>
          <cell r="CG155">
            <v>1</v>
          </cell>
          <cell r="CH155">
            <v>8</v>
          </cell>
          <cell r="CI155">
            <v>4</v>
          </cell>
          <cell r="CJ155">
            <v>4</v>
          </cell>
          <cell r="CK155">
            <v>4</v>
          </cell>
          <cell r="CL155">
            <v>8</v>
          </cell>
          <cell r="CM155">
            <v>4</v>
          </cell>
          <cell r="CN155">
            <v>5</v>
          </cell>
          <cell r="CO155">
            <v>2</v>
          </cell>
          <cell r="CP155">
            <v>5</v>
          </cell>
          <cell r="CQ155">
            <v>1</v>
          </cell>
          <cell r="CR155">
            <v>4</v>
          </cell>
          <cell r="CS155">
            <v>3</v>
          </cell>
          <cell r="CT155">
            <v>1</v>
          </cell>
          <cell r="CU155">
            <v>1</v>
          </cell>
          <cell r="CV155">
            <v>1</v>
          </cell>
          <cell r="CW155">
            <v>0</v>
          </cell>
          <cell r="CX155">
            <v>3</v>
          </cell>
          <cell r="CY155">
            <v>1</v>
          </cell>
          <cell r="CZ155">
            <v>0</v>
          </cell>
          <cell r="DA155">
            <v>0</v>
          </cell>
          <cell r="DB155">
            <v>1</v>
          </cell>
          <cell r="DC155">
            <v>0</v>
          </cell>
          <cell r="DD155">
            <v>0</v>
          </cell>
          <cell r="DE155">
            <v>0</v>
          </cell>
        </row>
        <row r="156">
          <cell r="A156" t="str">
            <v>ｼﾞﾖ211</v>
          </cell>
          <cell r="B156" t="str">
            <v>ｼﾞﾖ2</v>
          </cell>
          <cell r="C156">
            <v>1</v>
          </cell>
          <cell r="D156">
            <v>1</v>
          </cell>
          <cell r="E156">
            <v>2</v>
          </cell>
          <cell r="F156">
            <v>3</v>
          </cell>
          <cell r="G156">
            <v>8</v>
          </cell>
          <cell r="H156">
            <v>5</v>
          </cell>
          <cell r="I156">
            <v>8</v>
          </cell>
          <cell r="J156">
            <v>9</v>
          </cell>
          <cell r="K156">
            <v>9</v>
          </cell>
          <cell r="L156">
            <v>8</v>
          </cell>
          <cell r="M156">
            <v>6</v>
          </cell>
          <cell r="N156">
            <v>4</v>
          </cell>
          <cell r="O156">
            <v>6</v>
          </cell>
          <cell r="P156">
            <v>7</v>
          </cell>
          <cell r="Q156">
            <v>7</v>
          </cell>
          <cell r="R156">
            <v>8</v>
          </cell>
          <cell r="S156">
            <v>5</v>
          </cell>
          <cell r="T156">
            <v>7</v>
          </cell>
          <cell r="U156">
            <v>9</v>
          </cell>
          <cell r="V156">
            <v>10</v>
          </cell>
          <cell r="W156">
            <v>11</v>
          </cell>
          <cell r="X156">
            <v>15</v>
          </cell>
          <cell r="Y156">
            <v>20</v>
          </cell>
          <cell r="Z156">
            <v>17</v>
          </cell>
          <cell r="AA156">
            <v>15</v>
          </cell>
          <cell r="AB156">
            <v>18</v>
          </cell>
          <cell r="AC156">
            <v>26</v>
          </cell>
          <cell r="AD156">
            <v>15</v>
          </cell>
          <cell r="AE156">
            <v>14</v>
          </cell>
          <cell r="AF156">
            <v>14</v>
          </cell>
          <cell r="AG156">
            <v>11</v>
          </cell>
          <cell r="AH156">
            <v>11</v>
          </cell>
          <cell r="AI156">
            <v>6</v>
          </cell>
          <cell r="AJ156">
            <v>10</v>
          </cell>
          <cell r="AK156">
            <v>6</v>
          </cell>
          <cell r="AL156">
            <v>9</v>
          </cell>
          <cell r="AM156">
            <v>6</v>
          </cell>
          <cell r="AN156">
            <v>9</v>
          </cell>
          <cell r="AO156">
            <v>10</v>
          </cell>
          <cell r="AP156">
            <v>4</v>
          </cell>
          <cell r="AQ156">
            <v>11</v>
          </cell>
          <cell r="AR156">
            <v>9</v>
          </cell>
          <cell r="AS156">
            <v>10</v>
          </cell>
          <cell r="AT156">
            <v>15</v>
          </cell>
          <cell r="AU156">
            <v>14</v>
          </cell>
          <cell r="AV156">
            <v>9</v>
          </cell>
          <cell r="AW156">
            <v>20</v>
          </cell>
          <cell r="AX156">
            <v>10</v>
          </cell>
          <cell r="AY156">
            <v>13</v>
          </cell>
          <cell r="AZ156">
            <v>10</v>
          </cell>
          <cell r="BA156">
            <v>9</v>
          </cell>
          <cell r="BB156">
            <v>14</v>
          </cell>
          <cell r="BC156">
            <v>8</v>
          </cell>
          <cell r="BD156">
            <v>11</v>
          </cell>
          <cell r="BE156">
            <v>12</v>
          </cell>
          <cell r="BF156">
            <v>17</v>
          </cell>
          <cell r="BG156">
            <v>12</v>
          </cell>
          <cell r="BH156">
            <v>19</v>
          </cell>
          <cell r="BI156">
            <v>14</v>
          </cell>
          <cell r="BJ156">
            <v>12</v>
          </cell>
          <cell r="BK156">
            <v>17</v>
          </cell>
          <cell r="BL156">
            <v>11</v>
          </cell>
          <cell r="BM156">
            <v>14</v>
          </cell>
          <cell r="BN156">
            <v>10</v>
          </cell>
          <cell r="BO156">
            <v>14</v>
          </cell>
          <cell r="BP156">
            <v>9</v>
          </cell>
          <cell r="BQ156">
            <v>8</v>
          </cell>
          <cell r="BR156">
            <v>11</v>
          </cell>
          <cell r="BS156">
            <v>10</v>
          </cell>
          <cell r="BT156">
            <v>15</v>
          </cell>
          <cell r="BU156">
            <v>10</v>
          </cell>
          <cell r="BV156">
            <v>14</v>
          </cell>
          <cell r="BW156">
            <v>9</v>
          </cell>
          <cell r="BX156">
            <v>7</v>
          </cell>
          <cell r="BY156">
            <v>10</v>
          </cell>
          <cell r="BZ156">
            <v>9</v>
          </cell>
          <cell r="CA156">
            <v>15</v>
          </cell>
          <cell r="CB156">
            <v>4</v>
          </cell>
          <cell r="CC156">
            <v>4</v>
          </cell>
          <cell r="CD156">
            <v>5</v>
          </cell>
          <cell r="CE156">
            <v>3</v>
          </cell>
          <cell r="CF156">
            <v>8</v>
          </cell>
          <cell r="CG156">
            <v>8</v>
          </cell>
          <cell r="CH156">
            <v>6</v>
          </cell>
          <cell r="CI156">
            <v>5</v>
          </cell>
          <cell r="CJ156">
            <v>9</v>
          </cell>
          <cell r="CK156">
            <v>2</v>
          </cell>
          <cell r="CL156">
            <v>4</v>
          </cell>
          <cell r="CM156">
            <v>6</v>
          </cell>
          <cell r="CN156">
            <v>7</v>
          </cell>
          <cell r="CO156">
            <v>8</v>
          </cell>
          <cell r="CP156">
            <v>3</v>
          </cell>
          <cell r="CQ156">
            <v>3</v>
          </cell>
          <cell r="CR156">
            <v>2</v>
          </cell>
          <cell r="CS156">
            <v>5</v>
          </cell>
          <cell r="CT156">
            <v>2</v>
          </cell>
          <cell r="CU156">
            <v>1</v>
          </cell>
          <cell r="CV156">
            <v>1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</row>
        <row r="157">
          <cell r="A157" t="str">
            <v>ｼﾞﾖ212</v>
          </cell>
          <cell r="B157" t="str">
            <v>ｼﾞﾖ2</v>
          </cell>
          <cell r="C157">
            <v>1</v>
          </cell>
          <cell r="D157">
            <v>2</v>
          </cell>
          <cell r="E157">
            <v>10</v>
          </cell>
          <cell r="F157">
            <v>2</v>
          </cell>
          <cell r="G157">
            <v>4</v>
          </cell>
          <cell r="H157">
            <v>7</v>
          </cell>
          <cell r="I157">
            <v>6</v>
          </cell>
          <cell r="J157">
            <v>10</v>
          </cell>
          <cell r="K157">
            <v>2</v>
          </cell>
          <cell r="L157">
            <v>4</v>
          </cell>
          <cell r="M157">
            <v>10</v>
          </cell>
          <cell r="N157">
            <v>6</v>
          </cell>
          <cell r="O157">
            <v>7</v>
          </cell>
          <cell r="P157">
            <v>11</v>
          </cell>
          <cell r="Q157">
            <v>7</v>
          </cell>
          <cell r="R157">
            <v>9</v>
          </cell>
          <cell r="S157">
            <v>9</v>
          </cell>
          <cell r="T157">
            <v>5</v>
          </cell>
          <cell r="U157">
            <v>2</v>
          </cell>
          <cell r="V157">
            <v>5</v>
          </cell>
          <cell r="W157">
            <v>9</v>
          </cell>
          <cell r="X157">
            <v>9</v>
          </cell>
          <cell r="Y157">
            <v>15</v>
          </cell>
          <cell r="Z157">
            <v>15</v>
          </cell>
          <cell r="AA157">
            <v>13</v>
          </cell>
          <cell r="AB157">
            <v>6</v>
          </cell>
          <cell r="AC157">
            <v>6</v>
          </cell>
          <cell r="AD157">
            <v>7</v>
          </cell>
          <cell r="AE157">
            <v>8</v>
          </cell>
          <cell r="AF157">
            <v>8</v>
          </cell>
          <cell r="AG157">
            <v>10</v>
          </cell>
          <cell r="AH157">
            <v>7</v>
          </cell>
          <cell r="AI157">
            <v>6</v>
          </cell>
          <cell r="AJ157">
            <v>4</v>
          </cell>
          <cell r="AK157">
            <v>10</v>
          </cell>
          <cell r="AL157">
            <v>2</v>
          </cell>
          <cell r="AM157">
            <v>7</v>
          </cell>
          <cell r="AN157">
            <v>7</v>
          </cell>
          <cell r="AO157">
            <v>11</v>
          </cell>
          <cell r="AP157">
            <v>8</v>
          </cell>
          <cell r="AQ157">
            <v>6</v>
          </cell>
          <cell r="AR157">
            <v>11</v>
          </cell>
          <cell r="AS157">
            <v>14</v>
          </cell>
          <cell r="AT157">
            <v>14</v>
          </cell>
          <cell r="AU157">
            <v>11</v>
          </cell>
          <cell r="AV157">
            <v>17</v>
          </cell>
          <cell r="AW157">
            <v>15</v>
          </cell>
          <cell r="AX157">
            <v>19</v>
          </cell>
          <cell r="AY157">
            <v>13</v>
          </cell>
          <cell r="AZ157">
            <v>17</v>
          </cell>
          <cell r="BA157">
            <v>6</v>
          </cell>
          <cell r="BB157">
            <v>17</v>
          </cell>
          <cell r="BC157">
            <v>11</v>
          </cell>
          <cell r="BD157">
            <v>9</v>
          </cell>
          <cell r="BE157">
            <v>11</v>
          </cell>
          <cell r="BF157">
            <v>18</v>
          </cell>
          <cell r="BG157">
            <v>17</v>
          </cell>
          <cell r="BH157">
            <v>16</v>
          </cell>
          <cell r="BI157">
            <v>16</v>
          </cell>
          <cell r="BJ157">
            <v>12</v>
          </cell>
          <cell r="BK157">
            <v>16</v>
          </cell>
          <cell r="BL157">
            <v>12</v>
          </cell>
          <cell r="BM157">
            <v>17</v>
          </cell>
          <cell r="BN157">
            <v>7</v>
          </cell>
          <cell r="BO157">
            <v>12</v>
          </cell>
          <cell r="BP157">
            <v>10</v>
          </cell>
          <cell r="BQ157">
            <v>13</v>
          </cell>
          <cell r="BR157">
            <v>12</v>
          </cell>
          <cell r="BS157">
            <v>11</v>
          </cell>
          <cell r="BT157">
            <v>10</v>
          </cell>
          <cell r="BU157">
            <v>15</v>
          </cell>
          <cell r="BV157">
            <v>10</v>
          </cell>
          <cell r="BW157">
            <v>8</v>
          </cell>
          <cell r="BX157">
            <v>9</v>
          </cell>
          <cell r="BY157">
            <v>11</v>
          </cell>
          <cell r="BZ157">
            <v>14</v>
          </cell>
          <cell r="CA157">
            <v>5</v>
          </cell>
          <cell r="CB157">
            <v>11</v>
          </cell>
          <cell r="CC157">
            <v>12</v>
          </cell>
          <cell r="CD157">
            <v>11</v>
          </cell>
          <cell r="CE157">
            <v>15</v>
          </cell>
          <cell r="CF157">
            <v>13</v>
          </cell>
          <cell r="CG157">
            <v>13</v>
          </cell>
          <cell r="CH157">
            <v>10</v>
          </cell>
          <cell r="CI157">
            <v>8</v>
          </cell>
          <cell r="CJ157">
            <v>10</v>
          </cell>
          <cell r="CK157">
            <v>7</v>
          </cell>
          <cell r="CL157">
            <v>8</v>
          </cell>
          <cell r="CM157">
            <v>13</v>
          </cell>
          <cell r="CN157">
            <v>10</v>
          </cell>
          <cell r="CO157">
            <v>10</v>
          </cell>
          <cell r="CP157">
            <v>8</v>
          </cell>
          <cell r="CQ157">
            <v>3</v>
          </cell>
          <cell r="CR157">
            <v>9</v>
          </cell>
          <cell r="CS157">
            <v>6</v>
          </cell>
          <cell r="CT157">
            <v>7</v>
          </cell>
          <cell r="CU157">
            <v>2</v>
          </cell>
          <cell r="CV157">
            <v>2</v>
          </cell>
          <cell r="CW157">
            <v>1</v>
          </cell>
          <cell r="CX157">
            <v>0</v>
          </cell>
          <cell r="CY157">
            <v>2</v>
          </cell>
          <cell r="CZ157">
            <v>1</v>
          </cell>
          <cell r="DA157">
            <v>1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</row>
        <row r="158">
          <cell r="A158" t="str">
            <v>ｼﾞﾖ311</v>
          </cell>
          <cell r="B158" t="str">
            <v>ｼﾞﾖ3</v>
          </cell>
          <cell r="C158">
            <v>1</v>
          </cell>
          <cell r="D158">
            <v>1</v>
          </cell>
          <cell r="E158">
            <v>0</v>
          </cell>
          <cell r="F158">
            <v>1</v>
          </cell>
          <cell r="G158">
            <v>1</v>
          </cell>
          <cell r="H158">
            <v>2</v>
          </cell>
          <cell r="I158">
            <v>1</v>
          </cell>
          <cell r="J158">
            <v>2</v>
          </cell>
          <cell r="K158">
            <v>2</v>
          </cell>
          <cell r="L158">
            <v>2</v>
          </cell>
          <cell r="M158">
            <v>2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2</v>
          </cell>
          <cell r="S158">
            <v>0</v>
          </cell>
          <cell r="T158">
            <v>0</v>
          </cell>
          <cell r="U158">
            <v>4</v>
          </cell>
          <cell r="V158">
            <v>0</v>
          </cell>
          <cell r="W158">
            <v>1</v>
          </cell>
          <cell r="X158">
            <v>3</v>
          </cell>
          <cell r="Y158">
            <v>6</v>
          </cell>
          <cell r="Z158">
            <v>5</v>
          </cell>
          <cell r="AA158">
            <v>1</v>
          </cell>
          <cell r="AB158">
            <v>4</v>
          </cell>
          <cell r="AC158">
            <v>7</v>
          </cell>
          <cell r="AD158">
            <v>2</v>
          </cell>
          <cell r="AE158">
            <v>3</v>
          </cell>
          <cell r="AF158">
            <v>0</v>
          </cell>
          <cell r="AG158">
            <v>1</v>
          </cell>
          <cell r="AH158">
            <v>1</v>
          </cell>
          <cell r="AI158">
            <v>2</v>
          </cell>
          <cell r="AJ158">
            <v>0</v>
          </cell>
          <cell r="AK158">
            <v>1</v>
          </cell>
          <cell r="AL158">
            <v>0</v>
          </cell>
          <cell r="AM158">
            <v>2</v>
          </cell>
          <cell r="AN158">
            <v>1</v>
          </cell>
          <cell r="AO158">
            <v>1</v>
          </cell>
          <cell r="AP158">
            <v>3</v>
          </cell>
          <cell r="AQ158">
            <v>1</v>
          </cell>
          <cell r="AR158">
            <v>2</v>
          </cell>
          <cell r="AS158">
            <v>0</v>
          </cell>
          <cell r="AT158">
            <v>2</v>
          </cell>
          <cell r="AU158">
            <v>0</v>
          </cell>
          <cell r="AV158">
            <v>1</v>
          </cell>
          <cell r="AW158">
            <v>4</v>
          </cell>
          <cell r="AX158">
            <v>1</v>
          </cell>
          <cell r="AY158">
            <v>1</v>
          </cell>
          <cell r="AZ158">
            <v>1</v>
          </cell>
          <cell r="BA158">
            <v>1</v>
          </cell>
          <cell r="BB158">
            <v>3</v>
          </cell>
          <cell r="BC158">
            <v>1</v>
          </cell>
          <cell r="BD158">
            <v>3</v>
          </cell>
          <cell r="BE158">
            <v>2</v>
          </cell>
          <cell r="BF158">
            <v>2</v>
          </cell>
          <cell r="BG158">
            <v>1</v>
          </cell>
          <cell r="BH158">
            <v>2</v>
          </cell>
          <cell r="BI158">
            <v>2</v>
          </cell>
          <cell r="BJ158">
            <v>1</v>
          </cell>
          <cell r="BK158">
            <v>2</v>
          </cell>
          <cell r="BL158">
            <v>1</v>
          </cell>
          <cell r="BM158">
            <v>1</v>
          </cell>
          <cell r="BN158">
            <v>2</v>
          </cell>
          <cell r="BO158">
            <v>1</v>
          </cell>
          <cell r="BP158">
            <v>1</v>
          </cell>
          <cell r="BQ158">
            <v>1</v>
          </cell>
          <cell r="BR158">
            <v>1</v>
          </cell>
          <cell r="BS158">
            <v>1</v>
          </cell>
          <cell r="BT158">
            <v>2</v>
          </cell>
          <cell r="BU158">
            <v>1</v>
          </cell>
          <cell r="BV158">
            <v>0</v>
          </cell>
          <cell r="BW158">
            <v>1</v>
          </cell>
          <cell r="BX158">
            <v>0</v>
          </cell>
          <cell r="BY158">
            <v>2</v>
          </cell>
          <cell r="BZ158">
            <v>2</v>
          </cell>
          <cell r="CA158">
            <v>0</v>
          </cell>
          <cell r="CB158">
            <v>1</v>
          </cell>
          <cell r="CC158">
            <v>1</v>
          </cell>
          <cell r="CD158">
            <v>1</v>
          </cell>
          <cell r="CE158">
            <v>1</v>
          </cell>
          <cell r="CF158">
            <v>1</v>
          </cell>
          <cell r="CG158">
            <v>1</v>
          </cell>
          <cell r="CH158">
            <v>1</v>
          </cell>
          <cell r="CI158">
            <v>1</v>
          </cell>
          <cell r="CJ158">
            <v>1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</row>
        <row r="159">
          <cell r="A159" t="str">
            <v>ｼﾞﾖ312</v>
          </cell>
          <cell r="B159" t="str">
            <v>ｼﾞﾖ3</v>
          </cell>
          <cell r="C159">
            <v>1</v>
          </cell>
          <cell r="D159">
            <v>2</v>
          </cell>
          <cell r="E159">
            <v>1</v>
          </cell>
          <cell r="F159">
            <v>0</v>
          </cell>
          <cell r="G159">
            <v>1</v>
          </cell>
          <cell r="H159">
            <v>0</v>
          </cell>
          <cell r="I159">
            <v>0</v>
          </cell>
          <cell r="J159">
            <v>0</v>
          </cell>
          <cell r="K159">
            <v>2</v>
          </cell>
          <cell r="L159">
            <v>1</v>
          </cell>
          <cell r="M159">
            <v>0</v>
          </cell>
          <cell r="N159">
            <v>0</v>
          </cell>
          <cell r="O159">
            <v>0</v>
          </cell>
          <cell r="P159">
            <v>1</v>
          </cell>
          <cell r="Q159">
            <v>1</v>
          </cell>
          <cell r="R159">
            <v>0</v>
          </cell>
          <cell r="S159">
            <v>1</v>
          </cell>
          <cell r="T159">
            <v>0</v>
          </cell>
          <cell r="U159">
            <v>0</v>
          </cell>
          <cell r="V159">
            <v>2</v>
          </cell>
          <cell r="W159">
            <v>0</v>
          </cell>
          <cell r="X159">
            <v>2</v>
          </cell>
          <cell r="Y159">
            <v>0</v>
          </cell>
          <cell r="Z159">
            <v>0</v>
          </cell>
          <cell r="AA159">
            <v>0</v>
          </cell>
          <cell r="AB159">
            <v>1</v>
          </cell>
          <cell r="AC159">
            <v>0</v>
          </cell>
          <cell r="AD159">
            <v>1</v>
          </cell>
          <cell r="AE159">
            <v>1</v>
          </cell>
          <cell r="AF159">
            <v>2</v>
          </cell>
          <cell r="AG159">
            <v>1</v>
          </cell>
          <cell r="AH159">
            <v>0</v>
          </cell>
          <cell r="AI159">
            <v>0</v>
          </cell>
          <cell r="AJ159">
            <v>2</v>
          </cell>
          <cell r="AK159">
            <v>1</v>
          </cell>
          <cell r="AL159">
            <v>0</v>
          </cell>
          <cell r="AM159">
            <v>0</v>
          </cell>
          <cell r="AN159">
            <v>1</v>
          </cell>
          <cell r="AO159">
            <v>2</v>
          </cell>
          <cell r="AP159">
            <v>3</v>
          </cell>
          <cell r="AQ159">
            <v>0</v>
          </cell>
          <cell r="AR159">
            <v>1</v>
          </cell>
          <cell r="AS159">
            <v>1</v>
          </cell>
          <cell r="AT159">
            <v>0</v>
          </cell>
          <cell r="AU159">
            <v>2</v>
          </cell>
          <cell r="AV159">
            <v>1</v>
          </cell>
          <cell r="AW159">
            <v>1</v>
          </cell>
          <cell r="AX159">
            <v>1</v>
          </cell>
          <cell r="AY159">
            <v>1</v>
          </cell>
          <cell r="AZ159">
            <v>1</v>
          </cell>
          <cell r="BA159">
            <v>4</v>
          </cell>
          <cell r="BB159">
            <v>0</v>
          </cell>
          <cell r="BC159">
            <v>1</v>
          </cell>
          <cell r="BD159">
            <v>1</v>
          </cell>
          <cell r="BE159">
            <v>1</v>
          </cell>
          <cell r="BF159">
            <v>2</v>
          </cell>
          <cell r="BG159">
            <v>1</v>
          </cell>
          <cell r="BH159">
            <v>0</v>
          </cell>
          <cell r="BI159">
            <v>2</v>
          </cell>
          <cell r="BJ159">
            <v>3</v>
          </cell>
          <cell r="BK159">
            <v>1</v>
          </cell>
          <cell r="BL159">
            <v>0</v>
          </cell>
          <cell r="BM159">
            <v>1</v>
          </cell>
          <cell r="BN159">
            <v>0</v>
          </cell>
          <cell r="BO159">
            <v>1</v>
          </cell>
          <cell r="BP159">
            <v>2</v>
          </cell>
          <cell r="BQ159">
            <v>0</v>
          </cell>
          <cell r="BR159">
            <v>0</v>
          </cell>
          <cell r="BS159">
            <v>0</v>
          </cell>
          <cell r="BT159">
            <v>2</v>
          </cell>
          <cell r="BU159">
            <v>0</v>
          </cell>
          <cell r="BV159">
            <v>0</v>
          </cell>
          <cell r="BW159">
            <v>2</v>
          </cell>
          <cell r="BX159">
            <v>3</v>
          </cell>
          <cell r="BY159">
            <v>2</v>
          </cell>
          <cell r="BZ159">
            <v>2</v>
          </cell>
          <cell r="CA159">
            <v>2</v>
          </cell>
          <cell r="CB159">
            <v>0</v>
          </cell>
          <cell r="CC159">
            <v>0</v>
          </cell>
          <cell r="CD159">
            <v>0</v>
          </cell>
          <cell r="CE159">
            <v>3</v>
          </cell>
          <cell r="CF159">
            <v>1</v>
          </cell>
          <cell r="CG159">
            <v>2</v>
          </cell>
          <cell r="CH159">
            <v>1</v>
          </cell>
          <cell r="CI159">
            <v>2</v>
          </cell>
          <cell r="CJ159">
            <v>1</v>
          </cell>
          <cell r="CK159">
            <v>1</v>
          </cell>
          <cell r="CL159">
            <v>0</v>
          </cell>
          <cell r="CM159">
            <v>1</v>
          </cell>
          <cell r="CN159">
            <v>1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</row>
        <row r="160">
          <cell r="A160" t="str">
            <v>ｽｶﾞﾜ11</v>
          </cell>
          <cell r="B160" t="str">
            <v>ｽｶﾞﾜ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3</v>
          </cell>
          <cell r="H160">
            <v>3</v>
          </cell>
          <cell r="I160">
            <v>4</v>
          </cell>
          <cell r="J160">
            <v>2</v>
          </cell>
          <cell r="K160">
            <v>1</v>
          </cell>
          <cell r="L160">
            <v>1</v>
          </cell>
          <cell r="M160">
            <v>3</v>
          </cell>
          <cell r="N160">
            <v>5</v>
          </cell>
          <cell r="O160">
            <v>1</v>
          </cell>
          <cell r="P160">
            <v>2</v>
          </cell>
          <cell r="Q160">
            <v>3</v>
          </cell>
          <cell r="R160">
            <v>2</v>
          </cell>
          <cell r="S160">
            <v>3</v>
          </cell>
          <cell r="T160">
            <v>1</v>
          </cell>
          <cell r="U160">
            <v>2</v>
          </cell>
          <cell r="V160">
            <v>2</v>
          </cell>
          <cell r="W160">
            <v>2</v>
          </cell>
          <cell r="X160">
            <v>4</v>
          </cell>
          <cell r="Y160">
            <v>2</v>
          </cell>
          <cell r="Z160">
            <v>4</v>
          </cell>
          <cell r="AA160">
            <v>2</v>
          </cell>
          <cell r="AB160">
            <v>10</v>
          </cell>
          <cell r="AC160">
            <v>4</v>
          </cell>
          <cell r="AD160">
            <v>7</v>
          </cell>
          <cell r="AE160">
            <v>6</v>
          </cell>
          <cell r="AF160">
            <v>6</v>
          </cell>
          <cell r="AG160">
            <v>4</v>
          </cell>
          <cell r="AH160">
            <v>7</v>
          </cell>
          <cell r="AI160">
            <v>5</v>
          </cell>
          <cell r="AJ160">
            <v>6</v>
          </cell>
          <cell r="AK160">
            <v>4</v>
          </cell>
          <cell r="AL160">
            <v>6</v>
          </cell>
          <cell r="AM160">
            <v>7</v>
          </cell>
          <cell r="AN160">
            <v>3</v>
          </cell>
          <cell r="AO160">
            <v>7</v>
          </cell>
          <cell r="AP160">
            <v>5</v>
          </cell>
          <cell r="AQ160">
            <v>3</v>
          </cell>
          <cell r="AR160">
            <v>5</v>
          </cell>
          <cell r="AS160">
            <v>4</v>
          </cell>
          <cell r="AT160">
            <v>4</v>
          </cell>
          <cell r="AU160">
            <v>1</v>
          </cell>
          <cell r="AV160">
            <v>2</v>
          </cell>
          <cell r="AW160">
            <v>5</v>
          </cell>
          <cell r="AX160">
            <v>4</v>
          </cell>
          <cell r="AY160">
            <v>7</v>
          </cell>
          <cell r="AZ160">
            <v>3</v>
          </cell>
          <cell r="BA160">
            <v>5</v>
          </cell>
          <cell r="BB160">
            <v>7</v>
          </cell>
          <cell r="BC160">
            <v>4</v>
          </cell>
          <cell r="BD160">
            <v>5</v>
          </cell>
          <cell r="BE160">
            <v>4</v>
          </cell>
          <cell r="BF160">
            <v>3</v>
          </cell>
          <cell r="BG160">
            <v>3</v>
          </cell>
          <cell r="BH160">
            <v>5</v>
          </cell>
          <cell r="BI160">
            <v>6</v>
          </cell>
          <cell r="BJ160">
            <v>10</v>
          </cell>
          <cell r="BK160">
            <v>6</v>
          </cell>
          <cell r="BL160">
            <v>8</v>
          </cell>
          <cell r="BM160">
            <v>4</v>
          </cell>
          <cell r="BN160">
            <v>3</v>
          </cell>
          <cell r="BO160">
            <v>3</v>
          </cell>
          <cell r="BP160">
            <v>6</v>
          </cell>
          <cell r="BQ160">
            <v>8</v>
          </cell>
          <cell r="BR160">
            <v>6</v>
          </cell>
          <cell r="BS160">
            <v>3</v>
          </cell>
          <cell r="BT160">
            <v>9</v>
          </cell>
          <cell r="BU160">
            <v>10</v>
          </cell>
          <cell r="BV160">
            <v>7</v>
          </cell>
          <cell r="BW160">
            <v>2</v>
          </cell>
          <cell r="BX160">
            <v>6</v>
          </cell>
          <cell r="BY160">
            <v>4</v>
          </cell>
          <cell r="BZ160">
            <v>5</v>
          </cell>
          <cell r="CA160">
            <v>4</v>
          </cell>
          <cell r="CB160">
            <v>2</v>
          </cell>
          <cell r="CC160">
            <v>7</v>
          </cell>
          <cell r="CD160">
            <v>1</v>
          </cell>
          <cell r="CE160">
            <v>1</v>
          </cell>
          <cell r="CF160">
            <v>0</v>
          </cell>
          <cell r="CG160">
            <v>2</v>
          </cell>
          <cell r="CH160">
            <v>1</v>
          </cell>
          <cell r="CI160">
            <v>4</v>
          </cell>
          <cell r="CJ160">
            <v>0</v>
          </cell>
          <cell r="CK160">
            <v>1</v>
          </cell>
          <cell r="CL160">
            <v>3</v>
          </cell>
          <cell r="CM160">
            <v>1</v>
          </cell>
          <cell r="CN160">
            <v>1</v>
          </cell>
          <cell r="CO160">
            <v>0</v>
          </cell>
          <cell r="CP160">
            <v>0</v>
          </cell>
          <cell r="CQ160">
            <v>1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1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</row>
        <row r="161">
          <cell r="A161" t="str">
            <v>ｽｶﾞﾜ12</v>
          </cell>
          <cell r="B161" t="str">
            <v>ｽｶﾞﾜ</v>
          </cell>
          <cell r="C161">
            <v>1</v>
          </cell>
          <cell r="D161">
            <v>2</v>
          </cell>
          <cell r="E161">
            <v>4</v>
          </cell>
          <cell r="F161">
            <v>3</v>
          </cell>
          <cell r="G161">
            <v>2</v>
          </cell>
          <cell r="H161">
            <v>1</v>
          </cell>
          <cell r="I161">
            <v>2</v>
          </cell>
          <cell r="J161">
            <v>2</v>
          </cell>
          <cell r="K161">
            <v>1</v>
          </cell>
          <cell r="L161">
            <v>3</v>
          </cell>
          <cell r="M161">
            <v>2</v>
          </cell>
          <cell r="N161">
            <v>3</v>
          </cell>
          <cell r="O161">
            <v>1</v>
          </cell>
          <cell r="P161">
            <v>2</v>
          </cell>
          <cell r="Q161">
            <v>1</v>
          </cell>
          <cell r="R161">
            <v>2</v>
          </cell>
          <cell r="S161">
            <v>3</v>
          </cell>
          <cell r="T161">
            <v>3</v>
          </cell>
          <cell r="U161">
            <v>0</v>
          </cell>
          <cell r="V161">
            <v>3</v>
          </cell>
          <cell r="W161">
            <v>1</v>
          </cell>
          <cell r="X161">
            <v>6</v>
          </cell>
          <cell r="Y161">
            <v>4</v>
          </cell>
          <cell r="Z161">
            <v>3</v>
          </cell>
          <cell r="AA161">
            <v>5</v>
          </cell>
          <cell r="AB161">
            <v>6</v>
          </cell>
          <cell r="AC161">
            <v>4</v>
          </cell>
          <cell r="AD161">
            <v>5</v>
          </cell>
          <cell r="AE161">
            <v>1</v>
          </cell>
          <cell r="AF161">
            <v>3</v>
          </cell>
          <cell r="AG161">
            <v>8</v>
          </cell>
          <cell r="AH161">
            <v>4</v>
          </cell>
          <cell r="AI161">
            <v>3</v>
          </cell>
          <cell r="AJ161">
            <v>3</v>
          </cell>
          <cell r="AK161">
            <v>6</v>
          </cell>
          <cell r="AL161">
            <v>5</v>
          </cell>
          <cell r="AM161">
            <v>1</v>
          </cell>
          <cell r="AN161">
            <v>5</v>
          </cell>
          <cell r="AO161">
            <v>6</v>
          </cell>
          <cell r="AP161">
            <v>3</v>
          </cell>
          <cell r="AQ161">
            <v>5</v>
          </cell>
          <cell r="AR161">
            <v>0</v>
          </cell>
          <cell r="AS161">
            <v>3</v>
          </cell>
          <cell r="AT161">
            <v>1</v>
          </cell>
          <cell r="AU161">
            <v>7</v>
          </cell>
          <cell r="AV161">
            <v>8</v>
          </cell>
          <cell r="AW161">
            <v>3</v>
          </cell>
          <cell r="AX161">
            <v>6</v>
          </cell>
          <cell r="AY161">
            <v>5</v>
          </cell>
          <cell r="AZ161">
            <v>5</v>
          </cell>
          <cell r="BA161">
            <v>4</v>
          </cell>
          <cell r="BB161">
            <v>3</v>
          </cell>
          <cell r="BC161">
            <v>5</v>
          </cell>
          <cell r="BD161">
            <v>6</v>
          </cell>
          <cell r="BE161">
            <v>7</v>
          </cell>
          <cell r="BF161">
            <v>4</v>
          </cell>
          <cell r="BG161">
            <v>5</v>
          </cell>
          <cell r="BH161">
            <v>6</v>
          </cell>
          <cell r="BI161">
            <v>6</v>
          </cell>
          <cell r="BJ161">
            <v>4</v>
          </cell>
          <cell r="BK161">
            <v>3</v>
          </cell>
          <cell r="BL161">
            <v>9</v>
          </cell>
          <cell r="BM161">
            <v>7</v>
          </cell>
          <cell r="BN161">
            <v>5</v>
          </cell>
          <cell r="BO161">
            <v>5</v>
          </cell>
          <cell r="BP161">
            <v>8</v>
          </cell>
          <cell r="BQ161">
            <v>6</v>
          </cell>
          <cell r="BR161">
            <v>10</v>
          </cell>
          <cell r="BS161">
            <v>7</v>
          </cell>
          <cell r="BT161">
            <v>6</v>
          </cell>
          <cell r="BU161">
            <v>8</v>
          </cell>
          <cell r="BV161">
            <v>9</v>
          </cell>
          <cell r="BW161">
            <v>6</v>
          </cell>
          <cell r="BX161">
            <v>3</v>
          </cell>
          <cell r="BY161">
            <v>7</v>
          </cell>
          <cell r="BZ161">
            <v>5</v>
          </cell>
          <cell r="CA161">
            <v>5</v>
          </cell>
          <cell r="CB161">
            <v>0</v>
          </cell>
          <cell r="CC161">
            <v>4</v>
          </cell>
          <cell r="CD161">
            <v>4</v>
          </cell>
          <cell r="CE161">
            <v>2</v>
          </cell>
          <cell r="CF161">
            <v>0</v>
          </cell>
          <cell r="CG161">
            <v>2</v>
          </cell>
          <cell r="CH161">
            <v>4</v>
          </cell>
          <cell r="CI161">
            <v>2</v>
          </cell>
          <cell r="CJ161">
            <v>3</v>
          </cell>
          <cell r="CK161">
            <v>3</v>
          </cell>
          <cell r="CL161">
            <v>2</v>
          </cell>
          <cell r="CM161">
            <v>3</v>
          </cell>
          <cell r="CN161">
            <v>3</v>
          </cell>
          <cell r="CO161">
            <v>4</v>
          </cell>
          <cell r="CP161">
            <v>3</v>
          </cell>
          <cell r="CQ161">
            <v>2</v>
          </cell>
          <cell r="CR161">
            <v>1</v>
          </cell>
          <cell r="CS161">
            <v>3</v>
          </cell>
          <cell r="CT161">
            <v>3</v>
          </cell>
          <cell r="CU161">
            <v>0</v>
          </cell>
          <cell r="CV161">
            <v>1</v>
          </cell>
          <cell r="CW161">
            <v>0</v>
          </cell>
          <cell r="CX161">
            <v>1</v>
          </cell>
          <cell r="CY161">
            <v>0</v>
          </cell>
          <cell r="CZ161">
            <v>1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</row>
        <row r="162">
          <cell r="A162" t="str">
            <v>ｽｹﾉﾌ11</v>
          </cell>
          <cell r="B162" t="str">
            <v>ｽｹﾉﾌ</v>
          </cell>
          <cell r="C162">
            <v>1</v>
          </cell>
          <cell r="D162">
            <v>1</v>
          </cell>
          <cell r="E162">
            <v>4</v>
          </cell>
          <cell r="F162">
            <v>9</v>
          </cell>
          <cell r="G162">
            <v>7</v>
          </cell>
          <cell r="H162">
            <v>12</v>
          </cell>
          <cell r="I162">
            <v>7</v>
          </cell>
          <cell r="J162">
            <v>14</v>
          </cell>
          <cell r="K162">
            <v>14</v>
          </cell>
          <cell r="L162">
            <v>11</v>
          </cell>
          <cell r="M162">
            <v>15</v>
          </cell>
          <cell r="N162">
            <v>13</v>
          </cell>
          <cell r="O162">
            <v>9</v>
          </cell>
          <cell r="P162">
            <v>14</v>
          </cell>
          <cell r="Q162">
            <v>12</v>
          </cell>
          <cell r="R162">
            <v>7</v>
          </cell>
          <cell r="S162">
            <v>6</v>
          </cell>
          <cell r="T162">
            <v>11</v>
          </cell>
          <cell r="U162">
            <v>8</v>
          </cell>
          <cell r="V162">
            <v>14</v>
          </cell>
          <cell r="W162">
            <v>9</v>
          </cell>
          <cell r="X162">
            <v>7</v>
          </cell>
          <cell r="Y162">
            <v>11</v>
          </cell>
          <cell r="Z162">
            <v>10</v>
          </cell>
          <cell r="AA162">
            <v>4</v>
          </cell>
          <cell r="AB162">
            <v>11</v>
          </cell>
          <cell r="AC162">
            <v>8</v>
          </cell>
          <cell r="AD162">
            <v>15</v>
          </cell>
          <cell r="AE162">
            <v>15</v>
          </cell>
          <cell r="AF162">
            <v>17</v>
          </cell>
          <cell r="AG162">
            <v>7</v>
          </cell>
          <cell r="AH162">
            <v>11</v>
          </cell>
          <cell r="AI162">
            <v>5</v>
          </cell>
          <cell r="AJ162">
            <v>11</v>
          </cell>
          <cell r="AK162">
            <v>12</v>
          </cell>
          <cell r="AL162">
            <v>11</v>
          </cell>
          <cell r="AM162">
            <v>16</v>
          </cell>
          <cell r="AN162">
            <v>14</v>
          </cell>
          <cell r="AO162">
            <v>13</v>
          </cell>
          <cell r="AP162">
            <v>19</v>
          </cell>
          <cell r="AQ162">
            <v>8</v>
          </cell>
          <cell r="AR162">
            <v>17</v>
          </cell>
          <cell r="AS162">
            <v>12</v>
          </cell>
          <cell r="AT162">
            <v>25</v>
          </cell>
          <cell r="AU162">
            <v>11</v>
          </cell>
          <cell r="AV162">
            <v>20</v>
          </cell>
          <cell r="AW162">
            <v>25</v>
          </cell>
          <cell r="AX162">
            <v>29</v>
          </cell>
          <cell r="AY162">
            <v>15</v>
          </cell>
          <cell r="AZ162">
            <v>24</v>
          </cell>
          <cell r="BA162">
            <v>21</v>
          </cell>
          <cell r="BB162">
            <v>19</v>
          </cell>
          <cell r="BC162">
            <v>17</v>
          </cell>
          <cell r="BD162">
            <v>18</v>
          </cell>
          <cell r="BE162">
            <v>22</v>
          </cell>
          <cell r="BF162">
            <v>16</v>
          </cell>
          <cell r="BG162">
            <v>15</v>
          </cell>
          <cell r="BH162">
            <v>16</v>
          </cell>
          <cell r="BI162">
            <v>14</v>
          </cell>
          <cell r="BJ162">
            <v>12</v>
          </cell>
          <cell r="BK162">
            <v>12</v>
          </cell>
          <cell r="BL162">
            <v>10</v>
          </cell>
          <cell r="BM162">
            <v>10</v>
          </cell>
          <cell r="BN162">
            <v>15</v>
          </cell>
          <cell r="BO162">
            <v>14</v>
          </cell>
          <cell r="BP162">
            <v>9</v>
          </cell>
          <cell r="BQ162">
            <v>10</v>
          </cell>
          <cell r="BR162">
            <v>20</v>
          </cell>
          <cell r="BS162">
            <v>19</v>
          </cell>
          <cell r="BT162">
            <v>19</v>
          </cell>
          <cell r="BU162">
            <v>9</v>
          </cell>
          <cell r="BV162">
            <v>13</v>
          </cell>
          <cell r="BW162">
            <v>14</v>
          </cell>
          <cell r="BX162">
            <v>11</v>
          </cell>
          <cell r="BY162">
            <v>7</v>
          </cell>
          <cell r="BZ162">
            <v>13</v>
          </cell>
          <cell r="CA162">
            <v>10</v>
          </cell>
          <cell r="CB162">
            <v>12</v>
          </cell>
          <cell r="CC162">
            <v>12</v>
          </cell>
          <cell r="CD162">
            <v>7</v>
          </cell>
          <cell r="CE162">
            <v>2</v>
          </cell>
          <cell r="CF162">
            <v>9</v>
          </cell>
          <cell r="CG162">
            <v>5</v>
          </cell>
          <cell r="CH162">
            <v>13</v>
          </cell>
          <cell r="CI162">
            <v>7</v>
          </cell>
          <cell r="CJ162">
            <v>7</v>
          </cell>
          <cell r="CK162">
            <v>6</v>
          </cell>
          <cell r="CL162">
            <v>7</v>
          </cell>
          <cell r="CM162">
            <v>5</v>
          </cell>
          <cell r="CN162">
            <v>8</v>
          </cell>
          <cell r="CO162">
            <v>4</v>
          </cell>
          <cell r="CP162">
            <v>4</v>
          </cell>
          <cell r="CQ162">
            <v>1</v>
          </cell>
          <cell r="CR162">
            <v>1</v>
          </cell>
          <cell r="CS162">
            <v>2</v>
          </cell>
          <cell r="CT162">
            <v>2</v>
          </cell>
          <cell r="CU162">
            <v>1</v>
          </cell>
          <cell r="CV162">
            <v>2</v>
          </cell>
          <cell r="CW162">
            <v>0</v>
          </cell>
          <cell r="CX162">
            <v>0</v>
          </cell>
          <cell r="CY162">
            <v>1</v>
          </cell>
          <cell r="CZ162">
            <v>1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</row>
        <row r="163">
          <cell r="A163" t="str">
            <v>ｽｹﾉﾌ12</v>
          </cell>
          <cell r="B163" t="str">
            <v>ｽｹﾉﾌ</v>
          </cell>
          <cell r="C163">
            <v>1</v>
          </cell>
          <cell r="D163">
            <v>2</v>
          </cell>
          <cell r="E163">
            <v>10</v>
          </cell>
          <cell r="F163">
            <v>10</v>
          </cell>
          <cell r="G163">
            <v>9</v>
          </cell>
          <cell r="H163">
            <v>12</v>
          </cell>
          <cell r="I163">
            <v>10</v>
          </cell>
          <cell r="J163">
            <v>8</v>
          </cell>
          <cell r="K163">
            <v>10</v>
          </cell>
          <cell r="L163">
            <v>14</v>
          </cell>
          <cell r="M163">
            <v>7</v>
          </cell>
          <cell r="N163">
            <v>13</v>
          </cell>
          <cell r="O163">
            <v>16</v>
          </cell>
          <cell r="P163">
            <v>16</v>
          </cell>
          <cell r="Q163">
            <v>8</v>
          </cell>
          <cell r="R163">
            <v>11</v>
          </cell>
          <cell r="S163">
            <v>15</v>
          </cell>
          <cell r="T163">
            <v>8</v>
          </cell>
          <cell r="U163">
            <v>5</v>
          </cell>
          <cell r="V163">
            <v>12</v>
          </cell>
          <cell r="W163">
            <v>11</v>
          </cell>
          <cell r="X163">
            <v>13</v>
          </cell>
          <cell r="Y163">
            <v>7</v>
          </cell>
          <cell r="Z163">
            <v>7</v>
          </cell>
          <cell r="AA163">
            <v>6</v>
          </cell>
          <cell r="AB163">
            <v>10</v>
          </cell>
          <cell r="AC163">
            <v>11</v>
          </cell>
          <cell r="AD163">
            <v>5</v>
          </cell>
          <cell r="AE163">
            <v>5</v>
          </cell>
          <cell r="AF163">
            <v>8</v>
          </cell>
          <cell r="AG163">
            <v>5</v>
          </cell>
          <cell r="AH163">
            <v>16</v>
          </cell>
          <cell r="AI163">
            <v>5</v>
          </cell>
          <cell r="AJ163">
            <v>9</v>
          </cell>
          <cell r="AK163">
            <v>5</v>
          </cell>
          <cell r="AL163">
            <v>12</v>
          </cell>
          <cell r="AM163">
            <v>13</v>
          </cell>
          <cell r="AN163">
            <v>16</v>
          </cell>
          <cell r="AO163">
            <v>22</v>
          </cell>
          <cell r="AP163">
            <v>16</v>
          </cell>
          <cell r="AQ163">
            <v>14</v>
          </cell>
          <cell r="AR163">
            <v>20</v>
          </cell>
          <cell r="AS163">
            <v>23</v>
          </cell>
          <cell r="AT163">
            <v>19</v>
          </cell>
          <cell r="AU163">
            <v>15</v>
          </cell>
          <cell r="AV163">
            <v>17</v>
          </cell>
          <cell r="AW163">
            <v>25</v>
          </cell>
          <cell r="AX163">
            <v>28</v>
          </cell>
          <cell r="AY163">
            <v>15</v>
          </cell>
          <cell r="AZ163">
            <v>14</v>
          </cell>
          <cell r="BA163">
            <v>20</v>
          </cell>
          <cell r="BB163">
            <v>16</v>
          </cell>
          <cell r="BC163">
            <v>21</v>
          </cell>
          <cell r="BD163">
            <v>8</v>
          </cell>
          <cell r="BE163">
            <v>16</v>
          </cell>
          <cell r="BF163">
            <v>19</v>
          </cell>
          <cell r="BG163">
            <v>16</v>
          </cell>
          <cell r="BH163">
            <v>14</v>
          </cell>
          <cell r="BI163">
            <v>15</v>
          </cell>
          <cell r="BJ163">
            <v>7</v>
          </cell>
          <cell r="BK163">
            <v>12</v>
          </cell>
          <cell r="BL163">
            <v>7</v>
          </cell>
          <cell r="BM163">
            <v>17</v>
          </cell>
          <cell r="BN163">
            <v>14</v>
          </cell>
          <cell r="BO163">
            <v>20</v>
          </cell>
          <cell r="BP163">
            <v>13</v>
          </cell>
          <cell r="BQ163">
            <v>15</v>
          </cell>
          <cell r="BR163">
            <v>13</v>
          </cell>
          <cell r="BS163">
            <v>10</v>
          </cell>
          <cell r="BT163">
            <v>13</v>
          </cell>
          <cell r="BU163">
            <v>15</v>
          </cell>
          <cell r="BV163">
            <v>23</v>
          </cell>
          <cell r="BW163">
            <v>13</v>
          </cell>
          <cell r="BX163">
            <v>13</v>
          </cell>
          <cell r="BY163">
            <v>13</v>
          </cell>
          <cell r="BZ163">
            <v>10</v>
          </cell>
          <cell r="CA163">
            <v>8</v>
          </cell>
          <cell r="CB163">
            <v>12</v>
          </cell>
          <cell r="CC163">
            <v>18</v>
          </cell>
          <cell r="CD163">
            <v>9</v>
          </cell>
          <cell r="CE163">
            <v>8</v>
          </cell>
          <cell r="CF163">
            <v>12</v>
          </cell>
          <cell r="CG163">
            <v>12</v>
          </cell>
          <cell r="CH163">
            <v>20</v>
          </cell>
          <cell r="CI163">
            <v>10</v>
          </cell>
          <cell r="CJ163">
            <v>9</v>
          </cell>
          <cell r="CK163">
            <v>9</v>
          </cell>
          <cell r="CL163">
            <v>8</v>
          </cell>
          <cell r="CM163">
            <v>12</v>
          </cell>
          <cell r="CN163">
            <v>9</v>
          </cell>
          <cell r="CO163">
            <v>5</v>
          </cell>
          <cell r="CP163">
            <v>8</v>
          </cell>
          <cell r="CQ163">
            <v>7</v>
          </cell>
          <cell r="CR163">
            <v>6</v>
          </cell>
          <cell r="CS163">
            <v>3</v>
          </cell>
          <cell r="CT163">
            <v>6</v>
          </cell>
          <cell r="CU163">
            <v>6</v>
          </cell>
          <cell r="CV163">
            <v>1</v>
          </cell>
          <cell r="CW163">
            <v>2</v>
          </cell>
          <cell r="CX163">
            <v>2</v>
          </cell>
          <cell r="CY163">
            <v>0</v>
          </cell>
          <cell r="CZ163">
            <v>1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</row>
        <row r="164">
          <cell r="A164" t="str">
            <v>ｽﾅﾔﾏ11</v>
          </cell>
          <cell r="B164" t="str">
            <v>ｽﾅﾔﾏ</v>
          </cell>
          <cell r="C164">
            <v>1</v>
          </cell>
          <cell r="D164">
            <v>1</v>
          </cell>
          <cell r="E164">
            <v>11</v>
          </cell>
          <cell r="F164">
            <v>5</v>
          </cell>
          <cell r="G164">
            <v>6</v>
          </cell>
          <cell r="H164">
            <v>3</v>
          </cell>
          <cell r="I164">
            <v>6</v>
          </cell>
          <cell r="J164">
            <v>8</v>
          </cell>
          <cell r="K164">
            <v>1</v>
          </cell>
          <cell r="L164">
            <v>1</v>
          </cell>
          <cell r="M164">
            <v>1</v>
          </cell>
          <cell r="N164">
            <v>9</v>
          </cell>
          <cell r="O164">
            <v>2</v>
          </cell>
          <cell r="P164">
            <v>3</v>
          </cell>
          <cell r="Q164">
            <v>1</v>
          </cell>
          <cell r="R164">
            <v>1</v>
          </cell>
          <cell r="S164">
            <v>6</v>
          </cell>
          <cell r="T164">
            <v>7</v>
          </cell>
          <cell r="U164">
            <v>7</v>
          </cell>
          <cell r="V164">
            <v>6</v>
          </cell>
          <cell r="W164">
            <v>4</v>
          </cell>
          <cell r="X164">
            <v>6</v>
          </cell>
          <cell r="Y164">
            <v>7</v>
          </cell>
          <cell r="Z164">
            <v>8</v>
          </cell>
          <cell r="AA164">
            <v>4</v>
          </cell>
          <cell r="AB164">
            <v>15</v>
          </cell>
          <cell r="AC164">
            <v>15</v>
          </cell>
          <cell r="AD164">
            <v>10</v>
          </cell>
          <cell r="AE164">
            <v>11</v>
          </cell>
          <cell r="AF164">
            <v>11</v>
          </cell>
          <cell r="AG164">
            <v>13</v>
          </cell>
          <cell r="AH164">
            <v>10</v>
          </cell>
          <cell r="AI164">
            <v>14</v>
          </cell>
          <cell r="AJ164">
            <v>14</v>
          </cell>
          <cell r="AK164">
            <v>17</v>
          </cell>
          <cell r="AL164">
            <v>14</v>
          </cell>
          <cell r="AM164">
            <v>8</v>
          </cell>
          <cell r="AN164">
            <v>9</v>
          </cell>
          <cell r="AO164">
            <v>11</v>
          </cell>
          <cell r="AP164">
            <v>12</v>
          </cell>
          <cell r="AQ164">
            <v>10</v>
          </cell>
          <cell r="AR164">
            <v>8</v>
          </cell>
          <cell r="AS164">
            <v>8</v>
          </cell>
          <cell r="AT164">
            <v>12</v>
          </cell>
          <cell r="AU164">
            <v>11</v>
          </cell>
          <cell r="AV164">
            <v>17</v>
          </cell>
          <cell r="AW164">
            <v>19</v>
          </cell>
          <cell r="AX164">
            <v>14</v>
          </cell>
          <cell r="AY164">
            <v>8</v>
          </cell>
          <cell r="AZ164">
            <v>14</v>
          </cell>
          <cell r="BA164">
            <v>19</v>
          </cell>
          <cell r="BB164">
            <v>8</v>
          </cell>
          <cell r="BC164">
            <v>12</v>
          </cell>
          <cell r="BD164">
            <v>7</v>
          </cell>
          <cell r="BE164">
            <v>19</v>
          </cell>
          <cell r="BF164">
            <v>15</v>
          </cell>
          <cell r="BG164">
            <v>16</v>
          </cell>
          <cell r="BH164">
            <v>6</v>
          </cell>
          <cell r="BI164">
            <v>22</v>
          </cell>
          <cell r="BJ164">
            <v>13</v>
          </cell>
          <cell r="BK164">
            <v>15</v>
          </cell>
          <cell r="BL164">
            <v>12</v>
          </cell>
          <cell r="BM164">
            <v>7</v>
          </cell>
          <cell r="BN164">
            <v>10</v>
          </cell>
          <cell r="BO164">
            <v>19</v>
          </cell>
          <cell r="BP164">
            <v>8</v>
          </cell>
          <cell r="BQ164">
            <v>7</v>
          </cell>
          <cell r="BR164">
            <v>14</v>
          </cell>
          <cell r="BS164">
            <v>10</v>
          </cell>
          <cell r="BT164">
            <v>10</v>
          </cell>
          <cell r="BU164">
            <v>20</v>
          </cell>
          <cell r="BV164">
            <v>15</v>
          </cell>
          <cell r="BW164">
            <v>15</v>
          </cell>
          <cell r="BX164">
            <v>2</v>
          </cell>
          <cell r="BY164">
            <v>6</v>
          </cell>
          <cell r="BZ164">
            <v>10</v>
          </cell>
          <cell r="CA164">
            <v>10</v>
          </cell>
          <cell r="CB164">
            <v>14</v>
          </cell>
          <cell r="CC164">
            <v>13</v>
          </cell>
          <cell r="CD164">
            <v>10</v>
          </cell>
          <cell r="CE164">
            <v>8</v>
          </cell>
          <cell r="CF164">
            <v>7</v>
          </cell>
          <cell r="CG164">
            <v>4</v>
          </cell>
          <cell r="CH164">
            <v>5</v>
          </cell>
          <cell r="CI164">
            <v>10</v>
          </cell>
          <cell r="CJ164">
            <v>2</v>
          </cell>
          <cell r="CK164">
            <v>10</v>
          </cell>
          <cell r="CL164">
            <v>8</v>
          </cell>
          <cell r="CM164">
            <v>3</v>
          </cell>
          <cell r="CN164">
            <v>1</v>
          </cell>
          <cell r="CO164">
            <v>3</v>
          </cell>
          <cell r="CP164">
            <v>4</v>
          </cell>
          <cell r="CQ164">
            <v>2</v>
          </cell>
          <cell r="CR164">
            <v>2</v>
          </cell>
          <cell r="CS164">
            <v>2</v>
          </cell>
          <cell r="CT164">
            <v>1</v>
          </cell>
          <cell r="CU164">
            <v>1</v>
          </cell>
          <cell r="CV164">
            <v>0</v>
          </cell>
          <cell r="CW164">
            <v>1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1</v>
          </cell>
          <cell r="DD164">
            <v>0</v>
          </cell>
          <cell r="DE164">
            <v>0</v>
          </cell>
        </row>
        <row r="165">
          <cell r="A165" t="str">
            <v>ｽﾅﾔﾏ12</v>
          </cell>
          <cell r="B165" t="str">
            <v>ｽﾅﾔﾏ</v>
          </cell>
          <cell r="C165">
            <v>1</v>
          </cell>
          <cell r="D165">
            <v>2</v>
          </cell>
          <cell r="E165">
            <v>5</v>
          </cell>
          <cell r="F165">
            <v>4</v>
          </cell>
          <cell r="G165">
            <v>8</v>
          </cell>
          <cell r="H165">
            <v>6</v>
          </cell>
          <cell r="I165">
            <v>6</v>
          </cell>
          <cell r="J165">
            <v>2</v>
          </cell>
          <cell r="K165">
            <v>4</v>
          </cell>
          <cell r="L165">
            <v>5</v>
          </cell>
          <cell r="M165">
            <v>3</v>
          </cell>
          <cell r="N165">
            <v>3</v>
          </cell>
          <cell r="O165">
            <v>1</v>
          </cell>
          <cell r="P165">
            <v>3</v>
          </cell>
          <cell r="Q165">
            <v>3</v>
          </cell>
          <cell r="R165">
            <v>2</v>
          </cell>
          <cell r="S165">
            <v>0</v>
          </cell>
          <cell r="T165">
            <v>7</v>
          </cell>
          <cell r="U165">
            <v>5</v>
          </cell>
          <cell r="V165">
            <v>6</v>
          </cell>
          <cell r="W165">
            <v>4</v>
          </cell>
          <cell r="X165">
            <v>4</v>
          </cell>
          <cell r="Y165">
            <v>11</v>
          </cell>
          <cell r="Z165">
            <v>9</v>
          </cell>
          <cell r="AA165">
            <v>9</v>
          </cell>
          <cell r="AB165">
            <v>12</v>
          </cell>
          <cell r="AC165">
            <v>6</v>
          </cell>
          <cell r="AD165">
            <v>16</v>
          </cell>
          <cell r="AE165">
            <v>6</v>
          </cell>
          <cell r="AF165">
            <v>6</v>
          </cell>
          <cell r="AG165">
            <v>17</v>
          </cell>
          <cell r="AH165">
            <v>11</v>
          </cell>
          <cell r="AI165">
            <v>9</v>
          </cell>
          <cell r="AJ165">
            <v>11</v>
          </cell>
          <cell r="AK165">
            <v>6</v>
          </cell>
          <cell r="AL165">
            <v>11</v>
          </cell>
          <cell r="AM165">
            <v>6</v>
          </cell>
          <cell r="AN165">
            <v>13</v>
          </cell>
          <cell r="AO165">
            <v>12</v>
          </cell>
          <cell r="AP165">
            <v>9</v>
          </cell>
          <cell r="AQ165">
            <v>8</v>
          </cell>
          <cell r="AR165">
            <v>13</v>
          </cell>
          <cell r="AS165">
            <v>8</v>
          </cell>
          <cell r="AT165">
            <v>12</v>
          </cell>
          <cell r="AU165">
            <v>16</v>
          </cell>
          <cell r="AV165">
            <v>13</v>
          </cell>
          <cell r="AW165">
            <v>8</v>
          </cell>
          <cell r="AX165">
            <v>11</v>
          </cell>
          <cell r="AY165">
            <v>10</v>
          </cell>
          <cell r="AZ165">
            <v>18</v>
          </cell>
          <cell r="BA165">
            <v>14</v>
          </cell>
          <cell r="BB165">
            <v>7</v>
          </cell>
          <cell r="BC165">
            <v>9</v>
          </cell>
          <cell r="BD165">
            <v>5</v>
          </cell>
          <cell r="BE165">
            <v>16</v>
          </cell>
          <cell r="BF165">
            <v>9</v>
          </cell>
          <cell r="BG165">
            <v>15</v>
          </cell>
          <cell r="BH165">
            <v>17</v>
          </cell>
          <cell r="BI165">
            <v>8</v>
          </cell>
          <cell r="BJ165">
            <v>10</v>
          </cell>
          <cell r="BK165">
            <v>10</v>
          </cell>
          <cell r="BL165">
            <v>11</v>
          </cell>
          <cell r="BM165">
            <v>8</v>
          </cell>
          <cell r="BN165">
            <v>12</v>
          </cell>
          <cell r="BO165">
            <v>12</v>
          </cell>
          <cell r="BP165">
            <v>10</v>
          </cell>
          <cell r="BQ165">
            <v>7</v>
          </cell>
          <cell r="BR165">
            <v>10</v>
          </cell>
          <cell r="BS165">
            <v>14</v>
          </cell>
          <cell r="BT165">
            <v>18</v>
          </cell>
          <cell r="BU165">
            <v>14</v>
          </cell>
          <cell r="BV165">
            <v>11</v>
          </cell>
          <cell r="BW165">
            <v>13</v>
          </cell>
          <cell r="BX165">
            <v>11</v>
          </cell>
          <cell r="BY165">
            <v>15</v>
          </cell>
          <cell r="BZ165">
            <v>17</v>
          </cell>
          <cell r="CA165">
            <v>10</v>
          </cell>
          <cell r="CB165">
            <v>10</v>
          </cell>
          <cell r="CC165">
            <v>12</v>
          </cell>
          <cell r="CD165">
            <v>10</v>
          </cell>
          <cell r="CE165">
            <v>6</v>
          </cell>
          <cell r="CF165">
            <v>16</v>
          </cell>
          <cell r="CG165">
            <v>17</v>
          </cell>
          <cell r="CH165">
            <v>16</v>
          </cell>
          <cell r="CI165">
            <v>10</v>
          </cell>
          <cell r="CJ165">
            <v>9</v>
          </cell>
          <cell r="CK165">
            <v>15</v>
          </cell>
          <cell r="CL165">
            <v>12</v>
          </cell>
          <cell r="CM165">
            <v>8</v>
          </cell>
          <cell r="CN165">
            <v>6</v>
          </cell>
          <cell r="CO165">
            <v>9</v>
          </cell>
          <cell r="CP165">
            <v>8</v>
          </cell>
          <cell r="CQ165">
            <v>5</v>
          </cell>
          <cell r="CR165">
            <v>6</v>
          </cell>
          <cell r="CS165">
            <v>2</v>
          </cell>
          <cell r="CT165">
            <v>3</v>
          </cell>
          <cell r="CU165">
            <v>2</v>
          </cell>
          <cell r="CV165">
            <v>2</v>
          </cell>
          <cell r="CW165">
            <v>3</v>
          </cell>
          <cell r="CX165">
            <v>1</v>
          </cell>
          <cell r="CY165">
            <v>1</v>
          </cell>
          <cell r="CZ165">
            <v>1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</row>
        <row r="166">
          <cell r="A166" t="str">
            <v>ｽﾐﾖ111</v>
          </cell>
          <cell r="B166" t="str">
            <v>ｽﾐﾖ1</v>
          </cell>
          <cell r="C166">
            <v>1</v>
          </cell>
          <cell r="D166">
            <v>1</v>
          </cell>
          <cell r="E166">
            <v>2</v>
          </cell>
          <cell r="F166">
            <v>6</v>
          </cell>
          <cell r="G166">
            <v>7</v>
          </cell>
          <cell r="H166">
            <v>9</v>
          </cell>
          <cell r="I166">
            <v>3</v>
          </cell>
          <cell r="J166">
            <v>9</v>
          </cell>
          <cell r="K166">
            <v>7</v>
          </cell>
          <cell r="L166">
            <v>9</v>
          </cell>
          <cell r="M166">
            <v>9</v>
          </cell>
          <cell r="N166">
            <v>10</v>
          </cell>
          <cell r="O166">
            <v>11</v>
          </cell>
          <cell r="P166">
            <v>3</v>
          </cell>
          <cell r="Q166">
            <v>3</v>
          </cell>
          <cell r="R166">
            <v>11</v>
          </cell>
          <cell r="S166">
            <v>9</v>
          </cell>
          <cell r="T166">
            <v>10</v>
          </cell>
          <cell r="U166">
            <v>6</v>
          </cell>
          <cell r="V166">
            <v>4</v>
          </cell>
          <cell r="W166">
            <v>11</v>
          </cell>
          <cell r="X166">
            <v>10</v>
          </cell>
          <cell r="Y166">
            <v>8</v>
          </cell>
          <cell r="Z166">
            <v>10</v>
          </cell>
          <cell r="AA166">
            <v>10</v>
          </cell>
          <cell r="AB166">
            <v>8</v>
          </cell>
          <cell r="AC166">
            <v>21</v>
          </cell>
          <cell r="AD166">
            <v>20</v>
          </cell>
          <cell r="AE166">
            <v>17</v>
          </cell>
          <cell r="AF166">
            <v>27</v>
          </cell>
          <cell r="AG166">
            <v>16</v>
          </cell>
          <cell r="AH166">
            <v>12</v>
          </cell>
          <cell r="AI166">
            <v>14</v>
          </cell>
          <cell r="AJ166">
            <v>12</v>
          </cell>
          <cell r="AK166">
            <v>5</v>
          </cell>
          <cell r="AL166">
            <v>7</v>
          </cell>
          <cell r="AM166">
            <v>10</v>
          </cell>
          <cell r="AN166">
            <v>7</v>
          </cell>
          <cell r="AO166">
            <v>14</v>
          </cell>
          <cell r="AP166">
            <v>3</v>
          </cell>
          <cell r="AQ166">
            <v>10</v>
          </cell>
          <cell r="AR166">
            <v>3</v>
          </cell>
          <cell r="AS166">
            <v>10</v>
          </cell>
          <cell r="AT166">
            <v>12</v>
          </cell>
          <cell r="AU166">
            <v>9</v>
          </cell>
          <cell r="AV166">
            <v>5</v>
          </cell>
          <cell r="AW166">
            <v>8</v>
          </cell>
          <cell r="AX166">
            <v>9</v>
          </cell>
          <cell r="AY166">
            <v>16</v>
          </cell>
          <cell r="AZ166">
            <v>15</v>
          </cell>
          <cell r="BA166">
            <v>17</v>
          </cell>
          <cell r="BB166">
            <v>10</v>
          </cell>
          <cell r="BC166">
            <v>18</v>
          </cell>
          <cell r="BD166">
            <v>4</v>
          </cell>
          <cell r="BE166">
            <v>15</v>
          </cell>
          <cell r="BF166">
            <v>10</v>
          </cell>
          <cell r="BG166">
            <v>9</v>
          </cell>
          <cell r="BH166">
            <v>7</v>
          </cell>
          <cell r="BI166">
            <v>8</v>
          </cell>
          <cell r="BJ166">
            <v>8</v>
          </cell>
          <cell r="BK166">
            <v>13</v>
          </cell>
          <cell r="BL166">
            <v>12</v>
          </cell>
          <cell r="BM166">
            <v>11</v>
          </cell>
          <cell r="BN166">
            <v>11</v>
          </cell>
          <cell r="BO166">
            <v>7</v>
          </cell>
          <cell r="BP166">
            <v>10</v>
          </cell>
          <cell r="BQ166">
            <v>9</v>
          </cell>
          <cell r="BR166">
            <v>3</v>
          </cell>
          <cell r="BS166">
            <v>13</v>
          </cell>
          <cell r="BT166">
            <v>8</v>
          </cell>
          <cell r="BU166">
            <v>8</v>
          </cell>
          <cell r="BV166">
            <v>16</v>
          </cell>
          <cell r="BW166">
            <v>5</v>
          </cell>
          <cell r="BX166">
            <v>7</v>
          </cell>
          <cell r="BY166">
            <v>4</v>
          </cell>
          <cell r="BZ166">
            <v>9</v>
          </cell>
          <cell r="CA166">
            <v>1</v>
          </cell>
          <cell r="CB166">
            <v>8</v>
          </cell>
          <cell r="CC166">
            <v>5</v>
          </cell>
          <cell r="CD166">
            <v>9</v>
          </cell>
          <cell r="CE166">
            <v>4</v>
          </cell>
          <cell r="CF166">
            <v>6</v>
          </cell>
          <cell r="CG166">
            <v>5</v>
          </cell>
          <cell r="CH166">
            <v>3</v>
          </cell>
          <cell r="CI166">
            <v>5</v>
          </cell>
          <cell r="CJ166">
            <v>10</v>
          </cell>
          <cell r="CK166">
            <v>4</v>
          </cell>
          <cell r="CL166">
            <v>4</v>
          </cell>
          <cell r="CM166">
            <v>4</v>
          </cell>
          <cell r="CN166">
            <v>5</v>
          </cell>
          <cell r="CO166">
            <v>3</v>
          </cell>
          <cell r="CP166">
            <v>2</v>
          </cell>
          <cell r="CQ166">
            <v>3</v>
          </cell>
          <cell r="CR166">
            <v>0</v>
          </cell>
          <cell r="CS166">
            <v>2</v>
          </cell>
          <cell r="CT166">
            <v>0</v>
          </cell>
          <cell r="CU166">
            <v>1</v>
          </cell>
          <cell r="CV166">
            <v>1</v>
          </cell>
          <cell r="CW166">
            <v>0</v>
          </cell>
          <cell r="CX166">
            <v>0</v>
          </cell>
          <cell r="CY166">
            <v>0</v>
          </cell>
          <cell r="CZ166">
            <v>1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</row>
        <row r="167">
          <cell r="A167" t="str">
            <v>ｽﾐﾖ112</v>
          </cell>
          <cell r="B167" t="str">
            <v>ｽﾐﾖ1</v>
          </cell>
          <cell r="C167">
            <v>1</v>
          </cell>
          <cell r="D167">
            <v>2</v>
          </cell>
          <cell r="E167">
            <v>6</v>
          </cell>
          <cell r="F167">
            <v>5</v>
          </cell>
          <cell r="G167">
            <v>5</v>
          </cell>
          <cell r="H167">
            <v>6</v>
          </cell>
          <cell r="I167">
            <v>4</v>
          </cell>
          <cell r="J167">
            <v>5</v>
          </cell>
          <cell r="K167">
            <v>3</v>
          </cell>
          <cell r="L167">
            <v>9</v>
          </cell>
          <cell r="M167">
            <v>4</v>
          </cell>
          <cell r="N167">
            <v>5</v>
          </cell>
          <cell r="O167">
            <v>4</v>
          </cell>
          <cell r="P167">
            <v>9</v>
          </cell>
          <cell r="Q167">
            <v>5</v>
          </cell>
          <cell r="R167">
            <v>7</v>
          </cell>
          <cell r="S167">
            <v>4</v>
          </cell>
          <cell r="T167">
            <v>5</v>
          </cell>
          <cell r="U167">
            <v>9</v>
          </cell>
          <cell r="V167">
            <v>9</v>
          </cell>
          <cell r="W167">
            <v>9</v>
          </cell>
          <cell r="X167">
            <v>9</v>
          </cell>
          <cell r="Y167">
            <v>11</v>
          </cell>
          <cell r="Z167">
            <v>9</v>
          </cell>
          <cell r="AA167">
            <v>5</v>
          </cell>
          <cell r="AB167">
            <v>9</v>
          </cell>
          <cell r="AC167">
            <v>4</v>
          </cell>
          <cell r="AD167">
            <v>9</v>
          </cell>
          <cell r="AE167">
            <v>5</v>
          </cell>
          <cell r="AF167">
            <v>5</v>
          </cell>
          <cell r="AG167">
            <v>6</v>
          </cell>
          <cell r="AH167">
            <v>6</v>
          </cell>
          <cell r="AI167">
            <v>6</v>
          </cell>
          <cell r="AJ167">
            <v>9</v>
          </cell>
          <cell r="AK167">
            <v>6</v>
          </cell>
          <cell r="AL167">
            <v>11</v>
          </cell>
          <cell r="AM167">
            <v>7</v>
          </cell>
          <cell r="AN167">
            <v>6</v>
          </cell>
          <cell r="AO167">
            <v>9</v>
          </cell>
          <cell r="AP167">
            <v>11</v>
          </cell>
          <cell r="AQ167">
            <v>10</v>
          </cell>
          <cell r="AR167">
            <v>7</v>
          </cell>
          <cell r="AS167">
            <v>8</v>
          </cell>
          <cell r="AT167">
            <v>10</v>
          </cell>
          <cell r="AU167">
            <v>10</v>
          </cell>
          <cell r="AV167">
            <v>11</v>
          </cell>
          <cell r="AW167">
            <v>19</v>
          </cell>
          <cell r="AX167">
            <v>13</v>
          </cell>
          <cell r="AY167">
            <v>10</v>
          </cell>
          <cell r="AZ167">
            <v>10</v>
          </cell>
          <cell r="BA167">
            <v>7</v>
          </cell>
          <cell r="BB167">
            <v>9</v>
          </cell>
          <cell r="BC167">
            <v>11</v>
          </cell>
          <cell r="BD167">
            <v>7</v>
          </cell>
          <cell r="BE167">
            <v>12</v>
          </cell>
          <cell r="BF167">
            <v>9</v>
          </cell>
          <cell r="BG167">
            <v>8</v>
          </cell>
          <cell r="BH167">
            <v>13</v>
          </cell>
          <cell r="BI167">
            <v>12</v>
          </cell>
          <cell r="BJ167">
            <v>12</v>
          </cell>
          <cell r="BK167">
            <v>6</v>
          </cell>
          <cell r="BL167">
            <v>10</v>
          </cell>
          <cell r="BM167">
            <v>5</v>
          </cell>
          <cell r="BN167">
            <v>9</v>
          </cell>
          <cell r="BO167">
            <v>6</v>
          </cell>
          <cell r="BP167">
            <v>8</v>
          </cell>
          <cell r="BQ167">
            <v>5</v>
          </cell>
          <cell r="BR167">
            <v>7</v>
          </cell>
          <cell r="BS167">
            <v>13</v>
          </cell>
          <cell r="BT167">
            <v>11</v>
          </cell>
          <cell r="BU167">
            <v>18</v>
          </cell>
          <cell r="BV167">
            <v>10</v>
          </cell>
          <cell r="BW167">
            <v>12</v>
          </cell>
          <cell r="BX167">
            <v>0</v>
          </cell>
          <cell r="BY167">
            <v>8</v>
          </cell>
          <cell r="BZ167">
            <v>9</v>
          </cell>
          <cell r="CA167">
            <v>9</v>
          </cell>
          <cell r="CB167">
            <v>11</v>
          </cell>
          <cell r="CC167">
            <v>12</v>
          </cell>
          <cell r="CD167">
            <v>5</v>
          </cell>
          <cell r="CE167">
            <v>8</v>
          </cell>
          <cell r="CF167">
            <v>6</v>
          </cell>
          <cell r="CG167">
            <v>11</v>
          </cell>
          <cell r="CH167">
            <v>9</v>
          </cell>
          <cell r="CI167">
            <v>8</v>
          </cell>
          <cell r="CJ167">
            <v>7</v>
          </cell>
          <cell r="CK167">
            <v>14</v>
          </cell>
          <cell r="CL167">
            <v>9</v>
          </cell>
          <cell r="CM167">
            <v>7</v>
          </cell>
          <cell r="CN167">
            <v>4</v>
          </cell>
          <cell r="CO167">
            <v>4</v>
          </cell>
          <cell r="CP167">
            <v>5</v>
          </cell>
          <cell r="CQ167">
            <v>6</v>
          </cell>
          <cell r="CR167">
            <v>4</v>
          </cell>
          <cell r="CS167">
            <v>0</v>
          </cell>
          <cell r="CT167">
            <v>4</v>
          </cell>
          <cell r="CU167">
            <v>1</v>
          </cell>
          <cell r="CV167">
            <v>1</v>
          </cell>
          <cell r="CW167">
            <v>0</v>
          </cell>
          <cell r="CX167">
            <v>1</v>
          </cell>
          <cell r="CY167">
            <v>1</v>
          </cell>
          <cell r="CZ167">
            <v>2</v>
          </cell>
          <cell r="DA167">
            <v>0</v>
          </cell>
          <cell r="DB167">
            <v>0</v>
          </cell>
          <cell r="DC167">
            <v>1</v>
          </cell>
          <cell r="DD167">
            <v>0</v>
          </cell>
          <cell r="DE167">
            <v>0</v>
          </cell>
        </row>
        <row r="168">
          <cell r="A168" t="str">
            <v>ｽﾐﾖ211</v>
          </cell>
          <cell r="B168" t="str">
            <v>ｽﾐﾖ2</v>
          </cell>
          <cell r="C168">
            <v>1</v>
          </cell>
          <cell r="D168">
            <v>1</v>
          </cell>
          <cell r="E168">
            <v>6</v>
          </cell>
          <cell r="F168">
            <v>0</v>
          </cell>
          <cell r="G168">
            <v>4</v>
          </cell>
          <cell r="H168">
            <v>4</v>
          </cell>
          <cell r="I168">
            <v>2</v>
          </cell>
          <cell r="J168">
            <v>4</v>
          </cell>
          <cell r="K168">
            <v>2</v>
          </cell>
          <cell r="L168">
            <v>4</v>
          </cell>
          <cell r="M168">
            <v>1</v>
          </cell>
          <cell r="N168">
            <v>1</v>
          </cell>
          <cell r="O168">
            <v>5</v>
          </cell>
          <cell r="P168">
            <v>3</v>
          </cell>
          <cell r="Q168">
            <v>3</v>
          </cell>
          <cell r="R168">
            <v>4</v>
          </cell>
          <cell r="S168">
            <v>6</v>
          </cell>
          <cell r="T168">
            <v>5</v>
          </cell>
          <cell r="U168">
            <v>7</v>
          </cell>
          <cell r="V168">
            <v>5</v>
          </cell>
          <cell r="W168">
            <v>7</v>
          </cell>
          <cell r="X168">
            <v>10</v>
          </cell>
          <cell r="Y168">
            <v>4</v>
          </cell>
          <cell r="Z168">
            <v>6</v>
          </cell>
          <cell r="AA168">
            <v>5</v>
          </cell>
          <cell r="AB168">
            <v>6</v>
          </cell>
          <cell r="AC168">
            <v>3</v>
          </cell>
          <cell r="AD168">
            <v>2</v>
          </cell>
          <cell r="AE168">
            <v>6</v>
          </cell>
          <cell r="AF168">
            <v>6</v>
          </cell>
          <cell r="AG168">
            <v>3</v>
          </cell>
          <cell r="AH168">
            <v>2</v>
          </cell>
          <cell r="AI168">
            <v>6</v>
          </cell>
          <cell r="AJ168">
            <v>5</v>
          </cell>
          <cell r="AK168">
            <v>5</v>
          </cell>
          <cell r="AL168">
            <v>6</v>
          </cell>
          <cell r="AM168">
            <v>4</v>
          </cell>
          <cell r="AN168">
            <v>5</v>
          </cell>
          <cell r="AO168">
            <v>4</v>
          </cell>
          <cell r="AP168">
            <v>4</v>
          </cell>
          <cell r="AQ168">
            <v>2</v>
          </cell>
          <cell r="AR168">
            <v>5</v>
          </cell>
          <cell r="AS168">
            <v>7</v>
          </cell>
          <cell r="AT168">
            <v>6</v>
          </cell>
          <cell r="AU168">
            <v>9</v>
          </cell>
          <cell r="AV168">
            <v>7</v>
          </cell>
          <cell r="AW168">
            <v>6</v>
          </cell>
          <cell r="AX168">
            <v>5</v>
          </cell>
          <cell r="AY168">
            <v>8</v>
          </cell>
          <cell r="AZ168">
            <v>6</v>
          </cell>
          <cell r="BA168">
            <v>7</v>
          </cell>
          <cell r="BB168">
            <v>4</v>
          </cell>
          <cell r="BC168">
            <v>6</v>
          </cell>
          <cell r="BD168">
            <v>4</v>
          </cell>
          <cell r="BE168">
            <v>4</v>
          </cell>
          <cell r="BF168">
            <v>7</v>
          </cell>
          <cell r="BG168">
            <v>5</v>
          </cell>
          <cell r="BH168">
            <v>14</v>
          </cell>
          <cell r="BI168">
            <v>6</v>
          </cell>
          <cell r="BJ168">
            <v>9</v>
          </cell>
          <cell r="BK168">
            <v>7</v>
          </cell>
          <cell r="BL168">
            <v>11</v>
          </cell>
          <cell r="BM168">
            <v>6</v>
          </cell>
          <cell r="BN168">
            <v>2</v>
          </cell>
          <cell r="BO168">
            <v>11</v>
          </cell>
          <cell r="BP168">
            <v>8</v>
          </cell>
          <cell r="BQ168">
            <v>4</v>
          </cell>
          <cell r="BR168">
            <v>13</v>
          </cell>
          <cell r="BS168">
            <v>12</v>
          </cell>
          <cell r="BT168">
            <v>15</v>
          </cell>
          <cell r="BU168">
            <v>12</v>
          </cell>
          <cell r="BV168">
            <v>12</v>
          </cell>
          <cell r="BW168">
            <v>17</v>
          </cell>
          <cell r="BX168">
            <v>4</v>
          </cell>
          <cell r="BY168">
            <v>6</v>
          </cell>
          <cell r="BZ168">
            <v>11</v>
          </cell>
          <cell r="CA168">
            <v>7</v>
          </cell>
          <cell r="CB168">
            <v>8</v>
          </cell>
          <cell r="CC168">
            <v>4</v>
          </cell>
          <cell r="CD168">
            <v>4</v>
          </cell>
          <cell r="CE168">
            <v>9</v>
          </cell>
          <cell r="CF168">
            <v>6</v>
          </cell>
          <cell r="CG168">
            <v>7</v>
          </cell>
          <cell r="CH168">
            <v>4</v>
          </cell>
          <cell r="CI168">
            <v>6</v>
          </cell>
          <cell r="CJ168">
            <v>2</v>
          </cell>
          <cell r="CK168">
            <v>3</v>
          </cell>
          <cell r="CL168">
            <v>6</v>
          </cell>
          <cell r="CM168">
            <v>4</v>
          </cell>
          <cell r="CN168">
            <v>1</v>
          </cell>
          <cell r="CO168">
            <v>3</v>
          </cell>
          <cell r="CP168">
            <v>3</v>
          </cell>
          <cell r="CQ168">
            <v>1</v>
          </cell>
          <cell r="CR168">
            <v>2</v>
          </cell>
          <cell r="CS168">
            <v>1</v>
          </cell>
          <cell r="CT168">
            <v>0</v>
          </cell>
          <cell r="CU168">
            <v>0</v>
          </cell>
          <cell r="CV168">
            <v>1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</row>
        <row r="169">
          <cell r="A169" t="str">
            <v>ｽﾐﾖ212</v>
          </cell>
          <cell r="B169" t="str">
            <v>ｽﾐﾖ2</v>
          </cell>
          <cell r="C169">
            <v>1</v>
          </cell>
          <cell r="D169">
            <v>2</v>
          </cell>
          <cell r="E169">
            <v>5</v>
          </cell>
          <cell r="F169">
            <v>3</v>
          </cell>
          <cell r="G169">
            <v>1</v>
          </cell>
          <cell r="H169">
            <v>1</v>
          </cell>
          <cell r="I169">
            <v>4</v>
          </cell>
          <cell r="J169">
            <v>6</v>
          </cell>
          <cell r="K169">
            <v>5</v>
          </cell>
          <cell r="L169">
            <v>5</v>
          </cell>
          <cell r="M169">
            <v>4</v>
          </cell>
          <cell r="N169">
            <v>3</v>
          </cell>
          <cell r="O169">
            <v>2</v>
          </cell>
          <cell r="P169">
            <v>5</v>
          </cell>
          <cell r="Q169">
            <v>3</v>
          </cell>
          <cell r="R169">
            <v>5</v>
          </cell>
          <cell r="S169">
            <v>2</v>
          </cell>
          <cell r="T169">
            <v>3</v>
          </cell>
          <cell r="U169">
            <v>6</v>
          </cell>
          <cell r="V169">
            <v>3</v>
          </cell>
          <cell r="W169">
            <v>3</v>
          </cell>
          <cell r="X169">
            <v>10</v>
          </cell>
          <cell r="Y169">
            <v>3</v>
          </cell>
          <cell r="Z169">
            <v>3</v>
          </cell>
          <cell r="AA169">
            <v>8</v>
          </cell>
          <cell r="AB169">
            <v>4</v>
          </cell>
          <cell r="AC169">
            <v>10</v>
          </cell>
          <cell r="AD169">
            <v>7</v>
          </cell>
          <cell r="AE169">
            <v>9</v>
          </cell>
          <cell r="AF169">
            <v>2</v>
          </cell>
          <cell r="AG169">
            <v>5</v>
          </cell>
          <cell r="AH169">
            <v>5</v>
          </cell>
          <cell r="AI169">
            <v>1</v>
          </cell>
          <cell r="AJ169">
            <v>3</v>
          </cell>
          <cell r="AK169">
            <v>4</v>
          </cell>
          <cell r="AL169">
            <v>5</v>
          </cell>
          <cell r="AM169">
            <v>3</v>
          </cell>
          <cell r="AN169">
            <v>6</v>
          </cell>
          <cell r="AO169">
            <v>1</v>
          </cell>
          <cell r="AP169">
            <v>5</v>
          </cell>
          <cell r="AQ169">
            <v>11</v>
          </cell>
          <cell r="AR169">
            <v>5</v>
          </cell>
          <cell r="AS169">
            <v>5</v>
          </cell>
          <cell r="AT169">
            <v>9</v>
          </cell>
          <cell r="AU169">
            <v>6</v>
          </cell>
          <cell r="AV169">
            <v>7</v>
          </cell>
          <cell r="AW169">
            <v>12</v>
          </cell>
          <cell r="AX169">
            <v>10</v>
          </cell>
          <cell r="AY169">
            <v>6</v>
          </cell>
          <cell r="AZ169">
            <v>7</v>
          </cell>
          <cell r="BA169">
            <v>6</v>
          </cell>
          <cell r="BB169">
            <v>8</v>
          </cell>
          <cell r="BC169">
            <v>15</v>
          </cell>
          <cell r="BD169">
            <v>12</v>
          </cell>
          <cell r="BE169">
            <v>7</v>
          </cell>
          <cell r="BF169">
            <v>8</v>
          </cell>
          <cell r="BG169">
            <v>15</v>
          </cell>
          <cell r="BH169">
            <v>11</v>
          </cell>
          <cell r="BI169">
            <v>8</v>
          </cell>
          <cell r="BJ169">
            <v>8</v>
          </cell>
          <cell r="BK169">
            <v>10</v>
          </cell>
          <cell r="BL169">
            <v>7</v>
          </cell>
          <cell r="BM169">
            <v>3</v>
          </cell>
          <cell r="BN169">
            <v>7</v>
          </cell>
          <cell r="BO169">
            <v>13</v>
          </cell>
          <cell r="BP169">
            <v>10</v>
          </cell>
          <cell r="BQ169">
            <v>4</v>
          </cell>
          <cell r="BR169">
            <v>18</v>
          </cell>
          <cell r="BS169">
            <v>14</v>
          </cell>
          <cell r="BT169">
            <v>11</v>
          </cell>
          <cell r="BU169">
            <v>11</v>
          </cell>
          <cell r="BV169">
            <v>13</v>
          </cell>
          <cell r="BW169">
            <v>7</v>
          </cell>
          <cell r="BX169">
            <v>11</v>
          </cell>
          <cell r="BY169">
            <v>14</v>
          </cell>
          <cell r="BZ169">
            <v>11</v>
          </cell>
          <cell r="CA169">
            <v>8</v>
          </cell>
          <cell r="CB169">
            <v>12</v>
          </cell>
          <cell r="CC169">
            <v>10</v>
          </cell>
          <cell r="CD169">
            <v>7</v>
          </cell>
          <cell r="CE169">
            <v>11</v>
          </cell>
          <cell r="CF169">
            <v>7</v>
          </cell>
          <cell r="CG169">
            <v>10</v>
          </cell>
          <cell r="CH169">
            <v>15</v>
          </cell>
          <cell r="CI169">
            <v>5</v>
          </cell>
          <cell r="CJ169">
            <v>7</v>
          </cell>
          <cell r="CK169">
            <v>11</v>
          </cell>
          <cell r="CL169">
            <v>5</v>
          </cell>
          <cell r="CM169">
            <v>4</v>
          </cell>
          <cell r="CN169">
            <v>5</v>
          </cell>
          <cell r="CO169">
            <v>8</v>
          </cell>
          <cell r="CP169">
            <v>6</v>
          </cell>
          <cell r="CQ169">
            <v>3</v>
          </cell>
          <cell r="CR169">
            <v>3</v>
          </cell>
          <cell r="CS169">
            <v>1</v>
          </cell>
          <cell r="CT169">
            <v>0</v>
          </cell>
          <cell r="CU169">
            <v>1</v>
          </cell>
          <cell r="CV169">
            <v>1</v>
          </cell>
          <cell r="CW169">
            <v>0</v>
          </cell>
          <cell r="CX169">
            <v>1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1</v>
          </cell>
        </row>
        <row r="170">
          <cell r="A170" t="str">
            <v>ｽﾐﾖ311</v>
          </cell>
          <cell r="B170" t="str">
            <v>ｽﾐﾖ3</v>
          </cell>
          <cell r="C170">
            <v>1</v>
          </cell>
          <cell r="D170">
            <v>1</v>
          </cell>
          <cell r="E170">
            <v>2</v>
          </cell>
          <cell r="F170">
            <v>5</v>
          </cell>
          <cell r="G170">
            <v>3</v>
          </cell>
          <cell r="H170">
            <v>3</v>
          </cell>
          <cell r="I170">
            <v>0</v>
          </cell>
          <cell r="J170">
            <v>0</v>
          </cell>
          <cell r="K170">
            <v>1</v>
          </cell>
          <cell r="L170">
            <v>3</v>
          </cell>
          <cell r="M170">
            <v>0</v>
          </cell>
          <cell r="N170">
            <v>3</v>
          </cell>
          <cell r="O170">
            <v>1</v>
          </cell>
          <cell r="P170">
            <v>0</v>
          </cell>
          <cell r="Q170">
            <v>1</v>
          </cell>
          <cell r="R170">
            <v>3</v>
          </cell>
          <cell r="S170">
            <v>2</v>
          </cell>
          <cell r="T170">
            <v>3</v>
          </cell>
          <cell r="U170">
            <v>4</v>
          </cell>
          <cell r="V170">
            <v>4</v>
          </cell>
          <cell r="W170">
            <v>3</v>
          </cell>
          <cell r="X170">
            <v>2</v>
          </cell>
          <cell r="Y170">
            <v>3</v>
          </cell>
          <cell r="Z170">
            <v>4</v>
          </cell>
          <cell r="AA170">
            <v>2</v>
          </cell>
          <cell r="AB170">
            <v>2</v>
          </cell>
          <cell r="AC170">
            <v>2</v>
          </cell>
          <cell r="AD170">
            <v>2</v>
          </cell>
          <cell r="AE170">
            <v>1</v>
          </cell>
          <cell r="AF170">
            <v>6</v>
          </cell>
          <cell r="AG170">
            <v>2</v>
          </cell>
          <cell r="AH170">
            <v>6</v>
          </cell>
          <cell r="AI170">
            <v>2</v>
          </cell>
          <cell r="AJ170">
            <v>5</v>
          </cell>
          <cell r="AK170">
            <v>7</v>
          </cell>
          <cell r="AL170">
            <v>6</v>
          </cell>
          <cell r="AM170">
            <v>4</v>
          </cell>
          <cell r="AN170">
            <v>0</v>
          </cell>
          <cell r="AO170">
            <v>2</v>
          </cell>
          <cell r="AP170">
            <v>1</v>
          </cell>
          <cell r="AQ170">
            <v>2</v>
          </cell>
          <cell r="AR170">
            <v>4</v>
          </cell>
          <cell r="AS170">
            <v>2</v>
          </cell>
          <cell r="AT170">
            <v>3</v>
          </cell>
          <cell r="AU170">
            <v>2</v>
          </cell>
          <cell r="AV170">
            <v>5</v>
          </cell>
          <cell r="AW170">
            <v>1</v>
          </cell>
          <cell r="AX170">
            <v>2</v>
          </cell>
          <cell r="AY170">
            <v>4</v>
          </cell>
          <cell r="AZ170">
            <v>4</v>
          </cell>
          <cell r="BA170">
            <v>5</v>
          </cell>
          <cell r="BB170">
            <v>4</v>
          </cell>
          <cell r="BC170">
            <v>7</v>
          </cell>
          <cell r="BD170">
            <v>4</v>
          </cell>
          <cell r="BE170">
            <v>2</v>
          </cell>
          <cell r="BF170">
            <v>3</v>
          </cell>
          <cell r="BG170">
            <v>2</v>
          </cell>
          <cell r="BH170">
            <v>4</v>
          </cell>
          <cell r="BI170">
            <v>7</v>
          </cell>
          <cell r="BJ170">
            <v>3</v>
          </cell>
          <cell r="BK170">
            <v>6</v>
          </cell>
          <cell r="BL170">
            <v>5</v>
          </cell>
          <cell r="BM170">
            <v>2</v>
          </cell>
          <cell r="BN170">
            <v>5</v>
          </cell>
          <cell r="BO170">
            <v>4</v>
          </cell>
          <cell r="BP170">
            <v>2</v>
          </cell>
          <cell r="BQ170">
            <v>4</v>
          </cell>
          <cell r="BR170">
            <v>1</v>
          </cell>
          <cell r="BS170">
            <v>3</v>
          </cell>
          <cell r="BT170">
            <v>6</v>
          </cell>
          <cell r="BU170">
            <v>8</v>
          </cell>
          <cell r="BV170">
            <v>8</v>
          </cell>
          <cell r="BW170">
            <v>8</v>
          </cell>
          <cell r="BX170">
            <v>0</v>
          </cell>
          <cell r="BY170">
            <v>2</v>
          </cell>
          <cell r="BZ170">
            <v>2</v>
          </cell>
          <cell r="CA170">
            <v>3</v>
          </cell>
          <cell r="CB170">
            <v>1</v>
          </cell>
          <cell r="CC170">
            <v>0</v>
          </cell>
          <cell r="CD170">
            <v>0</v>
          </cell>
          <cell r="CE170">
            <v>2</v>
          </cell>
          <cell r="CF170">
            <v>1</v>
          </cell>
          <cell r="CG170">
            <v>5</v>
          </cell>
          <cell r="CH170">
            <v>6</v>
          </cell>
          <cell r="CI170">
            <v>3</v>
          </cell>
          <cell r="CJ170">
            <v>2</v>
          </cell>
          <cell r="CK170">
            <v>4</v>
          </cell>
          <cell r="CL170">
            <v>1</v>
          </cell>
          <cell r="CM170">
            <v>2</v>
          </cell>
          <cell r="CN170">
            <v>3</v>
          </cell>
          <cell r="CO170">
            <v>0</v>
          </cell>
          <cell r="CP170">
            <v>1</v>
          </cell>
          <cell r="CQ170">
            <v>0</v>
          </cell>
          <cell r="CR170">
            <v>1</v>
          </cell>
          <cell r="CS170">
            <v>5</v>
          </cell>
          <cell r="CT170">
            <v>1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</row>
        <row r="171">
          <cell r="A171" t="str">
            <v>ｽﾐﾖ312</v>
          </cell>
          <cell r="B171" t="str">
            <v>ｽﾐﾖ3</v>
          </cell>
          <cell r="C171">
            <v>1</v>
          </cell>
          <cell r="D171">
            <v>2</v>
          </cell>
          <cell r="E171">
            <v>1</v>
          </cell>
          <cell r="F171">
            <v>2</v>
          </cell>
          <cell r="G171">
            <v>3</v>
          </cell>
          <cell r="H171">
            <v>2</v>
          </cell>
          <cell r="I171">
            <v>2</v>
          </cell>
          <cell r="J171">
            <v>2</v>
          </cell>
          <cell r="K171">
            <v>1</v>
          </cell>
          <cell r="L171">
            <v>2</v>
          </cell>
          <cell r="M171">
            <v>1</v>
          </cell>
          <cell r="N171">
            <v>2</v>
          </cell>
          <cell r="O171">
            <v>0</v>
          </cell>
          <cell r="P171">
            <v>4</v>
          </cell>
          <cell r="Q171">
            <v>1</v>
          </cell>
          <cell r="R171">
            <v>3</v>
          </cell>
          <cell r="S171">
            <v>4</v>
          </cell>
          <cell r="T171">
            <v>3</v>
          </cell>
          <cell r="U171">
            <v>0</v>
          </cell>
          <cell r="V171">
            <v>2</v>
          </cell>
          <cell r="W171">
            <v>2</v>
          </cell>
          <cell r="X171">
            <v>3</v>
          </cell>
          <cell r="Y171">
            <v>3</v>
          </cell>
          <cell r="Z171">
            <v>2</v>
          </cell>
          <cell r="AA171">
            <v>0</v>
          </cell>
          <cell r="AB171">
            <v>5</v>
          </cell>
          <cell r="AC171">
            <v>5</v>
          </cell>
          <cell r="AD171">
            <v>0</v>
          </cell>
          <cell r="AE171">
            <v>5</v>
          </cell>
          <cell r="AF171">
            <v>5</v>
          </cell>
          <cell r="AG171">
            <v>5</v>
          </cell>
          <cell r="AH171">
            <v>2</v>
          </cell>
          <cell r="AI171">
            <v>3</v>
          </cell>
          <cell r="AJ171">
            <v>3</v>
          </cell>
          <cell r="AK171">
            <v>3</v>
          </cell>
          <cell r="AL171">
            <v>5</v>
          </cell>
          <cell r="AM171">
            <v>7</v>
          </cell>
          <cell r="AN171">
            <v>3</v>
          </cell>
          <cell r="AO171">
            <v>2</v>
          </cell>
          <cell r="AP171">
            <v>3</v>
          </cell>
          <cell r="AQ171">
            <v>2</v>
          </cell>
          <cell r="AR171">
            <v>6</v>
          </cell>
          <cell r="AS171">
            <v>4</v>
          </cell>
          <cell r="AT171">
            <v>6</v>
          </cell>
          <cell r="AU171">
            <v>0</v>
          </cell>
          <cell r="AV171">
            <v>3</v>
          </cell>
          <cell r="AW171">
            <v>3</v>
          </cell>
          <cell r="AX171">
            <v>5</v>
          </cell>
          <cell r="AY171">
            <v>3</v>
          </cell>
          <cell r="AZ171">
            <v>4</v>
          </cell>
          <cell r="BA171">
            <v>3</v>
          </cell>
          <cell r="BB171">
            <v>3</v>
          </cell>
          <cell r="BC171">
            <v>5</v>
          </cell>
          <cell r="BD171">
            <v>2</v>
          </cell>
          <cell r="BE171">
            <v>5</v>
          </cell>
          <cell r="BF171">
            <v>2</v>
          </cell>
          <cell r="BG171">
            <v>4</v>
          </cell>
          <cell r="BH171">
            <v>7</v>
          </cell>
          <cell r="BI171">
            <v>7</v>
          </cell>
          <cell r="BJ171">
            <v>2</v>
          </cell>
          <cell r="BK171">
            <v>7</v>
          </cell>
          <cell r="BL171">
            <v>3</v>
          </cell>
          <cell r="BM171">
            <v>2</v>
          </cell>
          <cell r="BN171">
            <v>3</v>
          </cell>
          <cell r="BO171">
            <v>5</v>
          </cell>
          <cell r="BP171">
            <v>4</v>
          </cell>
          <cell r="BQ171">
            <v>5</v>
          </cell>
          <cell r="BR171">
            <v>4</v>
          </cell>
          <cell r="BS171">
            <v>4</v>
          </cell>
          <cell r="BT171">
            <v>5</v>
          </cell>
          <cell r="BU171">
            <v>1</v>
          </cell>
          <cell r="BV171">
            <v>5</v>
          </cell>
          <cell r="BW171">
            <v>4</v>
          </cell>
          <cell r="BX171">
            <v>2</v>
          </cell>
          <cell r="BY171">
            <v>2</v>
          </cell>
          <cell r="BZ171">
            <v>1</v>
          </cell>
          <cell r="CA171">
            <v>6</v>
          </cell>
          <cell r="CB171">
            <v>6</v>
          </cell>
          <cell r="CC171">
            <v>3</v>
          </cell>
          <cell r="CD171">
            <v>2</v>
          </cell>
          <cell r="CE171">
            <v>4</v>
          </cell>
          <cell r="CF171">
            <v>4</v>
          </cell>
          <cell r="CG171">
            <v>3</v>
          </cell>
          <cell r="CH171">
            <v>7</v>
          </cell>
          <cell r="CI171">
            <v>9</v>
          </cell>
          <cell r="CJ171">
            <v>6</v>
          </cell>
          <cell r="CK171">
            <v>5</v>
          </cell>
          <cell r="CL171">
            <v>3</v>
          </cell>
          <cell r="CM171">
            <v>5</v>
          </cell>
          <cell r="CN171">
            <v>2</v>
          </cell>
          <cell r="CO171">
            <v>4</v>
          </cell>
          <cell r="CP171">
            <v>1</v>
          </cell>
          <cell r="CQ171">
            <v>4</v>
          </cell>
          <cell r="CR171">
            <v>1</v>
          </cell>
          <cell r="CS171">
            <v>2</v>
          </cell>
          <cell r="CT171">
            <v>2</v>
          </cell>
          <cell r="CU171">
            <v>1</v>
          </cell>
          <cell r="CV171">
            <v>0</v>
          </cell>
          <cell r="CW171">
            <v>0</v>
          </cell>
          <cell r="CX171">
            <v>0</v>
          </cell>
          <cell r="CY171">
            <v>1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</row>
        <row r="172">
          <cell r="A172" t="str">
            <v>ｽﾐﾖ411</v>
          </cell>
          <cell r="B172" t="str">
            <v>ｽﾐﾖ4</v>
          </cell>
          <cell r="C172">
            <v>1</v>
          </cell>
          <cell r="D172">
            <v>1</v>
          </cell>
          <cell r="E172">
            <v>1</v>
          </cell>
          <cell r="F172">
            <v>4</v>
          </cell>
          <cell r="G172">
            <v>1</v>
          </cell>
          <cell r="H172">
            <v>1</v>
          </cell>
          <cell r="I172">
            <v>2</v>
          </cell>
          <cell r="J172">
            <v>3</v>
          </cell>
          <cell r="K172">
            <v>1</v>
          </cell>
          <cell r="L172">
            <v>1</v>
          </cell>
          <cell r="M172">
            <v>2</v>
          </cell>
          <cell r="N172">
            <v>1</v>
          </cell>
          <cell r="O172">
            <v>3</v>
          </cell>
          <cell r="P172">
            <v>3</v>
          </cell>
          <cell r="Q172">
            <v>3</v>
          </cell>
          <cell r="R172">
            <v>3</v>
          </cell>
          <cell r="S172">
            <v>4</v>
          </cell>
          <cell r="T172">
            <v>1</v>
          </cell>
          <cell r="U172">
            <v>4</v>
          </cell>
          <cell r="V172">
            <v>3</v>
          </cell>
          <cell r="W172">
            <v>2</v>
          </cell>
          <cell r="X172">
            <v>5</v>
          </cell>
          <cell r="Y172">
            <v>4</v>
          </cell>
          <cell r="Z172">
            <v>6</v>
          </cell>
          <cell r="AA172">
            <v>3</v>
          </cell>
          <cell r="AB172">
            <v>3</v>
          </cell>
          <cell r="AC172">
            <v>8</v>
          </cell>
          <cell r="AD172">
            <v>10</v>
          </cell>
          <cell r="AE172">
            <v>7</v>
          </cell>
          <cell r="AF172">
            <v>6</v>
          </cell>
          <cell r="AG172">
            <v>7</v>
          </cell>
          <cell r="AH172">
            <v>8</v>
          </cell>
          <cell r="AI172">
            <v>6</v>
          </cell>
          <cell r="AJ172">
            <v>5</v>
          </cell>
          <cell r="AK172">
            <v>5</v>
          </cell>
          <cell r="AL172">
            <v>1</v>
          </cell>
          <cell r="AM172">
            <v>5</v>
          </cell>
          <cell r="AN172">
            <v>4</v>
          </cell>
          <cell r="AO172">
            <v>4</v>
          </cell>
          <cell r="AP172">
            <v>4</v>
          </cell>
          <cell r="AQ172">
            <v>2</v>
          </cell>
          <cell r="AR172">
            <v>8</v>
          </cell>
          <cell r="AS172">
            <v>4</v>
          </cell>
          <cell r="AT172">
            <v>3</v>
          </cell>
          <cell r="AU172">
            <v>8</v>
          </cell>
          <cell r="AV172">
            <v>8</v>
          </cell>
          <cell r="AW172">
            <v>5</v>
          </cell>
          <cell r="AX172">
            <v>2</v>
          </cell>
          <cell r="AY172">
            <v>10</v>
          </cell>
          <cell r="AZ172">
            <v>6</v>
          </cell>
          <cell r="BA172">
            <v>5</v>
          </cell>
          <cell r="BB172">
            <v>5</v>
          </cell>
          <cell r="BC172">
            <v>6</v>
          </cell>
          <cell r="BD172">
            <v>4</v>
          </cell>
          <cell r="BE172">
            <v>3</v>
          </cell>
          <cell r="BF172">
            <v>4</v>
          </cell>
          <cell r="BG172">
            <v>7</v>
          </cell>
          <cell r="BH172">
            <v>4</v>
          </cell>
          <cell r="BI172">
            <v>3</v>
          </cell>
          <cell r="BJ172">
            <v>6</v>
          </cell>
          <cell r="BK172">
            <v>5</v>
          </cell>
          <cell r="BL172">
            <v>4</v>
          </cell>
          <cell r="BM172">
            <v>10</v>
          </cell>
          <cell r="BN172">
            <v>3</v>
          </cell>
          <cell r="BO172">
            <v>2</v>
          </cell>
          <cell r="BP172">
            <v>7</v>
          </cell>
          <cell r="BQ172">
            <v>5</v>
          </cell>
          <cell r="BR172">
            <v>4</v>
          </cell>
          <cell r="BS172">
            <v>6</v>
          </cell>
          <cell r="BT172">
            <v>2</v>
          </cell>
          <cell r="BU172">
            <v>8</v>
          </cell>
          <cell r="BV172">
            <v>5</v>
          </cell>
          <cell r="BW172">
            <v>7</v>
          </cell>
          <cell r="BX172">
            <v>4</v>
          </cell>
          <cell r="BY172">
            <v>0</v>
          </cell>
          <cell r="BZ172">
            <v>6</v>
          </cell>
          <cell r="CA172">
            <v>7</v>
          </cell>
          <cell r="CB172">
            <v>4</v>
          </cell>
          <cell r="CC172">
            <v>5</v>
          </cell>
          <cell r="CD172">
            <v>4</v>
          </cell>
          <cell r="CE172">
            <v>5</v>
          </cell>
          <cell r="CF172">
            <v>2</v>
          </cell>
          <cell r="CG172">
            <v>1</v>
          </cell>
          <cell r="CH172">
            <v>3</v>
          </cell>
          <cell r="CI172">
            <v>4</v>
          </cell>
          <cell r="CJ172">
            <v>4</v>
          </cell>
          <cell r="CK172">
            <v>2</v>
          </cell>
          <cell r="CL172">
            <v>1</v>
          </cell>
          <cell r="CM172">
            <v>2</v>
          </cell>
          <cell r="CN172">
            <v>6</v>
          </cell>
          <cell r="CO172">
            <v>0</v>
          </cell>
          <cell r="CP172">
            <v>0</v>
          </cell>
          <cell r="CQ172">
            <v>1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1</v>
          </cell>
          <cell r="CW172">
            <v>1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</row>
        <row r="173">
          <cell r="A173" t="str">
            <v>ｽﾐﾖ412</v>
          </cell>
          <cell r="B173" t="str">
            <v>ｽﾐﾖ4</v>
          </cell>
          <cell r="C173">
            <v>1</v>
          </cell>
          <cell r="D173">
            <v>2</v>
          </cell>
          <cell r="E173">
            <v>3</v>
          </cell>
          <cell r="F173">
            <v>4</v>
          </cell>
          <cell r="G173">
            <v>3</v>
          </cell>
          <cell r="H173">
            <v>2</v>
          </cell>
          <cell r="I173">
            <v>4</v>
          </cell>
          <cell r="J173">
            <v>3</v>
          </cell>
          <cell r="K173">
            <v>4</v>
          </cell>
          <cell r="L173">
            <v>1</v>
          </cell>
          <cell r="M173">
            <v>8</v>
          </cell>
          <cell r="N173">
            <v>4</v>
          </cell>
          <cell r="O173">
            <v>3</v>
          </cell>
          <cell r="P173">
            <v>2</v>
          </cell>
          <cell r="Q173">
            <v>8</v>
          </cell>
          <cell r="R173">
            <v>1</v>
          </cell>
          <cell r="S173">
            <v>2</v>
          </cell>
          <cell r="T173">
            <v>3</v>
          </cell>
          <cell r="U173">
            <v>4</v>
          </cell>
          <cell r="V173">
            <v>3</v>
          </cell>
          <cell r="W173">
            <v>1</v>
          </cell>
          <cell r="X173">
            <v>3</v>
          </cell>
          <cell r="Y173">
            <v>1</v>
          </cell>
          <cell r="Z173">
            <v>3</v>
          </cell>
          <cell r="AA173">
            <v>7</v>
          </cell>
          <cell r="AB173">
            <v>4</v>
          </cell>
          <cell r="AC173">
            <v>8</v>
          </cell>
          <cell r="AD173">
            <v>7</v>
          </cell>
          <cell r="AE173">
            <v>6</v>
          </cell>
          <cell r="AF173">
            <v>9</v>
          </cell>
          <cell r="AG173">
            <v>5</v>
          </cell>
          <cell r="AH173">
            <v>7</v>
          </cell>
          <cell r="AI173">
            <v>3</v>
          </cell>
          <cell r="AJ173">
            <v>2</v>
          </cell>
          <cell r="AK173">
            <v>8</v>
          </cell>
          <cell r="AL173">
            <v>4</v>
          </cell>
          <cell r="AM173">
            <v>7</v>
          </cell>
          <cell r="AN173">
            <v>4</v>
          </cell>
          <cell r="AO173">
            <v>6</v>
          </cell>
          <cell r="AP173">
            <v>3</v>
          </cell>
          <cell r="AQ173">
            <v>5</v>
          </cell>
          <cell r="AR173">
            <v>4</v>
          </cell>
          <cell r="AS173">
            <v>3</v>
          </cell>
          <cell r="AT173">
            <v>8</v>
          </cell>
          <cell r="AU173">
            <v>3</v>
          </cell>
          <cell r="AV173">
            <v>4</v>
          </cell>
          <cell r="AW173">
            <v>4</v>
          </cell>
          <cell r="AX173">
            <v>4</v>
          </cell>
          <cell r="AY173">
            <v>5</v>
          </cell>
          <cell r="AZ173">
            <v>10</v>
          </cell>
          <cell r="BA173">
            <v>3</v>
          </cell>
          <cell r="BB173">
            <v>6</v>
          </cell>
          <cell r="BC173">
            <v>3</v>
          </cell>
          <cell r="BD173">
            <v>4</v>
          </cell>
          <cell r="BE173">
            <v>2</v>
          </cell>
          <cell r="BF173">
            <v>5</v>
          </cell>
          <cell r="BG173">
            <v>6</v>
          </cell>
          <cell r="BH173">
            <v>5</v>
          </cell>
          <cell r="BI173">
            <v>7</v>
          </cell>
          <cell r="BJ173">
            <v>5</v>
          </cell>
          <cell r="BK173">
            <v>3</v>
          </cell>
          <cell r="BL173">
            <v>7</v>
          </cell>
          <cell r="BM173">
            <v>3</v>
          </cell>
          <cell r="BN173">
            <v>6</v>
          </cell>
          <cell r="BO173">
            <v>2</v>
          </cell>
          <cell r="BP173">
            <v>3</v>
          </cell>
          <cell r="BQ173">
            <v>3</v>
          </cell>
          <cell r="BR173">
            <v>2</v>
          </cell>
          <cell r="BS173">
            <v>5</v>
          </cell>
          <cell r="BT173">
            <v>6</v>
          </cell>
          <cell r="BU173">
            <v>8</v>
          </cell>
          <cell r="BV173">
            <v>6</v>
          </cell>
          <cell r="BW173">
            <v>6</v>
          </cell>
          <cell r="BX173">
            <v>7</v>
          </cell>
          <cell r="BY173">
            <v>4</v>
          </cell>
          <cell r="BZ173">
            <v>3</v>
          </cell>
          <cell r="CA173">
            <v>6</v>
          </cell>
          <cell r="CB173">
            <v>3</v>
          </cell>
          <cell r="CC173">
            <v>8</v>
          </cell>
          <cell r="CD173">
            <v>6</v>
          </cell>
          <cell r="CE173">
            <v>4</v>
          </cell>
          <cell r="CF173">
            <v>2</v>
          </cell>
          <cell r="CG173">
            <v>3</v>
          </cell>
          <cell r="CH173">
            <v>3</v>
          </cell>
          <cell r="CI173">
            <v>6</v>
          </cell>
          <cell r="CJ173">
            <v>7</v>
          </cell>
          <cell r="CK173">
            <v>3</v>
          </cell>
          <cell r="CL173">
            <v>3</v>
          </cell>
          <cell r="CM173">
            <v>7</v>
          </cell>
          <cell r="CN173">
            <v>2</v>
          </cell>
          <cell r="CO173">
            <v>4</v>
          </cell>
          <cell r="CP173">
            <v>2</v>
          </cell>
          <cell r="CQ173">
            <v>1</v>
          </cell>
          <cell r="CR173">
            <v>5</v>
          </cell>
          <cell r="CS173">
            <v>1</v>
          </cell>
          <cell r="CT173">
            <v>3</v>
          </cell>
          <cell r="CU173">
            <v>1</v>
          </cell>
          <cell r="CV173">
            <v>0</v>
          </cell>
          <cell r="CW173">
            <v>0</v>
          </cell>
          <cell r="CX173">
            <v>1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</row>
        <row r="174">
          <cell r="A174" t="str">
            <v>ｽﾐﾖ511</v>
          </cell>
          <cell r="B174" t="str">
            <v>ｽﾐﾖ5</v>
          </cell>
          <cell r="C174">
            <v>1</v>
          </cell>
          <cell r="D174">
            <v>1</v>
          </cell>
          <cell r="E174">
            <v>5</v>
          </cell>
          <cell r="F174">
            <v>4</v>
          </cell>
          <cell r="G174">
            <v>4</v>
          </cell>
          <cell r="H174">
            <v>1</v>
          </cell>
          <cell r="I174">
            <v>3</v>
          </cell>
          <cell r="J174">
            <v>3</v>
          </cell>
          <cell r="K174">
            <v>5</v>
          </cell>
          <cell r="L174">
            <v>5</v>
          </cell>
          <cell r="M174">
            <v>1</v>
          </cell>
          <cell r="N174">
            <v>4</v>
          </cell>
          <cell r="O174">
            <v>6</v>
          </cell>
          <cell r="P174">
            <v>5</v>
          </cell>
          <cell r="Q174">
            <v>4</v>
          </cell>
          <cell r="R174">
            <v>7</v>
          </cell>
          <cell r="S174">
            <v>7</v>
          </cell>
          <cell r="T174">
            <v>5</v>
          </cell>
          <cell r="U174">
            <v>6</v>
          </cell>
          <cell r="V174">
            <v>2</v>
          </cell>
          <cell r="W174">
            <v>2</v>
          </cell>
          <cell r="X174">
            <v>5</v>
          </cell>
          <cell r="Y174">
            <v>5</v>
          </cell>
          <cell r="Z174">
            <v>4</v>
          </cell>
          <cell r="AA174">
            <v>12</v>
          </cell>
          <cell r="AB174">
            <v>20</v>
          </cell>
          <cell r="AC174">
            <v>7</v>
          </cell>
          <cell r="AD174">
            <v>7</v>
          </cell>
          <cell r="AE174">
            <v>6</v>
          </cell>
          <cell r="AF174">
            <v>7</v>
          </cell>
          <cell r="AG174">
            <v>9</v>
          </cell>
          <cell r="AH174">
            <v>11</v>
          </cell>
          <cell r="AI174">
            <v>5</v>
          </cell>
          <cell r="AJ174">
            <v>7</v>
          </cell>
          <cell r="AK174">
            <v>7</v>
          </cell>
          <cell r="AL174">
            <v>2</v>
          </cell>
          <cell r="AM174">
            <v>5</v>
          </cell>
          <cell r="AN174">
            <v>6</v>
          </cell>
          <cell r="AO174">
            <v>7</v>
          </cell>
          <cell r="AP174">
            <v>4</v>
          </cell>
          <cell r="AQ174">
            <v>7</v>
          </cell>
          <cell r="AR174">
            <v>8</v>
          </cell>
          <cell r="AS174">
            <v>6</v>
          </cell>
          <cell r="AT174">
            <v>6</v>
          </cell>
          <cell r="AU174">
            <v>4</v>
          </cell>
          <cell r="AV174">
            <v>5</v>
          </cell>
          <cell r="AW174">
            <v>4</v>
          </cell>
          <cell r="AX174">
            <v>9</v>
          </cell>
          <cell r="AY174">
            <v>4</v>
          </cell>
          <cell r="AZ174">
            <v>7</v>
          </cell>
          <cell r="BA174">
            <v>7</v>
          </cell>
          <cell r="BB174">
            <v>6</v>
          </cell>
          <cell r="BC174">
            <v>8</v>
          </cell>
          <cell r="BD174">
            <v>4</v>
          </cell>
          <cell r="BE174">
            <v>5</v>
          </cell>
          <cell r="BF174">
            <v>5</v>
          </cell>
          <cell r="BG174">
            <v>5</v>
          </cell>
          <cell r="BH174">
            <v>14</v>
          </cell>
          <cell r="BI174">
            <v>6</v>
          </cell>
          <cell r="BJ174">
            <v>5</v>
          </cell>
          <cell r="BK174">
            <v>9</v>
          </cell>
          <cell r="BL174">
            <v>9</v>
          </cell>
          <cell r="BM174">
            <v>8</v>
          </cell>
          <cell r="BN174">
            <v>8</v>
          </cell>
          <cell r="BO174">
            <v>8</v>
          </cell>
          <cell r="BP174">
            <v>8</v>
          </cell>
          <cell r="BQ174">
            <v>7</v>
          </cell>
          <cell r="BR174">
            <v>9</v>
          </cell>
          <cell r="BS174">
            <v>8</v>
          </cell>
          <cell r="BT174">
            <v>9</v>
          </cell>
          <cell r="BU174">
            <v>12</v>
          </cell>
          <cell r="BV174">
            <v>13</v>
          </cell>
          <cell r="BW174">
            <v>8</v>
          </cell>
          <cell r="BX174">
            <v>7</v>
          </cell>
          <cell r="BY174">
            <v>8</v>
          </cell>
          <cell r="BZ174">
            <v>4</v>
          </cell>
          <cell r="CA174">
            <v>7</v>
          </cell>
          <cell r="CB174">
            <v>5</v>
          </cell>
          <cell r="CC174">
            <v>7</v>
          </cell>
          <cell r="CD174">
            <v>8</v>
          </cell>
          <cell r="CE174">
            <v>2</v>
          </cell>
          <cell r="CF174">
            <v>7</v>
          </cell>
          <cell r="CG174">
            <v>4</v>
          </cell>
          <cell r="CH174">
            <v>1</v>
          </cell>
          <cell r="CI174">
            <v>2</v>
          </cell>
          <cell r="CJ174">
            <v>2</v>
          </cell>
          <cell r="CK174">
            <v>4</v>
          </cell>
          <cell r="CL174">
            <v>3</v>
          </cell>
          <cell r="CM174">
            <v>6</v>
          </cell>
          <cell r="CN174">
            <v>2</v>
          </cell>
          <cell r="CO174">
            <v>3</v>
          </cell>
          <cell r="CP174">
            <v>5</v>
          </cell>
          <cell r="CQ174">
            <v>0</v>
          </cell>
          <cell r="CR174">
            <v>0</v>
          </cell>
          <cell r="CS174">
            <v>1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</row>
        <row r="175">
          <cell r="A175" t="str">
            <v>ｽﾐﾖ512</v>
          </cell>
          <cell r="B175" t="str">
            <v>ｽﾐﾖ5</v>
          </cell>
          <cell r="C175">
            <v>1</v>
          </cell>
          <cell r="D175">
            <v>2</v>
          </cell>
          <cell r="E175">
            <v>1</v>
          </cell>
          <cell r="F175">
            <v>3</v>
          </cell>
          <cell r="G175">
            <v>6</v>
          </cell>
          <cell r="H175">
            <v>6</v>
          </cell>
          <cell r="I175">
            <v>5</v>
          </cell>
          <cell r="J175">
            <v>4</v>
          </cell>
          <cell r="K175">
            <v>2</v>
          </cell>
          <cell r="L175">
            <v>5</v>
          </cell>
          <cell r="M175">
            <v>3</v>
          </cell>
          <cell r="N175">
            <v>4</v>
          </cell>
          <cell r="O175">
            <v>7</v>
          </cell>
          <cell r="P175">
            <v>3</v>
          </cell>
          <cell r="Q175">
            <v>8</v>
          </cell>
          <cell r="R175">
            <v>7</v>
          </cell>
          <cell r="S175">
            <v>5</v>
          </cell>
          <cell r="T175">
            <v>6</v>
          </cell>
          <cell r="U175">
            <v>4</v>
          </cell>
          <cell r="V175">
            <v>4</v>
          </cell>
          <cell r="W175">
            <v>3</v>
          </cell>
          <cell r="X175">
            <v>2</v>
          </cell>
          <cell r="Y175">
            <v>6</v>
          </cell>
          <cell r="Z175">
            <v>4</v>
          </cell>
          <cell r="AA175">
            <v>5</v>
          </cell>
          <cell r="AB175">
            <v>7</v>
          </cell>
          <cell r="AC175">
            <v>10</v>
          </cell>
          <cell r="AD175">
            <v>5</v>
          </cell>
          <cell r="AE175">
            <v>2</v>
          </cell>
          <cell r="AF175">
            <v>6</v>
          </cell>
          <cell r="AG175">
            <v>6</v>
          </cell>
          <cell r="AH175">
            <v>7</v>
          </cell>
          <cell r="AI175">
            <v>5</v>
          </cell>
          <cell r="AJ175">
            <v>3</v>
          </cell>
          <cell r="AK175">
            <v>5</v>
          </cell>
          <cell r="AL175">
            <v>7</v>
          </cell>
          <cell r="AM175">
            <v>8</v>
          </cell>
          <cell r="AN175">
            <v>5</v>
          </cell>
          <cell r="AO175">
            <v>7</v>
          </cell>
          <cell r="AP175">
            <v>4</v>
          </cell>
          <cell r="AQ175">
            <v>7</v>
          </cell>
          <cell r="AR175">
            <v>10</v>
          </cell>
          <cell r="AS175">
            <v>7</v>
          </cell>
          <cell r="AT175">
            <v>6</v>
          </cell>
          <cell r="AU175">
            <v>7</v>
          </cell>
          <cell r="AV175">
            <v>8</v>
          </cell>
          <cell r="AW175">
            <v>7</v>
          </cell>
          <cell r="AX175">
            <v>9</v>
          </cell>
          <cell r="AY175">
            <v>5</v>
          </cell>
          <cell r="AZ175">
            <v>5</v>
          </cell>
          <cell r="BA175">
            <v>9</v>
          </cell>
          <cell r="BB175">
            <v>8</v>
          </cell>
          <cell r="BC175">
            <v>6</v>
          </cell>
          <cell r="BD175">
            <v>10</v>
          </cell>
          <cell r="BE175">
            <v>7</v>
          </cell>
          <cell r="BF175">
            <v>7</v>
          </cell>
          <cell r="BG175">
            <v>7</v>
          </cell>
          <cell r="BH175">
            <v>8</v>
          </cell>
          <cell r="BI175">
            <v>5</v>
          </cell>
          <cell r="BJ175">
            <v>7</v>
          </cell>
          <cell r="BK175">
            <v>7</v>
          </cell>
          <cell r="BL175">
            <v>14</v>
          </cell>
          <cell r="BM175">
            <v>10</v>
          </cell>
          <cell r="BN175">
            <v>11</v>
          </cell>
          <cell r="BO175">
            <v>10</v>
          </cell>
          <cell r="BP175">
            <v>5</v>
          </cell>
          <cell r="BQ175">
            <v>8</v>
          </cell>
          <cell r="BR175">
            <v>10</v>
          </cell>
          <cell r="BS175">
            <v>11</v>
          </cell>
          <cell r="BT175">
            <v>9</v>
          </cell>
          <cell r="BU175">
            <v>5</v>
          </cell>
          <cell r="BV175">
            <v>15</v>
          </cell>
          <cell r="BW175">
            <v>6</v>
          </cell>
          <cell r="BX175">
            <v>7</v>
          </cell>
          <cell r="BY175">
            <v>9</v>
          </cell>
          <cell r="BZ175">
            <v>9</v>
          </cell>
          <cell r="CA175">
            <v>7</v>
          </cell>
          <cell r="CB175">
            <v>13</v>
          </cell>
          <cell r="CC175">
            <v>8</v>
          </cell>
          <cell r="CD175">
            <v>5</v>
          </cell>
          <cell r="CE175">
            <v>4</v>
          </cell>
          <cell r="CF175">
            <v>4</v>
          </cell>
          <cell r="CG175">
            <v>5</v>
          </cell>
          <cell r="CH175">
            <v>7</v>
          </cell>
          <cell r="CI175">
            <v>4</v>
          </cell>
          <cell r="CJ175">
            <v>11</v>
          </cell>
          <cell r="CK175">
            <v>9</v>
          </cell>
          <cell r="CL175">
            <v>5</v>
          </cell>
          <cell r="CM175">
            <v>7</v>
          </cell>
          <cell r="CN175">
            <v>2</v>
          </cell>
          <cell r="CO175">
            <v>2</v>
          </cell>
          <cell r="CP175">
            <v>3</v>
          </cell>
          <cell r="CQ175">
            <v>1</v>
          </cell>
          <cell r="CR175">
            <v>2</v>
          </cell>
          <cell r="CS175">
            <v>1</v>
          </cell>
          <cell r="CT175">
            <v>1</v>
          </cell>
          <cell r="CU175">
            <v>1</v>
          </cell>
          <cell r="CV175">
            <v>0</v>
          </cell>
          <cell r="CW175">
            <v>0</v>
          </cell>
          <cell r="CX175">
            <v>1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</row>
        <row r="176">
          <cell r="A176" t="str">
            <v>ｿｳﾃﾞ11</v>
          </cell>
          <cell r="B176" t="str">
            <v>ｿｳﾃﾞ</v>
          </cell>
          <cell r="C176">
            <v>1</v>
          </cell>
          <cell r="D176">
            <v>1</v>
          </cell>
          <cell r="E176">
            <v>39</v>
          </cell>
          <cell r="F176">
            <v>50</v>
          </cell>
          <cell r="G176">
            <v>39</v>
          </cell>
          <cell r="H176">
            <v>38</v>
          </cell>
          <cell r="I176">
            <v>38</v>
          </cell>
          <cell r="J176">
            <v>38</v>
          </cell>
          <cell r="K176">
            <v>37</v>
          </cell>
          <cell r="L176">
            <v>31</v>
          </cell>
          <cell r="M176">
            <v>31</v>
          </cell>
          <cell r="N176">
            <v>40</v>
          </cell>
          <cell r="O176">
            <v>34</v>
          </cell>
          <cell r="P176">
            <v>27</v>
          </cell>
          <cell r="Q176">
            <v>37</v>
          </cell>
          <cell r="R176">
            <v>34</v>
          </cell>
          <cell r="S176">
            <v>32</v>
          </cell>
          <cell r="T176">
            <v>40</v>
          </cell>
          <cell r="U176">
            <v>34</v>
          </cell>
          <cell r="V176">
            <v>45</v>
          </cell>
          <cell r="W176">
            <v>32</v>
          </cell>
          <cell r="X176">
            <v>38</v>
          </cell>
          <cell r="Y176">
            <v>35</v>
          </cell>
          <cell r="Z176">
            <v>25</v>
          </cell>
          <cell r="AA176">
            <v>38</v>
          </cell>
          <cell r="AB176">
            <v>32</v>
          </cell>
          <cell r="AC176">
            <v>28</v>
          </cell>
          <cell r="AD176">
            <v>29</v>
          </cell>
          <cell r="AE176">
            <v>31</v>
          </cell>
          <cell r="AF176">
            <v>42</v>
          </cell>
          <cell r="AG176">
            <v>40</v>
          </cell>
          <cell r="AH176">
            <v>58</v>
          </cell>
          <cell r="AI176">
            <v>41</v>
          </cell>
          <cell r="AJ176">
            <v>47</v>
          </cell>
          <cell r="AK176">
            <v>50</v>
          </cell>
          <cell r="AL176">
            <v>61</v>
          </cell>
          <cell r="AM176">
            <v>43</v>
          </cell>
          <cell r="AN176">
            <v>60</v>
          </cell>
          <cell r="AO176">
            <v>67</v>
          </cell>
          <cell r="AP176">
            <v>58</v>
          </cell>
          <cell r="AQ176">
            <v>48</v>
          </cell>
          <cell r="AR176">
            <v>47</v>
          </cell>
          <cell r="AS176">
            <v>40</v>
          </cell>
          <cell r="AT176">
            <v>52</v>
          </cell>
          <cell r="AU176">
            <v>49</v>
          </cell>
          <cell r="AV176">
            <v>62</v>
          </cell>
          <cell r="AW176">
            <v>62</v>
          </cell>
          <cell r="AX176">
            <v>57</v>
          </cell>
          <cell r="AY176">
            <v>61</v>
          </cell>
          <cell r="AZ176">
            <v>66</v>
          </cell>
          <cell r="BA176">
            <v>55</v>
          </cell>
          <cell r="BB176">
            <v>56</v>
          </cell>
          <cell r="BC176">
            <v>60</v>
          </cell>
          <cell r="BD176">
            <v>46</v>
          </cell>
          <cell r="BE176">
            <v>38</v>
          </cell>
          <cell r="BF176">
            <v>45</v>
          </cell>
          <cell r="BG176">
            <v>63</v>
          </cell>
          <cell r="BH176">
            <v>40</v>
          </cell>
          <cell r="BI176">
            <v>46</v>
          </cell>
          <cell r="BJ176">
            <v>43</v>
          </cell>
          <cell r="BK176">
            <v>42</v>
          </cell>
          <cell r="BL176">
            <v>47</v>
          </cell>
          <cell r="BM176">
            <v>37</v>
          </cell>
          <cell r="BN176">
            <v>48</v>
          </cell>
          <cell r="BO176">
            <v>35</v>
          </cell>
          <cell r="BP176">
            <v>30</v>
          </cell>
          <cell r="BQ176">
            <v>29</v>
          </cell>
          <cell r="BR176">
            <v>43</v>
          </cell>
          <cell r="BS176">
            <v>35</v>
          </cell>
          <cell r="BT176">
            <v>47</v>
          </cell>
          <cell r="BU176">
            <v>37</v>
          </cell>
          <cell r="BV176">
            <v>49</v>
          </cell>
          <cell r="BW176">
            <v>34</v>
          </cell>
          <cell r="BX176">
            <v>18</v>
          </cell>
          <cell r="BY176">
            <v>22</v>
          </cell>
          <cell r="BZ176">
            <v>37</v>
          </cell>
          <cell r="CA176">
            <v>27</v>
          </cell>
          <cell r="CB176">
            <v>42</v>
          </cell>
          <cell r="CC176">
            <v>20</v>
          </cell>
          <cell r="CD176">
            <v>37</v>
          </cell>
          <cell r="CE176">
            <v>17</v>
          </cell>
          <cell r="CF176">
            <v>24</v>
          </cell>
          <cell r="CG176">
            <v>35</v>
          </cell>
          <cell r="CH176">
            <v>35</v>
          </cell>
          <cell r="CI176">
            <v>25</v>
          </cell>
          <cell r="CJ176">
            <v>31</v>
          </cell>
          <cell r="CK176">
            <v>15</v>
          </cell>
          <cell r="CL176">
            <v>14</v>
          </cell>
          <cell r="CM176">
            <v>11</v>
          </cell>
          <cell r="CN176">
            <v>9</v>
          </cell>
          <cell r="CO176">
            <v>7</v>
          </cell>
          <cell r="CP176">
            <v>6</v>
          </cell>
          <cell r="CQ176">
            <v>5</v>
          </cell>
          <cell r="CR176">
            <v>1</v>
          </cell>
          <cell r="CS176">
            <v>4</v>
          </cell>
          <cell r="CT176">
            <v>2</v>
          </cell>
          <cell r="CU176">
            <v>1</v>
          </cell>
          <cell r="CV176">
            <v>0</v>
          </cell>
          <cell r="CW176">
            <v>1</v>
          </cell>
          <cell r="CX176">
            <v>0</v>
          </cell>
          <cell r="CY176">
            <v>1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</row>
        <row r="177">
          <cell r="A177" t="str">
            <v>ｿｳﾃﾞ12</v>
          </cell>
          <cell r="B177" t="str">
            <v>ｿｳﾃﾞ</v>
          </cell>
          <cell r="C177">
            <v>1</v>
          </cell>
          <cell r="D177">
            <v>2</v>
          </cell>
          <cell r="E177">
            <v>35</v>
          </cell>
          <cell r="F177">
            <v>34</v>
          </cell>
          <cell r="G177">
            <v>34</v>
          </cell>
          <cell r="H177">
            <v>33</v>
          </cell>
          <cell r="I177">
            <v>23</v>
          </cell>
          <cell r="J177">
            <v>42</v>
          </cell>
          <cell r="K177">
            <v>38</v>
          </cell>
          <cell r="L177">
            <v>22</v>
          </cell>
          <cell r="M177">
            <v>34</v>
          </cell>
          <cell r="N177">
            <v>31</v>
          </cell>
          <cell r="O177">
            <v>34</v>
          </cell>
          <cell r="P177">
            <v>30</v>
          </cell>
          <cell r="Q177">
            <v>28</v>
          </cell>
          <cell r="R177">
            <v>30</v>
          </cell>
          <cell r="S177">
            <v>30</v>
          </cell>
          <cell r="T177">
            <v>47</v>
          </cell>
          <cell r="U177">
            <v>34</v>
          </cell>
          <cell r="V177">
            <v>31</v>
          </cell>
          <cell r="W177">
            <v>35</v>
          </cell>
          <cell r="X177">
            <v>33</v>
          </cell>
          <cell r="Y177">
            <v>31</v>
          </cell>
          <cell r="Z177">
            <v>28</v>
          </cell>
          <cell r="AA177">
            <v>14</v>
          </cell>
          <cell r="AB177">
            <v>23</v>
          </cell>
          <cell r="AC177">
            <v>32</v>
          </cell>
          <cell r="AD177">
            <v>30</v>
          </cell>
          <cell r="AE177">
            <v>31</v>
          </cell>
          <cell r="AF177">
            <v>37</v>
          </cell>
          <cell r="AG177">
            <v>49</v>
          </cell>
          <cell r="AH177">
            <v>55</v>
          </cell>
          <cell r="AI177">
            <v>51</v>
          </cell>
          <cell r="AJ177">
            <v>47</v>
          </cell>
          <cell r="AK177">
            <v>46</v>
          </cell>
          <cell r="AL177">
            <v>50</v>
          </cell>
          <cell r="AM177">
            <v>51</v>
          </cell>
          <cell r="AN177">
            <v>59</v>
          </cell>
          <cell r="AO177">
            <v>39</v>
          </cell>
          <cell r="AP177">
            <v>43</v>
          </cell>
          <cell r="AQ177">
            <v>51</v>
          </cell>
          <cell r="AR177">
            <v>49</v>
          </cell>
          <cell r="AS177">
            <v>45</v>
          </cell>
          <cell r="AT177">
            <v>58</v>
          </cell>
          <cell r="AU177">
            <v>38</v>
          </cell>
          <cell r="AV177">
            <v>63</v>
          </cell>
          <cell r="AW177">
            <v>56</v>
          </cell>
          <cell r="AX177">
            <v>73</v>
          </cell>
          <cell r="AY177">
            <v>47</v>
          </cell>
          <cell r="AZ177">
            <v>61</v>
          </cell>
          <cell r="BA177">
            <v>57</v>
          </cell>
          <cell r="BB177">
            <v>41</v>
          </cell>
          <cell r="BC177">
            <v>42</v>
          </cell>
          <cell r="BD177">
            <v>49</v>
          </cell>
          <cell r="BE177">
            <v>42</v>
          </cell>
          <cell r="BF177">
            <v>45</v>
          </cell>
          <cell r="BG177">
            <v>45</v>
          </cell>
          <cell r="BH177">
            <v>43</v>
          </cell>
          <cell r="BI177">
            <v>43</v>
          </cell>
          <cell r="BJ177">
            <v>36</v>
          </cell>
          <cell r="BK177">
            <v>51</v>
          </cell>
          <cell r="BL177">
            <v>41</v>
          </cell>
          <cell r="BM177">
            <v>49</v>
          </cell>
          <cell r="BN177">
            <v>32</v>
          </cell>
          <cell r="BO177">
            <v>36</v>
          </cell>
          <cell r="BP177">
            <v>30</v>
          </cell>
          <cell r="BQ177">
            <v>38</v>
          </cell>
          <cell r="BR177">
            <v>40</v>
          </cell>
          <cell r="BS177">
            <v>37</v>
          </cell>
          <cell r="BT177">
            <v>43</v>
          </cell>
          <cell r="BU177">
            <v>38</v>
          </cell>
          <cell r="BV177">
            <v>43</v>
          </cell>
          <cell r="BW177">
            <v>48</v>
          </cell>
          <cell r="BX177">
            <v>34</v>
          </cell>
          <cell r="BY177">
            <v>32</v>
          </cell>
          <cell r="BZ177">
            <v>39</v>
          </cell>
          <cell r="CA177">
            <v>44</v>
          </cell>
          <cell r="CB177">
            <v>46</v>
          </cell>
          <cell r="CC177">
            <v>42</v>
          </cell>
          <cell r="CD177">
            <v>37</v>
          </cell>
          <cell r="CE177">
            <v>27</v>
          </cell>
          <cell r="CF177">
            <v>29</v>
          </cell>
          <cell r="CG177">
            <v>39</v>
          </cell>
          <cell r="CH177">
            <v>34</v>
          </cell>
          <cell r="CI177">
            <v>32</v>
          </cell>
          <cell r="CJ177">
            <v>26</v>
          </cell>
          <cell r="CK177">
            <v>32</v>
          </cell>
          <cell r="CL177">
            <v>22</v>
          </cell>
          <cell r="CM177">
            <v>21</v>
          </cell>
          <cell r="CN177">
            <v>15</v>
          </cell>
          <cell r="CO177">
            <v>19</v>
          </cell>
          <cell r="CP177">
            <v>10</v>
          </cell>
          <cell r="CQ177">
            <v>15</v>
          </cell>
          <cell r="CR177">
            <v>11</v>
          </cell>
          <cell r="CS177">
            <v>7</v>
          </cell>
          <cell r="CT177">
            <v>3</v>
          </cell>
          <cell r="CU177">
            <v>4</v>
          </cell>
          <cell r="CV177">
            <v>2</v>
          </cell>
          <cell r="CW177">
            <v>1</v>
          </cell>
          <cell r="CX177">
            <v>1</v>
          </cell>
          <cell r="CY177">
            <v>1</v>
          </cell>
          <cell r="CZ177">
            <v>0</v>
          </cell>
          <cell r="DA177">
            <v>0</v>
          </cell>
          <cell r="DB177">
            <v>1</v>
          </cell>
          <cell r="DC177">
            <v>0</v>
          </cell>
          <cell r="DD177">
            <v>0</v>
          </cell>
          <cell r="DE177">
            <v>0</v>
          </cell>
        </row>
        <row r="178">
          <cell r="A178" t="str">
            <v>ﾀ   11</v>
          </cell>
          <cell r="B178" t="str">
            <v xml:space="preserve">ﾀ   </v>
          </cell>
          <cell r="C178">
            <v>1</v>
          </cell>
          <cell r="D178">
            <v>1</v>
          </cell>
          <cell r="E178">
            <v>2</v>
          </cell>
          <cell r="F178">
            <v>4</v>
          </cell>
          <cell r="G178">
            <v>2</v>
          </cell>
          <cell r="H178">
            <v>0</v>
          </cell>
          <cell r="I178">
            <v>1</v>
          </cell>
          <cell r="J178">
            <v>1</v>
          </cell>
          <cell r="K178">
            <v>2</v>
          </cell>
          <cell r="L178">
            <v>4</v>
          </cell>
          <cell r="M178">
            <v>1</v>
          </cell>
          <cell r="N178">
            <v>1</v>
          </cell>
          <cell r="O178">
            <v>3</v>
          </cell>
          <cell r="P178">
            <v>1</v>
          </cell>
          <cell r="Q178">
            <v>0</v>
          </cell>
          <cell r="R178">
            <v>1</v>
          </cell>
          <cell r="S178">
            <v>1</v>
          </cell>
          <cell r="T178">
            <v>1</v>
          </cell>
          <cell r="U178">
            <v>3</v>
          </cell>
          <cell r="V178">
            <v>3</v>
          </cell>
          <cell r="W178">
            <v>1</v>
          </cell>
          <cell r="X178">
            <v>2</v>
          </cell>
          <cell r="Y178">
            <v>0</v>
          </cell>
          <cell r="Z178">
            <v>3</v>
          </cell>
          <cell r="AA178">
            <v>3</v>
          </cell>
          <cell r="AB178">
            <v>5</v>
          </cell>
          <cell r="AC178">
            <v>5</v>
          </cell>
          <cell r="AD178">
            <v>5</v>
          </cell>
          <cell r="AE178">
            <v>4</v>
          </cell>
          <cell r="AF178">
            <v>3</v>
          </cell>
          <cell r="AG178">
            <v>6</v>
          </cell>
          <cell r="AH178">
            <v>3</v>
          </cell>
          <cell r="AI178">
            <v>3</v>
          </cell>
          <cell r="AJ178">
            <v>1</v>
          </cell>
          <cell r="AK178">
            <v>6</v>
          </cell>
          <cell r="AL178">
            <v>3</v>
          </cell>
          <cell r="AM178">
            <v>2</v>
          </cell>
          <cell r="AN178">
            <v>2</v>
          </cell>
          <cell r="AO178">
            <v>3</v>
          </cell>
          <cell r="AP178">
            <v>5</v>
          </cell>
          <cell r="AQ178">
            <v>2</v>
          </cell>
          <cell r="AR178">
            <v>3</v>
          </cell>
          <cell r="AS178">
            <v>1</v>
          </cell>
          <cell r="AT178">
            <v>5</v>
          </cell>
          <cell r="AU178">
            <v>3</v>
          </cell>
          <cell r="AV178">
            <v>6</v>
          </cell>
          <cell r="AW178">
            <v>4</v>
          </cell>
          <cell r="AX178">
            <v>6</v>
          </cell>
          <cell r="AY178">
            <v>0</v>
          </cell>
          <cell r="AZ178">
            <v>3</v>
          </cell>
          <cell r="BA178">
            <v>8</v>
          </cell>
          <cell r="BB178">
            <v>6</v>
          </cell>
          <cell r="BC178">
            <v>5</v>
          </cell>
          <cell r="BD178">
            <v>7</v>
          </cell>
          <cell r="BE178">
            <v>4</v>
          </cell>
          <cell r="BF178">
            <v>6</v>
          </cell>
          <cell r="BG178">
            <v>5</v>
          </cell>
          <cell r="BH178">
            <v>8</v>
          </cell>
          <cell r="BI178">
            <v>1</v>
          </cell>
          <cell r="BJ178">
            <v>3</v>
          </cell>
          <cell r="BK178">
            <v>6</v>
          </cell>
          <cell r="BL178">
            <v>7</v>
          </cell>
          <cell r="BM178">
            <v>2</v>
          </cell>
          <cell r="BN178">
            <v>0</v>
          </cell>
          <cell r="BO178">
            <v>6</v>
          </cell>
          <cell r="BP178">
            <v>3</v>
          </cell>
          <cell r="BQ178">
            <v>5</v>
          </cell>
          <cell r="BR178">
            <v>4</v>
          </cell>
          <cell r="BS178">
            <v>2</v>
          </cell>
          <cell r="BT178">
            <v>5</v>
          </cell>
          <cell r="BU178">
            <v>7</v>
          </cell>
          <cell r="BV178">
            <v>4</v>
          </cell>
          <cell r="BW178">
            <v>3</v>
          </cell>
          <cell r="BX178">
            <v>1</v>
          </cell>
          <cell r="BY178">
            <v>2</v>
          </cell>
          <cell r="BZ178">
            <v>2</v>
          </cell>
          <cell r="CA178">
            <v>8</v>
          </cell>
          <cell r="CB178">
            <v>4</v>
          </cell>
          <cell r="CC178">
            <v>5</v>
          </cell>
          <cell r="CD178">
            <v>2</v>
          </cell>
          <cell r="CE178">
            <v>2</v>
          </cell>
          <cell r="CF178">
            <v>1</v>
          </cell>
          <cell r="CG178">
            <v>2</v>
          </cell>
          <cell r="CH178">
            <v>3</v>
          </cell>
          <cell r="CI178">
            <v>1</v>
          </cell>
          <cell r="CJ178">
            <v>2</v>
          </cell>
          <cell r="CK178">
            <v>0</v>
          </cell>
          <cell r="CL178">
            <v>5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1</v>
          </cell>
          <cell r="CT178">
            <v>0</v>
          </cell>
          <cell r="CU178">
            <v>1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</row>
        <row r="179">
          <cell r="A179" t="str">
            <v>ﾀ   12</v>
          </cell>
          <cell r="B179" t="str">
            <v xml:space="preserve">ﾀ   </v>
          </cell>
          <cell r="C179">
            <v>1</v>
          </cell>
          <cell r="D179">
            <v>2</v>
          </cell>
          <cell r="E179">
            <v>0</v>
          </cell>
          <cell r="F179">
            <v>2</v>
          </cell>
          <cell r="G179">
            <v>3</v>
          </cell>
          <cell r="H179">
            <v>2</v>
          </cell>
          <cell r="I179">
            <v>0</v>
          </cell>
          <cell r="J179">
            <v>3</v>
          </cell>
          <cell r="K179">
            <v>0</v>
          </cell>
          <cell r="L179">
            <v>3</v>
          </cell>
          <cell r="M179">
            <v>2</v>
          </cell>
          <cell r="N179">
            <v>0</v>
          </cell>
          <cell r="O179">
            <v>2</v>
          </cell>
          <cell r="P179">
            <v>2</v>
          </cell>
          <cell r="Q179">
            <v>0</v>
          </cell>
          <cell r="R179">
            <v>1</v>
          </cell>
          <cell r="S179">
            <v>1</v>
          </cell>
          <cell r="T179">
            <v>1</v>
          </cell>
          <cell r="U179">
            <v>2</v>
          </cell>
          <cell r="V179">
            <v>0</v>
          </cell>
          <cell r="W179">
            <v>3</v>
          </cell>
          <cell r="X179">
            <v>3</v>
          </cell>
          <cell r="Y179">
            <v>0</v>
          </cell>
          <cell r="Z179">
            <v>2</v>
          </cell>
          <cell r="AA179">
            <v>0</v>
          </cell>
          <cell r="AB179">
            <v>3</v>
          </cell>
          <cell r="AC179">
            <v>7</v>
          </cell>
          <cell r="AD179">
            <v>9</v>
          </cell>
          <cell r="AE179">
            <v>4</v>
          </cell>
          <cell r="AF179">
            <v>2</v>
          </cell>
          <cell r="AG179">
            <v>5</v>
          </cell>
          <cell r="AH179">
            <v>6</v>
          </cell>
          <cell r="AI179">
            <v>5</v>
          </cell>
          <cell r="AJ179">
            <v>5</v>
          </cell>
          <cell r="AK179">
            <v>4</v>
          </cell>
          <cell r="AL179">
            <v>2</v>
          </cell>
          <cell r="AM179">
            <v>4</v>
          </cell>
          <cell r="AN179">
            <v>2</v>
          </cell>
          <cell r="AO179">
            <v>3</v>
          </cell>
          <cell r="AP179">
            <v>4</v>
          </cell>
          <cell r="AQ179">
            <v>1</v>
          </cell>
          <cell r="AR179">
            <v>2</v>
          </cell>
          <cell r="AS179">
            <v>3</v>
          </cell>
          <cell r="AT179">
            <v>1</v>
          </cell>
          <cell r="AU179">
            <v>5</v>
          </cell>
          <cell r="AV179">
            <v>9</v>
          </cell>
          <cell r="AW179">
            <v>4</v>
          </cell>
          <cell r="AX179">
            <v>8</v>
          </cell>
          <cell r="AY179">
            <v>3</v>
          </cell>
          <cell r="AZ179">
            <v>1</v>
          </cell>
          <cell r="BA179">
            <v>5</v>
          </cell>
          <cell r="BB179">
            <v>4</v>
          </cell>
          <cell r="BC179">
            <v>3</v>
          </cell>
          <cell r="BD179">
            <v>1</v>
          </cell>
          <cell r="BE179">
            <v>8</v>
          </cell>
          <cell r="BF179">
            <v>5</v>
          </cell>
          <cell r="BG179">
            <v>4</v>
          </cell>
          <cell r="BH179">
            <v>4</v>
          </cell>
          <cell r="BI179">
            <v>5</v>
          </cell>
          <cell r="BJ179">
            <v>2</v>
          </cell>
          <cell r="BK179">
            <v>4</v>
          </cell>
          <cell r="BL179">
            <v>4</v>
          </cell>
          <cell r="BM179">
            <v>3</v>
          </cell>
          <cell r="BN179">
            <v>5</v>
          </cell>
          <cell r="BO179">
            <v>5</v>
          </cell>
          <cell r="BP179">
            <v>6</v>
          </cell>
          <cell r="BQ179">
            <v>4</v>
          </cell>
          <cell r="BR179">
            <v>2</v>
          </cell>
          <cell r="BS179">
            <v>9</v>
          </cell>
          <cell r="BT179">
            <v>8</v>
          </cell>
          <cell r="BU179">
            <v>4</v>
          </cell>
          <cell r="BV179">
            <v>10</v>
          </cell>
          <cell r="BW179">
            <v>2</v>
          </cell>
          <cell r="BX179">
            <v>3</v>
          </cell>
          <cell r="BY179">
            <v>2</v>
          </cell>
          <cell r="BZ179">
            <v>5</v>
          </cell>
          <cell r="CA179">
            <v>3</v>
          </cell>
          <cell r="CB179">
            <v>4</v>
          </cell>
          <cell r="CC179">
            <v>3</v>
          </cell>
          <cell r="CD179">
            <v>2</v>
          </cell>
          <cell r="CE179">
            <v>1</v>
          </cell>
          <cell r="CF179">
            <v>3</v>
          </cell>
          <cell r="CG179">
            <v>5</v>
          </cell>
          <cell r="CH179">
            <v>1</v>
          </cell>
          <cell r="CI179">
            <v>4</v>
          </cell>
          <cell r="CJ179">
            <v>1</v>
          </cell>
          <cell r="CK179">
            <v>2</v>
          </cell>
          <cell r="CL179">
            <v>4</v>
          </cell>
          <cell r="CM179">
            <v>1</v>
          </cell>
          <cell r="CN179">
            <v>1</v>
          </cell>
          <cell r="CO179">
            <v>5</v>
          </cell>
          <cell r="CP179">
            <v>2</v>
          </cell>
          <cell r="CQ179">
            <v>2</v>
          </cell>
          <cell r="CR179">
            <v>2</v>
          </cell>
          <cell r="CS179">
            <v>2</v>
          </cell>
          <cell r="CT179">
            <v>1</v>
          </cell>
          <cell r="CU179">
            <v>1</v>
          </cell>
          <cell r="CV179">
            <v>1</v>
          </cell>
          <cell r="CW179">
            <v>1</v>
          </cell>
          <cell r="CX179">
            <v>1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</row>
        <row r="180">
          <cell r="A180" t="str">
            <v>ﾀｶ  11</v>
          </cell>
          <cell r="B180" t="str">
            <v xml:space="preserve">ﾀｶ  </v>
          </cell>
          <cell r="C180">
            <v>1</v>
          </cell>
          <cell r="D180">
            <v>1</v>
          </cell>
          <cell r="E180">
            <v>3</v>
          </cell>
          <cell r="F180">
            <v>2</v>
          </cell>
          <cell r="G180">
            <v>1</v>
          </cell>
          <cell r="H180">
            <v>1</v>
          </cell>
          <cell r="I180">
            <v>3</v>
          </cell>
          <cell r="J180">
            <v>2</v>
          </cell>
          <cell r="K180">
            <v>4</v>
          </cell>
          <cell r="L180">
            <v>3</v>
          </cell>
          <cell r="M180">
            <v>2</v>
          </cell>
          <cell r="N180">
            <v>4</v>
          </cell>
          <cell r="O180">
            <v>1</v>
          </cell>
          <cell r="P180">
            <v>2</v>
          </cell>
          <cell r="Q180">
            <v>2</v>
          </cell>
          <cell r="R180">
            <v>5</v>
          </cell>
          <cell r="S180">
            <v>7</v>
          </cell>
          <cell r="T180">
            <v>5</v>
          </cell>
          <cell r="U180">
            <v>3</v>
          </cell>
          <cell r="V180">
            <v>7</v>
          </cell>
          <cell r="W180">
            <v>2</v>
          </cell>
          <cell r="X180">
            <v>6</v>
          </cell>
          <cell r="Y180">
            <v>5</v>
          </cell>
          <cell r="Z180">
            <v>1</v>
          </cell>
          <cell r="AA180">
            <v>2</v>
          </cell>
          <cell r="AB180">
            <v>1</v>
          </cell>
          <cell r="AC180">
            <v>2</v>
          </cell>
          <cell r="AD180">
            <v>1</v>
          </cell>
          <cell r="AE180">
            <v>2</v>
          </cell>
          <cell r="AF180">
            <v>3</v>
          </cell>
          <cell r="AG180">
            <v>5</v>
          </cell>
          <cell r="AH180">
            <v>2</v>
          </cell>
          <cell r="AI180">
            <v>4</v>
          </cell>
          <cell r="AJ180">
            <v>5</v>
          </cell>
          <cell r="AK180">
            <v>2</v>
          </cell>
          <cell r="AL180">
            <v>7</v>
          </cell>
          <cell r="AM180">
            <v>4</v>
          </cell>
          <cell r="AN180">
            <v>1</v>
          </cell>
          <cell r="AO180">
            <v>7</v>
          </cell>
          <cell r="AP180">
            <v>4</v>
          </cell>
          <cell r="AQ180">
            <v>7</v>
          </cell>
          <cell r="AR180">
            <v>7</v>
          </cell>
          <cell r="AS180">
            <v>1</v>
          </cell>
          <cell r="AT180">
            <v>4</v>
          </cell>
          <cell r="AU180">
            <v>12</v>
          </cell>
          <cell r="AV180">
            <v>6</v>
          </cell>
          <cell r="AW180">
            <v>4</v>
          </cell>
          <cell r="AX180">
            <v>4</v>
          </cell>
          <cell r="AY180">
            <v>5</v>
          </cell>
          <cell r="AZ180">
            <v>7</v>
          </cell>
          <cell r="BA180">
            <v>5</v>
          </cell>
          <cell r="BB180">
            <v>7</v>
          </cell>
          <cell r="BC180">
            <v>9</v>
          </cell>
          <cell r="BD180">
            <v>1</v>
          </cell>
          <cell r="BE180">
            <v>2</v>
          </cell>
          <cell r="BF180">
            <v>10</v>
          </cell>
          <cell r="BG180">
            <v>3</v>
          </cell>
          <cell r="BH180">
            <v>3</v>
          </cell>
          <cell r="BI180">
            <v>6</v>
          </cell>
          <cell r="BJ180">
            <v>6</v>
          </cell>
          <cell r="BK180">
            <v>3</v>
          </cell>
          <cell r="BL180">
            <v>5</v>
          </cell>
          <cell r="BM180">
            <v>9</v>
          </cell>
          <cell r="BN180">
            <v>5</v>
          </cell>
          <cell r="BO180">
            <v>9</v>
          </cell>
          <cell r="BP180">
            <v>5</v>
          </cell>
          <cell r="BQ180">
            <v>3</v>
          </cell>
          <cell r="BR180">
            <v>8</v>
          </cell>
          <cell r="BS180">
            <v>6</v>
          </cell>
          <cell r="BT180">
            <v>10</v>
          </cell>
          <cell r="BU180">
            <v>1</v>
          </cell>
          <cell r="BV180">
            <v>7</v>
          </cell>
          <cell r="BW180">
            <v>9</v>
          </cell>
          <cell r="BX180">
            <v>4</v>
          </cell>
          <cell r="BY180">
            <v>3</v>
          </cell>
          <cell r="BZ180">
            <v>2</v>
          </cell>
          <cell r="CA180">
            <v>4</v>
          </cell>
          <cell r="CB180">
            <v>3</v>
          </cell>
          <cell r="CC180">
            <v>5</v>
          </cell>
          <cell r="CD180">
            <v>1</v>
          </cell>
          <cell r="CE180">
            <v>3</v>
          </cell>
          <cell r="CF180">
            <v>5</v>
          </cell>
          <cell r="CG180">
            <v>3</v>
          </cell>
          <cell r="CH180">
            <v>2</v>
          </cell>
          <cell r="CI180">
            <v>6</v>
          </cell>
          <cell r="CJ180">
            <v>3</v>
          </cell>
          <cell r="CK180">
            <v>3</v>
          </cell>
          <cell r="CL180">
            <v>3</v>
          </cell>
          <cell r="CM180">
            <v>1</v>
          </cell>
          <cell r="CN180">
            <v>0</v>
          </cell>
          <cell r="CO180">
            <v>2</v>
          </cell>
          <cell r="CP180">
            <v>1</v>
          </cell>
          <cell r="CQ180">
            <v>0</v>
          </cell>
          <cell r="CR180">
            <v>1</v>
          </cell>
          <cell r="CS180">
            <v>2</v>
          </cell>
          <cell r="CT180">
            <v>1</v>
          </cell>
          <cell r="CU180">
            <v>0</v>
          </cell>
          <cell r="CV180">
            <v>0</v>
          </cell>
          <cell r="CW180">
            <v>1</v>
          </cell>
          <cell r="CX180">
            <v>1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</row>
        <row r="181">
          <cell r="A181" t="str">
            <v>ﾀｶ  12</v>
          </cell>
          <cell r="B181" t="str">
            <v xml:space="preserve">ﾀｶ  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4</v>
          </cell>
          <cell r="H181">
            <v>2</v>
          </cell>
          <cell r="I181">
            <v>3</v>
          </cell>
          <cell r="J181">
            <v>6</v>
          </cell>
          <cell r="K181">
            <v>4</v>
          </cell>
          <cell r="L181">
            <v>3</v>
          </cell>
          <cell r="M181">
            <v>3</v>
          </cell>
          <cell r="N181">
            <v>6</v>
          </cell>
          <cell r="O181">
            <v>5</v>
          </cell>
          <cell r="P181">
            <v>0</v>
          </cell>
          <cell r="Q181">
            <v>4</v>
          </cell>
          <cell r="R181">
            <v>6</v>
          </cell>
          <cell r="S181">
            <v>2</v>
          </cell>
          <cell r="T181">
            <v>5</v>
          </cell>
          <cell r="U181">
            <v>2</v>
          </cell>
          <cell r="V181">
            <v>3</v>
          </cell>
          <cell r="W181">
            <v>3</v>
          </cell>
          <cell r="X181">
            <v>1</v>
          </cell>
          <cell r="Y181">
            <v>3</v>
          </cell>
          <cell r="Z181">
            <v>2</v>
          </cell>
          <cell r="AA181">
            <v>1</v>
          </cell>
          <cell r="AB181">
            <v>2</v>
          </cell>
          <cell r="AC181">
            <v>4</v>
          </cell>
          <cell r="AD181">
            <v>2</v>
          </cell>
          <cell r="AE181">
            <v>4</v>
          </cell>
          <cell r="AF181">
            <v>2</v>
          </cell>
          <cell r="AG181">
            <v>4</v>
          </cell>
          <cell r="AH181">
            <v>1</v>
          </cell>
          <cell r="AI181">
            <v>4</v>
          </cell>
          <cell r="AJ181">
            <v>2</v>
          </cell>
          <cell r="AK181">
            <v>2</v>
          </cell>
          <cell r="AL181">
            <v>3</v>
          </cell>
          <cell r="AM181">
            <v>2</v>
          </cell>
          <cell r="AN181">
            <v>2</v>
          </cell>
          <cell r="AO181">
            <v>3</v>
          </cell>
          <cell r="AP181">
            <v>8</v>
          </cell>
          <cell r="AQ181">
            <v>1</v>
          </cell>
          <cell r="AR181">
            <v>3</v>
          </cell>
          <cell r="AS181">
            <v>3</v>
          </cell>
          <cell r="AT181">
            <v>7</v>
          </cell>
          <cell r="AU181">
            <v>5</v>
          </cell>
          <cell r="AV181">
            <v>5</v>
          </cell>
          <cell r="AW181">
            <v>8</v>
          </cell>
          <cell r="AX181">
            <v>4</v>
          </cell>
          <cell r="AY181">
            <v>3</v>
          </cell>
          <cell r="AZ181">
            <v>6</v>
          </cell>
          <cell r="BA181">
            <v>11</v>
          </cell>
          <cell r="BB181">
            <v>6</v>
          </cell>
          <cell r="BC181">
            <v>7</v>
          </cell>
          <cell r="BD181">
            <v>3</v>
          </cell>
          <cell r="BE181">
            <v>5</v>
          </cell>
          <cell r="BF181">
            <v>4</v>
          </cell>
          <cell r="BG181">
            <v>6</v>
          </cell>
          <cell r="BH181">
            <v>4</v>
          </cell>
          <cell r="BI181">
            <v>3</v>
          </cell>
          <cell r="BJ181">
            <v>4</v>
          </cell>
          <cell r="BK181">
            <v>6</v>
          </cell>
          <cell r="BL181">
            <v>5</v>
          </cell>
          <cell r="BM181">
            <v>9</v>
          </cell>
          <cell r="BN181">
            <v>9</v>
          </cell>
          <cell r="BO181">
            <v>5</v>
          </cell>
          <cell r="BP181">
            <v>3</v>
          </cell>
          <cell r="BQ181">
            <v>7</v>
          </cell>
          <cell r="BR181">
            <v>8</v>
          </cell>
          <cell r="BS181">
            <v>10</v>
          </cell>
          <cell r="BT181">
            <v>6</v>
          </cell>
          <cell r="BU181">
            <v>7</v>
          </cell>
          <cell r="BV181">
            <v>7</v>
          </cell>
          <cell r="BW181">
            <v>5</v>
          </cell>
          <cell r="BX181">
            <v>3</v>
          </cell>
          <cell r="BY181">
            <v>3</v>
          </cell>
          <cell r="BZ181">
            <v>5</v>
          </cell>
          <cell r="CA181">
            <v>5</v>
          </cell>
          <cell r="CB181">
            <v>6</v>
          </cell>
          <cell r="CC181">
            <v>6</v>
          </cell>
          <cell r="CD181">
            <v>4</v>
          </cell>
          <cell r="CE181">
            <v>4</v>
          </cell>
          <cell r="CF181">
            <v>4</v>
          </cell>
          <cell r="CG181">
            <v>1</v>
          </cell>
          <cell r="CH181">
            <v>7</v>
          </cell>
          <cell r="CI181">
            <v>4</v>
          </cell>
          <cell r="CJ181">
            <v>6</v>
          </cell>
          <cell r="CK181">
            <v>6</v>
          </cell>
          <cell r="CL181">
            <v>4</v>
          </cell>
          <cell r="CM181">
            <v>4</v>
          </cell>
          <cell r="CN181">
            <v>3</v>
          </cell>
          <cell r="CO181">
            <v>4</v>
          </cell>
          <cell r="CP181">
            <v>6</v>
          </cell>
          <cell r="CQ181">
            <v>2</v>
          </cell>
          <cell r="CR181">
            <v>2</v>
          </cell>
          <cell r="CS181">
            <v>5</v>
          </cell>
          <cell r="CT181">
            <v>0</v>
          </cell>
          <cell r="CU181">
            <v>3</v>
          </cell>
          <cell r="CV181">
            <v>1</v>
          </cell>
          <cell r="CW181">
            <v>0</v>
          </cell>
          <cell r="CX181">
            <v>0</v>
          </cell>
          <cell r="CY181">
            <v>0</v>
          </cell>
          <cell r="CZ181">
            <v>1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</row>
        <row r="182">
          <cell r="A182" t="str">
            <v>ﾀｶｵｶ11</v>
          </cell>
          <cell r="B182" t="str">
            <v>ﾀｶｵｶ</v>
          </cell>
          <cell r="C182">
            <v>1</v>
          </cell>
          <cell r="D182">
            <v>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6</v>
          </cell>
          <cell r="X182">
            <v>9</v>
          </cell>
          <cell r="Y182">
            <v>7</v>
          </cell>
          <cell r="Z182">
            <v>11</v>
          </cell>
          <cell r="AA182">
            <v>23</v>
          </cell>
          <cell r="AB182">
            <v>42</v>
          </cell>
          <cell r="AC182">
            <v>25</v>
          </cell>
          <cell r="AD182">
            <v>26</v>
          </cell>
          <cell r="AE182">
            <v>21</v>
          </cell>
          <cell r="AF182">
            <v>21</v>
          </cell>
          <cell r="AG182">
            <v>11</v>
          </cell>
          <cell r="AH182">
            <v>5</v>
          </cell>
          <cell r="AI182">
            <v>2</v>
          </cell>
          <cell r="AJ182">
            <v>4</v>
          </cell>
          <cell r="AK182">
            <v>7</v>
          </cell>
          <cell r="AL182">
            <v>3</v>
          </cell>
          <cell r="AM182">
            <v>3</v>
          </cell>
          <cell r="AN182">
            <v>2</v>
          </cell>
          <cell r="AO182">
            <v>2</v>
          </cell>
          <cell r="AP182">
            <v>2</v>
          </cell>
          <cell r="AQ182">
            <v>0</v>
          </cell>
          <cell r="AR182">
            <v>1</v>
          </cell>
          <cell r="AS182">
            <v>1</v>
          </cell>
          <cell r="AT182">
            <v>1</v>
          </cell>
          <cell r="AU182">
            <v>0</v>
          </cell>
          <cell r="AV182">
            <v>1</v>
          </cell>
          <cell r="AW182">
            <v>1</v>
          </cell>
          <cell r="AX182">
            <v>0</v>
          </cell>
          <cell r="AY182">
            <v>1</v>
          </cell>
          <cell r="AZ182">
            <v>2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</row>
        <row r="183">
          <cell r="A183" t="str">
            <v>ﾀｶｵｶ12</v>
          </cell>
          <cell r="B183" t="str">
            <v>ﾀｶｵｶ</v>
          </cell>
          <cell r="C183">
            <v>1</v>
          </cell>
          <cell r="D183">
            <v>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4</v>
          </cell>
          <cell r="Y183">
            <v>2</v>
          </cell>
          <cell r="Z183">
            <v>6</v>
          </cell>
          <cell r="AA183">
            <v>3</v>
          </cell>
          <cell r="AB183">
            <v>1</v>
          </cell>
          <cell r="AC183">
            <v>2</v>
          </cell>
          <cell r="AD183">
            <v>2</v>
          </cell>
          <cell r="AE183">
            <v>6</v>
          </cell>
          <cell r="AF183">
            <v>1</v>
          </cell>
          <cell r="AG183">
            <v>2</v>
          </cell>
          <cell r="AH183">
            <v>2</v>
          </cell>
          <cell r="AI183">
            <v>1</v>
          </cell>
          <cell r="AJ183">
            <v>1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</row>
        <row r="184">
          <cell r="A184" t="str">
            <v>ﾀｶｷ111</v>
          </cell>
          <cell r="B184" t="str">
            <v>ﾀｶｷ1</v>
          </cell>
          <cell r="C184">
            <v>1</v>
          </cell>
          <cell r="D184">
            <v>1</v>
          </cell>
          <cell r="E184">
            <v>11</v>
          </cell>
          <cell r="F184">
            <v>16</v>
          </cell>
          <cell r="G184">
            <v>17</v>
          </cell>
          <cell r="H184">
            <v>16</v>
          </cell>
          <cell r="I184">
            <v>12</v>
          </cell>
          <cell r="J184">
            <v>21</v>
          </cell>
          <cell r="K184">
            <v>13</v>
          </cell>
          <cell r="L184">
            <v>16</v>
          </cell>
          <cell r="M184">
            <v>17</v>
          </cell>
          <cell r="N184">
            <v>20</v>
          </cell>
          <cell r="O184">
            <v>27</v>
          </cell>
          <cell r="P184">
            <v>24</v>
          </cell>
          <cell r="Q184">
            <v>17</v>
          </cell>
          <cell r="R184">
            <v>30</v>
          </cell>
          <cell r="S184">
            <v>20</v>
          </cell>
          <cell r="T184">
            <v>32</v>
          </cell>
          <cell r="U184">
            <v>20</v>
          </cell>
          <cell r="V184">
            <v>24</v>
          </cell>
          <cell r="W184">
            <v>27</v>
          </cell>
          <cell r="X184">
            <v>20</v>
          </cell>
          <cell r="Y184">
            <v>22</v>
          </cell>
          <cell r="Z184">
            <v>23</v>
          </cell>
          <cell r="AA184">
            <v>22</v>
          </cell>
          <cell r="AB184">
            <v>24</v>
          </cell>
          <cell r="AC184">
            <v>20</v>
          </cell>
          <cell r="AD184">
            <v>28</v>
          </cell>
          <cell r="AE184">
            <v>22</v>
          </cell>
          <cell r="AF184">
            <v>26</v>
          </cell>
          <cell r="AG184">
            <v>13</v>
          </cell>
          <cell r="AH184">
            <v>18</v>
          </cell>
          <cell r="AI184">
            <v>23</v>
          </cell>
          <cell r="AJ184">
            <v>21</v>
          </cell>
          <cell r="AK184">
            <v>19</v>
          </cell>
          <cell r="AL184">
            <v>15</v>
          </cell>
          <cell r="AM184">
            <v>25</v>
          </cell>
          <cell r="AN184">
            <v>25</v>
          </cell>
          <cell r="AO184">
            <v>21</v>
          </cell>
          <cell r="AP184">
            <v>21</v>
          </cell>
          <cell r="AQ184">
            <v>31</v>
          </cell>
          <cell r="AR184">
            <v>26</v>
          </cell>
          <cell r="AS184">
            <v>36</v>
          </cell>
          <cell r="AT184">
            <v>35</v>
          </cell>
          <cell r="AU184">
            <v>26</v>
          </cell>
          <cell r="AV184">
            <v>33</v>
          </cell>
          <cell r="AW184">
            <v>39</v>
          </cell>
          <cell r="AX184">
            <v>43</v>
          </cell>
          <cell r="AY184">
            <v>44</v>
          </cell>
          <cell r="AZ184">
            <v>34</v>
          </cell>
          <cell r="BA184">
            <v>47</v>
          </cell>
          <cell r="BB184">
            <v>40</v>
          </cell>
          <cell r="BC184">
            <v>35</v>
          </cell>
          <cell r="BD184">
            <v>16</v>
          </cell>
          <cell r="BE184">
            <v>30</v>
          </cell>
          <cell r="BF184">
            <v>24</v>
          </cell>
          <cell r="BG184">
            <v>31</v>
          </cell>
          <cell r="BH184">
            <v>27</v>
          </cell>
          <cell r="BI184">
            <v>21</v>
          </cell>
          <cell r="BJ184">
            <v>18</v>
          </cell>
          <cell r="BK184">
            <v>23</v>
          </cell>
          <cell r="BL184">
            <v>24</v>
          </cell>
          <cell r="BM184">
            <v>17</v>
          </cell>
          <cell r="BN184">
            <v>21</v>
          </cell>
          <cell r="BO184">
            <v>17</v>
          </cell>
          <cell r="BP184">
            <v>22</v>
          </cell>
          <cell r="BQ184">
            <v>15</v>
          </cell>
          <cell r="BR184">
            <v>16</v>
          </cell>
          <cell r="BS184">
            <v>14</v>
          </cell>
          <cell r="BT184">
            <v>23</v>
          </cell>
          <cell r="BU184">
            <v>29</v>
          </cell>
          <cell r="BV184">
            <v>22</v>
          </cell>
          <cell r="BW184">
            <v>14</v>
          </cell>
          <cell r="BX184">
            <v>12</v>
          </cell>
          <cell r="BY184">
            <v>11</v>
          </cell>
          <cell r="BZ184">
            <v>20</v>
          </cell>
          <cell r="CA184">
            <v>16</v>
          </cell>
          <cell r="CB184">
            <v>18</v>
          </cell>
          <cell r="CC184">
            <v>18</v>
          </cell>
          <cell r="CD184">
            <v>14</v>
          </cell>
          <cell r="CE184">
            <v>4</v>
          </cell>
          <cell r="CF184">
            <v>7</v>
          </cell>
          <cell r="CG184">
            <v>11</v>
          </cell>
          <cell r="CH184">
            <v>8</v>
          </cell>
          <cell r="CI184">
            <v>7</v>
          </cell>
          <cell r="CJ184">
            <v>3</v>
          </cell>
          <cell r="CK184">
            <v>3</v>
          </cell>
          <cell r="CL184">
            <v>4</v>
          </cell>
          <cell r="CM184">
            <v>1</v>
          </cell>
          <cell r="CN184">
            <v>4</v>
          </cell>
          <cell r="CO184">
            <v>0</v>
          </cell>
          <cell r="CP184">
            <v>2</v>
          </cell>
          <cell r="CQ184">
            <v>0</v>
          </cell>
          <cell r="CR184">
            <v>1</v>
          </cell>
          <cell r="CS184">
            <v>1</v>
          </cell>
          <cell r="CT184">
            <v>1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</row>
        <row r="185">
          <cell r="A185" t="str">
            <v>ﾀｶｷ112</v>
          </cell>
          <cell r="B185" t="str">
            <v>ﾀｶｷ1</v>
          </cell>
          <cell r="C185">
            <v>1</v>
          </cell>
          <cell r="D185">
            <v>2</v>
          </cell>
          <cell r="E185">
            <v>7</v>
          </cell>
          <cell r="F185">
            <v>15</v>
          </cell>
          <cell r="G185">
            <v>13</v>
          </cell>
          <cell r="H185">
            <v>18</v>
          </cell>
          <cell r="I185">
            <v>17</v>
          </cell>
          <cell r="J185">
            <v>18</v>
          </cell>
          <cell r="K185">
            <v>20</v>
          </cell>
          <cell r="L185">
            <v>26</v>
          </cell>
          <cell r="M185">
            <v>23</v>
          </cell>
          <cell r="N185">
            <v>14</v>
          </cell>
          <cell r="O185">
            <v>15</v>
          </cell>
          <cell r="P185">
            <v>21</v>
          </cell>
          <cell r="Q185">
            <v>18</v>
          </cell>
          <cell r="R185">
            <v>23</v>
          </cell>
          <cell r="S185">
            <v>18</v>
          </cell>
          <cell r="T185">
            <v>18</v>
          </cell>
          <cell r="U185">
            <v>26</v>
          </cell>
          <cell r="V185">
            <v>25</v>
          </cell>
          <cell r="W185">
            <v>27</v>
          </cell>
          <cell r="X185">
            <v>22</v>
          </cell>
          <cell r="Y185">
            <v>24</v>
          </cell>
          <cell r="Z185">
            <v>25</v>
          </cell>
          <cell r="AA185">
            <v>15</v>
          </cell>
          <cell r="AB185">
            <v>11</v>
          </cell>
          <cell r="AC185">
            <v>13</v>
          </cell>
          <cell r="AD185">
            <v>12</v>
          </cell>
          <cell r="AE185">
            <v>13</v>
          </cell>
          <cell r="AF185">
            <v>18</v>
          </cell>
          <cell r="AG185">
            <v>17</v>
          </cell>
          <cell r="AH185">
            <v>12</v>
          </cell>
          <cell r="AI185">
            <v>16</v>
          </cell>
          <cell r="AJ185">
            <v>18</v>
          </cell>
          <cell r="AK185">
            <v>22</v>
          </cell>
          <cell r="AL185">
            <v>23</v>
          </cell>
          <cell r="AM185">
            <v>21</v>
          </cell>
          <cell r="AN185">
            <v>33</v>
          </cell>
          <cell r="AO185">
            <v>27</v>
          </cell>
          <cell r="AP185">
            <v>25</v>
          </cell>
          <cell r="AQ185">
            <v>28</v>
          </cell>
          <cell r="AR185">
            <v>23</v>
          </cell>
          <cell r="AS185">
            <v>18</v>
          </cell>
          <cell r="AT185">
            <v>35</v>
          </cell>
          <cell r="AU185">
            <v>36</v>
          </cell>
          <cell r="AV185">
            <v>31</v>
          </cell>
          <cell r="AW185">
            <v>34</v>
          </cell>
          <cell r="AX185">
            <v>48</v>
          </cell>
          <cell r="AY185">
            <v>42</v>
          </cell>
          <cell r="AZ185">
            <v>37</v>
          </cell>
          <cell r="BA185">
            <v>28</v>
          </cell>
          <cell r="BB185">
            <v>29</v>
          </cell>
          <cell r="BC185">
            <v>33</v>
          </cell>
          <cell r="BD185">
            <v>20</v>
          </cell>
          <cell r="BE185">
            <v>27</v>
          </cell>
          <cell r="BF185">
            <v>27</v>
          </cell>
          <cell r="BG185">
            <v>18</v>
          </cell>
          <cell r="BH185">
            <v>23</v>
          </cell>
          <cell r="BI185">
            <v>21</v>
          </cell>
          <cell r="BJ185">
            <v>28</v>
          </cell>
          <cell r="BK185">
            <v>27</v>
          </cell>
          <cell r="BL185">
            <v>27</v>
          </cell>
          <cell r="BM185">
            <v>14</v>
          </cell>
          <cell r="BN185">
            <v>10</v>
          </cell>
          <cell r="BO185">
            <v>12</v>
          </cell>
          <cell r="BP185">
            <v>12</v>
          </cell>
          <cell r="BQ185">
            <v>15</v>
          </cell>
          <cell r="BR185">
            <v>24</v>
          </cell>
          <cell r="BS185">
            <v>22</v>
          </cell>
          <cell r="BT185">
            <v>23</v>
          </cell>
          <cell r="BU185">
            <v>24</v>
          </cell>
          <cell r="BV185">
            <v>19</v>
          </cell>
          <cell r="BW185">
            <v>21</v>
          </cell>
          <cell r="BX185">
            <v>16</v>
          </cell>
          <cell r="BY185">
            <v>11</v>
          </cell>
          <cell r="BZ185">
            <v>11</v>
          </cell>
          <cell r="CA185">
            <v>15</v>
          </cell>
          <cell r="CB185">
            <v>14</v>
          </cell>
          <cell r="CC185">
            <v>17</v>
          </cell>
          <cell r="CD185">
            <v>9</v>
          </cell>
          <cell r="CE185">
            <v>14</v>
          </cell>
          <cell r="CF185">
            <v>12</v>
          </cell>
          <cell r="CG185">
            <v>11</v>
          </cell>
          <cell r="CH185">
            <v>4</v>
          </cell>
          <cell r="CI185">
            <v>6</v>
          </cell>
          <cell r="CJ185">
            <v>8</v>
          </cell>
          <cell r="CK185">
            <v>7</v>
          </cell>
          <cell r="CL185">
            <v>7</v>
          </cell>
          <cell r="CM185">
            <v>5</v>
          </cell>
          <cell r="CN185">
            <v>3</v>
          </cell>
          <cell r="CO185">
            <v>4</v>
          </cell>
          <cell r="CP185">
            <v>4</v>
          </cell>
          <cell r="CQ185">
            <v>6</v>
          </cell>
          <cell r="CR185">
            <v>1</v>
          </cell>
          <cell r="CS185">
            <v>4</v>
          </cell>
          <cell r="CT185">
            <v>2</v>
          </cell>
          <cell r="CU185">
            <v>1</v>
          </cell>
          <cell r="CV185">
            <v>0</v>
          </cell>
          <cell r="CW185">
            <v>1</v>
          </cell>
          <cell r="CX185">
            <v>1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1</v>
          </cell>
          <cell r="DE185">
            <v>0</v>
          </cell>
        </row>
        <row r="186">
          <cell r="A186" t="str">
            <v>ﾀｶｷ211</v>
          </cell>
          <cell r="B186" t="str">
            <v>ﾀｶｷ2</v>
          </cell>
          <cell r="C186">
            <v>1</v>
          </cell>
          <cell r="D186">
            <v>1</v>
          </cell>
          <cell r="E186">
            <v>9</v>
          </cell>
          <cell r="F186">
            <v>13</v>
          </cell>
          <cell r="G186">
            <v>18</v>
          </cell>
          <cell r="H186">
            <v>13</v>
          </cell>
          <cell r="I186">
            <v>14</v>
          </cell>
          <cell r="J186">
            <v>13</v>
          </cell>
          <cell r="K186">
            <v>11</v>
          </cell>
          <cell r="L186">
            <v>12</v>
          </cell>
          <cell r="M186">
            <v>20</v>
          </cell>
          <cell r="N186">
            <v>11</v>
          </cell>
          <cell r="O186">
            <v>9</v>
          </cell>
          <cell r="P186">
            <v>16</v>
          </cell>
          <cell r="Q186">
            <v>10</v>
          </cell>
          <cell r="R186">
            <v>18</v>
          </cell>
          <cell r="S186">
            <v>15</v>
          </cell>
          <cell r="T186">
            <v>14</v>
          </cell>
          <cell r="U186">
            <v>18</v>
          </cell>
          <cell r="V186">
            <v>20</v>
          </cell>
          <cell r="W186">
            <v>10</v>
          </cell>
          <cell r="X186">
            <v>9</v>
          </cell>
          <cell r="Y186">
            <v>15</v>
          </cell>
          <cell r="Z186">
            <v>15</v>
          </cell>
          <cell r="AA186">
            <v>12</v>
          </cell>
          <cell r="AB186">
            <v>21</v>
          </cell>
          <cell r="AC186">
            <v>22</v>
          </cell>
          <cell r="AD186">
            <v>9</v>
          </cell>
          <cell r="AE186">
            <v>10</v>
          </cell>
          <cell r="AF186">
            <v>16</v>
          </cell>
          <cell r="AG186">
            <v>23</v>
          </cell>
          <cell r="AH186">
            <v>16</v>
          </cell>
          <cell r="AI186">
            <v>14</v>
          </cell>
          <cell r="AJ186">
            <v>20</v>
          </cell>
          <cell r="AK186">
            <v>15</v>
          </cell>
          <cell r="AL186">
            <v>16</v>
          </cell>
          <cell r="AM186">
            <v>22</v>
          </cell>
          <cell r="AN186">
            <v>23</v>
          </cell>
          <cell r="AO186">
            <v>18</v>
          </cell>
          <cell r="AP186">
            <v>17</v>
          </cell>
          <cell r="AQ186">
            <v>20</v>
          </cell>
          <cell r="AR186">
            <v>13</v>
          </cell>
          <cell r="AS186">
            <v>19</v>
          </cell>
          <cell r="AT186">
            <v>19</v>
          </cell>
          <cell r="AU186">
            <v>28</v>
          </cell>
          <cell r="AV186">
            <v>23</v>
          </cell>
          <cell r="AW186">
            <v>26</v>
          </cell>
          <cell r="AX186">
            <v>16</v>
          </cell>
          <cell r="AY186">
            <v>20</v>
          </cell>
          <cell r="AZ186">
            <v>17</v>
          </cell>
          <cell r="BA186">
            <v>16</v>
          </cell>
          <cell r="BB186">
            <v>18</v>
          </cell>
          <cell r="BC186">
            <v>25</v>
          </cell>
          <cell r="BD186">
            <v>13</v>
          </cell>
          <cell r="BE186">
            <v>15</v>
          </cell>
          <cell r="BF186">
            <v>23</v>
          </cell>
          <cell r="BG186">
            <v>19</v>
          </cell>
          <cell r="BH186">
            <v>20</v>
          </cell>
          <cell r="BI186">
            <v>10</v>
          </cell>
          <cell r="BJ186">
            <v>6</v>
          </cell>
          <cell r="BK186">
            <v>14</v>
          </cell>
          <cell r="BL186">
            <v>12</v>
          </cell>
          <cell r="BM186">
            <v>16</v>
          </cell>
          <cell r="BN186">
            <v>17</v>
          </cell>
          <cell r="BO186">
            <v>13</v>
          </cell>
          <cell r="BP186">
            <v>10</v>
          </cell>
          <cell r="BQ186">
            <v>11</v>
          </cell>
          <cell r="BR186">
            <v>24</v>
          </cell>
          <cell r="BS186">
            <v>24</v>
          </cell>
          <cell r="BT186">
            <v>15</v>
          </cell>
          <cell r="BU186">
            <v>17</v>
          </cell>
          <cell r="BV186">
            <v>19</v>
          </cell>
          <cell r="BW186">
            <v>13</v>
          </cell>
          <cell r="BX186">
            <v>12</v>
          </cell>
          <cell r="BY186">
            <v>14</v>
          </cell>
          <cell r="BZ186">
            <v>13</v>
          </cell>
          <cell r="CA186">
            <v>12</v>
          </cell>
          <cell r="CB186">
            <v>10</v>
          </cell>
          <cell r="CC186">
            <v>11</v>
          </cell>
          <cell r="CD186">
            <v>12</v>
          </cell>
          <cell r="CE186">
            <v>9</v>
          </cell>
          <cell r="CF186">
            <v>8</v>
          </cell>
          <cell r="CG186">
            <v>6</v>
          </cell>
          <cell r="CH186">
            <v>4</v>
          </cell>
          <cell r="CI186">
            <v>3</v>
          </cell>
          <cell r="CJ186">
            <v>5</v>
          </cell>
          <cell r="CK186">
            <v>4</v>
          </cell>
          <cell r="CL186">
            <v>6</v>
          </cell>
          <cell r="CM186">
            <v>2</v>
          </cell>
          <cell r="CN186">
            <v>1</v>
          </cell>
          <cell r="CO186">
            <v>2</v>
          </cell>
          <cell r="CP186">
            <v>1</v>
          </cell>
          <cell r="CQ186">
            <v>1</v>
          </cell>
          <cell r="CR186">
            <v>0</v>
          </cell>
          <cell r="CS186">
            <v>0</v>
          </cell>
          <cell r="CT186">
            <v>0</v>
          </cell>
          <cell r="CU186">
            <v>1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</row>
        <row r="187">
          <cell r="A187" t="str">
            <v>ﾀｶｷ212</v>
          </cell>
          <cell r="B187" t="str">
            <v>ﾀｶｷ2</v>
          </cell>
          <cell r="C187">
            <v>1</v>
          </cell>
          <cell r="D187">
            <v>2</v>
          </cell>
          <cell r="E187">
            <v>18</v>
          </cell>
          <cell r="F187">
            <v>14</v>
          </cell>
          <cell r="G187">
            <v>16</v>
          </cell>
          <cell r="H187">
            <v>12</v>
          </cell>
          <cell r="I187">
            <v>19</v>
          </cell>
          <cell r="J187">
            <v>19</v>
          </cell>
          <cell r="K187">
            <v>11</v>
          </cell>
          <cell r="L187">
            <v>12</v>
          </cell>
          <cell r="M187">
            <v>13</v>
          </cell>
          <cell r="N187">
            <v>11</v>
          </cell>
          <cell r="O187">
            <v>8</v>
          </cell>
          <cell r="P187">
            <v>9</v>
          </cell>
          <cell r="Q187">
            <v>12</v>
          </cell>
          <cell r="R187">
            <v>14</v>
          </cell>
          <cell r="S187">
            <v>13</v>
          </cell>
          <cell r="T187">
            <v>13</v>
          </cell>
          <cell r="U187">
            <v>17</v>
          </cell>
          <cell r="V187">
            <v>16</v>
          </cell>
          <cell r="W187">
            <v>17</v>
          </cell>
          <cell r="X187">
            <v>16</v>
          </cell>
          <cell r="Y187">
            <v>13</v>
          </cell>
          <cell r="Z187">
            <v>13</v>
          </cell>
          <cell r="AA187">
            <v>6</v>
          </cell>
          <cell r="AB187">
            <v>11</v>
          </cell>
          <cell r="AC187">
            <v>17</v>
          </cell>
          <cell r="AD187">
            <v>18</v>
          </cell>
          <cell r="AE187">
            <v>16</v>
          </cell>
          <cell r="AF187">
            <v>11</v>
          </cell>
          <cell r="AG187">
            <v>12</v>
          </cell>
          <cell r="AH187">
            <v>20</v>
          </cell>
          <cell r="AI187">
            <v>20</v>
          </cell>
          <cell r="AJ187">
            <v>11</v>
          </cell>
          <cell r="AK187">
            <v>19</v>
          </cell>
          <cell r="AL187">
            <v>19</v>
          </cell>
          <cell r="AM187">
            <v>15</v>
          </cell>
          <cell r="AN187">
            <v>21</v>
          </cell>
          <cell r="AO187">
            <v>18</v>
          </cell>
          <cell r="AP187">
            <v>30</v>
          </cell>
          <cell r="AQ187">
            <v>17</v>
          </cell>
          <cell r="AR187">
            <v>17</v>
          </cell>
          <cell r="AS187">
            <v>21</v>
          </cell>
          <cell r="AT187">
            <v>14</v>
          </cell>
          <cell r="AU187">
            <v>9</v>
          </cell>
          <cell r="AV187">
            <v>16</v>
          </cell>
          <cell r="AW187">
            <v>22</v>
          </cell>
          <cell r="AX187">
            <v>19</v>
          </cell>
          <cell r="AY187">
            <v>21</v>
          </cell>
          <cell r="AZ187">
            <v>26</v>
          </cell>
          <cell r="BA187">
            <v>31</v>
          </cell>
          <cell r="BB187">
            <v>23</v>
          </cell>
          <cell r="BC187">
            <v>12</v>
          </cell>
          <cell r="BD187">
            <v>13</v>
          </cell>
          <cell r="BE187">
            <v>14</v>
          </cell>
          <cell r="BF187">
            <v>16</v>
          </cell>
          <cell r="BG187">
            <v>15</v>
          </cell>
          <cell r="BH187">
            <v>12</v>
          </cell>
          <cell r="BI187">
            <v>14</v>
          </cell>
          <cell r="BJ187">
            <v>14</v>
          </cell>
          <cell r="BK187">
            <v>15</v>
          </cell>
          <cell r="BL187">
            <v>13</v>
          </cell>
          <cell r="BM187">
            <v>12</v>
          </cell>
          <cell r="BN187">
            <v>15</v>
          </cell>
          <cell r="BO187">
            <v>13</v>
          </cell>
          <cell r="BP187">
            <v>12</v>
          </cell>
          <cell r="BQ187">
            <v>17</v>
          </cell>
          <cell r="BR187">
            <v>12</v>
          </cell>
          <cell r="BS187">
            <v>25</v>
          </cell>
          <cell r="BT187">
            <v>14</v>
          </cell>
          <cell r="BU187">
            <v>15</v>
          </cell>
          <cell r="BV187">
            <v>21</v>
          </cell>
          <cell r="BW187">
            <v>14</v>
          </cell>
          <cell r="BX187">
            <v>9</v>
          </cell>
          <cell r="BY187">
            <v>11</v>
          </cell>
          <cell r="BZ187">
            <v>15</v>
          </cell>
          <cell r="CA187">
            <v>5</v>
          </cell>
          <cell r="CB187">
            <v>21</v>
          </cell>
          <cell r="CC187">
            <v>7</v>
          </cell>
          <cell r="CD187">
            <v>10</v>
          </cell>
          <cell r="CE187">
            <v>3</v>
          </cell>
          <cell r="CF187">
            <v>12</v>
          </cell>
          <cell r="CG187">
            <v>7</v>
          </cell>
          <cell r="CH187">
            <v>8</v>
          </cell>
          <cell r="CI187">
            <v>8</v>
          </cell>
          <cell r="CJ187">
            <v>8</v>
          </cell>
          <cell r="CK187">
            <v>4</v>
          </cell>
          <cell r="CL187">
            <v>5</v>
          </cell>
          <cell r="CM187">
            <v>8</v>
          </cell>
          <cell r="CN187">
            <v>3</v>
          </cell>
          <cell r="CO187">
            <v>3</v>
          </cell>
          <cell r="CP187">
            <v>5</v>
          </cell>
          <cell r="CQ187">
            <v>2</v>
          </cell>
          <cell r="CR187">
            <v>3</v>
          </cell>
          <cell r="CS187">
            <v>0</v>
          </cell>
          <cell r="CT187">
            <v>5</v>
          </cell>
          <cell r="CU187">
            <v>1</v>
          </cell>
          <cell r="CV187">
            <v>2</v>
          </cell>
          <cell r="CW187">
            <v>0</v>
          </cell>
          <cell r="CX187">
            <v>1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</row>
        <row r="188">
          <cell r="A188" t="str">
            <v>ﾀｶｷ311</v>
          </cell>
          <cell r="B188" t="str">
            <v>ﾀｶｷ3</v>
          </cell>
          <cell r="C188">
            <v>1</v>
          </cell>
          <cell r="D188">
            <v>1</v>
          </cell>
          <cell r="E188">
            <v>3</v>
          </cell>
          <cell r="F188">
            <v>12</v>
          </cell>
          <cell r="G188">
            <v>7</v>
          </cell>
          <cell r="H188">
            <v>5</v>
          </cell>
          <cell r="I188">
            <v>7</v>
          </cell>
          <cell r="J188">
            <v>8</v>
          </cell>
          <cell r="K188">
            <v>14</v>
          </cell>
          <cell r="L188">
            <v>6</v>
          </cell>
          <cell r="M188">
            <v>4</v>
          </cell>
          <cell r="N188">
            <v>8</v>
          </cell>
          <cell r="O188">
            <v>15</v>
          </cell>
          <cell r="P188">
            <v>10</v>
          </cell>
          <cell r="Q188">
            <v>7</v>
          </cell>
          <cell r="R188">
            <v>7</v>
          </cell>
          <cell r="S188">
            <v>13</v>
          </cell>
          <cell r="T188">
            <v>7</v>
          </cell>
          <cell r="U188">
            <v>7</v>
          </cell>
          <cell r="V188">
            <v>12</v>
          </cell>
          <cell r="W188">
            <v>10</v>
          </cell>
          <cell r="X188">
            <v>10</v>
          </cell>
          <cell r="Y188">
            <v>6</v>
          </cell>
          <cell r="Z188">
            <v>15</v>
          </cell>
          <cell r="AA188">
            <v>14</v>
          </cell>
          <cell r="AB188">
            <v>8</v>
          </cell>
          <cell r="AC188">
            <v>11</v>
          </cell>
          <cell r="AD188">
            <v>8</v>
          </cell>
          <cell r="AE188">
            <v>16</v>
          </cell>
          <cell r="AF188">
            <v>9</v>
          </cell>
          <cell r="AG188">
            <v>6</v>
          </cell>
          <cell r="AH188">
            <v>17</v>
          </cell>
          <cell r="AI188">
            <v>12</v>
          </cell>
          <cell r="AJ188">
            <v>13</v>
          </cell>
          <cell r="AK188">
            <v>13</v>
          </cell>
          <cell r="AL188">
            <v>11</v>
          </cell>
          <cell r="AM188">
            <v>13</v>
          </cell>
          <cell r="AN188">
            <v>9</v>
          </cell>
          <cell r="AO188">
            <v>10</v>
          </cell>
          <cell r="AP188">
            <v>13</v>
          </cell>
          <cell r="AQ188">
            <v>9</v>
          </cell>
          <cell r="AR188">
            <v>16</v>
          </cell>
          <cell r="AS188">
            <v>18</v>
          </cell>
          <cell r="AT188">
            <v>10</v>
          </cell>
          <cell r="AU188">
            <v>15</v>
          </cell>
          <cell r="AV188">
            <v>20</v>
          </cell>
          <cell r="AW188">
            <v>23</v>
          </cell>
          <cell r="AX188">
            <v>14</v>
          </cell>
          <cell r="AY188">
            <v>21</v>
          </cell>
          <cell r="AZ188">
            <v>17</v>
          </cell>
          <cell r="BA188">
            <v>22</v>
          </cell>
          <cell r="BB188">
            <v>11</v>
          </cell>
          <cell r="BC188">
            <v>19</v>
          </cell>
          <cell r="BD188">
            <v>14</v>
          </cell>
          <cell r="BE188">
            <v>8</v>
          </cell>
          <cell r="BF188">
            <v>10</v>
          </cell>
          <cell r="BG188">
            <v>15</v>
          </cell>
          <cell r="BH188">
            <v>14</v>
          </cell>
          <cell r="BI188">
            <v>5</v>
          </cell>
          <cell r="BJ188">
            <v>10</v>
          </cell>
          <cell r="BK188">
            <v>4</v>
          </cell>
          <cell r="BL188">
            <v>7</v>
          </cell>
          <cell r="BM188">
            <v>13</v>
          </cell>
          <cell r="BN188">
            <v>5</v>
          </cell>
          <cell r="BO188">
            <v>14</v>
          </cell>
          <cell r="BP188">
            <v>7</v>
          </cell>
          <cell r="BQ188">
            <v>8</v>
          </cell>
          <cell r="BR188">
            <v>12</v>
          </cell>
          <cell r="BS188">
            <v>8</v>
          </cell>
          <cell r="BT188">
            <v>9</v>
          </cell>
          <cell r="BU188">
            <v>14</v>
          </cell>
          <cell r="BV188">
            <v>9</v>
          </cell>
          <cell r="BW188">
            <v>12</v>
          </cell>
          <cell r="BX188">
            <v>5</v>
          </cell>
          <cell r="BY188">
            <v>3</v>
          </cell>
          <cell r="BZ188">
            <v>9</v>
          </cell>
          <cell r="CA188">
            <v>6</v>
          </cell>
          <cell r="CB188">
            <v>6</v>
          </cell>
          <cell r="CC188">
            <v>4</v>
          </cell>
          <cell r="CD188">
            <v>1</v>
          </cell>
          <cell r="CE188">
            <v>4</v>
          </cell>
          <cell r="CF188">
            <v>4</v>
          </cell>
          <cell r="CG188">
            <v>3</v>
          </cell>
          <cell r="CH188">
            <v>3</v>
          </cell>
          <cell r="CI188">
            <v>1</v>
          </cell>
          <cell r="CJ188">
            <v>0</v>
          </cell>
          <cell r="CK188">
            <v>3</v>
          </cell>
          <cell r="CL188">
            <v>1</v>
          </cell>
          <cell r="CM188">
            <v>2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1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</row>
        <row r="189">
          <cell r="A189" t="str">
            <v>ﾀｶｷ312</v>
          </cell>
          <cell r="B189" t="str">
            <v>ﾀｶｷ3</v>
          </cell>
          <cell r="C189">
            <v>1</v>
          </cell>
          <cell r="D189">
            <v>2</v>
          </cell>
          <cell r="E189">
            <v>7</v>
          </cell>
          <cell r="F189">
            <v>7</v>
          </cell>
          <cell r="G189">
            <v>12</v>
          </cell>
          <cell r="H189">
            <v>10</v>
          </cell>
          <cell r="I189">
            <v>5</v>
          </cell>
          <cell r="J189">
            <v>7</v>
          </cell>
          <cell r="K189">
            <v>4</v>
          </cell>
          <cell r="L189">
            <v>11</v>
          </cell>
          <cell r="M189">
            <v>9</v>
          </cell>
          <cell r="N189">
            <v>15</v>
          </cell>
          <cell r="O189">
            <v>5</v>
          </cell>
          <cell r="P189">
            <v>9</v>
          </cell>
          <cell r="Q189">
            <v>4</v>
          </cell>
          <cell r="R189">
            <v>9</v>
          </cell>
          <cell r="S189">
            <v>6</v>
          </cell>
          <cell r="T189">
            <v>9</v>
          </cell>
          <cell r="U189">
            <v>8</v>
          </cell>
          <cell r="V189">
            <v>14</v>
          </cell>
          <cell r="W189">
            <v>8</v>
          </cell>
          <cell r="X189">
            <v>10</v>
          </cell>
          <cell r="Y189">
            <v>12</v>
          </cell>
          <cell r="Z189">
            <v>10</v>
          </cell>
          <cell r="AA189">
            <v>7</v>
          </cell>
          <cell r="AB189">
            <v>6</v>
          </cell>
          <cell r="AC189">
            <v>12</v>
          </cell>
          <cell r="AD189">
            <v>11</v>
          </cell>
          <cell r="AE189">
            <v>7</v>
          </cell>
          <cell r="AF189">
            <v>3</v>
          </cell>
          <cell r="AG189">
            <v>10</v>
          </cell>
          <cell r="AH189">
            <v>3</v>
          </cell>
          <cell r="AI189">
            <v>11</v>
          </cell>
          <cell r="AJ189">
            <v>10</v>
          </cell>
          <cell r="AK189">
            <v>13</v>
          </cell>
          <cell r="AL189">
            <v>12</v>
          </cell>
          <cell r="AM189">
            <v>6</v>
          </cell>
          <cell r="AN189">
            <v>13</v>
          </cell>
          <cell r="AO189">
            <v>13</v>
          </cell>
          <cell r="AP189">
            <v>11</v>
          </cell>
          <cell r="AQ189">
            <v>11</v>
          </cell>
          <cell r="AR189">
            <v>12</v>
          </cell>
          <cell r="AS189">
            <v>13</v>
          </cell>
          <cell r="AT189">
            <v>16</v>
          </cell>
          <cell r="AU189">
            <v>16</v>
          </cell>
          <cell r="AV189">
            <v>5</v>
          </cell>
          <cell r="AW189">
            <v>17</v>
          </cell>
          <cell r="AX189">
            <v>14</v>
          </cell>
          <cell r="AY189">
            <v>11</v>
          </cell>
          <cell r="AZ189">
            <v>12</v>
          </cell>
          <cell r="BA189">
            <v>15</v>
          </cell>
          <cell r="BB189">
            <v>14</v>
          </cell>
          <cell r="BC189">
            <v>4</v>
          </cell>
          <cell r="BD189">
            <v>9</v>
          </cell>
          <cell r="BE189">
            <v>12</v>
          </cell>
          <cell r="BF189">
            <v>13</v>
          </cell>
          <cell r="BG189">
            <v>8</v>
          </cell>
          <cell r="BH189">
            <v>6</v>
          </cell>
          <cell r="BI189">
            <v>9</v>
          </cell>
          <cell r="BJ189">
            <v>6</v>
          </cell>
          <cell r="BK189">
            <v>6</v>
          </cell>
          <cell r="BL189">
            <v>4</v>
          </cell>
          <cell r="BM189">
            <v>10</v>
          </cell>
          <cell r="BN189">
            <v>4</v>
          </cell>
          <cell r="BO189">
            <v>5</v>
          </cell>
          <cell r="BP189">
            <v>6</v>
          </cell>
          <cell r="BQ189">
            <v>6</v>
          </cell>
          <cell r="BR189">
            <v>11</v>
          </cell>
          <cell r="BS189">
            <v>8</v>
          </cell>
          <cell r="BT189">
            <v>12</v>
          </cell>
          <cell r="BU189">
            <v>14</v>
          </cell>
          <cell r="BV189">
            <v>10</v>
          </cell>
          <cell r="BW189">
            <v>8</v>
          </cell>
          <cell r="BX189">
            <v>5</v>
          </cell>
          <cell r="BY189">
            <v>5</v>
          </cell>
          <cell r="BZ189">
            <v>11</v>
          </cell>
          <cell r="CA189">
            <v>4</v>
          </cell>
          <cell r="CB189">
            <v>4</v>
          </cell>
          <cell r="CC189">
            <v>5</v>
          </cell>
          <cell r="CD189">
            <v>5</v>
          </cell>
          <cell r="CE189">
            <v>1</v>
          </cell>
          <cell r="CF189">
            <v>2</v>
          </cell>
          <cell r="CG189">
            <v>4</v>
          </cell>
          <cell r="CH189">
            <v>1</v>
          </cell>
          <cell r="CI189">
            <v>5</v>
          </cell>
          <cell r="CJ189">
            <v>1</v>
          </cell>
          <cell r="CK189">
            <v>2</v>
          </cell>
          <cell r="CL189">
            <v>2</v>
          </cell>
          <cell r="CM189">
            <v>1</v>
          </cell>
          <cell r="CN189">
            <v>1</v>
          </cell>
          <cell r="CO189">
            <v>1</v>
          </cell>
          <cell r="CP189">
            <v>0</v>
          </cell>
          <cell r="CQ189">
            <v>4</v>
          </cell>
          <cell r="CR189">
            <v>0</v>
          </cell>
          <cell r="CS189">
            <v>1</v>
          </cell>
          <cell r="CT189">
            <v>1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</row>
        <row r="190">
          <cell r="A190" t="str">
            <v>ﾀｶｷ411</v>
          </cell>
          <cell r="B190" t="str">
            <v>ﾀｶｷ4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3</v>
          </cell>
          <cell r="H190">
            <v>3</v>
          </cell>
          <cell r="I190">
            <v>3</v>
          </cell>
          <cell r="J190">
            <v>5</v>
          </cell>
          <cell r="K190">
            <v>7</v>
          </cell>
          <cell r="L190">
            <v>4</v>
          </cell>
          <cell r="M190">
            <v>4</v>
          </cell>
          <cell r="N190">
            <v>8</v>
          </cell>
          <cell r="O190">
            <v>4</v>
          </cell>
          <cell r="P190">
            <v>10</v>
          </cell>
          <cell r="Q190">
            <v>5</v>
          </cell>
          <cell r="R190">
            <v>9</v>
          </cell>
          <cell r="S190">
            <v>8</v>
          </cell>
          <cell r="T190">
            <v>2</v>
          </cell>
          <cell r="U190">
            <v>5</v>
          </cell>
          <cell r="V190">
            <v>5</v>
          </cell>
          <cell r="W190">
            <v>9</v>
          </cell>
          <cell r="X190">
            <v>9</v>
          </cell>
          <cell r="Y190">
            <v>3</v>
          </cell>
          <cell r="Z190">
            <v>2</v>
          </cell>
          <cell r="AA190">
            <v>2</v>
          </cell>
          <cell r="AB190">
            <v>4</v>
          </cell>
          <cell r="AC190">
            <v>3</v>
          </cell>
          <cell r="AD190">
            <v>2</v>
          </cell>
          <cell r="AE190">
            <v>4</v>
          </cell>
          <cell r="AF190">
            <v>4</v>
          </cell>
          <cell r="AG190">
            <v>7</v>
          </cell>
          <cell r="AH190">
            <v>8</v>
          </cell>
          <cell r="AI190">
            <v>8</v>
          </cell>
          <cell r="AJ190">
            <v>8</v>
          </cell>
          <cell r="AK190">
            <v>7</v>
          </cell>
          <cell r="AL190">
            <v>2</v>
          </cell>
          <cell r="AM190">
            <v>9</v>
          </cell>
          <cell r="AN190">
            <v>8</v>
          </cell>
          <cell r="AO190">
            <v>5</v>
          </cell>
          <cell r="AP190">
            <v>7</v>
          </cell>
          <cell r="AQ190">
            <v>9</v>
          </cell>
          <cell r="AR190">
            <v>5</v>
          </cell>
          <cell r="AS190">
            <v>11</v>
          </cell>
          <cell r="AT190">
            <v>2</v>
          </cell>
          <cell r="AU190">
            <v>9</v>
          </cell>
          <cell r="AV190">
            <v>11</v>
          </cell>
          <cell r="AW190">
            <v>18</v>
          </cell>
          <cell r="AX190">
            <v>10</v>
          </cell>
          <cell r="AY190">
            <v>10</v>
          </cell>
          <cell r="AZ190">
            <v>4</v>
          </cell>
          <cell r="BA190">
            <v>9</v>
          </cell>
          <cell r="BB190">
            <v>11</v>
          </cell>
          <cell r="BC190">
            <v>10</v>
          </cell>
          <cell r="BD190">
            <v>3</v>
          </cell>
          <cell r="BE190">
            <v>8</v>
          </cell>
          <cell r="BF190">
            <v>3</v>
          </cell>
          <cell r="BG190">
            <v>1</v>
          </cell>
          <cell r="BH190">
            <v>2</v>
          </cell>
          <cell r="BI190">
            <v>3</v>
          </cell>
          <cell r="BJ190">
            <v>5</v>
          </cell>
          <cell r="BK190">
            <v>6</v>
          </cell>
          <cell r="BL190">
            <v>6</v>
          </cell>
          <cell r="BM190">
            <v>4</v>
          </cell>
          <cell r="BN190">
            <v>7</v>
          </cell>
          <cell r="BO190">
            <v>6</v>
          </cell>
          <cell r="BP190">
            <v>2</v>
          </cell>
          <cell r="BQ190">
            <v>3</v>
          </cell>
          <cell r="BR190">
            <v>4</v>
          </cell>
          <cell r="BS190">
            <v>5</v>
          </cell>
          <cell r="BT190">
            <v>8</v>
          </cell>
          <cell r="BU190">
            <v>8</v>
          </cell>
          <cell r="BV190">
            <v>15</v>
          </cell>
          <cell r="BW190">
            <v>6</v>
          </cell>
          <cell r="BX190">
            <v>5</v>
          </cell>
          <cell r="BY190">
            <v>3</v>
          </cell>
          <cell r="BZ190">
            <v>1</v>
          </cell>
          <cell r="CA190">
            <v>3</v>
          </cell>
          <cell r="CB190">
            <v>2</v>
          </cell>
          <cell r="CC190">
            <v>2</v>
          </cell>
          <cell r="CD190">
            <v>2</v>
          </cell>
          <cell r="CE190">
            <v>2</v>
          </cell>
          <cell r="CF190">
            <v>0</v>
          </cell>
          <cell r="CG190">
            <v>1</v>
          </cell>
          <cell r="CH190">
            <v>1</v>
          </cell>
          <cell r="CI190">
            <v>2</v>
          </cell>
          <cell r="CJ190">
            <v>0</v>
          </cell>
          <cell r="CK190">
            <v>2</v>
          </cell>
          <cell r="CL190">
            <v>0</v>
          </cell>
          <cell r="CM190">
            <v>2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</row>
        <row r="191">
          <cell r="A191" t="str">
            <v>ﾀｶｷ412</v>
          </cell>
          <cell r="B191" t="str">
            <v>ﾀｶｷ4</v>
          </cell>
          <cell r="C191">
            <v>1</v>
          </cell>
          <cell r="D191">
            <v>2</v>
          </cell>
          <cell r="E191">
            <v>2</v>
          </cell>
          <cell r="F191">
            <v>3</v>
          </cell>
          <cell r="G191">
            <v>6</v>
          </cell>
          <cell r="H191">
            <v>4</v>
          </cell>
          <cell r="I191">
            <v>1</v>
          </cell>
          <cell r="J191">
            <v>8</v>
          </cell>
          <cell r="K191">
            <v>5</v>
          </cell>
          <cell r="L191">
            <v>2</v>
          </cell>
          <cell r="M191">
            <v>4</v>
          </cell>
          <cell r="N191">
            <v>2</v>
          </cell>
          <cell r="O191">
            <v>4</v>
          </cell>
          <cell r="P191">
            <v>7</v>
          </cell>
          <cell r="Q191">
            <v>3</v>
          </cell>
          <cell r="R191">
            <v>4</v>
          </cell>
          <cell r="S191">
            <v>7</v>
          </cell>
          <cell r="T191">
            <v>2</v>
          </cell>
          <cell r="U191">
            <v>6</v>
          </cell>
          <cell r="V191">
            <v>6</v>
          </cell>
          <cell r="W191">
            <v>4</v>
          </cell>
          <cell r="X191">
            <v>3</v>
          </cell>
          <cell r="Y191">
            <v>5</v>
          </cell>
          <cell r="Z191">
            <v>7</v>
          </cell>
          <cell r="AA191">
            <v>6</v>
          </cell>
          <cell r="AB191">
            <v>4</v>
          </cell>
          <cell r="AC191">
            <v>4</v>
          </cell>
          <cell r="AD191">
            <v>1</v>
          </cell>
          <cell r="AE191">
            <v>4</v>
          </cell>
          <cell r="AF191">
            <v>3</v>
          </cell>
          <cell r="AG191">
            <v>4</v>
          </cell>
          <cell r="AH191">
            <v>5</v>
          </cell>
          <cell r="AI191">
            <v>6</v>
          </cell>
          <cell r="AJ191">
            <v>5</v>
          </cell>
          <cell r="AK191">
            <v>7</v>
          </cell>
          <cell r="AL191">
            <v>9</v>
          </cell>
          <cell r="AM191">
            <v>4</v>
          </cell>
          <cell r="AN191">
            <v>7</v>
          </cell>
          <cell r="AO191">
            <v>4</v>
          </cell>
          <cell r="AP191">
            <v>4</v>
          </cell>
          <cell r="AQ191">
            <v>7</v>
          </cell>
          <cell r="AR191">
            <v>12</v>
          </cell>
          <cell r="AS191">
            <v>9</v>
          </cell>
          <cell r="AT191">
            <v>14</v>
          </cell>
          <cell r="AU191">
            <v>12</v>
          </cell>
          <cell r="AV191">
            <v>7</v>
          </cell>
          <cell r="AW191">
            <v>8</v>
          </cell>
          <cell r="AX191">
            <v>7</v>
          </cell>
          <cell r="AY191">
            <v>7</v>
          </cell>
          <cell r="AZ191">
            <v>4</v>
          </cell>
          <cell r="BA191">
            <v>6</v>
          </cell>
          <cell r="BB191">
            <v>2</v>
          </cell>
          <cell r="BC191">
            <v>8</v>
          </cell>
          <cell r="BD191">
            <v>3</v>
          </cell>
          <cell r="BE191">
            <v>2</v>
          </cell>
          <cell r="BF191">
            <v>8</v>
          </cell>
          <cell r="BG191">
            <v>5</v>
          </cell>
          <cell r="BH191">
            <v>5</v>
          </cell>
          <cell r="BI191">
            <v>7</v>
          </cell>
          <cell r="BJ191">
            <v>5</v>
          </cell>
          <cell r="BK191">
            <v>4</v>
          </cell>
          <cell r="BL191">
            <v>4</v>
          </cell>
          <cell r="BM191">
            <v>7</v>
          </cell>
          <cell r="BN191">
            <v>3</v>
          </cell>
          <cell r="BO191">
            <v>8</v>
          </cell>
          <cell r="BP191">
            <v>5</v>
          </cell>
          <cell r="BQ191">
            <v>3</v>
          </cell>
          <cell r="BR191">
            <v>4</v>
          </cell>
          <cell r="BS191">
            <v>7</v>
          </cell>
          <cell r="BT191">
            <v>4</v>
          </cell>
          <cell r="BU191">
            <v>9</v>
          </cell>
          <cell r="BV191">
            <v>7</v>
          </cell>
          <cell r="BW191">
            <v>3</v>
          </cell>
          <cell r="BX191">
            <v>4</v>
          </cell>
          <cell r="BY191">
            <v>4</v>
          </cell>
          <cell r="BZ191">
            <v>5</v>
          </cell>
          <cell r="CA191">
            <v>5</v>
          </cell>
          <cell r="CB191">
            <v>3</v>
          </cell>
          <cell r="CC191">
            <v>4</v>
          </cell>
          <cell r="CD191">
            <v>1</v>
          </cell>
          <cell r="CE191">
            <v>1</v>
          </cell>
          <cell r="CF191">
            <v>0</v>
          </cell>
          <cell r="CG191">
            <v>0</v>
          </cell>
          <cell r="CH191">
            <v>2</v>
          </cell>
          <cell r="CI191">
            <v>3</v>
          </cell>
          <cell r="CJ191">
            <v>2</v>
          </cell>
          <cell r="CK191">
            <v>1</v>
          </cell>
          <cell r="CL191">
            <v>1</v>
          </cell>
          <cell r="CM191">
            <v>1</v>
          </cell>
          <cell r="CN191">
            <v>1</v>
          </cell>
          <cell r="CO191">
            <v>0</v>
          </cell>
          <cell r="CP191">
            <v>0</v>
          </cell>
          <cell r="CQ191">
            <v>1</v>
          </cell>
          <cell r="CR191">
            <v>3</v>
          </cell>
          <cell r="CS191">
            <v>1</v>
          </cell>
          <cell r="CT191">
            <v>1</v>
          </cell>
          <cell r="CU191">
            <v>1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</row>
        <row r="192">
          <cell r="A192" t="str">
            <v>ﾀｶﾆ111</v>
          </cell>
          <cell r="B192" t="str">
            <v>ﾀｶﾆ1</v>
          </cell>
          <cell r="C192">
            <v>1</v>
          </cell>
          <cell r="D192">
            <v>1</v>
          </cell>
          <cell r="E192">
            <v>9</v>
          </cell>
          <cell r="F192">
            <v>11</v>
          </cell>
          <cell r="G192">
            <v>10</v>
          </cell>
          <cell r="H192">
            <v>9</v>
          </cell>
          <cell r="I192">
            <v>7</v>
          </cell>
          <cell r="J192">
            <v>9</v>
          </cell>
          <cell r="K192">
            <v>5</v>
          </cell>
          <cell r="L192">
            <v>4</v>
          </cell>
          <cell r="M192">
            <v>3</v>
          </cell>
          <cell r="N192">
            <v>9</v>
          </cell>
          <cell r="O192">
            <v>5</v>
          </cell>
          <cell r="P192">
            <v>7</v>
          </cell>
          <cell r="Q192">
            <v>4</v>
          </cell>
          <cell r="R192">
            <v>6</v>
          </cell>
          <cell r="S192">
            <v>5</v>
          </cell>
          <cell r="T192">
            <v>5</v>
          </cell>
          <cell r="U192">
            <v>3</v>
          </cell>
          <cell r="V192">
            <v>3</v>
          </cell>
          <cell r="W192">
            <v>6</v>
          </cell>
          <cell r="X192">
            <v>10</v>
          </cell>
          <cell r="Y192">
            <v>10</v>
          </cell>
          <cell r="Z192">
            <v>12</v>
          </cell>
          <cell r="AA192">
            <v>15</v>
          </cell>
          <cell r="AB192">
            <v>13</v>
          </cell>
          <cell r="AC192">
            <v>12</v>
          </cell>
          <cell r="AD192">
            <v>12</v>
          </cell>
          <cell r="AE192">
            <v>11</v>
          </cell>
          <cell r="AF192">
            <v>12</v>
          </cell>
          <cell r="AG192">
            <v>10</v>
          </cell>
          <cell r="AH192">
            <v>18</v>
          </cell>
          <cell r="AI192">
            <v>14</v>
          </cell>
          <cell r="AJ192">
            <v>6</v>
          </cell>
          <cell r="AK192">
            <v>11</v>
          </cell>
          <cell r="AL192">
            <v>11</v>
          </cell>
          <cell r="AM192">
            <v>13</v>
          </cell>
          <cell r="AN192">
            <v>19</v>
          </cell>
          <cell r="AO192">
            <v>11</v>
          </cell>
          <cell r="AP192">
            <v>12</v>
          </cell>
          <cell r="AQ192">
            <v>12</v>
          </cell>
          <cell r="AR192">
            <v>11</v>
          </cell>
          <cell r="AS192">
            <v>16</v>
          </cell>
          <cell r="AT192">
            <v>14</v>
          </cell>
          <cell r="AU192">
            <v>15</v>
          </cell>
          <cell r="AV192">
            <v>15</v>
          </cell>
          <cell r="AW192">
            <v>16</v>
          </cell>
          <cell r="AX192">
            <v>14</v>
          </cell>
          <cell r="AY192">
            <v>9</v>
          </cell>
          <cell r="AZ192">
            <v>18</v>
          </cell>
          <cell r="BA192">
            <v>14</v>
          </cell>
          <cell r="BB192">
            <v>10</v>
          </cell>
          <cell r="BC192">
            <v>10</v>
          </cell>
          <cell r="BD192">
            <v>7</v>
          </cell>
          <cell r="BE192">
            <v>6</v>
          </cell>
          <cell r="BF192">
            <v>13</v>
          </cell>
          <cell r="BG192">
            <v>9</v>
          </cell>
          <cell r="BH192">
            <v>9</v>
          </cell>
          <cell r="BI192">
            <v>6</v>
          </cell>
          <cell r="BJ192">
            <v>10</v>
          </cell>
          <cell r="BK192">
            <v>9</v>
          </cell>
          <cell r="BL192">
            <v>14</v>
          </cell>
          <cell r="BM192">
            <v>9</v>
          </cell>
          <cell r="BN192">
            <v>5</v>
          </cell>
          <cell r="BO192">
            <v>9</v>
          </cell>
          <cell r="BP192">
            <v>4</v>
          </cell>
          <cell r="BQ192">
            <v>7</v>
          </cell>
          <cell r="BR192">
            <v>4</v>
          </cell>
          <cell r="BS192">
            <v>9</v>
          </cell>
          <cell r="BT192">
            <v>1</v>
          </cell>
          <cell r="BU192">
            <v>11</v>
          </cell>
          <cell r="BV192">
            <v>12</v>
          </cell>
          <cell r="BW192">
            <v>11</v>
          </cell>
          <cell r="BX192">
            <v>6</v>
          </cell>
          <cell r="BY192">
            <v>6</v>
          </cell>
          <cell r="BZ192">
            <v>4</v>
          </cell>
          <cell r="CA192">
            <v>4</v>
          </cell>
          <cell r="CB192">
            <v>6</v>
          </cell>
          <cell r="CC192">
            <v>7</v>
          </cell>
          <cell r="CD192">
            <v>8</v>
          </cell>
          <cell r="CE192">
            <v>7</v>
          </cell>
          <cell r="CF192">
            <v>4</v>
          </cell>
          <cell r="CG192">
            <v>3</v>
          </cell>
          <cell r="CH192">
            <v>6</v>
          </cell>
          <cell r="CI192">
            <v>4</v>
          </cell>
          <cell r="CJ192">
            <v>1</v>
          </cell>
          <cell r="CK192">
            <v>0</v>
          </cell>
          <cell r="CL192">
            <v>0</v>
          </cell>
          <cell r="CM192">
            <v>1</v>
          </cell>
          <cell r="CN192">
            <v>3</v>
          </cell>
          <cell r="CO192">
            <v>1</v>
          </cell>
          <cell r="CP192">
            <v>1</v>
          </cell>
          <cell r="CQ192">
            <v>1</v>
          </cell>
          <cell r="CR192">
            <v>1</v>
          </cell>
          <cell r="CS192">
            <v>1</v>
          </cell>
          <cell r="CT192">
            <v>0</v>
          </cell>
          <cell r="CU192">
            <v>0</v>
          </cell>
          <cell r="CV192">
            <v>1</v>
          </cell>
          <cell r="CW192">
            <v>0</v>
          </cell>
          <cell r="CX192">
            <v>1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</row>
        <row r="193">
          <cell r="A193" t="str">
            <v>ﾀｶﾆ112</v>
          </cell>
          <cell r="B193" t="str">
            <v>ﾀｶﾆ1</v>
          </cell>
          <cell r="C193">
            <v>1</v>
          </cell>
          <cell r="D193">
            <v>2</v>
          </cell>
          <cell r="E193">
            <v>7</v>
          </cell>
          <cell r="F193">
            <v>8</v>
          </cell>
          <cell r="G193">
            <v>8</v>
          </cell>
          <cell r="H193">
            <v>5</v>
          </cell>
          <cell r="I193">
            <v>10</v>
          </cell>
          <cell r="J193">
            <v>3</v>
          </cell>
          <cell r="K193">
            <v>8</v>
          </cell>
          <cell r="L193">
            <v>3</v>
          </cell>
          <cell r="M193">
            <v>7</v>
          </cell>
          <cell r="N193">
            <v>2</v>
          </cell>
          <cell r="O193">
            <v>2</v>
          </cell>
          <cell r="P193">
            <v>7</v>
          </cell>
          <cell r="Q193">
            <v>6</v>
          </cell>
          <cell r="R193">
            <v>4</v>
          </cell>
          <cell r="S193">
            <v>7</v>
          </cell>
          <cell r="T193">
            <v>3</v>
          </cell>
          <cell r="U193">
            <v>7</v>
          </cell>
          <cell r="V193">
            <v>9</v>
          </cell>
          <cell r="W193">
            <v>7</v>
          </cell>
          <cell r="X193">
            <v>8</v>
          </cell>
          <cell r="Y193">
            <v>5</v>
          </cell>
          <cell r="Z193">
            <v>8</v>
          </cell>
          <cell r="AA193">
            <v>4</v>
          </cell>
          <cell r="AB193">
            <v>7</v>
          </cell>
          <cell r="AC193">
            <v>3</v>
          </cell>
          <cell r="AD193">
            <v>7</v>
          </cell>
          <cell r="AE193">
            <v>10</v>
          </cell>
          <cell r="AF193">
            <v>13</v>
          </cell>
          <cell r="AG193">
            <v>8</v>
          </cell>
          <cell r="AH193">
            <v>8</v>
          </cell>
          <cell r="AI193">
            <v>16</v>
          </cell>
          <cell r="AJ193">
            <v>9</v>
          </cell>
          <cell r="AK193">
            <v>13</v>
          </cell>
          <cell r="AL193">
            <v>11</v>
          </cell>
          <cell r="AM193">
            <v>8</v>
          </cell>
          <cell r="AN193">
            <v>9</v>
          </cell>
          <cell r="AO193">
            <v>5</v>
          </cell>
          <cell r="AP193">
            <v>4</v>
          </cell>
          <cell r="AQ193">
            <v>8</v>
          </cell>
          <cell r="AR193">
            <v>7</v>
          </cell>
          <cell r="AS193">
            <v>8</v>
          </cell>
          <cell r="AT193">
            <v>6</v>
          </cell>
          <cell r="AU193">
            <v>15</v>
          </cell>
          <cell r="AV193">
            <v>8</v>
          </cell>
          <cell r="AW193">
            <v>9</v>
          </cell>
          <cell r="AX193">
            <v>12</v>
          </cell>
          <cell r="AY193">
            <v>8</v>
          </cell>
          <cell r="AZ193">
            <v>7</v>
          </cell>
          <cell r="BA193">
            <v>12</v>
          </cell>
          <cell r="BB193">
            <v>5</v>
          </cell>
          <cell r="BC193">
            <v>5</v>
          </cell>
          <cell r="BD193">
            <v>12</v>
          </cell>
          <cell r="BE193">
            <v>3</v>
          </cell>
          <cell r="BF193">
            <v>9</v>
          </cell>
          <cell r="BG193">
            <v>1</v>
          </cell>
          <cell r="BH193">
            <v>6</v>
          </cell>
          <cell r="BI193">
            <v>8</v>
          </cell>
          <cell r="BJ193">
            <v>7</v>
          </cell>
          <cell r="BK193">
            <v>11</v>
          </cell>
          <cell r="BL193">
            <v>7</v>
          </cell>
          <cell r="BM193">
            <v>4</v>
          </cell>
          <cell r="BN193">
            <v>5</v>
          </cell>
          <cell r="BO193">
            <v>6</v>
          </cell>
          <cell r="BP193">
            <v>6</v>
          </cell>
          <cell r="BQ193">
            <v>2</v>
          </cell>
          <cell r="BR193">
            <v>3</v>
          </cell>
          <cell r="BS193">
            <v>8</v>
          </cell>
          <cell r="BT193">
            <v>10</v>
          </cell>
          <cell r="BU193">
            <v>11</v>
          </cell>
          <cell r="BV193">
            <v>12</v>
          </cell>
          <cell r="BW193">
            <v>5</v>
          </cell>
          <cell r="BX193">
            <v>5</v>
          </cell>
          <cell r="BY193">
            <v>7</v>
          </cell>
          <cell r="BZ193">
            <v>9</v>
          </cell>
          <cell r="CA193">
            <v>7</v>
          </cell>
          <cell r="CB193">
            <v>3</v>
          </cell>
          <cell r="CC193">
            <v>4</v>
          </cell>
          <cell r="CD193">
            <v>7</v>
          </cell>
          <cell r="CE193">
            <v>5</v>
          </cell>
          <cell r="CF193">
            <v>3</v>
          </cell>
          <cell r="CG193">
            <v>5</v>
          </cell>
          <cell r="CH193">
            <v>4</v>
          </cell>
          <cell r="CI193">
            <v>5</v>
          </cell>
          <cell r="CJ193">
            <v>2</v>
          </cell>
          <cell r="CK193">
            <v>2</v>
          </cell>
          <cell r="CL193">
            <v>2</v>
          </cell>
          <cell r="CM193">
            <v>1</v>
          </cell>
          <cell r="CN193">
            <v>1</v>
          </cell>
          <cell r="CO193">
            <v>3</v>
          </cell>
          <cell r="CP193">
            <v>2</v>
          </cell>
          <cell r="CQ193">
            <v>0</v>
          </cell>
          <cell r="CR193">
            <v>3</v>
          </cell>
          <cell r="CS193">
            <v>2</v>
          </cell>
          <cell r="CT193">
            <v>0</v>
          </cell>
          <cell r="CU193">
            <v>0</v>
          </cell>
          <cell r="CV193">
            <v>1</v>
          </cell>
          <cell r="CW193">
            <v>1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</row>
        <row r="194">
          <cell r="A194" t="str">
            <v>ﾀｶﾆ211</v>
          </cell>
          <cell r="B194" t="str">
            <v>ﾀｶﾆ2</v>
          </cell>
          <cell r="C194">
            <v>1</v>
          </cell>
          <cell r="D194">
            <v>1</v>
          </cell>
          <cell r="E194">
            <v>8</v>
          </cell>
          <cell r="F194">
            <v>5</v>
          </cell>
          <cell r="G194">
            <v>3</v>
          </cell>
          <cell r="H194">
            <v>2</v>
          </cell>
          <cell r="I194">
            <v>3</v>
          </cell>
          <cell r="J194">
            <v>3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2</v>
          </cell>
          <cell r="Q194">
            <v>2</v>
          </cell>
          <cell r="R194">
            <v>3</v>
          </cell>
          <cell r="S194">
            <v>3</v>
          </cell>
          <cell r="T194">
            <v>2</v>
          </cell>
          <cell r="U194">
            <v>2</v>
          </cell>
          <cell r="V194">
            <v>3</v>
          </cell>
          <cell r="W194">
            <v>2</v>
          </cell>
          <cell r="X194">
            <v>0</v>
          </cell>
          <cell r="Y194">
            <v>4</v>
          </cell>
          <cell r="Z194">
            <v>9</v>
          </cell>
          <cell r="AA194">
            <v>4</v>
          </cell>
          <cell r="AB194">
            <v>6</v>
          </cell>
          <cell r="AC194">
            <v>5</v>
          </cell>
          <cell r="AD194">
            <v>6</v>
          </cell>
          <cell r="AE194">
            <v>9</v>
          </cell>
          <cell r="AF194">
            <v>4</v>
          </cell>
          <cell r="AG194">
            <v>5</v>
          </cell>
          <cell r="AH194">
            <v>3</v>
          </cell>
          <cell r="AI194">
            <v>4</v>
          </cell>
          <cell r="AJ194">
            <v>3</v>
          </cell>
          <cell r="AK194">
            <v>7</v>
          </cell>
          <cell r="AL194">
            <v>6</v>
          </cell>
          <cell r="AM194">
            <v>8</v>
          </cell>
          <cell r="AN194">
            <v>6</v>
          </cell>
          <cell r="AO194">
            <v>1</v>
          </cell>
          <cell r="AP194">
            <v>3</v>
          </cell>
          <cell r="AQ194">
            <v>6</v>
          </cell>
          <cell r="AR194">
            <v>6</v>
          </cell>
          <cell r="AS194">
            <v>5</v>
          </cell>
          <cell r="AT194">
            <v>6</v>
          </cell>
          <cell r="AU194">
            <v>4</v>
          </cell>
          <cell r="AV194">
            <v>10</v>
          </cell>
          <cell r="AW194">
            <v>7</v>
          </cell>
          <cell r="AX194">
            <v>5</v>
          </cell>
          <cell r="AY194">
            <v>3</v>
          </cell>
          <cell r="AZ194">
            <v>4</v>
          </cell>
          <cell r="BA194">
            <v>6</v>
          </cell>
          <cell r="BB194">
            <v>2</v>
          </cell>
          <cell r="BC194">
            <v>5</v>
          </cell>
          <cell r="BD194">
            <v>4</v>
          </cell>
          <cell r="BE194">
            <v>1</v>
          </cell>
          <cell r="BF194">
            <v>4</v>
          </cell>
          <cell r="BG194">
            <v>6</v>
          </cell>
          <cell r="BH194">
            <v>2</v>
          </cell>
          <cell r="BI194">
            <v>5</v>
          </cell>
          <cell r="BJ194">
            <v>6</v>
          </cell>
          <cell r="BK194">
            <v>4</v>
          </cell>
          <cell r="BL194">
            <v>2</v>
          </cell>
          <cell r="BM194">
            <v>3</v>
          </cell>
          <cell r="BN194">
            <v>2</v>
          </cell>
          <cell r="BO194">
            <v>3</v>
          </cell>
          <cell r="BP194">
            <v>3</v>
          </cell>
          <cell r="BQ194">
            <v>1</v>
          </cell>
          <cell r="BR194">
            <v>1</v>
          </cell>
          <cell r="BS194">
            <v>3</v>
          </cell>
          <cell r="BT194">
            <v>7</v>
          </cell>
          <cell r="BU194">
            <v>1</v>
          </cell>
          <cell r="BV194">
            <v>4</v>
          </cell>
          <cell r="BW194">
            <v>5</v>
          </cell>
          <cell r="BX194">
            <v>2</v>
          </cell>
          <cell r="BY194">
            <v>2</v>
          </cell>
          <cell r="BZ194">
            <v>4</v>
          </cell>
          <cell r="CA194">
            <v>2</v>
          </cell>
          <cell r="CB194">
            <v>3</v>
          </cell>
          <cell r="CC194">
            <v>1</v>
          </cell>
          <cell r="CD194">
            <v>4</v>
          </cell>
          <cell r="CE194">
            <v>1</v>
          </cell>
          <cell r="CF194">
            <v>2</v>
          </cell>
          <cell r="CG194">
            <v>3</v>
          </cell>
          <cell r="CH194">
            <v>2</v>
          </cell>
          <cell r="CI194">
            <v>1</v>
          </cell>
          <cell r="CJ194">
            <v>1</v>
          </cell>
          <cell r="CK194">
            <v>1</v>
          </cell>
          <cell r="CL194">
            <v>1</v>
          </cell>
          <cell r="CM194">
            <v>0</v>
          </cell>
          <cell r="CN194">
            <v>2</v>
          </cell>
          <cell r="CO194">
            <v>1</v>
          </cell>
          <cell r="CP194">
            <v>0</v>
          </cell>
          <cell r="CQ194">
            <v>0</v>
          </cell>
          <cell r="CR194">
            <v>0</v>
          </cell>
          <cell r="CS194">
            <v>1</v>
          </cell>
          <cell r="CT194">
            <v>0</v>
          </cell>
          <cell r="CU194">
            <v>1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</row>
        <row r="195">
          <cell r="A195" t="str">
            <v>ﾀｶﾆ212</v>
          </cell>
          <cell r="B195" t="str">
            <v>ﾀｶﾆ2</v>
          </cell>
          <cell r="C195">
            <v>1</v>
          </cell>
          <cell r="D195">
            <v>2</v>
          </cell>
          <cell r="E195">
            <v>4</v>
          </cell>
          <cell r="F195">
            <v>2</v>
          </cell>
          <cell r="G195">
            <v>5</v>
          </cell>
          <cell r="H195">
            <v>3</v>
          </cell>
          <cell r="I195">
            <v>2</v>
          </cell>
          <cell r="J195">
            <v>3</v>
          </cell>
          <cell r="K195">
            <v>1</v>
          </cell>
          <cell r="L195">
            <v>1</v>
          </cell>
          <cell r="M195">
            <v>1</v>
          </cell>
          <cell r="N195">
            <v>5</v>
          </cell>
          <cell r="O195">
            <v>3</v>
          </cell>
          <cell r="P195">
            <v>0</v>
          </cell>
          <cell r="Q195">
            <v>2</v>
          </cell>
          <cell r="R195">
            <v>1</v>
          </cell>
          <cell r="S195">
            <v>3</v>
          </cell>
          <cell r="T195">
            <v>0</v>
          </cell>
          <cell r="U195">
            <v>1</v>
          </cell>
          <cell r="V195">
            <v>1</v>
          </cell>
          <cell r="W195">
            <v>2</v>
          </cell>
          <cell r="X195">
            <v>2</v>
          </cell>
          <cell r="Y195">
            <v>2</v>
          </cell>
          <cell r="Z195">
            <v>3</v>
          </cell>
          <cell r="AA195">
            <v>2</v>
          </cell>
          <cell r="AB195">
            <v>4</v>
          </cell>
          <cell r="AC195">
            <v>5</v>
          </cell>
          <cell r="AD195">
            <v>2</v>
          </cell>
          <cell r="AE195">
            <v>8</v>
          </cell>
          <cell r="AF195">
            <v>4</v>
          </cell>
          <cell r="AG195">
            <v>5</v>
          </cell>
          <cell r="AH195">
            <v>4</v>
          </cell>
          <cell r="AI195">
            <v>6</v>
          </cell>
          <cell r="AJ195">
            <v>2</v>
          </cell>
          <cell r="AK195">
            <v>11</v>
          </cell>
          <cell r="AL195">
            <v>4</v>
          </cell>
          <cell r="AM195">
            <v>2</v>
          </cell>
          <cell r="AN195">
            <v>4</v>
          </cell>
          <cell r="AO195">
            <v>5</v>
          </cell>
          <cell r="AP195">
            <v>2</v>
          </cell>
          <cell r="AQ195">
            <v>5</v>
          </cell>
          <cell r="AR195">
            <v>2</v>
          </cell>
          <cell r="AS195">
            <v>5</v>
          </cell>
          <cell r="AT195">
            <v>3</v>
          </cell>
          <cell r="AU195">
            <v>4</v>
          </cell>
          <cell r="AV195">
            <v>3</v>
          </cell>
          <cell r="AW195">
            <v>6</v>
          </cell>
          <cell r="AX195">
            <v>2</v>
          </cell>
          <cell r="AY195">
            <v>2</v>
          </cell>
          <cell r="AZ195">
            <v>3</v>
          </cell>
          <cell r="BA195">
            <v>4</v>
          </cell>
          <cell r="BB195">
            <v>5</v>
          </cell>
          <cell r="BC195">
            <v>1</v>
          </cell>
          <cell r="BD195">
            <v>4</v>
          </cell>
          <cell r="BE195">
            <v>4</v>
          </cell>
          <cell r="BF195">
            <v>4</v>
          </cell>
          <cell r="BG195">
            <v>4</v>
          </cell>
          <cell r="BH195">
            <v>4</v>
          </cell>
          <cell r="BI195">
            <v>3</v>
          </cell>
          <cell r="BJ195">
            <v>4</v>
          </cell>
          <cell r="BK195">
            <v>0</v>
          </cell>
          <cell r="BL195">
            <v>3</v>
          </cell>
          <cell r="BM195">
            <v>1</v>
          </cell>
          <cell r="BN195">
            <v>4</v>
          </cell>
          <cell r="BO195">
            <v>4</v>
          </cell>
          <cell r="BP195">
            <v>2</v>
          </cell>
          <cell r="BQ195">
            <v>0</v>
          </cell>
          <cell r="BR195">
            <v>2</v>
          </cell>
          <cell r="BS195">
            <v>2</v>
          </cell>
          <cell r="BT195">
            <v>4</v>
          </cell>
          <cell r="BU195">
            <v>4</v>
          </cell>
          <cell r="BV195">
            <v>4</v>
          </cell>
          <cell r="BW195">
            <v>4</v>
          </cell>
          <cell r="BX195">
            <v>5</v>
          </cell>
          <cell r="BY195">
            <v>4</v>
          </cell>
          <cell r="BZ195">
            <v>4</v>
          </cell>
          <cell r="CA195">
            <v>4</v>
          </cell>
          <cell r="CB195">
            <v>2</v>
          </cell>
          <cell r="CC195">
            <v>1</v>
          </cell>
          <cell r="CD195">
            <v>2</v>
          </cell>
          <cell r="CE195">
            <v>0</v>
          </cell>
          <cell r="CF195">
            <v>3</v>
          </cell>
          <cell r="CG195">
            <v>1</v>
          </cell>
          <cell r="CH195">
            <v>3</v>
          </cell>
          <cell r="CI195">
            <v>5</v>
          </cell>
          <cell r="CJ195">
            <v>1</v>
          </cell>
          <cell r="CK195">
            <v>3</v>
          </cell>
          <cell r="CL195">
            <v>1</v>
          </cell>
          <cell r="CM195">
            <v>1</v>
          </cell>
          <cell r="CN195">
            <v>1</v>
          </cell>
          <cell r="CO195">
            <v>0</v>
          </cell>
          <cell r="CP195">
            <v>5</v>
          </cell>
          <cell r="CQ195">
            <v>0</v>
          </cell>
          <cell r="CR195">
            <v>1</v>
          </cell>
          <cell r="CS195">
            <v>0</v>
          </cell>
          <cell r="CT195">
            <v>1</v>
          </cell>
          <cell r="CU195">
            <v>2</v>
          </cell>
          <cell r="CV195">
            <v>1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</row>
        <row r="196">
          <cell r="A196" t="str">
            <v>ﾀｶﾆ311</v>
          </cell>
          <cell r="B196" t="str">
            <v>ﾀｶﾆ3</v>
          </cell>
          <cell r="C196">
            <v>1</v>
          </cell>
          <cell r="D196">
            <v>1</v>
          </cell>
          <cell r="E196">
            <v>12</v>
          </cell>
          <cell r="F196">
            <v>14</v>
          </cell>
          <cell r="G196">
            <v>14</v>
          </cell>
          <cell r="H196">
            <v>15</v>
          </cell>
          <cell r="I196">
            <v>11</v>
          </cell>
          <cell r="J196">
            <v>17</v>
          </cell>
          <cell r="K196">
            <v>11</v>
          </cell>
          <cell r="L196">
            <v>10</v>
          </cell>
          <cell r="M196">
            <v>8</v>
          </cell>
          <cell r="N196">
            <v>11</v>
          </cell>
          <cell r="O196">
            <v>7</v>
          </cell>
          <cell r="P196">
            <v>12</v>
          </cell>
          <cell r="Q196">
            <v>12</v>
          </cell>
          <cell r="R196">
            <v>10</v>
          </cell>
          <cell r="S196">
            <v>13</v>
          </cell>
          <cell r="T196">
            <v>5</v>
          </cell>
          <cell r="U196">
            <v>11</v>
          </cell>
          <cell r="V196">
            <v>6</v>
          </cell>
          <cell r="W196">
            <v>11</v>
          </cell>
          <cell r="X196">
            <v>9</v>
          </cell>
          <cell r="Y196">
            <v>12</v>
          </cell>
          <cell r="Z196">
            <v>10</v>
          </cell>
          <cell r="AA196">
            <v>11</v>
          </cell>
          <cell r="AB196">
            <v>14</v>
          </cell>
          <cell r="AC196">
            <v>7</v>
          </cell>
          <cell r="AD196">
            <v>11</v>
          </cell>
          <cell r="AE196">
            <v>6</v>
          </cell>
          <cell r="AF196">
            <v>16</v>
          </cell>
          <cell r="AG196">
            <v>15</v>
          </cell>
          <cell r="AH196">
            <v>13</v>
          </cell>
          <cell r="AI196">
            <v>19</v>
          </cell>
          <cell r="AJ196">
            <v>11</v>
          </cell>
          <cell r="AK196">
            <v>12</v>
          </cell>
          <cell r="AL196">
            <v>16</v>
          </cell>
          <cell r="AM196">
            <v>27</v>
          </cell>
          <cell r="AN196">
            <v>12</v>
          </cell>
          <cell r="AO196">
            <v>14</v>
          </cell>
          <cell r="AP196">
            <v>18</v>
          </cell>
          <cell r="AQ196">
            <v>16</v>
          </cell>
          <cell r="AR196">
            <v>13</v>
          </cell>
          <cell r="AS196">
            <v>17</v>
          </cell>
          <cell r="AT196">
            <v>27</v>
          </cell>
          <cell r="AU196">
            <v>19</v>
          </cell>
          <cell r="AV196">
            <v>20</v>
          </cell>
          <cell r="AW196">
            <v>21</v>
          </cell>
          <cell r="AX196">
            <v>20</v>
          </cell>
          <cell r="AY196">
            <v>21</v>
          </cell>
          <cell r="AZ196">
            <v>16</v>
          </cell>
          <cell r="BA196">
            <v>22</v>
          </cell>
          <cell r="BB196">
            <v>14</v>
          </cell>
          <cell r="BC196">
            <v>15</v>
          </cell>
          <cell r="BD196">
            <v>11</v>
          </cell>
          <cell r="BE196">
            <v>21</v>
          </cell>
          <cell r="BF196">
            <v>24</v>
          </cell>
          <cell r="BG196">
            <v>16</v>
          </cell>
          <cell r="BH196">
            <v>16</v>
          </cell>
          <cell r="BI196">
            <v>10</v>
          </cell>
          <cell r="BJ196">
            <v>23</v>
          </cell>
          <cell r="BK196">
            <v>7</v>
          </cell>
          <cell r="BL196">
            <v>12</v>
          </cell>
          <cell r="BM196">
            <v>11</v>
          </cell>
          <cell r="BN196">
            <v>12</v>
          </cell>
          <cell r="BO196">
            <v>15</v>
          </cell>
          <cell r="BP196">
            <v>10</v>
          </cell>
          <cell r="BQ196">
            <v>11</v>
          </cell>
          <cell r="BR196">
            <v>12</v>
          </cell>
          <cell r="BS196">
            <v>13</v>
          </cell>
          <cell r="BT196">
            <v>14</v>
          </cell>
          <cell r="BU196">
            <v>15</v>
          </cell>
          <cell r="BV196">
            <v>10</v>
          </cell>
          <cell r="BW196">
            <v>7</v>
          </cell>
          <cell r="BX196">
            <v>6</v>
          </cell>
          <cell r="BY196">
            <v>8</v>
          </cell>
          <cell r="BZ196">
            <v>9</v>
          </cell>
          <cell r="CA196">
            <v>4</v>
          </cell>
          <cell r="CB196">
            <v>5</v>
          </cell>
          <cell r="CC196">
            <v>10</v>
          </cell>
          <cell r="CD196">
            <v>7</v>
          </cell>
          <cell r="CE196">
            <v>6</v>
          </cell>
          <cell r="CF196">
            <v>4</v>
          </cell>
          <cell r="CG196">
            <v>5</v>
          </cell>
          <cell r="CH196">
            <v>7</v>
          </cell>
          <cell r="CI196">
            <v>4</v>
          </cell>
          <cell r="CJ196">
            <v>6</v>
          </cell>
          <cell r="CK196">
            <v>4</v>
          </cell>
          <cell r="CL196">
            <v>2</v>
          </cell>
          <cell r="CM196">
            <v>0</v>
          </cell>
          <cell r="CN196">
            <v>2</v>
          </cell>
          <cell r="CO196">
            <v>0</v>
          </cell>
          <cell r="CP196">
            <v>1</v>
          </cell>
          <cell r="CQ196">
            <v>0</v>
          </cell>
          <cell r="CR196">
            <v>0</v>
          </cell>
          <cell r="CS196">
            <v>0</v>
          </cell>
          <cell r="CT196">
            <v>1</v>
          </cell>
          <cell r="CU196">
            <v>1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</row>
        <row r="197">
          <cell r="A197" t="str">
            <v>ﾀｶﾆ312</v>
          </cell>
          <cell r="B197" t="str">
            <v>ﾀｶﾆ3</v>
          </cell>
          <cell r="C197">
            <v>1</v>
          </cell>
          <cell r="D197">
            <v>2</v>
          </cell>
          <cell r="E197">
            <v>8</v>
          </cell>
          <cell r="F197">
            <v>16</v>
          </cell>
          <cell r="G197">
            <v>9</v>
          </cell>
          <cell r="H197">
            <v>14</v>
          </cell>
          <cell r="I197">
            <v>8</v>
          </cell>
          <cell r="J197">
            <v>10</v>
          </cell>
          <cell r="K197">
            <v>18</v>
          </cell>
          <cell r="L197">
            <v>16</v>
          </cell>
          <cell r="M197">
            <v>15</v>
          </cell>
          <cell r="N197">
            <v>8</v>
          </cell>
          <cell r="O197">
            <v>7</v>
          </cell>
          <cell r="P197">
            <v>10</v>
          </cell>
          <cell r="Q197">
            <v>8</v>
          </cell>
          <cell r="R197">
            <v>10</v>
          </cell>
          <cell r="S197">
            <v>16</v>
          </cell>
          <cell r="T197">
            <v>4</v>
          </cell>
          <cell r="U197">
            <v>11</v>
          </cell>
          <cell r="V197">
            <v>13</v>
          </cell>
          <cell r="W197">
            <v>13</v>
          </cell>
          <cell r="X197">
            <v>7</v>
          </cell>
          <cell r="Y197">
            <v>9</v>
          </cell>
          <cell r="Z197">
            <v>6</v>
          </cell>
          <cell r="AA197">
            <v>11</v>
          </cell>
          <cell r="AB197">
            <v>10</v>
          </cell>
          <cell r="AC197">
            <v>7</v>
          </cell>
          <cell r="AD197">
            <v>13</v>
          </cell>
          <cell r="AE197">
            <v>16</v>
          </cell>
          <cell r="AF197">
            <v>22</v>
          </cell>
          <cell r="AG197">
            <v>17</v>
          </cell>
          <cell r="AH197">
            <v>15</v>
          </cell>
          <cell r="AI197">
            <v>15</v>
          </cell>
          <cell r="AJ197">
            <v>17</v>
          </cell>
          <cell r="AK197">
            <v>14</v>
          </cell>
          <cell r="AL197">
            <v>17</v>
          </cell>
          <cell r="AM197">
            <v>10</v>
          </cell>
          <cell r="AN197">
            <v>15</v>
          </cell>
          <cell r="AO197">
            <v>18</v>
          </cell>
          <cell r="AP197">
            <v>13</v>
          </cell>
          <cell r="AQ197">
            <v>19</v>
          </cell>
          <cell r="AR197">
            <v>18</v>
          </cell>
          <cell r="AS197">
            <v>14</v>
          </cell>
          <cell r="AT197">
            <v>21</v>
          </cell>
          <cell r="AU197">
            <v>19</v>
          </cell>
          <cell r="AV197">
            <v>20</v>
          </cell>
          <cell r="AW197">
            <v>12</v>
          </cell>
          <cell r="AX197">
            <v>19</v>
          </cell>
          <cell r="AY197">
            <v>22</v>
          </cell>
          <cell r="AZ197">
            <v>23</v>
          </cell>
          <cell r="BA197">
            <v>12</v>
          </cell>
          <cell r="BB197">
            <v>7</v>
          </cell>
          <cell r="BC197">
            <v>14</v>
          </cell>
          <cell r="BD197">
            <v>12</v>
          </cell>
          <cell r="BE197">
            <v>15</v>
          </cell>
          <cell r="BF197">
            <v>19</v>
          </cell>
          <cell r="BG197">
            <v>8</v>
          </cell>
          <cell r="BH197">
            <v>13</v>
          </cell>
          <cell r="BI197">
            <v>13</v>
          </cell>
          <cell r="BJ197">
            <v>7</v>
          </cell>
          <cell r="BK197">
            <v>10</v>
          </cell>
          <cell r="BL197">
            <v>17</v>
          </cell>
          <cell r="BM197">
            <v>9</v>
          </cell>
          <cell r="BN197">
            <v>11</v>
          </cell>
          <cell r="BO197">
            <v>16</v>
          </cell>
          <cell r="BP197">
            <v>9</v>
          </cell>
          <cell r="BQ197">
            <v>11</v>
          </cell>
          <cell r="BR197">
            <v>12</v>
          </cell>
          <cell r="BS197">
            <v>11</v>
          </cell>
          <cell r="BT197">
            <v>9</v>
          </cell>
          <cell r="BU197">
            <v>12</v>
          </cell>
          <cell r="BV197">
            <v>10</v>
          </cell>
          <cell r="BW197">
            <v>13</v>
          </cell>
          <cell r="BX197">
            <v>5</v>
          </cell>
          <cell r="BY197">
            <v>9</v>
          </cell>
          <cell r="BZ197">
            <v>16</v>
          </cell>
          <cell r="CA197">
            <v>9</v>
          </cell>
          <cell r="CB197">
            <v>5</v>
          </cell>
          <cell r="CC197">
            <v>7</v>
          </cell>
          <cell r="CD197">
            <v>6</v>
          </cell>
          <cell r="CE197">
            <v>9</v>
          </cell>
          <cell r="CF197">
            <v>10</v>
          </cell>
          <cell r="CG197">
            <v>4</v>
          </cell>
          <cell r="CH197">
            <v>4</v>
          </cell>
          <cell r="CI197">
            <v>3</v>
          </cell>
          <cell r="CJ197">
            <v>5</v>
          </cell>
          <cell r="CK197">
            <v>0</v>
          </cell>
          <cell r="CL197">
            <v>6</v>
          </cell>
          <cell r="CM197">
            <v>4</v>
          </cell>
          <cell r="CN197">
            <v>1</v>
          </cell>
          <cell r="CO197">
            <v>2</v>
          </cell>
          <cell r="CP197">
            <v>2</v>
          </cell>
          <cell r="CQ197">
            <v>2</v>
          </cell>
          <cell r="CR197">
            <v>1</v>
          </cell>
          <cell r="CS197">
            <v>0</v>
          </cell>
          <cell r="CT197">
            <v>2</v>
          </cell>
          <cell r="CU197">
            <v>1</v>
          </cell>
          <cell r="CV197">
            <v>1</v>
          </cell>
          <cell r="CW197">
            <v>1</v>
          </cell>
          <cell r="CX197">
            <v>0</v>
          </cell>
          <cell r="CY197">
            <v>0</v>
          </cell>
          <cell r="CZ197">
            <v>0</v>
          </cell>
          <cell r="DA197">
            <v>1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</row>
        <row r="198">
          <cell r="A198" t="str">
            <v>ﾀｶﾆ411</v>
          </cell>
          <cell r="B198" t="str">
            <v>ﾀｶﾆ4</v>
          </cell>
          <cell r="C198">
            <v>1</v>
          </cell>
          <cell r="D198">
            <v>1</v>
          </cell>
          <cell r="E198">
            <v>2</v>
          </cell>
          <cell r="F198">
            <v>0</v>
          </cell>
          <cell r="G198">
            <v>3</v>
          </cell>
          <cell r="H198">
            <v>1</v>
          </cell>
          <cell r="I198">
            <v>1</v>
          </cell>
          <cell r="J198">
            <v>0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1</v>
          </cell>
          <cell r="S198">
            <v>1</v>
          </cell>
          <cell r="T198">
            <v>0</v>
          </cell>
          <cell r="U198">
            <v>0</v>
          </cell>
          <cell r="V198">
            <v>1</v>
          </cell>
          <cell r="W198">
            <v>1</v>
          </cell>
          <cell r="X198">
            <v>0</v>
          </cell>
          <cell r="Y198">
            <v>0</v>
          </cell>
          <cell r="Z198">
            <v>2</v>
          </cell>
          <cell r="AA198">
            <v>0</v>
          </cell>
          <cell r="AB198">
            <v>1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2</v>
          </cell>
          <cell r="AH198">
            <v>1</v>
          </cell>
          <cell r="AI198">
            <v>2</v>
          </cell>
          <cell r="AJ198">
            <v>1</v>
          </cell>
          <cell r="AK198">
            <v>1</v>
          </cell>
          <cell r="AL198">
            <v>2</v>
          </cell>
          <cell r="AM198">
            <v>1</v>
          </cell>
          <cell r="AN198">
            <v>1</v>
          </cell>
          <cell r="AO198">
            <v>2</v>
          </cell>
          <cell r="AP198">
            <v>2</v>
          </cell>
          <cell r="AQ198">
            <v>2</v>
          </cell>
          <cell r="AR198">
            <v>0</v>
          </cell>
          <cell r="AS198">
            <v>0</v>
          </cell>
          <cell r="AT198">
            <v>3</v>
          </cell>
          <cell r="AU198">
            <v>1</v>
          </cell>
          <cell r="AV198">
            <v>5</v>
          </cell>
          <cell r="AW198">
            <v>2</v>
          </cell>
          <cell r="AX198">
            <v>2</v>
          </cell>
          <cell r="AY198">
            <v>1</v>
          </cell>
          <cell r="AZ198">
            <v>0</v>
          </cell>
          <cell r="BA198">
            <v>2</v>
          </cell>
          <cell r="BB198">
            <v>1</v>
          </cell>
          <cell r="BC198">
            <v>3</v>
          </cell>
          <cell r="BD198">
            <v>1</v>
          </cell>
          <cell r="BE198">
            <v>3</v>
          </cell>
          <cell r="BF198">
            <v>2</v>
          </cell>
          <cell r="BG198">
            <v>2</v>
          </cell>
          <cell r="BH198">
            <v>2</v>
          </cell>
          <cell r="BI198">
            <v>1</v>
          </cell>
          <cell r="BJ198">
            <v>0</v>
          </cell>
          <cell r="BK198">
            <v>0</v>
          </cell>
          <cell r="BL198">
            <v>4</v>
          </cell>
          <cell r="BM198">
            <v>0</v>
          </cell>
          <cell r="BN198">
            <v>2</v>
          </cell>
          <cell r="BO198">
            <v>1</v>
          </cell>
          <cell r="BP198">
            <v>1</v>
          </cell>
          <cell r="BQ198">
            <v>2</v>
          </cell>
          <cell r="BR198">
            <v>5</v>
          </cell>
          <cell r="BS198">
            <v>2</v>
          </cell>
          <cell r="BT198">
            <v>3</v>
          </cell>
          <cell r="BU198">
            <v>1</v>
          </cell>
          <cell r="BV198">
            <v>0</v>
          </cell>
          <cell r="BW198">
            <v>2</v>
          </cell>
          <cell r="BX198">
            <v>0</v>
          </cell>
          <cell r="BY198">
            <v>1</v>
          </cell>
          <cell r="BZ198">
            <v>3</v>
          </cell>
          <cell r="CA198">
            <v>2</v>
          </cell>
          <cell r="CB198">
            <v>2</v>
          </cell>
          <cell r="CC198">
            <v>0</v>
          </cell>
          <cell r="CD198">
            <v>2</v>
          </cell>
          <cell r="CE198">
            <v>1</v>
          </cell>
          <cell r="CF198">
            <v>1</v>
          </cell>
          <cell r="CG198">
            <v>1</v>
          </cell>
          <cell r="CH198">
            <v>1</v>
          </cell>
          <cell r="CI198">
            <v>0</v>
          </cell>
          <cell r="CJ198">
            <v>1</v>
          </cell>
          <cell r="CK198">
            <v>1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1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</row>
        <row r="199">
          <cell r="A199" t="str">
            <v>ﾀｶﾆ412</v>
          </cell>
          <cell r="B199" t="str">
            <v>ﾀｶﾆ4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0</v>
          </cell>
          <cell r="H199">
            <v>0</v>
          </cell>
          <cell r="I199">
            <v>4</v>
          </cell>
          <cell r="J199">
            <v>2</v>
          </cell>
          <cell r="K199">
            <v>0</v>
          </cell>
          <cell r="L199">
            <v>0</v>
          </cell>
          <cell r="M199">
            <v>2</v>
          </cell>
          <cell r="N199">
            <v>0</v>
          </cell>
          <cell r="O199">
            <v>3</v>
          </cell>
          <cell r="P199">
            <v>0</v>
          </cell>
          <cell r="Q199">
            <v>2</v>
          </cell>
          <cell r="R199">
            <v>0</v>
          </cell>
          <cell r="S199">
            <v>0</v>
          </cell>
          <cell r="T199">
            <v>2</v>
          </cell>
          <cell r="U199">
            <v>0</v>
          </cell>
          <cell r="V199">
            <v>0</v>
          </cell>
          <cell r="W199">
            <v>1</v>
          </cell>
          <cell r="X199">
            <v>0</v>
          </cell>
          <cell r="Y199">
            <v>2</v>
          </cell>
          <cell r="Z199">
            <v>1</v>
          </cell>
          <cell r="AA199">
            <v>1</v>
          </cell>
          <cell r="AB199">
            <v>2</v>
          </cell>
          <cell r="AC199">
            <v>0</v>
          </cell>
          <cell r="AD199">
            <v>1</v>
          </cell>
          <cell r="AE199">
            <v>0</v>
          </cell>
          <cell r="AF199">
            <v>1</v>
          </cell>
          <cell r="AG199">
            <v>0</v>
          </cell>
          <cell r="AH199">
            <v>1</v>
          </cell>
          <cell r="AI199">
            <v>1</v>
          </cell>
          <cell r="AJ199">
            <v>2</v>
          </cell>
          <cell r="AK199">
            <v>1</v>
          </cell>
          <cell r="AL199">
            <v>1</v>
          </cell>
          <cell r="AM199">
            <v>2</v>
          </cell>
          <cell r="AN199">
            <v>3</v>
          </cell>
          <cell r="AO199">
            <v>0</v>
          </cell>
          <cell r="AP199">
            <v>1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1</v>
          </cell>
          <cell r="AV199">
            <v>1</v>
          </cell>
          <cell r="AW199">
            <v>3</v>
          </cell>
          <cell r="AX199">
            <v>1</v>
          </cell>
          <cell r="AY199">
            <v>2</v>
          </cell>
          <cell r="AZ199">
            <v>0</v>
          </cell>
          <cell r="BA199">
            <v>2</v>
          </cell>
          <cell r="BB199">
            <v>0</v>
          </cell>
          <cell r="BC199">
            <v>3</v>
          </cell>
          <cell r="BD199">
            <v>1</v>
          </cell>
          <cell r="BE199">
            <v>1</v>
          </cell>
          <cell r="BF199">
            <v>0</v>
          </cell>
          <cell r="BG199">
            <v>2</v>
          </cell>
          <cell r="BH199">
            <v>0</v>
          </cell>
          <cell r="BI199">
            <v>1</v>
          </cell>
          <cell r="BJ199">
            <v>2</v>
          </cell>
          <cell r="BK199">
            <v>0</v>
          </cell>
          <cell r="BL199">
            <v>0</v>
          </cell>
          <cell r="BM199">
            <v>0</v>
          </cell>
          <cell r="BN199">
            <v>5</v>
          </cell>
          <cell r="BO199">
            <v>3</v>
          </cell>
          <cell r="BP199">
            <v>1</v>
          </cell>
          <cell r="BQ199">
            <v>0</v>
          </cell>
          <cell r="BR199">
            <v>0</v>
          </cell>
          <cell r="BS199">
            <v>1</v>
          </cell>
          <cell r="BT199">
            <v>1</v>
          </cell>
          <cell r="BU199">
            <v>3</v>
          </cell>
          <cell r="BV199">
            <v>0</v>
          </cell>
          <cell r="BW199">
            <v>1</v>
          </cell>
          <cell r="BX199">
            <v>0</v>
          </cell>
          <cell r="BY199">
            <v>1</v>
          </cell>
          <cell r="BZ199">
            <v>1</v>
          </cell>
          <cell r="CA199">
            <v>0</v>
          </cell>
          <cell r="CB199">
            <v>1</v>
          </cell>
          <cell r="CC199">
            <v>2</v>
          </cell>
          <cell r="CD199">
            <v>1</v>
          </cell>
          <cell r="CE199">
            <v>5</v>
          </cell>
          <cell r="CF199">
            <v>0</v>
          </cell>
          <cell r="CG199">
            <v>1</v>
          </cell>
          <cell r="CH199">
            <v>1</v>
          </cell>
          <cell r="CI199">
            <v>0</v>
          </cell>
          <cell r="CJ199">
            <v>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1</v>
          </cell>
          <cell r="CR199">
            <v>1</v>
          </cell>
          <cell r="CS199">
            <v>0</v>
          </cell>
          <cell r="CT199">
            <v>0</v>
          </cell>
          <cell r="CU199">
            <v>0</v>
          </cell>
          <cell r="CV199">
            <v>1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</row>
        <row r="200">
          <cell r="A200" t="str">
            <v>ﾀｶﾊ111</v>
          </cell>
          <cell r="B200" t="str">
            <v>ﾀｶﾊ1</v>
          </cell>
          <cell r="C200">
            <v>1</v>
          </cell>
          <cell r="D200">
            <v>1</v>
          </cell>
          <cell r="E200">
            <v>3</v>
          </cell>
          <cell r="F200">
            <v>0</v>
          </cell>
          <cell r="G200">
            <v>1</v>
          </cell>
          <cell r="H200">
            <v>1</v>
          </cell>
          <cell r="I200">
            <v>1</v>
          </cell>
          <cell r="J200">
            <v>3</v>
          </cell>
          <cell r="K200">
            <v>2</v>
          </cell>
          <cell r="L200">
            <v>3</v>
          </cell>
          <cell r="M200">
            <v>2</v>
          </cell>
          <cell r="N200">
            <v>0</v>
          </cell>
          <cell r="O200">
            <v>1</v>
          </cell>
          <cell r="P200">
            <v>2</v>
          </cell>
          <cell r="Q200">
            <v>0</v>
          </cell>
          <cell r="R200">
            <v>2</v>
          </cell>
          <cell r="S200">
            <v>2</v>
          </cell>
          <cell r="T200">
            <v>2</v>
          </cell>
          <cell r="U200">
            <v>4</v>
          </cell>
          <cell r="V200">
            <v>0</v>
          </cell>
          <cell r="W200">
            <v>1</v>
          </cell>
          <cell r="X200">
            <v>2</v>
          </cell>
          <cell r="Y200">
            <v>2</v>
          </cell>
          <cell r="Z200">
            <v>1</v>
          </cell>
          <cell r="AA200">
            <v>5</v>
          </cell>
          <cell r="AB200">
            <v>1</v>
          </cell>
          <cell r="AC200">
            <v>3</v>
          </cell>
          <cell r="AD200">
            <v>1</v>
          </cell>
          <cell r="AE200">
            <v>2</v>
          </cell>
          <cell r="AF200">
            <v>3</v>
          </cell>
          <cell r="AG200">
            <v>1</v>
          </cell>
          <cell r="AH200">
            <v>0</v>
          </cell>
          <cell r="AI200">
            <v>2</v>
          </cell>
          <cell r="AJ200">
            <v>3</v>
          </cell>
          <cell r="AK200">
            <v>1</v>
          </cell>
          <cell r="AL200">
            <v>2</v>
          </cell>
          <cell r="AM200">
            <v>3</v>
          </cell>
          <cell r="AN200">
            <v>1</v>
          </cell>
          <cell r="AO200">
            <v>1</v>
          </cell>
          <cell r="AP200">
            <v>2</v>
          </cell>
          <cell r="AQ200">
            <v>2</v>
          </cell>
          <cell r="AR200">
            <v>4</v>
          </cell>
          <cell r="AS200">
            <v>5</v>
          </cell>
          <cell r="AT200">
            <v>2</v>
          </cell>
          <cell r="AU200">
            <v>1</v>
          </cell>
          <cell r="AV200">
            <v>7</v>
          </cell>
          <cell r="AW200">
            <v>1</v>
          </cell>
          <cell r="AX200">
            <v>2</v>
          </cell>
          <cell r="AY200">
            <v>2</v>
          </cell>
          <cell r="AZ200">
            <v>4</v>
          </cell>
          <cell r="BA200">
            <v>4</v>
          </cell>
          <cell r="BB200">
            <v>4</v>
          </cell>
          <cell r="BC200">
            <v>4</v>
          </cell>
          <cell r="BD200">
            <v>3</v>
          </cell>
          <cell r="BE200">
            <v>6</v>
          </cell>
          <cell r="BF200">
            <v>3</v>
          </cell>
          <cell r="BG200">
            <v>6</v>
          </cell>
          <cell r="BH200">
            <v>2</v>
          </cell>
          <cell r="BI200">
            <v>4</v>
          </cell>
          <cell r="BJ200">
            <v>2</v>
          </cell>
          <cell r="BK200">
            <v>2</v>
          </cell>
          <cell r="BL200">
            <v>4</v>
          </cell>
          <cell r="BM200">
            <v>1</v>
          </cell>
          <cell r="BN200">
            <v>3</v>
          </cell>
          <cell r="BO200">
            <v>6</v>
          </cell>
          <cell r="BP200">
            <v>1</v>
          </cell>
          <cell r="BQ200">
            <v>9</v>
          </cell>
          <cell r="BR200">
            <v>4</v>
          </cell>
          <cell r="BS200">
            <v>4</v>
          </cell>
          <cell r="BT200">
            <v>2</v>
          </cell>
          <cell r="BU200">
            <v>1</v>
          </cell>
          <cell r="BV200">
            <v>2</v>
          </cell>
          <cell r="BW200">
            <v>4</v>
          </cell>
          <cell r="BX200">
            <v>3</v>
          </cell>
          <cell r="BY200">
            <v>0</v>
          </cell>
          <cell r="BZ200">
            <v>5</v>
          </cell>
          <cell r="CA200">
            <v>5</v>
          </cell>
          <cell r="CB200">
            <v>5</v>
          </cell>
          <cell r="CC200">
            <v>2</v>
          </cell>
          <cell r="CD200">
            <v>1</v>
          </cell>
          <cell r="CE200">
            <v>3</v>
          </cell>
          <cell r="CF200">
            <v>1</v>
          </cell>
          <cell r="CG200">
            <v>4</v>
          </cell>
          <cell r="CH200">
            <v>1</v>
          </cell>
          <cell r="CI200">
            <v>3</v>
          </cell>
          <cell r="CJ200">
            <v>5</v>
          </cell>
          <cell r="CK200">
            <v>1</v>
          </cell>
          <cell r="CL200">
            <v>2</v>
          </cell>
          <cell r="CM200">
            <v>2</v>
          </cell>
          <cell r="CN200">
            <v>1</v>
          </cell>
          <cell r="CO200">
            <v>0</v>
          </cell>
          <cell r="CP200">
            <v>0</v>
          </cell>
          <cell r="CQ200">
            <v>0</v>
          </cell>
          <cell r="CR200">
            <v>2</v>
          </cell>
          <cell r="CS200">
            <v>2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</row>
        <row r="201">
          <cell r="A201" t="str">
            <v>ﾀｶﾊ112</v>
          </cell>
          <cell r="B201" t="str">
            <v>ﾀｶﾊ1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2</v>
          </cell>
          <cell r="H201">
            <v>0</v>
          </cell>
          <cell r="I201">
            <v>2</v>
          </cell>
          <cell r="J201">
            <v>1</v>
          </cell>
          <cell r="K201">
            <v>2</v>
          </cell>
          <cell r="L201">
            <v>3</v>
          </cell>
          <cell r="M201">
            <v>1</v>
          </cell>
          <cell r="N201">
            <v>1</v>
          </cell>
          <cell r="O201">
            <v>2</v>
          </cell>
          <cell r="P201">
            <v>1</v>
          </cell>
          <cell r="Q201">
            <v>1</v>
          </cell>
          <cell r="R201">
            <v>4</v>
          </cell>
          <cell r="S201">
            <v>1</v>
          </cell>
          <cell r="T201">
            <v>2</v>
          </cell>
          <cell r="U201">
            <v>2</v>
          </cell>
          <cell r="V201">
            <v>5</v>
          </cell>
          <cell r="W201">
            <v>2</v>
          </cell>
          <cell r="X201">
            <v>3</v>
          </cell>
          <cell r="Y201">
            <v>2</v>
          </cell>
          <cell r="Z201">
            <v>2</v>
          </cell>
          <cell r="AA201">
            <v>4</v>
          </cell>
          <cell r="AB201">
            <v>1</v>
          </cell>
          <cell r="AC201">
            <v>0</v>
          </cell>
          <cell r="AD201">
            <v>4</v>
          </cell>
          <cell r="AE201">
            <v>0</v>
          </cell>
          <cell r="AF201">
            <v>4</v>
          </cell>
          <cell r="AG201">
            <v>1</v>
          </cell>
          <cell r="AH201">
            <v>2</v>
          </cell>
          <cell r="AI201">
            <v>1</v>
          </cell>
          <cell r="AJ201">
            <v>2</v>
          </cell>
          <cell r="AK201">
            <v>1</v>
          </cell>
          <cell r="AL201">
            <v>4</v>
          </cell>
          <cell r="AM201">
            <v>2</v>
          </cell>
          <cell r="AN201">
            <v>2</v>
          </cell>
          <cell r="AO201">
            <v>1</v>
          </cell>
          <cell r="AP201">
            <v>1</v>
          </cell>
          <cell r="AQ201">
            <v>3</v>
          </cell>
          <cell r="AR201">
            <v>5</v>
          </cell>
          <cell r="AS201">
            <v>1</v>
          </cell>
          <cell r="AT201">
            <v>5</v>
          </cell>
          <cell r="AU201">
            <v>1</v>
          </cell>
          <cell r="AV201">
            <v>2</v>
          </cell>
          <cell r="AW201">
            <v>2</v>
          </cell>
          <cell r="AX201">
            <v>2</v>
          </cell>
          <cell r="AY201">
            <v>4</v>
          </cell>
          <cell r="AZ201">
            <v>3</v>
          </cell>
          <cell r="BA201">
            <v>5</v>
          </cell>
          <cell r="BB201">
            <v>8</v>
          </cell>
          <cell r="BC201">
            <v>2</v>
          </cell>
          <cell r="BD201">
            <v>3</v>
          </cell>
          <cell r="BE201">
            <v>2</v>
          </cell>
          <cell r="BF201">
            <v>3</v>
          </cell>
          <cell r="BG201">
            <v>3</v>
          </cell>
          <cell r="BH201">
            <v>2</v>
          </cell>
          <cell r="BI201">
            <v>3</v>
          </cell>
          <cell r="BJ201">
            <v>2</v>
          </cell>
          <cell r="BK201">
            <v>6</v>
          </cell>
          <cell r="BL201">
            <v>5</v>
          </cell>
          <cell r="BM201">
            <v>2</v>
          </cell>
          <cell r="BN201">
            <v>4</v>
          </cell>
          <cell r="BO201">
            <v>5</v>
          </cell>
          <cell r="BP201">
            <v>4</v>
          </cell>
          <cell r="BQ201">
            <v>4</v>
          </cell>
          <cell r="BR201">
            <v>7</v>
          </cell>
          <cell r="BS201">
            <v>3</v>
          </cell>
          <cell r="BT201">
            <v>4</v>
          </cell>
          <cell r="BU201">
            <v>2</v>
          </cell>
          <cell r="BV201">
            <v>7</v>
          </cell>
          <cell r="BW201">
            <v>6</v>
          </cell>
          <cell r="BX201">
            <v>3</v>
          </cell>
          <cell r="BY201">
            <v>3</v>
          </cell>
          <cell r="BZ201">
            <v>6</v>
          </cell>
          <cell r="CA201">
            <v>2</v>
          </cell>
          <cell r="CB201">
            <v>6</v>
          </cell>
          <cell r="CC201">
            <v>4</v>
          </cell>
          <cell r="CD201">
            <v>3</v>
          </cell>
          <cell r="CE201">
            <v>3</v>
          </cell>
          <cell r="CF201">
            <v>0</v>
          </cell>
          <cell r="CG201">
            <v>1</v>
          </cell>
          <cell r="CH201">
            <v>6</v>
          </cell>
          <cell r="CI201">
            <v>1</v>
          </cell>
          <cell r="CJ201">
            <v>4</v>
          </cell>
          <cell r="CK201">
            <v>0</v>
          </cell>
          <cell r="CL201">
            <v>5</v>
          </cell>
          <cell r="CM201">
            <v>2</v>
          </cell>
          <cell r="CN201">
            <v>6</v>
          </cell>
          <cell r="CO201">
            <v>5</v>
          </cell>
          <cell r="CP201">
            <v>3</v>
          </cell>
          <cell r="CQ201">
            <v>1</v>
          </cell>
          <cell r="CR201">
            <v>3</v>
          </cell>
          <cell r="CS201">
            <v>0</v>
          </cell>
          <cell r="CT201">
            <v>0</v>
          </cell>
          <cell r="CU201">
            <v>2</v>
          </cell>
          <cell r="CV201">
            <v>0</v>
          </cell>
          <cell r="CW201">
            <v>3</v>
          </cell>
          <cell r="CX201">
            <v>0</v>
          </cell>
          <cell r="CY201">
            <v>0</v>
          </cell>
          <cell r="CZ201">
            <v>0</v>
          </cell>
          <cell r="DA201">
            <v>1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</row>
        <row r="202">
          <cell r="A202" t="str">
            <v>ﾀｶﾊ211</v>
          </cell>
          <cell r="B202" t="str">
            <v>ﾀｶﾊ2</v>
          </cell>
          <cell r="C202">
            <v>1</v>
          </cell>
          <cell r="D202">
            <v>1</v>
          </cell>
          <cell r="E202">
            <v>3</v>
          </cell>
          <cell r="F202">
            <v>1</v>
          </cell>
          <cell r="G202">
            <v>1</v>
          </cell>
          <cell r="H202">
            <v>0</v>
          </cell>
          <cell r="I202">
            <v>2</v>
          </cell>
          <cell r="J202">
            <v>1</v>
          </cell>
          <cell r="K202">
            <v>2</v>
          </cell>
          <cell r="L202">
            <v>0</v>
          </cell>
          <cell r="M202">
            <v>2</v>
          </cell>
          <cell r="N202">
            <v>0</v>
          </cell>
          <cell r="O202">
            <v>1</v>
          </cell>
          <cell r="P202">
            <v>1</v>
          </cell>
          <cell r="Q202">
            <v>1</v>
          </cell>
          <cell r="R202">
            <v>2</v>
          </cell>
          <cell r="S202">
            <v>0</v>
          </cell>
          <cell r="T202">
            <v>2</v>
          </cell>
          <cell r="U202">
            <v>1</v>
          </cell>
          <cell r="V202">
            <v>3</v>
          </cell>
          <cell r="W202">
            <v>3</v>
          </cell>
          <cell r="X202">
            <v>2</v>
          </cell>
          <cell r="Y202">
            <v>2</v>
          </cell>
          <cell r="Z202">
            <v>3</v>
          </cell>
          <cell r="AA202">
            <v>4</v>
          </cell>
          <cell r="AB202">
            <v>6</v>
          </cell>
          <cell r="AC202">
            <v>2</v>
          </cell>
          <cell r="AD202">
            <v>3</v>
          </cell>
          <cell r="AE202">
            <v>5</v>
          </cell>
          <cell r="AF202">
            <v>3</v>
          </cell>
          <cell r="AG202">
            <v>3</v>
          </cell>
          <cell r="AH202">
            <v>1</v>
          </cell>
          <cell r="AI202">
            <v>3</v>
          </cell>
          <cell r="AJ202">
            <v>4</v>
          </cell>
          <cell r="AK202">
            <v>5</v>
          </cell>
          <cell r="AL202">
            <v>5</v>
          </cell>
          <cell r="AM202">
            <v>3</v>
          </cell>
          <cell r="AN202">
            <v>3</v>
          </cell>
          <cell r="AO202">
            <v>3</v>
          </cell>
          <cell r="AP202">
            <v>8</v>
          </cell>
          <cell r="AQ202">
            <v>5</v>
          </cell>
          <cell r="AR202">
            <v>7</v>
          </cell>
          <cell r="AS202">
            <v>4</v>
          </cell>
          <cell r="AT202">
            <v>2</v>
          </cell>
          <cell r="AU202">
            <v>3</v>
          </cell>
          <cell r="AV202">
            <v>4</v>
          </cell>
          <cell r="AW202">
            <v>2</v>
          </cell>
          <cell r="AX202">
            <v>5</v>
          </cell>
          <cell r="AY202">
            <v>1</v>
          </cell>
          <cell r="AZ202">
            <v>12</v>
          </cell>
          <cell r="BA202">
            <v>3</v>
          </cell>
          <cell r="BB202">
            <v>6</v>
          </cell>
          <cell r="BC202">
            <v>4</v>
          </cell>
          <cell r="BD202">
            <v>4</v>
          </cell>
          <cell r="BE202">
            <v>7</v>
          </cell>
          <cell r="BF202">
            <v>6</v>
          </cell>
          <cell r="BG202">
            <v>2</v>
          </cell>
          <cell r="BH202">
            <v>2</v>
          </cell>
          <cell r="BI202">
            <v>3</v>
          </cell>
          <cell r="BJ202">
            <v>4</v>
          </cell>
          <cell r="BK202">
            <v>5</v>
          </cell>
          <cell r="BL202">
            <v>9</v>
          </cell>
          <cell r="BM202">
            <v>5</v>
          </cell>
          <cell r="BN202">
            <v>8</v>
          </cell>
          <cell r="BO202">
            <v>5</v>
          </cell>
          <cell r="BP202">
            <v>1</v>
          </cell>
          <cell r="BQ202">
            <v>3</v>
          </cell>
          <cell r="BR202">
            <v>5</v>
          </cell>
          <cell r="BS202">
            <v>4</v>
          </cell>
          <cell r="BT202">
            <v>7</v>
          </cell>
          <cell r="BU202">
            <v>5</v>
          </cell>
          <cell r="BV202">
            <v>2</v>
          </cell>
          <cell r="BW202">
            <v>9</v>
          </cell>
          <cell r="BX202">
            <v>2</v>
          </cell>
          <cell r="BY202">
            <v>2</v>
          </cell>
          <cell r="BZ202">
            <v>5</v>
          </cell>
          <cell r="CA202">
            <v>1</v>
          </cell>
          <cell r="CB202">
            <v>5</v>
          </cell>
          <cell r="CC202">
            <v>7</v>
          </cell>
          <cell r="CD202">
            <v>2</v>
          </cell>
          <cell r="CE202">
            <v>5</v>
          </cell>
          <cell r="CF202">
            <v>5</v>
          </cell>
          <cell r="CG202">
            <v>1</v>
          </cell>
          <cell r="CH202">
            <v>5</v>
          </cell>
          <cell r="CI202">
            <v>1</v>
          </cell>
          <cell r="CJ202">
            <v>5</v>
          </cell>
          <cell r="CK202">
            <v>7</v>
          </cell>
          <cell r="CL202">
            <v>2</v>
          </cell>
          <cell r="CM202">
            <v>4</v>
          </cell>
          <cell r="CN202">
            <v>1</v>
          </cell>
          <cell r="CO202">
            <v>1</v>
          </cell>
          <cell r="CP202">
            <v>1</v>
          </cell>
          <cell r="CQ202">
            <v>2</v>
          </cell>
          <cell r="CR202">
            <v>1</v>
          </cell>
          <cell r="CS202">
            <v>2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</row>
        <row r="203">
          <cell r="A203" t="str">
            <v>ﾀｶﾊ212</v>
          </cell>
          <cell r="B203" t="str">
            <v>ﾀｶﾊ2</v>
          </cell>
          <cell r="C203">
            <v>1</v>
          </cell>
          <cell r="D203">
            <v>2</v>
          </cell>
          <cell r="E203">
            <v>2</v>
          </cell>
          <cell r="F203">
            <v>4</v>
          </cell>
          <cell r="G203">
            <v>2</v>
          </cell>
          <cell r="H203">
            <v>0</v>
          </cell>
          <cell r="I203">
            <v>3</v>
          </cell>
          <cell r="J203">
            <v>2</v>
          </cell>
          <cell r="K203">
            <v>0</v>
          </cell>
          <cell r="L203">
            <v>0</v>
          </cell>
          <cell r="M203">
            <v>0</v>
          </cell>
          <cell r="N203">
            <v>2</v>
          </cell>
          <cell r="O203">
            <v>3</v>
          </cell>
          <cell r="P203">
            <v>0</v>
          </cell>
          <cell r="Q203">
            <v>1</v>
          </cell>
          <cell r="R203">
            <v>1</v>
          </cell>
          <cell r="S203">
            <v>0</v>
          </cell>
          <cell r="T203">
            <v>3</v>
          </cell>
          <cell r="U203">
            <v>0</v>
          </cell>
          <cell r="V203">
            <v>1</v>
          </cell>
          <cell r="W203">
            <v>4</v>
          </cell>
          <cell r="X203">
            <v>3</v>
          </cell>
          <cell r="Y203">
            <v>1</v>
          </cell>
          <cell r="Z203">
            <v>4</v>
          </cell>
          <cell r="AA203">
            <v>3</v>
          </cell>
          <cell r="AB203">
            <v>2</v>
          </cell>
          <cell r="AC203">
            <v>3</v>
          </cell>
          <cell r="AD203">
            <v>5</v>
          </cell>
          <cell r="AE203">
            <v>2</v>
          </cell>
          <cell r="AF203">
            <v>1</v>
          </cell>
          <cell r="AG203">
            <v>1</v>
          </cell>
          <cell r="AH203">
            <v>2</v>
          </cell>
          <cell r="AI203">
            <v>3</v>
          </cell>
          <cell r="AJ203">
            <v>3</v>
          </cell>
          <cell r="AK203">
            <v>6</v>
          </cell>
          <cell r="AL203">
            <v>2</v>
          </cell>
          <cell r="AM203">
            <v>0</v>
          </cell>
          <cell r="AN203">
            <v>3</v>
          </cell>
          <cell r="AO203">
            <v>3</v>
          </cell>
          <cell r="AP203">
            <v>4</v>
          </cell>
          <cell r="AQ203">
            <v>4</v>
          </cell>
          <cell r="AR203">
            <v>2</v>
          </cell>
          <cell r="AS203">
            <v>2</v>
          </cell>
          <cell r="AT203">
            <v>0</v>
          </cell>
          <cell r="AU203">
            <v>4</v>
          </cell>
          <cell r="AV203">
            <v>1</v>
          </cell>
          <cell r="AW203">
            <v>5</v>
          </cell>
          <cell r="AX203">
            <v>3</v>
          </cell>
          <cell r="AY203">
            <v>8</v>
          </cell>
          <cell r="AZ203">
            <v>7</v>
          </cell>
          <cell r="BA203">
            <v>4</v>
          </cell>
          <cell r="BB203">
            <v>1</v>
          </cell>
          <cell r="BC203">
            <v>1</v>
          </cell>
          <cell r="BD203">
            <v>2</v>
          </cell>
          <cell r="BE203">
            <v>3</v>
          </cell>
          <cell r="BF203">
            <v>7</v>
          </cell>
          <cell r="BG203">
            <v>3</v>
          </cell>
          <cell r="BH203">
            <v>6</v>
          </cell>
          <cell r="BI203">
            <v>4</v>
          </cell>
          <cell r="BJ203">
            <v>4</v>
          </cell>
          <cell r="BK203">
            <v>3</v>
          </cell>
          <cell r="BL203">
            <v>9</v>
          </cell>
          <cell r="BM203">
            <v>5</v>
          </cell>
          <cell r="BN203">
            <v>2</v>
          </cell>
          <cell r="BO203">
            <v>6</v>
          </cell>
          <cell r="BP203">
            <v>3</v>
          </cell>
          <cell r="BQ203">
            <v>7</v>
          </cell>
          <cell r="BR203">
            <v>3</v>
          </cell>
          <cell r="BS203">
            <v>3</v>
          </cell>
          <cell r="BT203">
            <v>3</v>
          </cell>
          <cell r="BU203">
            <v>5</v>
          </cell>
          <cell r="BV203">
            <v>7</v>
          </cell>
          <cell r="BW203">
            <v>3</v>
          </cell>
          <cell r="BX203">
            <v>5</v>
          </cell>
          <cell r="BY203">
            <v>5</v>
          </cell>
          <cell r="BZ203">
            <v>6</v>
          </cell>
          <cell r="CA203">
            <v>5</v>
          </cell>
          <cell r="CB203">
            <v>2</v>
          </cell>
          <cell r="CC203">
            <v>7</v>
          </cell>
          <cell r="CD203">
            <v>6</v>
          </cell>
          <cell r="CE203">
            <v>4</v>
          </cell>
          <cell r="CF203">
            <v>10</v>
          </cell>
          <cell r="CG203">
            <v>3</v>
          </cell>
          <cell r="CH203">
            <v>7</v>
          </cell>
          <cell r="CI203">
            <v>3</v>
          </cell>
          <cell r="CJ203">
            <v>4</v>
          </cell>
          <cell r="CK203">
            <v>6</v>
          </cell>
          <cell r="CL203">
            <v>5</v>
          </cell>
          <cell r="CM203">
            <v>7</v>
          </cell>
          <cell r="CN203">
            <v>1</v>
          </cell>
          <cell r="CO203">
            <v>3</v>
          </cell>
          <cell r="CP203">
            <v>2</v>
          </cell>
          <cell r="CQ203">
            <v>0</v>
          </cell>
          <cell r="CR203">
            <v>1</v>
          </cell>
          <cell r="CS203">
            <v>3</v>
          </cell>
          <cell r="CT203">
            <v>2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2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1</v>
          </cell>
          <cell r="DE203">
            <v>0</v>
          </cell>
        </row>
        <row r="204">
          <cell r="A204" t="str">
            <v>ﾀｶﾊ311</v>
          </cell>
          <cell r="B204" t="str">
            <v>ﾀｶﾊ3</v>
          </cell>
          <cell r="C204">
            <v>1</v>
          </cell>
          <cell r="D204">
            <v>1</v>
          </cell>
          <cell r="E204">
            <v>5</v>
          </cell>
          <cell r="F204">
            <v>1</v>
          </cell>
          <cell r="G204">
            <v>2</v>
          </cell>
          <cell r="H204">
            <v>3</v>
          </cell>
          <cell r="I204">
            <v>2</v>
          </cell>
          <cell r="J204">
            <v>8</v>
          </cell>
          <cell r="K204">
            <v>2</v>
          </cell>
          <cell r="L204">
            <v>5</v>
          </cell>
          <cell r="M204">
            <v>2</v>
          </cell>
          <cell r="N204">
            <v>4</v>
          </cell>
          <cell r="O204">
            <v>3</v>
          </cell>
          <cell r="P204">
            <v>4</v>
          </cell>
          <cell r="Q204">
            <v>7</v>
          </cell>
          <cell r="R204">
            <v>2</v>
          </cell>
          <cell r="S204">
            <v>6</v>
          </cell>
          <cell r="T204">
            <v>4</v>
          </cell>
          <cell r="U204">
            <v>3</v>
          </cell>
          <cell r="V204">
            <v>0</v>
          </cell>
          <cell r="W204">
            <v>3</v>
          </cell>
          <cell r="X204">
            <v>0</v>
          </cell>
          <cell r="Y204">
            <v>3</v>
          </cell>
          <cell r="Z204">
            <v>0</v>
          </cell>
          <cell r="AA204">
            <v>5</v>
          </cell>
          <cell r="AB204">
            <v>2</v>
          </cell>
          <cell r="AC204">
            <v>5</v>
          </cell>
          <cell r="AD204">
            <v>4</v>
          </cell>
          <cell r="AE204">
            <v>5</v>
          </cell>
          <cell r="AF204">
            <v>7</v>
          </cell>
          <cell r="AG204">
            <v>7</v>
          </cell>
          <cell r="AH204">
            <v>3</v>
          </cell>
          <cell r="AI204">
            <v>9</v>
          </cell>
          <cell r="AJ204">
            <v>3</v>
          </cell>
          <cell r="AK204">
            <v>5</v>
          </cell>
          <cell r="AL204">
            <v>6</v>
          </cell>
          <cell r="AM204">
            <v>4</v>
          </cell>
          <cell r="AN204">
            <v>5</v>
          </cell>
          <cell r="AO204">
            <v>7</v>
          </cell>
          <cell r="AP204">
            <v>6</v>
          </cell>
          <cell r="AQ204">
            <v>4</v>
          </cell>
          <cell r="AR204">
            <v>5</v>
          </cell>
          <cell r="AS204">
            <v>4</v>
          </cell>
          <cell r="AT204">
            <v>9</v>
          </cell>
          <cell r="AU204">
            <v>6</v>
          </cell>
          <cell r="AV204">
            <v>8</v>
          </cell>
          <cell r="AW204">
            <v>5</v>
          </cell>
          <cell r="AX204">
            <v>6</v>
          </cell>
          <cell r="AY204">
            <v>5</v>
          </cell>
          <cell r="AZ204">
            <v>10</v>
          </cell>
          <cell r="BA204">
            <v>5</v>
          </cell>
          <cell r="BB204">
            <v>5</v>
          </cell>
          <cell r="BC204">
            <v>4</v>
          </cell>
          <cell r="BD204">
            <v>4</v>
          </cell>
          <cell r="BE204">
            <v>7</v>
          </cell>
          <cell r="BF204">
            <v>7</v>
          </cell>
          <cell r="BG204">
            <v>6</v>
          </cell>
          <cell r="BH204">
            <v>9</v>
          </cell>
          <cell r="BI204">
            <v>8</v>
          </cell>
          <cell r="BJ204">
            <v>4</v>
          </cell>
          <cell r="BK204">
            <v>6</v>
          </cell>
          <cell r="BL204">
            <v>5</v>
          </cell>
          <cell r="BM204">
            <v>10</v>
          </cell>
          <cell r="BN204">
            <v>13</v>
          </cell>
          <cell r="BO204">
            <v>3</v>
          </cell>
          <cell r="BP204">
            <v>8</v>
          </cell>
          <cell r="BQ204">
            <v>10</v>
          </cell>
          <cell r="BR204">
            <v>7</v>
          </cell>
          <cell r="BS204">
            <v>10</v>
          </cell>
          <cell r="BT204">
            <v>7</v>
          </cell>
          <cell r="BU204">
            <v>4</v>
          </cell>
          <cell r="BV204">
            <v>9</v>
          </cell>
          <cell r="BW204">
            <v>5</v>
          </cell>
          <cell r="BX204">
            <v>2</v>
          </cell>
          <cell r="BY204">
            <v>2</v>
          </cell>
          <cell r="BZ204">
            <v>6</v>
          </cell>
          <cell r="CA204">
            <v>5</v>
          </cell>
          <cell r="CB204">
            <v>6</v>
          </cell>
          <cell r="CC204">
            <v>3</v>
          </cell>
          <cell r="CD204">
            <v>6</v>
          </cell>
          <cell r="CE204">
            <v>3</v>
          </cell>
          <cell r="CF204">
            <v>1</v>
          </cell>
          <cell r="CG204">
            <v>3</v>
          </cell>
          <cell r="CH204">
            <v>7</v>
          </cell>
          <cell r="CI204">
            <v>2</v>
          </cell>
          <cell r="CJ204">
            <v>2</v>
          </cell>
          <cell r="CK204">
            <v>3</v>
          </cell>
          <cell r="CL204">
            <v>2</v>
          </cell>
          <cell r="CM204">
            <v>5</v>
          </cell>
          <cell r="CN204">
            <v>0</v>
          </cell>
          <cell r="CO204">
            <v>5</v>
          </cell>
          <cell r="CP204">
            <v>2</v>
          </cell>
          <cell r="CQ204">
            <v>1</v>
          </cell>
          <cell r="CR204">
            <v>1</v>
          </cell>
          <cell r="CS204">
            <v>2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</row>
        <row r="205">
          <cell r="A205" t="str">
            <v>ﾀｶﾊ312</v>
          </cell>
          <cell r="B205" t="str">
            <v>ﾀｶﾊ3</v>
          </cell>
          <cell r="C205">
            <v>1</v>
          </cell>
          <cell r="D205">
            <v>2</v>
          </cell>
          <cell r="E205">
            <v>2</v>
          </cell>
          <cell r="F205">
            <v>4</v>
          </cell>
          <cell r="G205">
            <v>3</v>
          </cell>
          <cell r="H205">
            <v>3</v>
          </cell>
          <cell r="I205">
            <v>3</v>
          </cell>
          <cell r="J205">
            <v>1</v>
          </cell>
          <cell r="K205">
            <v>2</v>
          </cell>
          <cell r="L205">
            <v>6</v>
          </cell>
          <cell r="M205">
            <v>11</v>
          </cell>
          <cell r="N205">
            <v>4</v>
          </cell>
          <cell r="O205">
            <v>4</v>
          </cell>
          <cell r="P205">
            <v>5</v>
          </cell>
          <cell r="Q205">
            <v>4</v>
          </cell>
          <cell r="R205">
            <v>2</v>
          </cell>
          <cell r="S205">
            <v>6</v>
          </cell>
          <cell r="T205">
            <v>5</v>
          </cell>
          <cell r="U205">
            <v>0</v>
          </cell>
          <cell r="V205">
            <v>4</v>
          </cell>
          <cell r="W205">
            <v>4</v>
          </cell>
          <cell r="X205">
            <v>3</v>
          </cell>
          <cell r="Y205">
            <v>2</v>
          </cell>
          <cell r="Z205">
            <v>3</v>
          </cell>
          <cell r="AA205">
            <v>3</v>
          </cell>
          <cell r="AB205">
            <v>0</v>
          </cell>
          <cell r="AC205">
            <v>3</v>
          </cell>
          <cell r="AD205">
            <v>7</v>
          </cell>
          <cell r="AE205">
            <v>6</v>
          </cell>
          <cell r="AF205">
            <v>7</v>
          </cell>
          <cell r="AG205">
            <v>3</v>
          </cell>
          <cell r="AH205">
            <v>3</v>
          </cell>
          <cell r="AI205">
            <v>6</v>
          </cell>
          <cell r="AJ205">
            <v>1</v>
          </cell>
          <cell r="AK205">
            <v>8</v>
          </cell>
          <cell r="AL205">
            <v>4</v>
          </cell>
          <cell r="AM205">
            <v>4</v>
          </cell>
          <cell r="AN205">
            <v>4</v>
          </cell>
          <cell r="AO205">
            <v>4</v>
          </cell>
          <cell r="AP205">
            <v>5</v>
          </cell>
          <cell r="AQ205">
            <v>12</v>
          </cell>
          <cell r="AR205">
            <v>7</v>
          </cell>
          <cell r="AS205">
            <v>9</v>
          </cell>
          <cell r="AT205">
            <v>7</v>
          </cell>
          <cell r="AU205">
            <v>8</v>
          </cell>
          <cell r="AV205">
            <v>6</v>
          </cell>
          <cell r="AW205">
            <v>6</v>
          </cell>
          <cell r="AX205">
            <v>3</v>
          </cell>
          <cell r="AY205">
            <v>6</v>
          </cell>
          <cell r="AZ205">
            <v>5</v>
          </cell>
          <cell r="BA205">
            <v>6</v>
          </cell>
          <cell r="BB205">
            <v>7</v>
          </cell>
          <cell r="BC205">
            <v>8</v>
          </cell>
          <cell r="BD205">
            <v>5</v>
          </cell>
          <cell r="BE205">
            <v>3</v>
          </cell>
          <cell r="BF205">
            <v>9</v>
          </cell>
          <cell r="BG205">
            <v>4</v>
          </cell>
          <cell r="BH205">
            <v>11</v>
          </cell>
          <cell r="BI205">
            <v>3</v>
          </cell>
          <cell r="BJ205">
            <v>7</v>
          </cell>
          <cell r="BK205">
            <v>8</v>
          </cell>
          <cell r="BL205">
            <v>6</v>
          </cell>
          <cell r="BM205">
            <v>5</v>
          </cell>
          <cell r="BN205">
            <v>5</v>
          </cell>
          <cell r="BO205">
            <v>6</v>
          </cell>
          <cell r="BP205">
            <v>10</v>
          </cell>
          <cell r="BQ205">
            <v>6</v>
          </cell>
          <cell r="BR205">
            <v>6</v>
          </cell>
          <cell r="BS205">
            <v>7</v>
          </cell>
          <cell r="BT205">
            <v>7</v>
          </cell>
          <cell r="BU205">
            <v>8</v>
          </cell>
          <cell r="BV205">
            <v>11</v>
          </cell>
          <cell r="BW205">
            <v>5</v>
          </cell>
          <cell r="BX205">
            <v>0</v>
          </cell>
          <cell r="BY205">
            <v>6</v>
          </cell>
          <cell r="BZ205">
            <v>10</v>
          </cell>
          <cell r="CA205">
            <v>1</v>
          </cell>
          <cell r="CB205">
            <v>9</v>
          </cell>
          <cell r="CC205">
            <v>9</v>
          </cell>
          <cell r="CD205">
            <v>5</v>
          </cell>
          <cell r="CE205">
            <v>2</v>
          </cell>
          <cell r="CF205">
            <v>3</v>
          </cell>
          <cell r="CG205">
            <v>5</v>
          </cell>
          <cell r="CH205">
            <v>7</v>
          </cell>
          <cell r="CI205">
            <v>7</v>
          </cell>
          <cell r="CJ205">
            <v>3</v>
          </cell>
          <cell r="CK205">
            <v>3</v>
          </cell>
          <cell r="CL205">
            <v>8</v>
          </cell>
          <cell r="CM205">
            <v>0</v>
          </cell>
          <cell r="CN205">
            <v>4</v>
          </cell>
          <cell r="CO205">
            <v>3</v>
          </cell>
          <cell r="CP205">
            <v>3</v>
          </cell>
          <cell r="CQ205">
            <v>2</v>
          </cell>
          <cell r="CR205">
            <v>1</v>
          </cell>
          <cell r="CS205">
            <v>1</v>
          </cell>
          <cell r="CT205">
            <v>0</v>
          </cell>
          <cell r="CU205">
            <v>0</v>
          </cell>
          <cell r="CV205">
            <v>0</v>
          </cell>
          <cell r="CW205">
            <v>1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</row>
        <row r="206">
          <cell r="A206" t="str">
            <v>ﾀｶﾊ411</v>
          </cell>
          <cell r="B206" t="str">
            <v>ﾀｶﾊ4</v>
          </cell>
          <cell r="C206">
            <v>1</v>
          </cell>
          <cell r="D206">
            <v>1</v>
          </cell>
          <cell r="E206">
            <v>0</v>
          </cell>
          <cell r="F206">
            <v>0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2</v>
          </cell>
          <cell r="L206">
            <v>2</v>
          </cell>
          <cell r="M206">
            <v>0</v>
          </cell>
          <cell r="N206">
            <v>4</v>
          </cell>
          <cell r="O206">
            <v>1</v>
          </cell>
          <cell r="P206">
            <v>2</v>
          </cell>
          <cell r="Q206">
            <v>0</v>
          </cell>
          <cell r="R206">
            <v>2</v>
          </cell>
          <cell r="S206">
            <v>0</v>
          </cell>
          <cell r="T206">
            <v>2</v>
          </cell>
          <cell r="U206">
            <v>1</v>
          </cell>
          <cell r="V206">
            <v>1</v>
          </cell>
          <cell r="W206">
            <v>1</v>
          </cell>
          <cell r="X206">
            <v>2</v>
          </cell>
          <cell r="Y206">
            <v>1</v>
          </cell>
          <cell r="Z206">
            <v>1</v>
          </cell>
          <cell r="AA206">
            <v>3</v>
          </cell>
          <cell r="AB206">
            <v>6</v>
          </cell>
          <cell r="AC206">
            <v>4</v>
          </cell>
          <cell r="AD206">
            <v>4</v>
          </cell>
          <cell r="AE206">
            <v>2</v>
          </cell>
          <cell r="AF206">
            <v>5</v>
          </cell>
          <cell r="AG206">
            <v>1</v>
          </cell>
          <cell r="AH206">
            <v>2</v>
          </cell>
          <cell r="AI206">
            <v>4</v>
          </cell>
          <cell r="AJ206">
            <v>5</v>
          </cell>
          <cell r="AK206">
            <v>2</v>
          </cell>
          <cell r="AL206">
            <v>0</v>
          </cell>
          <cell r="AM206">
            <v>3</v>
          </cell>
          <cell r="AN206">
            <v>1</v>
          </cell>
          <cell r="AO206">
            <v>2</v>
          </cell>
          <cell r="AP206">
            <v>6</v>
          </cell>
          <cell r="AQ206">
            <v>1</v>
          </cell>
          <cell r="AR206">
            <v>3</v>
          </cell>
          <cell r="AS206">
            <v>5</v>
          </cell>
          <cell r="AT206">
            <v>0</v>
          </cell>
          <cell r="AU206">
            <v>11</v>
          </cell>
          <cell r="AV206">
            <v>3</v>
          </cell>
          <cell r="AW206">
            <v>1</v>
          </cell>
          <cell r="AX206">
            <v>7</v>
          </cell>
          <cell r="AY206">
            <v>3</v>
          </cell>
          <cell r="AZ206">
            <v>3</v>
          </cell>
          <cell r="BA206">
            <v>6</v>
          </cell>
          <cell r="BB206">
            <v>0</v>
          </cell>
          <cell r="BC206">
            <v>6</v>
          </cell>
          <cell r="BD206">
            <v>0</v>
          </cell>
          <cell r="BE206">
            <v>2</v>
          </cell>
          <cell r="BF206">
            <v>1</v>
          </cell>
          <cell r="BG206">
            <v>3</v>
          </cell>
          <cell r="BH206">
            <v>2</v>
          </cell>
          <cell r="BI206">
            <v>3</v>
          </cell>
          <cell r="BJ206">
            <v>3</v>
          </cell>
          <cell r="BK206">
            <v>3</v>
          </cell>
          <cell r="BL206">
            <v>1</v>
          </cell>
          <cell r="BM206">
            <v>2</v>
          </cell>
          <cell r="BN206">
            <v>3</v>
          </cell>
          <cell r="BO206">
            <v>4</v>
          </cell>
          <cell r="BP206">
            <v>4</v>
          </cell>
          <cell r="BQ206">
            <v>4</v>
          </cell>
          <cell r="BR206">
            <v>6</v>
          </cell>
          <cell r="BS206">
            <v>3</v>
          </cell>
          <cell r="BT206">
            <v>4</v>
          </cell>
          <cell r="BU206">
            <v>4</v>
          </cell>
          <cell r="BV206">
            <v>5</v>
          </cell>
          <cell r="BW206">
            <v>2</v>
          </cell>
          <cell r="BX206">
            <v>0</v>
          </cell>
          <cell r="BY206">
            <v>0</v>
          </cell>
          <cell r="BZ206">
            <v>2</v>
          </cell>
          <cell r="CA206">
            <v>0</v>
          </cell>
          <cell r="CB206">
            <v>1</v>
          </cell>
          <cell r="CC206">
            <v>2</v>
          </cell>
          <cell r="CD206">
            <v>3</v>
          </cell>
          <cell r="CE206">
            <v>0</v>
          </cell>
          <cell r="CF206">
            <v>5</v>
          </cell>
          <cell r="CG206">
            <v>0</v>
          </cell>
          <cell r="CH206">
            <v>2</v>
          </cell>
          <cell r="CI206">
            <v>2</v>
          </cell>
          <cell r="CJ206">
            <v>2</v>
          </cell>
          <cell r="CK206">
            <v>0</v>
          </cell>
          <cell r="CL206">
            <v>1</v>
          </cell>
          <cell r="CM206">
            <v>0</v>
          </cell>
          <cell r="CN206">
            <v>1</v>
          </cell>
          <cell r="CO206">
            <v>2</v>
          </cell>
          <cell r="CP206">
            <v>1</v>
          </cell>
          <cell r="CQ206">
            <v>1</v>
          </cell>
          <cell r="CR206">
            <v>1</v>
          </cell>
          <cell r="CS206">
            <v>1</v>
          </cell>
          <cell r="CT206">
            <v>0</v>
          </cell>
          <cell r="CU206">
            <v>1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</row>
        <row r="207">
          <cell r="A207" t="str">
            <v>ﾀｶﾊ412</v>
          </cell>
          <cell r="B207" t="str">
            <v>ﾀｶﾊ4</v>
          </cell>
          <cell r="C207">
            <v>1</v>
          </cell>
          <cell r="D207">
            <v>2</v>
          </cell>
          <cell r="E207">
            <v>2</v>
          </cell>
          <cell r="F207">
            <v>4</v>
          </cell>
          <cell r="G207">
            <v>0</v>
          </cell>
          <cell r="H207">
            <v>1</v>
          </cell>
          <cell r="I207">
            <v>2</v>
          </cell>
          <cell r="J207">
            <v>3</v>
          </cell>
          <cell r="K207">
            <v>1</v>
          </cell>
          <cell r="L207">
            <v>1</v>
          </cell>
          <cell r="M207">
            <v>2</v>
          </cell>
          <cell r="N207">
            <v>0</v>
          </cell>
          <cell r="O207">
            <v>1</v>
          </cell>
          <cell r="P207">
            <v>0</v>
          </cell>
          <cell r="Q207">
            <v>1</v>
          </cell>
          <cell r="R207">
            <v>1</v>
          </cell>
          <cell r="S207">
            <v>0</v>
          </cell>
          <cell r="T207">
            <v>3</v>
          </cell>
          <cell r="U207">
            <v>1</v>
          </cell>
          <cell r="V207">
            <v>2</v>
          </cell>
          <cell r="W207">
            <v>0</v>
          </cell>
          <cell r="X207">
            <v>1</v>
          </cell>
          <cell r="Y207">
            <v>0</v>
          </cell>
          <cell r="Z207">
            <v>1</v>
          </cell>
          <cell r="AA207">
            <v>1</v>
          </cell>
          <cell r="AB207">
            <v>1</v>
          </cell>
          <cell r="AC207">
            <v>2</v>
          </cell>
          <cell r="AD207">
            <v>2</v>
          </cell>
          <cell r="AE207">
            <v>1</v>
          </cell>
          <cell r="AF207">
            <v>5</v>
          </cell>
          <cell r="AG207">
            <v>4</v>
          </cell>
          <cell r="AH207">
            <v>1</v>
          </cell>
          <cell r="AI207">
            <v>1</v>
          </cell>
          <cell r="AJ207">
            <v>4</v>
          </cell>
          <cell r="AK207">
            <v>1</v>
          </cell>
          <cell r="AL207">
            <v>4</v>
          </cell>
          <cell r="AM207">
            <v>3</v>
          </cell>
          <cell r="AN207">
            <v>3</v>
          </cell>
          <cell r="AO207">
            <v>5</v>
          </cell>
          <cell r="AP207">
            <v>4</v>
          </cell>
          <cell r="AQ207">
            <v>3</v>
          </cell>
          <cell r="AR207">
            <v>2</v>
          </cell>
          <cell r="AS207">
            <v>3</v>
          </cell>
          <cell r="AT207">
            <v>0</v>
          </cell>
          <cell r="AU207">
            <v>4</v>
          </cell>
          <cell r="AV207">
            <v>5</v>
          </cell>
          <cell r="AW207">
            <v>6</v>
          </cell>
          <cell r="AX207">
            <v>2</v>
          </cell>
          <cell r="AY207">
            <v>2</v>
          </cell>
          <cell r="AZ207">
            <v>4</v>
          </cell>
          <cell r="BA207">
            <v>2</v>
          </cell>
          <cell r="BB207">
            <v>2</v>
          </cell>
          <cell r="BC207">
            <v>4</v>
          </cell>
          <cell r="BD207">
            <v>0</v>
          </cell>
          <cell r="BE207">
            <v>3</v>
          </cell>
          <cell r="BF207">
            <v>4</v>
          </cell>
          <cell r="BG207">
            <v>3</v>
          </cell>
          <cell r="BH207">
            <v>1</v>
          </cell>
          <cell r="BI207">
            <v>1</v>
          </cell>
          <cell r="BJ207">
            <v>3</v>
          </cell>
          <cell r="BK207">
            <v>4</v>
          </cell>
          <cell r="BL207">
            <v>4</v>
          </cell>
          <cell r="BM207">
            <v>5</v>
          </cell>
          <cell r="BN207">
            <v>2</v>
          </cell>
          <cell r="BO207">
            <v>4</v>
          </cell>
          <cell r="BP207">
            <v>2</v>
          </cell>
          <cell r="BQ207">
            <v>3</v>
          </cell>
          <cell r="BR207">
            <v>1</v>
          </cell>
          <cell r="BS207">
            <v>2</v>
          </cell>
          <cell r="BT207">
            <v>4</v>
          </cell>
          <cell r="BU207">
            <v>2</v>
          </cell>
          <cell r="BV207">
            <v>6</v>
          </cell>
          <cell r="BW207">
            <v>1</v>
          </cell>
          <cell r="BX207">
            <v>6</v>
          </cell>
          <cell r="BY207">
            <v>2</v>
          </cell>
          <cell r="BZ207">
            <v>1</v>
          </cell>
          <cell r="CA207">
            <v>2</v>
          </cell>
          <cell r="CB207">
            <v>0</v>
          </cell>
          <cell r="CC207">
            <v>1</v>
          </cell>
          <cell r="CD207">
            <v>4</v>
          </cell>
          <cell r="CE207">
            <v>0</v>
          </cell>
          <cell r="CF207">
            <v>3</v>
          </cell>
          <cell r="CG207">
            <v>3</v>
          </cell>
          <cell r="CH207">
            <v>3</v>
          </cell>
          <cell r="CI207">
            <v>0</v>
          </cell>
          <cell r="CJ207">
            <v>2</v>
          </cell>
          <cell r="CK207">
            <v>2</v>
          </cell>
          <cell r="CL207">
            <v>0</v>
          </cell>
          <cell r="CM207">
            <v>5</v>
          </cell>
          <cell r="CN207">
            <v>3</v>
          </cell>
          <cell r="CO207">
            <v>1</v>
          </cell>
          <cell r="CP207">
            <v>3</v>
          </cell>
          <cell r="CQ207">
            <v>4</v>
          </cell>
          <cell r="CR207">
            <v>1</v>
          </cell>
          <cell r="CS207">
            <v>0</v>
          </cell>
          <cell r="CT207">
            <v>0</v>
          </cell>
          <cell r="CU207">
            <v>1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</row>
        <row r="208">
          <cell r="A208" t="str">
            <v>ﾀｶﾊ511</v>
          </cell>
          <cell r="B208" t="str">
            <v>ﾀｶﾊ5</v>
          </cell>
          <cell r="C208">
            <v>1</v>
          </cell>
          <cell r="D208">
            <v>1</v>
          </cell>
          <cell r="E208">
            <v>2</v>
          </cell>
          <cell r="F208">
            <v>3</v>
          </cell>
          <cell r="G208">
            <v>0</v>
          </cell>
          <cell r="H208">
            <v>5</v>
          </cell>
          <cell r="I208">
            <v>3</v>
          </cell>
          <cell r="J208">
            <v>2</v>
          </cell>
          <cell r="K208">
            <v>2</v>
          </cell>
          <cell r="L208">
            <v>0</v>
          </cell>
          <cell r="M208">
            <v>3</v>
          </cell>
          <cell r="N208">
            <v>2</v>
          </cell>
          <cell r="O208">
            <v>0</v>
          </cell>
          <cell r="P208">
            <v>3</v>
          </cell>
          <cell r="Q208">
            <v>0</v>
          </cell>
          <cell r="R208">
            <v>2</v>
          </cell>
          <cell r="S208">
            <v>1</v>
          </cell>
          <cell r="T208">
            <v>0</v>
          </cell>
          <cell r="U208">
            <v>1</v>
          </cell>
          <cell r="V208">
            <v>2</v>
          </cell>
          <cell r="W208">
            <v>0</v>
          </cell>
          <cell r="X208">
            <v>0</v>
          </cell>
          <cell r="Y208">
            <v>1</v>
          </cell>
          <cell r="Z208">
            <v>0</v>
          </cell>
          <cell r="AA208">
            <v>0</v>
          </cell>
          <cell r="AB208">
            <v>1</v>
          </cell>
          <cell r="AC208">
            <v>0</v>
          </cell>
          <cell r="AD208">
            <v>1</v>
          </cell>
          <cell r="AE208">
            <v>1</v>
          </cell>
          <cell r="AF208">
            <v>0</v>
          </cell>
          <cell r="AG208">
            <v>1</v>
          </cell>
          <cell r="AH208">
            <v>2</v>
          </cell>
          <cell r="AI208">
            <v>0</v>
          </cell>
          <cell r="AJ208">
            <v>1</v>
          </cell>
          <cell r="AK208">
            <v>1</v>
          </cell>
          <cell r="AL208">
            <v>3</v>
          </cell>
          <cell r="AM208">
            <v>2</v>
          </cell>
          <cell r="AN208">
            <v>3</v>
          </cell>
          <cell r="AO208">
            <v>2</v>
          </cell>
          <cell r="AP208">
            <v>2</v>
          </cell>
          <cell r="AQ208">
            <v>1</v>
          </cell>
          <cell r="AR208">
            <v>4</v>
          </cell>
          <cell r="AS208">
            <v>6</v>
          </cell>
          <cell r="AT208">
            <v>1</v>
          </cell>
          <cell r="AU208">
            <v>3</v>
          </cell>
          <cell r="AV208">
            <v>3</v>
          </cell>
          <cell r="AW208">
            <v>2</v>
          </cell>
          <cell r="AX208">
            <v>2</v>
          </cell>
          <cell r="AY208">
            <v>2</v>
          </cell>
          <cell r="AZ208">
            <v>2</v>
          </cell>
          <cell r="BA208">
            <v>1</v>
          </cell>
          <cell r="BB208">
            <v>1</v>
          </cell>
          <cell r="BC208">
            <v>2</v>
          </cell>
          <cell r="BD208">
            <v>1</v>
          </cell>
          <cell r="BE208">
            <v>2</v>
          </cell>
          <cell r="BF208">
            <v>0</v>
          </cell>
          <cell r="BG208">
            <v>1</v>
          </cell>
          <cell r="BH208">
            <v>2</v>
          </cell>
          <cell r="BI208">
            <v>0</v>
          </cell>
          <cell r="BJ208">
            <v>0</v>
          </cell>
          <cell r="BK208">
            <v>1</v>
          </cell>
          <cell r="BL208">
            <v>0</v>
          </cell>
          <cell r="BM208">
            <v>2</v>
          </cell>
          <cell r="BN208">
            <v>0</v>
          </cell>
          <cell r="BO208">
            <v>0</v>
          </cell>
          <cell r="BP208">
            <v>1</v>
          </cell>
          <cell r="BQ208">
            <v>1</v>
          </cell>
          <cell r="BR208">
            <v>1</v>
          </cell>
          <cell r="BS208">
            <v>1</v>
          </cell>
          <cell r="BT208">
            <v>2</v>
          </cell>
          <cell r="BU208">
            <v>1</v>
          </cell>
          <cell r="BV208">
            <v>1</v>
          </cell>
          <cell r="BW208">
            <v>1</v>
          </cell>
          <cell r="BX208">
            <v>0</v>
          </cell>
          <cell r="BY208">
            <v>0</v>
          </cell>
          <cell r="BZ208">
            <v>1</v>
          </cell>
          <cell r="CA208">
            <v>1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2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2</v>
          </cell>
          <cell r="CL208">
            <v>3</v>
          </cell>
          <cell r="CM208">
            <v>0</v>
          </cell>
          <cell r="CN208">
            <v>1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1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</row>
        <row r="209">
          <cell r="A209" t="str">
            <v>ﾀｶﾊ512</v>
          </cell>
          <cell r="B209" t="str">
            <v>ﾀｶﾊ5</v>
          </cell>
          <cell r="C209">
            <v>1</v>
          </cell>
          <cell r="D209">
            <v>2</v>
          </cell>
          <cell r="E209">
            <v>2</v>
          </cell>
          <cell r="F209">
            <v>3</v>
          </cell>
          <cell r="G209">
            <v>3</v>
          </cell>
          <cell r="H209">
            <v>4</v>
          </cell>
          <cell r="I209">
            <v>1</v>
          </cell>
          <cell r="J209">
            <v>2</v>
          </cell>
          <cell r="K209">
            <v>1</v>
          </cell>
          <cell r="L209">
            <v>2</v>
          </cell>
          <cell r="M209">
            <v>4</v>
          </cell>
          <cell r="N209">
            <v>2</v>
          </cell>
          <cell r="O209">
            <v>0</v>
          </cell>
          <cell r="P209">
            <v>2</v>
          </cell>
          <cell r="Q209">
            <v>2</v>
          </cell>
          <cell r="R209">
            <v>2</v>
          </cell>
          <cell r="S209">
            <v>2</v>
          </cell>
          <cell r="T209">
            <v>1</v>
          </cell>
          <cell r="U209">
            <v>2</v>
          </cell>
          <cell r="V209">
            <v>0</v>
          </cell>
          <cell r="W209">
            <v>1</v>
          </cell>
          <cell r="X209">
            <v>0</v>
          </cell>
          <cell r="Y209">
            <v>1</v>
          </cell>
          <cell r="Z209">
            <v>0</v>
          </cell>
          <cell r="AA209">
            <v>0</v>
          </cell>
          <cell r="AB209">
            <v>2</v>
          </cell>
          <cell r="AC209">
            <v>0</v>
          </cell>
          <cell r="AD209">
            <v>0</v>
          </cell>
          <cell r="AE209">
            <v>1</v>
          </cell>
          <cell r="AF209">
            <v>1</v>
          </cell>
          <cell r="AG209">
            <v>1</v>
          </cell>
          <cell r="AH209">
            <v>0</v>
          </cell>
          <cell r="AI209">
            <v>3</v>
          </cell>
          <cell r="AJ209">
            <v>2</v>
          </cell>
          <cell r="AK209">
            <v>5</v>
          </cell>
          <cell r="AL209">
            <v>3</v>
          </cell>
          <cell r="AM209">
            <v>2</v>
          </cell>
          <cell r="AN209">
            <v>2</v>
          </cell>
          <cell r="AO209">
            <v>2</v>
          </cell>
          <cell r="AP209">
            <v>1</v>
          </cell>
          <cell r="AQ209">
            <v>2</v>
          </cell>
          <cell r="AR209">
            <v>2</v>
          </cell>
          <cell r="AS209">
            <v>1</v>
          </cell>
          <cell r="AT209">
            <v>4</v>
          </cell>
          <cell r="AU209">
            <v>3</v>
          </cell>
          <cell r="AV209">
            <v>4</v>
          </cell>
          <cell r="AW209">
            <v>3</v>
          </cell>
          <cell r="AX209">
            <v>3</v>
          </cell>
          <cell r="AY209">
            <v>3</v>
          </cell>
          <cell r="AZ209">
            <v>0</v>
          </cell>
          <cell r="BA209">
            <v>2</v>
          </cell>
          <cell r="BB209">
            <v>0</v>
          </cell>
          <cell r="BC209">
            <v>3</v>
          </cell>
          <cell r="BD209">
            <v>0</v>
          </cell>
          <cell r="BE209">
            <v>0</v>
          </cell>
          <cell r="BF209">
            <v>1</v>
          </cell>
          <cell r="BG209">
            <v>2</v>
          </cell>
          <cell r="BH209">
            <v>0</v>
          </cell>
          <cell r="BI209">
            <v>0</v>
          </cell>
          <cell r="BJ209">
            <v>1</v>
          </cell>
          <cell r="BK209">
            <v>2</v>
          </cell>
          <cell r="BL209">
            <v>0</v>
          </cell>
          <cell r="BM209">
            <v>0</v>
          </cell>
          <cell r="BN209">
            <v>1</v>
          </cell>
          <cell r="BO209">
            <v>1</v>
          </cell>
          <cell r="BP209">
            <v>0</v>
          </cell>
          <cell r="BQ209">
            <v>0</v>
          </cell>
          <cell r="BR209">
            <v>1</v>
          </cell>
          <cell r="BS209">
            <v>2</v>
          </cell>
          <cell r="BT209">
            <v>0</v>
          </cell>
          <cell r="BU209">
            <v>2</v>
          </cell>
          <cell r="BV209">
            <v>0</v>
          </cell>
          <cell r="BW209">
            <v>1</v>
          </cell>
          <cell r="BX209">
            <v>0</v>
          </cell>
          <cell r="BY209">
            <v>1</v>
          </cell>
          <cell r="BZ209">
            <v>2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1</v>
          </cell>
          <cell r="CG209">
            <v>2</v>
          </cell>
          <cell r="CH209">
            <v>1</v>
          </cell>
          <cell r="CI209">
            <v>2</v>
          </cell>
          <cell r="CJ209">
            <v>1</v>
          </cell>
          <cell r="CK209">
            <v>0</v>
          </cell>
          <cell r="CL209">
            <v>0</v>
          </cell>
          <cell r="CM209">
            <v>1</v>
          </cell>
          <cell r="CN209">
            <v>0</v>
          </cell>
          <cell r="CO209">
            <v>1</v>
          </cell>
          <cell r="CP209">
            <v>0</v>
          </cell>
          <cell r="CQ209">
            <v>1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</row>
        <row r="210">
          <cell r="A210" t="str">
            <v>ﾀｶﾋ111</v>
          </cell>
          <cell r="B210" t="str">
            <v>ﾀｶﾋ1</v>
          </cell>
          <cell r="C210">
            <v>1</v>
          </cell>
          <cell r="D210">
            <v>1</v>
          </cell>
          <cell r="E210">
            <v>1</v>
          </cell>
          <cell r="F210">
            <v>4</v>
          </cell>
          <cell r="G210">
            <v>1</v>
          </cell>
          <cell r="H210">
            <v>2</v>
          </cell>
          <cell r="I210">
            <v>1</v>
          </cell>
          <cell r="J210">
            <v>2</v>
          </cell>
          <cell r="K210">
            <v>4</v>
          </cell>
          <cell r="L210">
            <v>0</v>
          </cell>
          <cell r="M210">
            <v>1</v>
          </cell>
          <cell r="N210">
            <v>0</v>
          </cell>
          <cell r="O210">
            <v>1</v>
          </cell>
          <cell r="P210">
            <v>2</v>
          </cell>
          <cell r="Q210">
            <v>1</v>
          </cell>
          <cell r="R210">
            <v>1</v>
          </cell>
          <cell r="S210">
            <v>1</v>
          </cell>
          <cell r="T210">
            <v>3</v>
          </cell>
          <cell r="U210">
            <v>0</v>
          </cell>
          <cell r="V210">
            <v>3</v>
          </cell>
          <cell r="W210">
            <v>2</v>
          </cell>
          <cell r="X210">
            <v>3</v>
          </cell>
          <cell r="Y210">
            <v>1</v>
          </cell>
          <cell r="Z210">
            <v>1</v>
          </cell>
          <cell r="AA210">
            <v>3</v>
          </cell>
          <cell r="AB210">
            <v>4</v>
          </cell>
          <cell r="AC210">
            <v>3</v>
          </cell>
          <cell r="AD210">
            <v>1</v>
          </cell>
          <cell r="AE210">
            <v>3</v>
          </cell>
          <cell r="AF210">
            <v>4</v>
          </cell>
          <cell r="AG210">
            <v>4</v>
          </cell>
          <cell r="AH210">
            <v>1</v>
          </cell>
          <cell r="AI210">
            <v>1</v>
          </cell>
          <cell r="AJ210">
            <v>2</v>
          </cell>
          <cell r="AK210">
            <v>3</v>
          </cell>
          <cell r="AL210">
            <v>2</v>
          </cell>
          <cell r="AM210">
            <v>6</v>
          </cell>
          <cell r="AN210">
            <v>2</v>
          </cell>
          <cell r="AO210">
            <v>2</v>
          </cell>
          <cell r="AP210">
            <v>2</v>
          </cell>
          <cell r="AQ210">
            <v>0</v>
          </cell>
          <cell r="AR210">
            <v>4</v>
          </cell>
          <cell r="AS210">
            <v>2</v>
          </cell>
          <cell r="AT210">
            <v>3</v>
          </cell>
          <cell r="AU210">
            <v>1</v>
          </cell>
          <cell r="AV210">
            <v>3</v>
          </cell>
          <cell r="AW210">
            <v>4</v>
          </cell>
          <cell r="AX210">
            <v>6</v>
          </cell>
          <cell r="AY210">
            <v>3</v>
          </cell>
          <cell r="AZ210">
            <v>3</v>
          </cell>
          <cell r="BA210">
            <v>2</v>
          </cell>
          <cell r="BB210">
            <v>2</v>
          </cell>
          <cell r="BC210">
            <v>1</v>
          </cell>
          <cell r="BD210">
            <v>0</v>
          </cell>
          <cell r="BE210">
            <v>2</v>
          </cell>
          <cell r="BF210">
            <v>2</v>
          </cell>
          <cell r="BG210">
            <v>2</v>
          </cell>
          <cell r="BH210">
            <v>2</v>
          </cell>
          <cell r="BI210">
            <v>0</v>
          </cell>
          <cell r="BJ210">
            <v>0</v>
          </cell>
          <cell r="BK210">
            <v>2</v>
          </cell>
          <cell r="BL210">
            <v>2</v>
          </cell>
          <cell r="BM210">
            <v>0</v>
          </cell>
          <cell r="BN210">
            <v>2</v>
          </cell>
          <cell r="BO210">
            <v>1</v>
          </cell>
          <cell r="BP210">
            <v>1</v>
          </cell>
          <cell r="BQ210">
            <v>2</v>
          </cell>
          <cell r="BR210">
            <v>2</v>
          </cell>
          <cell r="BS210">
            <v>1</v>
          </cell>
          <cell r="BT210">
            <v>1</v>
          </cell>
          <cell r="BU210">
            <v>1</v>
          </cell>
          <cell r="BV210">
            <v>2</v>
          </cell>
          <cell r="BW210">
            <v>1</v>
          </cell>
          <cell r="BX210">
            <v>1</v>
          </cell>
          <cell r="BY210">
            <v>2</v>
          </cell>
          <cell r="BZ210">
            <v>3</v>
          </cell>
          <cell r="CA210">
            <v>1</v>
          </cell>
          <cell r="CB210">
            <v>1</v>
          </cell>
          <cell r="CC210">
            <v>6</v>
          </cell>
          <cell r="CD210">
            <v>2</v>
          </cell>
          <cell r="CE210">
            <v>2</v>
          </cell>
          <cell r="CF210">
            <v>2</v>
          </cell>
          <cell r="CG210">
            <v>1</v>
          </cell>
          <cell r="CH210">
            <v>3</v>
          </cell>
          <cell r="CI210">
            <v>0</v>
          </cell>
          <cell r="CJ210">
            <v>0</v>
          </cell>
          <cell r="CK210">
            <v>0</v>
          </cell>
          <cell r="CL210">
            <v>1</v>
          </cell>
          <cell r="CM210">
            <v>0</v>
          </cell>
          <cell r="CN210">
            <v>0</v>
          </cell>
          <cell r="CO210">
            <v>1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</row>
        <row r="211">
          <cell r="A211" t="str">
            <v>ﾀｶﾋ112</v>
          </cell>
          <cell r="B211" t="str">
            <v>ﾀｶﾋ1</v>
          </cell>
          <cell r="C211">
            <v>1</v>
          </cell>
          <cell r="D211">
            <v>2</v>
          </cell>
          <cell r="E211">
            <v>2</v>
          </cell>
          <cell r="F211">
            <v>1</v>
          </cell>
          <cell r="G211">
            <v>2</v>
          </cell>
          <cell r="H211">
            <v>0</v>
          </cell>
          <cell r="I211">
            <v>3</v>
          </cell>
          <cell r="J211">
            <v>3</v>
          </cell>
          <cell r="K211">
            <v>1</v>
          </cell>
          <cell r="L211">
            <v>0</v>
          </cell>
          <cell r="M211">
            <v>4</v>
          </cell>
          <cell r="N211">
            <v>3</v>
          </cell>
          <cell r="O211">
            <v>0</v>
          </cell>
          <cell r="P211">
            <v>2</v>
          </cell>
          <cell r="Q211">
            <v>1</v>
          </cell>
          <cell r="R211">
            <v>2</v>
          </cell>
          <cell r="S211">
            <v>0</v>
          </cell>
          <cell r="T211">
            <v>1</v>
          </cell>
          <cell r="U211">
            <v>0</v>
          </cell>
          <cell r="V211">
            <v>2</v>
          </cell>
          <cell r="W211">
            <v>0</v>
          </cell>
          <cell r="X211">
            <v>1</v>
          </cell>
          <cell r="Y211">
            <v>1</v>
          </cell>
          <cell r="Z211">
            <v>2</v>
          </cell>
          <cell r="AA211">
            <v>3</v>
          </cell>
          <cell r="AB211">
            <v>1</v>
          </cell>
          <cell r="AC211">
            <v>3</v>
          </cell>
          <cell r="AD211">
            <v>0</v>
          </cell>
          <cell r="AE211">
            <v>1</v>
          </cell>
          <cell r="AF211">
            <v>1</v>
          </cell>
          <cell r="AG211">
            <v>4</v>
          </cell>
          <cell r="AH211">
            <v>3</v>
          </cell>
          <cell r="AI211">
            <v>4</v>
          </cell>
          <cell r="AJ211">
            <v>4</v>
          </cell>
          <cell r="AK211">
            <v>0</v>
          </cell>
          <cell r="AL211">
            <v>5</v>
          </cell>
          <cell r="AM211">
            <v>3</v>
          </cell>
          <cell r="AN211">
            <v>0</v>
          </cell>
          <cell r="AO211">
            <v>0</v>
          </cell>
          <cell r="AP211">
            <v>2</v>
          </cell>
          <cell r="AQ211">
            <v>3</v>
          </cell>
          <cell r="AR211">
            <v>1</v>
          </cell>
          <cell r="AS211">
            <v>3</v>
          </cell>
          <cell r="AT211">
            <v>1</v>
          </cell>
          <cell r="AU211">
            <v>1</v>
          </cell>
          <cell r="AV211">
            <v>1</v>
          </cell>
          <cell r="AW211">
            <v>3</v>
          </cell>
          <cell r="AX211">
            <v>2</v>
          </cell>
          <cell r="AY211">
            <v>2</v>
          </cell>
          <cell r="AZ211">
            <v>2</v>
          </cell>
          <cell r="BA211">
            <v>2</v>
          </cell>
          <cell r="BB211">
            <v>2</v>
          </cell>
          <cell r="BC211">
            <v>2</v>
          </cell>
          <cell r="BD211">
            <v>1</v>
          </cell>
          <cell r="BE211">
            <v>1</v>
          </cell>
          <cell r="BF211">
            <v>2</v>
          </cell>
          <cell r="BG211">
            <v>1</v>
          </cell>
          <cell r="BH211">
            <v>1</v>
          </cell>
          <cell r="BI211">
            <v>0</v>
          </cell>
          <cell r="BJ211">
            <v>1</v>
          </cell>
          <cell r="BK211">
            <v>3</v>
          </cell>
          <cell r="BL211">
            <v>0</v>
          </cell>
          <cell r="BM211">
            <v>0</v>
          </cell>
          <cell r="BN211">
            <v>3</v>
          </cell>
          <cell r="BO211">
            <v>1</v>
          </cell>
          <cell r="BP211">
            <v>0</v>
          </cell>
          <cell r="BQ211">
            <v>4</v>
          </cell>
          <cell r="BR211">
            <v>1</v>
          </cell>
          <cell r="BS211">
            <v>3</v>
          </cell>
          <cell r="BT211">
            <v>2</v>
          </cell>
          <cell r="BU211">
            <v>3</v>
          </cell>
          <cell r="BV211">
            <v>5</v>
          </cell>
          <cell r="BW211">
            <v>2</v>
          </cell>
          <cell r="BX211">
            <v>2</v>
          </cell>
          <cell r="BY211">
            <v>1</v>
          </cell>
          <cell r="BZ211">
            <v>5</v>
          </cell>
          <cell r="CA211">
            <v>2</v>
          </cell>
          <cell r="CB211">
            <v>0</v>
          </cell>
          <cell r="CC211">
            <v>2</v>
          </cell>
          <cell r="CD211">
            <v>3</v>
          </cell>
          <cell r="CE211">
            <v>1</v>
          </cell>
          <cell r="CF211">
            <v>1</v>
          </cell>
          <cell r="CG211">
            <v>2</v>
          </cell>
          <cell r="CH211">
            <v>1</v>
          </cell>
          <cell r="CI211">
            <v>0</v>
          </cell>
          <cell r="CJ211">
            <v>1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1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</row>
        <row r="212">
          <cell r="A212" t="str">
            <v>ﾀｶﾋ211</v>
          </cell>
          <cell r="B212" t="str">
            <v>ﾀｶﾋ2</v>
          </cell>
          <cell r="C212">
            <v>1</v>
          </cell>
          <cell r="D212">
            <v>1</v>
          </cell>
          <cell r="E212">
            <v>5</v>
          </cell>
          <cell r="F212">
            <v>6</v>
          </cell>
          <cell r="G212">
            <v>2</v>
          </cell>
          <cell r="H212">
            <v>5</v>
          </cell>
          <cell r="I212">
            <v>3</v>
          </cell>
          <cell r="J212">
            <v>4</v>
          </cell>
          <cell r="K212">
            <v>1</v>
          </cell>
          <cell r="L212">
            <v>5</v>
          </cell>
          <cell r="M212">
            <v>5</v>
          </cell>
          <cell r="N212">
            <v>2</v>
          </cell>
          <cell r="O212">
            <v>2</v>
          </cell>
          <cell r="P212">
            <v>3</v>
          </cell>
          <cell r="Q212">
            <v>6</v>
          </cell>
          <cell r="R212">
            <v>5</v>
          </cell>
          <cell r="S212">
            <v>7</v>
          </cell>
          <cell r="T212">
            <v>4</v>
          </cell>
          <cell r="U212">
            <v>2</v>
          </cell>
          <cell r="V212">
            <v>8</v>
          </cell>
          <cell r="W212">
            <v>5</v>
          </cell>
          <cell r="X212">
            <v>12</v>
          </cell>
          <cell r="Y212">
            <v>0</v>
          </cell>
          <cell r="Z212">
            <v>12</v>
          </cell>
          <cell r="AA212">
            <v>14</v>
          </cell>
          <cell r="AB212">
            <v>5</v>
          </cell>
          <cell r="AC212">
            <v>4</v>
          </cell>
          <cell r="AD212">
            <v>6</v>
          </cell>
          <cell r="AE212">
            <v>9</v>
          </cell>
          <cell r="AF212">
            <v>5</v>
          </cell>
          <cell r="AG212">
            <v>8</v>
          </cell>
          <cell r="AH212">
            <v>4</v>
          </cell>
          <cell r="AI212">
            <v>8</v>
          </cell>
          <cell r="AJ212">
            <v>3</v>
          </cell>
          <cell r="AK212">
            <v>6</v>
          </cell>
          <cell r="AL212">
            <v>4</v>
          </cell>
          <cell r="AM212">
            <v>7</v>
          </cell>
          <cell r="AN212">
            <v>7</v>
          </cell>
          <cell r="AO212">
            <v>7</v>
          </cell>
          <cell r="AP212">
            <v>9</v>
          </cell>
          <cell r="AQ212">
            <v>8</v>
          </cell>
          <cell r="AR212">
            <v>6</v>
          </cell>
          <cell r="AS212">
            <v>6</v>
          </cell>
          <cell r="AT212">
            <v>7</v>
          </cell>
          <cell r="AU212">
            <v>9</v>
          </cell>
          <cell r="AV212">
            <v>6</v>
          </cell>
          <cell r="AW212">
            <v>16</v>
          </cell>
          <cell r="AX212">
            <v>7</v>
          </cell>
          <cell r="AY212">
            <v>11</v>
          </cell>
          <cell r="AZ212">
            <v>9</v>
          </cell>
          <cell r="BA212">
            <v>11</v>
          </cell>
          <cell r="BB212">
            <v>9</v>
          </cell>
          <cell r="BC212">
            <v>8</v>
          </cell>
          <cell r="BD212">
            <v>3</v>
          </cell>
          <cell r="BE212">
            <v>11</v>
          </cell>
          <cell r="BF212">
            <v>1</v>
          </cell>
          <cell r="BG212">
            <v>15</v>
          </cell>
          <cell r="BH212">
            <v>5</v>
          </cell>
          <cell r="BI212">
            <v>14</v>
          </cell>
          <cell r="BJ212">
            <v>4</v>
          </cell>
          <cell r="BK212">
            <v>8</v>
          </cell>
          <cell r="BL212">
            <v>11</v>
          </cell>
          <cell r="BM212">
            <v>10</v>
          </cell>
          <cell r="BN212">
            <v>11</v>
          </cell>
          <cell r="BO212">
            <v>9</v>
          </cell>
          <cell r="BP212">
            <v>5</v>
          </cell>
          <cell r="BQ212">
            <v>7</v>
          </cell>
          <cell r="BR212">
            <v>9</v>
          </cell>
          <cell r="BS212">
            <v>8</v>
          </cell>
          <cell r="BT212">
            <v>14</v>
          </cell>
          <cell r="BU212">
            <v>11</v>
          </cell>
          <cell r="BV212">
            <v>6</v>
          </cell>
          <cell r="BW212">
            <v>3</v>
          </cell>
          <cell r="BX212">
            <v>4</v>
          </cell>
          <cell r="BY212">
            <v>2</v>
          </cell>
          <cell r="BZ212">
            <v>4</v>
          </cell>
          <cell r="CA212">
            <v>6</v>
          </cell>
          <cell r="CB212">
            <v>5</v>
          </cell>
          <cell r="CC212">
            <v>5</v>
          </cell>
          <cell r="CD212">
            <v>7</v>
          </cell>
          <cell r="CE212">
            <v>2</v>
          </cell>
          <cell r="CF212">
            <v>1</v>
          </cell>
          <cell r="CG212">
            <v>0</v>
          </cell>
          <cell r="CH212">
            <v>3</v>
          </cell>
          <cell r="CI212">
            <v>2</v>
          </cell>
          <cell r="CJ212">
            <v>2</v>
          </cell>
          <cell r="CK212">
            <v>1</v>
          </cell>
          <cell r="CL212">
            <v>1</v>
          </cell>
          <cell r="CM212">
            <v>2</v>
          </cell>
          <cell r="CN212">
            <v>3</v>
          </cell>
          <cell r="CO212">
            <v>2</v>
          </cell>
          <cell r="CP212">
            <v>1</v>
          </cell>
          <cell r="CQ212">
            <v>3</v>
          </cell>
          <cell r="CR212">
            <v>1</v>
          </cell>
          <cell r="CS212">
            <v>0</v>
          </cell>
          <cell r="CT212">
            <v>2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1</v>
          </cell>
          <cell r="DE212">
            <v>0</v>
          </cell>
        </row>
        <row r="213">
          <cell r="A213" t="str">
            <v>ﾀｶﾋ212</v>
          </cell>
          <cell r="B213" t="str">
            <v>ﾀｶﾋ2</v>
          </cell>
          <cell r="C213">
            <v>1</v>
          </cell>
          <cell r="D213">
            <v>2</v>
          </cell>
          <cell r="E213">
            <v>2</v>
          </cell>
          <cell r="F213">
            <v>8</v>
          </cell>
          <cell r="G213">
            <v>5</v>
          </cell>
          <cell r="H213">
            <v>2</v>
          </cell>
          <cell r="I213">
            <v>5</v>
          </cell>
          <cell r="J213">
            <v>4</v>
          </cell>
          <cell r="K213">
            <v>7</v>
          </cell>
          <cell r="L213">
            <v>2</v>
          </cell>
          <cell r="M213">
            <v>6</v>
          </cell>
          <cell r="N213">
            <v>2</v>
          </cell>
          <cell r="O213">
            <v>2</v>
          </cell>
          <cell r="P213">
            <v>8</v>
          </cell>
          <cell r="Q213">
            <v>3</v>
          </cell>
          <cell r="R213">
            <v>5</v>
          </cell>
          <cell r="S213">
            <v>11</v>
          </cell>
          <cell r="T213">
            <v>3</v>
          </cell>
          <cell r="U213">
            <v>6</v>
          </cell>
          <cell r="V213">
            <v>7</v>
          </cell>
          <cell r="W213">
            <v>3</v>
          </cell>
          <cell r="X213">
            <v>6</v>
          </cell>
          <cell r="Y213">
            <v>5</v>
          </cell>
          <cell r="Z213">
            <v>3</v>
          </cell>
          <cell r="AA213">
            <v>4</v>
          </cell>
          <cell r="AB213">
            <v>4</v>
          </cell>
          <cell r="AC213">
            <v>3</v>
          </cell>
          <cell r="AD213">
            <v>6</v>
          </cell>
          <cell r="AE213">
            <v>4</v>
          </cell>
          <cell r="AF213">
            <v>5</v>
          </cell>
          <cell r="AG213">
            <v>4</v>
          </cell>
          <cell r="AH213">
            <v>5</v>
          </cell>
          <cell r="AI213">
            <v>1</v>
          </cell>
          <cell r="AJ213">
            <v>4</v>
          </cell>
          <cell r="AK213">
            <v>5</v>
          </cell>
          <cell r="AL213">
            <v>8</v>
          </cell>
          <cell r="AM213">
            <v>7</v>
          </cell>
          <cell r="AN213">
            <v>7</v>
          </cell>
          <cell r="AO213">
            <v>5</v>
          </cell>
          <cell r="AP213">
            <v>6</v>
          </cell>
          <cell r="AQ213">
            <v>8</v>
          </cell>
          <cell r="AR213">
            <v>8</v>
          </cell>
          <cell r="AS213">
            <v>3</v>
          </cell>
          <cell r="AT213">
            <v>10</v>
          </cell>
          <cell r="AU213">
            <v>6</v>
          </cell>
          <cell r="AV213">
            <v>8</v>
          </cell>
          <cell r="AW213">
            <v>7</v>
          </cell>
          <cell r="AX213">
            <v>8</v>
          </cell>
          <cell r="AY213">
            <v>12</v>
          </cell>
          <cell r="AZ213">
            <v>13</v>
          </cell>
          <cell r="BA213">
            <v>7</v>
          </cell>
          <cell r="BB213">
            <v>8</v>
          </cell>
          <cell r="BC213">
            <v>9</v>
          </cell>
          <cell r="BD213">
            <v>8</v>
          </cell>
          <cell r="BE213">
            <v>10</v>
          </cell>
          <cell r="BF213">
            <v>9</v>
          </cell>
          <cell r="BG213">
            <v>5</v>
          </cell>
          <cell r="BH213">
            <v>6</v>
          </cell>
          <cell r="BI213">
            <v>5</v>
          </cell>
          <cell r="BJ213">
            <v>6</v>
          </cell>
          <cell r="BK213">
            <v>9</v>
          </cell>
          <cell r="BL213">
            <v>7</v>
          </cell>
          <cell r="BM213">
            <v>8</v>
          </cell>
          <cell r="BN213">
            <v>7</v>
          </cell>
          <cell r="BO213">
            <v>12</v>
          </cell>
          <cell r="BP213">
            <v>11</v>
          </cell>
          <cell r="BQ213">
            <v>11</v>
          </cell>
          <cell r="BR213">
            <v>6</v>
          </cell>
          <cell r="BS213">
            <v>11</v>
          </cell>
          <cell r="BT213">
            <v>7</v>
          </cell>
          <cell r="BU213">
            <v>5</v>
          </cell>
          <cell r="BV213">
            <v>6</v>
          </cell>
          <cell r="BW213">
            <v>2</v>
          </cell>
          <cell r="BX213">
            <v>3</v>
          </cell>
          <cell r="BY213">
            <v>4</v>
          </cell>
          <cell r="BZ213">
            <v>5</v>
          </cell>
          <cell r="CA213">
            <v>4</v>
          </cell>
          <cell r="CB213">
            <v>8</v>
          </cell>
          <cell r="CC213">
            <v>3</v>
          </cell>
          <cell r="CD213">
            <v>4</v>
          </cell>
          <cell r="CE213">
            <v>1</v>
          </cell>
          <cell r="CF213">
            <v>5</v>
          </cell>
          <cell r="CG213">
            <v>2</v>
          </cell>
          <cell r="CH213">
            <v>5</v>
          </cell>
          <cell r="CI213">
            <v>1</v>
          </cell>
          <cell r="CJ213">
            <v>4</v>
          </cell>
          <cell r="CK213">
            <v>2</v>
          </cell>
          <cell r="CL213">
            <v>2</v>
          </cell>
          <cell r="CM213">
            <v>3</v>
          </cell>
          <cell r="CN213">
            <v>3</v>
          </cell>
          <cell r="CO213">
            <v>4</v>
          </cell>
          <cell r="CP213">
            <v>0</v>
          </cell>
          <cell r="CQ213">
            <v>1</v>
          </cell>
          <cell r="CR213">
            <v>1</v>
          </cell>
          <cell r="CS213">
            <v>2</v>
          </cell>
          <cell r="CT213">
            <v>0</v>
          </cell>
          <cell r="CU213">
            <v>0</v>
          </cell>
          <cell r="CV213">
            <v>1</v>
          </cell>
          <cell r="CW213">
            <v>0</v>
          </cell>
          <cell r="CX213">
            <v>1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</row>
        <row r="214">
          <cell r="A214" t="str">
            <v>ﾀｶﾋ311</v>
          </cell>
          <cell r="B214" t="str">
            <v>ﾀｶﾋ3</v>
          </cell>
          <cell r="C214">
            <v>1</v>
          </cell>
          <cell r="D214">
            <v>1</v>
          </cell>
          <cell r="E214">
            <v>9</v>
          </cell>
          <cell r="F214">
            <v>14</v>
          </cell>
          <cell r="G214">
            <v>14</v>
          </cell>
          <cell r="H214">
            <v>11</v>
          </cell>
          <cell r="I214">
            <v>10</v>
          </cell>
          <cell r="J214">
            <v>6</v>
          </cell>
          <cell r="K214">
            <v>7</v>
          </cell>
          <cell r="L214">
            <v>7</v>
          </cell>
          <cell r="M214">
            <v>10</v>
          </cell>
          <cell r="N214">
            <v>10</v>
          </cell>
          <cell r="O214">
            <v>4</v>
          </cell>
          <cell r="P214">
            <v>15</v>
          </cell>
          <cell r="Q214">
            <v>6</v>
          </cell>
          <cell r="R214">
            <v>12</v>
          </cell>
          <cell r="S214">
            <v>8</v>
          </cell>
          <cell r="T214">
            <v>15</v>
          </cell>
          <cell r="U214">
            <v>6</v>
          </cell>
          <cell r="V214">
            <v>6</v>
          </cell>
          <cell r="W214">
            <v>6</v>
          </cell>
          <cell r="X214">
            <v>8</v>
          </cell>
          <cell r="Y214">
            <v>11</v>
          </cell>
          <cell r="Z214">
            <v>10</v>
          </cell>
          <cell r="AA214">
            <v>6</v>
          </cell>
          <cell r="AB214">
            <v>7</v>
          </cell>
          <cell r="AC214">
            <v>7</v>
          </cell>
          <cell r="AD214">
            <v>7</v>
          </cell>
          <cell r="AE214">
            <v>12</v>
          </cell>
          <cell r="AF214">
            <v>12</v>
          </cell>
          <cell r="AG214">
            <v>8</v>
          </cell>
          <cell r="AH214">
            <v>13</v>
          </cell>
          <cell r="AI214">
            <v>16</v>
          </cell>
          <cell r="AJ214">
            <v>12</v>
          </cell>
          <cell r="AK214">
            <v>12</v>
          </cell>
          <cell r="AL214">
            <v>12</v>
          </cell>
          <cell r="AM214">
            <v>9</v>
          </cell>
          <cell r="AN214">
            <v>9</v>
          </cell>
          <cell r="AO214">
            <v>14</v>
          </cell>
          <cell r="AP214">
            <v>23</v>
          </cell>
          <cell r="AQ214">
            <v>9</v>
          </cell>
          <cell r="AR214">
            <v>16</v>
          </cell>
          <cell r="AS214">
            <v>11</v>
          </cell>
          <cell r="AT214">
            <v>23</v>
          </cell>
          <cell r="AU214">
            <v>10</v>
          </cell>
          <cell r="AV214">
            <v>15</v>
          </cell>
          <cell r="AW214">
            <v>13</v>
          </cell>
          <cell r="AX214">
            <v>20</v>
          </cell>
          <cell r="AY214">
            <v>14</v>
          </cell>
          <cell r="AZ214">
            <v>12</v>
          </cell>
          <cell r="BA214">
            <v>13</v>
          </cell>
          <cell r="BB214">
            <v>15</v>
          </cell>
          <cell r="BC214">
            <v>13</v>
          </cell>
          <cell r="BD214">
            <v>5</v>
          </cell>
          <cell r="BE214">
            <v>16</v>
          </cell>
          <cell r="BF214">
            <v>11</v>
          </cell>
          <cell r="BG214">
            <v>9</v>
          </cell>
          <cell r="BH214">
            <v>10</v>
          </cell>
          <cell r="BI214">
            <v>15</v>
          </cell>
          <cell r="BJ214">
            <v>12</v>
          </cell>
          <cell r="BK214">
            <v>8</v>
          </cell>
          <cell r="BL214">
            <v>15</v>
          </cell>
          <cell r="BM214">
            <v>20</v>
          </cell>
          <cell r="BN214">
            <v>10</v>
          </cell>
          <cell r="BO214">
            <v>10</v>
          </cell>
          <cell r="BP214">
            <v>9</v>
          </cell>
          <cell r="BQ214">
            <v>7</v>
          </cell>
          <cell r="BR214">
            <v>8</v>
          </cell>
          <cell r="BS214">
            <v>11</v>
          </cell>
          <cell r="BT214">
            <v>15</v>
          </cell>
          <cell r="BU214">
            <v>14</v>
          </cell>
          <cell r="BV214">
            <v>16</v>
          </cell>
          <cell r="BW214">
            <v>7</v>
          </cell>
          <cell r="BX214">
            <v>7</v>
          </cell>
          <cell r="BY214">
            <v>5</v>
          </cell>
          <cell r="BZ214">
            <v>12</v>
          </cell>
          <cell r="CA214">
            <v>11</v>
          </cell>
          <cell r="CB214">
            <v>5</v>
          </cell>
          <cell r="CC214">
            <v>9</v>
          </cell>
          <cell r="CD214">
            <v>5</v>
          </cell>
          <cell r="CE214">
            <v>5</v>
          </cell>
          <cell r="CF214">
            <v>4</v>
          </cell>
          <cell r="CG214">
            <v>13</v>
          </cell>
          <cell r="CH214">
            <v>2</v>
          </cell>
          <cell r="CI214">
            <v>2</v>
          </cell>
          <cell r="CJ214">
            <v>4</v>
          </cell>
          <cell r="CK214">
            <v>5</v>
          </cell>
          <cell r="CL214">
            <v>1</v>
          </cell>
          <cell r="CM214">
            <v>2</v>
          </cell>
          <cell r="CN214">
            <v>4</v>
          </cell>
          <cell r="CO214">
            <v>1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</row>
        <row r="215">
          <cell r="A215" t="str">
            <v>ﾀｶﾋ312</v>
          </cell>
          <cell r="B215" t="str">
            <v>ﾀｶﾋ3</v>
          </cell>
          <cell r="C215">
            <v>1</v>
          </cell>
          <cell r="D215">
            <v>2</v>
          </cell>
          <cell r="E215">
            <v>14</v>
          </cell>
          <cell r="F215">
            <v>10</v>
          </cell>
          <cell r="G215">
            <v>10</v>
          </cell>
          <cell r="H215">
            <v>4</v>
          </cell>
          <cell r="I215">
            <v>15</v>
          </cell>
          <cell r="J215">
            <v>4</v>
          </cell>
          <cell r="K215">
            <v>9</v>
          </cell>
          <cell r="L215">
            <v>7</v>
          </cell>
          <cell r="M215">
            <v>9</v>
          </cell>
          <cell r="N215">
            <v>15</v>
          </cell>
          <cell r="O215">
            <v>6</v>
          </cell>
          <cell r="P215">
            <v>11</v>
          </cell>
          <cell r="Q215">
            <v>9</v>
          </cell>
          <cell r="R215">
            <v>7</v>
          </cell>
          <cell r="S215">
            <v>11</v>
          </cell>
          <cell r="T215">
            <v>14</v>
          </cell>
          <cell r="U215">
            <v>7</v>
          </cell>
          <cell r="V215">
            <v>5</v>
          </cell>
          <cell r="W215">
            <v>6</v>
          </cell>
          <cell r="X215">
            <v>9</v>
          </cell>
          <cell r="Y215">
            <v>11</v>
          </cell>
          <cell r="Z215">
            <v>9</v>
          </cell>
          <cell r="AA215">
            <v>13</v>
          </cell>
          <cell r="AB215">
            <v>9</v>
          </cell>
          <cell r="AC215">
            <v>14</v>
          </cell>
          <cell r="AD215">
            <v>9</v>
          </cell>
          <cell r="AE215">
            <v>10</v>
          </cell>
          <cell r="AF215">
            <v>19</v>
          </cell>
          <cell r="AG215">
            <v>18</v>
          </cell>
          <cell r="AH215">
            <v>13</v>
          </cell>
          <cell r="AI215">
            <v>15</v>
          </cell>
          <cell r="AJ215">
            <v>11</v>
          </cell>
          <cell r="AK215">
            <v>10</v>
          </cell>
          <cell r="AL215">
            <v>14</v>
          </cell>
          <cell r="AM215">
            <v>11</v>
          </cell>
          <cell r="AN215">
            <v>11</v>
          </cell>
          <cell r="AO215">
            <v>17</v>
          </cell>
          <cell r="AP215">
            <v>10</v>
          </cell>
          <cell r="AQ215">
            <v>13</v>
          </cell>
          <cell r="AR215">
            <v>15</v>
          </cell>
          <cell r="AS215">
            <v>13</v>
          </cell>
          <cell r="AT215">
            <v>15</v>
          </cell>
          <cell r="AU215">
            <v>13</v>
          </cell>
          <cell r="AV215">
            <v>8</v>
          </cell>
          <cell r="AW215">
            <v>20</v>
          </cell>
          <cell r="AX215">
            <v>14</v>
          </cell>
          <cell r="AY215">
            <v>9</v>
          </cell>
          <cell r="AZ215">
            <v>15</v>
          </cell>
          <cell r="BA215">
            <v>14</v>
          </cell>
          <cell r="BB215">
            <v>13</v>
          </cell>
          <cell r="BC215">
            <v>18</v>
          </cell>
          <cell r="BD215">
            <v>11</v>
          </cell>
          <cell r="BE215">
            <v>13</v>
          </cell>
          <cell r="BF215">
            <v>15</v>
          </cell>
          <cell r="BG215">
            <v>8</v>
          </cell>
          <cell r="BH215">
            <v>8</v>
          </cell>
          <cell r="BI215">
            <v>12</v>
          </cell>
          <cell r="BJ215">
            <v>12</v>
          </cell>
          <cell r="BK215">
            <v>11</v>
          </cell>
          <cell r="BL215">
            <v>10</v>
          </cell>
          <cell r="BM215">
            <v>8</v>
          </cell>
          <cell r="BN215">
            <v>5</v>
          </cell>
          <cell r="BO215">
            <v>12</v>
          </cell>
          <cell r="BP215">
            <v>11</v>
          </cell>
          <cell r="BQ215">
            <v>10</v>
          </cell>
          <cell r="BR215">
            <v>8</v>
          </cell>
          <cell r="BS215">
            <v>12</v>
          </cell>
          <cell r="BT215">
            <v>10</v>
          </cell>
          <cell r="BU215">
            <v>21</v>
          </cell>
          <cell r="BV215">
            <v>11</v>
          </cell>
          <cell r="BW215">
            <v>12</v>
          </cell>
          <cell r="BX215">
            <v>6</v>
          </cell>
          <cell r="BY215">
            <v>4</v>
          </cell>
          <cell r="BZ215">
            <v>17</v>
          </cell>
          <cell r="CA215">
            <v>10</v>
          </cell>
          <cell r="CB215">
            <v>15</v>
          </cell>
          <cell r="CC215">
            <v>7</v>
          </cell>
          <cell r="CD215">
            <v>5</v>
          </cell>
          <cell r="CE215">
            <v>8</v>
          </cell>
          <cell r="CF215">
            <v>6</v>
          </cell>
          <cell r="CG215">
            <v>7</v>
          </cell>
          <cell r="CH215">
            <v>8</v>
          </cell>
          <cell r="CI215">
            <v>8</v>
          </cell>
          <cell r="CJ215">
            <v>3</v>
          </cell>
          <cell r="CK215">
            <v>2</v>
          </cell>
          <cell r="CL215">
            <v>3</v>
          </cell>
          <cell r="CM215">
            <v>3</v>
          </cell>
          <cell r="CN215">
            <v>5</v>
          </cell>
          <cell r="CO215">
            <v>3</v>
          </cell>
          <cell r="CP215">
            <v>2</v>
          </cell>
          <cell r="CQ215">
            <v>3</v>
          </cell>
          <cell r="CR215">
            <v>1</v>
          </cell>
          <cell r="CS215">
            <v>1</v>
          </cell>
          <cell r="CT215">
            <v>1</v>
          </cell>
          <cell r="CU215">
            <v>0</v>
          </cell>
          <cell r="CV215">
            <v>3</v>
          </cell>
          <cell r="CW215">
            <v>1</v>
          </cell>
          <cell r="CX215">
            <v>0</v>
          </cell>
          <cell r="CY215">
            <v>1</v>
          </cell>
          <cell r="CZ215">
            <v>1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1</v>
          </cell>
        </row>
        <row r="216">
          <cell r="A216" t="str">
            <v>ﾀｶﾋ411</v>
          </cell>
          <cell r="B216" t="str">
            <v>ﾀｶﾋ4</v>
          </cell>
          <cell r="C216">
            <v>1</v>
          </cell>
          <cell r="D216">
            <v>1</v>
          </cell>
          <cell r="E216">
            <v>9</v>
          </cell>
          <cell r="F216">
            <v>7</v>
          </cell>
          <cell r="G216">
            <v>6</v>
          </cell>
          <cell r="H216">
            <v>7</v>
          </cell>
          <cell r="I216">
            <v>11</v>
          </cell>
          <cell r="J216">
            <v>4</v>
          </cell>
          <cell r="K216">
            <v>7</v>
          </cell>
          <cell r="L216">
            <v>8</v>
          </cell>
          <cell r="M216">
            <v>6</v>
          </cell>
          <cell r="N216">
            <v>5</v>
          </cell>
          <cell r="O216">
            <v>5</v>
          </cell>
          <cell r="P216">
            <v>4</v>
          </cell>
          <cell r="Q216">
            <v>13</v>
          </cell>
          <cell r="R216">
            <v>10</v>
          </cell>
          <cell r="S216">
            <v>8</v>
          </cell>
          <cell r="T216">
            <v>8</v>
          </cell>
          <cell r="U216">
            <v>12</v>
          </cell>
          <cell r="V216">
            <v>9</v>
          </cell>
          <cell r="W216">
            <v>15</v>
          </cell>
          <cell r="X216">
            <v>8</v>
          </cell>
          <cell r="Y216">
            <v>9</v>
          </cell>
          <cell r="Z216">
            <v>11</v>
          </cell>
          <cell r="AA216">
            <v>13</v>
          </cell>
          <cell r="AB216">
            <v>5</v>
          </cell>
          <cell r="AC216">
            <v>10</v>
          </cell>
          <cell r="AD216">
            <v>11</v>
          </cell>
          <cell r="AE216">
            <v>22</v>
          </cell>
          <cell r="AF216">
            <v>12</v>
          </cell>
          <cell r="AG216">
            <v>9</v>
          </cell>
          <cell r="AH216">
            <v>9</v>
          </cell>
          <cell r="AI216">
            <v>11</v>
          </cell>
          <cell r="AJ216">
            <v>16</v>
          </cell>
          <cell r="AK216">
            <v>8</v>
          </cell>
          <cell r="AL216">
            <v>14</v>
          </cell>
          <cell r="AM216">
            <v>8</v>
          </cell>
          <cell r="AN216">
            <v>12</v>
          </cell>
          <cell r="AO216">
            <v>10</v>
          </cell>
          <cell r="AP216">
            <v>16</v>
          </cell>
          <cell r="AQ216">
            <v>13</v>
          </cell>
          <cell r="AR216">
            <v>12</v>
          </cell>
          <cell r="AS216">
            <v>12</v>
          </cell>
          <cell r="AT216">
            <v>10</v>
          </cell>
          <cell r="AU216">
            <v>14</v>
          </cell>
          <cell r="AV216">
            <v>21</v>
          </cell>
          <cell r="AW216">
            <v>19</v>
          </cell>
          <cell r="AX216">
            <v>14</v>
          </cell>
          <cell r="AY216">
            <v>17</v>
          </cell>
          <cell r="AZ216">
            <v>17</v>
          </cell>
          <cell r="BA216">
            <v>12</v>
          </cell>
          <cell r="BB216">
            <v>15</v>
          </cell>
          <cell r="BC216">
            <v>13</v>
          </cell>
          <cell r="BD216">
            <v>10</v>
          </cell>
          <cell r="BE216">
            <v>18</v>
          </cell>
          <cell r="BF216">
            <v>15</v>
          </cell>
          <cell r="BG216">
            <v>11</v>
          </cell>
          <cell r="BH216">
            <v>13</v>
          </cell>
          <cell r="BI216">
            <v>15</v>
          </cell>
          <cell r="BJ216">
            <v>11</v>
          </cell>
          <cell r="BK216">
            <v>9</v>
          </cell>
          <cell r="BL216">
            <v>12</v>
          </cell>
          <cell r="BM216">
            <v>10</v>
          </cell>
          <cell r="BN216">
            <v>10</v>
          </cell>
          <cell r="BO216">
            <v>11</v>
          </cell>
          <cell r="BP216">
            <v>9</v>
          </cell>
          <cell r="BQ216">
            <v>5</v>
          </cell>
          <cell r="BR216">
            <v>11</v>
          </cell>
          <cell r="BS216">
            <v>13</v>
          </cell>
          <cell r="BT216">
            <v>8</v>
          </cell>
          <cell r="BU216">
            <v>7</v>
          </cell>
          <cell r="BV216">
            <v>12</v>
          </cell>
          <cell r="BW216">
            <v>11</v>
          </cell>
          <cell r="BX216">
            <v>11</v>
          </cell>
          <cell r="BY216">
            <v>9</v>
          </cell>
          <cell r="BZ216">
            <v>8</v>
          </cell>
          <cell r="CA216">
            <v>13</v>
          </cell>
          <cell r="CB216">
            <v>8</v>
          </cell>
          <cell r="CC216">
            <v>11</v>
          </cell>
          <cell r="CD216">
            <v>9</v>
          </cell>
          <cell r="CE216">
            <v>6</v>
          </cell>
          <cell r="CF216">
            <v>10</v>
          </cell>
          <cell r="CG216">
            <v>7</v>
          </cell>
          <cell r="CH216">
            <v>6</v>
          </cell>
          <cell r="CI216">
            <v>2</v>
          </cell>
          <cell r="CJ216">
            <v>5</v>
          </cell>
          <cell r="CK216">
            <v>4</v>
          </cell>
          <cell r="CL216">
            <v>2</v>
          </cell>
          <cell r="CM216">
            <v>2</v>
          </cell>
          <cell r="CN216">
            <v>0</v>
          </cell>
          <cell r="CO216">
            <v>2</v>
          </cell>
          <cell r="CP216">
            <v>1</v>
          </cell>
          <cell r="CQ216">
            <v>1</v>
          </cell>
          <cell r="CR216">
            <v>0</v>
          </cell>
          <cell r="CS216">
            <v>1</v>
          </cell>
          <cell r="CT216">
            <v>1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</row>
        <row r="217">
          <cell r="A217" t="str">
            <v>ﾀｶﾋ412</v>
          </cell>
          <cell r="B217" t="str">
            <v>ﾀｶﾋ4</v>
          </cell>
          <cell r="C217">
            <v>1</v>
          </cell>
          <cell r="D217">
            <v>2</v>
          </cell>
          <cell r="E217">
            <v>8</v>
          </cell>
          <cell r="F217">
            <v>8</v>
          </cell>
          <cell r="G217">
            <v>3</v>
          </cell>
          <cell r="H217">
            <v>6</v>
          </cell>
          <cell r="I217">
            <v>9</v>
          </cell>
          <cell r="J217">
            <v>7</v>
          </cell>
          <cell r="K217">
            <v>11</v>
          </cell>
          <cell r="L217">
            <v>4</v>
          </cell>
          <cell r="M217">
            <v>3</v>
          </cell>
          <cell r="N217">
            <v>12</v>
          </cell>
          <cell r="O217">
            <v>4</v>
          </cell>
          <cell r="P217">
            <v>12</v>
          </cell>
          <cell r="Q217">
            <v>11</v>
          </cell>
          <cell r="R217">
            <v>4</v>
          </cell>
          <cell r="S217">
            <v>12</v>
          </cell>
          <cell r="T217">
            <v>9</v>
          </cell>
          <cell r="U217">
            <v>7</v>
          </cell>
          <cell r="V217">
            <v>14</v>
          </cell>
          <cell r="W217">
            <v>6</v>
          </cell>
          <cell r="X217">
            <v>11</v>
          </cell>
          <cell r="Y217">
            <v>8</v>
          </cell>
          <cell r="Z217">
            <v>5</v>
          </cell>
          <cell r="AA217">
            <v>7</v>
          </cell>
          <cell r="AB217">
            <v>5</v>
          </cell>
          <cell r="AC217">
            <v>3</v>
          </cell>
          <cell r="AD217">
            <v>8</v>
          </cell>
          <cell r="AE217">
            <v>7</v>
          </cell>
          <cell r="AF217">
            <v>11</v>
          </cell>
          <cell r="AG217">
            <v>12</v>
          </cell>
          <cell r="AH217">
            <v>8</v>
          </cell>
          <cell r="AI217">
            <v>18</v>
          </cell>
          <cell r="AJ217">
            <v>8</v>
          </cell>
          <cell r="AK217">
            <v>9</v>
          </cell>
          <cell r="AL217">
            <v>7</v>
          </cell>
          <cell r="AM217">
            <v>15</v>
          </cell>
          <cell r="AN217">
            <v>16</v>
          </cell>
          <cell r="AO217">
            <v>7</v>
          </cell>
          <cell r="AP217">
            <v>11</v>
          </cell>
          <cell r="AQ217">
            <v>13</v>
          </cell>
          <cell r="AR217">
            <v>8</v>
          </cell>
          <cell r="AS217">
            <v>13</v>
          </cell>
          <cell r="AT217">
            <v>13</v>
          </cell>
          <cell r="AU217">
            <v>13</v>
          </cell>
          <cell r="AV217">
            <v>15</v>
          </cell>
          <cell r="AW217">
            <v>8</v>
          </cell>
          <cell r="AX217">
            <v>8</v>
          </cell>
          <cell r="AY217">
            <v>14</v>
          </cell>
          <cell r="AZ217">
            <v>9</v>
          </cell>
          <cell r="BA217">
            <v>13</v>
          </cell>
          <cell r="BB217">
            <v>16</v>
          </cell>
          <cell r="BC217">
            <v>15</v>
          </cell>
          <cell r="BD217">
            <v>8</v>
          </cell>
          <cell r="BE217">
            <v>13</v>
          </cell>
          <cell r="BF217">
            <v>13</v>
          </cell>
          <cell r="BG217">
            <v>10</v>
          </cell>
          <cell r="BH217">
            <v>14</v>
          </cell>
          <cell r="BI217">
            <v>10</v>
          </cell>
          <cell r="BJ217">
            <v>10</v>
          </cell>
          <cell r="BK217">
            <v>9</v>
          </cell>
          <cell r="BL217">
            <v>8</v>
          </cell>
          <cell r="BM217">
            <v>2</v>
          </cell>
          <cell r="BN217">
            <v>11</v>
          </cell>
          <cell r="BO217">
            <v>11</v>
          </cell>
          <cell r="BP217">
            <v>6</v>
          </cell>
          <cell r="BQ217">
            <v>9</v>
          </cell>
          <cell r="BR217">
            <v>12</v>
          </cell>
          <cell r="BS217">
            <v>10</v>
          </cell>
          <cell r="BT217">
            <v>10</v>
          </cell>
          <cell r="BU217">
            <v>13</v>
          </cell>
          <cell r="BV217">
            <v>16</v>
          </cell>
          <cell r="BW217">
            <v>14</v>
          </cell>
          <cell r="BX217">
            <v>11</v>
          </cell>
          <cell r="BY217">
            <v>13</v>
          </cell>
          <cell r="BZ217">
            <v>17</v>
          </cell>
          <cell r="CA217">
            <v>7</v>
          </cell>
          <cell r="CB217">
            <v>13</v>
          </cell>
          <cell r="CC217">
            <v>13</v>
          </cell>
          <cell r="CD217">
            <v>8</v>
          </cell>
          <cell r="CE217">
            <v>6</v>
          </cell>
          <cell r="CF217">
            <v>10</v>
          </cell>
          <cell r="CG217">
            <v>9</v>
          </cell>
          <cell r="CH217">
            <v>12</v>
          </cell>
          <cell r="CI217">
            <v>6</v>
          </cell>
          <cell r="CJ217">
            <v>5</v>
          </cell>
          <cell r="CK217">
            <v>4</v>
          </cell>
          <cell r="CL217">
            <v>1</v>
          </cell>
          <cell r="CM217">
            <v>4</v>
          </cell>
          <cell r="CN217">
            <v>0</v>
          </cell>
          <cell r="CO217">
            <v>4</v>
          </cell>
          <cell r="CP217">
            <v>4</v>
          </cell>
          <cell r="CQ217">
            <v>1</v>
          </cell>
          <cell r="CR217">
            <v>0</v>
          </cell>
          <cell r="CS217">
            <v>0</v>
          </cell>
          <cell r="CT217">
            <v>0</v>
          </cell>
          <cell r="CU217">
            <v>1</v>
          </cell>
          <cell r="CV217">
            <v>0</v>
          </cell>
          <cell r="CW217">
            <v>2</v>
          </cell>
          <cell r="CX217">
            <v>1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</row>
        <row r="218">
          <cell r="A218" t="str">
            <v>ﾀｶﾋ511</v>
          </cell>
          <cell r="B218" t="str">
            <v>ﾀｶﾋ5</v>
          </cell>
          <cell r="C218">
            <v>1</v>
          </cell>
          <cell r="D218">
            <v>1</v>
          </cell>
          <cell r="E218">
            <v>12</v>
          </cell>
          <cell r="F218">
            <v>10</v>
          </cell>
          <cell r="G218">
            <v>6</v>
          </cell>
          <cell r="H218">
            <v>7</v>
          </cell>
          <cell r="I218">
            <v>10</v>
          </cell>
          <cell r="J218">
            <v>7</v>
          </cell>
          <cell r="K218">
            <v>9</v>
          </cell>
          <cell r="L218">
            <v>10</v>
          </cell>
          <cell r="M218">
            <v>6</v>
          </cell>
          <cell r="N218">
            <v>6</v>
          </cell>
          <cell r="O218">
            <v>6</v>
          </cell>
          <cell r="P218">
            <v>6</v>
          </cell>
          <cell r="Q218">
            <v>10</v>
          </cell>
          <cell r="R218">
            <v>11</v>
          </cell>
          <cell r="S218">
            <v>10</v>
          </cell>
          <cell r="T218">
            <v>9</v>
          </cell>
          <cell r="U218">
            <v>6</v>
          </cell>
          <cell r="V218">
            <v>14</v>
          </cell>
          <cell r="W218">
            <v>11</v>
          </cell>
          <cell r="X218">
            <v>6</v>
          </cell>
          <cell r="Y218">
            <v>4</v>
          </cell>
          <cell r="Z218">
            <v>7</v>
          </cell>
          <cell r="AA218">
            <v>4</v>
          </cell>
          <cell r="AB218">
            <v>11</v>
          </cell>
          <cell r="AC218">
            <v>8</v>
          </cell>
          <cell r="AD218">
            <v>10</v>
          </cell>
          <cell r="AE218">
            <v>7</v>
          </cell>
          <cell r="AF218">
            <v>14</v>
          </cell>
          <cell r="AG218">
            <v>11</v>
          </cell>
          <cell r="AH218">
            <v>12</v>
          </cell>
          <cell r="AI218">
            <v>8</v>
          </cell>
          <cell r="AJ218">
            <v>11</v>
          </cell>
          <cell r="AK218">
            <v>12</v>
          </cell>
          <cell r="AL218">
            <v>14</v>
          </cell>
          <cell r="AM218">
            <v>12</v>
          </cell>
          <cell r="AN218">
            <v>13</v>
          </cell>
          <cell r="AO218">
            <v>16</v>
          </cell>
          <cell r="AP218">
            <v>8</v>
          </cell>
          <cell r="AQ218">
            <v>13</v>
          </cell>
          <cell r="AR218">
            <v>19</v>
          </cell>
          <cell r="AS218">
            <v>6</v>
          </cell>
          <cell r="AT218">
            <v>10</v>
          </cell>
          <cell r="AU218">
            <v>12</v>
          </cell>
          <cell r="AV218">
            <v>18</v>
          </cell>
          <cell r="AW218">
            <v>12</v>
          </cell>
          <cell r="AX218">
            <v>26</v>
          </cell>
          <cell r="AY218">
            <v>15</v>
          </cell>
          <cell r="AZ218">
            <v>4</v>
          </cell>
          <cell r="BA218">
            <v>12</v>
          </cell>
          <cell r="BB218">
            <v>11</v>
          </cell>
          <cell r="BC218">
            <v>10</v>
          </cell>
          <cell r="BD218">
            <v>8</v>
          </cell>
          <cell r="BE218">
            <v>4</v>
          </cell>
          <cell r="BF218">
            <v>13</v>
          </cell>
          <cell r="BG218">
            <v>8</v>
          </cell>
          <cell r="BH218">
            <v>15</v>
          </cell>
          <cell r="BI218">
            <v>7</v>
          </cell>
          <cell r="BJ218">
            <v>6</v>
          </cell>
          <cell r="BK218">
            <v>10</v>
          </cell>
          <cell r="BL218">
            <v>5</v>
          </cell>
          <cell r="BM218">
            <v>12</v>
          </cell>
          <cell r="BN218">
            <v>4</v>
          </cell>
          <cell r="BO218">
            <v>12</v>
          </cell>
          <cell r="BP218">
            <v>4</v>
          </cell>
          <cell r="BQ218">
            <v>6</v>
          </cell>
          <cell r="BR218">
            <v>5</v>
          </cell>
          <cell r="BS218">
            <v>12</v>
          </cell>
          <cell r="BT218">
            <v>8</v>
          </cell>
          <cell r="BU218">
            <v>9</v>
          </cell>
          <cell r="BV218">
            <v>11</v>
          </cell>
          <cell r="BW218">
            <v>7</v>
          </cell>
          <cell r="BX218">
            <v>8</v>
          </cell>
          <cell r="BY218">
            <v>2</v>
          </cell>
          <cell r="BZ218">
            <v>6</v>
          </cell>
          <cell r="CA218">
            <v>3</v>
          </cell>
          <cell r="CB218">
            <v>3</v>
          </cell>
          <cell r="CC218">
            <v>7</v>
          </cell>
          <cell r="CD218">
            <v>7</v>
          </cell>
          <cell r="CE218">
            <v>3</v>
          </cell>
          <cell r="CF218">
            <v>6</v>
          </cell>
          <cell r="CG218">
            <v>6</v>
          </cell>
          <cell r="CH218">
            <v>3</v>
          </cell>
          <cell r="CI218">
            <v>2</v>
          </cell>
          <cell r="CJ218">
            <v>6</v>
          </cell>
          <cell r="CK218">
            <v>3</v>
          </cell>
          <cell r="CL218">
            <v>5</v>
          </cell>
          <cell r="CM218">
            <v>0</v>
          </cell>
          <cell r="CN218">
            <v>3</v>
          </cell>
          <cell r="CO218">
            <v>2</v>
          </cell>
          <cell r="CP218">
            <v>2</v>
          </cell>
          <cell r="CQ218">
            <v>3</v>
          </cell>
          <cell r="CR218">
            <v>0</v>
          </cell>
          <cell r="CS218">
            <v>1</v>
          </cell>
          <cell r="CT218">
            <v>1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</row>
        <row r="219">
          <cell r="A219" t="str">
            <v>ﾀｶﾋ512</v>
          </cell>
          <cell r="B219" t="str">
            <v>ﾀｶﾋ5</v>
          </cell>
          <cell r="C219">
            <v>1</v>
          </cell>
          <cell r="D219">
            <v>2</v>
          </cell>
          <cell r="E219">
            <v>12</v>
          </cell>
          <cell r="F219">
            <v>13</v>
          </cell>
          <cell r="G219">
            <v>14</v>
          </cell>
          <cell r="H219">
            <v>11</v>
          </cell>
          <cell r="I219">
            <v>8</v>
          </cell>
          <cell r="J219">
            <v>13</v>
          </cell>
          <cell r="K219">
            <v>5</v>
          </cell>
          <cell r="L219">
            <v>9</v>
          </cell>
          <cell r="M219">
            <v>4</v>
          </cell>
          <cell r="N219">
            <v>13</v>
          </cell>
          <cell r="O219">
            <v>9</v>
          </cell>
          <cell r="P219">
            <v>8</v>
          </cell>
          <cell r="Q219">
            <v>10</v>
          </cell>
          <cell r="R219">
            <v>4</v>
          </cell>
          <cell r="S219">
            <v>5</v>
          </cell>
          <cell r="T219">
            <v>7</v>
          </cell>
          <cell r="U219">
            <v>8</v>
          </cell>
          <cell r="V219">
            <v>6</v>
          </cell>
          <cell r="W219">
            <v>5</v>
          </cell>
          <cell r="X219">
            <v>6</v>
          </cell>
          <cell r="Y219">
            <v>11</v>
          </cell>
          <cell r="Z219">
            <v>7</v>
          </cell>
          <cell r="AA219">
            <v>5</v>
          </cell>
          <cell r="AB219">
            <v>7</v>
          </cell>
          <cell r="AC219">
            <v>7</v>
          </cell>
          <cell r="AD219">
            <v>12</v>
          </cell>
          <cell r="AE219">
            <v>9</v>
          </cell>
          <cell r="AF219">
            <v>15</v>
          </cell>
          <cell r="AG219">
            <v>14</v>
          </cell>
          <cell r="AH219">
            <v>14</v>
          </cell>
          <cell r="AI219">
            <v>17</v>
          </cell>
          <cell r="AJ219">
            <v>13</v>
          </cell>
          <cell r="AK219">
            <v>9</v>
          </cell>
          <cell r="AL219">
            <v>9</v>
          </cell>
          <cell r="AM219">
            <v>8</v>
          </cell>
          <cell r="AN219">
            <v>12</v>
          </cell>
          <cell r="AO219">
            <v>14</v>
          </cell>
          <cell r="AP219">
            <v>12</v>
          </cell>
          <cell r="AQ219">
            <v>10</v>
          </cell>
          <cell r="AR219">
            <v>8</v>
          </cell>
          <cell r="AS219">
            <v>12</v>
          </cell>
          <cell r="AT219">
            <v>6</v>
          </cell>
          <cell r="AU219">
            <v>15</v>
          </cell>
          <cell r="AV219">
            <v>10</v>
          </cell>
          <cell r="AW219">
            <v>15</v>
          </cell>
          <cell r="AX219">
            <v>11</v>
          </cell>
          <cell r="AY219">
            <v>11</v>
          </cell>
          <cell r="AZ219">
            <v>10</v>
          </cell>
          <cell r="BA219">
            <v>9</v>
          </cell>
          <cell r="BB219">
            <v>7</v>
          </cell>
          <cell r="BC219">
            <v>9</v>
          </cell>
          <cell r="BD219">
            <v>5</v>
          </cell>
          <cell r="BE219">
            <v>11</v>
          </cell>
          <cell r="BF219">
            <v>10</v>
          </cell>
          <cell r="BG219">
            <v>11</v>
          </cell>
          <cell r="BH219">
            <v>6</v>
          </cell>
          <cell r="BI219">
            <v>7</v>
          </cell>
          <cell r="BJ219">
            <v>13</v>
          </cell>
          <cell r="BK219">
            <v>6</v>
          </cell>
          <cell r="BL219">
            <v>7</v>
          </cell>
          <cell r="BM219">
            <v>4</v>
          </cell>
          <cell r="BN219">
            <v>7</v>
          </cell>
          <cell r="BO219">
            <v>7</v>
          </cell>
          <cell r="BP219">
            <v>8</v>
          </cell>
          <cell r="BQ219">
            <v>10</v>
          </cell>
          <cell r="BR219">
            <v>9</v>
          </cell>
          <cell r="BS219">
            <v>10</v>
          </cell>
          <cell r="BT219">
            <v>3</v>
          </cell>
          <cell r="BU219">
            <v>9</v>
          </cell>
          <cell r="BV219">
            <v>8</v>
          </cell>
          <cell r="BW219">
            <v>6</v>
          </cell>
          <cell r="BX219">
            <v>4</v>
          </cell>
          <cell r="BY219">
            <v>7</v>
          </cell>
          <cell r="BZ219">
            <v>4</v>
          </cell>
          <cell r="CA219">
            <v>5</v>
          </cell>
          <cell r="CB219">
            <v>4</v>
          </cell>
          <cell r="CC219">
            <v>4</v>
          </cell>
          <cell r="CD219">
            <v>4</v>
          </cell>
          <cell r="CE219">
            <v>2</v>
          </cell>
          <cell r="CF219">
            <v>5</v>
          </cell>
          <cell r="CG219">
            <v>10</v>
          </cell>
          <cell r="CH219">
            <v>9</v>
          </cell>
          <cell r="CI219">
            <v>8</v>
          </cell>
          <cell r="CJ219">
            <v>3</v>
          </cell>
          <cell r="CK219">
            <v>5</v>
          </cell>
          <cell r="CL219">
            <v>7</v>
          </cell>
          <cell r="CM219">
            <v>3</v>
          </cell>
          <cell r="CN219">
            <v>4</v>
          </cell>
          <cell r="CO219">
            <v>1</v>
          </cell>
          <cell r="CP219">
            <v>1</v>
          </cell>
          <cell r="CQ219">
            <v>3</v>
          </cell>
          <cell r="CR219">
            <v>0</v>
          </cell>
          <cell r="CS219">
            <v>3</v>
          </cell>
          <cell r="CT219">
            <v>1</v>
          </cell>
          <cell r="CU219">
            <v>0</v>
          </cell>
          <cell r="CV219">
            <v>2</v>
          </cell>
          <cell r="CW219">
            <v>0</v>
          </cell>
          <cell r="CX219">
            <v>1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</row>
        <row r="220">
          <cell r="A220" t="str">
            <v>ﾀﾞｲｸ11</v>
          </cell>
          <cell r="B220" t="str">
            <v>ﾀﾞｲｸ</v>
          </cell>
          <cell r="C220">
            <v>1</v>
          </cell>
          <cell r="D220">
            <v>1</v>
          </cell>
          <cell r="E220">
            <v>0</v>
          </cell>
          <cell r="F220">
            <v>2</v>
          </cell>
          <cell r="G220">
            <v>1</v>
          </cell>
          <cell r="H220">
            <v>0</v>
          </cell>
          <cell r="I220">
            <v>0</v>
          </cell>
          <cell r="J220">
            <v>1</v>
          </cell>
          <cell r="K220">
            <v>2</v>
          </cell>
          <cell r="L220">
            <v>1</v>
          </cell>
          <cell r="M220">
            <v>0</v>
          </cell>
          <cell r="N220">
            <v>2</v>
          </cell>
          <cell r="O220">
            <v>1</v>
          </cell>
          <cell r="P220">
            <v>1</v>
          </cell>
          <cell r="Q220">
            <v>2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1</v>
          </cell>
          <cell r="X220">
            <v>1</v>
          </cell>
          <cell r="Y220">
            <v>0</v>
          </cell>
          <cell r="Z220">
            <v>0</v>
          </cell>
          <cell r="AA220">
            <v>0</v>
          </cell>
          <cell r="AB220">
            <v>1</v>
          </cell>
          <cell r="AC220">
            <v>1</v>
          </cell>
          <cell r="AD220">
            <v>2</v>
          </cell>
          <cell r="AE220">
            <v>0</v>
          </cell>
          <cell r="AF220">
            <v>2</v>
          </cell>
          <cell r="AG220">
            <v>1</v>
          </cell>
          <cell r="AH220">
            <v>0</v>
          </cell>
          <cell r="AI220">
            <v>0</v>
          </cell>
          <cell r="AJ220">
            <v>2</v>
          </cell>
          <cell r="AK220">
            <v>4</v>
          </cell>
          <cell r="AL220">
            <v>0</v>
          </cell>
          <cell r="AM220">
            <v>0</v>
          </cell>
          <cell r="AN220">
            <v>1</v>
          </cell>
          <cell r="AO220">
            <v>0</v>
          </cell>
          <cell r="AP220">
            <v>3</v>
          </cell>
          <cell r="AQ220">
            <v>4</v>
          </cell>
          <cell r="AR220">
            <v>1</v>
          </cell>
          <cell r="AS220">
            <v>0</v>
          </cell>
          <cell r="AT220">
            <v>0</v>
          </cell>
          <cell r="AU220">
            <v>2</v>
          </cell>
          <cell r="AV220">
            <v>0</v>
          </cell>
          <cell r="AW220">
            <v>4</v>
          </cell>
          <cell r="AX220">
            <v>1</v>
          </cell>
          <cell r="AY220">
            <v>0</v>
          </cell>
          <cell r="AZ220">
            <v>1</v>
          </cell>
          <cell r="BA220">
            <v>1</v>
          </cell>
          <cell r="BB220">
            <v>1</v>
          </cell>
          <cell r="BC220">
            <v>4</v>
          </cell>
          <cell r="BD220">
            <v>1</v>
          </cell>
          <cell r="BE220">
            <v>1</v>
          </cell>
          <cell r="BF220">
            <v>1</v>
          </cell>
          <cell r="BG220">
            <v>0</v>
          </cell>
          <cell r="BH220">
            <v>1</v>
          </cell>
          <cell r="BI220">
            <v>1</v>
          </cell>
          <cell r="BJ220">
            <v>0</v>
          </cell>
          <cell r="BK220">
            <v>0</v>
          </cell>
          <cell r="BL220">
            <v>2</v>
          </cell>
          <cell r="BM220">
            <v>0</v>
          </cell>
          <cell r="BN220">
            <v>2</v>
          </cell>
          <cell r="BO220">
            <v>0</v>
          </cell>
          <cell r="BP220">
            <v>1</v>
          </cell>
          <cell r="BQ220">
            <v>3</v>
          </cell>
          <cell r="BR220">
            <v>1</v>
          </cell>
          <cell r="BS220">
            <v>2</v>
          </cell>
          <cell r="BT220">
            <v>1</v>
          </cell>
          <cell r="BU220">
            <v>2</v>
          </cell>
          <cell r="BV220">
            <v>1</v>
          </cell>
          <cell r="BW220">
            <v>2</v>
          </cell>
          <cell r="BX220">
            <v>2</v>
          </cell>
          <cell r="BY220">
            <v>3</v>
          </cell>
          <cell r="BZ220">
            <v>2</v>
          </cell>
          <cell r="CA220">
            <v>1</v>
          </cell>
          <cell r="CB220">
            <v>0</v>
          </cell>
          <cell r="CC220">
            <v>2</v>
          </cell>
          <cell r="CD220">
            <v>0</v>
          </cell>
          <cell r="CE220">
            <v>1</v>
          </cell>
          <cell r="CF220">
            <v>1</v>
          </cell>
          <cell r="CG220">
            <v>1</v>
          </cell>
          <cell r="CH220">
            <v>0</v>
          </cell>
          <cell r="CI220">
            <v>1</v>
          </cell>
          <cell r="CJ220">
            <v>1</v>
          </cell>
          <cell r="CK220">
            <v>0</v>
          </cell>
          <cell r="CL220">
            <v>1</v>
          </cell>
          <cell r="CM220">
            <v>0</v>
          </cell>
          <cell r="CN220">
            <v>0</v>
          </cell>
          <cell r="CO220">
            <v>2</v>
          </cell>
          <cell r="CP220">
            <v>0</v>
          </cell>
          <cell r="CQ220">
            <v>0</v>
          </cell>
          <cell r="CR220">
            <v>1</v>
          </cell>
          <cell r="CS220">
            <v>1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</row>
        <row r="221">
          <cell r="A221" t="str">
            <v>ﾀﾞｲｸ12</v>
          </cell>
          <cell r="B221" t="str">
            <v>ﾀﾞｲｸ</v>
          </cell>
          <cell r="C221">
            <v>1</v>
          </cell>
          <cell r="D221">
            <v>2</v>
          </cell>
          <cell r="E221">
            <v>0</v>
          </cell>
          <cell r="F221">
            <v>2</v>
          </cell>
          <cell r="G221">
            <v>0</v>
          </cell>
          <cell r="H221">
            <v>0</v>
          </cell>
          <cell r="I221">
            <v>1</v>
          </cell>
          <cell r="J221">
            <v>0</v>
          </cell>
          <cell r="K221">
            <v>1</v>
          </cell>
          <cell r="L221">
            <v>1</v>
          </cell>
          <cell r="M221">
            <v>0</v>
          </cell>
          <cell r="N221">
            <v>4</v>
          </cell>
          <cell r="O221">
            <v>0</v>
          </cell>
          <cell r="P221">
            <v>1</v>
          </cell>
          <cell r="Q221">
            <v>2</v>
          </cell>
          <cell r="R221">
            <v>0</v>
          </cell>
          <cell r="S221">
            <v>0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2</v>
          </cell>
          <cell r="AD221">
            <v>1</v>
          </cell>
          <cell r="AE221">
            <v>1</v>
          </cell>
          <cell r="AF221">
            <v>2</v>
          </cell>
          <cell r="AG221">
            <v>2</v>
          </cell>
          <cell r="AH221">
            <v>0</v>
          </cell>
          <cell r="AI221">
            <v>0</v>
          </cell>
          <cell r="AJ221">
            <v>1</v>
          </cell>
          <cell r="AK221">
            <v>1</v>
          </cell>
          <cell r="AL221">
            <v>0</v>
          </cell>
          <cell r="AM221">
            <v>1</v>
          </cell>
          <cell r="AN221">
            <v>2</v>
          </cell>
          <cell r="AO221">
            <v>2</v>
          </cell>
          <cell r="AP221">
            <v>1</v>
          </cell>
          <cell r="AQ221">
            <v>1</v>
          </cell>
          <cell r="AR221">
            <v>0</v>
          </cell>
          <cell r="AS221">
            <v>1</v>
          </cell>
          <cell r="AT221">
            <v>0</v>
          </cell>
          <cell r="AU221">
            <v>4</v>
          </cell>
          <cell r="AV221">
            <v>0</v>
          </cell>
          <cell r="AW221">
            <v>2</v>
          </cell>
          <cell r="AX221">
            <v>1</v>
          </cell>
          <cell r="AY221">
            <v>3</v>
          </cell>
          <cell r="AZ221">
            <v>1</v>
          </cell>
          <cell r="BA221">
            <v>2</v>
          </cell>
          <cell r="BB221">
            <v>0</v>
          </cell>
          <cell r="BC221">
            <v>0</v>
          </cell>
          <cell r="BD221">
            <v>0</v>
          </cell>
          <cell r="BE221">
            <v>1</v>
          </cell>
          <cell r="BF221">
            <v>1</v>
          </cell>
          <cell r="BG221">
            <v>0</v>
          </cell>
          <cell r="BH221">
            <v>1</v>
          </cell>
          <cell r="BI221">
            <v>1</v>
          </cell>
          <cell r="BJ221">
            <v>0</v>
          </cell>
          <cell r="BK221">
            <v>0</v>
          </cell>
          <cell r="BL221">
            <v>3</v>
          </cell>
          <cell r="BM221">
            <v>2</v>
          </cell>
          <cell r="BN221">
            <v>0</v>
          </cell>
          <cell r="BO221">
            <v>1</v>
          </cell>
          <cell r="BP221">
            <v>1</v>
          </cell>
          <cell r="BQ221">
            <v>3</v>
          </cell>
          <cell r="BR221">
            <v>1</v>
          </cell>
          <cell r="BS221">
            <v>1</v>
          </cell>
          <cell r="BT221">
            <v>1</v>
          </cell>
          <cell r="BU221">
            <v>3</v>
          </cell>
          <cell r="BV221">
            <v>3</v>
          </cell>
          <cell r="BW221">
            <v>4</v>
          </cell>
          <cell r="BX221">
            <v>0</v>
          </cell>
          <cell r="BY221">
            <v>4</v>
          </cell>
          <cell r="BZ221">
            <v>1</v>
          </cell>
          <cell r="CA221">
            <v>1</v>
          </cell>
          <cell r="CB221">
            <v>2</v>
          </cell>
          <cell r="CC221">
            <v>2</v>
          </cell>
          <cell r="CD221">
            <v>2</v>
          </cell>
          <cell r="CE221">
            <v>1</v>
          </cell>
          <cell r="CF221">
            <v>0</v>
          </cell>
          <cell r="CG221">
            <v>1</v>
          </cell>
          <cell r="CH221">
            <v>0</v>
          </cell>
          <cell r="CI221">
            <v>1</v>
          </cell>
          <cell r="CJ221">
            <v>1</v>
          </cell>
          <cell r="CK221">
            <v>1</v>
          </cell>
          <cell r="CL221">
            <v>2</v>
          </cell>
          <cell r="CM221">
            <v>1</v>
          </cell>
          <cell r="CN221">
            <v>1</v>
          </cell>
          <cell r="CO221">
            <v>1</v>
          </cell>
          <cell r="CP221">
            <v>0</v>
          </cell>
          <cell r="CQ221">
            <v>2</v>
          </cell>
          <cell r="CR221">
            <v>0</v>
          </cell>
          <cell r="CS221">
            <v>0</v>
          </cell>
          <cell r="CT221">
            <v>0</v>
          </cell>
          <cell r="CU221">
            <v>1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</row>
        <row r="222">
          <cell r="A222" t="str">
            <v>ﾁﾄｾ 11</v>
          </cell>
          <cell r="B222" t="str">
            <v xml:space="preserve">ﾁﾄｾ </v>
          </cell>
          <cell r="C222">
            <v>1</v>
          </cell>
          <cell r="D222">
            <v>1</v>
          </cell>
          <cell r="E222">
            <v>0</v>
          </cell>
          <cell r="F222">
            <v>1</v>
          </cell>
          <cell r="G222">
            <v>1</v>
          </cell>
          <cell r="H222">
            <v>0</v>
          </cell>
          <cell r="I222">
            <v>1</v>
          </cell>
          <cell r="J222">
            <v>0</v>
          </cell>
          <cell r="K222">
            <v>1</v>
          </cell>
          <cell r="L222">
            <v>2</v>
          </cell>
          <cell r="M222">
            <v>1</v>
          </cell>
          <cell r="N222">
            <v>0</v>
          </cell>
          <cell r="O222">
            <v>1</v>
          </cell>
          <cell r="P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0</v>
          </cell>
          <cell r="U222">
            <v>0</v>
          </cell>
          <cell r="V222">
            <v>0</v>
          </cell>
          <cell r="W222">
            <v>2</v>
          </cell>
          <cell r="X222">
            <v>1</v>
          </cell>
          <cell r="Y222">
            <v>0</v>
          </cell>
          <cell r="Z222">
            <v>0</v>
          </cell>
          <cell r="AA222">
            <v>0</v>
          </cell>
          <cell r="AB222">
            <v>1</v>
          </cell>
          <cell r="AC222">
            <v>0</v>
          </cell>
          <cell r="AD222">
            <v>0</v>
          </cell>
          <cell r="AE222">
            <v>0</v>
          </cell>
          <cell r="AF222">
            <v>1</v>
          </cell>
          <cell r="AG222">
            <v>0</v>
          </cell>
          <cell r="AH222">
            <v>0</v>
          </cell>
          <cell r="AI222">
            <v>1</v>
          </cell>
          <cell r="AJ222">
            <v>1</v>
          </cell>
          <cell r="AK222">
            <v>2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1</v>
          </cell>
          <cell r="AQ222">
            <v>1</v>
          </cell>
          <cell r="AR222">
            <v>1</v>
          </cell>
          <cell r="AS222">
            <v>1</v>
          </cell>
          <cell r="AT222">
            <v>0</v>
          </cell>
          <cell r="AU222">
            <v>0</v>
          </cell>
          <cell r="AV222">
            <v>1</v>
          </cell>
          <cell r="AW222">
            <v>1</v>
          </cell>
          <cell r="AX222">
            <v>4</v>
          </cell>
          <cell r="AY222">
            <v>1</v>
          </cell>
          <cell r="AZ222">
            <v>0</v>
          </cell>
          <cell r="BA222">
            <v>1</v>
          </cell>
          <cell r="BB222">
            <v>1</v>
          </cell>
          <cell r="BC222">
            <v>0</v>
          </cell>
          <cell r="BD222">
            <v>2</v>
          </cell>
          <cell r="BE222">
            <v>0</v>
          </cell>
          <cell r="BF222">
            <v>1</v>
          </cell>
          <cell r="BG222">
            <v>0</v>
          </cell>
          <cell r="BH222">
            <v>0</v>
          </cell>
          <cell r="BI222">
            <v>1</v>
          </cell>
          <cell r="BJ222">
            <v>0</v>
          </cell>
          <cell r="BK222">
            <v>1</v>
          </cell>
          <cell r="BL222">
            <v>0</v>
          </cell>
          <cell r="BM222">
            <v>0</v>
          </cell>
          <cell r="BN222">
            <v>1</v>
          </cell>
          <cell r="BO222">
            <v>1</v>
          </cell>
          <cell r="BP222">
            <v>1</v>
          </cell>
          <cell r="BQ222">
            <v>0</v>
          </cell>
          <cell r="BR222">
            <v>0</v>
          </cell>
          <cell r="BS222">
            <v>4</v>
          </cell>
          <cell r="BT222">
            <v>0</v>
          </cell>
          <cell r="BU222">
            <v>2</v>
          </cell>
          <cell r="BV222">
            <v>3</v>
          </cell>
          <cell r="BW222">
            <v>2</v>
          </cell>
          <cell r="BX222">
            <v>2</v>
          </cell>
          <cell r="BY222">
            <v>3</v>
          </cell>
          <cell r="BZ222">
            <v>2</v>
          </cell>
          <cell r="CA222">
            <v>1</v>
          </cell>
          <cell r="CB222">
            <v>1</v>
          </cell>
          <cell r="CC222">
            <v>3</v>
          </cell>
          <cell r="CD222">
            <v>0</v>
          </cell>
          <cell r="CE222">
            <v>1</v>
          </cell>
          <cell r="CF222">
            <v>1</v>
          </cell>
          <cell r="CG222">
            <v>1</v>
          </cell>
          <cell r="CH222">
            <v>2</v>
          </cell>
          <cell r="CI222">
            <v>0</v>
          </cell>
          <cell r="CJ222">
            <v>1</v>
          </cell>
          <cell r="CK222">
            <v>1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3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</row>
        <row r="223">
          <cell r="A223" t="str">
            <v>ﾁﾄｾ 12</v>
          </cell>
          <cell r="B223" t="str">
            <v xml:space="preserve">ﾁﾄｾ </v>
          </cell>
          <cell r="C223">
            <v>1</v>
          </cell>
          <cell r="D223">
            <v>2</v>
          </cell>
          <cell r="E223">
            <v>0</v>
          </cell>
          <cell r="F223">
            <v>0</v>
          </cell>
          <cell r="G223">
            <v>0</v>
          </cell>
          <cell r="H223">
            <v>1</v>
          </cell>
          <cell r="I223">
            <v>1</v>
          </cell>
          <cell r="J223">
            <v>1</v>
          </cell>
          <cell r="K223">
            <v>0</v>
          </cell>
          <cell r="L223">
            <v>0</v>
          </cell>
          <cell r="M223">
            <v>1</v>
          </cell>
          <cell r="N223">
            <v>1</v>
          </cell>
          <cell r="O223">
            <v>0</v>
          </cell>
          <cell r="P223">
            <v>0</v>
          </cell>
          <cell r="Q223">
            <v>0</v>
          </cell>
          <cell r="R223">
            <v>2</v>
          </cell>
          <cell r="S223">
            <v>0</v>
          </cell>
          <cell r="T223">
            <v>1</v>
          </cell>
          <cell r="U223">
            <v>0</v>
          </cell>
          <cell r="V223">
            <v>0</v>
          </cell>
          <cell r="W223">
            <v>1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</v>
          </cell>
          <cell r="AE223">
            <v>1</v>
          </cell>
          <cell r="AF223">
            <v>0</v>
          </cell>
          <cell r="AG223">
            <v>1</v>
          </cell>
          <cell r="AH223">
            <v>1</v>
          </cell>
          <cell r="AI223">
            <v>2</v>
          </cell>
          <cell r="AJ223">
            <v>0</v>
          </cell>
          <cell r="AK223">
            <v>1</v>
          </cell>
          <cell r="AL223">
            <v>1</v>
          </cell>
          <cell r="AM223">
            <v>1</v>
          </cell>
          <cell r="AN223">
            <v>0</v>
          </cell>
          <cell r="AO223">
            <v>2</v>
          </cell>
          <cell r="AP223">
            <v>0</v>
          </cell>
          <cell r="AQ223">
            <v>2</v>
          </cell>
          <cell r="AR223">
            <v>2</v>
          </cell>
          <cell r="AS223">
            <v>0</v>
          </cell>
          <cell r="AT223">
            <v>1</v>
          </cell>
          <cell r="AU223">
            <v>2</v>
          </cell>
          <cell r="AV223">
            <v>0</v>
          </cell>
          <cell r="AW223">
            <v>0</v>
          </cell>
          <cell r="AX223">
            <v>1</v>
          </cell>
          <cell r="AY223">
            <v>1</v>
          </cell>
          <cell r="AZ223">
            <v>2</v>
          </cell>
          <cell r="BA223">
            <v>0</v>
          </cell>
          <cell r="BB223">
            <v>1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1</v>
          </cell>
          <cell r="BH223">
            <v>1</v>
          </cell>
          <cell r="BI223">
            <v>2</v>
          </cell>
          <cell r="BJ223">
            <v>2</v>
          </cell>
          <cell r="BK223">
            <v>1</v>
          </cell>
          <cell r="BL223">
            <v>0</v>
          </cell>
          <cell r="BM223">
            <v>0</v>
          </cell>
          <cell r="BN223">
            <v>0</v>
          </cell>
          <cell r="BO223">
            <v>2</v>
          </cell>
          <cell r="BP223">
            <v>2</v>
          </cell>
          <cell r="BQ223">
            <v>1</v>
          </cell>
          <cell r="BR223">
            <v>2</v>
          </cell>
          <cell r="BS223">
            <v>0</v>
          </cell>
          <cell r="BT223">
            <v>3</v>
          </cell>
          <cell r="BU223">
            <v>2</v>
          </cell>
          <cell r="BV223">
            <v>3</v>
          </cell>
          <cell r="BW223">
            <v>1</v>
          </cell>
          <cell r="BX223">
            <v>1</v>
          </cell>
          <cell r="BY223">
            <v>3</v>
          </cell>
          <cell r="BZ223">
            <v>3</v>
          </cell>
          <cell r="CA223">
            <v>1</v>
          </cell>
          <cell r="CB223">
            <v>3</v>
          </cell>
          <cell r="CC223">
            <v>3</v>
          </cell>
          <cell r="CD223">
            <v>1</v>
          </cell>
          <cell r="CE223">
            <v>2</v>
          </cell>
          <cell r="CF223">
            <v>2</v>
          </cell>
          <cell r="CG223">
            <v>2</v>
          </cell>
          <cell r="CH223">
            <v>0</v>
          </cell>
          <cell r="CI223">
            <v>2</v>
          </cell>
          <cell r="CJ223">
            <v>1</v>
          </cell>
          <cell r="CK223">
            <v>2</v>
          </cell>
          <cell r="CL223">
            <v>2</v>
          </cell>
          <cell r="CM223">
            <v>1</v>
          </cell>
          <cell r="CN223">
            <v>0</v>
          </cell>
          <cell r="CO223">
            <v>1</v>
          </cell>
          <cell r="CP223">
            <v>1</v>
          </cell>
          <cell r="CQ223">
            <v>0</v>
          </cell>
          <cell r="CR223">
            <v>0</v>
          </cell>
          <cell r="CS223">
            <v>1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1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</row>
        <row r="224">
          <cell r="A224" t="str">
            <v>ﾁﾕｳ111</v>
          </cell>
          <cell r="B224" t="str">
            <v>ﾁﾕｳ1</v>
          </cell>
          <cell r="C224">
            <v>1</v>
          </cell>
          <cell r="D224">
            <v>1</v>
          </cell>
          <cell r="E224">
            <v>6</v>
          </cell>
          <cell r="F224">
            <v>2</v>
          </cell>
          <cell r="G224">
            <v>8</v>
          </cell>
          <cell r="H224">
            <v>6</v>
          </cell>
          <cell r="I224">
            <v>7</v>
          </cell>
          <cell r="J224">
            <v>12</v>
          </cell>
          <cell r="K224">
            <v>6</v>
          </cell>
          <cell r="L224">
            <v>3</v>
          </cell>
          <cell r="M224">
            <v>8</v>
          </cell>
          <cell r="N224">
            <v>11</v>
          </cell>
          <cell r="O224">
            <v>7</v>
          </cell>
          <cell r="P224">
            <v>6</v>
          </cell>
          <cell r="Q224">
            <v>8</v>
          </cell>
          <cell r="R224">
            <v>7</v>
          </cell>
          <cell r="S224">
            <v>8</v>
          </cell>
          <cell r="T224">
            <v>0</v>
          </cell>
          <cell r="U224">
            <v>9</v>
          </cell>
          <cell r="V224">
            <v>6</v>
          </cell>
          <cell r="W224">
            <v>4</v>
          </cell>
          <cell r="X224">
            <v>4</v>
          </cell>
          <cell r="Y224">
            <v>3</v>
          </cell>
          <cell r="Z224">
            <v>4</v>
          </cell>
          <cell r="AA224">
            <v>1</v>
          </cell>
          <cell r="AB224">
            <v>4</v>
          </cell>
          <cell r="AC224">
            <v>3</v>
          </cell>
          <cell r="AD224">
            <v>4</v>
          </cell>
          <cell r="AE224">
            <v>3</v>
          </cell>
          <cell r="AF224">
            <v>5</v>
          </cell>
          <cell r="AG224">
            <v>5</v>
          </cell>
          <cell r="AH224">
            <v>2</v>
          </cell>
          <cell r="AI224">
            <v>3</v>
          </cell>
          <cell r="AJ224">
            <v>4</v>
          </cell>
          <cell r="AK224">
            <v>9</v>
          </cell>
          <cell r="AL224">
            <v>6</v>
          </cell>
          <cell r="AM224">
            <v>7</v>
          </cell>
          <cell r="AN224">
            <v>5</v>
          </cell>
          <cell r="AO224">
            <v>5</v>
          </cell>
          <cell r="AP224">
            <v>1</v>
          </cell>
          <cell r="AQ224">
            <v>14</v>
          </cell>
          <cell r="AR224">
            <v>7</v>
          </cell>
          <cell r="AS224">
            <v>11</v>
          </cell>
          <cell r="AT224">
            <v>11</v>
          </cell>
          <cell r="AU224">
            <v>5</v>
          </cell>
          <cell r="AV224">
            <v>13</v>
          </cell>
          <cell r="AW224">
            <v>11</v>
          </cell>
          <cell r="AX224">
            <v>16</v>
          </cell>
          <cell r="AY224">
            <v>17</v>
          </cell>
          <cell r="AZ224">
            <v>5</v>
          </cell>
          <cell r="BA224">
            <v>18</v>
          </cell>
          <cell r="BB224">
            <v>14</v>
          </cell>
          <cell r="BC224">
            <v>5</v>
          </cell>
          <cell r="BD224">
            <v>8</v>
          </cell>
          <cell r="BE224">
            <v>16</v>
          </cell>
          <cell r="BF224">
            <v>16</v>
          </cell>
          <cell r="BG224">
            <v>10</v>
          </cell>
          <cell r="BH224">
            <v>7</v>
          </cell>
          <cell r="BI224">
            <v>4</v>
          </cell>
          <cell r="BJ224">
            <v>12</v>
          </cell>
          <cell r="BK224">
            <v>10</v>
          </cell>
          <cell r="BL224">
            <v>4</v>
          </cell>
          <cell r="BM224">
            <v>5</v>
          </cell>
          <cell r="BN224">
            <v>6</v>
          </cell>
          <cell r="BO224">
            <v>5</v>
          </cell>
          <cell r="BP224">
            <v>9</v>
          </cell>
          <cell r="BQ224">
            <v>4</v>
          </cell>
          <cell r="BR224">
            <v>9</v>
          </cell>
          <cell r="BS224">
            <v>5</v>
          </cell>
          <cell r="BT224">
            <v>7</v>
          </cell>
          <cell r="BU224">
            <v>6</v>
          </cell>
          <cell r="BV224">
            <v>6</v>
          </cell>
          <cell r="BW224">
            <v>8</v>
          </cell>
          <cell r="BX224">
            <v>3</v>
          </cell>
          <cell r="BY224">
            <v>5</v>
          </cell>
          <cell r="BZ224">
            <v>9</v>
          </cell>
          <cell r="CA224">
            <v>5</v>
          </cell>
          <cell r="CB224">
            <v>5</v>
          </cell>
          <cell r="CC224">
            <v>4</v>
          </cell>
          <cell r="CD224">
            <v>4</v>
          </cell>
          <cell r="CE224">
            <v>5</v>
          </cell>
          <cell r="CF224">
            <v>5</v>
          </cell>
          <cell r="CG224">
            <v>4</v>
          </cell>
          <cell r="CH224">
            <v>4</v>
          </cell>
          <cell r="CI224">
            <v>2</v>
          </cell>
          <cell r="CJ224">
            <v>3</v>
          </cell>
          <cell r="CK224">
            <v>1</v>
          </cell>
          <cell r="CL224">
            <v>3</v>
          </cell>
          <cell r="CM224">
            <v>1</v>
          </cell>
          <cell r="CN224">
            <v>2</v>
          </cell>
          <cell r="CO224">
            <v>3</v>
          </cell>
          <cell r="CP224">
            <v>1</v>
          </cell>
          <cell r="CQ224">
            <v>0</v>
          </cell>
          <cell r="CR224">
            <v>0</v>
          </cell>
          <cell r="CS224">
            <v>1</v>
          </cell>
          <cell r="CT224">
            <v>0</v>
          </cell>
          <cell r="CU224">
            <v>0</v>
          </cell>
          <cell r="CV224">
            <v>1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</row>
        <row r="225">
          <cell r="A225" t="str">
            <v>ﾁﾕｳ112</v>
          </cell>
          <cell r="B225" t="str">
            <v>ﾁﾕｳ1</v>
          </cell>
          <cell r="C225">
            <v>1</v>
          </cell>
          <cell r="D225">
            <v>2</v>
          </cell>
          <cell r="E225">
            <v>4</v>
          </cell>
          <cell r="F225">
            <v>6</v>
          </cell>
          <cell r="G225">
            <v>4</v>
          </cell>
          <cell r="H225">
            <v>4</v>
          </cell>
          <cell r="I225">
            <v>6</v>
          </cell>
          <cell r="J225">
            <v>5</v>
          </cell>
          <cell r="K225">
            <v>4</v>
          </cell>
          <cell r="L225">
            <v>7</v>
          </cell>
          <cell r="M225">
            <v>7</v>
          </cell>
          <cell r="N225">
            <v>6</v>
          </cell>
          <cell r="O225">
            <v>10</v>
          </cell>
          <cell r="P225">
            <v>9</v>
          </cell>
          <cell r="Q225">
            <v>9</v>
          </cell>
          <cell r="R225">
            <v>8</v>
          </cell>
          <cell r="S225">
            <v>7</v>
          </cell>
          <cell r="T225">
            <v>8</v>
          </cell>
          <cell r="U225">
            <v>12</v>
          </cell>
          <cell r="V225">
            <v>6</v>
          </cell>
          <cell r="W225">
            <v>7</v>
          </cell>
          <cell r="X225">
            <v>5</v>
          </cell>
          <cell r="Y225">
            <v>6</v>
          </cell>
          <cell r="Z225">
            <v>6</v>
          </cell>
          <cell r="AA225">
            <v>1</v>
          </cell>
          <cell r="AB225">
            <v>6</v>
          </cell>
          <cell r="AC225">
            <v>7</v>
          </cell>
          <cell r="AD225">
            <v>4</v>
          </cell>
          <cell r="AE225">
            <v>5</v>
          </cell>
          <cell r="AF225">
            <v>6</v>
          </cell>
          <cell r="AG225">
            <v>5</v>
          </cell>
          <cell r="AH225">
            <v>3</v>
          </cell>
          <cell r="AI225">
            <v>4</v>
          </cell>
          <cell r="AJ225">
            <v>2</v>
          </cell>
          <cell r="AK225">
            <v>11</v>
          </cell>
          <cell r="AL225">
            <v>4</v>
          </cell>
          <cell r="AM225">
            <v>8</v>
          </cell>
          <cell r="AN225">
            <v>9</v>
          </cell>
          <cell r="AO225">
            <v>8</v>
          </cell>
          <cell r="AP225">
            <v>13</v>
          </cell>
          <cell r="AQ225">
            <v>7</v>
          </cell>
          <cell r="AR225">
            <v>8</v>
          </cell>
          <cell r="AS225">
            <v>12</v>
          </cell>
          <cell r="AT225">
            <v>13</v>
          </cell>
          <cell r="AU225">
            <v>19</v>
          </cell>
          <cell r="AV225">
            <v>13</v>
          </cell>
          <cell r="AW225">
            <v>14</v>
          </cell>
          <cell r="AX225">
            <v>14</v>
          </cell>
          <cell r="AY225">
            <v>9</v>
          </cell>
          <cell r="AZ225">
            <v>18</v>
          </cell>
          <cell r="BA225">
            <v>8</v>
          </cell>
          <cell r="BB225">
            <v>6</v>
          </cell>
          <cell r="BC225">
            <v>18</v>
          </cell>
          <cell r="BD225">
            <v>9</v>
          </cell>
          <cell r="BE225">
            <v>12</v>
          </cell>
          <cell r="BF225">
            <v>13</v>
          </cell>
          <cell r="BG225">
            <v>5</v>
          </cell>
          <cell r="BH225">
            <v>13</v>
          </cell>
          <cell r="BI225">
            <v>10</v>
          </cell>
          <cell r="BJ225">
            <v>4</v>
          </cell>
          <cell r="BK225">
            <v>11</v>
          </cell>
          <cell r="BL225">
            <v>5</v>
          </cell>
          <cell r="BM225">
            <v>5</v>
          </cell>
          <cell r="BN225">
            <v>4</v>
          </cell>
          <cell r="BO225">
            <v>11</v>
          </cell>
          <cell r="BP225">
            <v>9</v>
          </cell>
          <cell r="BQ225">
            <v>10</v>
          </cell>
          <cell r="BR225">
            <v>14</v>
          </cell>
          <cell r="BS225">
            <v>5</v>
          </cell>
          <cell r="BT225">
            <v>7</v>
          </cell>
          <cell r="BU225">
            <v>5</v>
          </cell>
          <cell r="BV225">
            <v>10</v>
          </cell>
          <cell r="BW225">
            <v>8</v>
          </cell>
          <cell r="BX225">
            <v>7</v>
          </cell>
          <cell r="BY225">
            <v>6</v>
          </cell>
          <cell r="BZ225">
            <v>7</v>
          </cell>
          <cell r="CA225">
            <v>11</v>
          </cell>
          <cell r="CB225">
            <v>3</v>
          </cell>
          <cell r="CC225">
            <v>5</v>
          </cell>
          <cell r="CD225">
            <v>5</v>
          </cell>
          <cell r="CE225">
            <v>7</v>
          </cell>
          <cell r="CF225">
            <v>5</v>
          </cell>
          <cell r="CG225">
            <v>3</v>
          </cell>
          <cell r="CH225">
            <v>4</v>
          </cell>
          <cell r="CI225">
            <v>6</v>
          </cell>
          <cell r="CJ225">
            <v>4</v>
          </cell>
          <cell r="CK225">
            <v>2</v>
          </cell>
          <cell r="CL225">
            <v>3</v>
          </cell>
          <cell r="CM225">
            <v>2</v>
          </cell>
          <cell r="CN225">
            <v>7</v>
          </cell>
          <cell r="CO225">
            <v>4</v>
          </cell>
          <cell r="CP225">
            <v>0</v>
          </cell>
          <cell r="CQ225">
            <v>1</v>
          </cell>
          <cell r="CR225">
            <v>4</v>
          </cell>
          <cell r="CS225">
            <v>0</v>
          </cell>
          <cell r="CT225">
            <v>0</v>
          </cell>
          <cell r="CU225">
            <v>1</v>
          </cell>
          <cell r="CV225">
            <v>0</v>
          </cell>
          <cell r="CW225">
            <v>1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</row>
        <row r="226">
          <cell r="A226" t="str">
            <v>ﾁﾕｳ211</v>
          </cell>
          <cell r="B226" t="str">
            <v>ﾁﾕｳ2</v>
          </cell>
          <cell r="C226">
            <v>1</v>
          </cell>
          <cell r="D226">
            <v>1</v>
          </cell>
          <cell r="E226">
            <v>4</v>
          </cell>
          <cell r="F226">
            <v>4</v>
          </cell>
          <cell r="G226">
            <v>2</v>
          </cell>
          <cell r="H226">
            <v>5</v>
          </cell>
          <cell r="I226">
            <v>5</v>
          </cell>
          <cell r="J226">
            <v>3</v>
          </cell>
          <cell r="K226">
            <v>2</v>
          </cell>
          <cell r="L226">
            <v>3</v>
          </cell>
          <cell r="M226">
            <v>3</v>
          </cell>
          <cell r="N226">
            <v>4</v>
          </cell>
          <cell r="O226">
            <v>3</v>
          </cell>
          <cell r="P226">
            <v>3</v>
          </cell>
          <cell r="Q226">
            <v>0</v>
          </cell>
          <cell r="R226">
            <v>7</v>
          </cell>
          <cell r="S226">
            <v>3</v>
          </cell>
          <cell r="T226">
            <v>2</v>
          </cell>
          <cell r="U226">
            <v>4</v>
          </cell>
          <cell r="V226">
            <v>3</v>
          </cell>
          <cell r="W226">
            <v>2</v>
          </cell>
          <cell r="X226">
            <v>2</v>
          </cell>
          <cell r="Y226">
            <v>5</v>
          </cell>
          <cell r="Z226">
            <v>1</v>
          </cell>
          <cell r="AA226">
            <v>5</v>
          </cell>
          <cell r="AB226">
            <v>8</v>
          </cell>
          <cell r="AC226">
            <v>4</v>
          </cell>
          <cell r="AD226">
            <v>11</v>
          </cell>
          <cell r="AE226">
            <v>6</v>
          </cell>
          <cell r="AF226">
            <v>5</v>
          </cell>
          <cell r="AG226">
            <v>9</v>
          </cell>
          <cell r="AH226">
            <v>3</v>
          </cell>
          <cell r="AI226">
            <v>5</v>
          </cell>
          <cell r="AJ226">
            <v>10</v>
          </cell>
          <cell r="AK226">
            <v>14</v>
          </cell>
          <cell r="AL226">
            <v>4</v>
          </cell>
          <cell r="AM226">
            <v>3</v>
          </cell>
          <cell r="AN226">
            <v>6</v>
          </cell>
          <cell r="AO226">
            <v>7</v>
          </cell>
          <cell r="AP226">
            <v>4</v>
          </cell>
          <cell r="AQ226">
            <v>10</v>
          </cell>
          <cell r="AR226">
            <v>5</v>
          </cell>
          <cell r="AS226">
            <v>3</v>
          </cell>
          <cell r="AT226">
            <v>7</v>
          </cell>
          <cell r="AU226">
            <v>3</v>
          </cell>
          <cell r="AV226">
            <v>5</v>
          </cell>
          <cell r="AW226">
            <v>5</v>
          </cell>
          <cell r="AX226">
            <v>4</v>
          </cell>
          <cell r="AY226">
            <v>3</v>
          </cell>
          <cell r="AZ226">
            <v>4</v>
          </cell>
          <cell r="BA226">
            <v>5</v>
          </cell>
          <cell r="BB226">
            <v>4</v>
          </cell>
          <cell r="BC226">
            <v>5</v>
          </cell>
          <cell r="BD226">
            <v>6</v>
          </cell>
          <cell r="BE226">
            <v>6</v>
          </cell>
          <cell r="BF226">
            <v>0</v>
          </cell>
          <cell r="BG226">
            <v>0</v>
          </cell>
          <cell r="BH226">
            <v>3</v>
          </cell>
          <cell r="BI226">
            <v>4</v>
          </cell>
          <cell r="BJ226">
            <v>6</v>
          </cell>
          <cell r="BK226">
            <v>4</v>
          </cell>
          <cell r="BL226">
            <v>2</v>
          </cell>
          <cell r="BM226">
            <v>1</v>
          </cell>
          <cell r="BN226">
            <v>2</v>
          </cell>
          <cell r="BO226">
            <v>2</v>
          </cell>
          <cell r="BP226">
            <v>5</v>
          </cell>
          <cell r="BQ226">
            <v>2</v>
          </cell>
          <cell r="BR226">
            <v>1</v>
          </cell>
          <cell r="BS226">
            <v>2</v>
          </cell>
          <cell r="BT226">
            <v>3</v>
          </cell>
          <cell r="BU226">
            <v>7</v>
          </cell>
          <cell r="BV226">
            <v>10</v>
          </cell>
          <cell r="BW226">
            <v>2</v>
          </cell>
          <cell r="BX226">
            <v>0</v>
          </cell>
          <cell r="BY226">
            <v>3</v>
          </cell>
          <cell r="BZ226">
            <v>6</v>
          </cell>
          <cell r="CA226">
            <v>4</v>
          </cell>
          <cell r="CB226">
            <v>2</v>
          </cell>
          <cell r="CC226">
            <v>6</v>
          </cell>
          <cell r="CD226">
            <v>0</v>
          </cell>
          <cell r="CE226">
            <v>2</v>
          </cell>
          <cell r="CF226">
            <v>4</v>
          </cell>
          <cell r="CG226">
            <v>3</v>
          </cell>
          <cell r="CH226">
            <v>1</v>
          </cell>
          <cell r="CI226">
            <v>1</v>
          </cell>
          <cell r="CJ226">
            <v>0</v>
          </cell>
          <cell r="CK226">
            <v>3</v>
          </cell>
          <cell r="CL226">
            <v>2</v>
          </cell>
          <cell r="CM226">
            <v>2</v>
          </cell>
          <cell r="CN226">
            <v>1</v>
          </cell>
          <cell r="CO226">
            <v>1</v>
          </cell>
          <cell r="CP226">
            <v>1</v>
          </cell>
          <cell r="CQ226">
            <v>1</v>
          </cell>
          <cell r="CR226">
            <v>1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1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</row>
        <row r="227">
          <cell r="A227" t="str">
            <v>ﾁﾕｳ212</v>
          </cell>
          <cell r="B227" t="str">
            <v>ﾁﾕｳ2</v>
          </cell>
          <cell r="C227">
            <v>1</v>
          </cell>
          <cell r="D227">
            <v>2</v>
          </cell>
          <cell r="E227">
            <v>3</v>
          </cell>
          <cell r="F227">
            <v>9</v>
          </cell>
          <cell r="G227">
            <v>2</v>
          </cell>
          <cell r="H227">
            <v>2</v>
          </cell>
          <cell r="I227">
            <v>4</v>
          </cell>
          <cell r="J227">
            <v>1</v>
          </cell>
          <cell r="K227">
            <v>2</v>
          </cell>
          <cell r="L227">
            <v>5</v>
          </cell>
          <cell r="M227">
            <v>1</v>
          </cell>
          <cell r="N227">
            <v>1</v>
          </cell>
          <cell r="O227">
            <v>3</v>
          </cell>
          <cell r="P227">
            <v>3</v>
          </cell>
          <cell r="Q227">
            <v>1</v>
          </cell>
          <cell r="R227">
            <v>1</v>
          </cell>
          <cell r="S227">
            <v>4</v>
          </cell>
          <cell r="T227">
            <v>1</v>
          </cell>
          <cell r="U227">
            <v>1</v>
          </cell>
          <cell r="V227">
            <v>1</v>
          </cell>
          <cell r="W227">
            <v>3</v>
          </cell>
          <cell r="X227">
            <v>4</v>
          </cell>
          <cell r="Y227">
            <v>2</v>
          </cell>
          <cell r="Z227">
            <v>5</v>
          </cell>
          <cell r="AA227">
            <v>5</v>
          </cell>
          <cell r="AB227">
            <v>7</v>
          </cell>
          <cell r="AC227">
            <v>8</v>
          </cell>
          <cell r="AD227">
            <v>7</v>
          </cell>
          <cell r="AE227">
            <v>2</v>
          </cell>
          <cell r="AF227">
            <v>5</v>
          </cell>
          <cell r="AG227">
            <v>5</v>
          </cell>
          <cell r="AH227">
            <v>4</v>
          </cell>
          <cell r="AI227">
            <v>3</v>
          </cell>
          <cell r="AJ227">
            <v>6</v>
          </cell>
          <cell r="AK227">
            <v>5</v>
          </cell>
          <cell r="AL227">
            <v>10</v>
          </cell>
          <cell r="AM227">
            <v>2</v>
          </cell>
          <cell r="AN227">
            <v>4</v>
          </cell>
          <cell r="AO227">
            <v>4</v>
          </cell>
          <cell r="AP227">
            <v>4</v>
          </cell>
          <cell r="AQ227">
            <v>6</v>
          </cell>
          <cell r="AR227">
            <v>5</v>
          </cell>
          <cell r="AS227">
            <v>12</v>
          </cell>
          <cell r="AT227">
            <v>8</v>
          </cell>
          <cell r="AU227">
            <v>3</v>
          </cell>
          <cell r="AV227">
            <v>3</v>
          </cell>
          <cell r="AW227">
            <v>8</v>
          </cell>
          <cell r="AX227">
            <v>4</v>
          </cell>
          <cell r="AY227">
            <v>5</v>
          </cell>
          <cell r="AZ227">
            <v>2</v>
          </cell>
          <cell r="BA227">
            <v>3</v>
          </cell>
          <cell r="BB227">
            <v>5</v>
          </cell>
          <cell r="BC227">
            <v>4</v>
          </cell>
          <cell r="BD227">
            <v>4</v>
          </cell>
          <cell r="BE227">
            <v>3</v>
          </cell>
          <cell r="BF227">
            <v>0</v>
          </cell>
          <cell r="BG227">
            <v>2</v>
          </cell>
          <cell r="BH227">
            <v>4</v>
          </cell>
          <cell r="BI227">
            <v>2</v>
          </cell>
          <cell r="BJ227">
            <v>4</v>
          </cell>
          <cell r="BK227">
            <v>4</v>
          </cell>
          <cell r="BL227">
            <v>2</v>
          </cell>
          <cell r="BM227">
            <v>1</v>
          </cell>
          <cell r="BN227">
            <v>4</v>
          </cell>
          <cell r="BO227">
            <v>2</v>
          </cell>
          <cell r="BP227">
            <v>5</v>
          </cell>
          <cell r="BQ227">
            <v>6</v>
          </cell>
          <cell r="BR227">
            <v>2</v>
          </cell>
          <cell r="BS227">
            <v>3</v>
          </cell>
          <cell r="BT227">
            <v>6</v>
          </cell>
          <cell r="BU227">
            <v>7</v>
          </cell>
          <cell r="BV227">
            <v>6</v>
          </cell>
          <cell r="BW227">
            <v>2</v>
          </cell>
          <cell r="BX227">
            <v>2</v>
          </cell>
          <cell r="BY227">
            <v>3</v>
          </cell>
          <cell r="BZ227">
            <v>2</v>
          </cell>
          <cell r="CA227">
            <v>1</v>
          </cell>
          <cell r="CB227">
            <v>4</v>
          </cell>
          <cell r="CC227">
            <v>1</v>
          </cell>
          <cell r="CD227">
            <v>1</v>
          </cell>
          <cell r="CE227">
            <v>1</v>
          </cell>
          <cell r="CF227">
            <v>4</v>
          </cell>
          <cell r="CG227">
            <v>1</v>
          </cell>
          <cell r="CH227">
            <v>2</v>
          </cell>
          <cell r="CI227">
            <v>3</v>
          </cell>
          <cell r="CJ227">
            <v>3</v>
          </cell>
          <cell r="CK227">
            <v>2</v>
          </cell>
          <cell r="CL227">
            <v>2</v>
          </cell>
          <cell r="CM227">
            <v>2</v>
          </cell>
          <cell r="CN227">
            <v>1</v>
          </cell>
          <cell r="CO227">
            <v>1</v>
          </cell>
          <cell r="CP227">
            <v>0</v>
          </cell>
          <cell r="CQ227">
            <v>1</v>
          </cell>
          <cell r="CR227">
            <v>2</v>
          </cell>
          <cell r="CS227">
            <v>2</v>
          </cell>
          <cell r="CT227">
            <v>1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1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</row>
        <row r="228">
          <cell r="A228" t="str">
            <v>ﾁﾕｳ311</v>
          </cell>
          <cell r="B228" t="str">
            <v>ﾁﾕｳ3</v>
          </cell>
          <cell r="C228">
            <v>1</v>
          </cell>
          <cell r="D228">
            <v>1</v>
          </cell>
          <cell r="E228">
            <v>2</v>
          </cell>
          <cell r="F228">
            <v>3</v>
          </cell>
          <cell r="G228">
            <v>5</v>
          </cell>
          <cell r="H228">
            <v>7</v>
          </cell>
          <cell r="I228">
            <v>3</v>
          </cell>
          <cell r="J228">
            <v>7</v>
          </cell>
          <cell r="K228">
            <v>3</v>
          </cell>
          <cell r="L228">
            <v>3</v>
          </cell>
          <cell r="M228">
            <v>4</v>
          </cell>
          <cell r="N228">
            <v>7</v>
          </cell>
          <cell r="O228">
            <v>4</v>
          </cell>
          <cell r="P228">
            <v>3</v>
          </cell>
          <cell r="Q228">
            <v>0</v>
          </cell>
          <cell r="R228">
            <v>1</v>
          </cell>
          <cell r="S228">
            <v>3</v>
          </cell>
          <cell r="T228">
            <v>3</v>
          </cell>
          <cell r="U228">
            <v>3</v>
          </cell>
          <cell r="V228">
            <v>3</v>
          </cell>
          <cell r="W228">
            <v>3</v>
          </cell>
          <cell r="X228">
            <v>2</v>
          </cell>
          <cell r="Y228">
            <v>3</v>
          </cell>
          <cell r="Z228">
            <v>2</v>
          </cell>
          <cell r="AA228">
            <v>2</v>
          </cell>
          <cell r="AB228">
            <v>7</v>
          </cell>
          <cell r="AC228">
            <v>2</v>
          </cell>
          <cell r="AD228">
            <v>4</v>
          </cell>
          <cell r="AE228">
            <v>10</v>
          </cell>
          <cell r="AF228">
            <v>5</v>
          </cell>
          <cell r="AG228">
            <v>4</v>
          </cell>
          <cell r="AH228">
            <v>4</v>
          </cell>
          <cell r="AI228">
            <v>1</v>
          </cell>
          <cell r="AJ228">
            <v>6</v>
          </cell>
          <cell r="AK228">
            <v>7</v>
          </cell>
          <cell r="AL228">
            <v>6</v>
          </cell>
          <cell r="AM228">
            <v>9</v>
          </cell>
          <cell r="AN228">
            <v>6</v>
          </cell>
          <cell r="AO228">
            <v>3</v>
          </cell>
          <cell r="AP228">
            <v>10</v>
          </cell>
          <cell r="AQ228">
            <v>6</v>
          </cell>
          <cell r="AR228">
            <v>6</v>
          </cell>
          <cell r="AS228">
            <v>5</v>
          </cell>
          <cell r="AT228">
            <v>12</v>
          </cell>
          <cell r="AU228">
            <v>5</v>
          </cell>
          <cell r="AV228">
            <v>8</v>
          </cell>
          <cell r="AW228">
            <v>9</v>
          </cell>
          <cell r="AX228">
            <v>8</v>
          </cell>
          <cell r="AY228">
            <v>8</v>
          </cell>
          <cell r="AZ228">
            <v>7</v>
          </cell>
          <cell r="BA228">
            <v>11</v>
          </cell>
          <cell r="BB228">
            <v>11</v>
          </cell>
          <cell r="BC228">
            <v>9</v>
          </cell>
          <cell r="BD228">
            <v>4</v>
          </cell>
          <cell r="BE228">
            <v>12</v>
          </cell>
          <cell r="BF228">
            <v>5</v>
          </cell>
          <cell r="BG228">
            <v>3</v>
          </cell>
          <cell r="BH228">
            <v>4</v>
          </cell>
          <cell r="BI228">
            <v>5</v>
          </cell>
          <cell r="BJ228">
            <v>6</v>
          </cell>
          <cell r="BK228">
            <v>8</v>
          </cell>
          <cell r="BL228">
            <v>8</v>
          </cell>
          <cell r="BM228">
            <v>2</v>
          </cell>
          <cell r="BN228">
            <v>3</v>
          </cell>
          <cell r="BO228">
            <v>9</v>
          </cell>
          <cell r="BP228">
            <v>2</v>
          </cell>
          <cell r="BQ228">
            <v>5</v>
          </cell>
          <cell r="BR228">
            <v>6</v>
          </cell>
          <cell r="BS228">
            <v>5</v>
          </cell>
          <cell r="BT228">
            <v>6</v>
          </cell>
          <cell r="BU228">
            <v>5</v>
          </cell>
          <cell r="BV228">
            <v>5</v>
          </cell>
          <cell r="BW228">
            <v>4</v>
          </cell>
          <cell r="BX228">
            <v>2</v>
          </cell>
          <cell r="BY228">
            <v>2</v>
          </cell>
          <cell r="BZ228">
            <v>3</v>
          </cell>
          <cell r="CA228">
            <v>3</v>
          </cell>
          <cell r="CB228">
            <v>2</v>
          </cell>
          <cell r="CC228">
            <v>3</v>
          </cell>
          <cell r="CD228">
            <v>1</v>
          </cell>
          <cell r="CE228">
            <v>0</v>
          </cell>
          <cell r="CF228">
            <v>1</v>
          </cell>
          <cell r="CG228">
            <v>4</v>
          </cell>
          <cell r="CH228">
            <v>3</v>
          </cell>
          <cell r="CI228">
            <v>0</v>
          </cell>
          <cell r="CJ228">
            <v>2</v>
          </cell>
          <cell r="CK228">
            <v>1</v>
          </cell>
          <cell r="CL228">
            <v>2</v>
          </cell>
          <cell r="CM228">
            <v>1</v>
          </cell>
          <cell r="CN228">
            <v>1</v>
          </cell>
          <cell r="CO228">
            <v>1</v>
          </cell>
          <cell r="CP228">
            <v>1</v>
          </cell>
          <cell r="CQ228">
            <v>1</v>
          </cell>
          <cell r="CR228">
            <v>1</v>
          </cell>
          <cell r="CS228">
            <v>0</v>
          </cell>
          <cell r="CT228">
            <v>0</v>
          </cell>
          <cell r="CU228">
            <v>1</v>
          </cell>
          <cell r="CV228">
            <v>1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</row>
        <row r="229">
          <cell r="A229" t="str">
            <v>ﾁﾕｳ312</v>
          </cell>
          <cell r="B229" t="str">
            <v>ﾁﾕｳ3</v>
          </cell>
          <cell r="C229">
            <v>1</v>
          </cell>
          <cell r="D229">
            <v>2</v>
          </cell>
          <cell r="E229">
            <v>5</v>
          </cell>
          <cell r="F229">
            <v>4</v>
          </cell>
          <cell r="G229">
            <v>8</v>
          </cell>
          <cell r="H229">
            <v>6</v>
          </cell>
          <cell r="I229">
            <v>8</v>
          </cell>
          <cell r="J229">
            <v>7</v>
          </cell>
          <cell r="K229">
            <v>4</v>
          </cell>
          <cell r="L229">
            <v>8</v>
          </cell>
          <cell r="M229">
            <v>8</v>
          </cell>
          <cell r="N229">
            <v>4</v>
          </cell>
          <cell r="O229">
            <v>3</v>
          </cell>
          <cell r="P229">
            <v>5</v>
          </cell>
          <cell r="Q229">
            <v>3</v>
          </cell>
          <cell r="R229">
            <v>4</v>
          </cell>
          <cell r="S229">
            <v>4</v>
          </cell>
          <cell r="T229">
            <v>2</v>
          </cell>
          <cell r="U229">
            <v>4</v>
          </cell>
          <cell r="V229">
            <v>4</v>
          </cell>
          <cell r="W229">
            <v>1</v>
          </cell>
          <cell r="X229">
            <v>2</v>
          </cell>
          <cell r="Y229">
            <v>4</v>
          </cell>
          <cell r="Z229">
            <v>3</v>
          </cell>
          <cell r="AA229">
            <v>6</v>
          </cell>
          <cell r="AB229">
            <v>8</v>
          </cell>
          <cell r="AC229">
            <v>7</v>
          </cell>
          <cell r="AD229">
            <v>6</v>
          </cell>
          <cell r="AE229">
            <v>4</v>
          </cell>
          <cell r="AF229">
            <v>6</v>
          </cell>
          <cell r="AG229">
            <v>4</v>
          </cell>
          <cell r="AH229">
            <v>5</v>
          </cell>
          <cell r="AI229">
            <v>8</v>
          </cell>
          <cell r="AJ229">
            <v>4</v>
          </cell>
          <cell r="AK229">
            <v>5</v>
          </cell>
          <cell r="AL229">
            <v>11</v>
          </cell>
          <cell r="AM229">
            <v>8</v>
          </cell>
          <cell r="AN229">
            <v>5</v>
          </cell>
          <cell r="AO229">
            <v>5</v>
          </cell>
          <cell r="AP229">
            <v>10</v>
          </cell>
          <cell r="AQ229">
            <v>8</v>
          </cell>
          <cell r="AR229">
            <v>10</v>
          </cell>
          <cell r="AS229">
            <v>4</v>
          </cell>
          <cell r="AT229">
            <v>10</v>
          </cell>
          <cell r="AU229">
            <v>7</v>
          </cell>
          <cell r="AV229">
            <v>10</v>
          </cell>
          <cell r="AW229">
            <v>9</v>
          </cell>
          <cell r="AX229">
            <v>11</v>
          </cell>
          <cell r="AY229">
            <v>12</v>
          </cell>
          <cell r="AZ229">
            <v>8</v>
          </cell>
          <cell r="BA229">
            <v>6</v>
          </cell>
          <cell r="BB229">
            <v>6</v>
          </cell>
          <cell r="BC229">
            <v>6</v>
          </cell>
          <cell r="BD229">
            <v>7</v>
          </cell>
          <cell r="BE229">
            <v>11</v>
          </cell>
          <cell r="BF229">
            <v>6</v>
          </cell>
          <cell r="BG229">
            <v>4</v>
          </cell>
          <cell r="BH229">
            <v>7</v>
          </cell>
          <cell r="BI229">
            <v>3</v>
          </cell>
          <cell r="BJ229">
            <v>6</v>
          </cell>
          <cell r="BK229">
            <v>3</v>
          </cell>
          <cell r="BL229">
            <v>8</v>
          </cell>
          <cell r="BM229">
            <v>3</v>
          </cell>
          <cell r="BN229">
            <v>1</v>
          </cell>
          <cell r="BO229">
            <v>11</v>
          </cell>
          <cell r="BP229">
            <v>3</v>
          </cell>
          <cell r="BQ229">
            <v>5</v>
          </cell>
          <cell r="BR229">
            <v>9</v>
          </cell>
          <cell r="BS229">
            <v>2</v>
          </cell>
          <cell r="BT229">
            <v>5</v>
          </cell>
          <cell r="BU229">
            <v>3</v>
          </cell>
          <cell r="BV229">
            <v>3</v>
          </cell>
          <cell r="BW229">
            <v>4</v>
          </cell>
          <cell r="BX229">
            <v>2</v>
          </cell>
          <cell r="BY229">
            <v>2</v>
          </cell>
          <cell r="BZ229">
            <v>6</v>
          </cell>
          <cell r="CA229">
            <v>2</v>
          </cell>
          <cell r="CB229">
            <v>2</v>
          </cell>
          <cell r="CC229">
            <v>4</v>
          </cell>
          <cell r="CD229">
            <v>2</v>
          </cell>
          <cell r="CE229">
            <v>1</v>
          </cell>
          <cell r="CF229">
            <v>2</v>
          </cell>
          <cell r="CG229">
            <v>4</v>
          </cell>
          <cell r="CH229">
            <v>4</v>
          </cell>
          <cell r="CI229">
            <v>2</v>
          </cell>
          <cell r="CJ229">
            <v>0</v>
          </cell>
          <cell r="CK229">
            <v>6</v>
          </cell>
          <cell r="CL229">
            <v>2</v>
          </cell>
          <cell r="CM229">
            <v>4</v>
          </cell>
          <cell r="CN229">
            <v>4</v>
          </cell>
          <cell r="CO229">
            <v>1</v>
          </cell>
          <cell r="CP229">
            <v>2</v>
          </cell>
          <cell r="CQ229">
            <v>1</v>
          </cell>
          <cell r="CR229">
            <v>0</v>
          </cell>
          <cell r="CS229">
            <v>4</v>
          </cell>
          <cell r="CT229">
            <v>1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1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</row>
        <row r="230">
          <cell r="A230" t="str">
            <v>ﾃﾗｼﾏ11</v>
          </cell>
          <cell r="B230" t="str">
            <v>ﾃﾗｼﾏ</v>
          </cell>
          <cell r="C230">
            <v>1</v>
          </cell>
          <cell r="D230">
            <v>1</v>
          </cell>
          <cell r="E230">
            <v>9</v>
          </cell>
          <cell r="F230">
            <v>9</v>
          </cell>
          <cell r="G230">
            <v>8</v>
          </cell>
          <cell r="H230">
            <v>11</v>
          </cell>
          <cell r="I230">
            <v>13</v>
          </cell>
          <cell r="J230">
            <v>7</v>
          </cell>
          <cell r="K230">
            <v>6</v>
          </cell>
          <cell r="L230">
            <v>9</v>
          </cell>
          <cell r="M230">
            <v>6</v>
          </cell>
          <cell r="N230">
            <v>8</v>
          </cell>
          <cell r="O230">
            <v>10</v>
          </cell>
          <cell r="P230">
            <v>4</v>
          </cell>
          <cell r="Q230">
            <v>3</v>
          </cell>
          <cell r="R230">
            <v>4</v>
          </cell>
          <cell r="S230">
            <v>7</v>
          </cell>
          <cell r="T230">
            <v>12</v>
          </cell>
          <cell r="U230">
            <v>12</v>
          </cell>
          <cell r="V230">
            <v>9</v>
          </cell>
          <cell r="W230">
            <v>12</v>
          </cell>
          <cell r="X230">
            <v>6</v>
          </cell>
          <cell r="Y230">
            <v>13</v>
          </cell>
          <cell r="Z230">
            <v>9</v>
          </cell>
          <cell r="AA230">
            <v>10</v>
          </cell>
          <cell r="AB230">
            <v>14</v>
          </cell>
          <cell r="AC230">
            <v>13</v>
          </cell>
          <cell r="AD230">
            <v>12</v>
          </cell>
          <cell r="AE230">
            <v>14</v>
          </cell>
          <cell r="AF230">
            <v>12</v>
          </cell>
          <cell r="AG230">
            <v>12</v>
          </cell>
          <cell r="AH230">
            <v>13</v>
          </cell>
          <cell r="AI230">
            <v>13</v>
          </cell>
          <cell r="AJ230">
            <v>9</v>
          </cell>
          <cell r="AK230">
            <v>23</v>
          </cell>
          <cell r="AL230">
            <v>16</v>
          </cell>
          <cell r="AM230">
            <v>13</v>
          </cell>
          <cell r="AN230">
            <v>13</v>
          </cell>
          <cell r="AO230">
            <v>13</v>
          </cell>
          <cell r="AP230">
            <v>13</v>
          </cell>
          <cell r="AQ230">
            <v>12</v>
          </cell>
          <cell r="AR230">
            <v>11</v>
          </cell>
          <cell r="AS230">
            <v>17</v>
          </cell>
          <cell r="AT230">
            <v>17</v>
          </cell>
          <cell r="AU230">
            <v>17</v>
          </cell>
          <cell r="AV230">
            <v>12</v>
          </cell>
          <cell r="AW230">
            <v>13</v>
          </cell>
          <cell r="AX230">
            <v>16</v>
          </cell>
          <cell r="AY230">
            <v>14</v>
          </cell>
          <cell r="AZ230">
            <v>18</v>
          </cell>
          <cell r="BA230">
            <v>16</v>
          </cell>
          <cell r="BB230">
            <v>25</v>
          </cell>
          <cell r="BC230">
            <v>7</v>
          </cell>
          <cell r="BD230">
            <v>9</v>
          </cell>
          <cell r="BE230">
            <v>16</v>
          </cell>
          <cell r="BF230">
            <v>16</v>
          </cell>
          <cell r="BG230">
            <v>9</v>
          </cell>
          <cell r="BH230">
            <v>19</v>
          </cell>
          <cell r="BI230">
            <v>16</v>
          </cell>
          <cell r="BJ230">
            <v>16</v>
          </cell>
          <cell r="BK230">
            <v>16</v>
          </cell>
          <cell r="BL230">
            <v>17</v>
          </cell>
          <cell r="BM230">
            <v>17</v>
          </cell>
          <cell r="BN230">
            <v>14</v>
          </cell>
          <cell r="BO230">
            <v>13</v>
          </cell>
          <cell r="BP230">
            <v>22</v>
          </cell>
          <cell r="BQ230">
            <v>14</v>
          </cell>
          <cell r="BR230">
            <v>20</v>
          </cell>
          <cell r="BS230">
            <v>13</v>
          </cell>
          <cell r="BT230">
            <v>17</v>
          </cell>
          <cell r="BU230">
            <v>26</v>
          </cell>
          <cell r="BV230">
            <v>17</v>
          </cell>
          <cell r="BW230">
            <v>15</v>
          </cell>
          <cell r="BX230">
            <v>9</v>
          </cell>
          <cell r="BY230">
            <v>16</v>
          </cell>
          <cell r="BZ230">
            <v>16</v>
          </cell>
          <cell r="CA230">
            <v>11</v>
          </cell>
          <cell r="CB230">
            <v>7</v>
          </cell>
          <cell r="CC230">
            <v>18</v>
          </cell>
          <cell r="CD230">
            <v>7</v>
          </cell>
          <cell r="CE230">
            <v>6</v>
          </cell>
          <cell r="CF230">
            <v>10</v>
          </cell>
          <cell r="CG230">
            <v>8</v>
          </cell>
          <cell r="CH230">
            <v>10</v>
          </cell>
          <cell r="CI230">
            <v>11</v>
          </cell>
          <cell r="CJ230">
            <v>10</v>
          </cell>
          <cell r="CK230">
            <v>8</v>
          </cell>
          <cell r="CL230">
            <v>4</v>
          </cell>
          <cell r="CM230">
            <v>6</v>
          </cell>
          <cell r="CN230">
            <v>10</v>
          </cell>
          <cell r="CO230">
            <v>2</v>
          </cell>
          <cell r="CP230">
            <v>4</v>
          </cell>
          <cell r="CQ230">
            <v>2</v>
          </cell>
          <cell r="CR230">
            <v>3</v>
          </cell>
          <cell r="CS230">
            <v>1</v>
          </cell>
          <cell r="CT230">
            <v>0</v>
          </cell>
          <cell r="CU230">
            <v>2</v>
          </cell>
          <cell r="CV230">
            <v>2</v>
          </cell>
          <cell r="CW230">
            <v>3</v>
          </cell>
          <cell r="CX230">
            <v>0</v>
          </cell>
          <cell r="CY230">
            <v>1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</row>
        <row r="231">
          <cell r="A231" t="str">
            <v>ﾃﾗｼﾏ12</v>
          </cell>
          <cell r="B231" t="str">
            <v>ﾃﾗｼﾏ</v>
          </cell>
          <cell r="C231">
            <v>1</v>
          </cell>
          <cell r="D231">
            <v>2</v>
          </cell>
          <cell r="E231">
            <v>6</v>
          </cell>
          <cell r="F231">
            <v>4</v>
          </cell>
          <cell r="G231">
            <v>7</v>
          </cell>
          <cell r="H231">
            <v>7</v>
          </cell>
          <cell r="I231">
            <v>10</v>
          </cell>
          <cell r="J231">
            <v>8</v>
          </cell>
          <cell r="K231">
            <v>6</v>
          </cell>
          <cell r="L231">
            <v>8</v>
          </cell>
          <cell r="M231">
            <v>3</v>
          </cell>
          <cell r="N231">
            <v>10</v>
          </cell>
          <cell r="O231">
            <v>5</v>
          </cell>
          <cell r="P231">
            <v>9</v>
          </cell>
          <cell r="Q231">
            <v>7</v>
          </cell>
          <cell r="R231">
            <v>5</v>
          </cell>
          <cell r="S231">
            <v>8</v>
          </cell>
          <cell r="T231">
            <v>7</v>
          </cell>
          <cell r="U231">
            <v>5</v>
          </cell>
          <cell r="V231">
            <v>10</v>
          </cell>
          <cell r="W231">
            <v>7</v>
          </cell>
          <cell r="X231">
            <v>12</v>
          </cell>
          <cell r="Y231">
            <v>13</v>
          </cell>
          <cell r="Z231">
            <v>10</v>
          </cell>
          <cell r="AA231">
            <v>6</v>
          </cell>
          <cell r="AB231">
            <v>15</v>
          </cell>
          <cell r="AC231">
            <v>7</v>
          </cell>
          <cell r="AD231">
            <v>12</v>
          </cell>
          <cell r="AE231">
            <v>7</v>
          </cell>
          <cell r="AF231">
            <v>9</v>
          </cell>
          <cell r="AG231">
            <v>11</v>
          </cell>
          <cell r="AH231">
            <v>16</v>
          </cell>
          <cell r="AI231">
            <v>8</v>
          </cell>
          <cell r="AJ231">
            <v>10</v>
          </cell>
          <cell r="AK231">
            <v>11</v>
          </cell>
          <cell r="AL231">
            <v>15</v>
          </cell>
          <cell r="AM231">
            <v>11</v>
          </cell>
          <cell r="AN231">
            <v>8</v>
          </cell>
          <cell r="AO231">
            <v>13</v>
          </cell>
          <cell r="AP231">
            <v>9</v>
          </cell>
          <cell r="AQ231">
            <v>12</v>
          </cell>
          <cell r="AR231">
            <v>8</v>
          </cell>
          <cell r="AS231">
            <v>12</v>
          </cell>
          <cell r="AT231">
            <v>14</v>
          </cell>
          <cell r="AU231">
            <v>23</v>
          </cell>
          <cell r="AV231">
            <v>14</v>
          </cell>
          <cell r="AW231">
            <v>12</v>
          </cell>
          <cell r="AX231">
            <v>20</v>
          </cell>
          <cell r="AY231">
            <v>18</v>
          </cell>
          <cell r="AZ231">
            <v>17</v>
          </cell>
          <cell r="BA231">
            <v>15</v>
          </cell>
          <cell r="BB231">
            <v>16</v>
          </cell>
          <cell r="BC231">
            <v>16</v>
          </cell>
          <cell r="BD231">
            <v>11</v>
          </cell>
          <cell r="BE231">
            <v>14</v>
          </cell>
          <cell r="BF231">
            <v>12</v>
          </cell>
          <cell r="BG231">
            <v>10</v>
          </cell>
          <cell r="BH231">
            <v>15</v>
          </cell>
          <cell r="BI231">
            <v>12</v>
          </cell>
          <cell r="BJ231">
            <v>16</v>
          </cell>
          <cell r="BK231">
            <v>17</v>
          </cell>
          <cell r="BL231">
            <v>10</v>
          </cell>
          <cell r="BM231">
            <v>12</v>
          </cell>
          <cell r="BN231">
            <v>12</v>
          </cell>
          <cell r="BO231">
            <v>15</v>
          </cell>
          <cell r="BP231">
            <v>15</v>
          </cell>
          <cell r="BQ231">
            <v>22</v>
          </cell>
          <cell r="BR231">
            <v>10</v>
          </cell>
          <cell r="BS231">
            <v>17</v>
          </cell>
          <cell r="BT231">
            <v>23</v>
          </cell>
          <cell r="BU231">
            <v>17</v>
          </cell>
          <cell r="BV231">
            <v>17</v>
          </cell>
          <cell r="BW231">
            <v>13</v>
          </cell>
          <cell r="BX231">
            <v>11</v>
          </cell>
          <cell r="BY231">
            <v>11</v>
          </cell>
          <cell r="BZ231">
            <v>14</v>
          </cell>
          <cell r="CA231">
            <v>13</v>
          </cell>
          <cell r="CB231">
            <v>12</v>
          </cell>
          <cell r="CC231">
            <v>10</v>
          </cell>
          <cell r="CD231">
            <v>12</v>
          </cell>
          <cell r="CE231">
            <v>11</v>
          </cell>
          <cell r="CF231">
            <v>16</v>
          </cell>
          <cell r="CG231">
            <v>5</v>
          </cell>
          <cell r="CH231">
            <v>20</v>
          </cell>
          <cell r="CI231">
            <v>11</v>
          </cell>
          <cell r="CJ231">
            <v>17</v>
          </cell>
          <cell r="CK231">
            <v>12</v>
          </cell>
          <cell r="CL231">
            <v>10</v>
          </cell>
          <cell r="CM231">
            <v>20</v>
          </cell>
          <cell r="CN231">
            <v>14</v>
          </cell>
          <cell r="CO231">
            <v>12</v>
          </cell>
          <cell r="CP231">
            <v>12</v>
          </cell>
          <cell r="CQ231">
            <v>8</v>
          </cell>
          <cell r="CR231">
            <v>9</v>
          </cell>
          <cell r="CS231">
            <v>9</v>
          </cell>
          <cell r="CT231">
            <v>3</v>
          </cell>
          <cell r="CU231">
            <v>4</v>
          </cell>
          <cell r="CV231">
            <v>1</v>
          </cell>
          <cell r="CW231">
            <v>4</v>
          </cell>
          <cell r="CX231">
            <v>2</v>
          </cell>
          <cell r="CY231">
            <v>3</v>
          </cell>
          <cell r="CZ231">
            <v>1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</row>
        <row r="232">
          <cell r="A232" t="str">
            <v>ﾃﾝｼﾞ11</v>
          </cell>
          <cell r="B232" t="str">
            <v>ﾃﾝｼﾞ</v>
          </cell>
          <cell r="C232">
            <v>1</v>
          </cell>
          <cell r="D232">
            <v>1</v>
          </cell>
          <cell r="E232">
            <v>2</v>
          </cell>
          <cell r="F232">
            <v>1</v>
          </cell>
          <cell r="G232">
            <v>3</v>
          </cell>
          <cell r="H232">
            <v>1</v>
          </cell>
          <cell r="I232">
            <v>1</v>
          </cell>
          <cell r="J232">
            <v>4</v>
          </cell>
          <cell r="K232">
            <v>0</v>
          </cell>
          <cell r="L232">
            <v>3</v>
          </cell>
          <cell r="M232">
            <v>2</v>
          </cell>
          <cell r="N232">
            <v>2</v>
          </cell>
          <cell r="O232">
            <v>3</v>
          </cell>
          <cell r="P232">
            <v>2</v>
          </cell>
          <cell r="Q232">
            <v>2</v>
          </cell>
          <cell r="R232">
            <v>0</v>
          </cell>
          <cell r="S232">
            <v>1</v>
          </cell>
          <cell r="T232">
            <v>4</v>
          </cell>
          <cell r="U232">
            <v>1</v>
          </cell>
          <cell r="V232">
            <v>2</v>
          </cell>
          <cell r="W232">
            <v>5</v>
          </cell>
          <cell r="X232">
            <v>4</v>
          </cell>
          <cell r="Y232">
            <v>3</v>
          </cell>
          <cell r="Z232">
            <v>8</v>
          </cell>
          <cell r="AA232">
            <v>4</v>
          </cell>
          <cell r="AB232">
            <v>2</v>
          </cell>
          <cell r="AC232">
            <v>4</v>
          </cell>
          <cell r="AD232">
            <v>2</v>
          </cell>
          <cell r="AE232">
            <v>2</v>
          </cell>
          <cell r="AF232">
            <v>4</v>
          </cell>
          <cell r="AG232">
            <v>5</v>
          </cell>
          <cell r="AH232">
            <v>5</v>
          </cell>
          <cell r="AI232">
            <v>6</v>
          </cell>
          <cell r="AJ232">
            <v>2</v>
          </cell>
          <cell r="AK232">
            <v>4</v>
          </cell>
          <cell r="AL232">
            <v>6</v>
          </cell>
          <cell r="AM232">
            <v>2</v>
          </cell>
          <cell r="AN232">
            <v>4</v>
          </cell>
          <cell r="AO232">
            <v>4</v>
          </cell>
          <cell r="AP232">
            <v>7</v>
          </cell>
          <cell r="AQ232">
            <v>7</v>
          </cell>
          <cell r="AR232">
            <v>4</v>
          </cell>
          <cell r="AS232">
            <v>3</v>
          </cell>
          <cell r="AT232">
            <v>3</v>
          </cell>
          <cell r="AU232">
            <v>6</v>
          </cell>
          <cell r="AV232">
            <v>3</v>
          </cell>
          <cell r="AW232">
            <v>3</v>
          </cell>
          <cell r="AX232">
            <v>5</v>
          </cell>
          <cell r="AY232">
            <v>5</v>
          </cell>
          <cell r="AZ232">
            <v>6</v>
          </cell>
          <cell r="BA232">
            <v>8</v>
          </cell>
          <cell r="BB232">
            <v>3</v>
          </cell>
          <cell r="BC232">
            <v>6</v>
          </cell>
          <cell r="BD232">
            <v>3</v>
          </cell>
          <cell r="BE232">
            <v>5</v>
          </cell>
          <cell r="BF232">
            <v>6</v>
          </cell>
          <cell r="BG232">
            <v>1</v>
          </cell>
          <cell r="BH232">
            <v>3</v>
          </cell>
          <cell r="BI232">
            <v>5</v>
          </cell>
          <cell r="BJ232">
            <v>6</v>
          </cell>
          <cell r="BK232">
            <v>7</v>
          </cell>
          <cell r="BL232">
            <v>5</v>
          </cell>
          <cell r="BM232">
            <v>4</v>
          </cell>
          <cell r="BN232">
            <v>4</v>
          </cell>
          <cell r="BO232">
            <v>6</v>
          </cell>
          <cell r="BP232">
            <v>3</v>
          </cell>
          <cell r="BQ232">
            <v>3</v>
          </cell>
          <cell r="BR232">
            <v>6</v>
          </cell>
          <cell r="BS232">
            <v>3</v>
          </cell>
          <cell r="BT232">
            <v>5</v>
          </cell>
          <cell r="BU232">
            <v>10</v>
          </cell>
          <cell r="BV232">
            <v>8</v>
          </cell>
          <cell r="BW232">
            <v>5</v>
          </cell>
          <cell r="BX232">
            <v>4</v>
          </cell>
          <cell r="BY232">
            <v>3</v>
          </cell>
          <cell r="BZ232">
            <v>4</v>
          </cell>
          <cell r="CA232">
            <v>0</v>
          </cell>
          <cell r="CB232">
            <v>9</v>
          </cell>
          <cell r="CC232">
            <v>5</v>
          </cell>
          <cell r="CD232">
            <v>2</v>
          </cell>
          <cell r="CE232">
            <v>1</v>
          </cell>
          <cell r="CF232">
            <v>2</v>
          </cell>
          <cell r="CG232">
            <v>2</v>
          </cell>
          <cell r="CH232">
            <v>1</v>
          </cell>
          <cell r="CI232">
            <v>1</v>
          </cell>
          <cell r="CJ232">
            <v>1</v>
          </cell>
          <cell r="CK232">
            <v>3</v>
          </cell>
          <cell r="CL232">
            <v>1</v>
          </cell>
          <cell r="CM232">
            <v>0</v>
          </cell>
          <cell r="CN232">
            <v>4</v>
          </cell>
          <cell r="CO232">
            <v>0</v>
          </cell>
          <cell r="CP232">
            <v>1</v>
          </cell>
          <cell r="CQ232">
            <v>1</v>
          </cell>
          <cell r="CR232">
            <v>2</v>
          </cell>
          <cell r="CS232">
            <v>3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</row>
        <row r="233">
          <cell r="A233" t="str">
            <v>ﾃﾝｼﾞ12</v>
          </cell>
          <cell r="B233" t="str">
            <v>ﾃﾝｼﾞ</v>
          </cell>
          <cell r="C233">
            <v>1</v>
          </cell>
          <cell r="D233">
            <v>2</v>
          </cell>
          <cell r="E233">
            <v>2</v>
          </cell>
          <cell r="F233">
            <v>1</v>
          </cell>
          <cell r="G233">
            <v>2</v>
          </cell>
          <cell r="H233">
            <v>2</v>
          </cell>
          <cell r="I233">
            <v>1</v>
          </cell>
          <cell r="J233">
            <v>3</v>
          </cell>
          <cell r="K233">
            <v>1</v>
          </cell>
          <cell r="L233">
            <v>2</v>
          </cell>
          <cell r="M233">
            <v>1</v>
          </cell>
          <cell r="N233">
            <v>1</v>
          </cell>
          <cell r="O233">
            <v>4</v>
          </cell>
          <cell r="P233">
            <v>0</v>
          </cell>
          <cell r="Q233">
            <v>3</v>
          </cell>
          <cell r="R233">
            <v>4</v>
          </cell>
          <cell r="S233">
            <v>2</v>
          </cell>
          <cell r="T233">
            <v>0</v>
          </cell>
          <cell r="U233">
            <v>0</v>
          </cell>
          <cell r="V233">
            <v>5</v>
          </cell>
          <cell r="W233">
            <v>1</v>
          </cell>
          <cell r="X233">
            <v>3</v>
          </cell>
          <cell r="Y233">
            <v>3</v>
          </cell>
          <cell r="Z233">
            <v>1</v>
          </cell>
          <cell r="AA233">
            <v>1</v>
          </cell>
          <cell r="AB233">
            <v>7</v>
          </cell>
          <cell r="AC233">
            <v>5</v>
          </cell>
          <cell r="AD233">
            <v>4</v>
          </cell>
          <cell r="AE233">
            <v>2</v>
          </cell>
          <cell r="AF233">
            <v>5</v>
          </cell>
          <cell r="AG233">
            <v>3</v>
          </cell>
          <cell r="AH233">
            <v>3</v>
          </cell>
          <cell r="AI233">
            <v>2</v>
          </cell>
          <cell r="AJ233">
            <v>3</v>
          </cell>
          <cell r="AK233">
            <v>4</v>
          </cell>
          <cell r="AL233">
            <v>4</v>
          </cell>
          <cell r="AM233">
            <v>0</v>
          </cell>
          <cell r="AN233">
            <v>3</v>
          </cell>
          <cell r="AO233">
            <v>4</v>
          </cell>
          <cell r="AP233">
            <v>6</v>
          </cell>
          <cell r="AQ233">
            <v>5</v>
          </cell>
          <cell r="AR233">
            <v>7</v>
          </cell>
          <cell r="AS233">
            <v>6</v>
          </cell>
          <cell r="AT233">
            <v>2</v>
          </cell>
          <cell r="AU233">
            <v>4</v>
          </cell>
          <cell r="AV233">
            <v>6</v>
          </cell>
          <cell r="AW233">
            <v>2</v>
          </cell>
          <cell r="AX233">
            <v>5</v>
          </cell>
          <cell r="AY233">
            <v>3</v>
          </cell>
          <cell r="AZ233">
            <v>4</v>
          </cell>
          <cell r="BA233">
            <v>4</v>
          </cell>
          <cell r="BB233">
            <v>2</v>
          </cell>
          <cell r="BC233">
            <v>5</v>
          </cell>
          <cell r="BD233">
            <v>5</v>
          </cell>
          <cell r="BE233">
            <v>2</v>
          </cell>
          <cell r="BF233">
            <v>4</v>
          </cell>
          <cell r="BG233">
            <v>1</v>
          </cell>
          <cell r="BH233">
            <v>5</v>
          </cell>
          <cell r="BI233">
            <v>3</v>
          </cell>
          <cell r="BJ233">
            <v>3</v>
          </cell>
          <cell r="BK233">
            <v>4</v>
          </cell>
          <cell r="BL233">
            <v>1</v>
          </cell>
          <cell r="BM233">
            <v>1</v>
          </cell>
          <cell r="BN233">
            <v>4</v>
          </cell>
          <cell r="BO233">
            <v>2</v>
          </cell>
          <cell r="BP233">
            <v>8</v>
          </cell>
          <cell r="BQ233">
            <v>5</v>
          </cell>
          <cell r="BR233">
            <v>6</v>
          </cell>
          <cell r="BS233">
            <v>4</v>
          </cell>
          <cell r="BT233">
            <v>7</v>
          </cell>
          <cell r="BU233">
            <v>7</v>
          </cell>
          <cell r="BV233">
            <v>5</v>
          </cell>
          <cell r="BW233">
            <v>7</v>
          </cell>
          <cell r="BX233">
            <v>6</v>
          </cell>
          <cell r="BY233">
            <v>5</v>
          </cell>
          <cell r="BZ233">
            <v>4</v>
          </cell>
          <cell r="CA233">
            <v>1</v>
          </cell>
          <cell r="CB233">
            <v>2</v>
          </cell>
          <cell r="CC233">
            <v>3</v>
          </cell>
          <cell r="CD233">
            <v>8</v>
          </cell>
          <cell r="CE233">
            <v>3</v>
          </cell>
          <cell r="CF233">
            <v>3</v>
          </cell>
          <cell r="CG233">
            <v>5</v>
          </cell>
          <cell r="CH233">
            <v>3</v>
          </cell>
          <cell r="CI233">
            <v>8</v>
          </cell>
          <cell r="CJ233">
            <v>4</v>
          </cell>
          <cell r="CK233">
            <v>2</v>
          </cell>
          <cell r="CL233">
            <v>6</v>
          </cell>
          <cell r="CM233">
            <v>5</v>
          </cell>
          <cell r="CN233">
            <v>4</v>
          </cell>
          <cell r="CO233">
            <v>2</v>
          </cell>
          <cell r="CP233">
            <v>2</v>
          </cell>
          <cell r="CQ233">
            <v>3</v>
          </cell>
          <cell r="CR233">
            <v>4</v>
          </cell>
          <cell r="CS233">
            <v>0</v>
          </cell>
          <cell r="CT233">
            <v>1</v>
          </cell>
          <cell r="CU233">
            <v>3</v>
          </cell>
          <cell r="CV233">
            <v>2</v>
          </cell>
          <cell r="CW233">
            <v>1</v>
          </cell>
          <cell r="CX233">
            <v>1</v>
          </cell>
          <cell r="CY233">
            <v>2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</row>
        <row r="234">
          <cell r="A234" t="str">
            <v>ﾃﾝﾏ 11</v>
          </cell>
          <cell r="B234" t="str">
            <v xml:space="preserve">ﾃﾝﾏ </v>
          </cell>
          <cell r="C234">
            <v>1</v>
          </cell>
          <cell r="D234">
            <v>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1</v>
          </cell>
          <cell r="Q234">
            <v>1</v>
          </cell>
          <cell r="R234">
            <v>1</v>
          </cell>
          <cell r="S234">
            <v>0</v>
          </cell>
          <cell r="T234">
            <v>1</v>
          </cell>
          <cell r="U234">
            <v>0</v>
          </cell>
          <cell r="V234">
            <v>0</v>
          </cell>
          <cell r="W234">
            <v>1</v>
          </cell>
          <cell r="X234">
            <v>0</v>
          </cell>
          <cell r="Y234">
            <v>0</v>
          </cell>
          <cell r="Z234">
            <v>1</v>
          </cell>
          <cell r="AA234">
            <v>2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1</v>
          </cell>
          <cell r="AH234">
            <v>2</v>
          </cell>
          <cell r="AI234">
            <v>0</v>
          </cell>
          <cell r="AJ234">
            <v>0</v>
          </cell>
          <cell r="AK234">
            <v>0</v>
          </cell>
          <cell r="AL234">
            <v>3</v>
          </cell>
          <cell r="AM234">
            <v>0</v>
          </cell>
          <cell r="AN234">
            <v>1</v>
          </cell>
          <cell r="AO234">
            <v>0</v>
          </cell>
          <cell r="AP234">
            <v>1</v>
          </cell>
          <cell r="AQ234">
            <v>0</v>
          </cell>
          <cell r="AR234">
            <v>1</v>
          </cell>
          <cell r="AS234">
            <v>2</v>
          </cell>
          <cell r="AT234">
            <v>0</v>
          </cell>
          <cell r="AU234">
            <v>1</v>
          </cell>
          <cell r="AV234">
            <v>1</v>
          </cell>
          <cell r="AW234">
            <v>1</v>
          </cell>
          <cell r="AX234">
            <v>1</v>
          </cell>
          <cell r="AY234">
            <v>0</v>
          </cell>
          <cell r="AZ234">
            <v>0</v>
          </cell>
          <cell r="BA234">
            <v>1</v>
          </cell>
          <cell r="BB234">
            <v>3</v>
          </cell>
          <cell r="BC234">
            <v>0</v>
          </cell>
          <cell r="BD234">
            <v>0</v>
          </cell>
          <cell r="BE234">
            <v>0</v>
          </cell>
          <cell r="BF234">
            <v>1</v>
          </cell>
          <cell r="BG234">
            <v>0</v>
          </cell>
          <cell r="BH234">
            <v>2</v>
          </cell>
          <cell r="BI234">
            <v>1</v>
          </cell>
          <cell r="BJ234">
            <v>0</v>
          </cell>
          <cell r="BK234">
            <v>1</v>
          </cell>
          <cell r="BL234">
            <v>1</v>
          </cell>
          <cell r="BM234">
            <v>0</v>
          </cell>
          <cell r="BN234">
            <v>3</v>
          </cell>
          <cell r="BO234">
            <v>0</v>
          </cell>
          <cell r="BP234">
            <v>2</v>
          </cell>
          <cell r="BQ234">
            <v>0</v>
          </cell>
          <cell r="BR234">
            <v>0</v>
          </cell>
          <cell r="BS234">
            <v>0</v>
          </cell>
          <cell r="BT234">
            <v>1</v>
          </cell>
          <cell r="BU234">
            <v>1</v>
          </cell>
          <cell r="BV234">
            <v>2</v>
          </cell>
          <cell r="BW234">
            <v>1</v>
          </cell>
          <cell r="BX234">
            <v>1</v>
          </cell>
          <cell r="BY234">
            <v>0</v>
          </cell>
          <cell r="BZ234">
            <v>1</v>
          </cell>
          <cell r="CA234">
            <v>1</v>
          </cell>
          <cell r="CB234">
            <v>1</v>
          </cell>
          <cell r="CC234">
            <v>1</v>
          </cell>
          <cell r="CD234">
            <v>1</v>
          </cell>
          <cell r="CE234">
            <v>0</v>
          </cell>
          <cell r="CF234">
            <v>0</v>
          </cell>
          <cell r="CG234">
            <v>0</v>
          </cell>
          <cell r="CH234">
            <v>2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</v>
          </cell>
          <cell r="CO234">
            <v>0</v>
          </cell>
          <cell r="CP234">
            <v>0</v>
          </cell>
          <cell r="CQ234">
            <v>0</v>
          </cell>
          <cell r="CR234">
            <v>1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</row>
        <row r="235">
          <cell r="A235" t="str">
            <v>ﾃﾝﾏ 12</v>
          </cell>
          <cell r="B235" t="str">
            <v xml:space="preserve">ﾃﾝﾏ </v>
          </cell>
          <cell r="C235">
            <v>1</v>
          </cell>
          <cell r="D235">
            <v>2</v>
          </cell>
          <cell r="E235">
            <v>0</v>
          </cell>
          <cell r="F235">
            <v>0</v>
          </cell>
          <cell r="G235">
            <v>0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1</v>
          </cell>
          <cell r="O235">
            <v>1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2</v>
          </cell>
          <cell r="U235">
            <v>0</v>
          </cell>
          <cell r="V235">
            <v>0</v>
          </cell>
          <cell r="W235">
            <v>0</v>
          </cell>
          <cell r="X235">
            <v>3</v>
          </cell>
          <cell r="Y235">
            <v>0</v>
          </cell>
          <cell r="Z235">
            <v>0</v>
          </cell>
          <cell r="AA235">
            <v>1</v>
          </cell>
          <cell r="AB235">
            <v>0</v>
          </cell>
          <cell r="AC235">
            <v>0</v>
          </cell>
          <cell r="AD235">
            <v>1</v>
          </cell>
          <cell r="AE235">
            <v>0</v>
          </cell>
          <cell r="AF235">
            <v>1</v>
          </cell>
          <cell r="AG235">
            <v>1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>
            <v>1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2</v>
          </cell>
          <cell r="AT235">
            <v>1</v>
          </cell>
          <cell r="AU235">
            <v>1</v>
          </cell>
          <cell r="AV235">
            <v>1</v>
          </cell>
          <cell r="AW235">
            <v>1</v>
          </cell>
          <cell r="AX235">
            <v>0</v>
          </cell>
          <cell r="AY235">
            <v>1</v>
          </cell>
          <cell r="AZ235">
            <v>1</v>
          </cell>
          <cell r="BA235">
            <v>2</v>
          </cell>
          <cell r="BB235">
            <v>1</v>
          </cell>
          <cell r="BC235">
            <v>1</v>
          </cell>
          <cell r="BD235">
            <v>1</v>
          </cell>
          <cell r="BE235">
            <v>0</v>
          </cell>
          <cell r="BF235">
            <v>1</v>
          </cell>
          <cell r="BG235">
            <v>2</v>
          </cell>
          <cell r="BH235">
            <v>0</v>
          </cell>
          <cell r="BI235">
            <v>0</v>
          </cell>
          <cell r="BJ235">
            <v>0</v>
          </cell>
          <cell r="BK235">
            <v>1</v>
          </cell>
          <cell r="BL235">
            <v>0</v>
          </cell>
          <cell r="BM235">
            <v>1</v>
          </cell>
          <cell r="BN235">
            <v>2</v>
          </cell>
          <cell r="BO235">
            <v>0</v>
          </cell>
          <cell r="BP235">
            <v>0</v>
          </cell>
          <cell r="BQ235">
            <v>2</v>
          </cell>
          <cell r="BR235">
            <v>0</v>
          </cell>
          <cell r="BS235">
            <v>0</v>
          </cell>
          <cell r="BT235">
            <v>1</v>
          </cell>
          <cell r="BU235">
            <v>1</v>
          </cell>
          <cell r="BV235">
            <v>0</v>
          </cell>
          <cell r="BW235">
            <v>0</v>
          </cell>
          <cell r="BX235">
            <v>0</v>
          </cell>
          <cell r="BY235">
            <v>2</v>
          </cell>
          <cell r="BZ235">
            <v>1</v>
          </cell>
          <cell r="CA235">
            <v>1</v>
          </cell>
          <cell r="CB235">
            <v>0</v>
          </cell>
          <cell r="CC235">
            <v>1</v>
          </cell>
          <cell r="CD235">
            <v>0</v>
          </cell>
          <cell r="CE235">
            <v>0</v>
          </cell>
          <cell r="CF235">
            <v>0</v>
          </cell>
          <cell r="CG235">
            <v>1</v>
          </cell>
          <cell r="CH235">
            <v>2</v>
          </cell>
          <cell r="CI235">
            <v>1</v>
          </cell>
          <cell r="CJ235">
            <v>0</v>
          </cell>
          <cell r="CK235">
            <v>0</v>
          </cell>
          <cell r="CL235">
            <v>2</v>
          </cell>
          <cell r="CM235">
            <v>0</v>
          </cell>
          <cell r="CN235">
            <v>1</v>
          </cell>
          <cell r="CO235">
            <v>0</v>
          </cell>
          <cell r="CP235">
            <v>0</v>
          </cell>
          <cell r="CQ235">
            <v>0</v>
          </cell>
          <cell r="CR235">
            <v>1</v>
          </cell>
          <cell r="CS235">
            <v>2</v>
          </cell>
          <cell r="CT235">
            <v>0</v>
          </cell>
          <cell r="CU235">
            <v>0</v>
          </cell>
          <cell r="CV235">
            <v>0</v>
          </cell>
          <cell r="CW235">
            <v>1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</row>
        <row r="236">
          <cell r="A236" t="str">
            <v>ﾄｷﾜ 11</v>
          </cell>
          <cell r="B236" t="str">
            <v xml:space="preserve">ﾄｷﾜ </v>
          </cell>
          <cell r="C236">
            <v>1</v>
          </cell>
          <cell r="D236">
            <v>1</v>
          </cell>
          <cell r="E236">
            <v>1</v>
          </cell>
          <cell r="F236">
            <v>2</v>
          </cell>
          <cell r="G236">
            <v>0</v>
          </cell>
          <cell r="H236">
            <v>5</v>
          </cell>
          <cell r="I236">
            <v>3</v>
          </cell>
          <cell r="J236">
            <v>0</v>
          </cell>
          <cell r="K236">
            <v>3</v>
          </cell>
          <cell r="L236">
            <v>2</v>
          </cell>
          <cell r="M236">
            <v>4</v>
          </cell>
          <cell r="N236">
            <v>0</v>
          </cell>
          <cell r="O236">
            <v>1</v>
          </cell>
          <cell r="P236">
            <v>4</v>
          </cell>
          <cell r="Q236">
            <v>1</v>
          </cell>
          <cell r="R236">
            <v>0</v>
          </cell>
          <cell r="S236">
            <v>2</v>
          </cell>
          <cell r="T236">
            <v>0</v>
          </cell>
          <cell r="U236">
            <v>0</v>
          </cell>
          <cell r="V236">
            <v>5</v>
          </cell>
          <cell r="W236">
            <v>1</v>
          </cell>
          <cell r="X236">
            <v>0</v>
          </cell>
          <cell r="Y236">
            <v>2</v>
          </cell>
          <cell r="Z236">
            <v>2</v>
          </cell>
          <cell r="AA236">
            <v>2</v>
          </cell>
          <cell r="AB236">
            <v>7</v>
          </cell>
          <cell r="AC236">
            <v>7</v>
          </cell>
          <cell r="AD236">
            <v>12</v>
          </cell>
          <cell r="AE236">
            <v>11</v>
          </cell>
          <cell r="AF236">
            <v>7</v>
          </cell>
          <cell r="AG236">
            <v>10</v>
          </cell>
          <cell r="AH236">
            <v>6</v>
          </cell>
          <cell r="AI236">
            <v>7</v>
          </cell>
          <cell r="AJ236">
            <v>7</v>
          </cell>
          <cell r="AK236">
            <v>6</v>
          </cell>
          <cell r="AL236">
            <v>5</v>
          </cell>
          <cell r="AM236">
            <v>7</v>
          </cell>
          <cell r="AN236">
            <v>6</v>
          </cell>
          <cell r="AO236">
            <v>8</v>
          </cell>
          <cell r="AP236">
            <v>3</v>
          </cell>
          <cell r="AQ236">
            <v>8</v>
          </cell>
          <cell r="AR236">
            <v>6</v>
          </cell>
          <cell r="AS236">
            <v>7</v>
          </cell>
          <cell r="AT236">
            <v>5</v>
          </cell>
          <cell r="AU236">
            <v>3</v>
          </cell>
          <cell r="AV236">
            <v>5</v>
          </cell>
          <cell r="AW236">
            <v>5</v>
          </cell>
          <cell r="AX236">
            <v>8</v>
          </cell>
          <cell r="AY236">
            <v>5</v>
          </cell>
          <cell r="AZ236">
            <v>8</v>
          </cell>
          <cell r="BA236">
            <v>3</v>
          </cell>
          <cell r="BB236">
            <v>8</v>
          </cell>
          <cell r="BC236">
            <v>5</v>
          </cell>
          <cell r="BD236">
            <v>4</v>
          </cell>
          <cell r="BE236">
            <v>8</v>
          </cell>
          <cell r="BF236">
            <v>0</v>
          </cell>
          <cell r="BG236">
            <v>1</v>
          </cell>
          <cell r="BH236">
            <v>7</v>
          </cell>
          <cell r="BI236">
            <v>3</v>
          </cell>
          <cell r="BJ236">
            <v>2</v>
          </cell>
          <cell r="BK236">
            <v>4</v>
          </cell>
          <cell r="BL236">
            <v>2</v>
          </cell>
          <cell r="BM236">
            <v>1</v>
          </cell>
          <cell r="BN236">
            <v>2</v>
          </cell>
          <cell r="BO236">
            <v>4</v>
          </cell>
          <cell r="BP236">
            <v>4</v>
          </cell>
          <cell r="BQ236">
            <v>3</v>
          </cell>
          <cell r="BR236">
            <v>8</v>
          </cell>
          <cell r="BS236">
            <v>2</v>
          </cell>
          <cell r="BT236">
            <v>4</v>
          </cell>
          <cell r="BU236">
            <v>5</v>
          </cell>
          <cell r="BV236">
            <v>5</v>
          </cell>
          <cell r="BW236">
            <v>4</v>
          </cell>
          <cell r="BX236">
            <v>4</v>
          </cell>
          <cell r="BY236">
            <v>2</v>
          </cell>
          <cell r="BZ236">
            <v>1</v>
          </cell>
          <cell r="CA236">
            <v>2</v>
          </cell>
          <cell r="CB236">
            <v>0</v>
          </cell>
          <cell r="CC236">
            <v>4</v>
          </cell>
          <cell r="CD236">
            <v>0</v>
          </cell>
          <cell r="CE236">
            <v>1</v>
          </cell>
          <cell r="CF236">
            <v>3</v>
          </cell>
          <cell r="CG236">
            <v>0</v>
          </cell>
          <cell r="CH236">
            <v>3</v>
          </cell>
          <cell r="CI236">
            <v>4</v>
          </cell>
          <cell r="CJ236">
            <v>1</v>
          </cell>
          <cell r="CK236">
            <v>0</v>
          </cell>
          <cell r="CL236">
            <v>2</v>
          </cell>
          <cell r="CM236">
            <v>1</v>
          </cell>
          <cell r="CN236">
            <v>3</v>
          </cell>
          <cell r="CO236">
            <v>0</v>
          </cell>
          <cell r="CP236">
            <v>2</v>
          </cell>
          <cell r="CQ236">
            <v>1</v>
          </cell>
          <cell r="CR236">
            <v>0</v>
          </cell>
          <cell r="CS236">
            <v>2</v>
          </cell>
          <cell r="CT236">
            <v>0</v>
          </cell>
          <cell r="CU236">
            <v>0</v>
          </cell>
          <cell r="CV236">
            <v>1</v>
          </cell>
          <cell r="CW236">
            <v>0</v>
          </cell>
          <cell r="CX236">
            <v>1</v>
          </cell>
          <cell r="CY236">
            <v>1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</row>
        <row r="237">
          <cell r="A237" t="str">
            <v>ﾄｷﾜ 12</v>
          </cell>
          <cell r="B237" t="str">
            <v xml:space="preserve">ﾄｷﾜ </v>
          </cell>
          <cell r="C237">
            <v>1</v>
          </cell>
          <cell r="D237">
            <v>2</v>
          </cell>
          <cell r="E237">
            <v>1</v>
          </cell>
          <cell r="F237">
            <v>1</v>
          </cell>
          <cell r="G237">
            <v>0</v>
          </cell>
          <cell r="H237">
            <v>4</v>
          </cell>
          <cell r="I237">
            <v>3</v>
          </cell>
          <cell r="J237">
            <v>2</v>
          </cell>
          <cell r="K237">
            <v>5</v>
          </cell>
          <cell r="L237">
            <v>2</v>
          </cell>
          <cell r="M237">
            <v>1</v>
          </cell>
          <cell r="N237">
            <v>3</v>
          </cell>
          <cell r="O237">
            <v>3</v>
          </cell>
          <cell r="P237">
            <v>3</v>
          </cell>
          <cell r="Q237">
            <v>1</v>
          </cell>
          <cell r="R237">
            <v>3</v>
          </cell>
          <cell r="S237">
            <v>0</v>
          </cell>
          <cell r="T237">
            <v>2</v>
          </cell>
          <cell r="U237">
            <v>0</v>
          </cell>
          <cell r="V237">
            <v>1</v>
          </cell>
          <cell r="W237">
            <v>1</v>
          </cell>
          <cell r="X237">
            <v>1</v>
          </cell>
          <cell r="Y237">
            <v>2</v>
          </cell>
          <cell r="Z237">
            <v>1</v>
          </cell>
          <cell r="AA237">
            <v>9</v>
          </cell>
          <cell r="AB237">
            <v>3</v>
          </cell>
          <cell r="AC237">
            <v>6</v>
          </cell>
          <cell r="AD237">
            <v>9</v>
          </cell>
          <cell r="AE237">
            <v>8</v>
          </cell>
          <cell r="AF237">
            <v>7</v>
          </cell>
          <cell r="AG237">
            <v>1</v>
          </cell>
          <cell r="AH237">
            <v>9</v>
          </cell>
          <cell r="AI237">
            <v>4</v>
          </cell>
          <cell r="AJ237">
            <v>4</v>
          </cell>
          <cell r="AK237">
            <v>4</v>
          </cell>
          <cell r="AL237">
            <v>3</v>
          </cell>
          <cell r="AM237">
            <v>3</v>
          </cell>
          <cell r="AN237">
            <v>4</v>
          </cell>
          <cell r="AO237">
            <v>4</v>
          </cell>
          <cell r="AP237">
            <v>6</v>
          </cell>
          <cell r="AQ237">
            <v>7</v>
          </cell>
          <cell r="AR237">
            <v>3</v>
          </cell>
          <cell r="AS237">
            <v>7</v>
          </cell>
          <cell r="AT237">
            <v>5</v>
          </cell>
          <cell r="AU237">
            <v>1</v>
          </cell>
          <cell r="AV237">
            <v>1</v>
          </cell>
          <cell r="AW237">
            <v>5</v>
          </cell>
          <cell r="AX237">
            <v>6</v>
          </cell>
          <cell r="AY237">
            <v>4</v>
          </cell>
          <cell r="AZ237">
            <v>5</v>
          </cell>
          <cell r="BA237">
            <v>7</v>
          </cell>
          <cell r="BB237">
            <v>2</v>
          </cell>
          <cell r="BC237">
            <v>3</v>
          </cell>
          <cell r="BD237">
            <v>3</v>
          </cell>
          <cell r="BE237">
            <v>3</v>
          </cell>
          <cell r="BF237">
            <v>3</v>
          </cell>
          <cell r="BG237">
            <v>0</v>
          </cell>
          <cell r="BH237">
            <v>2</v>
          </cell>
          <cell r="BI237">
            <v>3</v>
          </cell>
          <cell r="BJ237">
            <v>2</v>
          </cell>
          <cell r="BK237">
            <v>2</v>
          </cell>
          <cell r="BL237">
            <v>2</v>
          </cell>
          <cell r="BM237">
            <v>1</v>
          </cell>
          <cell r="BN237">
            <v>5</v>
          </cell>
          <cell r="BO237">
            <v>3</v>
          </cell>
          <cell r="BP237">
            <v>1</v>
          </cell>
          <cell r="BQ237">
            <v>4</v>
          </cell>
          <cell r="BR237">
            <v>5</v>
          </cell>
          <cell r="BS237">
            <v>2</v>
          </cell>
          <cell r="BT237">
            <v>6</v>
          </cell>
          <cell r="BU237">
            <v>2</v>
          </cell>
          <cell r="BV237">
            <v>4</v>
          </cell>
          <cell r="BW237">
            <v>3</v>
          </cell>
          <cell r="BX237">
            <v>3</v>
          </cell>
          <cell r="BY237">
            <v>1</v>
          </cell>
          <cell r="BZ237">
            <v>4</v>
          </cell>
          <cell r="CA237">
            <v>3</v>
          </cell>
          <cell r="CB237">
            <v>3</v>
          </cell>
          <cell r="CC237">
            <v>4</v>
          </cell>
          <cell r="CD237">
            <v>2</v>
          </cell>
          <cell r="CE237">
            <v>4</v>
          </cell>
          <cell r="CF237">
            <v>2</v>
          </cell>
          <cell r="CG237">
            <v>6</v>
          </cell>
          <cell r="CH237">
            <v>3</v>
          </cell>
          <cell r="CI237">
            <v>1</v>
          </cell>
          <cell r="CJ237">
            <v>0</v>
          </cell>
          <cell r="CK237">
            <v>3</v>
          </cell>
          <cell r="CL237">
            <v>2</v>
          </cell>
          <cell r="CM237">
            <v>3</v>
          </cell>
          <cell r="CN237">
            <v>2</v>
          </cell>
          <cell r="CO237">
            <v>0</v>
          </cell>
          <cell r="CP237">
            <v>1</v>
          </cell>
          <cell r="CQ237">
            <v>1</v>
          </cell>
          <cell r="CR237">
            <v>4</v>
          </cell>
          <cell r="CS237">
            <v>0</v>
          </cell>
          <cell r="CT237">
            <v>2</v>
          </cell>
          <cell r="CU237">
            <v>2</v>
          </cell>
          <cell r="CV237">
            <v>0</v>
          </cell>
          <cell r="CW237">
            <v>1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</row>
        <row r="238">
          <cell r="A238" t="str">
            <v>ﾄｷﾞ 11</v>
          </cell>
          <cell r="B238" t="str">
            <v xml:space="preserve">ﾄｷﾞ </v>
          </cell>
          <cell r="C238">
            <v>1</v>
          </cell>
          <cell r="D238">
            <v>1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</v>
          </cell>
          <cell r="J238">
            <v>1</v>
          </cell>
          <cell r="K238">
            <v>1</v>
          </cell>
          <cell r="L238">
            <v>0</v>
          </cell>
          <cell r="M238">
            <v>0</v>
          </cell>
          <cell r="N238">
            <v>1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3</v>
          </cell>
          <cell r="V238">
            <v>0</v>
          </cell>
          <cell r="W238">
            <v>0</v>
          </cell>
          <cell r="X238">
            <v>0</v>
          </cell>
          <cell r="Y238">
            <v>1</v>
          </cell>
          <cell r="Z238">
            <v>1</v>
          </cell>
          <cell r="AA238">
            <v>1</v>
          </cell>
          <cell r="AB238">
            <v>1</v>
          </cell>
          <cell r="AC238">
            <v>1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1</v>
          </cell>
          <cell r="AL238">
            <v>0</v>
          </cell>
          <cell r="AM238">
            <v>0</v>
          </cell>
          <cell r="AN238">
            <v>0</v>
          </cell>
          <cell r="AO238">
            <v>1</v>
          </cell>
          <cell r="AP238">
            <v>0</v>
          </cell>
          <cell r="AQ238">
            <v>0</v>
          </cell>
          <cell r="AR238">
            <v>1</v>
          </cell>
          <cell r="AS238">
            <v>2</v>
          </cell>
          <cell r="AT238">
            <v>0</v>
          </cell>
          <cell r="AU238">
            <v>0</v>
          </cell>
          <cell r="AV238">
            <v>1</v>
          </cell>
          <cell r="AW238">
            <v>0</v>
          </cell>
          <cell r="AX238">
            <v>2</v>
          </cell>
          <cell r="AY238">
            <v>3</v>
          </cell>
          <cell r="AZ238">
            <v>1</v>
          </cell>
          <cell r="BA238">
            <v>2</v>
          </cell>
          <cell r="BB238">
            <v>0</v>
          </cell>
          <cell r="BC238">
            <v>1</v>
          </cell>
          <cell r="BD238">
            <v>1</v>
          </cell>
          <cell r="BE238">
            <v>0</v>
          </cell>
          <cell r="BF238">
            <v>0</v>
          </cell>
          <cell r="BG238">
            <v>2</v>
          </cell>
          <cell r="BH238">
            <v>2</v>
          </cell>
          <cell r="BI238">
            <v>2</v>
          </cell>
          <cell r="BJ238">
            <v>1</v>
          </cell>
          <cell r="BK238">
            <v>0</v>
          </cell>
          <cell r="BL238">
            <v>0</v>
          </cell>
          <cell r="BM238">
            <v>0</v>
          </cell>
          <cell r="BN238">
            <v>2</v>
          </cell>
          <cell r="BO238">
            <v>0</v>
          </cell>
          <cell r="BP238">
            <v>0</v>
          </cell>
          <cell r="BQ238">
            <v>2</v>
          </cell>
          <cell r="BR238">
            <v>0</v>
          </cell>
          <cell r="BS238">
            <v>2</v>
          </cell>
          <cell r="BT238">
            <v>2</v>
          </cell>
          <cell r="BU238">
            <v>1</v>
          </cell>
          <cell r="BV238">
            <v>2</v>
          </cell>
          <cell r="BW238">
            <v>3</v>
          </cell>
          <cell r="BX238">
            <v>2</v>
          </cell>
          <cell r="BY238">
            <v>0</v>
          </cell>
          <cell r="BZ238">
            <v>4</v>
          </cell>
          <cell r="CA238">
            <v>0</v>
          </cell>
          <cell r="CB238">
            <v>0</v>
          </cell>
          <cell r="CC238">
            <v>1</v>
          </cell>
          <cell r="CD238">
            <v>1</v>
          </cell>
          <cell r="CE238">
            <v>0</v>
          </cell>
          <cell r="CF238">
            <v>2</v>
          </cell>
          <cell r="CG238">
            <v>0</v>
          </cell>
          <cell r="CH238">
            <v>2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  <cell r="CN238">
            <v>0</v>
          </cell>
          <cell r="CO238">
            <v>0</v>
          </cell>
          <cell r="CP238">
            <v>1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</row>
        <row r="239">
          <cell r="A239" t="str">
            <v>ﾄｷﾞ 12</v>
          </cell>
          <cell r="B239" t="str">
            <v xml:space="preserve">ﾄｷﾞ </v>
          </cell>
          <cell r="C239">
            <v>1</v>
          </cell>
          <cell r="D239">
            <v>2</v>
          </cell>
          <cell r="E239">
            <v>2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1</v>
          </cell>
          <cell r="M239">
            <v>1</v>
          </cell>
          <cell r="N239">
            <v>0</v>
          </cell>
          <cell r="O239">
            <v>0</v>
          </cell>
          <cell r="P239">
            <v>1</v>
          </cell>
          <cell r="Q239">
            <v>1</v>
          </cell>
          <cell r="R239">
            <v>1</v>
          </cell>
          <cell r="S239">
            <v>1</v>
          </cell>
          <cell r="T239">
            <v>2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1</v>
          </cell>
          <cell r="AC239">
            <v>1</v>
          </cell>
          <cell r="AD239">
            <v>0</v>
          </cell>
          <cell r="AE239">
            <v>0</v>
          </cell>
          <cell r="AF239">
            <v>1</v>
          </cell>
          <cell r="AG239">
            <v>0</v>
          </cell>
          <cell r="AH239">
            <v>1</v>
          </cell>
          <cell r="AI239">
            <v>0</v>
          </cell>
          <cell r="AJ239">
            <v>1</v>
          </cell>
          <cell r="AK239">
            <v>1</v>
          </cell>
          <cell r="AL239">
            <v>2</v>
          </cell>
          <cell r="AM239">
            <v>2</v>
          </cell>
          <cell r="AN239">
            <v>0</v>
          </cell>
          <cell r="AO239">
            <v>0</v>
          </cell>
          <cell r="AP239">
            <v>1</v>
          </cell>
          <cell r="AQ239">
            <v>1</v>
          </cell>
          <cell r="AR239">
            <v>0</v>
          </cell>
          <cell r="AS239">
            <v>1</v>
          </cell>
          <cell r="AT239">
            <v>1</v>
          </cell>
          <cell r="AU239">
            <v>1</v>
          </cell>
          <cell r="AV239">
            <v>1</v>
          </cell>
          <cell r="AW239">
            <v>2</v>
          </cell>
          <cell r="AX239">
            <v>1</v>
          </cell>
          <cell r="AY239">
            <v>4</v>
          </cell>
          <cell r="AZ239">
            <v>0</v>
          </cell>
          <cell r="BA239">
            <v>0</v>
          </cell>
          <cell r="BB239">
            <v>3</v>
          </cell>
          <cell r="BC239">
            <v>1</v>
          </cell>
          <cell r="BD239">
            <v>1</v>
          </cell>
          <cell r="BE239">
            <v>1</v>
          </cell>
          <cell r="BF239">
            <v>0</v>
          </cell>
          <cell r="BG239">
            <v>0</v>
          </cell>
          <cell r="BH239">
            <v>2</v>
          </cell>
          <cell r="BI239">
            <v>2</v>
          </cell>
          <cell r="BJ239">
            <v>0</v>
          </cell>
          <cell r="BK239">
            <v>1</v>
          </cell>
          <cell r="BL239">
            <v>0</v>
          </cell>
          <cell r="BM239">
            <v>3</v>
          </cell>
          <cell r="BN239">
            <v>4</v>
          </cell>
          <cell r="BO239">
            <v>0</v>
          </cell>
          <cell r="BP239">
            <v>0</v>
          </cell>
          <cell r="BQ239">
            <v>2</v>
          </cell>
          <cell r="BR239">
            <v>0</v>
          </cell>
          <cell r="BS239">
            <v>1</v>
          </cell>
          <cell r="BT239">
            <v>4</v>
          </cell>
          <cell r="BU239">
            <v>1</v>
          </cell>
          <cell r="BV239">
            <v>4</v>
          </cell>
          <cell r="BW239">
            <v>2</v>
          </cell>
          <cell r="BX239">
            <v>0</v>
          </cell>
          <cell r="BY239">
            <v>1</v>
          </cell>
          <cell r="BZ239">
            <v>2</v>
          </cell>
          <cell r="CA239">
            <v>0</v>
          </cell>
          <cell r="CB239">
            <v>2</v>
          </cell>
          <cell r="CC239">
            <v>1</v>
          </cell>
          <cell r="CD239">
            <v>0</v>
          </cell>
          <cell r="CE239">
            <v>0</v>
          </cell>
          <cell r="CF239">
            <v>2</v>
          </cell>
          <cell r="CG239">
            <v>1</v>
          </cell>
          <cell r="CH239">
            <v>2</v>
          </cell>
          <cell r="CI239">
            <v>0</v>
          </cell>
          <cell r="CJ239">
            <v>0</v>
          </cell>
          <cell r="CK239">
            <v>2</v>
          </cell>
          <cell r="CL239">
            <v>1</v>
          </cell>
          <cell r="CM239">
            <v>0</v>
          </cell>
          <cell r="CN239">
            <v>1</v>
          </cell>
          <cell r="CO239">
            <v>1</v>
          </cell>
          <cell r="CP239">
            <v>1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1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1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</row>
        <row r="240">
          <cell r="A240" t="str">
            <v>ﾄﾐﾂｶ11</v>
          </cell>
          <cell r="B240" t="str">
            <v>ﾄﾐﾂｶ</v>
          </cell>
          <cell r="C240">
            <v>1</v>
          </cell>
          <cell r="D240">
            <v>1</v>
          </cell>
          <cell r="E240">
            <v>71</v>
          </cell>
          <cell r="F240">
            <v>72</v>
          </cell>
          <cell r="G240">
            <v>54</v>
          </cell>
          <cell r="H240">
            <v>81</v>
          </cell>
          <cell r="I240">
            <v>62</v>
          </cell>
          <cell r="J240">
            <v>71</v>
          </cell>
          <cell r="K240">
            <v>69</v>
          </cell>
          <cell r="L240">
            <v>79</v>
          </cell>
          <cell r="M240">
            <v>85</v>
          </cell>
          <cell r="N240">
            <v>69</v>
          </cell>
          <cell r="O240">
            <v>75</v>
          </cell>
          <cell r="P240">
            <v>73</v>
          </cell>
          <cell r="Q240">
            <v>72</v>
          </cell>
          <cell r="R240">
            <v>82</v>
          </cell>
          <cell r="S240">
            <v>77</v>
          </cell>
          <cell r="T240">
            <v>75</v>
          </cell>
          <cell r="U240">
            <v>77</v>
          </cell>
          <cell r="V240">
            <v>82</v>
          </cell>
          <cell r="W240">
            <v>77</v>
          </cell>
          <cell r="X240">
            <v>82</v>
          </cell>
          <cell r="Y240">
            <v>88</v>
          </cell>
          <cell r="Z240">
            <v>88</v>
          </cell>
          <cell r="AA240">
            <v>89</v>
          </cell>
          <cell r="AB240">
            <v>82</v>
          </cell>
          <cell r="AC240">
            <v>79</v>
          </cell>
          <cell r="AD240">
            <v>79</v>
          </cell>
          <cell r="AE240">
            <v>76</v>
          </cell>
          <cell r="AF240">
            <v>70</v>
          </cell>
          <cell r="AG240">
            <v>69</v>
          </cell>
          <cell r="AH240">
            <v>76</v>
          </cell>
          <cell r="AI240">
            <v>82</v>
          </cell>
          <cell r="AJ240">
            <v>119</v>
          </cell>
          <cell r="AK240">
            <v>77</v>
          </cell>
          <cell r="AL240">
            <v>79</v>
          </cell>
          <cell r="AM240">
            <v>82</v>
          </cell>
          <cell r="AN240">
            <v>84</v>
          </cell>
          <cell r="AO240">
            <v>77</v>
          </cell>
          <cell r="AP240">
            <v>112</v>
          </cell>
          <cell r="AQ240">
            <v>104</v>
          </cell>
          <cell r="AR240">
            <v>86</v>
          </cell>
          <cell r="AS240">
            <v>94</v>
          </cell>
          <cell r="AT240">
            <v>88</v>
          </cell>
          <cell r="AU240">
            <v>115</v>
          </cell>
          <cell r="AV240">
            <v>115</v>
          </cell>
          <cell r="AW240">
            <v>129</v>
          </cell>
          <cell r="AX240">
            <v>140</v>
          </cell>
          <cell r="AY240">
            <v>111</v>
          </cell>
          <cell r="AZ240">
            <v>130</v>
          </cell>
          <cell r="BA240">
            <v>117</v>
          </cell>
          <cell r="BB240">
            <v>99</v>
          </cell>
          <cell r="BC240">
            <v>136</v>
          </cell>
          <cell r="BD240">
            <v>83</v>
          </cell>
          <cell r="BE240">
            <v>110</v>
          </cell>
          <cell r="BF240">
            <v>107</v>
          </cell>
          <cell r="BG240">
            <v>105</v>
          </cell>
          <cell r="BH240">
            <v>97</v>
          </cell>
          <cell r="BI240">
            <v>94</v>
          </cell>
          <cell r="BJ240">
            <v>83</v>
          </cell>
          <cell r="BK240">
            <v>92</v>
          </cell>
          <cell r="BL240">
            <v>104</v>
          </cell>
          <cell r="BM240">
            <v>98</v>
          </cell>
          <cell r="BN240">
            <v>92</v>
          </cell>
          <cell r="BO240">
            <v>101</v>
          </cell>
          <cell r="BP240">
            <v>94</v>
          </cell>
          <cell r="BQ240">
            <v>98</v>
          </cell>
          <cell r="BR240">
            <v>102</v>
          </cell>
          <cell r="BS240">
            <v>115</v>
          </cell>
          <cell r="BT240">
            <v>116</v>
          </cell>
          <cell r="BU240">
            <v>111</v>
          </cell>
          <cell r="BV240">
            <v>121</v>
          </cell>
          <cell r="BW240">
            <v>110</v>
          </cell>
          <cell r="BX240">
            <v>63</v>
          </cell>
          <cell r="BY240">
            <v>66</v>
          </cell>
          <cell r="BZ240">
            <v>100</v>
          </cell>
          <cell r="CA240">
            <v>84</v>
          </cell>
          <cell r="CB240">
            <v>86</v>
          </cell>
          <cell r="CC240">
            <v>100</v>
          </cell>
          <cell r="CD240">
            <v>68</v>
          </cell>
          <cell r="CE240">
            <v>80</v>
          </cell>
          <cell r="CF240">
            <v>70</v>
          </cell>
          <cell r="CG240">
            <v>74</v>
          </cell>
          <cell r="CH240">
            <v>68</v>
          </cell>
          <cell r="CI240">
            <v>61</v>
          </cell>
          <cell r="CJ240">
            <v>53</v>
          </cell>
          <cell r="CK240">
            <v>59</v>
          </cell>
          <cell r="CL240">
            <v>41</v>
          </cell>
          <cell r="CM240">
            <v>34</v>
          </cell>
          <cell r="CN240">
            <v>33</v>
          </cell>
          <cell r="CO240">
            <v>18</v>
          </cell>
          <cell r="CP240">
            <v>27</v>
          </cell>
          <cell r="CQ240">
            <v>23</v>
          </cell>
          <cell r="CR240">
            <v>18</v>
          </cell>
          <cell r="CS240">
            <v>11</v>
          </cell>
          <cell r="CT240">
            <v>9</v>
          </cell>
          <cell r="CU240">
            <v>4</v>
          </cell>
          <cell r="CV240">
            <v>5</v>
          </cell>
          <cell r="CW240">
            <v>2</v>
          </cell>
          <cell r="CX240">
            <v>0</v>
          </cell>
          <cell r="CY240">
            <v>1</v>
          </cell>
          <cell r="CZ240">
            <v>1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</row>
        <row r="241">
          <cell r="A241" t="str">
            <v>ﾄﾐﾂｶ12</v>
          </cell>
          <cell r="B241" t="str">
            <v>ﾄﾐﾂｶ</v>
          </cell>
          <cell r="C241">
            <v>1</v>
          </cell>
          <cell r="D241">
            <v>2</v>
          </cell>
          <cell r="E241">
            <v>41</v>
          </cell>
          <cell r="F241">
            <v>75</v>
          </cell>
          <cell r="G241">
            <v>59</v>
          </cell>
          <cell r="H241">
            <v>59</v>
          </cell>
          <cell r="I241">
            <v>50</v>
          </cell>
          <cell r="J241">
            <v>50</v>
          </cell>
          <cell r="K241">
            <v>63</v>
          </cell>
          <cell r="L241">
            <v>71</v>
          </cell>
          <cell r="M241">
            <v>72</v>
          </cell>
          <cell r="N241">
            <v>68</v>
          </cell>
          <cell r="O241">
            <v>77</v>
          </cell>
          <cell r="P241">
            <v>69</v>
          </cell>
          <cell r="Q241">
            <v>60</v>
          </cell>
          <cell r="R241">
            <v>65</v>
          </cell>
          <cell r="S241">
            <v>76</v>
          </cell>
          <cell r="T241">
            <v>86</v>
          </cell>
          <cell r="U241">
            <v>62</v>
          </cell>
          <cell r="V241">
            <v>77</v>
          </cell>
          <cell r="W241">
            <v>72</v>
          </cell>
          <cell r="X241">
            <v>82</v>
          </cell>
          <cell r="Y241">
            <v>63</v>
          </cell>
          <cell r="Z241">
            <v>80</v>
          </cell>
          <cell r="AA241">
            <v>60</v>
          </cell>
          <cell r="AB241">
            <v>66</v>
          </cell>
          <cell r="AC241">
            <v>70</v>
          </cell>
          <cell r="AD241">
            <v>68</v>
          </cell>
          <cell r="AE241">
            <v>67</v>
          </cell>
          <cell r="AF241">
            <v>69</v>
          </cell>
          <cell r="AG241">
            <v>68</v>
          </cell>
          <cell r="AH241">
            <v>65</v>
          </cell>
          <cell r="AI241">
            <v>63</v>
          </cell>
          <cell r="AJ241">
            <v>82</v>
          </cell>
          <cell r="AK241">
            <v>88</v>
          </cell>
          <cell r="AL241">
            <v>85</v>
          </cell>
          <cell r="AM241">
            <v>86</v>
          </cell>
          <cell r="AN241">
            <v>68</v>
          </cell>
          <cell r="AO241">
            <v>89</v>
          </cell>
          <cell r="AP241">
            <v>103</v>
          </cell>
          <cell r="AQ241">
            <v>90</v>
          </cell>
          <cell r="AR241">
            <v>95</v>
          </cell>
          <cell r="AS241">
            <v>85</v>
          </cell>
          <cell r="AT241">
            <v>112</v>
          </cell>
          <cell r="AU241">
            <v>129</v>
          </cell>
          <cell r="AV241">
            <v>124</v>
          </cell>
          <cell r="AW241">
            <v>126</v>
          </cell>
          <cell r="AX241">
            <v>135</v>
          </cell>
          <cell r="AY241">
            <v>102</v>
          </cell>
          <cell r="AZ241">
            <v>109</v>
          </cell>
          <cell r="BA241">
            <v>134</v>
          </cell>
          <cell r="BB241">
            <v>127</v>
          </cell>
          <cell r="BC241">
            <v>143</v>
          </cell>
          <cell r="BD241">
            <v>74</v>
          </cell>
          <cell r="BE241">
            <v>128</v>
          </cell>
          <cell r="BF241">
            <v>107</v>
          </cell>
          <cell r="BG241">
            <v>91</v>
          </cell>
          <cell r="BH241">
            <v>100</v>
          </cell>
          <cell r="BI241">
            <v>86</v>
          </cell>
          <cell r="BJ241">
            <v>90</v>
          </cell>
          <cell r="BK241">
            <v>117</v>
          </cell>
          <cell r="BL241">
            <v>115</v>
          </cell>
          <cell r="BM241">
            <v>84</v>
          </cell>
          <cell r="BN241">
            <v>109</v>
          </cell>
          <cell r="BO241">
            <v>101</v>
          </cell>
          <cell r="BP241">
            <v>83</v>
          </cell>
          <cell r="BQ241">
            <v>92</v>
          </cell>
          <cell r="BR241">
            <v>102</v>
          </cell>
          <cell r="BS241">
            <v>100</v>
          </cell>
          <cell r="BT241">
            <v>111</v>
          </cell>
          <cell r="BU241">
            <v>124</v>
          </cell>
          <cell r="BV241">
            <v>150</v>
          </cell>
          <cell r="BW241">
            <v>124</v>
          </cell>
          <cell r="BX241">
            <v>89</v>
          </cell>
          <cell r="BY241">
            <v>118</v>
          </cell>
          <cell r="BZ241">
            <v>115</v>
          </cell>
          <cell r="CA241">
            <v>101</v>
          </cell>
          <cell r="CB241">
            <v>107</v>
          </cell>
          <cell r="CC241">
            <v>109</v>
          </cell>
          <cell r="CD241">
            <v>90</v>
          </cell>
          <cell r="CE241">
            <v>79</v>
          </cell>
          <cell r="CF241">
            <v>92</v>
          </cell>
          <cell r="CG241">
            <v>80</v>
          </cell>
          <cell r="CH241">
            <v>99</v>
          </cell>
          <cell r="CI241">
            <v>72</v>
          </cell>
          <cell r="CJ241">
            <v>78</v>
          </cell>
          <cell r="CK241">
            <v>68</v>
          </cell>
          <cell r="CL241">
            <v>77</v>
          </cell>
          <cell r="CM241">
            <v>65</v>
          </cell>
          <cell r="CN241">
            <v>58</v>
          </cell>
          <cell r="CO241">
            <v>45</v>
          </cell>
          <cell r="CP241">
            <v>43</v>
          </cell>
          <cell r="CQ241">
            <v>38</v>
          </cell>
          <cell r="CR241">
            <v>40</v>
          </cell>
          <cell r="CS241">
            <v>25</v>
          </cell>
          <cell r="CT241">
            <v>22</v>
          </cell>
          <cell r="CU241">
            <v>12</v>
          </cell>
          <cell r="CV241">
            <v>11</v>
          </cell>
          <cell r="CW241">
            <v>5</v>
          </cell>
          <cell r="CX241">
            <v>10</v>
          </cell>
          <cell r="CY241">
            <v>2</v>
          </cell>
          <cell r="CZ241">
            <v>2</v>
          </cell>
          <cell r="DA241">
            <v>2</v>
          </cell>
          <cell r="DB241">
            <v>1</v>
          </cell>
          <cell r="DC241">
            <v>1</v>
          </cell>
          <cell r="DD241">
            <v>0</v>
          </cell>
          <cell r="DE241">
            <v>1</v>
          </cell>
        </row>
        <row r="242">
          <cell r="A242" t="str">
            <v>ﾄﾐﾖｼ11</v>
          </cell>
          <cell r="B242" t="str">
            <v>ﾄﾐﾖｼ</v>
          </cell>
          <cell r="C242">
            <v>1</v>
          </cell>
          <cell r="D242">
            <v>1</v>
          </cell>
          <cell r="E242">
            <v>0</v>
          </cell>
          <cell r="F242">
            <v>0</v>
          </cell>
          <cell r="G242">
            <v>0</v>
          </cell>
          <cell r="H242">
            <v>1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1</v>
          </cell>
          <cell r="T242">
            <v>0</v>
          </cell>
          <cell r="U242">
            <v>0</v>
          </cell>
          <cell r="V242">
            <v>2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2</v>
          </cell>
          <cell r="AC242">
            <v>4</v>
          </cell>
          <cell r="AD242">
            <v>3</v>
          </cell>
          <cell r="AE242">
            <v>6</v>
          </cell>
          <cell r="AF242">
            <v>4</v>
          </cell>
          <cell r="AG242">
            <v>3</v>
          </cell>
          <cell r="AH242">
            <v>2</v>
          </cell>
          <cell r="AI242">
            <v>0</v>
          </cell>
          <cell r="AJ242">
            <v>2</v>
          </cell>
          <cell r="AK242">
            <v>1</v>
          </cell>
          <cell r="AL242">
            <v>1</v>
          </cell>
          <cell r="AM242">
            <v>1</v>
          </cell>
          <cell r="AN242">
            <v>3</v>
          </cell>
          <cell r="AO242">
            <v>1</v>
          </cell>
          <cell r="AP242">
            <v>4</v>
          </cell>
          <cell r="AQ242">
            <v>3</v>
          </cell>
          <cell r="AR242">
            <v>1</v>
          </cell>
          <cell r="AS242">
            <v>1</v>
          </cell>
          <cell r="AT242">
            <v>0</v>
          </cell>
          <cell r="AU242">
            <v>2</v>
          </cell>
          <cell r="AV242">
            <v>0</v>
          </cell>
          <cell r="AW242">
            <v>4</v>
          </cell>
          <cell r="AX242">
            <v>1</v>
          </cell>
          <cell r="AY242">
            <v>2</v>
          </cell>
          <cell r="AZ242">
            <v>1</v>
          </cell>
          <cell r="BA242">
            <v>1</v>
          </cell>
          <cell r="BB242">
            <v>2</v>
          </cell>
          <cell r="BC242">
            <v>0</v>
          </cell>
          <cell r="BD242">
            <v>1</v>
          </cell>
          <cell r="BE242">
            <v>1</v>
          </cell>
          <cell r="BF242">
            <v>0</v>
          </cell>
          <cell r="BG242">
            <v>4</v>
          </cell>
          <cell r="BH242">
            <v>1</v>
          </cell>
          <cell r="BI242">
            <v>1</v>
          </cell>
          <cell r="BJ242">
            <v>1</v>
          </cell>
          <cell r="BK242">
            <v>2</v>
          </cell>
          <cell r="BL242">
            <v>0</v>
          </cell>
          <cell r="BM242">
            <v>2</v>
          </cell>
          <cell r="BN242">
            <v>3</v>
          </cell>
          <cell r="BO242">
            <v>3</v>
          </cell>
          <cell r="BP242">
            <v>1</v>
          </cell>
          <cell r="BQ242">
            <v>1</v>
          </cell>
          <cell r="BR242">
            <v>2</v>
          </cell>
          <cell r="BS242">
            <v>3</v>
          </cell>
          <cell r="BT242">
            <v>2</v>
          </cell>
          <cell r="BU242">
            <v>1</v>
          </cell>
          <cell r="BV242">
            <v>1</v>
          </cell>
          <cell r="BW242">
            <v>0</v>
          </cell>
          <cell r="BX242">
            <v>2</v>
          </cell>
          <cell r="BY242">
            <v>2</v>
          </cell>
          <cell r="BZ242">
            <v>2</v>
          </cell>
          <cell r="CA242">
            <v>2</v>
          </cell>
          <cell r="CB242">
            <v>4</v>
          </cell>
          <cell r="CC242">
            <v>2</v>
          </cell>
          <cell r="CD242">
            <v>1</v>
          </cell>
          <cell r="CE242">
            <v>2</v>
          </cell>
          <cell r="CF242">
            <v>0</v>
          </cell>
          <cell r="CG242">
            <v>2</v>
          </cell>
          <cell r="CH242">
            <v>1</v>
          </cell>
          <cell r="CI242">
            <v>0</v>
          </cell>
          <cell r="CJ242">
            <v>2</v>
          </cell>
          <cell r="CK242">
            <v>1</v>
          </cell>
          <cell r="CL242">
            <v>0</v>
          </cell>
          <cell r="CM242">
            <v>1</v>
          </cell>
          <cell r="CN242">
            <v>2</v>
          </cell>
          <cell r="CO242">
            <v>1</v>
          </cell>
          <cell r="CP242">
            <v>1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</row>
        <row r="243">
          <cell r="A243" t="str">
            <v>ﾄﾐﾖｼ12</v>
          </cell>
          <cell r="B243" t="str">
            <v>ﾄﾐﾖｼ</v>
          </cell>
          <cell r="C243">
            <v>1</v>
          </cell>
          <cell r="D243">
            <v>2</v>
          </cell>
          <cell r="E243">
            <v>0</v>
          </cell>
          <cell r="F243">
            <v>1</v>
          </cell>
          <cell r="G243">
            <v>0</v>
          </cell>
          <cell r="H243">
            <v>0</v>
          </cell>
          <cell r="I243">
            <v>3</v>
          </cell>
          <cell r="J243">
            <v>0</v>
          </cell>
          <cell r="K243">
            <v>1</v>
          </cell>
          <cell r="L243">
            <v>1</v>
          </cell>
          <cell r="M243">
            <v>1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1</v>
          </cell>
          <cell r="U243">
            <v>1</v>
          </cell>
          <cell r="V243">
            <v>2</v>
          </cell>
          <cell r="W243">
            <v>0</v>
          </cell>
          <cell r="X243">
            <v>0</v>
          </cell>
          <cell r="Y243">
            <v>0</v>
          </cell>
          <cell r="Z243">
            <v>1</v>
          </cell>
          <cell r="AA243">
            <v>3</v>
          </cell>
          <cell r="AB243">
            <v>0</v>
          </cell>
          <cell r="AC243">
            <v>2</v>
          </cell>
          <cell r="AD243">
            <v>1</v>
          </cell>
          <cell r="AE243">
            <v>2</v>
          </cell>
          <cell r="AF243">
            <v>0</v>
          </cell>
          <cell r="AG243">
            <v>3</v>
          </cell>
          <cell r="AH243">
            <v>1</v>
          </cell>
          <cell r="AI243">
            <v>2</v>
          </cell>
          <cell r="AJ243">
            <v>5</v>
          </cell>
          <cell r="AK243">
            <v>1</v>
          </cell>
          <cell r="AL243">
            <v>4</v>
          </cell>
          <cell r="AM243">
            <v>0</v>
          </cell>
          <cell r="AN243">
            <v>0</v>
          </cell>
          <cell r="AO243">
            <v>1</v>
          </cell>
          <cell r="AP243">
            <v>1</v>
          </cell>
          <cell r="AQ243">
            <v>0</v>
          </cell>
          <cell r="AR243">
            <v>0</v>
          </cell>
          <cell r="AS243">
            <v>2</v>
          </cell>
          <cell r="AT243">
            <v>0</v>
          </cell>
          <cell r="AU243">
            <v>3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2</v>
          </cell>
          <cell r="BA243">
            <v>2</v>
          </cell>
          <cell r="BB243">
            <v>3</v>
          </cell>
          <cell r="BC243">
            <v>3</v>
          </cell>
          <cell r="BD243">
            <v>1</v>
          </cell>
          <cell r="BE243">
            <v>3</v>
          </cell>
          <cell r="BF243">
            <v>2</v>
          </cell>
          <cell r="BG243">
            <v>0</v>
          </cell>
          <cell r="BH243">
            <v>6</v>
          </cell>
          <cell r="BI243">
            <v>1</v>
          </cell>
          <cell r="BJ243">
            <v>0</v>
          </cell>
          <cell r="BK243">
            <v>3</v>
          </cell>
          <cell r="BL243">
            <v>3</v>
          </cell>
          <cell r="BM243">
            <v>3</v>
          </cell>
          <cell r="BN243">
            <v>0</v>
          </cell>
          <cell r="BO243">
            <v>3</v>
          </cell>
          <cell r="BP243">
            <v>1</v>
          </cell>
          <cell r="BQ243">
            <v>2</v>
          </cell>
          <cell r="BR243">
            <v>3</v>
          </cell>
          <cell r="BS243">
            <v>4</v>
          </cell>
          <cell r="BT243">
            <v>3</v>
          </cell>
          <cell r="BU243">
            <v>3</v>
          </cell>
          <cell r="BV243">
            <v>1</v>
          </cell>
          <cell r="BW243">
            <v>4</v>
          </cell>
          <cell r="BX243">
            <v>1</v>
          </cell>
          <cell r="BY243">
            <v>1</v>
          </cell>
          <cell r="BZ243">
            <v>1</v>
          </cell>
          <cell r="CA243">
            <v>1</v>
          </cell>
          <cell r="CB243">
            <v>2</v>
          </cell>
          <cell r="CC243">
            <v>2</v>
          </cell>
          <cell r="CD243">
            <v>4</v>
          </cell>
          <cell r="CE243">
            <v>2</v>
          </cell>
          <cell r="CF243">
            <v>2</v>
          </cell>
          <cell r="CG243">
            <v>1</v>
          </cell>
          <cell r="CH243">
            <v>6</v>
          </cell>
          <cell r="CI243">
            <v>1</v>
          </cell>
          <cell r="CJ243">
            <v>3</v>
          </cell>
          <cell r="CK243">
            <v>3</v>
          </cell>
          <cell r="CL243">
            <v>3</v>
          </cell>
          <cell r="CM243">
            <v>1</v>
          </cell>
          <cell r="CN243">
            <v>1</v>
          </cell>
          <cell r="CO243">
            <v>0</v>
          </cell>
          <cell r="CP243">
            <v>1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</row>
        <row r="244">
          <cell r="A244" t="str">
            <v>ﾅｶｻﾞ11</v>
          </cell>
          <cell r="B244" t="str">
            <v>ﾅｶｻﾞ</v>
          </cell>
          <cell r="C244">
            <v>1</v>
          </cell>
          <cell r="D244">
            <v>1</v>
          </cell>
          <cell r="E244">
            <v>2</v>
          </cell>
          <cell r="F244">
            <v>2</v>
          </cell>
          <cell r="G244">
            <v>7</v>
          </cell>
          <cell r="H244">
            <v>10</v>
          </cell>
          <cell r="I244">
            <v>2</v>
          </cell>
          <cell r="J244">
            <v>8</v>
          </cell>
          <cell r="K244">
            <v>5</v>
          </cell>
          <cell r="L244">
            <v>3</v>
          </cell>
          <cell r="M244">
            <v>10</v>
          </cell>
          <cell r="N244">
            <v>9</v>
          </cell>
          <cell r="O244">
            <v>9</v>
          </cell>
          <cell r="P244">
            <v>5</v>
          </cell>
          <cell r="Q244">
            <v>11</v>
          </cell>
          <cell r="R244">
            <v>6</v>
          </cell>
          <cell r="S244">
            <v>12</v>
          </cell>
          <cell r="T244">
            <v>9</v>
          </cell>
          <cell r="U244">
            <v>13</v>
          </cell>
          <cell r="V244">
            <v>9</v>
          </cell>
          <cell r="W244">
            <v>9</v>
          </cell>
          <cell r="X244">
            <v>15</v>
          </cell>
          <cell r="Y244">
            <v>11</v>
          </cell>
          <cell r="Z244">
            <v>5</v>
          </cell>
          <cell r="AA244">
            <v>9</v>
          </cell>
          <cell r="AB244">
            <v>6</v>
          </cell>
          <cell r="AC244">
            <v>11</v>
          </cell>
          <cell r="AD244">
            <v>13</v>
          </cell>
          <cell r="AE244">
            <v>10</v>
          </cell>
          <cell r="AF244">
            <v>13</v>
          </cell>
          <cell r="AG244">
            <v>8</v>
          </cell>
          <cell r="AH244">
            <v>9</v>
          </cell>
          <cell r="AI244">
            <v>11</v>
          </cell>
          <cell r="AJ244">
            <v>7</v>
          </cell>
          <cell r="AK244">
            <v>7</v>
          </cell>
          <cell r="AL244">
            <v>12</v>
          </cell>
          <cell r="AM244">
            <v>10</v>
          </cell>
          <cell r="AN244">
            <v>8</v>
          </cell>
          <cell r="AO244">
            <v>9</v>
          </cell>
          <cell r="AP244">
            <v>13</v>
          </cell>
          <cell r="AQ244">
            <v>12</v>
          </cell>
          <cell r="AR244">
            <v>13</v>
          </cell>
          <cell r="AS244">
            <v>15</v>
          </cell>
          <cell r="AT244">
            <v>6</v>
          </cell>
          <cell r="AU244">
            <v>15</v>
          </cell>
          <cell r="AV244">
            <v>15</v>
          </cell>
          <cell r="AW244">
            <v>19</v>
          </cell>
          <cell r="AX244">
            <v>14</v>
          </cell>
          <cell r="AY244">
            <v>13</v>
          </cell>
          <cell r="AZ244">
            <v>14</v>
          </cell>
          <cell r="BA244">
            <v>21</v>
          </cell>
          <cell r="BB244">
            <v>24</v>
          </cell>
          <cell r="BC244">
            <v>19</v>
          </cell>
          <cell r="BD244">
            <v>13</v>
          </cell>
          <cell r="BE244">
            <v>18</v>
          </cell>
          <cell r="BF244">
            <v>15</v>
          </cell>
          <cell r="BG244">
            <v>17</v>
          </cell>
          <cell r="BH244">
            <v>13</v>
          </cell>
          <cell r="BI244">
            <v>13</v>
          </cell>
          <cell r="BJ244">
            <v>17</v>
          </cell>
          <cell r="BK244">
            <v>22</v>
          </cell>
          <cell r="BL244">
            <v>22</v>
          </cell>
          <cell r="BM244">
            <v>17</v>
          </cell>
          <cell r="BN244">
            <v>19</v>
          </cell>
          <cell r="BO244">
            <v>24</v>
          </cell>
          <cell r="BP244">
            <v>19</v>
          </cell>
          <cell r="BQ244">
            <v>22</v>
          </cell>
          <cell r="BR244">
            <v>23</v>
          </cell>
          <cell r="BS244">
            <v>17</v>
          </cell>
          <cell r="BT244">
            <v>17</v>
          </cell>
          <cell r="BU244">
            <v>21</v>
          </cell>
          <cell r="BV244">
            <v>26</v>
          </cell>
          <cell r="BW244">
            <v>14</v>
          </cell>
          <cell r="BX244">
            <v>10</v>
          </cell>
          <cell r="BY244">
            <v>13</v>
          </cell>
          <cell r="BZ244">
            <v>16</v>
          </cell>
          <cell r="CA244">
            <v>20</v>
          </cell>
          <cell r="CB244">
            <v>17</v>
          </cell>
          <cell r="CC244">
            <v>13</v>
          </cell>
          <cell r="CD244">
            <v>10</v>
          </cell>
          <cell r="CE244">
            <v>16</v>
          </cell>
          <cell r="CF244">
            <v>6</v>
          </cell>
          <cell r="CG244">
            <v>12</v>
          </cell>
          <cell r="CH244">
            <v>7</v>
          </cell>
          <cell r="CI244">
            <v>10</v>
          </cell>
          <cell r="CJ244">
            <v>11</v>
          </cell>
          <cell r="CK244">
            <v>12</v>
          </cell>
          <cell r="CL244">
            <v>14</v>
          </cell>
          <cell r="CM244">
            <v>8</v>
          </cell>
          <cell r="CN244">
            <v>8</v>
          </cell>
          <cell r="CO244">
            <v>5</v>
          </cell>
          <cell r="CP244">
            <v>8</v>
          </cell>
          <cell r="CQ244">
            <v>6</v>
          </cell>
          <cell r="CR244">
            <v>3</v>
          </cell>
          <cell r="CS244">
            <v>3</v>
          </cell>
          <cell r="CT244">
            <v>2</v>
          </cell>
          <cell r="CU244">
            <v>2</v>
          </cell>
          <cell r="CV244">
            <v>0</v>
          </cell>
          <cell r="CW244">
            <v>0</v>
          </cell>
          <cell r="CX244">
            <v>0</v>
          </cell>
          <cell r="CY244">
            <v>1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</row>
        <row r="245">
          <cell r="A245" t="str">
            <v>ﾅｶｻﾞ12</v>
          </cell>
          <cell r="B245" t="str">
            <v>ﾅｶｻﾞ</v>
          </cell>
          <cell r="C245">
            <v>1</v>
          </cell>
          <cell r="D245">
            <v>2</v>
          </cell>
          <cell r="E245">
            <v>2</v>
          </cell>
          <cell r="F245">
            <v>4</v>
          </cell>
          <cell r="G245">
            <v>1</v>
          </cell>
          <cell r="H245">
            <v>10</v>
          </cell>
          <cell r="I245">
            <v>5</v>
          </cell>
          <cell r="J245">
            <v>3</v>
          </cell>
          <cell r="K245">
            <v>6</v>
          </cell>
          <cell r="L245">
            <v>8</v>
          </cell>
          <cell r="M245">
            <v>6</v>
          </cell>
          <cell r="N245">
            <v>6</v>
          </cell>
          <cell r="O245">
            <v>4</v>
          </cell>
          <cell r="P245">
            <v>8</v>
          </cell>
          <cell r="Q245">
            <v>12</v>
          </cell>
          <cell r="R245">
            <v>11</v>
          </cell>
          <cell r="S245">
            <v>6</v>
          </cell>
          <cell r="T245">
            <v>12</v>
          </cell>
          <cell r="U245">
            <v>8</v>
          </cell>
          <cell r="V245">
            <v>9</v>
          </cell>
          <cell r="W245">
            <v>12</v>
          </cell>
          <cell r="X245">
            <v>11</v>
          </cell>
          <cell r="Y245">
            <v>3</v>
          </cell>
          <cell r="Z245">
            <v>8</v>
          </cell>
          <cell r="AA245">
            <v>11</v>
          </cell>
          <cell r="AB245">
            <v>14</v>
          </cell>
          <cell r="AC245">
            <v>16</v>
          </cell>
          <cell r="AD245">
            <v>17</v>
          </cell>
          <cell r="AE245">
            <v>12</v>
          </cell>
          <cell r="AF245">
            <v>9</v>
          </cell>
          <cell r="AG245">
            <v>8</v>
          </cell>
          <cell r="AH245">
            <v>13</v>
          </cell>
          <cell r="AI245">
            <v>6</v>
          </cell>
          <cell r="AJ245">
            <v>4</v>
          </cell>
          <cell r="AK245">
            <v>4</v>
          </cell>
          <cell r="AL245">
            <v>12</v>
          </cell>
          <cell r="AM245">
            <v>8</v>
          </cell>
          <cell r="AN245">
            <v>12</v>
          </cell>
          <cell r="AO245">
            <v>12</v>
          </cell>
          <cell r="AP245">
            <v>10</v>
          </cell>
          <cell r="AQ245">
            <v>8</v>
          </cell>
          <cell r="AR245">
            <v>10</v>
          </cell>
          <cell r="AS245">
            <v>16</v>
          </cell>
          <cell r="AT245">
            <v>11</v>
          </cell>
          <cell r="AU245">
            <v>15</v>
          </cell>
          <cell r="AV245">
            <v>16</v>
          </cell>
          <cell r="AW245">
            <v>20</v>
          </cell>
          <cell r="AX245">
            <v>18</v>
          </cell>
          <cell r="AY245">
            <v>15</v>
          </cell>
          <cell r="AZ245">
            <v>18</v>
          </cell>
          <cell r="BA245">
            <v>16</v>
          </cell>
          <cell r="BB245">
            <v>16</v>
          </cell>
          <cell r="BC245">
            <v>19</v>
          </cell>
          <cell r="BD245">
            <v>12</v>
          </cell>
          <cell r="BE245">
            <v>20</v>
          </cell>
          <cell r="BF245">
            <v>10</v>
          </cell>
          <cell r="BG245">
            <v>17</v>
          </cell>
          <cell r="BH245">
            <v>23</v>
          </cell>
          <cell r="BI245">
            <v>11</v>
          </cell>
          <cell r="BJ245">
            <v>19</v>
          </cell>
          <cell r="BK245">
            <v>22</v>
          </cell>
          <cell r="BL245">
            <v>13</v>
          </cell>
          <cell r="BM245">
            <v>16</v>
          </cell>
          <cell r="BN245">
            <v>10</v>
          </cell>
          <cell r="BO245">
            <v>17</v>
          </cell>
          <cell r="BP245">
            <v>21</v>
          </cell>
          <cell r="BQ245">
            <v>20</v>
          </cell>
          <cell r="BR245">
            <v>17</v>
          </cell>
          <cell r="BS245">
            <v>15</v>
          </cell>
          <cell r="BT245">
            <v>19</v>
          </cell>
          <cell r="BU245">
            <v>29</v>
          </cell>
          <cell r="BV245">
            <v>22</v>
          </cell>
          <cell r="BW245">
            <v>19</v>
          </cell>
          <cell r="BX245">
            <v>17</v>
          </cell>
          <cell r="BY245">
            <v>16</v>
          </cell>
          <cell r="BZ245">
            <v>19</v>
          </cell>
          <cell r="CA245">
            <v>13</v>
          </cell>
          <cell r="CB245">
            <v>16</v>
          </cell>
          <cell r="CC245">
            <v>11</v>
          </cell>
          <cell r="CD245">
            <v>15</v>
          </cell>
          <cell r="CE245">
            <v>17</v>
          </cell>
          <cell r="CF245">
            <v>18</v>
          </cell>
          <cell r="CG245">
            <v>16</v>
          </cell>
          <cell r="CH245">
            <v>17</v>
          </cell>
          <cell r="CI245">
            <v>14</v>
          </cell>
          <cell r="CJ245">
            <v>19</v>
          </cell>
          <cell r="CK245">
            <v>21</v>
          </cell>
          <cell r="CL245">
            <v>17</v>
          </cell>
          <cell r="CM245">
            <v>13</v>
          </cell>
          <cell r="CN245">
            <v>8</v>
          </cell>
          <cell r="CO245">
            <v>15</v>
          </cell>
          <cell r="CP245">
            <v>11</v>
          </cell>
          <cell r="CQ245">
            <v>11</v>
          </cell>
          <cell r="CR245">
            <v>5</v>
          </cell>
          <cell r="CS245">
            <v>6</v>
          </cell>
          <cell r="CT245">
            <v>6</v>
          </cell>
          <cell r="CU245">
            <v>1</v>
          </cell>
          <cell r="CV245">
            <v>8</v>
          </cell>
          <cell r="CW245">
            <v>6</v>
          </cell>
          <cell r="CX245">
            <v>2</v>
          </cell>
          <cell r="CY245">
            <v>1</v>
          </cell>
          <cell r="CZ245">
            <v>2</v>
          </cell>
          <cell r="DA245">
            <v>0</v>
          </cell>
          <cell r="DB245">
            <v>1</v>
          </cell>
          <cell r="DC245">
            <v>0</v>
          </cell>
          <cell r="DD245">
            <v>0</v>
          </cell>
          <cell r="DE245">
            <v>1</v>
          </cell>
        </row>
        <row r="246">
          <cell r="A246" t="str">
            <v>ﾅｶｼﾏ11</v>
          </cell>
          <cell r="B246" t="str">
            <v>ﾅｶｼﾏ</v>
          </cell>
          <cell r="C246">
            <v>1</v>
          </cell>
          <cell r="D246">
            <v>1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1</v>
          </cell>
          <cell r="BL246">
            <v>0</v>
          </cell>
          <cell r="BM246">
            <v>0</v>
          </cell>
          <cell r="BN246">
            <v>1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1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1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</row>
        <row r="247">
          <cell r="A247" t="str">
            <v>ﾅｶｼﾏ12</v>
          </cell>
          <cell r="B247" t="str">
            <v>ﾅｶｼﾏ</v>
          </cell>
          <cell r="C247">
            <v>1</v>
          </cell>
          <cell r="D247">
            <v>2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1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1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</row>
        <row r="248">
          <cell r="A248" t="str">
            <v>ﾅｶｼ111</v>
          </cell>
          <cell r="B248" t="str">
            <v>ﾅｶｼ1</v>
          </cell>
          <cell r="C248">
            <v>1</v>
          </cell>
          <cell r="D248">
            <v>1</v>
          </cell>
          <cell r="E248">
            <v>8</v>
          </cell>
          <cell r="F248">
            <v>2</v>
          </cell>
          <cell r="G248">
            <v>8</v>
          </cell>
          <cell r="H248">
            <v>4</v>
          </cell>
          <cell r="I248">
            <v>5</v>
          </cell>
          <cell r="J248">
            <v>7</v>
          </cell>
          <cell r="K248">
            <v>9</v>
          </cell>
          <cell r="L248">
            <v>8</v>
          </cell>
          <cell r="M248">
            <v>4</v>
          </cell>
          <cell r="N248">
            <v>5</v>
          </cell>
          <cell r="O248">
            <v>6</v>
          </cell>
          <cell r="P248">
            <v>4</v>
          </cell>
          <cell r="Q248">
            <v>5</v>
          </cell>
          <cell r="R248">
            <v>7</v>
          </cell>
          <cell r="S248">
            <v>5</v>
          </cell>
          <cell r="T248">
            <v>6</v>
          </cell>
          <cell r="U248">
            <v>13</v>
          </cell>
          <cell r="V248">
            <v>10</v>
          </cell>
          <cell r="W248">
            <v>5</v>
          </cell>
          <cell r="X248">
            <v>5</v>
          </cell>
          <cell r="Y248">
            <v>4</v>
          </cell>
          <cell r="Z248">
            <v>3</v>
          </cell>
          <cell r="AA248">
            <v>8</v>
          </cell>
          <cell r="AB248">
            <v>9</v>
          </cell>
          <cell r="AC248">
            <v>6</v>
          </cell>
          <cell r="AD248">
            <v>12</v>
          </cell>
          <cell r="AE248">
            <v>5</v>
          </cell>
          <cell r="AF248">
            <v>2</v>
          </cell>
          <cell r="AG248">
            <v>8</v>
          </cell>
          <cell r="AH248">
            <v>7</v>
          </cell>
          <cell r="AI248">
            <v>9</v>
          </cell>
          <cell r="AJ248">
            <v>11</v>
          </cell>
          <cell r="AK248">
            <v>12</v>
          </cell>
          <cell r="AL248">
            <v>11</v>
          </cell>
          <cell r="AM248">
            <v>5</v>
          </cell>
          <cell r="AN248">
            <v>10</v>
          </cell>
          <cell r="AO248">
            <v>12</v>
          </cell>
          <cell r="AP248">
            <v>11</v>
          </cell>
          <cell r="AQ248">
            <v>5</v>
          </cell>
          <cell r="AR248">
            <v>8</v>
          </cell>
          <cell r="AS248">
            <v>7</v>
          </cell>
          <cell r="AT248">
            <v>10</v>
          </cell>
          <cell r="AU248">
            <v>9</v>
          </cell>
          <cell r="AV248">
            <v>12</v>
          </cell>
          <cell r="AW248">
            <v>9</v>
          </cell>
          <cell r="AX248">
            <v>11</v>
          </cell>
          <cell r="AY248">
            <v>11</v>
          </cell>
          <cell r="AZ248">
            <v>14</v>
          </cell>
          <cell r="BA248">
            <v>11</v>
          </cell>
          <cell r="BB248">
            <v>8</v>
          </cell>
          <cell r="BC248">
            <v>13</v>
          </cell>
          <cell r="BD248">
            <v>13</v>
          </cell>
          <cell r="BE248">
            <v>18</v>
          </cell>
          <cell r="BF248">
            <v>12</v>
          </cell>
          <cell r="BG248">
            <v>10</v>
          </cell>
          <cell r="BH248">
            <v>16</v>
          </cell>
          <cell r="BI248">
            <v>8</v>
          </cell>
          <cell r="BJ248">
            <v>8</v>
          </cell>
          <cell r="BK248">
            <v>11</v>
          </cell>
          <cell r="BL248">
            <v>13</v>
          </cell>
          <cell r="BM248">
            <v>13</v>
          </cell>
          <cell r="BN248">
            <v>12</v>
          </cell>
          <cell r="BO248">
            <v>2</v>
          </cell>
          <cell r="BP248">
            <v>6</v>
          </cell>
          <cell r="BQ248">
            <v>7</v>
          </cell>
          <cell r="BR248">
            <v>12</v>
          </cell>
          <cell r="BS248">
            <v>16</v>
          </cell>
          <cell r="BT248">
            <v>15</v>
          </cell>
          <cell r="BU248">
            <v>13</v>
          </cell>
          <cell r="BV248">
            <v>14</v>
          </cell>
          <cell r="BW248">
            <v>13</v>
          </cell>
          <cell r="BX248">
            <v>3</v>
          </cell>
          <cell r="BY248">
            <v>6</v>
          </cell>
          <cell r="BZ248">
            <v>7</v>
          </cell>
          <cell r="CA248">
            <v>3</v>
          </cell>
          <cell r="CB248">
            <v>6</v>
          </cell>
          <cell r="CC248">
            <v>8</v>
          </cell>
          <cell r="CD248">
            <v>10</v>
          </cell>
          <cell r="CE248">
            <v>6</v>
          </cell>
          <cell r="CF248">
            <v>9</v>
          </cell>
          <cell r="CG248">
            <v>6</v>
          </cell>
          <cell r="CH248">
            <v>6</v>
          </cell>
          <cell r="CI248">
            <v>10</v>
          </cell>
          <cell r="CJ248">
            <v>7</v>
          </cell>
          <cell r="CK248">
            <v>9</v>
          </cell>
          <cell r="CL248">
            <v>4</v>
          </cell>
          <cell r="CM248">
            <v>3</v>
          </cell>
          <cell r="CN248">
            <v>3</v>
          </cell>
          <cell r="CO248">
            <v>6</v>
          </cell>
          <cell r="CP248">
            <v>3</v>
          </cell>
          <cell r="CQ248">
            <v>2</v>
          </cell>
          <cell r="CR248">
            <v>2</v>
          </cell>
          <cell r="CS248">
            <v>1</v>
          </cell>
          <cell r="CT248">
            <v>1</v>
          </cell>
          <cell r="CU248">
            <v>3</v>
          </cell>
          <cell r="CV248">
            <v>0</v>
          </cell>
          <cell r="CW248">
            <v>2</v>
          </cell>
          <cell r="CX248">
            <v>0</v>
          </cell>
          <cell r="CY248">
            <v>1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</row>
        <row r="249">
          <cell r="A249" t="str">
            <v>ﾅｶｼ112</v>
          </cell>
          <cell r="B249" t="str">
            <v>ﾅｶｼ1</v>
          </cell>
          <cell r="C249">
            <v>1</v>
          </cell>
          <cell r="D249">
            <v>2</v>
          </cell>
          <cell r="E249">
            <v>2</v>
          </cell>
          <cell r="F249">
            <v>5</v>
          </cell>
          <cell r="G249">
            <v>2</v>
          </cell>
          <cell r="H249">
            <v>7</v>
          </cell>
          <cell r="I249">
            <v>5</v>
          </cell>
          <cell r="J249">
            <v>5</v>
          </cell>
          <cell r="K249">
            <v>11</v>
          </cell>
          <cell r="L249">
            <v>6</v>
          </cell>
          <cell r="M249">
            <v>8</v>
          </cell>
          <cell r="N249">
            <v>7</v>
          </cell>
          <cell r="O249">
            <v>4</v>
          </cell>
          <cell r="P249">
            <v>6</v>
          </cell>
          <cell r="Q249">
            <v>4</v>
          </cell>
          <cell r="R249">
            <v>7</v>
          </cell>
          <cell r="S249">
            <v>9</v>
          </cell>
          <cell r="T249">
            <v>10</v>
          </cell>
          <cell r="U249">
            <v>2</v>
          </cell>
          <cell r="V249">
            <v>7</v>
          </cell>
          <cell r="W249">
            <v>13</v>
          </cell>
          <cell r="X249">
            <v>11</v>
          </cell>
          <cell r="Y249">
            <v>8</v>
          </cell>
          <cell r="Z249">
            <v>16</v>
          </cell>
          <cell r="AA249">
            <v>9</v>
          </cell>
          <cell r="AB249">
            <v>10</v>
          </cell>
          <cell r="AC249">
            <v>11</v>
          </cell>
          <cell r="AD249">
            <v>10</v>
          </cell>
          <cell r="AE249">
            <v>4</v>
          </cell>
          <cell r="AF249">
            <v>4</v>
          </cell>
          <cell r="AG249">
            <v>4</v>
          </cell>
          <cell r="AH249">
            <v>11</v>
          </cell>
          <cell r="AI249">
            <v>14</v>
          </cell>
          <cell r="AJ249">
            <v>6</v>
          </cell>
          <cell r="AK249">
            <v>11</v>
          </cell>
          <cell r="AL249">
            <v>6</v>
          </cell>
          <cell r="AM249">
            <v>11</v>
          </cell>
          <cell r="AN249">
            <v>7</v>
          </cell>
          <cell r="AO249">
            <v>13</v>
          </cell>
          <cell r="AP249">
            <v>2</v>
          </cell>
          <cell r="AQ249">
            <v>10</v>
          </cell>
          <cell r="AR249">
            <v>9</v>
          </cell>
          <cell r="AS249">
            <v>14</v>
          </cell>
          <cell r="AT249">
            <v>6</v>
          </cell>
          <cell r="AU249">
            <v>14</v>
          </cell>
          <cell r="AV249">
            <v>10</v>
          </cell>
          <cell r="AW249">
            <v>6</v>
          </cell>
          <cell r="AX249">
            <v>14</v>
          </cell>
          <cell r="AY249">
            <v>14</v>
          </cell>
          <cell r="AZ249">
            <v>18</v>
          </cell>
          <cell r="BA249">
            <v>11</v>
          </cell>
          <cell r="BB249">
            <v>9</v>
          </cell>
          <cell r="BC249">
            <v>9</v>
          </cell>
          <cell r="BD249">
            <v>11</v>
          </cell>
          <cell r="BE249">
            <v>15</v>
          </cell>
          <cell r="BF249">
            <v>13</v>
          </cell>
          <cell r="BG249">
            <v>5</v>
          </cell>
          <cell r="BH249">
            <v>8</v>
          </cell>
          <cell r="BI249">
            <v>5</v>
          </cell>
          <cell r="BJ249">
            <v>11</v>
          </cell>
          <cell r="BK249">
            <v>10</v>
          </cell>
          <cell r="BL249">
            <v>8</v>
          </cell>
          <cell r="BM249">
            <v>7</v>
          </cell>
          <cell r="BN249">
            <v>7</v>
          </cell>
          <cell r="BO249">
            <v>10</v>
          </cell>
          <cell r="BP249">
            <v>9</v>
          </cell>
          <cell r="BQ249">
            <v>12</v>
          </cell>
          <cell r="BR249">
            <v>14</v>
          </cell>
          <cell r="BS249">
            <v>9</v>
          </cell>
          <cell r="BT249">
            <v>8</v>
          </cell>
          <cell r="BU249">
            <v>10</v>
          </cell>
          <cell r="BV249">
            <v>8</v>
          </cell>
          <cell r="BW249">
            <v>11</v>
          </cell>
          <cell r="BX249">
            <v>7</v>
          </cell>
          <cell r="BY249">
            <v>6</v>
          </cell>
          <cell r="BZ249">
            <v>12</v>
          </cell>
          <cell r="CA249">
            <v>8</v>
          </cell>
          <cell r="CB249">
            <v>14</v>
          </cell>
          <cell r="CC249">
            <v>13</v>
          </cell>
          <cell r="CD249">
            <v>15</v>
          </cell>
          <cell r="CE249">
            <v>4</v>
          </cell>
          <cell r="CF249">
            <v>12</v>
          </cell>
          <cell r="CG249">
            <v>6</v>
          </cell>
          <cell r="CH249">
            <v>12</v>
          </cell>
          <cell r="CI249">
            <v>5</v>
          </cell>
          <cell r="CJ249">
            <v>8</v>
          </cell>
          <cell r="CK249">
            <v>9</v>
          </cell>
          <cell r="CL249">
            <v>6</v>
          </cell>
          <cell r="CM249">
            <v>7</v>
          </cell>
          <cell r="CN249">
            <v>7</v>
          </cell>
          <cell r="CO249">
            <v>3</v>
          </cell>
          <cell r="CP249">
            <v>7</v>
          </cell>
          <cell r="CQ249">
            <v>4</v>
          </cell>
          <cell r="CR249">
            <v>7</v>
          </cell>
          <cell r="CS249">
            <v>5</v>
          </cell>
          <cell r="CT249">
            <v>3</v>
          </cell>
          <cell r="CU249">
            <v>4</v>
          </cell>
          <cell r="CV249">
            <v>3</v>
          </cell>
          <cell r="CW249">
            <v>0</v>
          </cell>
          <cell r="CX249">
            <v>2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</row>
        <row r="250">
          <cell r="A250" t="str">
            <v>ﾅｶｼ211</v>
          </cell>
          <cell r="B250" t="str">
            <v>ﾅｶｼ2</v>
          </cell>
          <cell r="C250">
            <v>1</v>
          </cell>
          <cell r="D250">
            <v>1</v>
          </cell>
          <cell r="E250">
            <v>4</v>
          </cell>
          <cell r="F250">
            <v>8</v>
          </cell>
          <cell r="G250">
            <v>6</v>
          </cell>
          <cell r="H250">
            <v>9</v>
          </cell>
          <cell r="I250">
            <v>8</v>
          </cell>
          <cell r="J250">
            <v>7</v>
          </cell>
          <cell r="K250">
            <v>8</v>
          </cell>
          <cell r="L250">
            <v>4</v>
          </cell>
          <cell r="M250">
            <v>9</v>
          </cell>
          <cell r="N250">
            <v>6</v>
          </cell>
          <cell r="O250">
            <v>6</v>
          </cell>
          <cell r="P250">
            <v>6</v>
          </cell>
          <cell r="Q250">
            <v>4</v>
          </cell>
          <cell r="R250">
            <v>3</v>
          </cell>
          <cell r="S250">
            <v>4</v>
          </cell>
          <cell r="T250">
            <v>5</v>
          </cell>
          <cell r="U250">
            <v>7</v>
          </cell>
          <cell r="V250">
            <v>4</v>
          </cell>
          <cell r="W250">
            <v>3</v>
          </cell>
          <cell r="X250">
            <v>6</v>
          </cell>
          <cell r="Y250">
            <v>7</v>
          </cell>
          <cell r="Z250">
            <v>4</v>
          </cell>
          <cell r="AA250">
            <v>7</v>
          </cell>
          <cell r="AB250">
            <v>11</v>
          </cell>
          <cell r="AC250">
            <v>6</v>
          </cell>
          <cell r="AD250">
            <v>2</v>
          </cell>
          <cell r="AE250">
            <v>8</v>
          </cell>
          <cell r="AF250">
            <v>2</v>
          </cell>
          <cell r="AG250">
            <v>5</v>
          </cell>
          <cell r="AH250">
            <v>4</v>
          </cell>
          <cell r="AI250">
            <v>10</v>
          </cell>
          <cell r="AJ250">
            <v>8</v>
          </cell>
          <cell r="AK250">
            <v>6</v>
          </cell>
          <cell r="AL250">
            <v>4</v>
          </cell>
          <cell r="AM250">
            <v>13</v>
          </cell>
          <cell r="AN250">
            <v>14</v>
          </cell>
          <cell r="AO250">
            <v>13</v>
          </cell>
          <cell r="AP250">
            <v>9</v>
          </cell>
          <cell r="AQ250">
            <v>10</v>
          </cell>
          <cell r="AR250">
            <v>6</v>
          </cell>
          <cell r="AS250">
            <v>9</v>
          </cell>
          <cell r="AT250">
            <v>10</v>
          </cell>
          <cell r="AU250">
            <v>8</v>
          </cell>
          <cell r="AV250">
            <v>5</v>
          </cell>
          <cell r="AW250">
            <v>9</v>
          </cell>
          <cell r="AX250">
            <v>7</v>
          </cell>
          <cell r="AY250">
            <v>8</v>
          </cell>
          <cell r="AZ250">
            <v>15</v>
          </cell>
          <cell r="BA250">
            <v>8</v>
          </cell>
          <cell r="BB250">
            <v>6</v>
          </cell>
          <cell r="BC250">
            <v>13</v>
          </cell>
          <cell r="BD250">
            <v>9</v>
          </cell>
          <cell r="BE250">
            <v>8</v>
          </cell>
          <cell r="BF250">
            <v>14</v>
          </cell>
          <cell r="BG250">
            <v>7</v>
          </cell>
          <cell r="BH250">
            <v>9</v>
          </cell>
          <cell r="BI250">
            <v>5</v>
          </cell>
          <cell r="BJ250">
            <v>5</v>
          </cell>
          <cell r="BK250">
            <v>7</v>
          </cell>
          <cell r="BL250">
            <v>4</v>
          </cell>
          <cell r="BM250">
            <v>6</v>
          </cell>
          <cell r="BN250">
            <v>2</v>
          </cell>
          <cell r="BO250">
            <v>6</v>
          </cell>
          <cell r="BP250">
            <v>7</v>
          </cell>
          <cell r="BQ250">
            <v>7</v>
          </cell>
          <cell r="BR250">
            <v>6</v>
          </cell>
          <cell r="BS250">
            <v>9</v>
          </cell>
          <cell r="BT250">
            <v>13</v>
          </cell>
          <cell r="BU250">
            <v>4</v>
          </cell>
          <cell r="BV250">
            <v>14</v>
          </cell>
          <cell r="BW250">
            <v>5</v>
          </cell>
          <cell r="BX250">
            <v>3</v>
          </cell>
          <cell r="BY250">
            <v>5</v>
          </cell>
          <cell r="BZ250">
            <v>5</v>
          </cell>
          <cell r="CA250">
            <v>4</v>
          </cell>
          <cell r="CB250">
            <v>7</v>
          </cell>
          <cell r="CC250">
            <v>5</v>
          </cell>
          <cell r="CD250">
            <v>6</v>
          </cell>
          <cell r="CE250">
            <v>7</v>
          </cell>
          <cell r="CF250">
            <v>2</v>
          </cell>
          <cell r="CG250">
            <v>8</v>
          </cell>
          <cell r="CH250">
            <v>3</v>
          </cell>
          <cell r="CI250">
            <v>2</v>
          </cell>
          <cell r="CJ250">
            <v>5</v>
          </cell>
          <cell r="CK250">
            <v>5</v>
          </cell>
          <cell r="CL250">
            <v>2</v>
          </cell>
          <cell r="CM250">
            <v>8</v>
          </cell>
          <cell r="CN250">
            <v>2</v>
          </cell>
          <cell r="CO250">
            <v>1</v>
          </cell>
          <cell r="CP250">
            <v>2</v>
          </cell>
          <cell r="CQ250">
            <v>2</v>
          </cell>
          <cell r="CR250">
            <v>4</v>
          </cell>
          <cell r="CS250">
            <v>2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</row>
        <row r="251">
          <cell r="A251" t="str">
            <v>ﾅｶｼ212</v>
          </cell>
          <cell r="B251" t="str">
            <v>ﾅｶｼ2</v>
          </cell>
          <cell r="C251">
            <v>1</v>
          </cell>
          <cell r="D251">
            <v>2</v>
          </cell>
          <cell r="E251">
            <v>6</v>
          </cell>
          <cell r="F251">
            <v>6</v>
          </cell>
          <cell r="G251">
            <v>8</v>
          </cell>
          <cell r="H251">
            <v>13</v>
          </cell>
          <cell r="I251">
            <v>2</v>
          </cell>
          <cell r="J251">
            <v>4</v>
          </cell>
          <cell r="K251">
            <v>8</v>
          </cell>
          <cell r="L251">
            <v>7</v>
          </cell>
          <cell r="M251">
            <v>3</v>
          </cell>
          <cell r="N251">
            <v>3</v>
          </cell>
          <cell r="O251">
            <v>2</v>
          </cell>
          <cell r="P251">
            <v>2</v>
          </cell>
          <cell r="Q251">
            <v>1</v>
          </cell>
          <cell r="R251">
            <v>3</v>
          </cell>
          <cell r="S251">
            <v>5</v>
          </cell>
          <cell r="T251">
            <v>4</v>
          </cell>
          <cell r="U251">
            <v>9</v>
          </cell>
          <cell r="V251">
            <v>4</v>
          </cell>
          <cell r="W251">
            <v>8</v>
          </cell>
          <cell r="X251">
            <v>7</v>
          </cell>
          <cell r="Y251">
            <v>7</v>
          </cell>
          <cell r="Z251">
            <v>7</v>
          </cell>
          <cell r="AA251">
            <v>5</v>
          </cell>
          <cell r="AB251">
            <v>5</v>
          </cell>
          <cell r="AC251">
            <v>4</v>
          </cell>
          <cell r="AD251">
            <v>4</v>
          </cell>
          <cell r="AE251">
            <v>1</v>
          </cell>
          <cell r="AF251">
            <v>3</v>
          </cell>
          <cell r="AG251">
            <v>4</v>
          </cell>
          <cell r="AH251">
            <v>9</v>
          </cell>
          <cell r="AI251">
            <v>5</v>
          </cell>
          <cell r="AJ251">
            <v>8</v>
          </cell>
          <cell r="AK251">
            <v>15</v>
          </cell>
          <cell r="AL251">
            <v>5</v>
          </cell>
          <cell r="AM251">
            <v>10</v>
          </cell>
          <cell r="AN251">
            <v>11</v>
          </cell>
          <cell r="AO251">
            <v>10</v>
          </cell>
          <cell r="AP251">
            <v>8</v>
          </cell>
          <cell r="AQ251">
            <v>8</v>
          </cell>
          <cell r="AR251">
            <v>11</v>
          </cell>
          <cell r="AS251">
            <v>5</v>
          </cell>
          <cell r="AT251">
            <v>7</v>
          </cell>
          <cell r="AU251">
            <v>5</v>
          </cell>
          <cell r="AV251">
            <v>10</v>
          </cell>
          <cell r="AW251">
            <v>4</v>
          </cell>
          <cell r="AX251">
            <v>12</v>
          </cell>
          <cell r="AY251">
            <v>11</v>
          </cell>
          <cell r="AZ251">
            <v>8</v>
          </cell>
          <cell r="BA251">
            <v>15</v>
          </cell>
          <cell r="BB251">
            <v>9</v>
          </cell>
          <cell r="BC251">
            <v>6</v>
          </cell>
          <cell r="BD251">
            <v>7</v>
          </cell>
          <cell r="BE251">
            <v>12</v>
          </cell>
          <cell r="BF251">
            <v>7</v>
          </cell>
          <cell r="BG251">
            <v>11</v>
          </cell>
          <cell r="BH251">
            <v>5</v>
          </cell>
          <cell r="BI251">
            <v>4</v>
          </cell>
          <cell r="BJ251">
            <v>4</v>
          </cell>
          <cell r="BK251">
            <v>8</v>
          </cell>
          <cell r="BL251">
            <v>3</v>
          </cell>
          <cell r="BM251">
            <v>4</v>
          </cell>
          <cell r="BN251">
            <v>3</v>
          </cell>
          <cell r="BO251">
            <v>11</v>
          </cell>
          <cell r="BP251">
            <v>6</v>
          </cell>
          <cell r="BQ251">
            <v>11</v>
          </cell>
          <cell r="BR251">
            <v>13</v>
          </cell>
          <cell r="BS251">
            <v>12</v>
          </cell>
          <cell r="BT251">
            <v>4</v>
          </cell>
          <cell r="BU251">
            <v>10</v>
          </cell>
          <cell r="BV251">
            <v>10</v>
          </cell>
          <cell r="BW251">
            <v>9</v>
          </cell>
          <cell r="BX251">
            <v>6</v>
          </cell>
          <cell r="BY251">
            <v>4</v>
          </cell>
          <cell r="BZ251">
            <v>7</v>
          </cell>
          <cell r="CA251">
            <v>7</v>
          </cell>
          <cell r="CB251">
            <v>4</v>
          </cell>
          <cell r="CC251">
            <v>9</v>
          </cell>
          <cell r="CD251">
            <v>5</v>
          </cell>
          <cell r="CE251">
            <v>5</v>
          </cell>
          <cell r="CF251">
            <v>7</v>
          </cell>
          <cell r="CG251">
            <v>12</v>
          </cell>
          <cell r="CH251">
            <v>8</v>
          </cell>
          <cell r="CI251">
            <v>8</v>
          </cell>
          <cell r="CJ251">
            <v>6</v>
          </cell>
          <cell r="CK251">
            <v>7</v>
          </cell>
          <cell r="CL251">
            <v>7</v>
          </cell>
          <cell r="CM251">
            <v>6</v>
          </cell>
          <cell r="CN251">
            <v>8</v>
          </cell>
          <cell r="CO251">
            <v>3</v>
          </cell>
          <cell r="CP251">
            <v>4</v>
          </cell>
          <cell r="CQ251">
            <v>3</v>
          </cell>
          <cell r="CR251">
            <v>6</v>
          </cell>
          <cell r="CS251">
            <v>9</v>
          </cell>
          <cell r="CT251">
            <v>4</v>
          </cell>
          <cell r="CU251">
            <v>4</v>
          </cell>
          <cell r="CV251">
            <v>2</v>
          </cell>
          <cell r="CW251">
            <v>1</v>
          </cell>
          <cell r="CX251">
            <v>0</v>
          </cell>
          <cell r="CY251">
            <v>2</v>
          </cell>
          <cell r="CZ251">
            <v>2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1</v>
          </cell>
        </row>
        <row r="252">
          <cell r="A252" t="str">
            <v>ﾅｶｼ311</v>
          </cell>
          <cell r="B252" t="str">
            <v>ﾅｶｼ3</v>
          </cell>
          <cell r="C252">
            <v>1</v>
          </cell>
          <cell r="D252">
            <v>1</v>
          </cell>
          <cell r="E252">
            <v>3</v>
          </cell>
          <cell r="F252">
            <v>9</v>
          </cell>
          <cell r="G252">
            <v>6</v>
          </cell>
          <cell r="H252">
            <v>4</v>
          </cell>
          <cell r="I252">
            <v>5</v>
          </cell>
          <cell r="J252">
            <v>8</v>
          </cell>
          <cell r="K252">
            <v>4</v>
          </cell>
          <cell r="L252">
            <v>2</v>
          </cell>
          <cell r="M252">
            <v>4</v>
          </cell>
          <cell r="N252">
            <v>4</v>
          </cell>
          <cell r="O252">
            <v>6</v>
          </cell>
          <cell r="P252">
            <v>3</v>
          </cell>
          <cell r="Q252">
            <v>5</v>
          </cell>
          <cell r="R252">
            <v>3</v>
          </cell>
          <cell r="S252">
            <v>5</v>
          </cell>
          <cell r="T252">
            <v>6</v>
          </cell>
          <cell r="U252">
            <v>6</v>
          </cell>
          <cell r="V252">
            <v>6</v>
          </cell>
          <cell r="W252">
            <v>9</v>
          </cell>
          <cell r="X252">
            <v>6</v>
          </cell>
          <cell r="Y252">
            <v>3</v>
          </cell>
          <cell r="Z252">
            <v>3</v>
          </cell>
          <cell r="AA252">
            <v>6</v>
          </cell>
          <cell r="AB252">
            <v>11</v>
          </cell>
          <cell r="AC252">
            <v>5</v>
          </cell>
          <cell r="AD252">
            <v>8</v>
          </cell>
          <cell r="AE252">
            <v>8</v>
          </cell>
          <cell r="AF252">
            <v>8</v>
          </cell>
          <cell r="AG252">
            <v>6</v>
          </cell>
          <cell r="AH252">
            <v>8</v>
          </cell>
          <cell r="AI252">
            <v>14</v>
          </cell>
          <cell r="AJ252">
            <v>11</v>
          </cell>
          <cell r="AK252">
            <v>9</v>
          </cell>
          <cell r="AL252">
            <v>14</v>
          </cell>
          <cell r="AM252">
            <v>13</v>
          </cell>
          <cell r="AN252">
            <v>14</v>
          </cell>
          <cell r="AO252">
            <v>6</v>
          </cell>
          <cell r="AP252">
            <v>7</v>
          </cell>
          <cell r="AQ252">
            <v>9</v>
          </cell>
          <cell r="AR252">
            <v>8</v>
          </cell>
          <cell r="AS252">
            <v>6</v>
          </cell>
          <cell r="AT252">
            <v>14</v>
          </cell>
          <cell r="AU252">
            <v>13</v>
          </cell>
          <cell r="AV252">
            <v>6</v>
          </cell>
          <cell r="AW252">
            <v>9</v>
          </cell>
          <cell r="AX252">
            <v>9</v>
          </cell>
          <cell r="AY252">
            <v>10</v>
          </cell>
          <cell r="AZ252">
            <v>10</v>
          </cell>
          <cell r="BA252">
            <v>11</v>
          </cell>
          <cell r="BB252">
            <v>11</v>
          </cell>
          <cell r="BC252">
            <v>11</v>
          </cell>
          <cell r="BD252">
            <v>5</v>
          </cell>
          <cell r="BE252">
            <v>10</v>
          </cell>
          <cell r="BF252">
            <v>10</v>
          </cell>
          <cell r="BG252">
            <v>13</v>
          </cell>
          <cell r="BH252">
            <v>7</v>
          </cell>
          <cell r="BI252">
            <v>8</v>
          </cell>
          <cell r="BJ252">
            <v>10</v>
          </cell>
          <cell r="BK252">
            <v>12</v>
          </cell>
          <cell r="BL252">
            <v>10</v>
          </cell>
          <cell r="BM252">
            <v>9</v>
          </cell>
          <cell r="BN252">
            <v>8</v>
          </cell>
          <cell r="BO252">
            <v>7</v>
          </cell>
          <cell r="BP252">
            <v>8</v>
          </cell>
          <cell r="BQ252">
            <v>10</v>
          </cell>
          <cell r="BR252">
            <v>9</v>
          </cell>
          <cell r="BS252">
            <v>5</v>
          </cell>
          <cell r="BT252">
            <v>6</v>
          </cell>
          <cell r="BU252">
            <v>3</v>
          </cell>
          <cell r="BV252">
            <v>12</v>
          </cell>
          <cell r="BW252">
            <v>6</v>
          </cell>
          <cell r="BX252">
            <v>6</v>
          </cell>
          <cell r="BY252">
            <v>2</v>
          </cell>
          <cell r="BZ252">
            <v>7</v>
          </cell>
          <cell r="CA252">
            <v>10</v>
          </cell>
          <cell r="CB252">
            <v>2</v>
          </cell>
          <cell r="CC252">
            <v>8</v>
          </cell>
          <cell r="CD252">
            <v>5</v>
          </cell>
          <cell r="CE252">
            <v>5</v>
          </cell>
          <cell r="CF252">
            <v>2</v>
          </cell>
          <cell r="CG252">
            <v>2</v>
          </cell>
          <cell r="CH252">
            <v>7</v>
          </cell>
          <cell r="CI252">
            <v>6</v>
          </cell>
          <cell r="CJ252">
            <v>3</v>
          </cell>
          <cell r="CK252">
            <v>5</v>
          </cell>
          <cell r="CL252">
            <v>6</v>
          </cell>
          <cell r="CM252">
            <v>2</v>
          </cell>
          <cell r="CN252">
            <v>3</v>
          </cell>
          <cell r="CO252">
            <v>1</v>
          </cell>
          <cell r="CP252">
            <v>0</v>
          </cell>
          <cell r="CQ252">
            <v>0</v>
          </cell>
          <cell r="CR252">
            <v>0</v>
          </cell>
          <cell r="CS252">
            <v>1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1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</row>
        <row r="253">
          <cell r="A253" t="str">
            <v>ﾅｶｼ312</v>
          </cell>
          <cell r="B253" t="str">
            <v>ﾅｶｼ3</v>
          </cell>
          <cell r="C253">
            <v>1</v>
          </cell>
          <cell r="D253">
            <v>2</v>
          </cell>
          <cell r="E253">
            <v>7</v>
          </cell>
          <cell r="F253">
            <v>7</v>
          </cell>
          <cell r="G253">
            <v>11</v>
          </cell>
          <cell r="H253">
            <v>1</v>
          </cell>
          <cell r="I253">
            <v>8</v>
          </cell>
          <cell r="J253">
            <v>8</v>
          </cell>
          <cell r="K253">
            <v>4</v>
          </cell>
          <cell r="L253">
            <v>5</v>
          </cell>
          <cell r="M253">
            <v>2</v>
          </cell>
          <cell r="N253">
            <v>2</v>
          </cell>
          <cell r="O253">
            <v>7</v>
          </cell>
          <cell r="P253">
            <v>5</v>
          </cell>
          <cell r="Q253">
            <v>2</v>
          </cell>
          <cell r="R253">
            <v>6</v>
          </cell>
          <cell r="S253">
            <v>6</v>
          </cell>
          <cell r="T253">
            <v>6</v>
          </cell>
          <cell r="U253">
            <v>3</v>
          </cell>
          <cell r="V253">
            <v>11</v>
          </cell>
          <cell r="W253">
            <v>5</v>
          </cell>
          <cell r="X253">
            <v>8</v>
          </cell>
          <cell r="Y253">
            <v>9</v>
          </cell>
          <cell r="Z253">
            <v>11</v>
          </cell>
          <cell r="AA253">
            <v>12</v>
          </cell>
          <cell r="AB253">
            <v>6</v>
          </cell>
          <cell r="AC253">
            <v>9</v>
          </cell>
          <cell r="AD253">
            <v>12</v>
          </cell>
          <cell r="AE253">
            <v>11</v>
          </cell>
          <cell r="AF253">
            <v>4</v>
          </cell>
          <cell r="AG253">
            <v>5</v>
          </cell>
          <cell r="AH253">
            <v>7</v>
          </cell>
          <cell r="AI253">
            <v>12</v>
          </cell>
          <cell r="AJ253">
            <v>11</v>
          </cell>
          <cell r="AK253">
            <v>9</v>
          </cell>
          <cell r="AL253">
            <v>4</v>
          </cell>
          <cell r="AM253">
            <v>7</v>
          </cell>
          <cell r="AN253">
            <v>11</v>
          </cell>
          <cell r="AO253">
            <v>11</v>
          </cell>
          <cell r="AP253">
            <v>9</v>
          </cell>
          <cell r="AQ253">
            <v>11</v>
          </cell>
          <cell r="AR253">
            <v>9</v>
          </cell>
          <cell r="AS253">
            <v>8</v>
          </cell>
          <cell r="AT253">
            <v>3</v>
          </cell>
          <cell r="AU253">
            <v>8</v>
          </cell>
          <cell r="AV253">
            <v>9</v>
          </cell>
          <cell r="AW253">
            <v>9</v>
          </cell>
          <cell r="AX253">
            <v>10</v>
          </cell>
          <cell r="AY253">
            <v>11</v>
          </cell>
          <cell r="AZ253">
            <v>10</v>
          </cell>
          <cell r="BA253">
            <v>7</v>
          </cell>
          <cell r="BB253">
            <v>7</v>
          </cell>
          <cell r="BC253">
            <v>16</v>
          </cell>
          <cell r="BD253">
            <v>5</v>
          </cell>
          <cell r="BE253">
            <v>8</v>
          </cell>
          <cell r="BF253">
            <v>9</v>
          </cell>
          <cell r="BG253">
            <v>7</v>
          </cell>
          <cell r="BH253">
            <v>9</v>
          </cell>
          <cell r="BI253">
            <v>14</v>
          </cell>
          <cell r="BJ253">
            <v>11</v>
          </cell>
          <cell r="BK253">
            <v>9</v>
          </cell>
          <cell r="BL253">
            <v>8</v>
          </cell>
          <cell r="BM253">
            <v>6</v>
          </cell>
          <cell r="BN253">
            <v>7</v>
          </cell>
          <cell r="BO253">
            <v>7</v>
          </cell>
          <cell r="BP253">
            <v>8</v>
          </cell>
          <cell r="BQ253">
            <v>9</v>
          </cell>
          <cell r="BR253">
            <v>7</v>
          </cell>
          <cell r="BS253">
            <v>8</v>
          </cell>
          <cell r="BT253">
            <v>9</v>
          </cell>
          <cell r="BU253">
            <v>9</v>
          </cell>
          <cell r="BV253">
            <v>10</v>
          </cell>
          <cell r="BW253">
            <v>12</v>
          </cell>
          <cell r="BX253">
            <v>4</v>
          </cell>
          <cell r="BY253">
            <v>11</v>
          </cell>
          <cell r="BZ253">
            <v>9</v>
          </cell>
          <cell r="CA253">
            <v>5</v>
          </cell>
          <cell r="CB253">
            <v>2</v>
          </cell>
          <cell r="CC253">
            <v>3</v>
          </cell>
          <cell r="CD253">
            <v>2</v>
          </cell>
          <cell r="CE253">
            <v>6</v>
          </cell>
          <cell r="CF253">
            <v>8</v>
          </cell>
          <cell r="CG253">
            <v>10</v>
          </cell>
          <cell r="CH253">
            <v>6</v>
          </cell>
          <cell r="CI253">
            <v>7</v>
          </cell>
          <cell r="CJ253">
            <v>4</v>
          </cell>
          <cell r="CK253">
            <v>3</v>
          </cell>
          <cell r="CL253">
            <v>6</v>
          </cell>
          <cell r="CM253">
            <v>4</v>
          </cell>
          <cell r="CN253">
            <v>1</v>
          </cell>
          <cell r="CO253">
            <v>4</v>
          </cell>
          <cell r="CP253">
            <v>3</v>
          </cell>
          <cell r="CQ253">
            <v>3</v>
          </cell>
          <cell r="CR253">
            <v>0</v>
          </cell>
          <cell r="CS253">
            <v>0</v>
          </cell>
          <cell r="CT253">
            <v>0</v>
          </cell>
          <cell r="CU253">
            <v>2</v>
          </cell>
          <cell r="CV253">
            <v>1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1</v>
          </cell>
          <cell r="DD253">
            <v>0</v>
          </cell>
          <cell r="DE253">
            <v>0</v>
          </cell>
        </row>
        <row r="254">
          <cell r="A254" t="str">
            <v>ﾅｶｼ411</v>
          </cell>
          <cell r="B254" t="str">
            <v>ﾅｶｼ4</v>
          </cell>
          <cell r="C254">
            <v>1</v>
          </cell>
          <cell r="D254">
            <v>1</v>
          </cell>
          <cell r="E254">
            <v>3</v>
          </cell>
          <cell r="F254">
            <v>1</v>
          </cell>
          <cell r="G254">
            <v>0</v>
          </cell>
          <cell r="H254">
            <v>5</v>
          </cell>
          <cell r="I254">
            <v>2</v>
          </cell>
          <cell r="J254">
            <v>3</v>
          </cell>
          <cell r="K254">
            <v>2</v>
          </cell>
          <cell r="L254">
            <v>4</v>
          </cell>
          <cell r="M254">
            <v>3</v>
          </cell>
          <cell r="N254">
            <v>4</v>
          </cell>
          <cell r="O254">
            <v>5</v>
          </cell>
          <cell r="P254">
            <v>7</v>
          </cell>
          <cell r="Q254">
            <v>4</v>
          </cell>
          <cell r="R254">
            <v>5</v>
          </cell>
          <cell r="S254">
            <v>3</v>
          </cell>
          <cell r="T254">
            <v>4</v>
          </cell>
          <cell r="U254">
            <v>5</v>
          </cell>
          <cell r="V254">
            <v>4</v>
          </cell>
          <cell r="W254">
            <v>2</v>
          </cell>
          <cell r="X254">
            <v>3</v>
          </cell>
          <cell r="Y254">
            <v>2</v>
          </cell>
          <cell r="Z254">
            <v>5</v>
          </cell>
          <cell r="AA254">
            <v>3</v>
          </cell>
          <cell r="AB254">
            <v>1</v>
          </cell>
          <cell r="AC254">
            <v>4</v>
          </cell>
          <cell r="AD254">
            <v>2</v>
          </cell>
          <cell r="AE254">
            <v>2</v>
          </cell>
          <cell r="AF254">
            <v>3</v>
          </cell>
          <cell r="AG254">
            <v>1</v>
          </cell>
          <cell r="AH254">
            <v>3</v>
          </cell>
          <cell r="AI254">
            <v>1</v>
          </cell>
          <cell r="AJ254">
            <v>8</v>
          </cell>
          <cell r="AK254">
            <v>3</v>
          </cell>
          <cell r="AL254">
            <v>6</v>
          </cell>
          <cell r="AM254">
            <v>2</v>
          </cell>
          <cell r="AN254">
            <v>6</v>
          </cell>
          <cell r="AO254">
            <v>7</v>
          </cell>
          <cell r="AP254">
            <v>5</v>
          </cell>
          <cell r="AQ254">
            <v>5</v>
          </cell>
          <cell r="AR254">
            <v>4</v>
          </cell>
          <cell r="AS254">
            <v>10</v>
          </cell>
          <cell r="AT254">
            <v>6</v>
          </cell>
          <cell r="AU254">
            <v>6</v>
          </cell>
          <cell r="AV254">
            <v>9</v>
          </cell>
          <cell r="AW254">
            <v>9</v>
          </cell>
          <cell r="AX254">
            <v>4</v>
          </cell>
          <cell r="AY254">
            <v>3</v>
          </cell>
          <cell r="AZ254">
            <v>5</v>
          </cell>
          <cell r="BA254">
            <v>8</v>
          </cell>
          <cell r="BB254">
            <v>3</v>
          </cell>
          <cell r="BC254">
            <v>1</v>
          </cell>
          <cell r="BD254">
            <v>1</v>
          </cell>
          <cell r="BE254">
            <v>5</v>
          </cell>
          <cell r="BF254">
            <v>4</v>
          </cell>
          <cell r="BG254">
            <v>0</v>
          </cell>
          <cell r="BH254">
            <v>5</v>
          </cell>
          <cell r="BI254">
            <v>3</v>
          </cell>
          <cell r="BJ254">
            <v>2</v>
          </cell>
          <cell r="BK254">
            <v>6</v>
          </cell>
          <cell r="BL254">
            <v>4</v>
          </cell>
          <cell r="BM254">
            <v>8</v>
          </cell>
          <cell r="BN254">
            <v>6</v>
          </cell>
          <cell r="BO254">
            <v>7</v>
          </cell>
          <cell r="BP254">
            <v>3</v>
          </cell>
          <cell r="BQ254">
            <v>3</v>
          </cell>
          <cell r="BR254">
            <v>4</v>
          </cell>
          <cell r="BS254">
            <v>7</v>
          </cell>
          <cell r="BT254">
            <v>4</v>
          </cell>
          <cell r="BU254">
            <v>7</v>
          </cell>
          <cell r="BV254">
            <v>5</v>
          </cell>
          <cell r="BW254">
            <v>7</v>
          </cell>
          <cell r="BX254">
            <v>0</v>
          </cell>
          <cell r="BY254">
            <v>5</v>
          </cell>
          <cell r="BZ254">
            <v>2</v>
          </cell>
          <cell r="CA254">
            <v>6</v>
          </cell>
          <cell r="CB254">
            <v>5</v>
          </cell>
          <cell r="CC254">
            <v>4</v>
          </cell>
          <cell r="CD254">
            <v>3</v>
          </cell>
          <cell r="CE254">
            <v>1</v>
          </cell>
          <cell r="CF254">
            <v>4</v>
          </cell>
          <cell r="CG254">
            <v>1</v>
          </cell>
          <cell r="CH254">
            <v>3</v>
          </cell>
          <cell r="CI254">
            <v>2</v>
          </cell>
          <cell r="CJ254">
            <v>1</v>
          </cell>
          <cell r="CK254">
            <v>0</v>
          </cell>
          <cell r="CL254">
            <v>0</v>
          </cell>
          <cell r="CM254">
            <v>1</v>
          </cell>
          <cell r="CN254">
            <v>0</v>
          </cell>
          <cell r="CO254">
            <v>1</v>
          </cell>
          <cell r="CP254">
            <v>1</v>
          </cell>
          <cell r="CQ254">
            <v>1</v>
          </cell>
          <cell r="CR254">
            <v>1</v>
          </cell>
          <cell r="CS254">
            <v>2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</row>
        <row r="255">
          <cell r="A255" t="str">
            <v>ﾅｶｼ412</v>
          </cell>
          <cell r="B255" t="str">
            <v>ﾅｶｼ4</v>
          </cell>
          <cell r="C255">
            <v>1</v>
          </cell>
          <cell r="D255">
            <v>2</v>
          </cell>
          <cell r="E255">
            <v>2</v>
          </cell>
          <cell r="F255">
            <v>3</v>
          </cell>
          <cell r="G255">
            <v>2</v>
          </cell>
          <cell r="H255">
            <v>4</v>
          </cell>
          <cell r="I255">
            <v>3</v>
          </cell>
          <cell r="J255">
            <v>2</v>
          </cell>
          <cell r="K255">
            <v>4</v>
          </cell>
          <cell r="L255">
            <v>3</v>
          </cell>
          <cell r="M255">
            <v>3</v>
          </cell>
          <cell r="N255">
            <v>3</v>
          </cell>
          <cell r="O255">
            <v>3</v>
          </cell>
          <cell r="P255">
            <v>4</v>
          </cell>
          <cell r="Q255">
            <v>2</v>
          </cell>
          <cell r="R255">
            <v>3</v>
          </cell>
          <cell r="S255">
            <v>4</v>
          </cell>
          <cell r="T255">
            <v>5</v>
          </cell>
          <cell r="U255">
            <v>4</v>
          </cell>
          <cell r="V255">
            <v>3</v>
          </cell>
          <cell r="W255">
            <v>7</v>
          </cell>
          <cell r="X255">
            <v>5</v>
          </cell>
          <cell r="Y255">
            <v>3</v>
          </cell>
          <cell r="Z255">
            <v>5</v>
          </cell>
          <cell r="AA255">
            <v>2</v>
          </cell>
          <cell r="AB255">
            <v>3</v>
          </cell>
          <cell r="AC255">
            <v>4</v>
          </cell>
          <cell r="AD255">
            <v>3</v>
          </cell>
          <cell r="AE255">
            <v>2</v>
          </cell>
          <cell r="AF255">
            <v>3</v>
          </cell>
          <cell r="AG255">
            <v>2</v>
          </cell>
          <cell r="AH255">
            <v>1</v>
          </cell>
          <cell r="AI255">
            <v>1</v>
          </cell>
          <cell r="AJ255">
            <v>3</v>
          </cell>
          <cell r="AK255">
            <v>4</v>
          </cell>
          <cell r="AL255">
            <v>4</v>
          </cell>
          <cell r="AM255">
            <v>1</v>
          </cell>
          <cell r="AN255">
            <v>8</v>
          </cell>
          <cell r="AO255">
            <v>5</v>
          </cell>
          <cell r="AP255">
            <v>3</v>
          </cell>
          <cell r="AQ255">
            <v>7</v>
          </cell>
          <cell r="AR255">
            <v>5</v>
          </cell>
          <cell r="AS255">
            <v>9</v>
          </cell>
          <cell r="AT255">
            <v>6</v>
          </cell>
          <cell r="AU255">
            <v>8</v>
          </cell>
          <cell r="AV255">
            <v>11</v>
          </cell>
          <cell r="AW255">
            <v>8</v>
          </cell>
          <cell r="AX255">
            <v>6</v>
          </cell>
          <cell r="AY255">
            <v>8</v>
          </cell>
          <cell r="AZ255">
            <v>4</v>
          </cell>
          <cell r="BA255">
            <v>2</v>
          </cell>
          <cell r="BB255">
            <v>2</v>
          </cell>
          <cell r="BC255">
            <v>1</v>
          </cell>
          <cell r="BD255">
            <v>3</v>
          </cell>
          <cell r="BE255">
            <v>2</v>
          </cell>
          <cell r="BF255">
            <v>3</v>
          </cell>
          <cell r="BG255">
            <v>3</v>
          </cell>
          <cell r="BH255">
            <v>6</v>
          </cell>
          <cell r="BI255">
            <v>6</v>
          </cell>
          <cell r="BJ255">
            <v>5</v>
          </cell>
          <cell r="BK255">
            <v>2</v>
          </cell>
          <cell r="BL255">
            <v>1</v>
          </cell>
          <cell r="BM255">
            <v>5</v>
          </cell>
          <cell r="BN255">
            <v>3</v>
          </cell>
          <cell r="BO255">
            <v>5</v>
          </cell>
          <cell r="BP255">
            <v>4</v>
          </cell>
          <cell r="BQ255">
            <v>2</v>
          </cell>
          <cell r="BR255">
            <v>11</v>
          </cell>
          <cell r="BS255">
            <v>5</v>
          </cell>
          <cell r="BT255">
            <v>2</v>
          </cell>
          <cell r="BU255">
            <v>10</v>
          </cell>
          <cell r="BV255">
            <v>9</v>
          </cell>
          <cell r="BW255">
            <v>4</v>
          </cell>
          <cell r="BX255">
            <v>10</v>
          </cell>
          <cell r="BY255">
            <v>4</v>
          </cell>
          <cell r="BZ255">
            <v>4</v>
          </cell>
          <cell r="CA255">
            <v>6</v>
          </cell>
          <cell r="CB255">
            <v>4</v>
          </cell>
          <cell r="CC255">
            <v>4</v>
          </cell>
          <cell r="CD255">
            <v>3</v>
          </cell>
          <cell r="CE255">
            <v>0</v>
          </cell>
          <cell r="CF255">
            <v>2</v>
          </cell>
          <cell r="CG255">
            <v>1</v>
          </cell>
          <cell r="CH255">
            <v>2</v>
          </cell>
          <cell r="CI255">
            <v>6</v>
          </cell>
          <cell r="CJ255">
            <v>6</v>
          </cell>
          <cell r="CK255">
            <v>5</v>
          </cell>
          <cell r="CL255">
            <v>1</v>
          </cell>
          <cell r="CM255">
            <v>4</v>
          </cell>
          <cell r="CN255">
            <v>0</v>
          </cell>
          <cell r="CO255">
            <v>3</v>
          </cell>
          <cell r="CP255">
            <v>1</v>
          </cell>
          <cell r="CQ255">
            <v>2</v>
          </cell>
          <cell r="CR255">
            <v>2</v>
          </cell>
          <cell r="CS255">
            <v>1</v>
          </cell>
          <cell r="CT255">
            <v>0</v>
          </cell>
          <cell r="CU255">
            <v>0</v>
          </cell>
          <cell r="CV255">
            <v>1</v>
          </cell>
          <cell r="CW255">
            <v>1</v>
          </cell>
          <cell r="CX255">
            <v>0</v>
          </cell>
          <cell r="CY255">
            <v>1</v>
          </cell>
          <cell r="CZ255">
            <v>1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</row>
        <row r="256">
          <cell r="A256" t="str">
            <v>ﾅｶﾔﾏ11</v>
          </cell>
          <cell r="B256" t="str">
            <v>ﾅｶﾔﾏ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2</v>
          </cell>
          <cell r="H256">
            <v>0</v>
          </cell>
          <cell r="I256">
            <v>2</v>
          </cell>
          <cell r="J256">
            <v>5</v>
          </cell>
          <cell r="K256">
            <v>2</v>
          </cell>
          <cell r="L256">
            <v>1</v>
          </cell>
          <cell r="M256">
            <v>1</v>
          </cell>
          <cell r="N256">
            <v>1</v>
          </cell>
          <cell r="O256">
            <v>2</v>
          </cell>
          <cell r="P256">
            <v>1</v>
          </cell>
          <cell r="Q256">
            <v>0</v>
          </cell>
          <cell r="R256">
            <v>2</v>
          </cell>
          <cell r="S256">
            <v>1</v>
          </cell>
          <cell r="T256">
            <v>2</v>
          </cell>
          <cell r="U256">
            <v>2</v>
          </cell>
          <cell r="V256">
            <v>2</v>
          </cell>
          <cell r="W256">
            <v>1</v>
          </cell>
          <cell r="X256">
            <v>2</v>
          </cell>
          <cell r="Y256">
            <v>3</v>
          </cell>
          <cell r="Z256">
            <v>1</v>
          </cell>
          <cell r="AA256">
            <v>5</v>
          </cell>
          <cell r="AB256">
            <v>1</v>
          </cell>
          <cell r="AC256">
            <v>1</v>
          </cell>
          <cell r="AD256">
            <v>2</v>
          </cell>
          <cell r="AE256">
            <v>0</v>
          </cell>
          <cell r="AF256">
            <v>1</v>
          </cell>
          <cell r="AG256">
            <v>2</v>
          </cell>
          <cell r="AH256">
            <v>1</v>
          </cell>
          <cell r="AI256">
            <v>5</v>
          </cell>
          <cell r="AJ256">
            <v>3</v>
          </cell>
          <cell r="AK256">
            <v>5</v>
          </cell>
          <cell r="AL256">
            <v>3</v>
          </cell>
          <cell r="AM256">
            <v>5</v>
          </cell>
          <cell r="AN256">
            <v>2</v>
          </cell>
          <cell r="AO256">
            <v>6</v>
          </cell>
          <cell r="AP256">
            <v>3</v>
          </cell>
          <cell r="AQ256">
            <v>7</v>
          </cell>
          <cell r="AR256">
            <v>3</v>
          </cell>
          <cell r="AS256">
            <v>2</v>
          </cell>
          <cell r="AT256">
            <v>8</v>
          </cell>
          <cell r="AU256">
            <v>4</v>
          </cell>
          <cell r="AV256">
            <v>3</v>
          </cell>
          <cell r="AW256">
            <v>1</v>
          </cell>
          <cell r="AX256">
            <v>5</v>
          </cell>
          <cell r="AY256">
            <v>5</v>
          </cell>
          <cell r="AZ256">
            <v>3</v>
          </cell>
          <cell r="BA256">
            <v>5</v>
          </cell>
          <cell r="BB256">
            <v>4</v>
          </cell>
          <cell r="BC256">
            <v>7</v>
          </cell>
          <cell r="BD256">
            <v>1</v>
          </cell>
          <cell r="BE256">
            <v>5</v>
          </cell>
          <cell r="BF256">
            <v>4</v>
          </cell>
          <cell r="BG256">
            <v>2</v>
          </cell>
          <cell r="BH256">
            <v>3</v>
          </cell>
          <cell r="BI256">
            <v>6</v>
          </cell>
          <cell r="BJ256">
            <v>3</v>
          </cell>
          <cell r="BK256">
            <v>4</v>
          </cell>
          <cell r="BL256">
            <v>2</v>
          </cell>
          <cell r="BM256">
            <v>4</v>
          </cell>
          <cell r="BN256">
            <v>2</v>
          </cell>
          <cell r="BO256">
            <v>4</v>
          </cell>
          <cell r="BP256">
            <v>5</v>
          </cell>
          <cell r="BQ256">
            <v>5</v>
          </cell>
          <cell r="BR256">
            <v>5</v>
          </cell>
          <cell r="BS256">
            <v>2</v>
          </cell>
          <cell r="BT256">
            <v>3</v>
          </cell>
          <cell r="BU256">
            <v>8</v>
          </cell>
          <cell r="BV256">
            <v>2</v>
          </cell>
          <cell r="BW256">
            <v>6</v>
          </cell>
          <cell r="BX256">
            <v>1</v>
          </cell>
          <cell r="BY256">
            <v>4</v>
          </cell>
          <cell r="BZ256">
            <v>5</v>
          </cell>
          <cell r="CA256">
            <v>4</v>
          </cell>
          <cell r="CB256">
            <v>2</v>
          </cell>
          <cell r="CC256">
            <v>4</v>
          </cell>
          <cell r="CD256">
            <v>3</v>
          </cell>
          <cell r="CE256">
            <v>2</v>
          </cell>
          <cell r="CF256">
            <v>3</v>
          </cell>
          <cell r="CG256">
            <v>1</v>
          </cell>
          <cell r="CH256">
            <v>0</v>
          </cell>
          <cell r="CI256">
            <v>1</v>
          </cell>
          <cell r="CJ256">
            <v>3</v>
          </cell>
          <cell r="CK256">
            <v>4</v>
          </cell>
          <cell r="CL256">
            <v>3</v>
          </cell>
          <cell r="CM256">
            <v>0</v>
          </cell>
          <cell r="CN256">
            <v>2</v>
          </cell>
          <cell r="CO256">
            <v>1</v>
          </cell>
          <cell r="CP256">
            <v>3</v>
          </cell>
          <cell r="CQ256">
            <v>3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</row>
        <row r="257">
          <cell r="A257" t="str">
            <v>ﾅｶﾔﾏ12</v>
          </cell>
          <cell r="B257" t="str">
            <v>ﾅｶﾔﾏ</v>
          </cell>
          <cell r="C257">
            <v>1</v>
          </cell>
          <cell r="D257">
            <v>2</v>
          </cell>
          <cell r="E257">
            <v>2</v>
          </cell>
          <cell r="F257">
            <v>4</v>
          </cell>
          <cell r="G257">
            <v>2</v>
          </cell>
          <cell r="H257">
            <v>5</v>
          </cell>
          <cell r="I257">
            <v>0</v>
          </cell>
          <cell r="J257">
            <v>2</v>
          </cell>
          <cell r="K257">
            <v>1</v>
          </cell>
          <cell r="L257">
            <v>4</v>
          </cell>
          <cell r="M257">
            <v>1</v>
          </cell>
          <cell r="N257">
            <v>1</v>
          </cell>
          <cell r="O257">
            <v>5</v>
          </cell>
          <cell r="P257">
            <v>0</v>
          </cell>
          <cell r="Q257">
            <v>2</v>
          </cell>
          <cell r="R257">
            <v>0</v>
          </cell>
          <cell r="S257">
            <v>2</v>
          </cell>
          <cell r="T257">
            <v>1</v>
          </cell>
          <cell r="U257">
            <v>2</v>
          </cell>
          <cell r="V257">
            <v>1</v>
          </cell>
          <cell r="W257">
            <v>2</v>
          </cell>
          <cell r="X257">
            <v>2</v>
          </cell>
          <cell r="Y257">
            <v>1</v>
          </cell>
          <cell r="Z257">
            <v>4</v>
          </cell>
          <cell r="AA257">
            <v>0</v>
          </cell>
          <cell r="AB257">
            <v>1</v>
          </cell>
          <cell r="AC257">
            <v>1</v>
          </cell>
          <cell r="AD257">
            <v>2</v>
          </cell>
          <cell r="AE257">
            <v>3</v>
          </cell>
          <cell r="AF257">
            <v>0</v>
          </cell>
          <cell r="AG257">
            <v>5</v>
          </cell>
          <cell r="AH257">
            <v>5</v>
          </cell>
          <cell r="AI257">
            <v>2</v>
          </cell>
          <cell r="AJ257">
            <v>5</v>
          </cell>
          <cell r="AK257">
            <v>5</v>
          </cell>
          <cell r="AL257">
            <v>3</v>
          </cell>
          <cell r="AM257">
            <v>1</v>
          </cell>
          <cell r="AN257">
            <v>5</v>
          </cell>
          <cell r="AO257">
            <v>2</v>
          </cell>
          <cell r="AP257">
            <v>1</v>
          </cell>
          <cell r="AQ257">
            <v>1</v>
          </cell>
          <cell r="AR257">
            <v>3</v>
          </cell>
          <cell r="AS257">
            <v>1</v>
          </cell>
          <cell r="AT257">
            <v>3</v>
          </cell>
          <cell r="AU257">
            <v>6</v>
          </cell>
          <cell r="AV257">
            <v>3</v>
          </cell>
          <cell r="AW257">
            <v>4</v>
          </cell>
          <cell r="AX257">
            <v>5</v>
          </cell>
          <cell r="AY257">
            <v>5</v>
          </cell>
          <cell r="AZ257">
            <v>1</v>
          </cell>
          <cell r="BA257">
            <v>6</v>
          </cell>
          <cell r="BB257">
            <v>5</v>
          </cell>
          <cell r="BC257">
            <v>2</v>
          </cell>
          <cell r="BD257">
            <v>3</v>
          </cell>
          <cell r="BE257">
            <v>0</v>
          </cell>
          <cell r="BF257">
            <v>3</v>
          </cell>
          <cell r="BG257">
            <v>5</v>
          </cell>
          <cell r="BH257">
            <v>3</v>
          </cell>
          <cell r="BI257">
            <v>3</v>
          </cell>
          <cell r="BJ257">
            <v>4</v>
          </cell>
          <cell r="BK257">
            <v>0</v>
          </cell>
          <cell r="BL257">
            <v>9</v>
          </cell>
          <cell r="BM257">
            <v>1</v>
          </cell>
          <cell r="BN257">
            <v>4</v>
          </cell>
          <cell r="BO257">
            <v>6</v>
          </cell>
          <cell r="BP257">
            <v>3</v>
          </cell>
          <cell r="BQ257">
            <v>4</v>
          </cell>
          <cell r="BR257">
            <v>2</v>
          </cell>
          <cell r="BS257">
            <v>3</v>
          </cell>
          <cell r="BT257">
            <v>4</v>
          </cell>
          <cell r="BU257">
            <v>2</v>
          </cell>
          <cell r="BV257">
            <v>4</v>
          </cell>
          <cell r="BW257">
            <v>3</v>
          </cell>
          <cell r="BX257">
            <v>2</v>
          </cell>
          <cell r="BY257">
            <v>8</v>
          </cell>
          <cell r="BZ257">
            <v>2</v>
          </cell>
          <cell r="CA257">
            <v>4</v>
          </cell>
          <cell r="CB257">
            <v>5</v>
          </cell>
          <cell r="CC257">
            <v>6</v>
          </cell>
          <cell r="CD257">
            <v>4</v>
          </cell>
          <cell r="CE257">
            <v>1</v>
          </cell>
          <cell r="CF257">
            <v>2</v>
          </cell>
          <cell r="CG257">
            <v>7</v>
          </cell>
          <cell r="CH257">
            <v>3</v>
          </cell>
          <cell r="CI257">
            <v>4</v>
          </cell>
          <cell r="CJ257">
            <v>3</v>
          </cell>
          <cell r="CK257">
            <v>4</v>
          </cell>
          <cell r="CL257">
            <v>2</v>
          </cell>
          <cell r="CM257">
            <v>3</v>
          </cell>
          <cell r="CN257">
            <v>3</v>
          </cell>
          <cell r="CO257">
            <v>7</v>
          </cell>
          <cell r="CP257">
            <v>4</v>
          </cell>
          <cell r="CQ257">
            <v>1</v>
          </cell>
          <cell r="CR257">
            <v>1</v>
          </cell>
          <cell r="CS257">
            <v>3</v>
          </cell>
          <cell r="CT257">
            <v>0</v>
          </cell>
          <cell r="CU257">
            <v>1</v>
          </cell>
          <cell r="CV257">
            <v>1</v>
          </cell>
          <cell r="CW257">
            <v>2</v>
          </cell>
          <cell r="CX257">
            <v>0</v>
          </cell>
          <cell r="CY257">
            <v>0</v>
          </cell>
          <cell r="CZ257">
            <v>1</v>
          </cell>
          <cell r="DA257">
            <v>1</v>
          </cell>
          <cell r="DB257">
            <v>0</v>
          </cell>
          <cell r="DC257">
            <v>0</v>
          </cell>
          <cell r="DD257">
            <v>0</v>
          </cell>
          <cell r="DE257">
            <v>0</v>
          </cell>
        </row>
        <row r="258">
          <cell r="A258" t="str">
            <v>ﾅｽﾋﾞ11</v>
          </cell>
          <cell r="B258" t="str">
            <v>ﾅｽﾋﾞ</v>
          </cell>
          <cell r="C258">
            <v>1</v>
          </cell>
          <cell r="D258">
            <v>1</v>
          </cell>
          <cell r="E258">
            <v>9</v>
          </cell>
          <cell r="F258">
            <v>11</v>
          </cell>
          <cell r="G258">
            <v>7</v>
          </cell>
          <cell r="H258">
            <v>12</v>
          </cell>
          <cell r="I258">
            <v>8</v>
          </cell>
          <cell r="J258">
            <v>8</v>
          </cell>
          <cell r="K258">
            <v>7</v>
          </cell>
          <cell r="L258">
            <v>3</v>
          </cell>
          <cell r="M258">
            <v>8</v>
          </cell>
          <cell r="N258">
            <v>7</v>
          </cell>
          <cell r="O258">
            <v>3</v>
          </cell>
          <cell r="P258">
            <v>1</v>
          </cell>
          <cell r="Q258">
            <v>5</v>
          </cell>
          <cell r="R258">
            <v>3</v>
          </cell>
          <cell r="S258">
            <v>9</v>
          </cell>
          <cell r="T258">
            <v>5</v>
          </cell>
          <cell r="U258">
            <v>7</v>
          </cell>
          <cell r="V258">
            <v>6</v>
          </cell>
          <cell r="W258">
            <v>9</v>
          </cell>
          <cell r="X258">
            <v>3</v>
          </cell>
          <cell r="Y258">
            <v>5</v>
          </cell>
          <cell r="Z258">
            <v>1</v>
          </cell>
          <cell r="AA258">
            <v>8</v>
          </cell>
          <cell r="AB258">
            <v>2</v>
          </cell>
          <cell r="AC258">
            <v>5</v>
          </cell>
          <cell r="AD258">
            <v>4</v>
          </cell>
          <cell r="AE258">
            <v>4</v>
          </cell>
          <cell r="AF258">
            <v>4</v>
          </cell>
          <cell r="AG258">
            <v>0</v>
          </cell>
          <cell r="AH258">
            <v>3</v>
          </cell>
          <cell r="AI258">
            <v>5</v>
          </cell>
          <cell r="AJ258">
            <v>8</v>
          </cell>
          <cell r="AK258">
            <v>12</v>
          </cell>
          <cell r="AL258">
            <v>9</v>
          </cell>
          <cell r="AM258">
            <v>7</v>
          </cell>
          <cell r="AN258">
            <v>9</v>
          </cell>
          <cell r="AO258">
            <v>5</v>
          </cell>
          <cell r="AP258">
            <v>10</v>
          </cell>
          <cell r="AQ258">
            <v>10</v>
          </cell>
          <cell r="AR258">
            <v>9</v>
          </cell>
          <cell r="AS258">
            <v>6</v>
          </cell>
          <cell r="AT258">
            <v>9</v>
          </cell>
          <cell r="AU258">
            <v>5</v>
          </cell>
          <cell r="AV258">
            <v>12</v>
          </cell>
          <cell r="AW258">
            <v>13</v>
          </cell>
          <cell r="AX258">
            <v>11</v>
          </cell>
          <cell r="AY258">
            <v>13</v>
          </cell>
          <cell r="AZ258">
            <v>5</v>
          </cell>
          <cell r="BA258">
            <v>9</v>
          </cell>
          <cell r="BB258">
            <v>6</v>
          </cell>
          <cell r="BC258">
            <v>9</v>
          </cell>
          <cell r="BD258">
            <v>6</v>
          </cell>
          <cell r="BE258">
            <v>2</v>
          </cell>
          <cell r="BF258">
            <v>7</v>
          </cell>
          <cell r="BG258">
            <v>8</v>
          </cell>
          <cell r="BH258">
            <v>10</v>
          </cell>
          <cell r="BI258">
            <v>5</v>
          </cell>
          <cell r="BJ258">
            <v>8</v>
          </cell>
          <cell r="BK258">
            <v>4</v>
          </cell>
          <cell r="BL258">
            <v>8</v>
          </cell>
          <cell r="BM258">
            <v>7</v>
          </cell>
          <cell r="BN258">
            <v>5</v>
          </cell>
          <cell r="BO258">
            <v>6</v>
          </cell>
          <cell r="BP258">
            <v>4</v>
          </cell>
          <cell r="BQ258">
            <v>2</v>
          </cell>
          <cell r="BR258">
            <v>5</v>
          </cell>
          <cell r="BS258">
            <v>3</v>
          </cell>
          <cell r="BT258">
            <v>4</v>
          </cell>
          <cell r="BU258">
            <v>7</v>
          </cell>
          <cell r="BV258">
            <v>6</v>
          </cell>
          <cell r="BW258">
            <v>7</v>
          </cell>
          <cell r="BX258">
            <v>3</v>
          </cell>
          <cell r="BY258">
            <v>5</v>
          </cell>
          <cell r="BZ258">
            <v>8</v>
          </cell>
          <cell r="CA258">
            <v>6</v>
          </cell>
          <cell r="CB258">
            <v>5</v>
          </cell>
          <cell r="CC258">
            <v>5</v>
          </cell>
          <cell r="CD258">
            <v>4</v>
          </cell>
          <cell r="CE258">
            <v>3</v>
          </cell>
          <cell r="CF258">
            <v>3</v>
          </cell>
          <cell r="CG258">
            <v>1</v>
          </cell>
          <cell r="CH258">
            <v>3</v>
          </cell>
          <cell r="CI258">
            <v>2</v>
          </cell>
          <cell r="CJ258">
            <v>5</v>
          </cell>
          <cell r="CK258">
            <v>4</v>
          </cell>
          <cell r="CL258">
            <v>1</v>
          </cell>
          <cell r="CM258">
            <v>2</v>
          </cell>
          <cell r="CN258">
            <v>3</v>
          </cell>
          <cell r="CO258">
            <v>2</v>
          </cell>
          <cell r="CP258">
            <v>2</v>
          </cell>
          <cell r="CQ258">
            <v>1</v>
          </cell>
          <cell r="CR258">
            <v>2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</row>
        <row r="259">
          <cell r="A259" t="str">
            <v>ﾅｽﾋﾞ12</v>
          </cell>
          <cell r="B259" t="str">
            <v>ﾅｽﾋﾞ</v>
          </cell>
          <cell r="C259">
            <v>1</v>
          </cell>
          <cell r="D259">
            <v>2</v>
          </cell>
          <cell r="E259">
            <v>10</v>
          </cell>
          <cell r="F259">
            <v>4</v>
          </cell>
          <cell r="G259">
            <v>3</v>
          </cell>
          <cell r="H259">
            <v>6</v>
          </cell>
          <cell r="I259">
            <v>7</v>
          </cell>
          <cell r="J259">
            <v>7</v>
          </cell>
          <cell r="K259">
            <v>4</v>
          </cell>
          <cell r="L259">
            <v>5</v>
          </cell>
          <cell r="M259">
            <v>2</v>
          </cell>
          <cell r="N259">
            <v>3</v>
          </cell>
          <cell r="O259">
            <v>6</v>
          </cell>
          <cell r="P259">
            <v>8</v>
          </cell>
          <cell r="Q259">
            <v>1</v>
          </cell>
          <cell r="R259">
            <v>1</v>
          </cell>
          <cell r="S259">
            <v>5</v>
          </cell>
          <cell r="T259">
            <v>2</v>
          </cell>
          <cell r="U259">
            <v>3</v>
          </cell>
          <cell r="V259">
            <v>2</v>
          </cell>
          <cell r="W259">
            <v>3</v>
          </cell>
          <cell r="X259">
            <v>2</v>
          </cell>
          <cell r="Y259">
            <v>5</v>
          </cell>
          <cell r="Z259">
            <v>6</v>
          </cell>
          <cell r="AA259">
            <v>3</v>
          </cell>
          <cell r="AB259">
            <v>4</v>
          </cell>
          <cell r="AC259">
            <v>5</v>
          </cell>
          <cell r="AD259">
            <v>2</v>
          </cell>
          <cell r="AE259">
            <v>3</v>
          </cell>
          <cell r="AF259">
            <v>2</v>
          </cell>
          <cell r="AG259">
            <v>5</v>
          </cell>
          <cell r="AH259">
            <v>2</v>
          </cell>
          <cell r="AI259">
            <v>6</v>
          </cell>
          <cell r="AJ259">
            <v>10</v>
          </cell>
          <cell r="AK259">
            <v>7</v>
          </cell>
          <cell r="AL259">
            <v>13</v>
          </cell>
          <cell r="AM259">
            <v>10</v>
          </cell>
          <cell r="AN259">
            <v>8</v>
          </cell>
          <cell r="AO259">
            <v>8</v>
          </cell>
          <cell r="AP259">
            <v>9</v>
          </cell>
          <cell r="AQ259">
            <v>9</v>
          </cell>
          <cell r="AR259">
            <v>7</v>
          </cell>
          <cell r="AS259">
            <v>11</v>
          </cell>
          <cell r="AT259">
            <v>12</v>
          </cell>
          <cell r="AU259">
            <v>8</v>
          </cell>
          <cell r="AV259">
            <v>7</v>
          </cell>
          <cell r="AW259">
            <v>11</v>
          </cell>
          <cell r="AX259">
            <v>8</v>
          </cell>
          <cell r="AY259">
            <v>4</v>
          </cell>
          <cell r="AZ259">
            <v>6</v>
          </cell>
          <cell r="BA259">
            <v>6</v>
          </cell>
          <cell r="BB259">
            <v>12</v>
          </cell>
          <cell r="BC259">
            <v>7</v>
          </cell>
          <cell r="BD259">
            <v>5</v>
          </cell>
          <cell r="BE259">
            <v>3</v>
          </cell>
          <cell r="BF259">
            <v>5</v>
          </cell>
          <cell r="BG259">
            <v>3</v>
          </cell>
          <cell r="BH259">
            <v>1</v>
          </cell>
          <cell r="BI259">
            <v>10</v>
          </cell>
          <cell r="BJ259">
            <v>10</v>
          </cell>
          <cell r="BK259">
            <v>5</v>
          </cell>
          <cell r="BL259">
            <v>3</v>
          </cell>
          <cell r="BM259">
            <v>2</v>
          </cell>
          <cell r="BN259">
            <v>3</v>
          </cell>
          <cell r="BO259">
            <v>6</v>
          </cell>
          <cell r="BP259">
            <v>4</v>
          </cell>
          <cell r="BQ259">
            <v>2</v>
          </cell>
          <cell r="BR259">
            <v>3</v>
          </cell>
          <cell r="BS259">
            <v>4</v>
          </cell>
          <cell r="BT259">
            <v>10</v>
          </cell>
          <cell r="BU259">
            <v>6</v>
          </cell>
          <cell r="BV259">
            <v>5</v>
          </cell>
          <cell r="BW259">
            <v>8</v>
          </cell>
          <cell r="BX259">
            <v>3</v>
          </cell>
          <cell r="BY259">
            <v>3</v>
          </cell>
          <cell r="BZ259">
            <v>5</v>
          </cell>
          <cell r="CA259">
            <v>3</v>
          </cell>
          <cell r="CB259">
            <v>3</v>
          </cell>
          <cell r="CC259">
            <v>0</v>
          </cell>
          <cell r="CD259">
            <v>9</v>
          </cell>
          <cell r="CE259">
            <v>4</v>
          </cell>
          <cell r="CF259">
            <v>6</v>
          </cell>
          <cell r="CG259">
            <v>5</v>
          </cell>
          <cell r="CH259">
            <v>6</v>
          </cell>
          <cell r="CI259">
            <v>3</v>
          </cell>
          <cell r="CJ259">
            <v>6</v>
          </cell>
          <cell r="CK259">
            <v>4</v>
          </cell>
          <cell r="CL259">
            <v>5</v>
          </cell>
          <cell r="CM259">
            <v>3</v>
          </cell>
          <cell r="CN259">
            <v>2</v>
          </cell>
          <cell r="CO259">
            <v>0</v>
          </cell>
          <cell r="CP259">
            <v>2</v>
          </cell>
          <cell r="CQ259">
            <v>1</v>
          </cell>
          <cell r="CR259">
            <v>1</v>
          </cell>
          <cell r="CS259">
            <v>1</v>
          </cell>
          <cell r="CT259">
            <v>0</v>
          </cell>
          <cell r="CU259">
            <v>2</v>
          </cell>
          <cell r="CV259">
            <v>2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</row>
        <row r="260">
          <cell r="A260" t="str">
            <v>ﾅｽﾞｶ11</v>
          </cell>
          <cell r="B260" t="str">
            <v>ﾅｽﾞｶ</v>
          </cell>
          <cell r="C260">
            <v>1</v>
          </cell>
          <cell r="D260">
            <v>1</v>
          </cell>
          <cell r="E260">
            <v>7</v>
          </cell>
          <cell r="F260">
            <v>8</v>
          </cell>
          <cell r="G260">
            <v>12</v>
          </cell>
          <cell r="H260">
            <v>7</v>
          </cell>
          <cell r="I260">
            <v>4</v>
          </cell>
          <cell r="J260">
            <v>6</v>
          </cell>
          <cell r="K260">
            <v>2</v>
          </cell>
          <cell r="L260">
            <v>7</v>
          </cell>
          <cell r="M260">
            <v>0</v>
          </cell>
          <cell r="N260">
            <v>2</v>
          </cell>
          <cell r="O260">
            <v>6</v>
          </cell>
          <cell r="P260">
            <v>2</v>
          </cell>
          <cell r="Q260">
            <v>6</v>
          </cell>
          <cell r="R260">
            <v>6</v>
          </cell>
          <cell r="S260">
            <v>5</v>
          </cell>
          <cell r="T260">
            <v>5</v>
          </cell>
          <cell r="U260">
            <v>9</v>
          </cell>
          <cell r="V260">
            <v>5</v>
          </cell>
          <cell r="W260">
            <v>6</v>
          </cell>
          <cell r="X260">
            <v>9</v>
          </cell>
          <cell r="Y260">
            <v>3</v>
          </cell>
          <cell r="Z260">
            <v>8</v>
          </cell>
          <cell r="AA260">
            <v>3</v>
          </cell>
          <cell r="AB260">
            <v>4</v>
          </cell>
          <cell r="AC260">
            <v>10</v>
          </cell>
          <cell r="AD260">
            <v>5</v>
          </cell>
          <cell r="AE260">
            <v>7</v>
          </cell>
          <cell r="AF260">
            <v>8</v>
          </cell>
          <cell r="AG260">
            <v>7</v>
          </cell>
          <cell r="AH260">
            <v>9</v>
          </cell>
          <cell r="AI260">
            <v>5</v>
          </cell>
          <cell r="AJ260">
            <v>11</v>
          </cell>
          <cell r="AK260">
            <v>18</v>
          </cell>
          <cell r="AL260">
            <v>5</v>
          </cell>
          <cell r="AM260">
            <v>9</v>
          </cell>
          <cell r="AN260">
            <v>7</v>
          </cell>
          <cell r="AO260">
            <v>6</v>
          </cell>
          <cell r="AP260">
            <v>4</v>
          </cell>
          <cell r="AQ260">
            <v>3</v>
          </cell>
          <cell r="AR260">
            <v>6</v>
          </cell>
          <cell r="AS260">
            <v>7</v>
          </cell>
          <cell r="AT260">
            <v>7</v>
          </cell>
          <cell r="AU260">
            <v>10</v>
          </cell>
          <cell r="AV260">
            <v>5</v>
          </cell>
          <cell r="AW260">
            <v>8</v>
          </cell>
          <cell r="AX260">
            <v>9</v>
          </cell>
          <cell r="AY260">
            <v>10</v>
          </cell>
          <cell r="AZ260">
            <v>11</v>
          </cell>
          <cell r="BA260">
            <v>11</v>
          </cell>
          <cell r="BB260">
            <v>5</v>
          </cell>
          <cell r="BC260">
            <v>11</v>
          </cell>
          <cell r="BD260">
            <v>12</v>
          </cell>
          <cell r="BE260">
            <v>9</v>
          </cell>
          <cell r="BF260">
            <v>7</v>
          </cell>
          <cell r="BG260">
            <v>11</v>
          </cell>
          <cell r="BH260">
            <v>11</v>
          </cell>
          <cell r="BI260">
            <v>10</v>
          </cell>
          <cell r="BJ260">
            <v>10</v>
          </cell>
          <cell r="BK260">
            <v>6</v>
          </cell>
          <cell r="BL260">
            <v>16</v>
          </cell>
          <cell r="BM260">
            <v>3</v>
          </cell>
          <cell r="BN260">
            <v>3</v>
          </cell>
          <cell r="BO260">
            <v>8</v>
          </cell>
          <cell r="BP260">
            <v>7</v>
          </cell>
          <cell r="BQ260">
            <v>5</v>
          </cell>
          <cell r="BR260">
            <v>11</v>
          </cell>
          <cell r="BS260">
            <v>4</v>
          </cell>
          <cell r="BT260">
            <v>9</v>
          </cell>
          <cell r="BU260">
            <v>8</v>
          </cell>
          <cell r="BV260">
            <v>9</v>
          </cell>
          <cell r="BW260">
            <v>6</v>
          </cell>
          <cell r="BX260">
            <v>7</v>
          </cell>
          <cell r="BY260">
            <v>3</v>
          </cell>
          <cell r="BZ260">
            <v>3</v>
          </cell>
          <cell r="CA260">
            <v>6</v>
          </cell>
          <cell r="CB260">
            <v>6</v>
          </cell>
          <cell r="CC260">
            <v>2</v>
          </cell>
          <cell r="CD260">
            <v>6</v>
          </cell>
          <cell r="CE260">
            <v>2</v>
          </cell>
          <cell r="CF260">
            <v>2</v>
          </cell>
          <cell r="CG260">
            <v>4</v>
          </cell>
          <cell r="CH260">
            <v>6</v>
          </cell>
          <cell r="CI260">
            <v>3</v>
          </cell>
          <cell r="CJ260">
            <v>8</v>
          </cell>
          <cell r="CK260">
            <v>2</v>
          </cell>
          <cell r="CL260">
            <v>4</v>
          </cell>
          <cell r="CM260">
            <v>4</v>
          </cell>
          <cell r="CN260">
            <v>1</v>
          </cell>
          <cell r="CO260">
            <v>0</v>
          </cell>
          <cell r="CP260">
            <v>3</v>
          </cell>
          <cell r="CQ260">
            <v>1</v>
          </cell>
          <cell r="CR260">
            <v>1</v>
          </cell>
          <cell r="CS260">
            <v>2</v>
          </cell>
          <cell r="CT260">
            <v>3</v>
          </cell>
          <cell r="CU260">
            <v>1</v>
          </cell>
          <cell r="CV260">
            <v>2</v>
          </cell>
          <cell r="CW260">
            <v>1</v>
          </cell>
          <cell r="CX260">
            <v>1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</row>
        <row r="261">
          <cell r="A261" t="str">
            <v>ﾅｽﾞｶ12</v>
          </cell>
          <cell r="B261" t="str">
            <v>ﾅｽﾞｶ</v>
          </cell>
          <cell r="C261">
            <v>1</v>
          </cell>
          <cell r="D261">
            <v>2</v>
          </cell>
          <cell r="E261">
            <v>2</v>
          </cell>
          <cell r="F261">
            <v>5</v>
          </cell>
          <cell r="G261">
            <v>1</v>
          </cell>
          <cell r="H261">
            <v>1</v>
          </cell>
          <cell r="I261">
            <v>6</v>
          </cell>
          <cell r="J261">
            <v>4</v>
          </cell>
          <cell r="K261">
            <v>4</v>
          </cell>
          <cell r="L261">
            <v>6</v>
          </cell>
          <cell r="M261">
            <v>6</v>
          </cell>
          <cell r="N261">
            <v>0</v>
          </cell>
          <cell r="O261">
            <v>2</v>
          </cell>
          <cell r="P261">
            <v>1</v>
          </cell>
          <cell r="Q261">
            <v>4</v>
          </cell>
          <cell r="R261">
            <v>3</v>
          </cell>
          <cell r="S261">
            <v>5</v>
          </cell>
          <cell r="T261">
            <v>9</v>
          </cell>
          <cell r="U261">
            <v>6</v>
          </cell>
          <cell r="V261">
            <v>3</v>
          </cell>
          <cell r="W261">
            <v>6</v>
          </cell>
          <cell r="X261">
            <v>7</v>
          </cell>
          <cell r="Y261">
            <v>10</v>
          </cell>
          <cell r="Z261">
            <v>2</v>
          </cell>
          <cell r="AA261">
            <v>5</v>
          </cell>
          <cell r="AB261">
            <v>7</v>
          </cell>
          <cell r="AC261">
            <v>5</v>
          </cell>
          <cell r="AD261">
            <v>9</v>
          </cell>
          <cell r="AE261">
            <v>8</v>
          </cell>
          <cell r="AF261">
            <v>5</v>
          </cell>
          <cell r="AG261">
            <v>8</v>
          </cell>
          <cell r="AH261">
            <v>7</v>
          </cell>
          <cell r="AI261">
            <v>7</v>
          </cell>
          <cell r="AJ261">
            <v>11</v>
          </cell>
          <cell r="AK261">
            <v>6</v>
          </cell>
          <cell r="AL261">
            <v>11</v>
          </cell>
          <cell r="AM261">
            <v>4</v>
          </cell>
          <cell r="AN261">
            <v>10</v>
          </cell>
          <cell r="AO261">
            <v>11</v>
          </cell>
          <cell r="AP261">
            <v>8</v>
          </cell>
          <cell r="AQ261">
            <v>9</v>
          </cell>
          <cell r="AR261">
            <v>7</v>
          </cell>
          <cell r="AS261">
            <v>5</v>
          </cell>
          <cell r="AT261">
            <v>4</v>
          </cell>
          <cell r="AU261">
            <v>7</v>
          </cell>
          <cell r="AV261">
            <v>9</v>
          </cell>
          <cell r="AW261">
            <v>4</v>
          </cell>
          <cell r="AX261">
            <v>7</v>
          </cell>
          <cell r="AY261">
            <v>14</v>
          </cell>
          <cell r="AZ261">
            <v>10</v>
          </cell>
          <cell r="BA261">
            <v>8</v>
          </cell>
          <cell r="BB261">
            <v>4</v>
          </cell>
          <cell r="BC261">
            <v>9</v>
          </cell>
          <cell r="BD261">
            <v>4</v>
          </cell>
          <cell r="BE261">
            <v>12</v>
          </cell>
          <cell r="BF261">
            <v>6</v>
          </cell>
          <cell r="BG261">
            <v>9</v>
          </cell>
          <cell r="BH261">
            <v>6</v>
          </cell>
          <cell r="BI261">
            <v>8</v>
          </cell>
          <cell r="BJ261">
            <v>9</v>
          </cell>
          <cell r="BK261">
            <v>5</v>
          </cell>
          <cell r="BL261">
            <v>8</v>
          </cell>
          <cell r="BM261">
            <v>6</v>
          </cell>
          <cell r="BN261">
            <v>5</v>
          </cell>
          <cell r="BO261">
            <v>7</v>
          </cell>
          <cell r="BP261">
            <v>4</v>
          </cell>
          <cell r="BQ261">
            <v>5</v>
          </cell>
          <cell r="BR261">
            <v>7</v>
          </cell>
          <cell r="BS261">
            <v>10</v>
          </cell>
          <cell r="BT261">
            <v>8</v>
          </cell>
          <cell r="BU261">
            <v>7</v>
          </cell>
          <cell r="BV261">
            <v>7</v>
          </cell>
          <cell r="BW261">
            <v>7</v>
          </cell>
          <cell r="BX261">
            <v>5</v>
          </cell>
          <cell r="BY261">
            <v>1</v>
          </cell>
          <cell r="BZ261">
            <v>6</v>
          </cell>
          <cell r="CA261">
            <v>6</v>
          </cell>
          <cell r="CB261">
            <v>3</v>
          </cell>
          <cell r="CC261">
            <v>6</v>
          </cell>
          <cell r="CD261">
            <v>10</v>
          </cell>
          <cell r="CE261">
            <v>9</v>
          </cell>
          <cell r="CF261">
            <v>6</v>
          </cell>
          <cell r="CG261">
            <v>5</v>
          </cell>
          <cell r="CH261">
            <v>7</v>
          </cell>
          <cell r="CI261">
            <v>7</v>
          </cell>
          <cell r="CJ261">
            <v>5</v>
          </cell>
          <cell r="CK261">
            <v>12</v>
          </cell>
          <cell r="CL261">
            <v>8</v>
          </cell>
          <cell r="CM261">
            <v>2</v>
          </cell>
          <cell r="CN261">
            <v>6</v>
          </cell>
          <cell r="CO261">
            <v>3</v>
          </cell>
          <cell r="CP261">
            <v>3</v>
          </cell>
          <cell r="CQ261">
            <v>7</v>
          </cell>
          <cell r="CR261">
            <v>4</v>
          </cell>
          <cell r="CS261">
            <v>4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1</v>
          </cell>
          <cell r="CY261">
            <v>1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</row>
        <row r="262">
          <cell r="A262" t="str">
            <v>ﾅﾒﾀﾞ11</v>
          </cell>
          <cell r="B262" t="str">
            <v>ﾅﾒﾀﾞ</v>
          </cell>
          <cell r="C262">
            <v>1</v>
          </cell>
          <cell r="D262">
            <v>1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1</v>
          </cell>
          <cell r="Q262">
            <v>0</v>
          </cell>
          <cell r="R262">
            <v>0</v>
          </cell>
          <cell r="S262">
            <v>2</v>
          </cell>
          <cell r="T262">
            <v>1</v>
          </cell>
          <cell r="U262">
            <v>1</v>
          </cell>
          <cell r="V262">
            <v>0</v>
          </cell>
          <cell r="W262">
            <v>0</v>
          </cell>
          <cell r="X262">
            <v>1</v>
          </cell>
          <cell r="Y262">
            <v>0</v>
          </cell>
          <cell r="Z262">
            <v>0</v>
          </cell>
          <cell r="AA262">
            <v>1</v>
          </cell>
          <cell r="AB262">
            <v>0</v>
          </cell>
          <cell r="AC262">
            <v>1</v>
          </cell>
          <cell r="AD262">
            <v>0</v>
          </cell>
          <cell r="AE262">
            <v>0</v>
          </cell>
          <cell r="AF262">
            <v>0</v>
          </cell>
          <cell r="AG262">
            <v>1</v>
          </cell>
          <cell r="AH262">
            <v>0</v>
          </cell>
          <cell r="AI262">
            <v>1</v>
          </cell>
          <cell r="AJ262">
            <v>1</v>
          </cell>
          <cell r="AK262">
            <v>0</v>
          </cell>
          <cell r="AL262">
            <v>1</v>
          </cell>
          <cell r="AM262">
            <v>1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2</v>
          </cell>
          <cell r="AT262">
            <v>0</v>
          </cell>
          <cell r="AU262">
            <v>0</v>
          </cell>
          <cell r="AV262">
            <v>1</v>
          </cell>
          <cell r="AW262">
            <v>2</v>
          </cell>
          <cell r="AX262">
            <v>0</v>
          </cell>
          <cell r="AY262">
            <v>0</v>
          </cell>
          <cell r="AZ262">
            <v>1</v>
          </cell>
          <cell r="BA262">
            <v>1</v>
          </cell>
          <cell r="BB262">
            <v>0</v>
          </cell>
          <cell r="BC262">
            <v>2</v>
          </cell>
          <cell r="BD262">
            <v>0</v>
          </cell>
          <cell r="BE262">
            <v>2</v>
          </cell>
          <cell r="BF262">
            <v>1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1</v>
          </cell>
          <cell r="BL262">
            <v>2</v>
          </cell>
          <cell r="BM262">
            <v>2</v>
          </cell>
          <cell r="BN262">
            <v>1</v>
          </cell>
          <cell r="BO262">
            <v>2</v>
          </cell>
          <cell r="BP262">
            <v>0</v>
          </cell>
          <cell r="BQ262">
            <v>0</v>
          </cell>
          <cell r="BR262">
            <v>0</v>
          </cell>
          <cell r="BS262">
            <v>2</v>
          </cell>
          <cell r="BT262">
            <v>1</v>
          </cell>
          <cell r="BU262">
            <v>2</v>
          </cell>
          <cell r="BV262">
            <v>2</v>
          </cell>
          <cell r="BW262">
            <v>2</v>
          </cell>
          <cell r="BX262">
            <v>1</v>
          </cell>
          <cell r="BY262">
            <v>1</v>
          </cell>
          <cell r="BZ262">
            <v>1</v>
          </cell>
          <cell r="CA262">
            <v>2</v>
          </cell>
          <cell r="CB262">
            <v>0</v>
          </cell>
          <cell r="CC262">
            <v>3</v>
          </cell>
          <cell r="CD262">
            <v>3</v>
          </cell>
          <cell r="CE262">
            <v>2</v>
          </cell>
          <cell r="CF262">
            <v>1</v>
          </cell>
          <cell r="CG262">
            <v>2</v>
          </cell>
          <cell r="CH262">
            <v>1</v>
          </cell>
          <cell r="CI262">
            <v>2</v>
          </cell>
          <cell r="CJ262">
            <v>1</v>
          </cell>
          <cell r="CK262">
            <v>1</v>
          </cell>
          <cell r="CL262">
            <v>0</v>
          </cell>
          <cell r="CM262">
            <v>2</v>
          </cell>
          <cell r="CN262">
            <v>1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1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</row>
        <row r="263">
          <cell r="A263" t="str">
            <v>ﾅﾒﾀﾞ12</v>
          </cell>
          <cell r="B263" t="str">
            <v>ﾅﾒﾀﾞ</v>
          </cell>
          <cell r="C263">
            <v>1</v>
          </cell>
          <cell r="D263">
            <v>2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1</v>
          </cell>
          <cell r="T263">
            <v>0</v>
          </cell>
          <cell r="U263">
            <v>1</v>
          </cell>
          <cell r="V263">
            <v>0</v>
          </cell>
          <cell r="W263">
            <v>1</v>
          </cell>
          <cell r="X263">
            <v>0</v>
          </cell>
          <cell r="Y263">
            <v>0</v>
          </cell>
          <cell r="Z263">
            <v>1</v>
          </cell>
          <cell r="AA263">
            <v>0</v>
          </cell>
          <cell r="AB263">
            <v>0</v>
          </cell>
          <cell r="AC263">
            <v>1</v>
          </cell>
          <cell r="AD263">
            <v>0</v>
          </cell>
          <cell r="AE263">
            <v>1</v>
          </cell>
          <cell r="AF263">
            <v>0</v>
          </cell>
          <cell r="AG263">
            <v>0</v>
          </cell>
          <cell r="AH263">
            <v>2</v>
          </cell>
          <cell r="AI263">
            <v>0</v>
          </cell>
          <cell r="AJ263">
            <v>0</v>
          </cell>
          <cell r="AK263">
            <v>0</v>
          </cell>
          <cell r="AL263">
            <v>1</v>
          </cell>
          <cell r="AM263">
            <v>2</v>
          </cell>
          <cell r="AN263">
            <v>0</v>
          </cell>
          <cell r="AO263">
            <v>1</v>
          </cell>
          <cell r="AP263">
            <v>0</v>
          </cell>
          <cell r="AQ263">
            <v>1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1</v>
          </cell>
          <cell r="AW263">
            <v>2</v>
          </cell>
          <cell r="AX263">
            <v>0</v>
          </cell>
          <cell r="AY263">
            <v>1</v>
          </cell>
          <cell r="AZ263">
            <v>2</v>
          </cell>
          <cell r="BA263">
            <v>1</v>
          </cell>
          <cell r="BB263">
            <v>0</v>
          </cell>
          <cell r="BC263">
            <v>3</v>
          </cell>
          <cell r="BD263">
            <v>0</v>
          </cell>
          <cell r="BE263">
            <v>2</v>
          </cell>
          <cell r="BF263">
            <v>2</v>
          </cell>
          <cell r="BG263">
            <v>1</v>
          </cell>
          <cell r="BH263">
            <v>0</v>
          </cell>
          <cell r="BI263">
            <v>0</v>
          </cell>
          <cell r="BJ263">
            <v>1</v>
          </cell>
          <cell r="BK263">
            <v>2</v>
          </cell>
          <cell r="BL263">
            <v>3</v>
          </cell>
          <cell r="BM263">
            <v>1</v>
          </cell>
          <cell r="BN263">
            <v>1</v>
          </cell>
          <cell r="BO263">
            <v>1</v>
          </cell>
          <cell r="BP263">
            <v>2</v>
          </cell>
          <cell r="BQ263">
            <v>0</v>
          </cell>
          <cell r="BR263">
            <v>1</v>
          </cell>
          <cell r="BS263">
            <v>2</v>
          </cell>
          <cell r="BT263">
            <v>2</v>
          </cell>
          <cell r="BU263">
            <v>2</v>
          </cell>
          <cell r="BV263">
            <v>3</v>
          </cell>
          <cell r="BW263">
            <v>4</v>
          </cell>
          <cell r="BX263">
            <v>2</v>
          </cell>
          <cell r="BY263">
            <v>1</v>
          </cell>
          <cell r="BZ263">
            <v>1</v>
          </cell>
          <cell r="CA263">
            <v>2</v>
          </cell>
          <cell r="CB263">
            <v>2</v>
          </cell>
          <cell r="CC263">
            <v>1</v>
          </cell>
          <cell r="CD263">
            <v>3</v>
          </cell>
          <cell r="CE263">
            <v>1</v>
          </cell>
          <cell r="CF263">
            <v>1</v>
          </cell>
          <cell r="CG263">
            <v>3</v>
          </cell>
          <cell r="CH263">
            <v>2</v>
          </cell>
          <cell r="CI263">
            <v>3</v>
          </cell>
          <cell r="CJ263">
            <v>2</v>
          </cell>
          <cell r="CK263">
            <v>1</v>
          </cell>
          <cell r="CL263">
            <v>0</v>
          </cell>
          <cell r="CM263">
            <v>0</v>
          </cell>
          <cell r="CN263">
            <v>0</v>
          </cell>
          <cell r="CO263">
            <v>1</v>
          </cell>
          <cell r="CP263">
            <v>0</v>
          </cell>
          <cell r="CQ263">
            <v>1</v>
          </cell>
          <cell r="CR263">
            <v>0</v>
          </cell>
          <cell r="CS263">
            <v>0</v>
          </cell>
          <cell r="CT263">
            <v>1</v>
          </cell>
          <cell r="CU263">
            <v>0</v>
          </cell>
          <cell r="CV263">
            <v>0</v>
          </cell>
          <cell r="CW263">
            <v>0</v>
          </cell>
          <cell r="CX263">
            <v>1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</row>
        <row r="264">
          <cell r="A264" t="str">
            <v>ﾅﾙｺ 11</v>
          </cell>
          <cell r="B264" t="str">
            <v xml:space="preserve">ﾅﾙｺ </v>
          </cell>
          <cell r="C264">
            <v>1</v>
          </cell>
          <cell r="D264">
            <v>1</v>
          </cell>
          <cell r="E264">
            <v>2</v>
          </cell>
          <cell r="F264">
            <v>3</v>
          </cell>
          <cell r="G264">
            <v>3</v>
          </cell>
          <cell r="H264">
            <v>4</v>
          </cell>
          <cell r="I264">
            <v>4</v>
          </cell>
          <cell r="J264">
            <v>3</v>
          </cell>
          <cell r="K264">
            <v>2</v>
          </cell>
          <cell r="L264">
            <v>2</v>
          </cell>
          <cell r="M264">
            <v>2</v>
          </cell>
          <cell r="N264">
            <v>2</v>
          </cell>
          <cell r="O264">
            <v>3</v>
          </cell>
          <cell r="P264">
            <v>1</v>
          </cell>
          <cell r="Q264">
            <v>1</v>
          </cell>
          <cell r="R264">
            <v>2</v>
          </cell>
          <cell r="S264">
            <v>2</v>
          </cell>
          <cell r="T264">
            <v>4</v>
          </cell>
          <cell r="U264">
            <v>4</v>
          </cell>
          <cell r="V264">
            <v>2</v>
          </cell>
          <cell r="W264">
            <v>5</v>
          </cell>
          <cell r="X264">
            <v>2</v>
          </cell>
          <cell r="Y264">
            <v>1</v>
          </cell>
          <cell r="Z264">
            <v>1</v>
          </cell>
          <cell r="AA264">
            <v>2</v>
          </cell>
          <cell r="AB264">
            <v>2</v>
          </cell>
          <cell r="AC264">
            <v>3</v>
          </cell>
          <cell r="AD264">
            <v>2</v>
          </cell>
          <cell r="AE264">
            <v>2</v>
          </cell>
          <cell r="AF264">
            <v>1</v>
          </cell>
          <cell r="AG264">
            <v>1</v>
          </cell>
          <cell r="AH264">
            <v>1</v>
          </cell>
          <cell r="AI264">
            <v>2</v>
          </cell>
          <cell r="AJ264">
            <v>7</v>
          </cell>
          <cell r="AK264">
            <v>2</v>
          </cell>
          <cell r="AL264">
            <v>5</v>
          </cell>
          <cell r="AM264">
            <v>4</v>
          </cell>
          <cell r="AN264">
            <v>3</v>
          </cell>
          <cell r="AO264">
            <v>3</v>
          </cell>
          <cell r="AP264">
            <v>3</v>
          </cell>
          <cell r="AQ264">
            <v>4</v>
          </cell>
          <cell r="AR264">
            <v>3</v>
          </cell>
          <cell r="AS264">
            <v>3</v>
          </cell>
          <cell r="AT264">
            <v>4</v>
          </cell>
          <cell r="AU264">
            <v>6</v>
          </cell>
          <cell r="AV264">
            <v>5</v>
          </cell>
          <cell r="AW264">
            <v>3</v>
          </cell>
          <cell r="AX264">
            <v>1</v>
          </cell>
          <cell r="AY264">
            <v>5</v>
          </cell>
          <cell r="AZ264">
            <v>6</v>
          </cell>
          <cell r="BA264">
            <v>5</v>
          </cell>
          <cell r="BB264">
            <v>5</v>
          </cell>
          <cell r="BC264">
            <v>6</v>
          </cell>
          <cell r="BD264">
            <v>4</v>
          </cell>
          <cell r="BE264">
            <v>5</v>
          </cell>
          <cell r="BF264">
            <v>8</v>
          </cell>
          <cell r="BG264">
            <v>3</v>
          </cell>
          <cell r="BH264">
            <v>4</v>
          </cell>
          <cell r="BI264">
            <v>5</v>
          </cell>
          <cell r="BJ264">
            <v>1</v>
          </cell>
          <cell r="BK264">
            <v>10</v>
          </cell>
          <cell r="BL264">
            <v>0</v>
          </cell>
          <cell r="BM264">
            <v>2</v>
          </cell>
          <cell r="BN264">
            <v>5</v>
          </cell>
          <cell r="BO264">
            <v>5</v>
          </cell>
          <cell r="BP264">
            <v>6</v>
          </cell>
          <cell r="BQ264">
            <v>2</v>
          </cell>
          <cell r="BR264">
            <v>7</v>
          </cell>
          <cell r="BS264">
            <v>2</v>
          </cell>
          <cell r="BT264">
            <v>6</v>
          </cell>
          <cell r="BU264">
            <v>6</v>
          </cell>
          <cell r="BV264">
            <v>4</v>
          </cell>
          <cell r="BW264">
            <v>2</v>
          </cell>
          <cell r="BX264">
            <v>2</v>
          </cell>
          <cell r="BY264">
            <v>3</v>
          </cell>
          <cell r="BZ264">
            <v>2</v>
          </cell>
          <cell r="CA264">
            <v>1</v>
          </cell>
          <cell r="CB264">
            <v>5</v>
          </cell>
          <cell r="CC264">
            <v>2</v>
          </cell>
          <cell r="CD264">
            <v>1</v>
          </cell>
          <cell r="CE264">
            <v>4</v>
          </cell>
          <cell r="CF264">
            <v>3</v>
          </cell>
          <cell r="CG264">
            <v>1</v>
          </cell>
          <cell r="CH264">
            <v>2</v>
          </cell>
          <cell r="CI264">
            <v>3</v>
          </cell>
          <cell r="CJ264">
            <v>0</v>
          </cell>
          <cell r="CK264">
            <v>0</v>
          </cell>
          <cell r="CL264">
            <v>0</v>
          </cell>
          <cell r="CM264">
            <v>2</v>
          </cell>
          <cell r="CN264">
            <v>2</v>
          </cell>
          <cell r="CO264">
            <v>0</v>
          </cell>
          <cell r="CP264">
            <v>0</v>
          </cell>
          <cell r="CQ264">
            <v>1</v>
          </cell>
          <cell r="CR264">
            <v>0</v>
          </cell>
          <cell r="CS264">
            <v>1</v>
          </cell>
          <cell r="CT264">
            <v>1</v>
          </cell>
          <cell r="CU264">
            <v>0</v>
          </cell>
          <cell r="CV264">
            <v>0</v>
          </cell>
          <cell r="CW264">
            <v>1</v>
          </cell>
          <cell r="CX264">
            <v>0</v>
          </cell>
          <cell r="CY264">
            <v>0</v>
          </cell>
          <cell r="CZ264">
            <v>0</v>
          </cell>
          <cell r="DA264">
            <v>1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</row>
        <row r="265">
          <cell r="A265" t="str">
            <v>ﾅﾙｺ 12</v>
          </cell>
          <cell r="B265" t="str">
            <v xml:space="preserve">ﾅﾙｺ </v>
          </cell>
          <cell r="C265">
            <v>1</v>
          </cell>
          <cell r="D265">
            <v>2</v>
          </cell>
          <cell r="E265">
            <v>2</v>
          </cell>
          <cell r="F265">
            <v>2</v>
          </cell>
          <cell r="G265">
            <v>3</v>
          </cell>
          <cell r="H265">
            <v>0</v>
          </cell>
          <cell r="I265">
            <v>1</v>
          </cell>
          <cell r="J265">
            <v>4</v>
          </cell>
          <cell r="K265">
            <v>3</v>
          </cell>
          <cell r="L265">
            <v>1</v>
          </cell>
          <cell r="M265">
            <v>4</v>
          </cell>
          <cell r="N265">
            <v>2</v>
          </cell>
          <cell r="O265">
            <v>1</v>
          </cell>
          <cell r="P265">
            <v>3</v>
          </cell>
          <cell r="Q265">
            <v>3</v>
          </cell>
          <cell r="R265">
            <v>3</v>
          </cell>
          <cell r="S265">
            <v>3</v>
          </cell>
          <cell r="T265">
            <v>2</v>
          </cell>
          <cell r="U265">
            <v>0</v>
          </cell>
          <cell r="V265">
            <v>1</v>
          </cell>
          <cell r="W265">
            <v>4</v>
          </cell>
          <cell r="X265">
            <v>0</v>
          </cell>
          <cell r="Y265">
            <v>1</v>
          </cell>
          <cell r="Z265">
            <v>1</v>
          </cell>
          <cell r="AA265">
            <v>2</v>
          </cell>
          <cell r="AB265">
            <v>4</v>
          </cell>
          <cell r="AC265">
            <v>0</v>
          </cell>
          <cell r="AD265">
            <v>2</v>
          </cell>
          <cell r="AE265">
            <v>2</v>
          </cell>
          <cell r="AF265">
            <v>3</v>
          </cell>
          <cell r="AG265">
            <v>3</v>
          </cell>
          <cell r="AH265">
            <v>4</v>
          </cell>
          <cell r="AI265">
            <v>3</v>
          </cell>
          <cell r="AJ265">
            <v>4</v>
          </cell>
          <cell r="AK265">
            <v>6</v>
          </cell>
          <cell r="AL265">
            <v>4</v>
          </cell>
          <cell r="AM265">
            <v>5</v>
          </cell>
          <cell r="AN265">
            <v>4</v>
          </cell>
          <cell r="AO265">
            <v>2</v>
          </cell>
          <cell r="AP265">
            <v>3</v>
          </cell>
          <cell r="AQ265">
            <v>2</v>
          </cell>
          <cell r="AR265">
            <v>7</v>
          </cell>
          <cell r="AS265">
            <v>1</v>
          </cell>
          <cell r="AT265">
            <v>1</v>
          </cell>
          <cell r="AU265">
            <v>4</v>
          </cell>
          <cell r="AV265">
            <v>6</v>
          </cell>
          <cell r="AW265">
            <v>7</v>
          </cell>
          <cell r="AX265">
            <v>5</v>
          </cell>
          <cell r="AY265">
            <v>7</v>
          </cell>
          <cell r="AZ265">
            <v>3</v>
          </cell>
          <cell r="BA265">
            <v>5</v>
          </cell>
          <cell r="BB265">
            <v>2</v>
          </cell>
          <cell r="BC265">
            <v>8</v>
          </cell>
          <cell r="BD265">
            <v>5</v>
          </cell>
          <cell r="BE265">
            <v>1</v>
          </cell>
          <cell r="BF265">
            <v>5</v>
          </cell>
          <cell r="BG265">
            <v>2</v>
          </cell>
          <cell r="BH265">
            <v>3</v>
          </cell>
          <cell r="BI265">
            <v>3</v>
          </cell>
          <cell r="BJ265">
            <v>4</v>
          </cell>
          <cell r="BK265">
            <v>3</v>
          </cell>
          <cell r="BL265">
            <v>3</v>
          </cell>
          <cell r="BM265">
            <v>5</v>
          </cell>
          <cell r="BN265">
            <v>3</v>
          </cell>
          <cell r="BO265">
            <v>13</v>
          </cell>
          <cell r="BP265">
            <v>2</v>
          </cell>
          <cell r="BQ265">
            <v>6</v>
          </cell>
          <cell r="BR265">
            <v>1</v>
          </cell>
          <cell r="BS265">
            <v>2</v>
          </cell>
          <cell r="BT265">
            <v>8</v>
          </cell>
          <cell r="BU265">
            <v>1</v>
          </cell>
          <cell r="BV265">
            <v>7</v>
          </cell>
          <cell r="BW265">
            <v>4</v>
          </cell>
          <cell r="BX265">
            <v>3</v>
          </cell>
          <cell r="BY265">
            <v>2</v>
          </cell>
          <cell r="BZ265">
            <v>3</v>
          </cell>
          <cell r="CA265">
            <v>1</v>
          </cell>
          <cell r="CB265">
            <v>0</v>
          </cell>
          <cell r="CC265">
            <v>3</v>
          </cell>
          <cell r="CD265">
            <v>4</v>
          </cell>
          <cell r="CE265">
            <v>2</v>
          </cell>
          <cell r="CF265">
            <v>0</v>
          </cell>
          <cell r="CG265">
            <v>1</v>
          </cell>
          <cell r="CH265">
            <v>1</v>
          </cell>
          <cell r="CI265">
            <v>2</v>
          </cell>
          <cell r="CJ265">
            <v>4</v>
          </cell>
          <cell r="CK265">
            <v>0</v>
          </cell>
          <cell r="CL265">
            <v>5</v>
          </cell>
          <cell r="CM265">
            <v>3</v>
          </cell>
          <cell r="CN265">
            <v>5</v>
          </cell>
          <cell r="CO265">
            <v>2</v>
          </cell>
          <cell r="CP265">
            <v>1</v>
          </cell>
          <cell r="CQ265">
            <v>3</v>
          </cell>
          <cell r="CR265">
            <v>1</v>
          </cell>
          <cell r="CS265">
            <v>0</v>
          </cell>
          <cell r="CT265">
            <v>3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</row>
        <row r="266">
          <cell r="A266" t="str">
            <v>ﾆｱｻ111</v>
          </cell>
          <cell r="B266" t="str">
            <v>ﾆｱｻ1</v>
          </cell>
          <cell r="C266">
            <v>1</v>
          </cell>
          <cell r="D266">
            <v>1</v>
          </cell>
          <cell r="E266">
            <v>3</v>
          </cell>
          <cell r="F266">
            <v>4</v>
          </cell>
          <cell r="G266">
            <v>4</v>
          </cell>
          <cell r="H266">
            <v>6</v>
          </cell>
          <cell r="I266">
            <v>2</v>
          </cell>
          <cell r="J266">
            <v>7</v>
          </cell>
          <cell r="K266">
            <v>5</v>
          </cell>
          <cell r="L266">
            <v>5</v>
          </cell>
          <cell r="M266">
            <v>4</v>
          </cell>
          <cell r="N266">
            <v>1</v>
          </cell>
          <cell r="O266">
            <v>4</v>
          </cell>
          <cell r="P266">
            <v>2</v>
          </cell>
          <cell r="Q266">
            <v>7</v>
          </cell>
          <cell r="R266">
            <v>5</v>
          </cell>
          <cell r="S266">
            <v>1</v>
          </cell>
          <cell r="T266">
            <v>3</v>
          </cell>
          <cell r="U266">
            <v>0</v>
          </cell>
          <cell r="V266">
            <v>4</v>
          </cell>
          <cell r="W266">
            <v>5</v>
          </cell>
          <cell r="X266">
            <v>2</v>
          </cell>
          <cell r="Y266">
            <v>4</v>
          </cell>
          <cell r="Z266">
            <v>4</v>
          </cell>
          <cell r="AA266">
            <v>1</v>
          </cell>
          <cell r="AB266">
            <v>1</v>
          </cell>
          <cell r="AC266">
            <v>5</v>
          </cell>
          <cell r="AD266">
            <v>8</v>
          </cell>
          <cell r="AE266">
            <v>4</v>
          </cell>
          <cell r="AF266">
            <v>6</v>
          </cell>
          <cell r="AG266">
            <v>5</v>
          </cell>
          <cell r="AH266">
            <v>4</v>
          </cell>
          <cell r="AI266">
            <v>8</v>
          </cell>
          <cell r="AJ266">
            <v>5</v>
          </cell>
          <cell r="AK266">
            <v>8</v>
          </cell>
          <cell r="AL266">
            <v>2</v>
          </cell>
          <cell r="AM266">
            <v>3</v>
          </cell>
          <cell r="AN266">
            <v>6</v>
          </cell>
          <cell r="AO266">
            <v>9</v>
          </cell>
          <cell r="AP266">
            <v>7</v>
          </cell>
          <cell r="AQ266">
            <v>9</v>
          </cell>
          <cell r="AR266">
            <v>6</v>
          </cell>
          <cell r="AS266">
            <v>12</v>
          </cell>
          <cell r="AT266">
            <v>6</v>
          </cell>
          <cell r="AU266">
            <v>4</v>
          </cell>
          <cell r="AV266">
            <v>12</v>
          </cell>
          <cell r="AW266">
            <v>5</v>
          </cell>
          <cell r="AX266">
            <v>7</v>
          </cell>
          <cell r="AY266">
            <v>5</v>
          </cell>
          <cell r="AZ266">
            <v>8</v>
          </cell>
          <cell r="BA266">
            <v>4</v>
          </cell>
          <cell r="BB266">
            <v>14</v>
          </cell>
          <cell r="BC266">
            <v>6</v>
          </cell>
          <cell r="BD266">
            <v>8</v>
          </cell>
          <cell r="BE266">
            <v>10</v>
          </cell>
          <cell r="BF266">
            <v>5</v>
          </cell>
          <cell r="BG266">
            <v>7</v>
          </cell>
          <cell r="BH266">
            <v>7</v>
          </cell>
          <cell r="BI266">
            <v>7</v>
          </cell>
          <cell r="BJ266">
            <v>4</v>
          </cell>
          <cell r="BK266">
            <v>4</v>
          </cell>
          <cell r="BL266">
            <v>2</v>
          </cell>
          <cell r="BM266">
            <v>2</v>
          </cell>
          <cell r="BN266">
            <v>10</v>
          </cell>
          <cell r="BO266">
            <v>1</v>
          </cell>
          <cell r="BP266">
            <v>1</v>
          </cell>
          <cell r="BQ266">
            <v>7</v>
          </cell>
          <cell r="BR266">
            <v>1</v>
          </cell>
          <cell r="BS266">
            <v>8</v>
          </cell>
          <cell r="BT266">
            <v>7</v>
          </cell>
          <cell r="BU266">
            <v>6</v>
          </cell>
          <cell r="BV266">
            <v>6</v>
          </cell>
          <cell r="BW266">
            <v>2</v>
          </cell>
          <cell r="BX266">
            <v>3</v>
          </cell>
          <cell r="BY266">
            <v>4</v>
          </cell>
          <cell r="BZ266">
            <v>2</v>
          </cell>
          <cell r="CA266">
            <v>2</v>
          </cell>
          <cell r="CB266">
            <v>0</v>
          </cell>
          <cell r="CC266">
            <v>1</v>
          </cell>
          <cell r="CD266">
            <v>2</v>
          </cell>
          <cell r="CE266">
            <v>1</v>
          </cell>
          <cell r="CF266">
            <v>2</v>
          </cell>
          <cell r="CG266">
            <v>0</v>
          </cell>
          <cell r="CH266">
            <v>2</v>
          </cell>
          <cell r="CI266">
            <v>0</v>
          </cell>
          <cell r="CJ266">
            <v>1</v>
          </cell>
          <cell r="CK266">
            <v>0</v>
          </cell>
          <cell r="CL266">
            <v>0</v>
          </cell>
          <cell r="CM266">
            <v>1</v>
          </cell>
          <cell r="CN266">
            <v>0</v>
          </cell>
          <cell r="CO266">
            <v>1</v>
          </cell>
          <cell r="CP266">
            <v>0</v>
          </cell>
          <cell r="CQ266">
            <v>2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0</v>
          </cell>
          <cell r="DE266">
            <v>0</v>
          </cell>
        </row>
        <row r="267">
          <cell r="A267" t="str">
            <v>ﾆｱｻ112</v>
          </cell>
          <cell r="B267" t="str">
            <v>ﾆｱｻ1</v>
          </cell>
          <cell r="C267">
            <v>1</v>
          </cell>
          <cell r="D267">
            <v>2</v>
          </cell>
          <cell r="E267">
            <v>4</v>
          </cell>
          <cell r="F267">
            <v>4</v>
          </cell>
          <cell r="G267">
            <v>0</v>
          </cell>
          <cell r="H267">
            <v>3</v>
          </cell>
          <cell r="I267">
            <v>1</v>
          </cell>
          <cell r="J267">
            <v>4</v>
          </cell>
          <cell r="K267">
            <v>1</v>
          </cell>
          <cell r="L267">
            <v>2</v>
          </cell>
          <cell r="M267">
            <v>3</v>
          </cell>
          <cell r="N267">
            <v>1</v>
          </cell>
          <cell r="O267">
            <v>4</v>
          </cell>
          <cell r="P267">
            <v>4</v>
          </cell>
          <cell r="Q267">
            <v>1</v>
          </cell>
          <cell r="R267">
            <v>7</v>
          </cell>
          <cell r="S267">
            <v>2</v>
          </cell>
          <cell r="T267">
            <v>4</v>
          </cell>
          <cell r="U267">
            <v>3</v>
          </cell>
          <cell r="V267">
            <v>1</v>
          </cell>
          <cell r="W267">
            <v>2</v>
          </cell>
          <cell r="X267">
            <v>1</v>
          </cell>
          <cell r="Y267">
            <v>4</v>
          </cell>
          <cell r="Z267">
            <v>3</v>
          </cell>
          <cell r="AA267">
            <v>9</v>
          </cell>
          <cell r="AB267">
            <v>4</v>
          </cell>
          <cell r="AC267">
            <v>4</v>
          </cell>
          <cell r="AD267">
            <v>5</v>
          </cell>
          <cell r="AE267">
            <v>3</v>
          </cell>
          <cell r="AF267">
            <v>4</v>
          </cell>
          <cell r="AG267">
            <v>3</v>
          </cell>
          <cell r="AH267">
            <v>4</v>
          </cell>
          <cell r="AI267">
            <v>8</v>
          </cell>
          <cell r="AJ267">
            <v>3</v>
          </cell>
          <cell r="AK267">
            <v>8</v>
          </cell>
          <cell r="AL267">
            <v>4</v>
          </cell>
          <cell r="AM267">
            <v>5</v>
          </cell>
          <cell r="AN267">
            <v>5</v>
          </cell>
          <cell r="AO267">
            <v>3</v>
          </cell>
          <cell r="AP267">
            <v>3</v>
          </cell>
          <cell r="AQ267">
            <v>6</v>
          </cell>
          <cell r="AR267">
            <v>8</v>
          </cell>
          <cell r="AS267">
            <v>8</v>
          </cell>
          <cell r="AT267">
            <v>5</v>
          </cell>
          <cell r="AU267">
            <v>4</v>
          </cell>
          <cell r="AV267">
            <v>3</v>
          </cell>
          <cell r="AW267">
            <v>6</v>
          </cell>
          <cell r="AX267">
            <v>4</v>
          </cell>
          <cell r="AY267">
            <v>6</v>
          </cell>
          <cell r="AZ267">
            <v>4</v>
          </cell>
          <cell r="BA267">
            <v>5</v>
          </cell>
          <cell r="BB267">
            <v>6</v>
          </cell>
          <cell r="BC267">
            <v>5</v>
          </cell>
          <cell r="BD267">
            <v>2</v>
          </cell>
          <cell r="BE267">
            <v>4</v>
          </cell>
          <cell r="BF267">
            <v>5</v>
          </cell>
          <cell r="BG267">
            <v>4</v>
          </cell>
          <cell r="BH267">
            <v>9</v>
          </cell>
          <cell r="BI267">
            <v>3</v>
          </cell>
          <cell r="BJ267">
            <v>4</v>
          </cell>
          <cell r="BK267">
            <v>5</v>
          </cell>
          <cell r="BL267">
            <v>3</v>
          </cell>
          <cell r="BM267">
            <v>6</v>
          </cell>
          <cell r="BN267">
            <v>8</v>
          </cell>
          <cell r="BO267">
            <v>2</v>
          </cell>
          <cell r="BP267">
            <v>3</v>
          </cell>
          <cell r="BQ267">
            <v>5</v>
          </cell>
          <cell r="BR267">
            <v>7</v>
          </cell>
          <cell r="BS267">
            <v>5</v>
          </cell>
          <cell r="BT267">
            <v>3</v>
          </cell>
          <cell r="BU267">
            <v>6</v>
          </cell>
          <cell r="BV267">
            <v>3</v>
          </cell>
          <cell r="BW267">
            <v>1</v>
          </cell>
          <cell r="BX267">
            <v>1</v>
          </cell>
          <cell r="BY267">
            <v>3</v>
          </cell>
          <cell r="BZ267">
            <v>3</v>
          </cell>
          <cell r="CA267">
            <v>2</v>
          </cell>
          <cell r="CB267">
            <v>3</v>
          </cell>
          <cell r="CC267">
            <v>2</v>
          </cell>
          <cell r="CD267">
            <v>1</v>
          </cell>
          <cell r="CE267">
            <v>1</v>
          </cell>
          <cell r="CF267">
            <v>4</v>
          </cell>
          <cell r="CG267">
            <v>1</v>
          </cell>
          <cell r="CH267">
            <v>2</v>
          </cell>
          <cell r="CI267">
            <v>1</v>
          </cell>
          <cell r="CJ267">
            <v>2</v>
          </cell>
          <cell r="CK267">
            <v>2</v>
          </cell>
          <cell r="CL267">
            <v>3</v>
          </cell>
          <cell r="CM267">
            <v>3</v>
          </cell>
          <cell r="CN267">
            <v>0</v>
          </cell>
          <cell r="CO267">
            <v>2</v>
          </cell>
          <cell r="CP267">
            <v>1</v>
          </cell>
          <cell r="CQ267">
            <v>2</v>
          </cell>
          <cell r="CR267">
            <v>2</v>
          </cell>
          <cell r="CS267">
            <v>1</v>
          </cell>
          <cell r="CT267">
            <v>1</v>
          </cell>
          <cell r="CU267">
            <v>1</v>
          </cell>
          <cell r="CV267">
            <v>0</v>
          </cell>
          <cell r="CW267">
            <v>0</v>
          </cell>
          <cell r="CX267">
            <v>0</v>
          </cell>
          <cell r="CY267">
            <v>1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</row>
        <row r="268">
          <cell r="A268" t="str">
            <v>ﾆｱｻ211</v>
          </cell>
          <cell r="B268" t="str">
            <v>ﾆｱｻ2</v>
          </cell>
          <cell r="C268">
            <v>1</v>
          </cell>
          <cell r="D268">
            <v>1</v>
          </cell>
          <cell r="E268">
            <v>4</v>
          </cell>
          <cell r="F268">
            <v>3</v>
          </cell>
          <cell r="G268">
            <v>2</v>
          </cell>
          <cell r="H268">
            <v>5</v>
          </cell>
          <cell r="I268">
            <v>4</v>
          </cell>
          <cell r="J268">
            <v>9</v>
          </cell>
          <cell r="K268">
            <v>6</v>
          </cell>
          <cell r="L268">
            <v>4</v>
          </cell>
          <cell r="M268">
            <v>3</v>
          </cell>
          <cell r="N268">
            <v>4</v>
          </cell>
          <cell r="O268">
            <v>1</v>
          </cell>
          <cell r="P268">
            <v>2</v>
          </cell>
          <cell r="Q268">
            <v>5</v>
          </cell>
          <cell r="R268">
            <v>8</v>
          </cell>
          <cell r="S268">
            <v>2</v>
          </cell>
          <cell r="T268">
            <v>6</v>
          </cell>
          <cell r="U268">
            <v>6</v>
          </cell>
          <cell r="V268">
            <v>4</v>
          </cell>
          <cell r="W268">
            <v>2</v>
          </cell>
          <cell r="X268">
            <v>3</v>
          </cell>
          <cell r="Y268">
            <v>4</v>
          </cell>
          <cell r="Z268">
            <v>3</v>
          </cell>
          <cell r="AA268">
            <v>4</v>
          </cell>
          <cell r="AB268">
            <v>5</v>
          </cell>
          <cell r="AC268">
            <v>0</v>
          </cell>
          <cell r="AD268">
            <v>5</v>
          </cell>
          <cell r="AE268">
            <v>2</v>
          </cell>
          <cell r="AF268">
            <v>4</v>
          </cell>
          <cell r="AG268">
            <v>3</v>
          </cell>
          <cell r="AH268">
            <v>9</v>
          </cell>
          <cell r="AI268">
            <v>5</v>
          </cell>
          <cell r="AJ268">
            <v>8</v>
          </cell>
          <cell r="AK268">
            <v>5</v>
          </cell>
          <cell r="AL268">
            <v>1</v>
          </cell>
          <cell r="AM268">
            <v>7</v>
          </cell>
          <cell r="AN268">
            <v>8</v>
          </cell>
          <cell r="AO268">
            <v>3</v>
          </cell>
          <cell r="AP268">
            <v>6</v>
          </cell>
          <cell r="AQ268">
            <v>6</v>
          </cell>
          <cell r="AR268">
            <v>5</v>
          </cell>
          <cell r="AS268">
            <v>4</v>
          </cell>
          <cell r="AT268">
            <v>9</v>
          </cell>
          <cell r="AU268">
            <v>6</v>
          </cell>
          <cell r="AV268">
            <v>4</v>
          </cell>
          <cell r="AW268">
            <v>4</v>
          </cell>
          <cell r="AX268">
            <v>6</v>
          </cell>
          <cell r="AY268">
            <v>7</v>
          </cell>
          <cell r="AZ268">
            <v>6</v>
          </cell>
          <cell r="BA268">
            <v>8</v>
          </cell>
          <cell r="BB268">
            <v>5</v>
          </cell>
          <cell r="BC268">
            <v>5</v>
          </cell>
          <cell r="BD268">
            <v>4</v>
          </cell>
          <cell r="BE268">
            <v>4</v>
          </cell>
          <cell r="BF268">
            <v>8</v>
          </cell>
          <cell r="BG268">
            <v>4</v>
          </cell>
          <cell r="BH268">
            <v>2</v>
          </cell>
          <cell r="BI268">
            <v>6</v>
          </cell>
          <cell r="BJ268">
            <v>8</v>
          </cell>
          <cell r="BK268">
            <v>3</v>
          </cell>
          <cell r="BL268">
            <v>9</v>
          </cell>
          <cell r="BM268">
            <v>6</v>
          </cell>
          <cell r="BN268">
            <v>1</v>
          </cell>
          <cell r="BO268">
            <v>10</v>
          </cell>
          <cell r="BP268">
            <v>7</v>
          </cell>
          <cell r="BQ268">
            <v>3</v>
          </cell>
          <cell r="BR268">
            <v>1</v>
          </cell>
          <cell r="BS268">
            <v>7</v>
          </cell>
          <cell r="BT268">
            <v>7</v>
          </cell>
          <cell r="BU268">
            <v>12</v>
          </cell>
          <cell r="BV268">
            <v>8</v>
          </cell>
          <cell r="BW268">
            <v>3</v>
          </cell>
          <cell r="BX268">
            <v>6</v>
          </cell>
          <cell r="BY268">
            <v>8</v>
          </cell>
          <cell r="BZ268">
            <v>7</v>
          </cell>
          <cell r="CA268">
            <v>7</v>
          </cell>
          <cell r="CB268">
            <v>4</v>
          </cell>
          <cell r="CC268">
            <v>3</v>
          </cell>
          <cell r="CD268">
            <v>1</v>
          </cell>
          <cell r="CE268">
            <v>5</v>
          </cell>
          <cell r="CF268">
            <v>5</v>
          </cell>
          <cell r="CG268">
            <v>2</v>
          </cell>
          <cell r="CH268">
            <v>4</v>
          </cell>
          <cell r="CI268">
            <v>4</v>
          </cell>
          <cell r="CJ268">
            <v>2</v>
          </cell>
          <cell r="CK268">
            <v>3</v>
          </cell>
          <cell r="CL268">
            <v>3</v>
          </cell>
          <cell r="CM268">
            <v>3</v>
          </cell>
          <cell r="CN268">
            <v>1</v>
          </cell>
          <cell r="CO268">
            <v>3</v>
          </cell>
          <cell r="CP268">
            <v>1</v>
          </cell>
          <cell r="CQ268">
            <v>1</v>
          </cell>
          <cell r="CR268">
            <v>0</v>
          </cell>
          <cell r="CS268">
            <v>0</v>
          </cell>
          <cell r="CT268">
            <v>2</v>
          </cell>
          <cell r="CU268">
            <v>0</v>
          </cell>
          <cell r="CV268">
            <v>1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</row>
        <row r="269">
          <cell r="A269" t="str">
            <v>ﾆｱｻ212</v>
          </cell>
          <cell r="B269" t="str">
            <v>ﾆｱｻ2</v>
          </cell>
          <cell r="C269">
            <v>1</v>
          </cell>
          <cell r="D269">
            <v>2</v>
          </cell>
          <cell r="E269">
            <v>4</v>
          </cell>
          <cell r="F269">
            <v>2</v>
          </cell>
          <cell r="G269">
            <v>5</v>
          </cell>
          <cell r="H269">
            <v>5</v>
          </cell>
          <cell r="I269">
            <v>4</v>
          </cell>
          <cell r="J269">
            <v>1</v>
          </cell>
          <cell r="K269">
            <v>6</v>
          </cell>
          <cell r="L269">
            <v>5</v>
          </cell>
          <cell r="M269">
            <v>8</v>
          </cell>
          <cell r="N269">
            <v>2</v>
          </cell>
          <cell r="O269">
            <v>6</v>
          </cell>
          <cell r="P269">
            <v>8</v>
          </cell>
          <cell r="Q269">
            <v>1</v>
          </cell>
          <cell r="R269">
            <v>2</v>
          </cell>
          <cell r="S269">
            <v>2</v>
          </cell>
          <cell r="T269">
            <v>3</v>
          </cell>
          <cell r="U269">
            <v>1</v>
          </cell>
          <cell r="V269">
            <v>1</v>
          </cell>
          <cell r="W269">
            <v>5</v>
          </cell>
          <cell r="X269">
            <v>6</v>
          </cell>
          <cell r="Y269">
            <v>3</v>
          </cell>
          <cell r="Z269">
            <v>3</v>
          </cell>
          <cell r="AA269">
            <v>7</v>
          </cell>
          <cell r="AB269">
            <v>5</v>
          </cell>
          <cell r="AC269">
            <v>4</v>
          </cell>
          <cell r="AD269">
            <v>4</v>
          </cell>
          <cell r="AE269">
            <v>6</v>
          </cell>
          <cell r="AF269">
            <v>8</v>
          </cell>
          <cell r="AG269">
            <v>0</v>
          </cell>
          <cell r="AH269">
            <v>4</v>
          </cell>
          <cell r="AI269">
            <v>5</v>
          </cell>
          <cell r="AJ269">
            <v>6</v>
          </cell>
          <cell r="AK269">
            <v>4</v>
          </cell>
          <cell r="AL269">
            <v>3</v>
          </cell>
          <cell r="AM269">
            <v>4</v>
          </cell>
          <cell r="AN269">
            <v>4</v>
          </cell>
          <cell r="AO269">
            <v>3</v>
          </cell>
          <cell r="AP269">
            <v>2</v>
          </cell>
          <cell r="AQ269">
            <v>6</v>
          </cell>
          <cell r="AR269">
            <v>7</v>
          </cell>
          <cell r="AS269">
            <v>6</v>
          </cell>
          <cell r="AT269">
            <v>10</v>
          </cell>
          <cell r="AU269">
            <v>6</v>
          </cell>
          <cell r="AV269">
            <v>5</v>
          </cell>
          <cell r="AW269">
            <v>7</v>
          </cell>
          <cell r="AX269">
            <v>5</v>
          </cell>
          <cell r="AY269">
            <v>1</v>
          </cell>
          <cell r="AZ269">
            <v>3</v>
          </cell>
          <cell r="BA269">
            <v>6</v>
          </cell>
          <cell r="BB269">
            <v>7</v>
          </cell>
          <cell r="BC269">
            <v>8</v>
          </cell>
          <cell r="BD269">
            <v>6</v>
          </cell>
          <cell r="BE269">
            <v>3</v>
          </cell>
          <cell r="BF269">
            <v>5</v>
          </cell>
          <cell r="BG269">
            <v>3</v>
          </cell>
          <cell r="BH269">
            <v>2</v>
          </cell>
          <cell r="BI269">
            <v>4</v>
          </cell>
          <cell r="BJ269">
            <v>5</v>
          </cell>
          <cell r="BK269">
            <v>6</v>
          </cell>
          <cell r="BL269">
            <v>2</v>
          </cell>
          <cell r="BM269">
            <v>10</v>
          </cell>
          <cell r="BN269">
            <v>6</v>
          </cell>
          <cell r="BO269">
            <v>7</v>
          </cell>
          <cell r="BP269">
            <v>5</v>
          </cell>
          <cell r="BQ269">
            <v>6</v>
          </cell>
          <cell r="BR269">
            <v>6</v>
          </cell>
          <cell r="BS269">
            <v>7</v>
          </cell>
          <cell r="BT269">
            <v>5</v>
          </cell>
          <cell r="BU269">
            <v>10</v>
          </cell>
          <cell r="BV269">
            <v>11</v>
          </cell>
          <cell r="BW269">
            <v>4</v>
          </cell>
          <cell r="BX269">
            <v>6</v>
          </cell>
          <cell r="BY269">
            <v>4</v>
          </cell>
          <cell r="BZ269">
            <v>2</v>
          </cell>
          <cell r="CA269">
            <v>7</v>
          </cell>
          <cell r="CB269">
            <v>2</v>
          </cell>
          <cell r="CC269">
            <v>5</v>
          </cell>
          <cell r="CD269">
            <v>5</v>
          </cell>
          <cell r="CE269">
            <v>4</v>
          </cell>
          <cell r="CF269">
            <v>10</v>
          </cell>
          <cell r="CG269">
            <v>7</v>
          </cell>
          <cell r="CH269">
            <v>6</v>
          </cell>
          <cell r="CI269">
            <v>6</v>
          </cell>
          <cell r="CJ269">
            <v>1</v>
          </cell>
          <cell r="CK269">
            <v>4</v>
          </cell>
          <cell r="CL269">
            <v>2</v>
          </cell>
          <cell r="CM269">
            <v>2</v>
          </cell>
          <cell r="CN269">
            <v>3</v>
          </cell>
          <cell r="CO269">
            <v>4</v>
          </cell>
          <cell r="CP269">
            <v>3</v>
          </cell>
          <cell r="CQ269">
            <v>4</v>
          </cell>
          <cell r="CR269">
            <v>4</v>
          </cell>
          <cell r="CS269">
            <v>3</v>
          </cell>
          <cell r="CT269">
            <v>2</v>
          </cell>
          <cell r="CU269">
            <v>0</v>
          </cell>
          <cell r="CV269">
            <v>0</v>
          </cell>
          <cell r="CW269">
            <v>0</v>
          </cell>
          <cell r="CX269">
            <v>1</v>
          </cell>
          <cell r="CY269">
            <v>1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</row>
        <row r="270">
          <cell r="A270" t="str">
            <v>ﾆｲﾊﾞ11</v>
          </cell>
          <cell r="B270" t="str">
            <v>ﾆｲﾊﾞ</v>
          </cell>
          <cell r="C270">
            <v>1</v>
          </cell>
          <cell r="D270">
            <v>1</v>
          </cell>
          <cell r="E270">
            <v>15</v>
          </cell>
          <cell r="F270">
            <v>14</v>
          </cell>
          <cell r="G270">
            <v>15</v>
          </cell>
          <cell r="H270">
            <v>8</v>
          </cell>
          <cell r="I270">
            <v>13</v>
          </cell>
          <cell r="J270">
            <v>20</v>
          </cell>
          <cell r="K270">
            <v>14</v>
          </cell>
          <cell r="L270">
            <v>10</v>
          </cell>
          <cell r="M270">
            <v>18</v>
          </cell>
          <cell r="N270">
            <v>14</v>
          </cell>
          <cell r="O270">
            <v>18</v>
          </cell>
          <cell r="P270">
            <v>12</v>
          </cell>
          <cell r="Q270">
            <v>13</v>
          </cell>
          <cell r="R270">
            <v>16</v>
          </cell>
          <cell r="S270">
            <v>16</v>
          </cell>
          <cell r="T270">
            <v>14</v>
          </cell>
          <cell r="U270">
            <v>27</v>
          </cell>
          <cell r="V270">
            <v>17</v>
          </cell>
          <cell r="W270">
            <v>15</v>
          </cell>
          <cell r="X270">
            <v>18</v>
          </cell>
          <cell r="Y270">
            <v>23</v>
          </cell>
          <cell r="Z270">
            <v>25</v>
          </cell>
          <cell r="AA270">
            <v>23</v>
          </cell>
          <cell r="AB270">
            <v>23</v>
          </cell>
          <cell r="AC270">
            <v>10</v>
          </cell>
          <cell r="AD270">
            <v>15</v>
          </cell>
          <cell r="AE270">
            <v>21</v>
          </cell>
          <cell r="AF270">
            <v>20</v>
          </cell>
          <cell r="AG270">
            <v>13</v>
          </cell>
          <cell r="AH270">
            <v>17</v>
          </cell>
          <cell r="AI270">
            <v>22</v>
          </cell>
          <cell r="AJ270">
            <v>32</v>
          </cell>
          <cell r="AK270">
            <v>34</v>
          </cell>
          <cell r="AL270">
            <v>33</v>
          </cell>
          <cell r="AM270">
            <v>31</v>
          </cell>
          <cell r="AN270">
            <v>19</v>
          </cell>
          <cell r="AO270">
            <v>30</v>
          </cell>
          <cell r="AP270">
            <v>31</v>
          </cell>
          <cell r="AQ270">
            <v>28</v>
          </cell>
          <cell r="AR270">
            <v>21</v>
          </cell>
          <cell r="AS270">
            <v>24</v>
          </cell>
          <cell r="AT270">
            <v>23</v>
          </cell>
          <cell r="AU270">
            <v>25</v>
          </cell>
          <cell r="AV270">
            <v>28</v>
          </cell>
          <cell r="AW270">
            <v>20</v>
          </cell>
          <cell r="AX270">
            <v>23</v>
          </cell>
          <cell r="AY270">
            <v>30</v>
          </cell>
          <cell r="AZ270">
            <v>25</v>
          </cell>
          <cell r="BA270">
            <v>35</v>
          </cell>
          <cell r="BB270">
            <v>20</v>
          </cell>
          <cell r="BC270">
            <v>28</v>
          </cell>
          <cell r="BD270">
            <v>20</v>
          </cell>
          <cell r="BE270">
            <v>28</v>
          </cell>
          <cell r="BF270">
            <v>20</v>
          </cell>
          <cell r="BG270">
            <v>20</v>
          </cell>
          <cell r="BH270">
            <v>17</v>
          </cell>
          <cell r="BI270">
            <v>22</v>
          </cell>
          <cell r="BJ270">
            <v>23</v>
          </cell>
          <cell r="BK270">
            <v>24</v>
          </cell>
          <cell r="BL270">
            <v>34</v>
          </cell>
          <cell r="BM270">
            <v>22</v>
          </cell>
          <cell r="BN270">
            <v>30</v>
          </cell>
          <cell r="BO270">
            <v>18</v>
          </cell>
          <cell r="BP270">
            <v>25</v>
          </cell>
          <cell r="BQ270">
            <v>25</v>
          </cell>
          <cell r="BR270">
            <v>28</v>
          </cell>
          <cell r="BS270">
            <v>25</v>
          </cell>
          <cell r="BT270">
            <v>23</v>
          </cell>
          <cell r="BU270">
            <v>29</v>
          </cell>
          <cell r="BV270">
            <v>29</v>
          </cell>
          <cell r="BW270">
            <v>25</v>
          </cell>
          <cell r="BX270">
            <v>15</v>
          </cell>
          <cell r="BY270">
            <v>12</v>
          </cell>
          <cell r="BZ270">
            <v>16</v>
          </cell>
          <cell r="CA270">
            <v>25</v>
          </cell>
          <cell r="CB270">
            <v>20</v>
          </cell>
          <cell r="CC270">
            <v>16</v>
          </cell>
          <cell r="CD270">
            <v>12</v>
          </cell>
          <cell r="CE270">
            <v>13</v>
          </cell>
          <cell r="CF270">
            <v>11</v>
          </cell>
          <cell r="CG270">
            <v>26</v>
          </cell>
          <cell r="CH270">
            <v>16</v>
          </cell>
          <cell r="CI270">
            <v>11</v>
          </cell>
          <cell r="CJ270">
            <v>7</v>
          </cell>
          <cell r="CK270">
            <v>16</v>
          </cell>
          <cell r="CL270">
            <v>11</v>
          </cell>
          <cell r="CM270">
            <v>6</v>
          </cell>
          <cell r="CN270">
            <v>5</v>
          </cell>
          <cell r="CO270">
            <v>3</v>
          </cell>
          <cell r="CP270">
            <v>5</v>
          </cell>
          <cell r="CQ270">
            <v>4</v>
          </cell>
          <cell r="CR270">
            <v>2</v>
          </cell>
          <cell r="CS270">
            <v>1</v>
          </cell>
          <cell r="CT270">
            <v>1</v>
          </cell>
          <cell r="CU270">
            <v>1</v>
          </cell>
          <cell r="CV270">
            <v>0</v>
          </cell>
          <cell r="CW270">
            <v>1</v>
          </cell>
          <cell r="CX270">
            <v>0</v>
          </cell>
          <cell r="CY270">
            <v>0</v>
          </cell>
          <cell r="CZ270">
            <v>1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</row>
        <row r="271">
          <cell r="A271" t="str">
            <v>ﾆｲﾊﾞ12</v>
          </cell>
          <cell r="B271" t="str">
            <v>ﾆｲﾊﾞ</v>
          </cell>
          <cell r="C271">
            <v>1</v>
          </cell>
          <cell r="D271">
            <v>2</v>
          </cell>
          <cell r="E271">
            <v>13</v>
          </cell>
          <cell r="F271">
            <v>20</v>
          </cell>
          <cell r="G271">
            <v>14</v>
          </cell>
          <cell r="H271">
            <v>20</v>
          </cell>
          <cell r="I271">
            <v>8</v>
          </cell>
          <cell r="J271">
            <v>12</v>
          </cell>
          <cell r="K271">
            <v>18</v>
          </cell>
          <cell r="L271">
            <v>14</v>
          </cell>
          <cell r="M271">
            <v>12</v>
          </cell>
          <cell r="N271">
            <v>17</v>
          </cell>
          <cell r="O271">
            <v>13</v>
          </cell>
          <cell r="P271">
            <v>12</v>
          </cell>
          <cell r="Q271">
            <v>19</v>
          </cell>
          <cell r="R271">
            <v>13</v>
          </cell>
          <cell r="S271">
            <v>20</v>
          </cell>
          <cell r="T271">
            <v>15</v>
          </cell>
          <cell r="U271">
            <v>11</v>
          </cell>
          <cell r="V271">
            <v>28</v>
          </cell>
          <cell r="W271">
            <v>16</v>
          </cell>
          <cell r="X271">
            <v>21</v>
          </cell>
          <cell r="Y271">
            <v>13</v>
          </cell>
          <cell r="Z271">
            <v>19</v>
          </cell>
          <cell r="AA271">
            <v>14</v>
          </cell>
          <cell r="AB271">
            <v>16</v>
          </cell>
          <cell r="AC271">
            <v>14</v>
          </cell>
          <cell r="AD271">
            <v>22</v>
          </cell>
          <cell r="AE271">
            <v>20</v>
          </cell>
          <cell r="AF271">
            <v>19</v>
          </cell>
          <cell r="AG271">
            <v>13</v>
          </cell>
          <cell r="AH271">
            <v>14</v>
          </cell>
          <cell r="AI271">
            <v>21</v>
          </cell>
          <cell r="AJ271">
            <v>24</v>
          </cell>
          <cell r="AK271">
            <v>21</v>
          </cell>
          <cell r="AL271">
            <v>23</v>
          </cell>
          <cell r="AM271">
            <v>28</v>
          </cell>
          <cell r="AN271">
            <v>29</v>
          </cell>
          <cell r="AO271">
            <v>25</v>
          </cell>
          <cell r="AP271">
            <v>22</v>
          </cell>
          <cell r="AQ271">
            <v>21</v>
          </cell>
          <cell r="AR271">
            <v>30</v>
          </cell>
          <cell r="AS271">
            <v>20</v>
          </cell>
          <cell r="AT271">
            <v>19</v>
          </cell>
          <cell r="AU271">
            <v>23</v>
          </cell>
          <cell r="AV271">
            <v>37</v>
          </cell>
          <cell r="AW271">
            <v>22</v>
          </cell>
          <cell r="AX271">
            <v>24</v>
          </cell>
          <cell r="AY271">
            <v>15</v>
          </cell>
          <cell r="AZ271">
            <v>28</v>
          </cell>
          <cell r="BA271">
            <v>37</v>
          </cell>
          <cell r="BB271">
            <v>20</v>
          </cell>
          <cell r="BC271">
            <v>25</v>
          </cell>
          <cell r="BD271">
            <v>19</v>
          </cell>
          <cell r="BE271">
            <v>18</v>
          </cell>
          <cell r="BF271">
            <v>23</v>
          </cell>
          <cell r="BG271">
            <v>24</v>
          </cell>
          <cell r="BH271">
            <v>25</v>
          </cell>
          <cell r="BI271">
            <v>28</v>
          </cell>
          <cell r="BJ271">
            <v>22</v>
          </cell>
          <cell r="BK271">
            <v>17</v>
          </cell>
          <cell r="BL271">
            <v>26</v>
          </cell>
          <cell r="BM271">
            <v>28</v>
          </cell>
          <cell r="BN271">
            <v>29</v>
          </cell>
          <cell r="BO271">
            <v>20</v>
          </cell>
          <cell r="BP271">
            <v>23</v>
          </cell>
          <cell r="BQ271">
            <v>33</v>
          </cell>
          <cell r="BR271">
            <v>26</v>
          </cell>
          <cell r="BS271">
            <v>27</v>
          </cell>
          <cell r="BT271">
            <v>35</v>
          </cell>
          <cell r="BU271">
            <v>31</v>
          </cell>
          <cell r="BV271">
            <v>29</v>
          </cell>
          <cell r="BW271">
            <v>29</v>
          </cell>
          <cell r="BX271">
            <v>18</v>
          </cell>
          <cell r="BY271">
            <v>20</v>
          </cell>
          <cell r="BZ271">
            <v>27</v>
          </cell>
          <cell r="CA271">
            <v>17</v>
          </cell>
          <cell r="CB271">
            <v>25</v>
          </cell>
          <cell r="CC271">
            <v>19</v>
          </cell>
          <cell r="CD271">
            <v>20</v>
          </cell>
          <cell r="CE271">
            <v>17</v>
          </cell>
          <cell r="CF271">
            <v>12</v>
          </cell>
          <cell r="CG271">
            <v>17</v>
          </cell>
          <cell r="CH271">
            <v>16</v>
          </cell>
          <cell r="CI271">
            <v>18</v>
          </cell>
          <cell r="CJ271">
            <v>15</v>
          </cell>
          <cell r="CK271">
            <v>17</v>
          </cell>
          <cell r="CL271">
            <v>16</v>
          </cell>
          <cell r="CM271">
            <v>6</v>
          </cell>
          <cell r="CN271">
            <v>8</v>
          </cell>
          <cell r="CO271">
            <v>12</v>
          </cell>
          <cell r="CP271">
            <v>8</v>
          </cell>
          <cell r="CQ271">
            <v>10</v>
          </cell>
          <cell r="CR271">
            <v>8</v>
          </cell>
          <cell r="CS271">
            <v>2</v>
          </cell>
          <cell r="CT271">
            <v>3</v>
          </cell>
          <cell r="CU271">
            <v>5</v>
          </cell>
          <cell r="CV271">
            <v>4</v>
          </cell>
          <cell r="CW271">
            <v>0</v>
          </cell>
          <cell r="CX271">
            <v>1</v>
          </cell>
          <cell r="CY271">
            <v>2</v>
          </cell>
          <cell r="CZ271">
            <v>1</v>
          </cell>
          <cell r="DA271">
            <v>1</v>
          </cell>
          <cell r="DB271">
            <v>0</v>
          </cell>
          <cell r="DC271">
            <v>1</v>
          </cell>
          <cell r="DD271">
            <v>0</v>
          </cell>
          <cell r="DE271">
            <v>0</v>
          </cell>
        </row>
        <row r="272">
          <cell r="A272" t="str">
            <v>ﾆｼｵｶ11</v>
          </cell>
          <cell r="B272" t="str">
            <v>ﾆｼｵｶ</v>
          </cell>
          <cell r="C272">
            <v>1</v>
          </cell>
          <cell r="D272">
            <v>1</v>
          </cell>
          <cell r="E272">
            <v>2</v>
          </cell>
          <cell r="F272">
            <v>2</v>
          </cell>
          <cell r="G272">
            <v>1</v>
          </cell>
          <cell r="H272">
            <v>2</v>
          </cell>
          <cell r="I272">
            <v>3</v>
          </cell>
          <cell r="J272">
            <v>2</v>
          </cell>
          <cell r="K272">
            <v>7</v>
          </cell>
          <cell r="L272">
            <v>3</v>
          </cell>
          <cell r="M272">
            <v>6</v>
          </cell>
          <cell r="N272">
            <v>4</v>
          </cell>
          <cell r="O272">
            <v>1</v>
          </cell>
          <cell r="P272">
            <v>4</v>
          </cell>
          <cell r="Q272">
            <v>7</v>
          </cell>
          <cell r="R272">
            <v>3</v>
          </cell>
          <cell r="S272">
            <v>4</v>
          </cell>
          <cell r="T272">
            <v>6</v>
          </cell>
          <cell r="U272">
            <v>5</v>
          </cell>
          <cell r="V272">
            <v>3</v>
          </cell>
          <cell r="W272">
            <v>7</v>
          </cell>
          <cell r="X272">
            <v>3</v>
          </cell>
          <cell r="Y272">
            <v>5</v>
          </cell>
          <cell r="Z272">
            <v>3</v>
          </cell>
          <cell r="AA272">
            <v>4</v>
          </cell>
          <cell r="AB272">
            <v>5</v>
          </cell>
          <cell r="AC272">
            <v>7</v>
          </cell>
          <cell r="AD272">
            <v>4</v>
          </cell>
          <cell r="AE272">
            <v>4</v>
          </cell>
          <cell r="AF272">
            <v>2</v>
          </cell>
          <cell r="AG272">
            <v>4</v>
          </cell>
          <cell r="AH272">
            <v>8</v>
          </cell>
          <cell r="AI272">
            <v>7</v>
          </cell>
          <cell r="AJ272">
            <v>2</v>
          </cell>
          <cell r="AK272">
            <v>8</v>
          </cell>
          <cell r="AL272">
            <v>5</v>
          </cell>
          <cell r="AM272">
            <v>7</v>
          </cell>
          <cell r="AN272">
            <v>9</v>
          </cell>
          <cell r="AO272">
            <v>8</v>
          </cell>
          <cell r="AP272">
            <v>7</v>
          </cell>
          <cell r="AQ272">
            <v>4</v>
          </cell>
          <cell r="AR272">
            <v>5</v>
          </cell>
          <cell r="AS272">
            <v>6</v>
          </cell>
          <cell r="AT272">
            <v>4</v>
          </cell>
          <cell r="AU272">
            <v>11</v>
          </cell>
          <cell r="AV272">
            <v>7</v>
          </cell>
          <cell r="AW272">
            <v>6</v>
          </cell>
          <cell r="AX272">
            <v>5</v>
          </cell>
          <cell r="AY272">
            <v>8</v>
          </cell>
          <cell r="AZ272">
            <v>10</v>
          </cell>
          <cell r="BA272">
            <v>4</v>
          </cell>
          <cell r="BB272">
            <v>5</v>
          </cell>
          <cell r="BC272">
            <v>10</v>
          </cell>
          <cell r="BD272">
            <v>6</v>
          </cell>
          <cell r="BE272">
            <v>4</v>
          </cell>
          <cell r="BF272">
            <v>6</v>
          </cell>
          <cell r="BG272">
            <v>5</v>
          </cell>
          <cell r="BH272">
            <v>5</v>
          </cell>
          <cell r="BI272">
            <v>3</v>
          </cell>
          <cell r="BJ272">
            <v>10</v>
          </cell>
          <cell r="BK272">
            <v>4</v>
          </cell>
          <cell r="BL272">
            <v>10</v>
          </cell>
          <cell r="BM272">
            <v>3</v>
          </cell>
          <cell r="BN272">
            <v>8</v>
          </cell>
          <cell r="BO272">
            <v>9</v>
          </cell>
          <cell r="BP272">
            <v>4</v>
          </cell>
          <cell r="BQ272">
            <v>11</v>
          </cell>
          <cell r="BR272">
            <v>8</v>
          </cell>
          <cell r="BS272">
            <v>8</v>
          </cell>
          <cell r="BT272">
            <v>15</v>
          </cell>
          <cell r="BU272">
            <v>6</v>
          </cell>
          <cell r="BV272">
            <v>8</v>
          </cell>
          <cell r="BW272">
            <v>5</v>
          </cell>
          <cell r="BX272">
            <v>2</v>
          </cell>
          <cell r="BY272">
            <v>2</v>
          </cell>
          <cell r="BZ272">
            <v>6</v>
          </cell>
          <cell r="CA272">
            <v>1</v>
          </cell>
          <cell r="CB272">
            <v>3</v>
          </cell>
          <cell r="CC272">
            <v>4</v>
          </cell>
          <cell r="CD272">
            <v>2</v>
          </cell>
          <cell r="CE272">
            <v>2</v>
          </cell>
          <cell r="CF272">
            <v>0</v>
          </cell>
          <cell r="CG272">
            <v>2</v>
          </cell>
          <cell r="CH272">
            <v>3</v>
          </cell>
          <cell r="CI272">
            <v>2</v>
          </cell>
          <cell r="CJ272">
            <v>3</v>
          </cell>
          <cell r="CK272">
            <v>2</v>
          </cell>
          <cell r="CL272">
            <v>2</v>
          </cell>
          <cell r="CM272">
            <v>1</v>
          </cell>
          <cell r="CN272">
            <v>2</v>
          </cell>
          <cell r="CO272">
            <v>1</v>
          </cell>
          <cell r="CP272">
            <v>0</v>
          </cell>
          <cell r="CQ272">
            <v>0</v>
          </cell>
          <cell r="CR272">
            <v>0</v>
          </cell>
          <cell r="CS272">
            <v>2</v>
          </cell>
          <cell r="CT272">
            <v>0</v>
          </cell>
          <cell r="CU272">
            <v>0</v>
          </cell>
          <cell r="CV272">
            <v>1</v>
          </cell>
          <cell r="CW272">
            <v>0</v>
          </cell>
          <cell r="CX272">
            <v>0</v>
          </cell>
          <cell r="CY272">
            <v>0</v>
          </cell>
          <cell r="CZ272">
            <v>1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</row>
        <row r="273">
          <cell r="A273" t="str">
            <v>ﾆｼｵｶ12</v>
          </cell>
          <cell r="B273" t="str">
            <v>ﾆｼｵｶ</v>
          </cell>
          <cell r="C273">
            <v>1</v>
          </cell>
          <cell r="D273">
            <v>2</v>
          </cell>
          <cell r="E273">
            <v>2</v>
          </cell>
          <cell r="F273">
            <v>1</v>
          </cell>
          <cell r="G273">
            <v>2</v>
          </cell>
          <cell r="H273">
            <v>3</v>
          </cell>
          <cell r="I273">
            <v>4</v>
          </cell>
          <cell r="J273">
            <v>1</v>
          </cell>
          <cell r="K273">
            <v>4</v>
          </cell>
          <cell r="L273">
            <v>3</v>
          </cell>
          <cell r="M273">
            <v>3</v>
          </cell>
          <cell r="N273">
            <v>3</v>
          </cell>
          <cell r="O273">
            <v>1</v>
          </cell>
          <cell r="P273">
            <v>5</v>
          </cell>
          <cell r="Q273">
            <v>3</v>
          </cell>
          <cell r="R273">
            <v>4</v>
          </cell>
          <cell r="S273">
            <v>5</v>
          </cell>
          <cell r="T273">
            <v>2</v>
          </cell>
          <cell r="U273">
            <v>3</v>
          </cell>
          <cell r="V273">
            <v>1</v>
          </cell>
          <cell r="W273">
            <v>3</v>
          </cell>
          <cell r="X273">
            <v>3</v>
          </cell>
          <cell r="Y273">
            <v>5</v>
          </cell>
          <cell r="Z273">
            <v>4</v>
          </cell>
          <cell r="AA273">
            <v>2</v>
          </cell>
          <cell r="AB273">
            <v>6</v>
          </cell>
          <cell r="AC273">
            <v>7</v>
          </cell>
          <cell r="AD273">
            <v>2</v>
          </cell>
          <cell r="AE273">
            <v>5</v>
          </cell>
          <cell r="AF273">
            <v>1</v>
          </cell>
          <cell r="AG273">
            <v>2</v>
          </cell>
          <cell r="AH273">
            <v>3</v>
          </cell>
          <cell r="AI273">
            <v>3</v>
          </cell>
          <cell r="AJ273">
            <v>2</v>
          </cell>
          <cell r="AK273">
            <v>3</v>
          </cell>
          <cell r="AL273">
            <v>3</v>
          </cell>
          <cell r="AM273">
            <v>4</v>
          </cell>
          <cell r="AN273">
            <v>4</v>
          </cell>
          <cell r="AO273">
            <v>5</v>
          </cell>
          <cell r="AP273">
            <v>6</v>
          </cell>
          <cell r="AQ273">
            <v>10</v>
          </cell>
          <cell r="AR273">
            <v>10</v>
          </cell>
          <cell r="AS273">
            <v>9</v>
          </cell>
          <cell r="AT273">
            <v>9</v>
          </cell>
          <cell r="AU273">
            <v>10</v>
          </cell>
          <cell r="AV273">
            <v>5</v>
          </cell>
          <cell r="AW273">
            <v>8</v>
          </cell>
          <cell r="AX273">
            <v>5</v>
          </cell>
          <cell r="AY273">
            <v>8</v>
          </cell>
          <cell r="AZ273">
            <v>6</v>
          </cell>
          <cell r="BA273">
            <v>4</v>
          </cell>
          <cell r="BB273">
            <v>7</v>
          </cell>
          <cell r="BC273">
            <v>3</v>
          </cell>
          <cell r="BD273">
            <v>3</v>
          </cell>
          <cell r="BE273">
            <v>5</v>
          </cell>
          <cell r="BF273">
            <v>1</v>
          </cell>
          <cell r="BG273">
            <v>6</v>
          </cell>
          <cell r="BH273">
            <v>6</v>
          </cell>
          <cell r="BI273">
            <v>6</v>
          </cell>
          <cell r="BJ273">
            <v>10</v>
          </cell>
          <cell r="BK273">
            <v>7</v>
          </cell>
          <cell r="BL273">
            <v>6</v>
          </cell>
          <cell r="BM273">
            <v>5</v>
          </cell>
          <cell r="BN273">
            <v>7</v>
          </cell>
          <cell r="BO273">
            <v>4</v>
          </cell>
          <cell r="BP273">
            <v>4</v>
          </cell>
          <cell r="BQ273">
            <v>7</v>
          </cell>
          <cell r="BR273">
            <v>8</v>
          </cell>
          <cell r="BS273">
            <v>6</v>
          </cell>
          <cell r="BT273">
            <v>7</v>
          </cell>
          <cell r="BU273">
            <v>9</v>
          </cell>
          <cell r="BV273">
            <v>7</v>
          </cell>
          <cell r="BW273">
            <v>6</v>
          </cell>
          <cell r="BX273">
            <v>6</v>
          </cell>
          <cell r="BY273">
            <v>1</v>
          </cell>
          <cell r="BZ273">
            <v>2</v>
          </cell>
          <cell r="CA273">
            <v>4</v>
          </cell>
          <cell r="CB273">
            <v>4</v>
          </cell>
          <cell r="CC273">
            <v>3</v>
          </cell>
          <cell r="CD273">
            <v>3</v>
          </cell>
          <cell r="CE273">
            <v>3</v>
          </cell>
          <cell r="CF273">
            <v>4</v>
          </cell>
          <cell r="CG273">
            <v>1</v>
          </cell>
          <cell r="CH273">
            <v>4</v>
          </cell>
          <cell r="CI273">
            <v>4</v>
          </cell>
          <cell r="CJ273">
            <v>2</v>
          </cell>
          <cell r="CK273">
            <v>2</v>
          </cell>
          <cell r="CL273">
            <v>2</v>
          </cell>
          <cell r="CM273">
            <v>1</v>
          </cell>
          <cell r="CN273">
            <v>1</v>
          </cell>
          <cell r="CO273">
            <v>5</v>
          </cell>
          <cell r="CP273">
            <v>2</v>
          </cell>
          <cell r="CQ273">
            <v>0</v>
          </cell>
          <cell r="CR273">
            <v>3</v>
          </cell>
          <cell r="CS273">
            <v>2</v>
          </cell>
          <cell r="CT273">
            <v>1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1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</row>
        <row r="274">
          <cell r="A274" t="str">
            <v>ﾇﾉﾊ111</v>
          </cell>
          <cell r="B274" t="str">
            <v>ﾇﾉﾊ1</v>
          </cell>
          <cell r="C274">
            <v>1</v>
          </cell>
          <cell r="D274">
            <v>1</v>
          </cell>
          <cell r="E274">
            <v>2</v>
          </cell>
          <cell r="F274">
            <v>4</v>
          </cell>
          <cell r="G274">
            <v>1</v>
          </cell>
          <cell r="H274">
            <v>1</v>
          </cell>
          <cell r="I274">
            <v>3</v>
          </cell>
          <cell r="J274">
            <v>5</v>
          </cell>
          <cell r="K274">
            <v>2</v>
          </cell>
          <cell r="L274">
            <v>2</v>
          </cell>
          <cell r="M274">
            <v>2</v>
          </cell>
          <cell r="N274">
            <v>4</v>
          </cell>
          <cell r="O274">
            <v>0</v>
          </cell>
          <cell r="P274">
            <v>0</v>
          </cell>
          <cell r="Q274">
            <v>2</v>
          </cell>
          <cell r="R274">
            <v>6</v>
          </cell>
          <cell r="S274">
            <v>3</v>
          </cell>
          <cell r="T274">
            <v>2</v>
          </cell>
          <cell r="U274">
            <v>4</v>
          </cell>
          <cell r="V274">
            <v>2</v>
          </cell>
          <cell r="W274">
            <v>1</v>
          </cell>
          <cell r="X274">
            <v>2</v>
          </cell>
          <cell r="Y274">
            <v>5</v>
          </cell>
          <cell r="Z274">
            <v>7</v>
          </cell>
          <cell r="AA274">
            <v>7</v>
          </cell>
          <cell r="AB274">
            <v>6</v>
          </cell>
          <cell r="AC274">
            <v>3</v>
          </cell>
          <cell r="AD274">
            <v>6</v>
          </cell>
          <cell r="AE274">
            <v>5</v>
          </cell>
          <cell r="AF274">
            <v>1</v>
          </cell>
          <cell r="AG274">
            <v>3</v>
          </cell>
          <cell r="AH274">
            <v>1</v>
          </cell>
          <cell r="AI274">
            <v>4</v>
          </cell>
          <cell r="AJ274">
            <v>5</v>
          </cell>
          <cell r="AK274">
            <v>6</v>
          </cell>
          <cell r="AL274">
            <v>4</v>
          </cell>
          <cell r="AM274">
            <v>2</v>
          </cell>
          <cell r="AN274">
            <v>5</v>
          </cell>
          <cell r="AO274">
            <v>2</v>
          </cell>
          <cell r="AP274">
            <v>1</v>
          </cell>
          <cell r="AQ274">
            <v>2</v>
          </cell>
          <cell r="AR274">
            <v>5</v>
          </cell>
          <cell r="AS274">
            <v>2</v>
          </cell>
          <cell r="AT274">
            <v>5</v>
          </cell>
          <cell r="AU274">
            <v>3</v>
          </cell>
          <cell r="AV274">
            <v>1</v>
          </cell>
          <cell r="AW274">
            <v>2</v>
          </cell>
          <cell r="AX274">
            <v>2</v>
          </cell>
          <cell r="AY274">
            <v>3</v>
          </cell>
          <cell r="AZ274">
            <v>2</v>
          </cell>
          <cell r="BA274">
            <v>3</v>
          </cell>
          <cell r="BB274">
            <v>0</v>
          </cell>
          <cell r="BC274">
            <v>0</v>
          </cell>
          <cell r="BD274">
            <v>4</v>
          </cell>
          <cell r="BE274">
            <v>2</v>
          </cell>
          <cell r="BF274">
            <v>1</v>
          </cell>
          <cell r="BG274">
            <v>6</v>
          </cell>
          <cell r="BH274">
            <v>6</v>
          </cell>
          <cell r="BI274">
            <v>6</v>
          </cell>
          <cell r="BJ274">
            <v>1</v>
          </cell>
          <cell r="BK274">
            <v>3</v>
          </cell>
          <cell r="BL274">
            <v>2</v>
          </cell>
          <cell r="BM274">
            <v>7</v>
          </cell>
          <cell r="BN274">
            <v>4</v>
          </cell>
          <cell r="BO274">
            <v>8</v>
          </cell>
          <cell r="BP274">
            <v>8</v>
          </cell>
          <cell r="BQ274">
            <v>5</v>
          </cell>
          <cell r="BR274">
            <v>7</v>
          </cell>
          <cell r="BS274">
            <v>5</v>
          </cell>
          <cell r="BT274">
            <v>4</v>
          </cell>
          <cell r="BU274">
            <v>5</v>
          </cell>
          <cell r="BV274">
            <v>8</v>
          </cell>
          <cell r="BW274">
            <v>2</v>
          </cell>
          <cell r="BX274">
            <v>5</v>
          </cell>
          <cell r="BY274">
            <v>0</v>
          </cell>
          <cell r="BZ274">
            <v>10</v>
          </cell>
          <cell r="CA274">
            <v>5</v>
          </cell>
          <cell r="CB274">
            <v>2</v>
          </cell>
          <cell r="CC274">
            <v>3</v>
          </cell>
          <cell r="CD274">
            <v>4</v>
          </cell>
          <cell r="CE274">
            <v>2</v>
          </cell>
          <cell r="CF274">
            <v>3</v>
          </cell>
          <cell r="CG274">
            <v>2</v>
          </cell>
          <cell r="CH274">
            <v>1</v>
          </cell>
          <cell r="CI274">
            <v>3</v>
          </cell>
          <cell r="CJ274">
            <v>3</v>
          </cell>
          <cell r="CK274">
            <v>5</v>
          </cell>
          <cell r="CL274">
            <v>2</v>
          </cell>
          <cell r="CM274">
            <v>1</v>
          </cell>
          <cell r="CN274">
            <v>0</v>
          </cell>
          <cell r="CO274">
            <v>2</v>
          </cell>
          <cell r="CP274">
            <v>2</v>
          </cell>
          <cell r="CQ274">
            <v>2</v>
          </cell>
          <cell r="CR274">
            <v>1</v>
          </cell>
          <cell r="CS274">
            <v>0</v>
          </cell>
          <cell r="CT274">
            <v>0</v>
          </cell>
          <cell r="CU274">
            <v>0</v>
          </cell>
          <cell r="CV274">
            <v>1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</row>
        <row r="275">
          <cell r="A275" t="str">
            <v>ﾇﾉﾊ112</v>
          </cell>
          <cell r="B275" t="str">
            <v>ﾇﾉﾊ1</v>
          </cell>
          <cell r="C275">
            <v>1</v>
          </cell>
          <cell r="D275">
            <v>2</v>
          </cell>
          <cell r="E275">
            <v>1</v>
          </cell>
          <cell r="F275">
            <v>1</v>
          </cell>
          <cell r="G275">
            <v>2</v>
          </cell>
          <cell r="H275">
            <v>0</v>
          </cell>
          <cell r="I275">
            <v>1</v>
          </cell>
          <cell r="J275">
            <v>2</v>
          </cell>
          <cell r="K275">
            <v>0</v>
          </cell>
          <cell r="L275">
            <v>1</v>
          </cell>
          <cell r="M275">
            <v>0</v>
          </cell>
          <cell r="N275">
            <v>1</v>
          </cell>
          <cell r="O275">
            <v>0</v>
          </cell>
          <cell r="P275">
            <v>4</v>
          </cell>
          <cell r="Q275">
            <v>0</v>
          </cell>
          <cell r="R275">
            <v>4</v>
          </cell>
          <cell r="S275">
            <v>3</v>
          </cell>
          <cell r="T275">
            <v>3</v>
          </cell>
          <cell r="U275">
            <v>2</v>
          </cell>
          <cell r="V275">
            <v>0</v>
          </cell>
          <cell r="W275">
            <v>2</v>
          </cell>
          <cell r="X275">
            <v>1</v>
          </cell>
          <cell r="Y275">
            <v>2</v>
          </cell>
          <cell r="Z275">
            <v>2</v>
          </cell>
          <cell r="AA275">
            <v>3</v>
          </cell>
          <cell r="AB275">
            <v>5</v>
          </cell>
          <cell r="AC275">
            <v>3</v>
          </cell>
          <cell r="AD275">
            <v>1</v>
          </cell>
          <cell r="AE275">
            <v>2</v>
          </cell>
          <cell r="AF275">
            <v>3</v>
          </cell>
          <cell r="AG275">
            <v>5</v>
          </cell>
          <cell r="AH275">
            <v>5</v>
          </cell>
          <cell r="AI275">
            <v>5</v>
          </cell>
          <cell r="AJ275">
            <v>1</v>
          </cell>
          <cell r="AK275">
            <v>1</v>
          </cell>
          <cell r="AL275">
            <v>5</v>
          </cell>
          <cell r="AM275">
            <v>2</v>
          </cell>
          <cell r="AN275">
            <v>0</v>
          </cell>
          <cell r="AO275">
            <v>3</v>
          </cell>
          <cell r="AP275">
            <v>1</v>
          </cell>
          <cell r="AQ275">
            <v>5</v>
          </cell>
          <cell r="AR275">
            <v>4</v>
          </cell>
          <cell r="AS275">
            <v>3</v>
          </cell>
          <cell r="AT275">
            <v>2</v>
          </cell>
          <cell r="AU275">
            <v>3</v>
          </cell>
          <cell r="AV275">
            <v>2</v>
          </cell>
          <cell r="AW275">
            <v>3</v>
          </cell>
          <cell r="AX275">
            <v>3</v>
          </cell>
          <cell r="AY275">
            <v>0</v>
          </cell>
          <cell r="AZ275">
            <v>4</v>
          </cell>
          <cell r="BA275">
            <v>1</v>
          </cell>
          <cell r="BB275">
            <v>5</v>
          </cell>
          <cell r="BC275">
            <v>1</v>
          </cell>
          <cell r="BD275">
            <v>1</v>
          </cell>
          <cell r="BE275">
            <v>4</v>
          </cell>
          <cell r="BF275">
            <v>3</v>
          </cell>
          <cell r="BG275">
            <v>5</v>
          </cell>
          <cell r="BH275">
            <v>5</v>
          </cell>
          <cell r="BI275">
            <v>4</v>
          </cell>
          <cell r="BJ275">
            <v>5</v>
          </cell>
          <cell r="BK275">
            <v>9</v>
          </cell>
          <cell r="BL275">
            <v>3</v>
          </cell>
          <cell r="BM275">
            <v>7</v>
          </cell>
          <cell r="BN275">
            <v>1</v>
          </cell>
          <cell r="BO275">
            <v>5</v>
          </cell>
          <cell r="BP275">
            <v>5</v>
          </cell>
          <cell r="BQ275">
            <v>3</v>
          </cell>
          <cell r="BR275">
            <v>4</v>
          </cell>
          <cell r="BS275">
            <v>3</v>
          </cell>
          <cell r="BT275">
            <v>7</v>
          </cell>
          <cell r="BU275">
            <v>4</v>
          </cell>
          <cell r="BV275">
            <v>8</v>
          </cell>
          <cell r="BW275">
            <v>6</v>
          </cell>
          <cell r="BX275">
            <v>3</v>
          </cell>
          <cell r="BY275">
            <v>0</v>
          </cell>
          <cell r="BZ275">
            <v>4</v>
          </cell>
          <cell r="CA275">
            <v>3</v>
          </cell>
          <cell r="CB275">
            <v>3</v>
          </cell>
          <cell r="CC275">
            <v>0</v>
          </cell>
          <cell r="CD275">
            <v>5</v>
          </cell>
          <cell r="CE275">
            <v>4</v>
          </cell>
          <cell r="CF275">
            <v>10</v>
          </cell>
          <cell r="CG275">
            <v>5</v>
          </cell>
          <cell r="CH275">
            <v>6</v>
          </cell>
          <cell r="CI275">
            <v>0</v>
          </cell>
          <cell r="CJ275">
            <v>1</v>
          </cell>
          <cell r="CK275">
            <v>3</v>
          </cell>
          <cell r="CL275">
            <v>6</v>
          </cell>
          <cell r="CM275">
            <v>1</v>
          </cell>
          <cell r="CN275">
            <v>2</v>
          </cell>
          <cell r="CO275">
            <v>4</v>
          </cell>
          <cell r="CP275">
            <v>1</v>
          </cell>
          <cell r="CQ275">
            <v>3</v>
          </cell>
          <cell r="CR275">
            <v>0</v>
          </cell>
          <cell r="CS275">
            <v>1</v>
          </cell>
          <cell r="CT275">
            <v>1</v>
          </cell>
          <cell r="CU275">
            <v>0</v>
          </cell>
          <cell r="CV275">
            <v>0</v>
          </cell>
          <cell r="CW275">
            <v>2</v>
          </cell>
          <cell r="CX275">
            <v>1</v>
          </cell>
          <cell r="CY275">
            <v>0</v>
          </cell>
          <cell r="CZ275">
            <v>1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1</v>
          </cell>
        </row>
        <row r="276">
          <cell r="A276" t="str">
            <v>ﾇﾉﾊ211</v>
          </cell>
          <cell r="B276" t="str">
            <v>ﾇﾉﾊ2</v>
          </cell>
          <cell r="C276">
            <v>1</v>
          </cell>
          <cell r="D276">
            <v>1</v>
          </cell>
          <cell r="E276">
            <v>5</v>
          </cell>
          <cell r="F276">
            <v>4</v>
          </cell>
          <cell r="G276">
            <v>3</v>
          </cell>
          <cell r="H276">
            <v>3</v>
          </cell>
          <cell r="I276">
            <v>5</v>
          </cell>
          <cell r="J276">
            <v>0</v>
          </cell>
          <cell r="K276">
            <v>2</v>
          </cell>
          <cell r="L276">
            <v>3</v>
          </cell>
          <cell r="M276">
            <v>5</v>
          </cell>
          <cell r="N276">
            <v>1</v>
          </cell>
          <cell r="O276">
            <v>1</v>
          </cell>
          <cell r="P276">
            <v>1</v>
          </cell>
          <cell r="Q276">
            <v>2</v>
          </cell>
          <cell r="R276">
            <v>4</v>
          </cell>
          <cell r="S276">
            <v>4</v>
          </cell>
          <cell r="T276">
            <v>4</v>
          </cell>
          <cell r="U276">
            <v>2</v>
          </cell>
          <cell r="V276">
            <v>10</v>
          </cell>
          <cell r="W276">
            <v>11</v>
          </cell>
          <cell r="X276">
            <v>7</v>
          </cell>
          <cell r="Y276">
            <v>11</v>
          </cell>
          <cell r="Z276">
            <v>10</v>
          </cell>
          <cell r="AA276">
            <v>16</v>
          </cell>
          <cell r="AB276">
            <v>9</v>
          </cell>
          <cell r="AC276">
            <v>16</v>
          </cell>
          <cell r="AD276">
            <v>11</v>
          </cell>
          <cell r="AE276">
            <v>6</v>
          </cell>
          <cell r="AF276">
            <v>3</v>
          </cell>
          <cell r="AG276">
            <v>7</v>
          </cell>
          <cell r="AH276">
            <v>4</v>
          </cell>
          <cell r="AI276">
            <v>5</v>
          </cell>
          <cell r="AJ276">
            <v>3</v>
          </cell>
          <cell r="AK276">
            <v>5</v>
          </cell>
          <cell r="AL276">
            <v>5</v>
          </cell>
          <cell r="AM276">
            <v>4</v>
          </cell>
          <cell r="AN276">
            <v>2</v>
          </cell>
          <cell r="AO276">
            <v>5</v>
          </cell>
          <cell r="AP276">
            <v>7</v>
          </cell>
          <cell r="AQ276">
            <v>4</v>
          </cell>
          <cell r="AR276">
            <v>6</v>
          </cell>
          <cell r="AS276">
            <v>4</v>
          </cell>
          <cell r="AT276">
            <v>6</v>
          </cell>
          <cell r="AU276">
            <v>7</v>
          </cell>
          <cell r="AV276">
            <v>10</v>
          </cell>
          <cell r="AW276">
            <v>5</v>
          </cell>
          <cell r="AX276">
            <v>6</v>
          </cell>
          <cell r="AY276">
            <v>7</v>
          </cell>
          <cell r="AZ276">
            <v>4</v>
          </cell>
          <cell r="BA276">
            <v>7</v>
          </cell>
          <cell r="BB276">
            <v>3</v>
          </cell>
          <cell r="BC276">
            <v>8</v>
          </cell>
          <cell r="BD276">
            <v>9</v>
          </cell>
          <cell r="BE276">
            <v>5</v>
          </cell>
          <cell r="BF276">
            <v>8</v>
          </cell>
          <cell r="BG276">
            <v>1</v>
          </cell>
          <cell r="BH276">
            <v>6</v>
          </cell>
          <cell r="BI276">
            <v>6</v>
          </cell>
          <cell r="BJ276">
            <v>11</v>
          </cell>
          <cell r="BK276">
            <v>5</v>
          </cell>
          <cell r="BL276">
            <v>3</v>
          </cell>
          <cell r="BM276">
            <v>5</v>
          </cell>
          <cell r="BN276">
            <v>5</v>
          </cell>
          <cell r="BO276">
            <v>15</v>
          </cell>
          <cell r="BP276">
            <v>7</v>
          </cell>
          <cell r="BQ276">
            <v>12</v>
          </cell>
          <cell r="BR276">
            <v>8</v>
          </cell>
          <cell r="BS276">
            <v>9</v>
          </cell>
          <cell r="BT276">
            <v>9</v>
          </cell>
          <cell r="BU276">
            <v>8</v>
          </cell>
          <cell r="BV276">
            <v>8</v>
          </cell>
          <cell r="BW276">
            <v>7</v>
          </cell>
          <cell r="BX276">
            <v>4</v>
          </cell>
          <cell r="BY276">
            <v>11</v>
          </cell>
          <cell r="BZ276">
            <v>9</v>
          </cell>
          <cell r="CA276">
            <v>6</v>
          </cell>
          <cell r="CB276">
            <v>3</v>
          </cell>
          <cell r="CC276">
            <v>12</v>
          </cell>
          <cell r="CD276">
            <v>7</v>
          </cell>
          <cell r="CE276">
            <v>4</v>
          </cell>
          <cell r="CF276">
            <v>3</v>
          </cell>
          <cell r="CG276">
            <v>7</v>
          </cell>
          <cell r="CH276">
            <v>4</v>
          </cell>
          <cell r="CI276">
            <v>3</v>
          </cell>
          <cell r="CJ276">
            <v>5</v>
          </cell>
          <cell r="CK276">
            <v>2</v>
          </cell>
          <cell r="CL276">
            <v>4</v>
          </cell>
          <cell r="CM276">
            <v>6</v>
          </cell>
          <cell r="CN276">
            <v>0</v>
          </cell>
          <cell r="CO276">
            <v>2</v>
          </cell>
          <cell r="CP276">
            <v>2</v>
          </cell>
          <cell r="CQ276">
            <v>1</v>
          </cell>
          <cell r="CR276">
            <v>0</v>
          </cell>
          <cell r="CS276">
            <v>2</v>
          </cell>
          <cell r="CT276">
            <v>1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1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</row>
        <row r="277">
          <cell r="A277" t="str">
            <v>ﾇﾉﾊ212</v>
          </cell>
          <cell r="B277" t="str">
            <v>ﾇﾉﾊ2</v>
          </cell>
          <cell r="C277">
            <v>1</v>
          </cell>
          <cell r="D277">
            <v>2</v>
          </cell>
          <cell r="E277">
            <v>2</v>
          </cell>
          <cell r="F277">
            <v>1</v>
          </cell>
          <cell r="G277">
            <v>4</v>
          </cell>
          <cell r="H277">
            <v>6</v>
          </cell>
          <cell r="I277">
            <v>3</v>
          </cell>
          <cell r="J277">
            <v>5</v>
          </cell>
          <cell r="K277">
            <v>5</v>
          </cell>
          <cell r="L277">
            <v>3</v>
          </cell>
          <cell r="M277">
            <v>0</v>
          </cell>
          <cell r="N277">
            <v>2</v>
          </cell>
          <cell r="O277">
            <v>4</v>
          </cell>
          <cell r="P277">
            <v>1</v>
          </cell>
          <cell r="Q277">
            <v>0</v>
          </cell>
          <cell r="R277">
            <v>3</v>
          </cell>
          <cell r="S277">
            <v>1</v>
          </cell>
          <cell r="T277">
            <v>3</v>
          </cell>
          <cell r="U277">
            <v>2</v>
          </cell>
          <cell r="V277">
            <v>2</v>
          </cell>
          <cell r="W277">
            <v>8</v>
          </cell>
          <cell r="X277">
            <v>2</v>
          </cell>
          <cell r="Y277">
            <v>7</v>
          </cell>
          <cell r="Z277">
            <v>2</v>
          </cell>
          <cell r="AA277">
            <v>6</v>
          </cell>
          <cell r="AB277">
            <v>6</v>
          </cell>
          <cell r="AC277">
            <v>5</v>
          </cell>
          <cell r="AD277">
            <v>4</v>
          </cell>
          <cell r="AE277">
            <v>4</v>
          </cell>
          <cell r="AF277">
            <v>3</v>
          </cell>
          <cell r="AG277">
            <v>2</v>
          </cell>
          <cell r="AH277">
            <v>3</v>
          </cell>
          <cell r="AI277">
            <v>7</v>
          </cell>
          <cell r="AJ277">
            <v>8</v>
          </cell>
          <cell r="AK277">
            <v>3</v>
          </cell>
          <cell r="AL277">
            <v>8</v>
          </cell>
          <cell r="AM277">
            <v>1</v>
          </cell>
          <cell r="AN277">
            <v>4</v>
          </cell>
          <cell r="AO277">
            <v>4</v>
          </cell>
          <cell r="AP277">
            <v>1</v>
          </cell>
          <cell r="AQ277">
            <v>5</v>
          </cell>
          <cell r="AR277">
            <v>2</v>
          </cell>
          <cell r="AS277">
            <v>6</v>
          </cell>
          <cell r="AT277">
            <v>4</v>
          </cell>
          <cell r="AU277">
            <v>6</v>
          </cell>
          <cell r="AV277">
            <v>6</v>
          </cell>
          <cell r="AW277">
            <v>4</v>
          </cell>
          <cell r="AX277">
            <v>4</v>
          </cell>
          <cell r="AY277">
            <v>10</v>
          </cell>
          <cell r="AZ277">
            <v>5</v>
          </cell>
          <cell r="BA277">
            <v>7</v>
          </cell>
          <cell r="BB277">
            <v>5</v>
          </cell>
          <cell r="BC277">
            <v>5</v>
          </cell>
          <cell r="BD277">
            <v>7</v>
          </cell>
          <cell r="BE277">
            <v>7</v>
          </cell>
          <cell r="BF277">
            <v>4</v>
          </cell>
          <cell r="BG277">
            <v>9</v>
          </cell>
          <cell r="BH277">
            <v>3</v>
          </cell>
          <cell r="BI277">
            <v>6</v>
          </cell>
          <cell r="BJ277">
            <v>6</v>
          </cell>
          <cell r="BK277">
            <v>3</v>
          </cell>
          <cell r="BL277">
            <v>7</v>
          </cell>
          <cell r="BM277">
            <v>9</v>
          </cell>
          <cell r="BN277">
            <v>6</v>
          </cell>
          <cell r="BO277">
            <v>6</v>
          </cell>
          <cell r="BP277">
            <v>9</v>
          </cell>
          <cell r="BQ277">
            <v>13</v>
          </cell>
          <cell r="BR277">
            <v>10</v>
          </cell>
          <cell r="BS277">
            <v>8</v>
          </cell>
          <cell r="BT277">
            <v>8</v>
          </cell>
          <cell r="BU277">
            <v>8</v>
          </cell>
          <cell r="BV277">
            <v>10</v>
          </cell>
          <cell r="BW277">
            <v>5</v>
          </cell>
          <cell r="BX277">
            <v>7</v>
          </cell>
          <cell r="BY277">
            <v>8</v>
          </cell>
          <cell r="BZ277">
            <v>7</v>
          </cell>
          <cell r="CA277">
            <v>10</v>
          </cell>
          <cell r="CB277">
            <v>7</v>
          </cell>
          <cell r="CC277">
            <v>8</v>
          </cell>
          <cell r="CD277">
            <v>9</v>
          </cell>
          <cell r="CE277">
            <v>8</v>
          </cell>
          <cell r="CF277">
            <v>11</v>
          </cell>
          <cell r="CG277">
            <v>7</v>
          </cell>
          <cell r="CH277">
            <v>2</v>
          </cell>
          <cell r="CI277">
            <v>7</v>
          </cell>
          <cell r="CJ277">
            <v>8</v>
          </cell>
          <cell r="CK277">
            <v>2</v>
          </cell>
          <cell r="CL277">
            <v>6</v>
          </cell>
          <cell r="CM277">
            <v>5</v>
          </cell>
          <cell r="CN277">
            <v>6</v>
          </cell>
          <cell r="CO277">
            <v>5</v>
          </cell>
          <cell r="CP277">
            <v>6</v>
          </cell>
          <cell r="CQ277">
            <v>3</v>
          </cell>
          <cell r="CR277">
            <v>2</v>
          </cell>
          <cell r="CS277">
            <v>4</v>
          </cell>
          <cell r="CT277">
            <v>1</v>
          </cell>
          <cell r="CU277">
            <v>3</v>
          </cell>
          <cell r="CV277">
            <v>2</v>
          </cell>
          <cell r="CW277">
            <v>1</v>
          </cell>
          <cell r="CX277">
            <v>1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1</v>
          </cell>
        </row>
        <row r="278">
          <cell r="A278" t="str">
            <v>ﾇﾉﾊ311</v>
          </cell>
          <cell r="B278" t="str">
            <v>ﾇﾉﾊ3</v>
          </cell>
          <cell r="C278">
            <v>1</v>
          </cell>
          <cell r="D278">
            <v>1</v>
          </cell>
          <cell r="E278">
            <v>2</v>
          </cell>
          <cell r="F278">
            <v>6</v>
          </cell>
          <cell r="G278">
            <v>6</v>
          </cell>
          <cell r="H278">
            <v>3</v>
          </cell>
          <cell r="I278">
            <v>3</v>
          </cell>
          <cell r="J278">
            <v>2</v>
          </cell>
          <cell r="K278">
            <v>6</v>
          </cell>
          <cell r="L278">
            <v>2</v>
          </cell>
          <cell r="M278">
            <v>2</v>
          </cell>
          <cell r="N278">
            <v>3</v>
          </cell>
          <cell r="O278">
            <v>2</v>
          </cell>
          <cell r="P278">
            <v>1</v>
          </cell>
          <cell r="Q278">
            <v>2</v>
          </cell>
          <cell r="R278">
            <v>2</v>
          </cell>
          <cell r="S278">
            <v>7</v>
          </cell>
          <cell r="T278">
            <v>4</v>
          </cell>
          <cell r="U278">
            <v>3</v>
          </cell>
          <cell r="V278">
            <v>1</v>
          </cell>
          <cell r="W278">
            <v>3</v>
          </cell>
          <cell r="X278">
            <v>3</v>
          </cell>
          <cell r="Y278">
            <v>8</v>
          </cell>
          <cell r="Z278">
            <v>5</v>
          </cell>
          <cell r="AA278">
            <v>9</v>
          </cell>
          <cell r="AB278">
            <v>4</v>
          </cell>
          <cell r="AC278">
            <v>2</v>
          </cell>
          <cell r="AD278">
            <v>4</v>
          </cell>
          <cell r="AE278">
            <v>4</v>
          </cell>
          <cell r="AF278">
            <v>2</v>
          </cell>
          <cell r="AG278">
            <v>3</v>
          </cell>
          <cell r="AH278">
            <v>5</v>
          </cell>
          <cell r="AI278">
            <v>5</v>
          </cell>
          <cell r="AJ278">
            <v>7</v>
          </cell>
          <cell r="AK278">
            <v>5</v>
          </cell>
          <cell r="AL278">
            <v>3</v>
          </cell>
          <cell r="AM278">
            <v>2</v>
          </cell>
          <cell r="AN278">
            <v>4</v>
          </cell>
          <cell r="AO278">
            <v>6</v>
          </cell>
          <cell r="AP278">
            <v>5</v>
          </cell>
          <cell r="AQ278">
            <v>10</v>
          </cell>
          <cell r="AR278">
            <v>6</v>
          </cell>
          <cell r="AS278">
            <v>7</v>
          </cell>
          <cell r="AT278">
            <v>8</v>
          </cell>
          <cell r="AU278">
            <v>12</v>
          </cell>
          <cell r="AV278">
            <v>6</v>
          </cell>
          <cell r="AW278">
            <v>3</v>
          </cell>
          <cell r="AX278">
            <v>2</v>
          </cell>
          <cell r="AY278">
            <v>5</v>
          </cell>
          <cell r="AZ278">
            <v>5</v>
          </cell>
          <cell r="BA278">
            <v>9</v>
          </cell>
          <cell r="BB278">
            <v>8</v>
          </cell>
          <cell r="BC278">
            <v>6</v>
          </cell>
          <cell r="BD278">
            <v>3</v>
          </cell>
          <cell r="BE278">
            <v>6</v>
          </cell>
          <cell r="BF278">
            <v>3</v>
          </cell>
          <cell r="BG278">
            <v>9</v>
          </cell>
          <cell r="BH278">
            <v>5</v>
          </cell>
          <cell r="BI278">
            <v>3</v>
          </cell>
          <cell r="BJ278">
            <v>4</v>
          </cell>
          <cell r="BK278">
            <v>5</v>
          </cell>
          <cell r="BL278">
            <v>8</v>
          </cell>
          <cell r="BM278">
            <v>3</v>
          </cell>
          <cell r="BN278">
            <v>3</v>
          </cell>
          <cell r="BO278">
            <v>6</v>
          </cell>
          <cell r="BP278">
            <v>4</v>
          </cell>
          <cell r="BQ278">
            <v>9</v>
          </cell>
          <cell r="BR278">
            <v>5</v>
          </cell>
          <cell r="BS278">
            <v>11</v>
          </cell>
          <cell r="BT278">
            <v>3</v>
          </cell>
          <cell r="BU278">
            <v>2</v>
          </cell>
          <cell r="BV278">
            <v>6</v>
          </cell>
          <cell r="BW278">
            <v>7</v>
          </cell>
          <cell r="BX278">
            <v>3</v>
          </cell>
          <cell r="BY278">
            <v>3</v>
          </cell>
          <cell r="BZ278">
            <v>8</v>
          </cell>
          <cell r="CA278">
            <v>4</v>
          </cell>
          <cell r="CB278">
            <v>2</v>
          </cell>
          <cell r="CC278">
            <v>6</v>
          </cell>
          <cell r="CD278">
            <v>4</v>
          </cell>
          <cell r="CE278">
            <v>1</v>
          </cell>
          <cell r="CF278">
            <v>1</v>
          </cell>
          <cell r="CG278">
            <v>3</v>
          </cell>
          <cell r="CH278">
            <v>1</v>
          </cell>
          <cell r="CI278">
            <v>4</v>
          </cell>
          <cell r="CJ278">
            <v>1</v>
          </cell>
          <cell r="CK278">
            <v>6</v>
          </cell>
          <cell r="CL278">
            <v>0</v>
          </cell>
          <cell r="CM278">
            <v>2</v>
          </cell>
          <cell r="CN278">
            <v>1</v>
          </cell>
          <cell r="CO278">
            <v>0</v>
          </cell>
          <cell r="CP278">
            <v>1</v>
          </cell>
          <cell r="CQ278">
            <v>0</v>
          </cell>
          <cell r="CR278">
            <v>0</v>
          </cell>
          <cell r="CS278">
            <v>1</v>
          </cell>
          <cell r="CT278">
            <v>1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</row>
        <row r="279">
          <cell r="A279" t="str">
            <v>ﾇﾉﾊ312</v>
          </cell>
          <cell r="B279" t="str">
            <v>ﾇﾉﾊ3</v>
          </cell>
          <cell r="C279">
            <v>1</v>
          </cell>
          <cell r="D279">
            <v>2</v>
          </cell>
          <cell r="E279">
            <v>3</v>
          </cell>
          <cell r="F279">
            <v>4</v>
          </cell>
          <cell r="G279">
            <v>3</v>
          </cell>
          <cell r="H279">
            <v>3</v>
          </cell>
          <cell r="I279">
            <v>5</v>
          </cell>
          <cell r="J279">
            <v>8</v>
          </cell>
          <cell r="K279">
            <v>3</v>
          </cell>
          <cell r="L279">
            <v>2</v>
          </cell>
          <cell r="M279">
            <v>4</v>
          </cell>
          <cell r="N279">
            <v>3</v>
          </cell>
          <cell r="O279">
            <v>3</v>
          </cell>
          <cell r="P279">
            <v>5</v>
          </cell>
          <cell r="Q279">
            <v>7</v>
          </cell>
          <cell r="R279">
            <v>1</v>
          </cell>
          <cell r="S279">
            <v>5</v>
          </cell>
          <cell r="T279">
            <v>4</v>
          </cell>
          <cell r="U279">
            <v>7</v>
          </cell>
          <cell r="V279">
            <v>2</v>
          </cell>
          <cell r="W279">
            <v>3</v>
          </cell>
          <cell r="X279">
            <v>2</v>
          </cell>
          <cell r="Y279">
            <v>3</v>
          </cell>
          <cell r="Z279">
            <v>3</v>
          </cell>
          <cell r="AA279">
            <v>5</v>
          </cell>
          <cell r="AB279">
            <v>3</v>
          </cell>
          <cell r="AC279">
            <v>2</v>
          </cell>
          <cell r="AD279">
            <v>3</v>
          </cell>
          <cell r="AE279">
            <v>1</v>
          </cell>
          <cell r="AF279">
            <v>2</v>
          </cell>
          <cell r="AG279">
            <v>2</v>
          </cell>
          <cell r="AH279">
            <v>7</v>
          </cell>
          <cell r="AI279">
            <v>3</v>
          </cell>
          <cell r="AJ279">
            <v>5</v>
          </cell>
          <cell r="AK279">
            <v>7</v>
          </cell>
          <cell r="AL279">
            <v>7</v>
          </cell>
          <cell r="AM279">
            <v>5</v>
          </cell>
          <cell r="AN279">
            <v>8</v>
          </cell>
          <cell r="AO279">
            <v>7</v>
          </cell>
          <cell r="AP279">
            <v>4</v>
          </cell>
          <cell r="AQ279">
            <v>3</v>
          </cell>
          <cell r="AR279">
            <v>9</v>
          </cell>
          <cell r="AS279">
            <v>8</v>
          </cell>
          <cell r="AT279">
            <v>5</v>
          </cell>
          <cell r="AU279">
            <v>6</v>
          </cell>
          <cell r="AV279">
            <v>5</v>
          </cell>
          <cell r="AW279">
            <v>3</v>
          </cell>
          <cell r="AX279">
            <v>6</v>
          </cell>
          <cell r="AY279">
            <v>7</v>
          </cell>
          <cell r="AZ279">
            <v>5</v>
          </cell>
          <cell r="BA279">
            <v>5</v>
          </cell>
          <cell r="BB279">
            <v>4</v>
          </cell>
          <cell r="BC279">
            <v>6</v>
          </cell>
          <cell r="BD279">
            <v>1</v>
          </cell>
          <cell r="BE279">
            <v>3</v>
          </cell>
          <cell r="BF279">
            <v>4</v>
          </cell>
          <cell r="BG279">
            <v>4</v>
          </cell>
          <cell r="BH279">
            <v>4</v>
          </cell>
          <cell r="BI279">
            <v>3</v>
          </cell>
          <cell r="BJ279">
            <v>5</v>
          </cell>
          <cell r="BK279">
            <v>6</v>
          </cell>
          <cell r="BL279">
            <v>1</v>
          </cell>
          <cell r="BM279">
            <v>5</v>
          </cell>
          <cell r="BN279">
            <v>5</v>
          </cell>
          <cell r="BO279">
            <v>2</v>
          </cell>
          <cell r="BP279">
            <v>4</v>
          </cell>
          <cell r="BQ279">
            <v>10</v>
          </cell>
          <cell r="BR279">
            <v>8</v>
          </cell>
          <cell r="BS279">
            <v>4</v>
          </cell>
          <cell r="BT279">
            <v>9</v>
          </cell>
          <cell r="BU279">
            <v>12</v>
          </cell>
          <cell r="BV279">
            <v>10</v>
          </cell>
          <cell r="BW279">
            <v>4</v>
          </cell>
          <cell r="BX279">
            <v>1</v>
          </cell>
          <cell r="BY279">
            <v>1</v>
          </cell>
          <cell r="BZ279">
            <v>3</v>
          </cell>
          <cell r="CA279">
            <v>1</v>
          </cell>
          <cell r="CB279">
            <v>2</v>
          </cell>
          <cell r="CC279">
            <v>5</v>
          </cell>
          <cell r="CD279">
            <v>3</v>
          </cell>
          <cell r="CE279">
            <v>4</v>
          </cell>
          <cell r="CF279">
            <v>2</v>
          </cell>
          <cell r="CG279">
            <v>3</v>
          </cell>
          <cell r="CH279">
            <v>5</v>
          </cell>
          <cell r="CI279">
            <v>5</v>
          </cell>
          <cell r="CJ279">
            <v>4</v>
          </cell>
          <cell r="CK279">
            <v>5</v>
          </cell>
          <cell r="CL279">
            <v>3</v>
          </cell>
          <cell r="CM279">
            <v>5</v>
          </cell>
          <cell r="CN279">
            <v>1</v>
          </cell>
          <cell r="CO279">
            <v>2</v>
          </cell>
          <cell r="CP279">
            <v>1</v>
          </cell>
          <cell r="CQ279">
            <v>0</v>
          </cell>
          <cell r="CR279">
            <v>1</v>
          </cell>
          <cell r="CS279">
            <v>3</v>
          </cell>
          <cell r="CT279">
            <v>1</v>
          </cell>
          <cell r="CU279">
            <v>2</v>
          </cell>
          <cell r="CV279">
            <v>0</v>
          </cell>
          <cell r="CW279">
            <v>2</v>
          </cell>
          <cell r="CX279">
            <v>0</v>
          </cell>
          <cell r="CY279">
            <v>0</v>
          </cell>
          <cell r="CZ279">
            <v>1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</row>
        <row r="280">
          <cell r="A280" t="str">
            <v>ﾉｸﾞﾁ11</v>
          </cell>
          <cell r="B280" t="str">
            <v>ﾉｸﾞﾁ</v>
          </cell>
          <cell r="C280">
            <v>1</v>
          </cell>
          <cell r="D280">
            <v>1</v>
          </cell>
          <cell r="E280">
            <v>5</v>
          </cell>
          <cell r="F280">
            <v>12</v>
          </cell>
          <cell r="G280">
            <v>5</v>
          </cell>
          <cell r="H280">
            <v>12</v>
          </cell>
          <cell r="I280">
            <v>6</v>
          </cell>
          <cell r="J280">
            <v>2</v>
          </cell>
          <cell r="K280">
            <v>8</v>
          </cell>
          <cell r="L280">
            <v>7</v>
          </cell>
          <cell r="M280">
            <v>6</v>
          </cell>
          <cell r="N280">
            <v>7</v>
          </cell>
          <cell r="O280">
            <v>12</v>
          </cell>
          <cell r="P280">
            <v>8</v>
          </cell>
          <cell r="Q280">
            <v>11</v>
          </cell>
          <cell r="R280">
            <v>8</v>
          </cell>
          <cell r="S280">
            <v>9</v>
          </cell>
          <cell r="T280">
            <v>7</v>
          </cell>
          <cell r="U280">
            <v>16</v>
          </cell>
          <cell r="V280">
            <v>5</v>
          </cell>
          <cell r="W280">
            <v>5</v>
          </cell>
          <cell r="X280">
            <v>15</v>
          </cell>
          <cell r="Y280">
            <v>9</v>
          </cell>
          <cell r="Z280">
            <v>14</v>
          </cell>
          <cell r="AA280">
            <v>8</v>
          </cell>
          <cell r="AB280">
            <v>8</v>
          </cell>
          <cell r="AC280">
            <v>8</v>
          </cell>
          <cell r="AD280">
            <v>2</v>
          </cell>
          <cell r="AE280">
            <v>11</v>
          </cell>
          <cell r="AF280">
            <v>13</v>
          </cell>
          <cell r="AG280">
            <v>13</v>
          </cell>
          <cell r="AH280">
            <v>10</v>
          </cell>
          <cell r="AI280">
            <v>13</v>
          </cell>
          <cell r="AJ280">
            <v>13</v>
          </cell>
          <cell r="AK280">
            <v>9</v>
          </cell>
          <cell r="AL280">
            <v>9</v>
          </cell>
          <cell r="AM280">
            <v>10</v>
          </cell>
          <cell r="AN280">
            <v>10</v>
          </cell>
          <cell r="AO280">
            <v>11</v>
          </cell>
          <cell r="AP280">
            <v>13</v>
          </cell>
          <cell r="AQ280">
            <v>11</v>
          </cell>
          <cell r="AR280">
            <v>14</v>
          </cell>
          <cell r="AS280">
            <v>12</v>
          </cell>
          <cell r="AT280">
            <v>12</v>
          </cell>
          <cell r="AU280">
            <v>24</v>
          </cell>
          <cell r="AV280">
            <v>18</v>
          </cell>
          <cell r="AW280">
            <v>12</v>
          </cell>
          <cell r="AX280">
            <v>13</v>
          </cell>
          <cell r="AY280">
            <v>18</v>
          </cell>
          <cell r="AZ280">
            <v>11</v>
          </cell>
          <cell r="BA280">
            <v>19</v>
          </cell>
          <cell r="BB280">
            <v>18</v>
          </cell>
          <cell r="BC280">
            <v>13</v>
          </cell>
          <cell r="BD280">
            <v>10</v>
          </cell>
          <cell r="BE280">
            <v>25</v>
          </cell>
          <cell r="BF280">
            <v>12</v>
          </cell>
          <cell r="BG280">
            <v>10</v>
          </cell>
          <cell r="BH280">
            <v>15</v>
          </cell>
          <cell r="BI280">
            <v>11</v>
          </cell>
          <cell r="BJ280">
            <v>16</v>
          </cell>
          <cell r="BK280">
            <v>17</v>
          </cell>
          <cell r="BL280">
            <v>15</v>
          </cell>
          <cell r="BM280">
            <v>6</v>
          </cell>
          <cell r="BN280">
            <v>15</v>
          </cell>
          <cell r="BO280">
            <v>11</v>
          </cell>
          <cell r="BP280">
            <v>13</v>
          </cell>
          <cell r="BQ280">
            <v>16</v>
          </cell>
          <cell r="BR280">
            <v>15</v>
          </cell>
          <cell r="BS280">
            <v>17</v>
          </cell>
          <cell r="BT280">
            <v>16</v>
          </cell>
          <cell r="BU280">
            <v>22</v>
          </cell>
          <cell r="BV280">
            <v>22</v>
          </cell>
          <cell r="BW280">
            <v>15</v>
          </cell>
          <cell r="BX280">
            <v>15</v>
          </cell>
          <cell r="BY280">
            <v>14</v>
          </cell>
          <cell r="BZ280">
            <v>9</v>
          </cell>
          <cell r="CA280">
            <v>14</v>
          </cell>
          <cell r="CB280">
            <v>14</v>
          </cell>
          <cell r="CC280">
            <v>13</v>
          </cell>
          <cell r="CD280">
            <v>13</v>
          </cell>
          <cell r="CE280">
            <v>10</v>
          </cell>
          <cell r="CF280">
            <v>4</v>
          </cell>
          <cell r="CG280">
            <v>4</v>
          </cell>
          <cell r="CH280">
            <v>10</v>
          </cell>
          <cell r="CI280">
            <v>9</v>
          </cell>
          <cell r="CJ280">
            <v>12</v>
          </cell>
          <cell r="CK280">
            <v>3</v>
          </cell>
          <cell r="CL280">
            <v>8</v>
          </cell>
          <cell r="CM280">
            <v>4</v>
          </cell>
          <cell r="CN280">
            <v>1</v>
          </cell>
          <cell r="CO280">
            <v>4</v>
          </cell>
          <cell r="CP280">
            <v>2</v>
          </cell>
          <cell r="CQ280">
            <v>2</v>
          </cell>
          <cell r="CR280">
            <v>2</v>
          </cell>
          <cell r="CS280">
            <v>2</v>
          </cell>
          <cell r="CT280">
            <v>0</v>
          </cell>
          <cell r="CU280">
            <v>5</v>
          </cell>
          <cell r="CV280">
            <v>0</v>
          </cell>
          <cell r="CW280">
            <v>1</v>
          </cell>
          <cell r="CX280">
            <v>1</v>
          </cell>
          <cell r="CY280">
            <v>0</v>
          </cell>
          <cell r="CZ280">
            <v>1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</row>
        <row r="281">
          <cell r="A281" t="str">
            <v>ﾉｸﾞﾁ12</v>
          </cell>
          <cell r="B281" t="str">
            <v>ﾉｸﾞﾁ</v>
          </cell>
          <cell r="C281">
            <v>1</v>
          </cell>
          <cell r="D281">
            <v>2</v>
          </cell>
          <cell r="E281">
            <v>6</v>
          </cell>
          <cell r="F281">
            <v>4</v>
          </cell>
          <cell r="G281">
            <v>9</v>
          </cell>
          <cell r="H281">
            <v>3</v>
          </cell>
          <cell r="I281">
            <v>4</v>
          </cell>
          <cell r="J281">
            <v>13</v>
          </cell>
          <cell r="K281">
            <v>7</v>
          </cell>
          <cell r="L281">
            <v>7</v>
          </cell>
          <cell r="M281">
            <v>7</v>
          </cell>
          <cell r="N281">
            <v>16</v>
          </cell>
          <cell r="O281">
            <v>8</v>
          </cell>
          <cell r="P281">
            <v>8</v>
          </cell>
          <cell r="Q281">
            <v>11</v>
          </cell>
          <cell r="R281">
            <v>8</v>
          </cell>
          <cell r="S281">
            <v>10</v>
          </cell>
          <cell r="T281">
            <v>10</v>
          </cell>
          <cell r="U281">
            <v>9</v>
          </cell>
          <cell r="V281">
            <v>5</v>
          </cell>
          <cell r="W281">
            <v>5</v>
          </cell>
          <cell r="X281">
            <v>10</v>
          </cell>
          <cell r="Y281">
            <v>11</v>
          </cell>
          <cell r="Z281">
            <v>13</v>
          </cell>
          <cell r="AA281">
            <v>6</v>
          </cell>
          <cell r="AB281">
            <v>8</v>
          </cell>
          <cell r="AC281">
            <v>12</v>
          </cell>
          <cell r="AD281">
            <v>8</v>
          </cell>
          <cell r="AE281">
            <v>9</v>
          </cell>
          <cell r="AF281">
            <v>6</v>
          </cell>
          <cell r="AG281">
            <v>12</v>
          </cell>
          <cell r="AH281">
            <v>12</v>
          </cell>
          <cell r="AI281">
            <v>11</v>
          </cell>
          <cell r="AJ281">
            <v>8</v>
          </cell>
          <cell r="AK281">
            <v>10</v>
          </cell>
          <cell r="AL281">
            <v>10</v>
          </cell>
          <cell r="AM281">
            <v>11</v>
          </cell>
          <cell r="AN281">
            <v>15</v>
          </cell>
          <cell r="AO281">
            <v>15</v>
          </cell>
          <cell r="AP281">
            <v>12</v>
          </cell>
          <cell r="AQ281">
            <v>11</v>
          </cell>
          <cell r="AR281">
            <v>10</v>
          </cell>
          <cell r="AS281">
            <v>15</v>
          </cell>
          <cell r="AT281">
            <v>14</v>
          </cell>
          <cell r="AU281">
            <v>18</v>
          </cell>
          <cell r="AV281">
            <v>13</v>
          </cell>
          <cell r="AW281">
            <v>16</v>
          </cell>
          <cell r="AX281">
            <v>13</v>
          </cell>
          <cell r="AY281">
            <v>9</v>
          </cell>
          <cell r="AZ281">
            <v>17</v>
          </cell>
          <cell r="BA281">
            <v>10</v>
          </cell>
          <cell r="BB281">
            <v>26</v>
          </cell>
          <cell r="BC281">
            <v>14</v>
          </cell>
          <cell r="BD281">
            <v>15</v>
          </cell>
          <cell r="BE281">
            <v>18</v>
          </cell>
          <cell r="BF281">
            <v>16</v>
          </cell>
          <cell r="BG281">
            <v>13</v>
          </cell>
          <cell r="BH281">
            <v>12</v>
          </cell>
          <cell r="BI281">
            <v>24</v>
          </cell>
          <cell r="BJ281">
            <v>17</v>
          </cell>
          <cell r="BK281">
            <v>6</v>
          </cell>
          <cell r="BL281">
            <v>14</v>
          </cell>
          <cell r="BM281">
            <v>18</v>
          </cell>
          <cell r="BN281">
            <v>15</v>
          </cell>
          <cell r="BO281">
            <v>18</v>
          </cell>
          <cell r="BP281">
            <v>11</v>
          </cell>
          <cell r="BQ281">
            <v>14</v>
          </cell>
          <cell r="BR281">
            <v>10</v>
          </cell>
          <cell r="BS281">
            <v>26</v>
          </cell>
          <cell r="BT281">
            <v>22</v>
          </cell>
          <cell r="BU281">
            <v>11</v>
          </cell>
          <cell r="BV281">
            <v>12</v>
          </cell>
          <cell r="BW281">
            <v>16</v>
          </cell>
          <cell r="BX281">
            <v>11</v>
          </cell>
          <cell r="BY281">
            <v>10</v>
          </cell>
          <cell r="BZ281">
            <v>25</v>
          </cell>
          <cell r="CA281">
            <v>20</v>
          </cell>
          <cell r="CB281">
            <v>11</v>
          </cell>
          <cell r="CC281">
            <v>18</v>
          </cell>
          <cell r="CD281">
            <v>11</v>
          </cell>
          <cell r="CE281">
            <v>5</v>
          </cell>
          <cell r="CF281">
            <v>9</v>
          </cell>
          <cell r="CG281">
            <v>12</v>
          </cell>
          <cell r="CH281">
            <v>11</v>
          </cell>
          <cell r="CI281">
            <v>10</v>
          </cell>
          <cell r="CJ281">
            <v>10</v>
          </cell>
          <cell r="CK281">
            <v>10</v>
          </cell>
          <cell r="CL281">
            <v>11</v>
          </cell>
          <cell r="CM281">
            <v>11</v>
          </cell>
          <cell r="CN281">
            <v>8</v>
          </cell>
          <cell r="CO281">
            <v>11</v>
          </cell>
          <cell r="CP281">
            <v>8</v>
          </cell>
          <cell r="CQ281">
            <v>2</v>
          </cell>
          <cell r="CR281">
            <v>4</v>
          </cell>
          <cell r="CS281">
            <v>9</v>
          </cell>
          <cell r="CT281">
            <v>7</v>
          </cell>
          <cell r="CU281">
            <v>4</v>
          </cell>
          <cell r="CV281">
            <v>4</v>
          </cell>
          <cell r="CW281">
            <v>6</v>
          </cell>
          <cell r="CX281">
            <v>5</v>
          </cell>
          <cell r="CY281">
            <v>1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1</v>
          </cell>
        </row>
        <row r="282">
          <cell r="A282" t="str">
            <v>ﾉﾘｴﾀ11</v>
          </cell>
          <cell r="B282" t="str">
            <v>ﾉﾘｴﾀ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2</v>
          </cell>
          <cell r="H282">
            <v>0</v>
          </cell>
          <cell r="I282">
            <v>3</v>
          </cell>
          <cell r="J282">
            <v>0</v>
          </cell>
          <cell r="K282">
            <v>1</v>
          </cell>
          <cell r="L282">
            <v>0</v>
          </cell>
          <cell r="M282">
            <v>0</v>
          </cell>
          <cell r="N282">
            <v>2</v>
          </cell>
          <cell r="O282">
            <v>1</v>
          </cell>
          <cell r="P282">
            <v>1</v>
          </cell>
          <cell r="Q282">
            <v>1</v>
          </cell>
          <cell r="R282">
            <v>1</v>
          </cell>
          <cell r="S282">
            <v>1</v>
          </cell>
          <cell r="T282">
            <v>3</v>
          </cell>
          <cell r="U282">
            <v>2</v>
          </cell>
          <cell r="V282">
            <v>2</v>
          </cell>
          <cell r="W282">
            <v>2</v>
          </cell>
          <cell r="X282">
            <v>0</v>
          </cell>
          <cell r="Y282">
            <v>3</v>
          </cell>
          <cell r="Z282">
            <v>1</v>
          </cell>
          <cell r="AA282">
            <v>2</v>
          </cell>
          <cell r="AB282">
            <v>1</v>
          </cell>
          <cell r="AC282">
            <v>2</v>
          </cell>
          <cell r="AD282">
            <v>1</v>
          </cell>
          <cell r="AE282">
            <v>4</v>
          </cell>
          <cell r="AF282">
            <v>1</v>
          </cell>
          <cell r="AG282">
            <v>1</v>
          </cell>
          <cell r="AH282">
            <v>3</v>
          </cell>
          <cell r="AI282">
            <v>0</v>
          </cell>
          <cell r="AJ282">
            <v>0</v>
          </cell>
          <cell r="AK282">
            <v>1</v>
          </cell>
          <cell r="AL282">
            <v>0</v>
          </cell>
          <cell r="AM282">
            <v>2</v>
          </cell>
          <cell r="AN282">
            <v>1</v>
          </cell>
          <cell r="AO282">
            <v>1</v>
          </cell>
          <cell r="AP282">
            <v>2</v>
          </cell>
          <cell r="AQ282">
            <v>0</v>
          </cell>
          <cell r="AR282">
            <v>1</v>
          </cell>
          <cell r="AS282">
            <v>0</v>
          </cell>
          <cell r="AT282">
            <v>2</v>
          </cell>
          <cell r="AU282">
            <v>3</v>
          </cell>
          <cell r="AV282">
            <v>1</v>
          </cell>
          <cell r="AW282">
            <v>0</v>
          </cell>
          <cell r="AX282">
            <v>0</v>
          </cell>
          <cell r="AY282">
            <v>1</v>
          </cell>
          <cell r="AZ282">
            <v>5</v>
          </cell>
          <cell r="BA282">
            <v>2</v>
          </cell>
          <cell r="BB282">
            <v>2</v>
          </cell>
          <cell r="BC282">
            <v>2</v>
          </cell>
          <cell r="BD282">
            <v>1</v>
          </cell>
          <cell r="BE282">
            <v>1</v>
          </cell>
          <cell r="BF282">
            <v>2</v>
          </cell>
          <cell r="BG282">
            <v>2</v>
          </cell>
          <cell r="BH282">
            <v>3</v>
          </cell>
          <cell r="BI282">
            <v>0</v>
          </cell>
          <cell r="BJ282">
            <v>0</v>
          </cell>
          <cell r="BK282">
            <v>1</v>
          </cell>
          <cell r="BL282">
            <v>2</v>
          </cell>
          <cell r="BM282">
            <v>1</v>
          </cell>
          <cell r="BN282">
            <v>1</v>
          </cell>
          <cell r="BO282">
            <v>2</v>
          </cell>
          <cell r="BP282">
            <v>1</v>
          </cell>
          <cell r="BQ282">
            <v>2</v>
          </cell>
          <cell r="BR282">
            <v>0</v>
          </cell>
          <cell r="BS282">
            <v>2</v>
          </cell>
          <cell r="BT282">
            <v>3</v>
          </cell>
          <cell r="BU282">
            <v>3</v>
          </cell>
          <cell r="BV282">
            <v>3</v>
          </cell>
          <cell r="BW282">
            <v>2</v>
          </cell>
          <cell r="BX282">
            <v>4</v>
          </cell>
          <cell r="BY282">
            <v>2</v>
          </cell>
          <cell r="BZ282">
            <v>1</v>
          </cell>
          <cell r="CA282">
            <v>2</v>
          </cell>
          <cell r="CB282">
            <v>1</v>
          </cell>
          <cell r="CC282">
            <v>2</v>
          </cell>
          <cell r="CD282">
            <v>2</v>
          </cell>
          <cell r="CE282">
            <v>3</v>
          </cell>
          <cell r="CF282">
            <v>0</v>
          </cell>
          <cell r="CG282">
            <v>2</v>
          </cell>
          <cell r="CH282">
            <v>1</v>
          </cell>
          <cell r="CI282">
            <v>2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1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1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</row>
        <row r="283">
          <cell r="A283" t="str">
            <v>ﾉﾘｴﾀ12</v>
          </cell>
          <cell r="B283" t="str">
            <v>ﾉﾘｴﾀ</v>
          </cell>
          <cell r="C283">
            <v>1</v>
          </cell>
          <cell r="D283">
            <v>2</v>
          </cell>
          <cell r="E283">
            <v>2</v>
          </cell>
          <cell r="F283">
            <v>0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4</v>
          </cell>
          <cell r="L283">
            <v>0</v>
          </cell>
          <cell r="M283">
            <v>2</v>
          </cell>
          <cell r="N283">
            <v>1</v>
          </cell>
          <cell r="O283">
            <v>2</v>
          </cell>
          <cell r="P283">
            <v>1</v>
          </cell>
          <cell r="Q283">
            <v>2</v>
          </cell>
          <cell r="R283">
            <v>1</v>
          </cell>
          <cell r="S283">
            <v>1</v>
          </cell>
          <cell r="T283">
            <v>1</v>
          </cell>
          <cell r="U283">
            <v>0</v>
          </cell>
          <cell r="V283">
            <v>2</v>
          </cell>
          <cell r="W283">
            <v>3</v>
          </cell>
          <cell r="X283">
            <v>0</v>
          </cell>
          <cell r="Y283">
            <v>3</v>
          </cell>
          <cell r="Z283">
            <v>2</v>
          </cell>
          <cell r="AA283">
            <v>1</v>
          </cell>
          <cell r="AB283">
            <v>2</v>
          </cell>
          <cell r="AC283">
            <v>1</v>
          </cell>
          <cell r="AD283">
            <v>0</v>
          </cell>
          <cell r="AE283">
            <v>0</v>
          </cell>
          <cell r="AF283">
            <v>3</v>
          </cell>
          <cell r="AG283">
            <v>1</v>
          </cell>
          <cell r="AH283">
            <v>0</v>
          </cell>
          <cell r="AI283">
            <v>1</v>
          </cell>
          <cell r="AJ283">
            <v>3</v>
          </cell>
          <cell r="AK283">
            <v>0</v>
          </cell>
          <cell r="AL283">
            <v>1</v>
          </cell>
          <cell r="AM283">
            <v>1</v>
          </cell>
          <cell r="AN283">
            <v>1</v>
          </cell>
          <cell r="AO283">
            <v>0</v>
          </cell>
          <cell r="AP283">
            <v>3</v>
          </cell>
          <cell r="AQ283">
            <v>3</v>
          </cell>
          <cell r="AR283">
            <v>3</v>
          </cell>
          <cell r="AS283">
            <v>3</v>
          </cell>
          <cell r="AT283">
            <v>1</v>
          </cell>
          <cell r="AU283">
            <v>1</v>
          </cell>
          <cell r="AV283">
            <v>1</v>
          </cell>
          <cell r="AW283">
            <v>2</v>
          </cell>
          <cell r="AX283">
            <v>1</v>
          </cell>
          <cell r="AY283">
            <v>1</v>
          </cell>
          <cell r="AZ283">
            <v>4</v>
          </cell>
          <cell r="BA283">
            <v>3</v>
          </cell>
          <cell r="BB283">
            <v>3</v>
          </cell>
          <cell r="BC283">
            <v>4</v>
          </cell>
          <cell r="BD283">
            <v>2</v>
          </cell>
          <cell r="BE283">
            <v>5</v>
          </cell>
          <cell r="BF283">
            <v>2</v>
          </cell>
          <cell r="BG283">
            <v>0</v>
          </cell>
          <cell r="BH283">
            <v>1</v>
          </cell>
          <cell r="BI283">
            <v>3</v>
          </cell>
          <cell r="BJ283">
            <v>1</v>
          </cell>
          <cell r="BK283">
            <v>0</v>
          </cell>
          <cell r="BL283">
            <v>2</v>
          </cell>
          <cell r="BM283">
            <v>3</v>
          </cell>
          <cell r="BN283">
            <v>1</v>
          </cell>
          <cell r="BO283">
            <v>0</v>
          </cell>
          <cell r="BP283">
            <v>7</v>
          </cell>
          <cell r="BQ283">
            <v>0</v>
          </cell>
          <cell r="BR283">
            <v>5</v>
          </cell>
          <cell r="BS283">
            <v>2</v>
          </cell>
          <cell r="BT283">
            <v>3</v>
          </cell>
          <cell r="BU283">
            <v>2</v>
          </cell>
          <cell r="BV283">
            <v>4</v>
          </cell>
          <cell r="BW283">
            <v>3</v>
          </cell>
          <cell r="BX283">
            <v>0</v>
          </cell>
          <cell r="BY283">
            <v>2</v>
          </cell>
          <cell r="BZ283">
            <v>2</v>
          </cell>
          <cell r="CA283">
            <v>1</v>
          </cell>
          <cell r="CB283">
            <v>2</v>
          </cell>
          <cell r="CC283">
            <v>5</v>
          </cell>
          <cell r="CD283">
            <v>7</v>
          </cell>
          <cell r="CE283">
            <v>1</v>
          </cell>
          <cell r="CF283">
            <v>1</v>
          </cell>
          <cell r="CG283">
            <v>1</v>
          </cell>
          <cell r="CH283">
            <v>0</v>
          </cell>
          <cell r="CI283">
            <v>1</v>
          </cell>
          <cell r="CJ283">
            <v>2</v>
          </cell>
          <cell r="CK283">
            <v>0</v>
          </cell>
          <cell r="CL283">
            <v>0</v>
          </cell>
          <cell r="CM283">
            <v>1</v>
          </cell>
          <cell r="CN283">
            <v>1</v>
          </cell>
          <cell r="CO283">
            <v>1</v>
          </cell>
          <cell r="CP283">
            <v>1</v>
          </cell>
          <cell r="CQ283">
            <v>0</v>
          </cell>
          <cell r="CR283">
            <v>1</v>
          </cell>
          <cell r="CS283">
            <v>0</v>
          </cell>
          <cell r="CT283">
            <v>1</v>
          </cell>
          <cell r="CU283">
            <v>0</v>
          </cell>
          <cell r="CV283">
            <v>1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</row>
        <row r="284">
          <cell r="A284" t="str">
            <v>ﾊｷﾞ111</v>
          </cell>
          <cell r="B284" t="str">
            <v>ﾊｷﾞ1</v>
          </cell>
          <cell r="C284">
            <v>1</v>
          </cell>
          <cell r="D284">
            <v>1</v>
          </cell>
          <cell r="E284">
            <v>1</v>
          </cell>
          <cell r="F284">
            <v>7</v>
          </cell>
          <cell r="G284">
            <v>0</v>
          </cell>
          <cell r="H284">
            <v>2</v>
          </cell>
          <cell r="I284">
            <v>3</v>
          </cell>
          <cell r="J284">
            <v>3</v>
          </cell>
          <cell r="K284">
            <v>2</v>
          </cell>
          <cell r="L284">
            <v>0</v>
          </cell>
          <cell r="M284">
            <v>2</v>
          </cell>
          <cell r="N284">
            <v>2</v>
          </cell>
          <cell r="O284">
            <v>2</v>
          </cell>
          <cell r="P284">
            <v>2</v>
          </cell>
          <cell r="Q284">
            <v>1</v>
          </cell>
          <cell r="R284">
            <v>3</v>
          </cell>
          <cell r="S284">
            <v>1</v>
          </cell>
          <cell r="T284">
            <v>2</v>
          </cell>
          <cell r="U284">
            <v>4</v>
          </cell>
          <cell r="V284">
            <v>2</v>
          </cell>
          <cell r="W284">
            <v>4</v>
          </cell>
          <cell r="X284">
            <v>2</v>
          </cell>
          <cell r="Y284">
            <v>2</v>
          </cell>
          <cell r="Z284">
            <v>4</v>
          </cell>
          <cell r="AA284">
            <v>2</v>
          </cell>
          <cell r="AB284">
            <v>3</v>
          </cell>
          <cell r="AC284">
            <v>3</v>
          </cell>
          <cell r="AD284">
            <v>1</v>
          </cell>
          <cell r="AE284">
            <v>6</v>
          </cell>
          <cell r="AF284">
            <v>5</v>
          </cell>
          <cell r="AG284">
            <v>4</v>
          </cell>
          <cell r="AH284">
            <v>2</v>
          </cell>
          <cell r="AI284">
            <v>2</v>
          </cell>
          <cell r="AJ284">
            <v>3</v>
          </cell>
          <cell r="AK284">
            <v>5</v>
          </cell>
          <cell r="AL284">
            <v>5</v>
          </cell>
          <cell r="AM284">
            <v>2</v>
          </cell>
          <cell r="AN284">
            <v>4</v>
          </cell>
          <cell r="AO284">
            <v>2</v>
          </cell>
          <cell r="AP284">
            <v>7</v>
          </cell>
          <cell r="AQ284">
            <v>2</v>
          </cell>
          <cell r="AR284">
            <v>4</v>
          </cell>
          <cell r="AS284">
            <v>5</v>
          </cell>
          <cell r="AT284">
            <v>1</v>
          </cell>
          <cell r="AU284">
            <v>0</v>
          </cell>
          <cell r="AV284">
            <v>2</v>
          </cell>
          <cell r="AW284">
            <v>5</v>
          </cell>
          <cell r="AX284">
            <v>4</v>
          </cell>
          <cell r="AY284">
            <v>0</v>
          </cell>
          <cell r="AZ284">
            <v>8</v>
          </cell>
          <cell r="BA284">
            <v>3</v>
          </cell>
          <cell r="BB284">
            <v>6</v>
          </cell>
          <cell r="BC284">
            <v>2</v>
          </cell>
          <cell r="BD284">
            <v>4</v>
          </cell>
          <cell r="BE284">
            <v>2</v>
          </cell>
          <cell r="BF284">
            <v>1</v>
          </cell>
          <cell r="BG284">
            <v>0</v>
          </cell>
          <cell r="BH284">
            <v>4</v>
          </cell>
          <cell r="BI284">
            <v>1</v>
          </cell>
          <cell r="BJ284">
            <v>5</v>
          </cell>
          <cell r="BK284">
            <v>1</v>
          </cell>
          <cell r="BL284">
            <v>2</v>
          </cell>
          <cell r="BM284">
            <v>7</v>
          </cell>
          <cell r="BN284">
            <v>3</v>
          </cell>
          <cell r="BO284">
            <v>8</v>
          </cell>
          <cell r="BP284">
            <v>2</v>
          </cell>
          <cell r="BQ284">
            <v>2</v>
          </cell>
          <cell r="BR284">
            <v>3</v>
          </cell>
          <cell r="BS284">
            <v>4</v>
          </cell>
          <cell r="BT284">
            <v>8</v>
          </cell>
          <cell r="BU284">
            <v>4</v>
          </cell>
          <cell r="BV284">
            <v>6</v>
          </cell>
          <cell r="BW284">
            <v>6</v>
          </cell>
          <cell r="BX284">
            <v>4</v>
          </cell>
          <cell r="BY284">
            <v>4</v>
          </cell>
          <cell r="BZ284">
            <v>4</v>
          </cell>
          <cell r="CA284">
            <v>2</v>
          </cell>
          <cell r="CB284">
            <v>0</v>
          </cell>
          <cell r="CC284">
            <v>5</v>
          </cell>
          <cell r="CD284">
            <v>2</v>
          </cell>
          <cell r="CE284">
            <v>2</v>
          </cell>
          <cell r="CF284">
            <v>1</v>
          </cell>
          <cell r="CG284">
            <v>3</v>
          </cell>
          <cell r="CH284">
            <v>4</v>
          </cell>
          <cell r="CI284">
            <v>3</v>
          </cell>
          <cell r="CJ284">
            <v>0</v>
          </cell>
          <cell r="CK284">
            <v>1</v>
          </cell>
          <cell r="CL284">
            <v>2</v>
          </cell>
          <cell r="CM284">
            <v>0</v>
          </cell>
          <cell r="CN284">
            <v>0</v>
          </cell>
          <cell r="CO284">
            <v>0</v>
          </cell>
          <cell r="CP284">
            <v>1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</row>
        <row r="285">
          <cell r="A285" t="str">
            <v>ﾊｷﾞ112</v>
          </cell>
          <cell r="B285" t="str">
            <v>ﾊｷﾞ1</v>
          </cell>
          <cell r="C285">
            <v>1</v>
          </cell>
          <cell r="D285">
            <v>2</v>
          </cell>
          <cell r="E285">
            <v>2</v>
          </cell>
          <cell r="F285">
            <v>0</v>
          </cell>
          <cell r="G285">
            <v>1</v>
          </cell>
          <cell r="H285">
            <v>1</v>
          </cell>
          <cell r="I285">
            <v>3</v>
          </cell>
          <cell r="J285">
            <v>0</v>
          </cell>
          <cell r="K285">
            <v>2</v>
          </cell>
          <cell r="L285">
            <v>1</v>
          </cell>
          <cell r="M285">
            <v>4</v>
          </cell>
          <cell r="N285">
            <v>5</v>
          </cell>
          <cell r="O285">
            <v>3</v>
          </cell>
          <cell r="P285">
            <v>2</v>
          </cell>
          <cell r="Q285">
            <v>2</v>
          </cell>
          <cell r="R285">
            <v>3</v>
          </cell>
          <cell r="S285">
            <v>0</v>
          </cell>
          <cell r="T285">
            <v>2</v>
          </cell>
          <cell r="U285">
            <v>0</v>
          </cell>
          <cell r="V285">
            <v>4</v>
          </cell>
          <cell r="W285">
            <v>2</v>
          </cell>
          <cell r="X285">
            <v>4</v>
          </cell>
          <cell r="Y285">
            <v>2</v>
          </cell>
          <cell r="Z285">
            <v>3</v>
          </cell>
          <cell r="AA285">
            <v>3</v>
          </cell>
          <cell r="AB285">
            <v>4</v>
          </cell>
          <cell r="AC285">
            <v>4</v>
          </cell>
          <cell r="AD285">
            <v>0</v>
          </cell>
          <cell r="AE285">
            <v>2</v>
          </cell>
          <cell r="AF285">
            <v>2</v>
          </cell>
          <cell r="AG285">
            <v>4</v>
          </cell>
          <cell r="AH285">
            <v>4</v>
          </cell>
          <cell r="AI285">
            <v>2</v>
          </cell>
          <cell r="AJ285">
            <v>1</v>
          </cell>
          <cell r="AK285">
            <v>5</v>
          </cell>
          <cell r="AL285">
            <v>2</v>
          </cell>
          <cell r="AM285">
            <v>5</v>
          </cell>
          <cell r="AN285">
            <v>8</v>
          </cell>
          <cell r="AO285">
            <v>3</v>
          </cell>
          <cell r="AP285">
            <v>4</v>
          </cell>
          <cell r="AQ285">
            <v>4</v>
          </cell>
          <cell r="AR285">
            <v>6</v>
          </cell>
          <cell r="AS285">
            <v>5</v>
          </cell>
          <cell r="AT285">
            <v>5</v>
          </cell>
          <cell r="AU285">
            <v>3</v>
          </cell>
          <cell r="AV285">
            <v>2</v>
          </cell>
          <cell r="AW285">
            <v>2</v>
          </cell>
          <cell r="AX285">
            <v>4</v>
          </cell>
          <cell r="AY285">
            <v>10</v>
          </cell>
          <cell r="AZ285">
            <v>5</v>
          </cell>
          <cell r="BA285">
            <v>2</v>
          </cell>
          <cell r="BB285">
            <v>0</v>
          </cell>
          <cell r="BC285">
            <v>5</v>
          </cell>
          <cell r="BD285">
            <v>0</v>
          </cell>
          <cell r="BE285">
            <v>4</v>
          </cell>
          <cell r="BF285">
            <v>1</v>
          </cell>
          <cell r="BG285">
            <v>2</v>
          </cell>
          <cell r="BH285">
            <v>6</v>
          </cell>
          <cell r="BI285">
            <v>4</v>
          </cell>
          <cell r="BJ285">
            <v>1</v>
          </cell>
          <cell r="BK285">
            <v>4</v>
          </cell>
          <cell r="BL285">
            <v>4</v>
          </cell>
          <cell r="BM285">
            <v>7</v>
          </cell>
          <cell r="BN285">
            <v>5</v>
          </cell>
          <cell r="BO285">
            <v>5</v>
          </cell>
          <cell r="BP285">
            <v>1</v>
          </cell>
          <cell r="BQ285">
            <v>3</v>
          </cell>
          <cell r="BR285">
            <v>4</v>
          </cell>
          <cell r="BS285">
            <v>3</v>
          </cell>
          <cell r="BT285">
            <v>1</v>
          </cell>
          <cell r="BU285">
            <v>6</v>
          </cell>
          <cell r="BV285">
            <v>7</v>
          </cell>
          <cell r="BW285">
            <v>5</v>
          </cell>
          <cell r="BX285">
            <v>3</v>
          </cell>
          <cell r="BY285">
            <v>4</v>
          </cell>
          <cell r="BZ285">
            <v>1</v>
          </cell>
          <cell r="CA285">
            <v>3</v>
          </cell>
          <cell r="CB285">
            <v>5</v>
          </cell>
          <cell r="CC285">
            <v>3</v>
          </cell>
          <cell r="CD285">
            <v>4</v>
          </cell>
          <cell r="CE285">
            <v>3</v>
          </cell>
          <cell r="CF285">
            <v>2</v>
          </cell>
          <cell r="CG285">
            <v>2</v>
          </cell>
          <cell r="CH285">
            <v>3</v>
          </cell>
          <cell r="CI285">
            <v>1</v>
          </cell>
          <cell r="CJ285">
            <v>2</v>
          </cell>
          <cell r="CK285">
            <v>0</v>
          </cell>
          <cell r="CL285">
            <v>0</v>
          </cell>
          <cell r="CM285">
            <v>3</v>
          </cell>
          <cell r="CN285">
            <v>2</v>
          </cell>
          <cell r="CO285">
            <v>1</v>
          </cell>
          <cell r="CP285">
            <v>4</v>
          </cell>
          <cell r="CQ285">
            <v>1</v>
          </cell>
          <cell r="CR285">
            <v>0</v>
          </cell>
          <cell r="CS285">
            <v>1</v>
          </cell>
          <cell r="CT285">
            <v>0</v>
          </cell>
          <cell r="CU285">
            <v>1</v>
          </cell>
          <cell r="CV285">
            <v>0</v>
          </cell>
          <cell r="CW285">
            <v>0</v>
          </cell>
          <cell r="CX285">
            <v>2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</row>
        <row r="286">
          <cell r="A286" t="str">
            <v>ﾊｷﾞ211</v>
          </cell>
          <cell r="B286" t="str">
            <v>ﾊｷﾞ2</v>
          </cell>
          <cell r="C286">
            <v>1</v>
          </cell>
          <cell r="D286">
            <v>1</v>
          </cell>
          <cell r="E286">
            <v>9</v>
          </cell>
          <cell r="F286">
            <v>5</v>
          </cell>
          <cell r="G286">
            <v>5</v>
          </cell>
          <cell r="H286">
            <v>9</v>
          </cell>
          <cell r="I286">
            <v>6</v>
          </cell>
          <cell r="J286">
            <v>4</v>
          </cell>
          <cell r="K286">
            <v>6</v>
          </cell>
          <cell r="L286">
            <v>7</v>
          </cell>
          <cell r="M286">
            <v>12</v>
          </cell>
          <cell r="N286">
            <v>7</v>
          </cell>
          <cell r="O286">
            <v>11</v>
          </cell>
          <cell r="P286">
            <v>8</v>
          </cell>
          <cell r="Q286">
            <v>10</v>
          </cell>
          <cell r="R286">
            <v>6</v>
          </cell>
          <cell r="S286">
            <v>10</v>
          </cell>
          <cell r="T286">
            <v>5</v>
          </cell>
          <cell r="U286">
            <v>6</v>
          </cell>
          <cell r="V286">
            <v>9</v>
          </cell>
          <cell r="W286">
            <v>6</v>
          </cell>
          <cell r="X286">
            <v>14</v>
          </cell>
          <cell r="Y286">
            <v>10</v>
          </cell>
          <cell r="Z286">
            <v>14</v>
          </cell>
          <cell r="AA286">
            <v>10</v>
          </cell>
          <cell r="AB286">
            <v>9</v>
          </cell>
          <cell r="AC286">
            <v>14</v>
          </cell>
          <cell r="AD286">
            <v>15</v>
          </cell>
          <cell r="AE286">
            <v>8</v>
          </cell>
          <cell r="AF286">
            <v>14</v>
          </cell>
          <cell r="AG286">
            <v>10</v>
          </cell>
          <cell r="AH286">
            <v>12</v>
          </cell>
          <cell r="AI286">
            <v>9</v>
          </cell>
          <cell r="AJ286">
            <v>15</v>
          </cell>
          <cell r="AK286">
            <v>13</v>
          </cell>
          <cell r="AL286">
            <v>5</v>
          </cell>
          <cell r="AM286">
            <v>14</v>
          </cell>
          <cell r="AN286">
            <v>13</v>
          </cell>
          <cell r="AO286">
            <v>13</v>
          </cell>
          <cell r="AP286">
            <v>15</v>
          </cell>
          <cell r="AQ286">
            <v>22</v>
          </cell>
          <cell r="AR286">
            <v>12</v>
          </cell>
          <cell r="AS286">
            <v>17</v>
          </cell>
          <cell r="AT286">
            <v>9</v>
          </cell>
          <cell r="AU286">
            <v>15</v>
          </cell>
          <cell r="AV286">
            <v>14</v>
          </cell>
          <cell r="AW286">
            <v>20</v>
          </cell>
          <cell r="AX286">
            <v>12</v>
          </cell>
          <cell r="AY286">
            <v>18</v>
          </cell>
          <cell r="AZ286">
            <v>19</v>
          </cell>
          <cell r="BA286">
            <v>17</v>
          </cell>
          <cell r="BB286">
            <v>13</v>
          </cell>
          <cell r="BC286">
            <v>14</v>
          </cell>
          <cell r="BD286">
            <v>9</v>
          </cell>
          <cell r="BE286">
            <v>9</v>
          </cell>
          <cell r="BF286">
            <v>7</v>
          </cell>
          <cell r="BG286">
            <v>13</v>
          </cell>
          <cell r="BH286">
            <v>5</v>
          </cell>
          <cell r="BI286">
            <v>9</v>
          </cell>
          <cell r="BJ286">
            <v>11</v>
          </cell>
          <cell r="BK286">
            <v>17</v>
          </cell>
          <cell r="BL286">
            <v>11</v>
          </cell>
          <cell r="BM286">
            <v>7</v>
          </cell>
          <cell r="BN286">
            <v>8</v>
          </cell>
          <cell r="BO286">
            <v>10</v>
          </cell>
          <cell r="BP286">
            <v>15</v>
          </cell>
          <cell r="BQ286">
            <v>12</v>
          </cell>
          <cell r="BR286">
            <v>16</v>
          </cell>
          <cell r="BS286">
            <v>13</v>
          </cell>
          <cell r="BT286">
            <v>12</v>
          </cell>
          <cell r="BU286">
            <v>8</v>
          </cell>
          <cell r="BV286">
            <v>17</v>
          </cell>
          <cell r="BW286">
            <v>12</v>
          </cell>
          <cell r="BX286">
            <v>9</v>
          </cell>
          <cell r="BY286">
            <v>5</v>
          </cell>
          <cell r="BZ286">
            <v>8</v>
          </cell>
          <cell r="CA286">
            <v>6</v>
          </cell>
          <cell r="CB286">
            <v>12</v>
          </cell>
          <cell r="CC286">
            <v>7</v>
          </cell>
          <cell r="CD286">
            <v>9</v>
          </cell>
          <cell r="CE286">
            <v>7</v>
          </cell>
          <cell r="CF286">
            <v>8</v>
          </cell>
          <cell r="CG286">
            <v>6</v>
          </cell>
          <cell r="CH286">
            <v>7</v>
          </cell>
          <cell r="CI286">
            <v>5</v>
          </cell>
          <cell r="CJ286">
            <v>7</v>
          </cell>
          <cell r="CK286">
            <v>6</v>
          </cell>
          <cell r="CL286">
            <v>1</v>
          </cell>
          <cell r="CM286">
            <v>3</v>
          </cell>
          <cell r="CN286">
            <v>2</v>
          </cell>
          <cell r="CO286">
            <v>3</v>
          </cell>
          <cell r="CP286">
            <v>2</v>
          </cell>
          <cell r="CQ286">
            <v>0</v>
          </cell>
          <cell r="CR286">
            <v>1</v>
          </cell>
          <cell r="CS286">
            <v>0</v>
          </cell>
          <cell r="CT286">
            <v>0</v>
          </cell>
          <cell r="CU286">
            <v>1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</row>
        <row r="287">
          <cell r="A287" t="str">
            <v>ﾊｷﾞ212</v>
          </cell>
          <cell r="B287" t="str">
            <v>ﾊｷﾞ2</v>
          </cell>
          <cell r="C287">
            <v>1</v>
          </cell>
          <cell r="D287">
            <v>2</v>
          </cell>
          <cell r="E287">
            <v>2</v>
          </cell>
          <cell r="F287">
            <v>7</v>
          </cell>
          <cell r="G287">
            <v>3</v>
          </cell>
          <cell r="H287">
            <v>2</v>
          </cell>
          <cell r="I287">
            <v>15</v>
          </cell>
          <cell r="J287">
            <v>4</v>
          </cell>
          <cell r="K287">
            <v>8</v>
          </cell>
          <cell r="L287">
            <v>3</v>
          </cell>
          <cell r="M287">
            <v>7</v>
          </cell>
          <cell r="N287">
            <v>7</v>
          </cell>
          <cell r="O287">
            <v>7</v>
          </cell>
          <cell r="P287">
            <v>14</v>
          </cell>
          <cell r="Q287">
            <v>3</v>
          </cell>
          <cell r="R287">
            <v>12</v>
          </cell>
          <cell r="S287">
            <v>5</v>
          </cell>
          <cell r="T287">
            <v>3</v>
          </cell>
          <cell r="U287">
            <v>9</v>
          </cell>
          <cell r="V287">
            <v>2</v>
          </cell>
          <cell r="W287">
            <v>8</v>
          </cell>
          <cell r="X287">
            <v>8</v>
          </cell>
          <cell r="Y287">
            <v>4</v>
          </cell>
          <cell r="Z287">
            <v>9</v>
          </cell>
          <cell r="AA287">
            <v>8</v>
          </cell>
          <cell r="AB287">
            <v>10</v>
          </cell>
          <cell r="AC287">
            <v>6</v>
          </cell>
          <cell r="AD287">
            <v>13</v>
          </cell>
          <cell r="AE287">
            <v>12</v>
          </cell>
          <cell r="AF287">
            <v>7</v>
          </cell>
          <cell r="AG287">
            <v>10</v>
          </cell>
          <cell r="AH287">
            <v>12</v>
          </cell>
          <cell r="AI287">
            <v>17</v>
          </cell>
          <cell r="AJ287">
            <v>6</v>
          </cell>
          <cell r="AK287">
            <v>9</v>
          </cell>
          <cell r="AL287">
            <v>14</v>
          </cell>
          <cell r="AM287">
            <v>10</v>
          </cell>
          <cell r="AN287">
            <v>16</v>
          </cell>
          <cell r="AO287">
            <v>17</v>
          </cell>
          <cell r="AP287">
            <v>13</v>
          </cell>
          <cell r="AQ287">
            <v>15</v>
          </cell>
          <cell r="AR287">
            <v>14</v>
          </cell>
          <cell r="AS287">
            <v>10</v>
          </cell>
          <cell r="AT287">
            <v>11</v>
          </cell>
          <cell r="AU287">
            <v>14</v>
          </cell>
          <cell r="AV287">
            <v>11</v>
          </cell>
          <cell r="AW287">
            <v>14</v>
          </cell>
          <cell r="AX287">
            <v>16</v>
          </cell>
          <cell r="AY287">
            <v>9</v>
          </cell>
          <cell r="AZ287">
            <v>11</v>
          </cell>
          <cell r="BA287">
            <v>12</v>
          </cell>
          <cell r="BB287">
            <v>17</v>
          </cell>
          <cell r="BC287">
            <v>11</v>
          </cell>
          <cell r="BD287">
            <v>7</v>
          </cell>
          <cell r="BE287">
            <v>17</v>
          </cell>
          <cell r="BF287">
            <v>11</v>
          </cell>
          <cell r="BG287">
            <v>8</v>
          </cell>
          <cell r="BH287">
            <v>13</v>
          </cell>
          <cell r="BI287">
            <v>10</v>
          </cell>
          <cell r="BJ287">
            <v>14</v>
          </cell>
          <cell r="BK287">
            <v>9</v>
          </cell>
          <cell r="BL287">
            <v>10</v>
          </cell>
          <cell r="BM287">
            <v>8</v>
          </cell>
          <cell r="BN287">
            <v>9</v>
          </cell>
          <cell r="BO287">
            <v>10</v>
          </cell>
          <cell r="BP287">
            <v>8</v>
          </cell>
          <cell r="BQ287">
            <v>11</v>
          </cell>
          <cell r="BR287">
            <v>10</v>
          </cell>
          <cell r="BS287">
            <v>6</v>
          </cell>
          <cell r="BT287">
            <v>13</v>
          </cell>
          <cell r="BU287">
            <v>9</v>
          </cell>
          <cell r="BV287">
            <v>12</v>
          </cell>
          <cell r="BW287">
            <v>13</v>
          </cell>
          <cell r="BX287">
            <v>11</v>
          </cell>
          <cell r="BY287">
            <v>12</v>
          </cell>
          <cell r="BZ287">
            <v>15</v>
          </cell>
          <cell r="CA287">
            <v>8</v>
          </cell>
          <cell r="CB287">
            <v>12</v>
          </cell>
          <cell r="CC287">
            <v>10</v>
          </cell>
          <cell r="CD287">
            <v>13</v>
          </cell>
          <cell r="CE287">
            <v>7</v>
          </cell>
          <cell r="CF287">
            <v>12</v>
          </cell>
          <cell r="CG287">
            <v>11</v>
          </cell>
          <cell r="CH287">
            <v>9</v>
          </cell>
          <cell r="CI287">
            <v>7</v>
          </cell>
          <cell r="CJ287">
            <v>10</v>
          </cell>
          <cell r="CK287">
            <v>6</v>
          </cell>
          <cell r="CL287">
            <v>9</v>
          </cell>
          <cell r="CM287">
            <v>12</v>
          </cell>
          <cell r="CN287">
            <v>7</v>
          </cell>
          <cell r="CO287">
            <v>3</v>
          </cell>
          <cell r="CP287">
            <v>3</v>
          </cell>
          <cell r="CQ287">
            <v>6</v>
          </cell>
          <cell r="CR287">
            <v>4</v>
          </cell>
          <cell r="CS287">
            <v>3</v>
          </cell>
          <cell r="CT287">
            <v>2</v>
          </cell>
          <cell r="CU287">
            <v>1</v>
          </cell>
          <cell r="CV287">
            <v>1</v>
          </cell>
          <cell r="CW287">
            <v>1</v>
          </cell>
          <cell r="CX287">
            <v>0</v>
          </cell>
          <cell r="CY287">
            <v>0</v>
          </cell>
          <cell r="CZ287">
            <v>2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</row>
        <row r="288">
          <cell r="A288" t="str">
            <v>ﾊｷﾞ311</v>
          </cell>
          <cell r="B288" t="str">
            <v>ﾊｷﾞ3</v>
          </cell>
          <cell r="C288">
            <v>1</v>
          </cell>
          <cell r="D288">
            <v>1</v>
          </cell>
          <cell r="E288">
            <v>3</v>
          </cell>
          <cell r="F288">
            <v>5</v>
          </cell>
          <cell r="G288">
            <v>3</v>
          </cell>
          <cell r="H288">
            <v>4</v>
          </cell>
          <cell r="I288">
            <v>3</v>
          </cell>
          <cell r="J288">
            <v>6</v>
          </cell>
          <cell r="K288">
            <v>3</v>
          </cell>
          <cell r="L288">
            <v>5</v>
          </cell>
          <cell r="M288">
            <v>3</v>
          </cell>
          <cell r="N288">
            <v>4</v>
          </cell>
          <cell r="O288">
            <v>5</v>
          </cell>
          <cell r="P288">
            <v>4</v>
          </cell>
          <cell r="Q288">
            <v>1</v>
          </cell>
          <cell r="R288">
            <v>6</v>
          </cell>
          <cell r="S288">
            <v>4</v>
          </cell>
          <cell r="T288">
            <v>3</v>
          </cell>
          <cell r="U288">
            <v>5</v>
          </cell>
          <cell r="V288">
            <v>2</v>
          </cell>
          <cell r="W288">
            <v>9</v>
          </cell>
          <cell r="X288">
            <v>2</v>
          </cell>
          <cell r="Y288">
            <v>9</v>
          </cell>
          <cell r="Z288">
            <v>5</v>
          </cell>
          <cell r="AA288">
            <v>3</v>
          </cell>
          <cell r="AB288">
            <v>4</v>
          </cell>
          <cell r="AC288">
            <v>6</v>
          </cell>
          <cell r="AD288">
            <v>4</v>
          </cell>
          <cell r="AE288">
            <v>10</v>
          </cell>
          <cell r="AF288">
            <v>3</v>
          </cell>
          <cell r="AG288">
            <v>3</v>
          </cell>
          <cell r="AH288">
            <v>6</v>
          </cell>
          <cell r="AI288">
            <v>3</v>
          </cell>
          <cell r="AJ288">
            <v>2</v>
          </cell>
          <cell r="AK288">
            <v>2</v>
          </cell>
          <cell r="AL288">
            <v>4</v>
          </cell>
          <cell r="AM288">
            <v>7</v>
          </cell>
          <cell r="AN288">
            <v>9</v>
          </cell>
          <cell r="AO288">
            <v>5</v>
          </cell>
          <cell r="AP288">
            <v>5</v>
          </cell>
          <cell r="AQ288">
            <v>14</v>
          </cell>
          <cell r="AR288">
            <v>4</v>
          </cell>
          <cell r="AS288">
            <v>6</v>
          </cell>
          <cell r="AT288">
            <v>4</v>
          </cell>
          <cell r="AU288">
            <v>3</v>
          </cell>
          <cell r="AV288">
            <v>6</v>
          </cell>
          <cell r="AW288">
            <v>9</v>
          </cell>
          <cell r="AX288">
            <v>13</v>
          </cell>
          <cell r="AY288">
            <v>8</v>
          </cell>
          <cell r="AZ288">
            <v>4</v>
          </cell>
          <cell r="BA288">
            <v>8</v>
          </cell>
          <cell r="BB288">
            <v>5</v>
          </cell>
          <cell r="BC288">
            <v>10</v>
          </cell>
          <cell r="BD288">
            <v>4</v>
          </cell>
          <cell r="BE288">
            <v>5</v>
          </cell>
          <cell r="BF288">
            <v>11</v>
          </cell>
          <cell r="BG288">
            <v>5</v>
          </cell>
          <cell r="BH288">
            <v>7</v>
          </cell>
          <cell r="BI288">
            <v>8</v>
          </cell>
          <cell r="BJ288">
            <v>7</v>
          </cell>
          <cell r="BK288">
            <v>7</v>
          </cell>
          <cell r="BL288">
            <v>7</v>
          </cell>
          <cell r="BM288">
            <v>7</v>
          </cell>
          <cell r="BN288">
            <v>8</v>
          </cell>
          <cell r="BO288">
            <v>5</v>
          </cell>
          <cell r="BP288">
            <v>9</v>
          </cell>
          <cell r="BQ288">
            <v>8</v>
          </cell>
          <cell r="BR288">
            <v>6</v>
          </cell>
          <cell r="BS288">
            <v>11</v>
          </cell>
          <cell r="BT288">
            <v>8</v>
          </cell>
          <cell r="BU288">
            <v>9</v>
          </cell>
          <cell r="BV288">
            <v>8</v>
          </cell>
          <cell r="BW288">
            <v>10</v>
          </cell>
          <cell r="BX288">
            <v>6</v>
          </cell>
          <cell r="BY288">
            <v>5</v>
          </cell>
          <cell r="BZ288">
            <v>11</v>
          </cell>
          <cell r="CA288">
            <v>6</v>
          </cell>
          <cell r="CB288">
            <v>5</v>
          </cell>
          <cell r="CC288">
            <v>6</v>
          </cell>
          <cell r="CD288">
            <v>6</v>
          </cell>
          <cell r="CE288">
            <v>4</v>
          </cell>
          <cell r="CF288">
            <v>4</v>
          </cell>
          <cell r="CG288">
            <v>5</v>
          </cell>
          <cell r="CH288">
            <v>3</v>
          </cell>
          <cell r="CI288">
            <v>2</v>
          </cell>
          <cell r="CJ288">
            <v>3</v>
          </cell>
          <cell r="CK288">
            <v>2</v>
          </cell>
          <cell r="CL288">
            <v>3</v>
          </cell>
          <cell r="CM288">
            <v>1</v>
          </cell>
          <cell r="CN288">
            <v>1</v>
          </cell>
          <cell r="CO288">
            <v>2</v>
          </cell>
          <cell r="CP288">
            <v>0</v>
          </cell>
          <cell r="CQ288">
            <v>1</v>
          </cell>
          <cell r="CR288">
            <v>0</v>
          </cell>
          <cell r="CS288">
            <v>0</v>
          </cell>
          <cell r="CT288">
            <v>1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</row>
        <row r="289">
          <cell r="A289" t="str">
            <v>ﾊｷﾞ312</v>
          </cell>
          <cell r="B289" t="str">
            <v>ﾊｷﾞ3</v>
          </cell>
          <cell r="C289">
            <v>1</v>
          </cell>
          <cell r="D289">
            <v>2</v>
          </cell>
          <cell r="E289">
            <v>2</v>
          </cell>
          <cell r="F289">
            <v>1</v>
          </cell>
          <cell r="G289">
            <v>3</v>
          </cell>
          <cell r="H289">
            <v>3</v>
          </cell>
          <cell r="I289">
            <v>5</v>
          </cell>
          <cell r="J289">
            <v>9</v>
          </cell>
          <cell r="K289">
            <v>1</v>
          </cell>
          <cell r="L289">
            <v>2</v>
          </cell>
          <cell r="M289">
            <v>5</v>
          </cell>
          <cell r="N289">
            <v>5</v>
          </cell>
          <cell r="O289">
            <v>4</v>
          </cell>
          <cell r="P289">
            <v>5</v>
          </cell>
          <cell r="Q289">
            <v>4</v>
          </cell>
          <cell r="R289">
            <v>8</v>
          </cell>
          <cell r="S289">
            <v>2</v>
          </cell>
          <cell r="T289">
            <v>6</v>
          </cell>
          <cell r="U289">
            <v>3</v>
          </cell>
          <cell r="V289">
            <v>3</v>
          </cell>
          <cell r="W289">
            <v>5</v>
          </cell>
          <cell r="X289">
            <v>6</v>
          </cell>
          <cell r="Y289">
            <v>6</v>
          </cell>
          <cell r="Z289">
            <v>1</v>
          </cell>
          <cell r="AA289">
            <v>5</v>
          </cell>
          <cell r="AB289">
            <v>8</v>
          </cell>
          <cell r="AC289">
            <v>6</v>
          </cell>
          <cell r="AD289">
            <v>8</v>
          </cell>
          <cell r="AE289">
            <v>6</v>
          </cell>
          <cell r="AF289">
            <v>7</v>
          </cell>
          <cell r="AG289">
            <v>5</v>
          </cell>
          <cell r="AH289">
            <v>4</v>
          </cell>
          <cell r="AI289">
            <v>4</v>
          </cell>
          <cell r="AJ289">
            <v>5</v>
          </cell>
          <cell r="AK289">
            <v>4</v>
          </cell>
          <cell r="AL289">
            <v>8</v>
          </cell>
          <cell r="AM289">
            <v>1</v>
          </cell>
          <cell r="AN289">
            <v>9</v>
          </cell>
          <cell r="AO289">
            <v>5</v>
          </cell>
          <cell r="AP289">
            <v>4</v>
          </cell>
          <cell r="AQ289">
            <v>7</v>
          </cell>
          <cell r="AR289">
            <v>7</v>
          </cell>
          <cell r="AS289">
            <v>5</v>
          </cell>
          <cell r="AT289">
            <v>5</v>
          </cell>
          <cell r="AU289">
            <v>8</v>
          </cell>
          <cell r="AV289">
            <v>7</v>
          </cell>
          <cell r="AW289">
            <v>8</v>
          </cell>
          <cell r="AX289">
            <v>10</v>
          </cell>
          <cell r="AY289">
            <v>8</v>
          </cell>
          <cell r="AZ289">
            <v>5</v>
          </cell>
          <cell r="BA289">
            <v>5</v>
          </cell>
          <cell r="BB289">
            <v>6</v>
          </cell>
          <cell r="BC289">
            <v>8</v>
          </cell>
          <cell r="BD289">
            <v>6</v>
          </cell>
          <cell r="BE289">
            <v>7</v>
          </cell>
          <cell r="BF289">
            <v>8</v>
          </cell>
          <cell r="BG289">
            <v>4</v>
          </cell>
          <cell r="BH289">
            <v>4</v>
          </cell>
          <cell r="BI289">
            <v>6</v>
          </cell>
          <cell r="BJ289">
            <v>9</v>
          </cell>
          <cell r="BK289">
            <v>7</v>
          </cell>
          <cell r="BL289">
            <v>1</v>
          </cell>
          <cell r="BM289">
            <v>8</v>
          </cell>
          <cell r="BN289">
            <v>4</v>
          </cell>
          <cell r="BO289">
            <v>6</v>
          </cell>
          <cell r="BP289">
            <v>5</v>
          </cell>
          <cell r="BQ289">
            <v>12</v>
          </cell>
          <cell r="BR289">
            <v>3</v>
          </cell>
          <cell r="BS289">
            <v>3</v>
          </cell>
          <cell r="BT289">
            <v>12</v>
          </cell>
          <cell r="BU289">
            <v>14</v>
          </cell>
          <cell r="BV289">
            <v>8</v>
          </cell>
          <cell r="BW289">
            <v>9</v>
          </cell>
          <cell r="BX289">
            <v>4</v>
          </cell>
          <cell r="BY289">
            <v>7</v>
          </cell>
          <cell r="BZ289">
            <v>8</v>
          </cell>
          <cell r="CA289">
            <v>6</v>
          </cell>
          <cell r="CB289">
            <v>8</v>
          </cell>
          <cell r="CC289">
            <v>4</v>
          </cell>
          <cell r="CD289">
            <v>5</v>
          </cell>
          <cell r="CE289">
            <v>8</v>
          </cell>
          <cell r="CF289">
            <v>2</v>
          </cell>
          <cell r="CG289">
            <v>3</v>
          </cell>
          <cell r="CH289">
            <v>9</v>
          </cell>
          <cell r="CI289">
            <v>3</v>
          </cell>
          <cell r="CJ289">
            <v>7</v>
          </cell>
          <cell r="CK289">
            <v>5</v>
          </cell>
          <cell r="CL289">
            <v>5</v>
          </cell>
          <cell r="CM289">
            <v>1</v>
          </cell>
          <cell r="CN289">
            <v>3</v>
          </cell>
          <cell r="CO289">
            <v>1</v>
          </cell>
          <cell r="CP289">
            <v>0</v>
          </cell>
          <cell r="CQ289">
            <v>0</v>
          </cell>
          <cell r="CR289">
            <v>0</v>
          </cell>
          <cell r="CS289">
            <v>3</v>
          </cell>
          <cell r="CT289">
            <v>1</v>
          </cell>
          <cell r="CU289">
            <v>0</v>
          </cell>
          <cell r="CV289">
            <v>0</v>
          </cell>
          <cell r="CW289">
            <v>1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</row>
        <row r="290">
          <cell r="A290" t="str">
            <v>ﾊｷﾞ411</v>
          </cell>
          <cell r="B290" t="str">
            <v>ﾊｷﾞ4</v>
          </cell>
          <cell r="C290">
            <v>1</v>
          </cell>
          <cell r="D290">
            <v>1</v>
          </cell>
          <cell r="E290">
            <v>2</v>
          </cell>
          <cell r="F290">
            <v>4</v>
          </cell>
          <cell r="G290">
            <v>3</v>
          </cell>
          <cell r="H290">
            <v>6</v>
          </cell>
          <cell r="I290">
            <v>2</v>
          </cell>
          <cell r="J290">
            <v>2</v>
          </cell>
          <cell r="K290">
            <v>4</v>
          </cell>
          <cell r="L290">
            <v>3</v>
          </cell>
          <cell r="M290">
            <v>8</v>
          </cell>
          <cell r="N290">
            <v>4</v>
          </cell>
          <cell r="O290">
            <v>0</v>
          </cell>
          <cell r="P290">
            <v>3</v>
          </cell>
          <cell r="Q290">
            <v>2</v>
          </cell>
          <cell r="R290">
            <v>3</v>
          </cell>
          <cell r="S290">
            <v>2</v>
          </cell>
          <cell r="T290">
            <v>1</v>
          </cell>
          <cell r="U290">
            <v>4</v>
          </cell>
          <cell r="V290">
            <v>6</v>
          </cell>
          <cell r="W290">
            <v>5</v>
          </cell>
          <cell r="X290">
            <v>5</v>
          </cell>
          <cell r="Y290">
            <v>10</v>
          </cell>
          <cell r="Z290">
            <v>4</v>
          </cell>
          <cell r="AA290">
            <v>7</v>
          </cell>
          <cell r="AB290">
            <v>3</v>
          </cell>
          <cell r="AC290">
            <v>1</v>
          </cell>
          <cell r="AD290">
            <v>5</v>
          </cell>
          <cell r="AE290">
            <v>4</v>
          </cell>
          <cell r="AF290">
            <v>3</v>
          </cell>
          <cell r="AG290">
            <v>4</v>
          </cell>
          <cell r="AH290">
            <v>6</v>
          </cell>
          <cell r="AI290">
            <v>2</v>
          </cell>
          <cell r="AJ290">
            <v>6</v>
          </cell>
          <cell r="AK290">
            <v>0</v>
          </cell>
          <cell r="AL290">
            <v>5</v>
          </cell>
          <cell r="AM290">
            <v>6</v>
          </cell>
          <cell r="AN290">
            <v>8</v>
          </cell>
          <cell r="AO290">
            <v>7</v>
          </cell>
          <cell r="AP290">
            <v>9</v>
          </cell>
          <cell r="AQ290">
            <v>6</v>
          </cell>
          <cell r="AR290">
            <v>13</v>
          </cell>
          <cell r="AS290">
            <v>5</v>
          </cell>
          <cell r="AT290">
            <v>9</v>
          </cell>
          <cell r="AU290">
            <v>8</v>
          </cell>
          <cell r="AV290">
            <v>14</v>
          </cell>
          <cell r="AW290">
            <v>5</v>
          </cell>
          <cell r="AX290">
            <v>3</v>
          </cell>
          <cell r="AY290">
            <v>11</v>
          </cell>
          <cell r="AZ290">
            <v>11</v>
          </cell>
          <cell r="BA290">
            <v>6</v>
          </cell>
          <cell r="BB290">
            <v>6</v>
          </cell>
          <cell r="BC290">
            <v>5</v>
          </cell>
          <cell r="BD290">
            <v>8</v>
          </cell>
          <cell r="BE290">
            <v>6</v>
          </cell>
          <cell r="BF290">
            <v>6</v>
          </cell>
          <cell r="BG290">
            <v>6</v>
          </cell>
          <cell r="BH290">
            <v>8</v>
          </cell>
          <cell r="BI290">
            <v>6</v>
          </cell>
          <cell r="BJ290">
            <v>6</v>
          </cell>
          <cell r="BK290">
            <v>10</v>
          </cell>
          <cell r="BL290">
            <v>5</v>
          </cell>
          <cell r="BM290">
            <v>8</v>
          </cell>
          <cell r="BN290">
            <v>9</v>
          </cell>
          <cell r="BO290">
            <v>5</v>
          </cell>
          <cell r="BP290">
            <v>5</v>
          </cell>
          <cell r="BQ290">
            <v>10</v>
          </cell>
          <cell r="BR290">
            <v>9</v>
          </cell>
          <cell r="BS290">
            <v>9</v>
          </cell>
          <cell r="BT290">
            <v>7</v>
          </cell>
          <cell r="BU290">
            <v>7</v>
          </cell>
          <cell r="BV290">
            <v>10</v>
          </cell>
          <cell r="BW290">
            <v>10</v>
          </cell>
          <cell r="BX290">
            <v>3</v>
          </cell>
          <cell r="BY290">
            <v>6</v>
          </cell>
          <cell r="BZ290">
            <v>11</v>
          </cell>
          <cell r="CA290">
            <v>8</v>
          </cell>
          <cell r="CB290">
            <v>5</v>
          </cell>
          <cell r="CC290">
            <v>4</v>
          </cell>
          <cell r="CD290">
            <v>5</v>
          </cell>
          <cell r="CE290">
            <v>4</v>
          </cell>
          <cell r="CF290">
            <v>3</v>
          </cell>
          <cell r="CG290">
            <v>4</v>
          </cell>
          <cell r="CH290">
            <v>4</v>
          </cell>
          <cell r="CI290">
            <v>5</v>
          </cell>
          <cell r="CJ290">
            <v>4</v>
          </cell>
          <cell r="CK290">
            <v>1</v>
          </cell>
          <cell r="CL290">
            <v>5</v>
          </cell>
          <cell r="CM290">
            <v>1</v>
          </cell>
          <cell r="CN290">
            <v>5</v>
          </cell>
          <cell r="CO290">
            <v>2</v>
          </cell>
          <cell r="CP290">
            <v>0</v>
          </cell>
          <cell r="CQ290">
            <v>1</v>
          </cell>
          <cell r="CR290">
            <v>2</v>
          </cell>
          <cell r="CS290">
            <v>0</v>
          </cell>
          <cell r="CT290">
            <v>1</v>
          </cell>
          <cell r="CU290">
            <v>0</v>
          </cell>
          <cell r="CV290">
            <v>1</v>
          </cell>
          <cell r="CW290">
            <v>0</v>
          </cell>
          <cell r="CX290">
            <v>1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</row>
        <row r="291">
          <cell r="A291" t="str">
            <v>ﾊｷﾞ412</v>
          </cell>
          <cell r="B291" t="str">
            <v>ﾊｷﾞ4</v>
          </cell>
          <cell r="C291">
            <v>1</v>
          </cell>
          <cell r="D291">
            <v>2</v>
          </cell>
          <cell r="E291">
            <v>1</v>
          </cell>
          <cell r="F291">
            <v>5</v>
          </cell>
          <cell r="G291">
            <v>4</v>
          </cell>
          <cell r="H291">
            <v>3</v>
          </cell>
          <cell r="I291">
            <v>6</v>
          </cell>
          <cell r="J291">
            <v>3</v>
          </cell>
          <cell r="K291">
            <v>3</v>
          </cell>
          <cell r="L291">
            <v>1</v>
          </cell>
          <cell r="M291">
            <v>2</v>
          </cell>
          <cell r="N291">
            <v>2</v>
          </cell>
          <cell r="O291">
            <v>1</v>
          </cell>
          <cell r="P291">
            <v>6</v>
          </cell>
          <cell r="Q291">
            <v>4</v>
          </cell>
          <cell r="R291">
            <v>5</v>
          </cell>
          <cell r="S291">
            <v>7</v>
          </cell>
          <cell r="T291">
            <v>2</v>
          </cell>
          <cell r="U291">
            <v>0</v>
          </cell>
          <cell r="V291">
            <v>2</v>
          </cell>
          <cell r="W291">
            <v>7</v>
          </cell>
          <cell r="X291">
            <v>2</v>
          </cell>
          <cell r="Y291">
            <v>2</v>
          </cell>
          <cell r="Z291">
            <v>6</v>
          </cell>
          <cell r="AA291">
            <v>2</v>
          </cell>
          <cell r="AB291">
            <v>4</v>
          </cell>
          <cell r="AC291">
            <v>7</v>
          </cell>
          <cell r="AD291">
            <v>3</v>
          </cell>
          <cell r="AE291">
            <v>4</v>
          </cell>
          <cell r="AF291">
            <v>4</v>
          </cell>
          <cell r="AG291">
            <v>9</v>
          </cell>
          <cell r="AH291">
            <v>5</v>
          </cell>
          <cell r="AI291">
            <v>0</v>
          </cell>
          <cell r="AJ291">
            <v>3</v>
          </cell>
          <cell r="AK291">
            <v>4</v>
          </cell>
          <cell r="AL291">
            <v>4</v>
          </cell>
          <cell r="AM291">
            <v>5</v>
          </cell>
          <cell r="AN291">
            <v>4</v>
          </cell>
          <cell r="AO291">
            <v>9</v>
          </cell>
          <cell r="AP291">
            <v>8</v>
          </cell>
          <cell r="AQ291">
            <v>8</v>
          </cell>
          <cell r="AR291">
            <v>4</v>
          </cell>
          <cell r="AS291">
            <v>9</v>
          </cell>
          <cell r="AT291">
            <v>6</v>
          </cell>
          <cell r="AU291">
            <v>5</v>
          </cell>
          <cell r="AV291">
            <v>7</v>
          </cell>
          <cell r="AW291">
            <v>8</v>
          </cell>
          <cell r="AX291">
            <v>9</v>
          </cell>
          <cell r="AY291">
            <v>5</v>
          </cell>
          <cell r="AZ291">
            <v>4</v>
          </cell>
          <cell r="BA291">
            <v>5</v>
          </cell>
          <cell r="BB291">
            <v>4</v>
          </cell>
          <cell r="BC291">
            <v>5</v>
          </cell>
          <cell r="BD291">
            <v>6</v>
          </cell>
          <cell r="BE291">
            <v>8</v>
          </cell>
          <cell r="BF291">
            <v>8</v>
          </cell>
          <cell r="BG291">
            <v>15</v>
          </cell>
          <cell r="BH291">
            <v>7</v>
          </cell>
          <cell r="BI291">
            <v>6</v>
          </cell>
          <cell r="BJ291">
            <v>7</v>
          </cell>
          <cell r="BK291">
            <v>5</v>
          </cell>
          <cell r="BL291">
            <v>2</v>
          </cell>
          <cell r="BM291">
            <v>7</v>
          </cell>
          <cell r="BN291">
            <v>6</v>
          </cell>
          <cell r="BO291">
            <v>4</v>
          </cell>
          <cell r="BP291">
            <v>10</v>
          </cell>
          <cell r="BQ291">
            <v>11</v>
          </cell>
          <cell r="BR291">
            <v>3</v>
          </cell>
          <cell r="BS291">
            <v>8</v>
          </cell>
          <cell r="BT291">
            <v>8</v>
          </cell>
          <cell r="BU291">
            <v>14</v>
          </cell>
          <cell r="BV291">
            <v>9</v>
          </cell>
          <cell r="BW291">
            <v>11</v>
          </cell>
          <cell r="BX291">
            <v>7</v>
          </cell>
          <cell r="BY291">
            <v>6</v>
          </cell>
          <cell r="BZ291">
            <v>3</v>
          </cell>
          <cell r="CA291">
            <v>4</v>
          </cell>
          <cell r="CB291">
            <v>8</v>
          </cell>
          <cell r="CC291">
            <v>8</v>
          </cell>
          <cell r="CD291">
            <v>5</v>
          </cell>
          <cell r="CE291">
            <v>8</v>
          </cell>
          <cell r="CF291">
            <v>4</v>
          </cell>
          <cell r="CG291">
            <v>6</v>
          </cell>
          <cell r="CH291">
            <v>3</v>
          </cell>
          <cell r="CI291">
            <v>6</v>
          </cell>
          <cell r="CJ291">
            <v>6</v>
          </cell>
          <cell r="CK291">
            <v>7</v>
          </cell>
          <cell r="CL291">
            <v>3</v>
          </cell>
          <cell r="CM291">
            <v>5</v>
          </cell>
          <cell r="CN291">
            <v>4</v>
          </cell>
          <cell r="CO291">
            <v>2</v>
          </cell>
          <cell r="CP291">
            <v>1</v>
          </cell>
          <cell r="CQ291">
            <v>2</v>
          </cell>
          <cell r="CR291">
            <v>2</v>
          </cell>
          <cell r="CS291">
            <v>1</v>
          </cell>
          <cell r="CT291">
            <v>0</v>
          </cell>
          <cell r="CU291">
            <v>0</v>
          </cell>
          <cell r="CV291">
            <v>1</v>
          </cell>
          <cell r="CW291">
            <v>1</v>
          </cell>
          <cell r="CX291">
            <v>0</v>
          </cell>
          <cell r="CY291">
            <v>2</v>
          </cell>
          <cell r="CZ291">
            <v>0</v>
          </cell>
          <cell r="DA291">
            <v>1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</row>
        <row r="292">
          <cell r="A292" t="str">
            <v>ﾊｷﾞ511</v>
          </cell>
          <cell r="B292" t="str">
            <v>ﾊｷﾞ5</v>
          </cell>
          <cell r="C292">
            <v>1</v>
          </cell>
          <cell r="D292">
            <v>1</v>
          </cell>
          <cell r="E292">
            <v>3</v>
          </cell>
          <cell r="F292">
            <v>2</v>
          </cell>
          <cell r="G292">
            <v>4</v>
          </cell>
          <cell r="H292">
            <v>2</v>
          </cell>
          <cell r="I292">
            <v>3</v>
          </cell>
          <cell r="J292">
            <v>2</v>
          </cell>
          <cell r="K292">
            <v>0</v>
          </cell>
          <cell r="L292">
            <v>0</v>
          </cell>
          <cell r="M292">
            <v>1</v>
          </cell>
          <cell r="N292">
            <v>2</v>
          </cell>
          <cell r="O292">
            <v>1</v>
          </cell>
          <cell r="P292">
            <v>3</v>
          </cell>
          <cell r="Q292">
            <v>4</v>
          </cell>
          <cell r="R292">
            <v>3</v>
          </cell>
          <cell r="S292">
            <v>2</v>
          </cell>
          <cell r="T292">
            <v>4</v>
          </cell>
          <cell r="U292">
            <v>2</v>
          </cell>
          <cell r="V292">
            <v>4</v>
          </cell>
          <cell r="W292">
            <v>3</v>
          </cell>
          <cell r="X292">
            <v>0</v>
          </cell>
          <cell r="Y292">
            <v>3</v>
          </cell>
          <cell r="Z292">
            <v>2</v>
          </cell>
          <cell r="AA292">
            <v>2</v>
          </cell>
          <cell r="AB292">
            <v>4</v>
          </cell>
          <cell r="AC292">
            <v>2</v>
          </cell>
          <cell r="AD292">
            <v>3</v>
          </cell>
          <cell r="AE292">
            <v>3</v>
          </cell>
          <cell r="AF292">
            <v>1</v>
          </cell>
          <cell r="AG292">
            <v>1</v>
          </cell>
          <cell r="AH292">
            <v>4</v>
          </cell>
          <cell r="AI292">
            <v>1</v>
          </cell>
          <cell r="AJ292">
            <v>4</v>
          </cell>
          <cell r="AK292">
            <v>2</v>
          </cell>
          <cell r="AL292">
            <v>3</v>
          </cell>
          <cell r="AM292">
            <v>3</v>
          </cell>
          <cell r="AN292">
            <v>4</v>
          </cell>
          <cell r="AO292">
            <v>4</v>
          </cell>
          <cell r="AP292">
            <v>2</v>
          </cell>
          <cell r="AQ292">
            <v>1</v>
          </cell>
          <cell r="AR292">
            <v>5</v>
          </cell>
          <cell r="AS292">
            <v>6</v>
          </cell>
          <cell r="AT292">
            <v>5</v>
          </cell>
          <cell r="AU292">
            <v>7</v>
          </cell>
          <cell r="AV292">
            <v>3</v>
          </cell>
          <cell r="AW292">
            <v>8</v>
          </cell>
          <cell r="AX292">
            <v>5</v>
          </cell>
          <cell r="AY292">
            <v>3</v>
          </cell>
          <cell r="AZ292">
            <v>3</v>
          </cell>
          <cell r="BA292">
            <v>4</v>
          </cell>
          <cell r="BB292">
            <v>10</v>
          </cell>
          <cell r="BC292">
            <v>6</v>
          </cell>
          <cell r="BD292">
            <v>3</v>
          </cell>
          <cell r="BE292">
            <v>3</v>
          </cell>
          <cell r="BF292">
            <v>5</v>
          </cell>
          <cell r="BG292">
            <v>6</v>
          </cell>
          <cell r="BH292">
            <v>6</v>
          </cell>
          <cell r="BI292">
            <v>3</v>
          </cell>
          <cell r="BJ292">
            <v>8</v>
          </cell>
          <cell r="BK292">
            <v>3</v>
          </cell>
          <cell r="BL292">
            <v>3</v>
          </cell>
          <cell r="BM292">
            <v>5</v>
          </cell>
          <cell r="BN292">
            <v>3</v>
          </cell>
          <cell r="BO292">
            <v>7</v>
          </cell>
          <cell r="BP292">
            <v>3</v>
          </cell>
          <cell r="BQ292">
            <v>2</v>
          </cell>
          <cell r="BR292">
            <v>4</v>
          </cell>
          <cell r="BS292">
            <v>9</v>
          </cell>
          <cell r="BT292">
            <v>3</v>
          </cell>
          <cell r="BU292">
            <v>8</v>
          </cell>
          <cell r="BV292">
            <v>5</v>
          </cell>
          <cell r="BW292">
            <v>0</v>
          </cell>
          <cell r="BX292">
            <v>4</v>
          </cell>
          <cell r="BY292">
            <v>4</v>
          </cell>
          <cell r="BZ292">
            <v>4</v>
          </cell>
          <cell r="CA292">
            <v>7</v>
          </cell>
          <cell r="CB292">
            <v>4</v>
          </cell>
          <cell r="CC292">
            <v>5</v>
          </cell>
          <cell r="CD292">
            <v>4</v>
          </cell>
          <cell r="CE292">
            <v>2</v>
          </cell>
          <cell r="CF292">
            <v>2</v>
          </cell>
          <cell r="CG292">
            <v>2</v>
          </cell>
          <cell r="CH292">
            <v>5</v>
          </cell>
          <cell r="CI292">
            <v>1</v>
          </cell>
          <cell r="CJ292">
            <v>0</v>
          </cell>
          <cell r="CK292">
            <v>4</v>
          </cell>
          <cell r="CL292">
            <v>1</v>
          </cell>
          <cell r="CM292">
            <v>2</v>
          </cell>
          <cell r="CN292">
            <v>1</v>
          </cell>
          <cell r="CO292">
            <v>0</v>
          </cell>
          <cell r="CP292">
            <v>1</v>
          </cell>
          <cell r="CQ292">
            <v>0</v>
          </cell>
          <cell r="CR292">
            <v>3</v>
          </cell>
          <cell r="CS292">
            <v>0</v>
          </cell>
          <cell r="CT292">
            <v>0</v>
          </cell>
          <cell r="CU292">
            <v>1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</row>
        <row r="293">
          <cell r="A293" t="str">
            <v>ﾊｷﾞ512</v>
          </cell>
          <cell r="B293" t="str">
            <v>ﾊｷﾞ5</v>
          </cell>
          <cell r="C293">
            <v>1</v>
          </cell>
          <cell r="D293">
            <v>2</v>
          </cell>
          <cell r="E293">
            <v>2</v>
          </cell>
          <cell r="F293">
            <v>1</v>
          </cell>
          <cell r="G293">
            <v>3</v>
          </cell>
          <cell r="H293">
            <v>2</v>
          </cell>
          <cell r="I293">
            <v>1</v>
          </cell>
          <cell r="J293">
            <v>3</v>
          </cell>
          <cell r="K293">
            <v>2</v>
          </cell>
          <cell r="L293">
            <v>4</v>
          </cell>
          <cell r="M293">
            <v>2</v>
          </cell>
          <cell r="N293">
            <v>1</v>
          </cell>
          <cell r="O293">
            <v>1</v>
          </cell>
          <cell r="P293">
            <v>2</v>
          </cell>
          <cell r="Q293">
            <v>3</v>
          </cell>
          <cell r="R293">
            <v>2</v>
          </cell>
          <cell r="S293">
            <v>1</v>
          </cell>
          <cell r="T293">
            <v>7</v>
          </cell>
          <cell r="U293">
            <v>4</v>
          </cell>
          <cell r="V293">
            <v>0</v>
          </cell>
          <cell r="W293">
            <v>4</v>
          </cell>
          <cell r="X293">
            <v>3</v>
          </cell>
          <cell r="Y293">
            <v>2</v>
          </cell>
          <cell r="Z293">
            <v>1</v>
          </cell>
          <cell r="AA293">
            <v>0</v>
          </cell>
          <cell r="AB293">
            <v>1</v>
          </cell>
          <cell r="AC293">
            <v>4</v>
          </cell>
          <cell r="AD293">
            <v>0</v>
          </cell>
          <cell r="AE293">
            <v>1</v>
          </cell>
          <cell r="AF293">
            <v>1</v>
          </cell>
          <cell r="AG293">
            <v>3</v>
          </cell>
          <cell r="AH293">
            <v>5</v>
          </cell>
          <cell r="AI293">
            <v>1</v>
          </cell>
          <cell r="AJ293">
            <v>2</v>
          </cell>
          <cell r="AK293">
            <v>3</v>
          </cell>
          <cell r="AL293">
            <v>1</v>
          </cell>
          <cell r="AM293">
            <v>2</v>
          </cell>
          <cell r="AN293">
            <v>4</v>
          </cell>
          <cell r="AO293">
            <v>3</v>
          </cell>
          <cell r="AP293">
            <v>2</v>
          </cell>
          <cell r="AQ293">
            <v>5</v>
          </cell>
          <cell r="AR293">
            <v>3</v>
          </cell>
          <cell r="AS293">
            <v>6</v>
          </cell>
          <cell r="AT293">
            <v>4</v>
          </cell>
          <cell r="AU293">
            <v>3</v>
          </cell>
          <cell r="AV293">
            <v>3</v>
          </cell>
          <cell r="AW293">
            <v>10</v>
          </cell>
          <cell r="AX293">
            <v>6</v>
          </cell>
          <cell r="AY293">
            <v>5</v>
          </cell>
          <cell r="AZ293">
            <v>3</v>
          </cell>
          <cell r="BA293">
            <v>5</v>
          </cell>
          <cell r="BB293">
            <v>5</v>
          </cell>
          <cell r="BC293">
            <v>4</v>
          </cell>
          <cell r="BD293">
            <v>4</v>
          </cell>
          <cell r="BE293">
            <v>3</v>
          </cell>
          <cell r="BF293">
            <v>5</v>
          </cell>
          <cell r="BG293">
            <v>4</v>
          </cell>
          <cell r="BH293">
            <v>5</v>
          </cell>
          <cell r="BI293">
            <v>7</v>
          </cell>
          <cell r="BJ293">
            <v>1</v>
          </cell>
          <cell r="BK293">
            <v>5</v>
          </cell>
          <cell r="BL293">
            <v>5</v>
          </cell>
          <cell r="BM293">
            <v>2</v>
          </cell>
          <cell r="BN293">
            <v>4</v>
          </cell>
          <cell r="BO293">
            <v>2</v>
          </cell>
          <cell r="BP293">
            <v>5</v>
          </cell>
          <cell r="BQ293">
            <v>1</v>
          </cell>
          <cell r="BR293">
            <v>4</v>
          </cell>
          <cell r="BS293">
            <v>7</v>
          </cell>
          <cell r="BT293">
            <v>8</v>
          </cell>
          <cell r="BU293">
            <v>5</v>
          </cell>
          <cell r="BV293">
            <v>6</v>
          </cell>
          <cell r="BW293">
            <v>5</v>
          </cell>
          <cell r="BX293">
            <v>6</v>
          </cell>
          <cell r="BY293">
            <v>4</v>
          </cell>
          <cell r="BZ293">
            <v>2</v>
          </cell>
          <cell r="CA293">
            <v>6</v>
          </cell>
          <cell r="CB293">
            <v>3</v>
          </cell>
          <cell r="CC293">
            <v>4</v>
          </cell>
          <cell r="CD293">
            <v>5</v>
          </cell>
          <cell r="CE293">
            <v>2</v>
          </cell>
          <cell r="CF293">
            <v>5</v>
          </cell>
          <cell r="CG293">
            <v>4</v>
          </cell>
          <cell r="CH293">
            <v>2</v>
          </cell>
          <cell r="CI293">
            <v>2</v>
          </cell>
          <cell r="CJ293">
            <v>4</v>
          </cell>
          <cell r="CK293">
            <v>2</v>
          </cell>
          <cell r="CL293">
            <v>0</v>
          </cell>
          <cell r="CM293">
            <v>6</v>
          </cell>
          <cell r="CN293">
            <v>0</v>
          </cell>
          <cell r="CO293">
            <v>2</v>
          </cell>
          <cell r="CP293">
            <v>2</v>
          </cell>
          <cell r="CQ293">
            <v>1</v>
          </cell>
          <cell r="CR293">
            <v>2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1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</row>
        <row r="294">
          <cell r="A294" t="str">
            <v>ﾊﾀｺﾞ11</v>
          </cell>
          <cell r="B294" t="str">
            <v>ﾊﾀｺﾞ</v>
          </cell>
          <cell r="C294">
            <v>1</v>
          </cell>
          <cell r="D294">
            <v>1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1</v>
          </cell>
          <cell r="V294">
            <v>0</v>
          </cell>
          <cell r="W294">
            <v>1</v>
          </cell>
          <cell r="X294">
            <v>0</v>
          </cell>
          <cell r="Y294">
            <v>0</v>
          </cell>
          <cell r="Z294">
            <v>1</v>
          </cell>
          <cell r="AA294">
            <v>1</v>
          </cell>
          <cell r="AB294">
            <v>0</v>
          </cell>
          <cell r="AC294">
            <v>0</v>
          </cell>
          <cell r="AD294">
            <v>0</v>
          </cell>
          <cell r="AE294">
            <v>2</v>
          </cell>
          <cell r="AF294">
            <v>0</v>
          </cell>
          <cell r="AG294">
            <v>1</v>
          </cell>
          <cell r="AH294">
            <v>2</v>
          </cell>
          <cell r="AI294">
            <v>1</v>
          </cell>
          <cell r="AJ294">
            <v>3</v>
          </cell>
          <cell r="AK294">
            <v>1</v>
          </cell>
          <cell r="AL294">
            <v>0</v>
          </cell>
          <cell r="AM294">
            <v>1</v>
          </cell>
          <cell r="AN294">
            <v>0</v>
          </cell>
          <cell r="AO294">
            <v>0</v>
          </cell>
          <cell r="AP294">
            <v>0</v>
          </cell>
          <cell r="AQ294">
            <v>1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1</v>
          </cell>
          <cell r="AW294">
            <v>1</v>
          </cell>
          <cell r="AX294">
            <v>0</v>
          </cell>
          <cell r="AY294">
            <v>2</v>
          </cell>
          <cell r="AZ294">
            <v>0</v>
          </cell>
          <cell r="BA294">
            <v>1</v>
          </cell>
          <cell r="BB294">
            <v>1</v>
          </cell>
          <cell r="BC294">
            <v>2</v>
          </cell>
          <cell r="BD294">
            <v>0</v>
          </cell>
          <cell r="BE294">
            <v>1</v>
          </cell>
          <cell r="BF294">
            <v>2</v>
          </cell>
          <cell r="BG294">
            <v>0</v>
          </cell>
          <cell r="BH294">
            <v>0</v>
          </cell>
          <cell r="BI294">
            <v>1</v>
          </cell>
          <cell r="BJ294">
            <v>1</v>
          </cell>
          <cell r="BK294">
            <v>1</v>
          </cell>
          <cell r="BL294">
            <v>0</v>
          </cell>
          <cell r="BM294">
            <v>0</v>
          </cell>
          <cell r="BN294">
            <v>1</v>
          </cell>
          <cell r="BO294">
            <v>1</v>
          </cell>
          <cell r="BP294">
            <v>2</v>
          </cell>
          <cell r="BQ294">
            <v>1</v>
          </cell>
          <cell r="BR294">
            <v>1</v>
          </cell>
          <cell r="BS294">
            <v>2</v>
          </cell>
          <cell r="BT294">
            <v>0</v>
          </cell>
          <cell r="BU294">
            <v>1</v>
          </cell>
          <cell r="BV294">
            <v>0</v>
          </cell>
          <cell r="BW294">
            <v>0</v>
          </cell>
          <cell r="BX294">
            <v>2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2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1</v>
          </cell>
          <cell r="CK294">
            <v>2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1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</row>
        <row r="295">
          <cell r="A295" t="str">
            <v>ﾊﾀｺﾞ12</v>
          </cell>
          <cell r="B295" t="str">
            <v>ﾊﾀｺﾞ</v>
          </cell>
          <cell r="C295">
            <v>1</v>
          </cell>
          <cell r="D295">
            <v>2</v>
          </cell>
          <cell r="E295">
            <v>1</v>
          </cell>
          <cell r="F295">
            <v>0</v>
          </cell>
          <cell r="G295">
            <v>3</v>
          </cell>
          <cell r="H295">
            <v>0</v>
          </cell>
          <cell r="I295">
            <v>0</v>
          </cell>
          <cell r="J295">
            <v>1</v>
          </cell>
          <cell r="K295">
            <v>1</v>
          </cell>
          <cell r="L295">
            <v>0</v>
          </cell>
          <cell r="M295">
            <v>0</v>
          </cell>
          <cell r="N295">
            <v>1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1</v>
          </cell>
          <cell r="W295">
            <v>0</v>
          </cell>
          <cell r="X295">
            <v>1</v>
          </cell>
          <cell r="Y295">
            <v>0</v>
          </cell>
          <cell r="Z295">
            <v>3</v>
          </cell>
          <cell r="AA295">
            <v>0</v>
          </cell>
          <cell r="AB295">
            <v>0</v>
          </cell>
          <cell r="AC295">
            <v>0</v>
          </cell>
          <cell r="AD295">
            <v>1</v>
          </cell>
          <cell r="AE295">
            <v>1</v>
          </cell>
          <cell r="AF295">
            <v>1</v>
          </cell>
          <cell r="AG295">
            <v>2</v>
          </cell>
          <cell r="AH295">
            <v>1</v>
          </cell>
          <cell r="AI295">
            <v>2</v>
          </cell>
          <cell r="AJ295">
            <v>1</v>
          </cell>
          <cell r="AK295">
            <v>1</v>
          </cell>
          <cell r="AL295">
            <v>0</v>
          </cell>
          <cell r="AM295">
            <v>0</v>
          </cell>
          <cell r="AN295">
            <v>3</v>
          </cell>
          <cell r="AO295">
            <v>1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1</v>
          </cell>
          <cell r="AU295">
            <v>0</v>
          </cell>
          <cell r="AV295">
            <v>1</v>
          </cell>
          <cell r="AW295">
            <v>1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2</v>
          </cell>
          <cell r="BD295">
            <v>1</v>
          </cell>
          <cell r="BE295">
            <v>2</v>
          </cell>
          <cell r="BF295">
            <v>1</v>
          </cell>
          <cell r="BG295">
            <v>0</v>
          </cell>
          <cell r="BH295">
            <v>1</v>
          </cell>
          <cell r="BI295">
            <v>0</v>
          </cell>
          <cell r="BJ295">
            <v>0</v>
          </cell>
          <cell r="BK295">
            <v>0</v>
          </cell>
          <cell r="BL295">
            <v>3</v>
          </cell>
          <cell r="BM295">
            <v>0</v>
          </cell>
          <cell r="BN295">
            <v>0</v>
          </cell>
          <cell r="BO295">
            <v>1</v>
          </cell>
          <cell r="BP295">
            <v>0</v>
          </cell>
          <cell r="BQ295">
            <v>0</v>
          </cell>
          <cell r="BR295">
            <v>0</v>
          </cell>
          <cell r="BS295">
            <v>1</v>
          </cell>
          <cell r="BT295">
            <v>0</v>
          </cell>
          <cell r="BU295">
            <v>1</v>
          </cell>
          <cell r="BV295">
            <v>3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1</v>
          </cell>
          <cell r="CB295">
            <v>1</v>
          </cell>
          <cell r="CC295">
            <v>0</v>
          </cell>
          <cell r="CD295">
            <v>3</v>
          </cell>
          <cell r="CE295">
            <v>0</v>
          </cell>
          <cell r="CF295">
            <v>1</v>
          </cell>
          <cell r="CG295">
            <v>1</v>
          </cell>
          <cell r="CH295">
            <v>1</v>
          </cell>
          <cell r="CI295">
            <v>0</v>
          </cell>
          <cell r="CJ295">
            <v>0</v>
          </cell>
          <cell r="CK295">
            <v>1</v>
          </cell>
          <cell r="CL295">
            <v>0</v>
          </cell>
          <cell r="CM295">
            <v>1</v>
          </cell>
          <cell r="CN295">
            <v>0</v>
          </cell>
          <cell r="CO295">
            <v>2</v>
          </cell>
          <cell r="CP295">
            <v>0</v>
          </cell>
          <cell r="CQ295">
            <v>0</v>
          </cell>
          <cell r="CR295">
            <v>1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1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</row>
        <row r="296">
          <cell r="A296" t="str">
            <v>ﾊﾁﾏﾝ11</v>
          </cell>
          <cell r="B296" t="str">
            <v>ﾊﾁﾏﾝ</v>
          </cell>
          <cell r="C296">
            <v>1</v>
          </cell>
          <cell r="D296">
            <v>1</v>
          </cell>
          <cell r="E296">
            <v>3</v>
          </cell>
          <cell r="F296">
            <v>2</v>
          </cell>
          <cell r="G296">
            <v>1</v>
          </cell>
          <cell r="H296">
            <v>6</v>
          </cell>
          <cell r="I296">
            <v>2</v>
          </cell>
          <cell r="J296">
            <v>8</v>
          </cell>
          <cell r="K296">
            <v>3</v>
          </cell>
          <cell r="L296">
            <v>2</v>
          </cell>
          <cell r="M296">
            <v>4</v>
          </cell>
          <cell r="N296">
            <v>2</v>
          </cell>
          <cell r="O296">
            <v>5</v>
          </cell>
          <cell r="P296">
            <v>1</v>
          </cell>
          <cell r="Q296">
            <v>4</v>
          </cell>
          <cell r="R296">
            <v>3</v>
          </cell>
          <cell r="S296">
            <v>6</v>
          </cell>
          <cell r="T296">
            <v>3</v>
          </cell>
          <cell r="U296">
            <v>1</v>
          </cell>
          <cell r="V296">
            <v>6</v>
          </cell>
          <cell r="W296">
            <v>2</v>
          </cell>
          <cell r="X296">
            <v>1</v>
          </cell>
          <cell r="Y296">
            <v>2</v>
          </cell>
          <cell r="Z296">
            <v>4</v>
          </cell>
          <cell r="AA296">
            <v>3</v>
          </cell>
          <cell r="AB296">
            <v>4</v>
          </cell>
          <cell r="AC296">
            <v>3</v>
          </cell>
          <cell r="AD296">
            <v>1</v>
          </cell>
          <cell r="AE296">
            <v>6</v>
          </cell>
          <cell r="AF296">
            <v>4</v>
          </cell>
          <cell r="AG296">
            <v>1</v>
          </cell>
          <cell r="AH296">
            <v>3</v>
          </cell>
          <cell r="AI296">
            <v>4</v>
          </cell>
          <cell r="AJ296">
            <v>7</v>
          </cell>
          <cell r="AK296">
            <v>4</v>
          </cell>
          <cell r="AL296">
            <v>3</v>
          </cell>
          <cell r="AM296">
            <v>5</v>
          </cell>
          <cell r="AN296">
            <v>6</v>
          </cell>
          <cell r="AO296">
            <v>4</v>
          </cell>
          <cell r="AP296">
            <v>3</v>
          </cell>
          <cell r="AQ296">
            <v>3</v>
          </cell>
          <cell r="AR296">
            <v>6</v>
          </cell>
          <cell r="AS296">
            <v>3</v>
          </cell>
          <cell r="AT296">
            <v>5</v>
          </cell>
          <cell r="AU296">
            <v>7</v>
          </cell>
          <cell r="AV296">
            <v>7</v>
          </cell>
          <cell r="AW296">
            <v>3</v>
          </cell>
          <cell r="AX296">
            <v>7</v>
          </cell>
          <cell r="AY296">
            <v>5</v>
          </cell>
          <cell r="AZ296">
            <v>7</v>
          </cell>
          <cell r="BA296">
            <v>4</v>
          </cell>
          <cell r="BB296">
            <v>2</v>
          </cell>
          <cell r="BC296">
            <v>10</v>
          </cell>
          <cell r="BD296">
            <v>9</v>
          </cell>
          <cell r="BE296">
            <v>6</v>
          </cell>
          <cell r="BF296">
            <v>12</v>
          </cell>
          <cell r="BG296">
            <v>8</v>
          </cell>
          <cell r="BH296">
            <v>9</v>
          </cell>
          <cell r="BI296">
            <v>9</v>
          </cell>
          <cell r="BJ296">
            <v>4</v>
          </cell>
          <cell r="BK296">
            <v>8</v>
          </cell>
          <cell r="BL296">
            <v>11</v>
          </cell>
          <cell r="BM296">
            <v>7</v>
          </cell>
          <cell r="BN296">
            <v>2</v>
          </cell>
          <cell r="BO296">
            <v>5</v>
          </cell>
          <cell r="BP296">
            <v>7</v>
          </cell>
          <cell r="BQ296">
            <v>4</v>
          </cell>
          <cell r="BR296">
            <v>6</v>
          </cell>
          <cell r="BS296">
            <v>5</v>
          </cell>
          <cell r="BT296">
            <v>7</v>
          </cell>
          <cell r="BU296">
            <v>7</v>
          </cell>
          <cell r="BV296">
            <v>7</v>
          </cell>
          <cell r="BW296">
            <v>5</v>
          </cell>
          <cell r="BX296">
            <v>9</v>
          </cell>
          <cell r="BY296">
            <v>5</v>
          </cell>
          <cell r="BZ296">
            <v>5</v>
          </cell>
          <cell r="CA296">
            <v>6</v>
          </cell>
          <cell r="CB296">
            <v>5</v>
          </cell>
          <cell r="CC296">
            <v>7</v>
          </cell>
          <cell r="CD296">
            <v>5</v>
          </cell>
          <cell r="CE296">
            <v>3</v>
          </cell>
          <cell r="CF296">
            <v>2</v>
          </cell>
          <cell r="CG296">
            <v>4</v>
          </cell>
          <cell r="CH296">
            <v>7</v>
          </cell>
          <cell r="CI296">
            <v>5</v>
          </cell>
          <cell r="CJ296">
            <v>0</v>
          </cell>
          <cell r="CK296">
            <v>4</v>
          </cell>
          <cell r="CL296">
            <v>2</v>
          </cell>
          <cell r="CM296">
            <v>1</v>
          </cell>
          <cell r="CN296">
            <v>0</v>
          </cell>
          <cell r="CO296">
            <v>0</v>
          </cell>
          <cell r="CP296">
            <v>0</v>
          </cell>
          <cell r="CQ296">
            <v>1</v>
          </cell>
          <cell r="CR296">
            <v>2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</row>
        <row r="297">
          <cell r="A297" t="str">
            <v>ﾊﾁﾏﾝ12</v>
          </cell>
          <cell r="B297" t="str">
            <v>ﾊﾁﾏﾝ</v>
          </cell>
          <cell r="C297">
            <v>1</v>
          </cell>
          <cell r="D297">
            <v>2</v>
          </cell>
          <cell r="E297">
            <v>4</v>
          </cell>
          <cell r="F297">
            <v>4</v>
          </cell>
          <cell r="G297">
            <v>4</v>
          </cell>
          <cell r="H297">
            <v>3</v>
          </cell>
          <cell r="I297">
            <v>3</v>
          </cell>
          <cell r="J297">
            <v>3</v>
          </cell>
          <cell r="K297">
            <v>5</v>
          </cell>
          <cell r="L297">
            <v>2</v>
          </cell>
          <cell r="M297">
            <v>4</v>
          </cell>
          <cell r="N297">
            <v>1</v>
          </cell>
          <cell r="O297">
            <v>4</v>
          </cell>
          <cell r="P297">
            <v>3</v>
          </cell>
          <cell r="Q297">
            <v>0</v>
          </cell>
          <cell r="R297">
            <v>2</v>
          </cell>
          <cell r="S297">
            <v>2</v>
          </cell>
          <cell r="T297">
            <v>2</v>
          </cell>
          <cell r="U297">
            <v>2</v>
          </cell>
          <cell r="V297">
            <v>8</v>
          </cell>
          <cell r="W297">
            <v>0</v>
          </cell>
          <cell r="X297">
            <v>6</v>
          </cell>
          <cell r="Y297">
            <v>4</v>
          </cell>
          <cell r="Z297">
            <v>10</v>
          </cell>
          <cell r="AA297">
            <v>7</v>
          </cell>
          <cell r="AB297">
            <v>4</v>
          </cell>
          <cell r="AC297">
            <v>7</v>
          </cell>
          <cell r="AD297">
            <v>4</v>
          </cell>
          <cell r="AE297">
            <v>3</v>
          </cell>
          <cell r="AF297">
            <v>2</v>
          </cell>
          <cell r="AG297">
            <v>7</v>
          </cell>
          <cell r="AH297">
            <v>6</v>
          </cell>
          <cell r="AI297">
            <v>4</v>
          </cell>
          <cell r="AJ297">
            <v>4</v>
          </cell>
          <cell r="AK297">
            <v>3</v>
          </cell>
          <cell r="AL297">
            <v>2</v>
          </cell>
          <cell r="AM297">
            <v>7</v>
          </cell>
          <cell r="AN297">
            <v>7</v>
          </cell>
          <cell r="AO297">
            <v>6</v>
          </cell>
          <cell r="AP297">
            <v>4</v>
          </cell>
          <cell r="AQ297">
            <v>3</v>
          </cell>
          <cell r="AR297">
            <v>6</v>
          </cell>
          <cell r="AS297">
            <v>11</v>
          </cell>
          <cell r="AT297">
            <v>3</v>
          </cell>
          <cell r="AU297">
            <v>3</v>
          </cell>
          <cell r="AV297">
            <v>8</v>
          </cell>
          <cell r="AW297">
            <v>6</v>
          </cell>
          <cell r="AX297">
            <v>8</v>
          </cell>
          <cell r="AY297">
            <v>6</v>
          </cell>
          <cell r="AZ297">
            <v>8</v>
          </cell>
          <cell r="BA297">
            <v>11</v>
          </cell>
          <cell r="BB297">
            <v>6</v>
          </cell>
          <cell r="BC297">
            <v>11</v>
          </cell>
          <cell r="BD297">
            <v>3</v>
          </cell>
          <cell r="BE297">
            <v>9</v>
          </cell>
          <cell r="BF297">
            <v>11</v>
          </cell>
          <cell r="BG297">
            <v>7</v>
          </cell>
          <cell r="BH297">
            <v>2</v>
          </cell>
          <cell r="BI297">
            <v>5</v>
          </cell>
          <cell r="BJ297">
            <v>5</v>
          </cell>
          <cell r="BK297">
            <v>7</v>
          </cell>
          <cell r="BL297">
            <v>8</v>
          </cell>
          <cell r="BM297">
            <v>1</v>
          </cell>
          <cell r="BN297">
            <v>4</v>
          </cell>
          <cell r="BO297">
            <v>4</v>
          </cell>
          <cell r="BP297">
            <v>8</v>
          </cell>
          <cell r="BQ297">
            <v>7</v>
          </cell>
          <cell r="BR297">
            <v>11</v>
          </cell>
          <cell r="BS297">
            <v>7</v>
          </cell>
          <cell r="BT297">
            <v>4</v>
          </cell>
          <cell r="BU297">
            <v>11</v>
          </cell>
          <cell r="BV297">
            <v>7</v>
          </cell>
          <cell r="BW297">
            <v>2</v>
          </cell>
          <cell r="BX297">
            <v>7</v>
          </cell>
          <cell r="BY297">
            <v>5</v>
          </cell>
          <cell r="BZ297">
            <v>8</v>
          </cell>
          <cell r="CA297">
            <v>6</v>
          </cell>
          <cell r="CB297">
            <v>5</v>
          </cell>
          <cell r="CC297">
            <v>7</v>
          </cell>
          <cell r="CD297">
            <v>4</v>
          </cell>
          <cell r="CE297">
            <v>7</v>
          </cell>
          <cell r="CF297">
            <v>7</v>
          </cell>
          <cell r="CG297">
            <v>6</v>
          </cell>
          <cell r="CH297">
            <v>5</v>
          </cell>
          <cell r="CI297">
            <v>6</v>
          </cell>
          <cell r="CJ297">
            <v>1</v>
          </cell>
          <cell r="CK297">
            <v>4</v>
          </cell>
          <cell r="CL297">
            <v>7</v>
          </cell>
          <cell r="CM297">
            <v>1</v>
          </cell>
          <cell r="CN297">
            <v>3</v>
          </cell>
          <cell r="CO297">
            <v>4</v>
          </cell>
          <cell r="CP297">
            <v>3</v>
          </cell>
          <cell r="CQ297">
            <v>2</v>
          </cell>
          <cell r="CR297">
            <v>2</v>
          </cell>
          <cell r="CS297">
            <v>1</v>
          </cell>
          <cell r="CT297">
            <v>1</v>
          </cell>
          <cell r="CU297">
            <v>0</v>
          </cell>
          <cell r="CV297">
            <v>1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</row>
        <row r="298">
          <cell r="A298" t="str">
            <v>ﾊﾅｶﾜ11</v>
          </cell>
          <cell r="B298" t="str">
            <v>ﾊﾅｶﾜ</v>
          </cell>
          <cell r="C298">
            <v>1</v>
          </cell>
          <cell r="D298">
            <v>1</v>
          </cell>
          <cell r="E298">
            <v>3</v>
          </cell>
          <cell r="F298">
            <v>5</v>
          </cell>
          <cell r="G298">
            <v>5</v>
          </cell>
          <cell r="H298">
            <v>1</v>
          </cell>
          <cell r="I298">
            <v>3</v>
          </cell>
          <cell r="J298">
            <v>4</v>
          </cell>
          <cell r="K298">
            <v>3</v>
          </cell>
          <cell r="L298">
            <v>4</v>
          </cell>
          <cell r="M298">
            <v>3</v>
          </cell>
          <cell r="N298">
            <v>1</v>
          </cell>
          <cell r="O298">
            <v>2</v>
          </cell>
          <cell r="P298">
            <v>2</v>
          </cell>
          <cell r="Q298">
            <v>5</v>
          </cell>
          <cell r="R298">
            <v>2</v>
          </cell>
          <cell r="S298">
            <v>3</v>
          </cell>
          <cell r="T298">
            <v>1</v>
          </cell>
          <cell r="U298">
            <v>7</v>
          </cell>
          <cell r="V298">
            <v>4</v>
          </cell>
          <cell r="W298">
            <v>4</v>
          </cell>
          <cell r="X298">
            <v>7</v>
          </cell>
          <cell r="Y298">
            <v>2</v>
          </cell>
          <cell r="Z298">
            <v>5</v>
          </cell>
          <cell r="AA298">
            <v>8</v>
          </cell>
          <cell r="AB298">
            <v>8</v>
          </cell>
          <cell r="AC298">
            <v>6</v>
          </cell>
          <cell r="AD298">
            <v>4</v>
          </cell>
          <cell r="AE298">
            <v>4</v>
          </cell>
          <cell r="AF298">
            <v>7</v>
          </cell>
          <cell r="AG298">
            <v>7</v>
          </cell>
          <cell r="AH298">
            <v>5</v>
          </cell>
          <cell r="AI298">
            <v>1</v>
          </cell>
          <cell r="AJ298">
            <v>5</v>
          </cell>
          <cell r="AK298">
            <v>8</v>
          </cell>
          <cell r="AL298">
            <v>6</v>
          </cell>
          <cell r="AM298">
            <v>5</v>
          </cell>
          <cell r="AN298">
            <v>10</v>
          </cell>
          <cell r="AO298">
            <v>6</v>
          </cell>
          <cell r="AP298">
            <v>6</v>
          </cell>
          <cell r="AQ298">
            <v>13</v>
          </cell>
          <cell r="AR298">
            <v>2</v>
          </cell>
          <cell r="AS298">
            <v>4</v>
          </cell>
          <cell r="AT298">
            <v>5</v>
          </cell>
          <cell r="AU298">
            <v>4</v>
          </cell>
          <cell r="AV298">
            <v>7</v>
          </cell>
          <cell r="AW298">
            <v>6</v>
          </cell>
          <cell r="AX298">
            <v>7</v>
          </cell>
          <cell r="AY298">
            <v>8</v>
          </cell>
          <cell r="AZ298">
            <v>10</v>
          </cell>
          <cell r="BA298">
            <v>6</v>
          </cell>
          <cell r="BB298">
            <v>12</v>
          </cell>
          <cell r="BC298">
            <v>6</v>
          </cell>
          <cell r="BD298">
            <v>9</v>
          </cell>
          <cell r="BE298">
            <v>9</v>
          </cell>
          <cell r="BF298">
            <v>11</v>
          </cell>
          <cell r="BG298">
            <v>7</v>
          </cell>
          <cell r="BH298">
            <v>10</v>
          </cell>
          <cell r="BI298">
            <v>4</v>
          </cell>
          <cell r="BJ298">
            <v>2</v>
          </cell>
          <cell r="BK298">
            <v>1</v>
          </cell>
          <cell r="BL298">
            <v>7</v>
          </cell>
          <cell r="BM298">
            <v>4</v>
          </cell>
          <cell r="BN298">
            <v>6</v>
          </cell>
          <cell r="BO298">
            <v>7</v>
          </cell>
          <cell r="BP298">
            <v>17</v>
          </cell>
          <cell r="BQ298">
            <v>8</v>
          </cell>
          <cell r="BR298">
            <v>7</v>
          </cell>
          <cell r="BS298">
            <v>9</v>
          </cell>
          <cell r="BT298">
            <v>7</v>
          </cell>
          <cell r="BU298">
            <v>7</v>
          </cell>
          <cell r="BV298">
            <v>5</v>
          </cell>
          <cell r="BW298">
            <v>5</v>
          </cell>
          <cell r="BX298">
            <v>3</v>
          </cell>
          <cell r="BY298">
            <v>4</v>
          </cell>
          <cell r="BZ298">
            <v>8</v>
          </cell>
          <cell r="CA298">
            <v>9</v>
          </cell>
          <cell r="CB298">
            <v>3</v>
          </cell>
          <cell r="CC298">
            <v>2</v>
          </cell>
          <cell r="CD298">
            <v>8</v>
          </cell>
          <cell r="CE298">
            <v>5</v>
          </cell>
          <cell r="CF298">
            <v>6</v>
          </cell>
          <cell r="CG298">
            <v>7</v>
          </cell>
          <cell r="CH298">
            <v>3</v>
          </cell>
          <cell r="CI298">
            <v>3</v>
          </cell>
          <cell r="CJ298">
            <v>2</v>
          </cell>
          <cell r="CK298">
            <v>2</v>
          </cell>
          <cell r="CL298">
            <v>4</v>
          </cell>
          <cell r="CM298">
            <v>1</v>
          </cell>
          <cell r="CN298">
            <v>0</v>
          </cell>
          <cell r="CO298">
            <v>0</v>
          </cell>
          <cell r="CP298">
            <v>1</v>
          </cell>
          <cell r="CQ298">
            <v>0</v>
          </cell>
          <cell r="CR298">
            <v>1</v>
          </cell>
          <cell r="CS298">
            <v>0</v>
          </cell>
          <cell r="CT298">
            <v>0</v>
          </cell>
          <cell r="CU298">
            <v>0</v>
          </cell>
          <cell r="CV298">
            <v>1</v>
          </cell>
          <cell r="CW298">
            <v>0</v>
          </cell>
          <cell r="CX298">
            <v>0</v>
          </cell>
          <cell r="CY298">
            <v>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</row>
        <row r="299">
          <cell r="A299" t="str">
            <v>ﾊﾅｶﾜ12</v>
          </cell>
          <cell r="B299" t="str">
            <v>ﾊﾅｶﾜ</v>
          </cell>
          <cell r="C299">
            <v>1</v>
          </cell>
          <cell r="D299">
            <v>2</v>
          </cell>
          <cell r="E299">
            <v>5</v>
          </cell>
          <cell r="F299">
            <v>2</v>
          </cell>
          <cell r="G299">
            <v>4</v>
          </cell>
          <cell r="H299">
            <v>1</v>
          </cell>
          <cell r="I299">
            <v>0</v>
          </cell>
          <cell r="J299">
            <v>2</v>
          </cell>
          <cell r="K299">
            <v>3</v>
          </cell>
          <cell r="L299">
            <v>3</v>
          </cell>
          <cell r="M299">
            <v>3</v>
          </cell>
          <cell r="N299">
            <v>3</v>
          </cell>
          <cell r="O299">
            <v>5</v>
          </cell>
          <cell r="P299">
            <v>4</v>
          </cell>
          <cell r="Q299">
            <v>4</v>
          </cell>
          <cell r="R299">
            <v>3</v>
          </cell>
          <cell r="S299">
            <v>2</v>
          </cell>
          <cell r="T299">
            <v>4</v>
          </cell>
          <cell r="U299">
            <v>4</v>
          </cell>
          <cell r="V299">
            <v>5</v>
          </cell>
          <cell r="W299">
            <v>6</v>
          </cell>
          <cell r="X299">
            <v>2</v>
          </cell>
          <cell r="Y299">
            <v>2</v>
          </cell>
          <cell r="Z299">
            <v>4</v>
          </cell>
          <cell r="AA299">
            <v>5</v>
          </cell>
          <cell r="AB299">
            <v>2</v>
          </cell>
          <cell r="AC299">
            <v>1</v>
          </cell>
          <cell r="AD299">
            <v>4</v>
          </cell>
          <cell r="AE299">
            <v>2</v>
          </cell>
          <cell r="AF299">
            <v>6</v>
          </cell>
          <cell r="AG299">
            <v>2</v>
          </cell>
          <cell r="AH299">
            <v>5</v>
          </cell>
          <cell r="AI299">
            <v>3</v>
          </cell>
          <cell r="AJ299">
            <v>3</v>
          </cell>
          <cell r="AK299">
            <v>4</v>
          </cell>
          <cell r="AL299">
            <v>3</v>
          </cell>
          <cell r="AM299">
            <v>6</v>
          </cell>
          <cell r="AN299">
            <v>5</v>
          </cell>
          <cell r="AO299">
            <v>5</v>
          </cell>
          <cell r="AP299">
            <v>4</v>
          </cell>
          <cell r="AQ299">
            <v>11</v>
          </cell>
          <cell r="AR299">
            <v>4</v>
          </cell>
          <cell r="AS299">
            <v>2</v>
          </cell>
          <cell r="AT299">
            <v>7</v>
          </cell>
          <cell r="AU299">
            <v>4</v>
          </cell>
          <cell r="AV299">
            <v>3</v>
          </cell>
          <cell r="AW299">
            <v>4</v>
          </cell>
          <cell r="AX299">
            <v>8</v>
          </cell>
          <cell r="AY299">
            <v>7</v>
          </cell>
          <cell r="AZ299">
            <v>2</v>
          </cell>
          <cell r="BA299">
            <v>6</v>
          </cell>
          <cell r="BB299">
            <v>8</v>
          </cell>
          <cell r="BC299">
            <v>7</v>
          </cell>
          <cell r="BD299">
            <v>3</v>
          </cell>
          <cell r="BE299">
            <v>6</v>
          </cell>
          <cell r="BF299">
            <v>9</v>
          </cell>
          <cell r="BG299">
            <v>3</v>
          </cell>
          <cell r="BH299">
            <v>4</v>
          </cell>
          <cell r="BI299">
            <v>8</v>
          </cell>
          <cell r="BJ299">
            <v>6</v>
          </cell>
          <cell r="BK299">
            <v>10</v>
          </cell>
          <cell r="BL299">
            <v>3</v>
          </cell>
          <cell r="BM299">
            <v>6</v>
          </cell>
          <cell r="BN299">
            <v>7</v>
          </cell>
          <cell r="BO299">
            <v>7</v>
          </cell>
          <cell r="BP299">
            <v>6</v>
          </cell>
          <cell r="BQ299">
            <v>4</v>
          </cell>
          <cell r="BR299">
            <v>7</v>
          </cell>
          <cell r="BS299">
            <v>1</v>
          </cell>
          <cell r="BT299">
            <v>3</v>
          </cell>
          <cell r="BU299">
            <v>10</v>
          </cell>
          <cell r="BV299">
            <v>9</v>
          </cell>
          <cell r="BW299">
            <v>6</v>
          </cell>
          <cell r="BX299">
            <v>2</v>
          </cell>
          <cell r="BY299">
            <v>8</v>
          </cell>
          <cell r="BZ299">
            <v>10</v>
          </cell>
          <cell r="CA299">
            <v>5</v>
          </cell>
          <cell r="CB299">
            <v>8</v>
          </cell>
          <cell r="CC299">
            <v>7</v>
          </cell>
          <cell r="CD299">
            <v>9</v>
          </cell>
          <cell r="CE299">
            <v>7</v>
          </cell>
          <cell r="CF299">
            <v>7</v>
          </cell>
          <cell r="CG299">
            <v>2</v>
          </cell>
          <cell r="CH299">
            <v>5</v>
          </cell>
          <cell r="CI299">
            <v>1</v>
          </cell>
          <cell r="CJ299">
            <v>4</v>
          </cell>
          <cell r="CK299">
            <v>4</v>
          </cell>
          <cell r="CL299">
            <v>3</v>
          </cell>
          <cell r="CM299">
            <v>4</v>
          </cell>
          <cell r="CN299">
            <v>5</v>
          </cell>
          <cell r="CO299">
            <v>5</v>
          </cell>
          <cell r="CP299">
            <v>0</v>
          </cell>
          <cell r="CQ299">
            <v>4</v>
          </cell>
          <cell r="CR299">
            <v>2</v>
          </cell>
          <cell r="CS299">
            <v>4</v>
          </cell>
          <cell r="CT299">
            <v>1</v>
          </cell>
          <cell r="CU299">
            <v>0</v>
          </cell>
          <cell r="CV299">
            <v>1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1</v>
          </cell>
          <cell r="DC299">
            <v>0</v>
          </cell>
          <cell r="DD299">
            <v>0</v>
          </cell>
          <cell r="DE299">
            <v>0</v>
          </cell>
        </row>
        <row r="300">
          <cell r="A300" t="str">
            <v>ﾊﾔｳﾏ11</v>
          </cell>
          <cell r="B300" t="str">
            <v>ﾊﾔｳﾏ</v>
          </cell>
          <cell r="C300">
            <v>1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1</v>
          </cell>
          <cell r="X300">
            <v>0</v>
          </cell>
          <cell r="Y300">
            <v>1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1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1</v>
          </cell>
          <cell r="AU300">
            <v>0</v>
          </cell>
          <cell r="AV300">
            <v>0</v>
          </cell>
          <cell r="AW300">
            <v>1</v>
          </cell>
          <cell r="AX300">
            <v>0</v>
          </cell>
          <cell r="AY300">
            <v>1</v>
          </cell>
          <cell r="AZ300">
            <v>1</v>
          </cell>
          <cell r="BA300">
            <v>0</v>
          </cell>
          <cell r="BB300">
            <v>0</v>
          </cell>
          <cell r="BC300">
            <v>0</v>
          </cell>
          <cell r="BD300">
            <v>1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1</v>
          </cell>
          <cell r="BJ300">
            <v>0</v>
          </cell>
          <cell r="BK300">
            <v>0</v>
          </cell>
          <cell r="BL300">
            <v>1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4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1</v>
          </cell>
          <cell r="CF300">
            <v>2</v>
          </cell>
          <cell r="CG300">
            <v>2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1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</row>
        <row r="301">
          <cell r="A301" t="str">
            <v>ﾊﾔｳﾏ12</v>
          </cell>
          <cell r="B301" t="str">
            <v>ﾊﾔｳﾏ</v>
          </cell>
          <cell r="C301">
            <v>1</v>
          </cell>
          <cell r="D301">
            <v>2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1</v>
          </cell>
          <cell r="AY301">
            <v>0</v>
          </cell>
          <cell r="AZ301">
            <v>1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</v>
          </cell>
          <cell r="BR301">
            <v>1</v>
          </cell>
          <cell r="BS301">
            <v>0</v>
          </cell>
          <cell r="BT301">
            <v>1</v>
          </cell>
          <cell r="BU301">
            <v>1</v>
          </cell>
          <cell r="BV301">
            <v>0</v>
          </cell>
          <cell r="BW301">
            <v>0</v>
          </cell>
          <cell r="BX301">
            <v>0</v>
          </cell>
          <cell r="BY301">
            <v>1</v>
          </cell>
          <cell r="BZ301">
            <v>0</v>
          </cell>
          <cell r="CA301">
            <v>2</v>
          </cell>
          <cell r="CB301">
            <v>0</v>
          </cell>
          <cell r="CC301">
            <v>0</v>
          </cell>
          <cell r="CD301">
            <v>1</v>
          </cell>
          <cell r="CE301">
            <v>1</v>
          </cell>
          <cell r="CF301">
            <v>0</v>
          </cell>
          <cell r="CG301">
            <v>0</v>
          </cell>
          <cell r="CH301">
            <v>2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1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</row>
        <row r="302">
          <cell r="A302" t="str">
            <v>ﾋｲﾊ111</v>
          </cell>
          <cell r="B302" t="str">
            <v>ﾋｲﾊ1</v>
          </cell>
          <cell r="C302">
            <v>1</v>
          </cell>
          <cell r="D302">
            <v>1</v>
          </cell>
          <cell r="E302">
            <v>4</v>
          </cell>
          <cell r="F302">
            <v>7</v>
          </cell>
          <cell r="G302">
            <v>5</v>
          </cell>
          <cell r="H302">
            <v>2</v>
          </cell>
          <cell r="I302">
            <v>6</v>
          </cell>
          <cell r="J302">
            <v>6</v>
          </cell>
          <cell r="K302">
            <v>2</v>
          </cell>
          <cell r="L302">
            <v>12</v>
          </cell>
          <cell r="M302">
            <v>8</v>
          </cell>
          <cell r="N302">
            <v>6</v>
          </cell>
          <cell r="O302">
            <v>7</v>
          </cell>
          <cell r="P302">
            <v>5</v>
          </cell>
          <cell r="Q302">
            <v>8</v>
          </cell>
          <cell r="R302">
            <v>2</v>
          </cell>
          <cell r="S302">
            <v>8</v>
          </cell>
          <cell r="T302">
            <v>13</v>
          </cell>
          <cell r="U302">
            <v>13</v>
          </cell>
          <cell r="V302">
            <v>9</v>
          </cell>
          <cell r="W302">
            <v>9</v>
          </cell>
          <cell r="X302">
            <v>7</v>
          </cell>
          <cell r="Y302">
            <v>3</v>
          </cell>
          <cell r="Z302">
            <v>6</v>
          </cell>
          <cell r="AA302">
            <v>1</v>
          </cell>
          <cell r="AB302">
            <v>8</v>
          </cell>
          <cell r="AC302">
            <v>8</v>
          </cell>
          <cell r="AD302">
            <v>8</v>
          </cell>
          <cell r="AE302">
            <v>5</v>
          </cell>
          <cell r="AF302">
            <v>7</v>
          </cell>
          <cell r="AG302">
            <v>8</v>
          </cell>
          <cell r="AH302">
            <v>9</v>
          </cell>
          <cell r="AI302">
            <v>6</v>
          </cell>
          <cell r="AJ302">
            <v>4</v>
          </cell>
          <cell r="AK302">
            <v>8</v>
          </cell>
          <cell r="AL302">
            <v>5</v>
          </cell>
          <cell r="AM302">
            <v>7</v>
          </cell>
          <cell r="AN302">
            <v>5</v>
          </cell>
          <cell r="AO302">
            <v>5</v>
          </cell>
          <cell r="AP302">
            <v>7</v>
          </cell>
          <cell r="AQ302">
            <v>8</v>
          </cell>
          <cell r="AR302">
            <v>13</v>
          </cell>
          <cell r="AS302">
            <v>11</v>
          </cell>
          <cell r="AT302">
            <v>11</v>
          </cell>
          <cell r="AU302">
            <v>4</v>
          </cell>
          <cell r="AV302">
            <v>9</v>
          </cell>
          <cell r="AW302">
            <v>13</v>
          </cell>
          <cell r="AX302">
            <v>11</v>
          </cell>
          <cell r="AY302">
            <v>9</v>
          </cell>
          <cell r="AZ302">
            <v>7</v>
          </cell>
          <cell r="BA302">
            <v>12</v>
          </cell>
          <cell r="BB302">
            <v>13</v>
          </cell>
          <cell r="BC302">
            <v>13</v>
          </cell>
          <cell r="BD302">
            <v>8</v>
          </cell>
          <cell r="BE302">
            <v>9</v>
          </cell>
          <cell r="BF302">
            <v>15</v>
          </cell>
          <cell r="BG302">
            <v>11</v>
          </cell>
          <cell r="BH302">
            <v>6</v>
          </cell>
          <cell r="BI302">
            <v>6</v>
          </cell>
          <cell r="BJ302">
            <v>7</v>
          </cell>
          <cell r="BK302">
            <v>14</v>
          </cell>
          <cell r="BL302">
            <v>14</v>
          </cell>
          <cell r="BM302">
            <v>6</v>
          </cell>
          <cell r="BN302">
            <v>18</v>
          </cell>
          <cell r="BO302">
            <v>14</v>
          </cell>
          <cell r="BP302">
            <v>4</v>
          </cell>
          <cell r="BQ302">
            <v>14</v>
          </cell>
          <cell r="BR302">
            <v>15</v>
          </cell>
          <cell r="BS302">
            <v>13</v>
          </cell>
          <cell r="BT302">
            <v>15</v>
          </cell>
          <cell r="BU302">
            <v>10</v>
          </cell>
          <cell r="BV302">
            <v>10</v>
          </cell>
          <cell r="BW302">
            <v>12</v>
          </cell>
          <cell r="BX302">
            <v>7</v>
          </cell>
          <cell r="BY302">
            <v>4</v>
          </cell>
          <cell r="BZ302">
            <v>5</v>
          </cell>
          <cell r="CA302">
            <v>2</v>
          </cell>
          <cell r="CB302">
            <v>6</v>
          </cell>
          <cell r="CC302">
            <v>9</v>
          </cell>
          <cell r="CD302">
            <v>6</v>
          </cell>
          <cell r="CE302">
            <v>4</v>
          </cell>
          <cell r="CF302">
            <v>6</v>
          </cell>
          <cell r="CG302">
            <v>5</v>
          </cell>
          <cell r="CH302">
            <v>5</v>
          </cell>
          <cell r="CI302">
            <v>5</v>
          </cell>
          <cell r="CJ302">
            <v>9</v>
          </cell>
          <cell r="CK302">
            <v>5</v>
          </cell>
          <cell r="CL302">
            <v>3</v>
          </cell>
          <cell r="CM302">
            <v>4</v>
          </cell>
          <cell r="CN302">
            <v>2</v>
          </cell>
          <cell r="CO302">
            <v>1</v>
          </cell>
          <cell r="CP302">
            <v>4</v>
          </cell>
          <cell r="CQ302">
            <v>2</v>
          </cell>
          <cell r="CR302">
            <v>2</v>
          </cell>
          <cell r="CS302">
            <v>1</v>
          </cell>
          <cell r="CT302">
            <v>2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</row>
        <row r="303">
          <cell r="A303" t="str">
            <v>ﾋｲﾊ112</v>
          </cell>
          <cell r="B303" t="str">
            <v>ﾋｲﾊ1</v>
          </cell>
          <cell r="C303">
            <v>1</v>
          </cell>
          <cell r="D303">
            <v>2</v>
          </cell>
          <cell r="E303">
            <v>6</v>
          </cell>
          <cell r="F303">
            <v>4</v>
          </cell>
          <cell r="G303">
            <v>4</v>
          </cell>
          <cell r="H303">
            <v>5</v>
          </cell>
          <cell r="I303">
            <v>4</v>
          </cell>
          <cell r="J303">
            <v>3</v>
          </cell>
          <cell r="K303">
            <v>3</v>
          </cell>
          <cell r="L303">
            <v>4</v>
          </cell>
          <cell r="M303">
            <v>7</v>
          </cell>
          <cell r="N303">
            <v>9</v>
          </cell>
          <cell r="O303">
            <v>6</v>
          </cell>
          <cell r="P303">
            <v>7</v>
          </cell>
          <cell r="Q303">
            <v>5</v>
          </cell>
          <cell r="R303">
            <v>9</v>
          </cell>
          <cell r="S303">
            <v>6</v>
          </cell>
          <cell r="T303">
            <v>7</v>
          </cell>
          <cell r="U303">
            <v>4</v>
          </cell>
          <cell r="V303">
            <v>6</v>
          </cell>
          <cell r="W303">
            <v>7</v>
          </cell>
          <cell r="X303">
            <v>7</v>
          </cell>
          <cell r="Y303">
            <v>10</v>
          </cell>
          <cell r="Z303">
            <v>6</v>
          </cell>
          <cell r="AA303">
            <v>5</v>
          </cell>
          <cell r="AB303">
            <v>8</v>
          </cell>
          <cell r="AC303">
            <v>9</v>
          </cell>
          <cell r="AD303">
            <v>5</v>
          </cell>
          <cell r="AE303">
            <v>5</v>
          </cell>
          <cell r="AF303">
            <v>9</v>
          </cell>
          <cell r="AG303">
            <v>7</v>
          </cell>
          <cell r="AH303">
            <v>11</v>
          </cell>
          <cell r="AI303">
            <v>5</v>
          </cell>
          <cell r="AJ303">
            <v>4</v>
          </cell>
          <cell r="AK303">
            <v>11</v>
          </cell>
          <cell r="AL303">
            <v>12</v>
          </cell>
          <cell r="AM303">
            <v>5</v>
          </cell>
          <cell r="AN303">
            <v>6</v>
          </cell>
          <cell r="AO303">
            <v>5</v>
          </cell>
          <cell r="AP303">
            <v>6</v>
          </cell>
          <cell r="AQ303">
            <v>12</v>
          </cell>
          <cell r="AR303">
            <v>10</v>
          </cell>
          <cell r="AS303">
            <v>7</v>
          </cell>
          <cell r="AT303">
            <v>10</v>
          </cell>
          <cell r="AU303">
            <v>12</v>
          </cell>
          <cell r="AV303">
            <v>12</v>
          </cell>
          <cell r="AW303">
            <v>17</v>
          </cell>
          <cell r="AX303">
            <v>15</v>
          </cell>
          <cell r="AY303">
            <v>8</v>
          </cell>
          <cell r="AZ303">
            <v>6</v>
          </cell>
          <cell r="BA303">
            <v>13</v>
          </cell>
          <cell r="BB303">
            <v>6</v>
          </cell>
          <cell r="BC303">
            <v>17</v>
          </cell>
          <cell r="BD303">
            <v>8</v>
          </cell>
          <cell r="BE303">
            <v>14</v>
          </cell>
          <cell r="BF303">
            <v>6</v>
          </cell>
          <cell r="BG303">
            <v>8</v>
          </cell>
          <cell r="BH303">
            <v>14</v>
          </cell>
          <cell r="BI303">
            <v>12</v>
          </cell>
          <cell r="BJ303">
            <v>15</v>
          </cell>
          <cell r="BK303">
            <v>9</v>
          </cell>
          <cell r="BL303">
            <v>9</v>
          </cell>
          <cell r="BM303">
            <v>15</v>
          </cell>
          <cell r="BN303">
            <v>8</v>
          </cell>
          <cell r="BO303">
            <v>12</v>
          </cell>
          <cell r="BP303">
            <v>6</v>
          </cell>
          <cell r="BQ303">
            <v>18</v>
          </cell>
          <cell r="BR303">
            <v>8</v>
          </cell>
          <cell r="BS303">
            <v>17</v>
          </cell>
          <cell r="BT303">
            <v>11</v>
          </cell>
          <cell r="BU303">
            <v>15</v>
          </cell>
          <cell r="BV303">
            <v>11</v>
          </cell>
          <cell r="BW303">
            <v>12</v>
          </cell>
          <cell r="BX303">
            <v>3</v>
          </cell>
          <cell r="BY303">
            <v>13</v>
          </cell>
          <cell r="BZ303">
            <v>11</v>
          </cell>
          <cell r="CA303">
            <v>10</v>
          </cell>
          <cell r="CB303">
            <v>8</v>
          </cell>
          <cell r="CC303">
            <v>10</v>
          </cell>
          <cell r="CD303">
            <v>8</v>
          </cell>
          <cell r="CE303">
            <v>10</v>
          </cell>
          <cell r="CF303">
            <v>12</v>
          </cell>
          <cell r="CG303">
            <v>12</v>
          </cell>
          <cell r="CH303">
            <v>11</v>
          </cell>
          <cell r="CI303">
            <v>7</v>
          </cell>
          <cell r="CJ303">
            <v>6</v>
          </cell>
          <cell r="CK303">
            <v>4</v>
          </cell>
          <cell r="CL303">
            <v>7</v>
          </cell>
          <cell r="CM303">
            <v>7</v>
          </cell>
          <cell r="CN303">
            <v>10</v>
          </cell>
          <cell r="CO303">
            <v>8</v>
          </cell>
          <cell r="CP303">
            <v>4</v>
          </cell>
          <cell r="CQ303">
            <v>7</v>
          </cell>
          <cell r="CR303">
            <v>6</v>
          </cell>
          <cell r="CS303">
            <v>4</v>
          </cell>
          <cell r="CT303">
            <v>1</v>
          </cell>
          <cell r="CU303">
            <v>2</v>
          </cell>
          <cell r="CV303">
            <v>1</v>
          </cell>
          <cell r="CW303">
            <v>1</v>
          </cell>
          <cell r="CX303">
            <v>1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2</v>
          </cell>
          <cell r="DD303">
            <v>0</v>
          </cell>
          <cell r="DE303">
            <v>0</v>
          </cell>
        </row>
        <row r="304">
          <cell r="A304" t="str">
            <v>ﾋｲﾊ211</v>
          </cell>
          <cell r="B304" t="str">
            <v>ﾋｲﾊ2</v>
          </cell>
          <cell r="C304">
            <v>1</v>
          </cell>
          <cell r="D304">
            <v>1</v>
          </cell>
          <cell r="E304">
            <v>2</v>
          </cell>
          <cell r="F304">
            <v>6</v>
          </cell>
          <cell r="G304">
            <v>6</v>
          </cell>
          <cell r="H304">
            <v>6</v>
          </cell>
          <cell r="I304">
            <v>10</v>
          </cell>
          <cell r="J304">
            <v>7</v>
          </cell>
          <cell r="K304">
            <v>5</v>
          </cell>
          <cell r="L304">
            <v>12</v>
          </cell>
          <cell r="M304">
            <v>7</v>
          </cell>
          <cell r="N304">
            <v>5</v>
          </cell>
          <cell r="O304">
            <v>8</v>
          </cell>
          <cell r="P304">
            <v>11</v>
          </cell>
          <cell r="Q304">
            <v>6</v>
          </cell>
          <cell r="R304">
            <v>5</v>
          </cell>
          <cell r="S304">
            <v>11</v>
          </cell>
          <cell r="T304">
            <v>6</v>
          </cell>
          <cell r="U304">
            <v>2</v>
          </cell>
          <cell r="V304">
            <v>6</v>
          </cell>
          <cell r="W304">
            <v>9</v>
          </cell>
          <cell r="X304">
            <v>8</v>
          </cell>
          <cell r="Y304">
            <v>4</v>
          </cell>
          <cell r="Z304">
            <v>6</v>
          </cell>
          <cell r="AA304">
            <v>5</v>
          </cell>
          <cell r="AB304">
            <v>5</v>
          </cell>
          <cell r="AC304">
            <v>6</v>
          </cell>
          <cell r="AD304">
            <v>3</v>
          </cell>
          <cell r="AE304">
            <v>4</v>
          </cell>
          <cell r="AF304">
            <v>5</v>
          </cell>
          <cell r="AG304">
            <v>4</v>
          </cell>
          <cell r="AH304">
            <v>7</v>
          </cell>
          <cell r="AI304">
            <v>7</v>
          </cell>
          <cell r="AJ304">
            <v>7</v>
          </cell>
          <cell r="AK304">
            <v>7</v>
          </cell>
          <cell r="AL304">
            <v>10</v>
          </cell>
          <cell r="AM304">
            <v>8</v>
          </cell>
          <cell r="AN304">
            <v>9</v>
          </cell>
          <cell r="AO304">
            <v>11</v>
          </cell>
          <cell r="AP304">
            <v>7</v>
          </cell>
          <cell r="AQ304">
            <v>9</v>
          </cell>
          <cell r="AR304">
            <v>10</v>
          </cell>
          <cell r="AS304">
            <v>11</v>
          </cell>
          <cell r="AT304">
            <v>9</v>
          </cell>
          <cell r="AU304">
            <v>9</v>
          </cell>
          <cell r="AV304">
            <v>15</v>
          </cell>
          <cell r="AW304">
            <v>14</v>
          </cell>
          <cell r="AX304">
            <v>16</v>
          </cell>
          <cell r="AY304">
            <v>12</v>
          </cell>
          <cell r="AZ304">
            <v>9</v>
          </cell>
          <cell r="BA304">
            <v>10</v>
          </cell>
          <cell r="BB304">
            <v>7</v>
          </cell>
          <cell r="BC304">
            <v>7</v>
          </cell>
          <cell r="BD304">
            <v>9</v>
          </cell>
          <cell r="BE304">
            <v>12</v>
          </cell>
          <cell r="BF304">
            <v>6</v>
          </cell>
          <cell r="BG304">
            <v>9</v>
          </cell>
          <cell r="BH304">
            <v>8</v>
          </cell>
          <cell r="BI304">
            <v>3</v>
          </cell>
          <cell r="BJ304">
            <v>10</v>
          </cell>
          <cell r="BK304">
            <v>10</v>
          </cell>
          <cell r="BL304">
            <v>16</v>
          </cell>
          <cell r="BM304">
            <v>6</v>
          </cell>
          <cell r="BN304">
            <v>9</v>
          </cell>
          <cell r="BO304">
            <v>11</v>
          </cell>
          <cell r="BP304">
            <v>8</v>
          </cell>
          <cell r="BQ304">
            <v>2</v>
          </cell>
          <cell r="BR304">
            <v>7</v>
          </cell>
          <cell r="BS304">
            <v>7</v>
          </cell>
          <cell r="BT304">
            <v>3</v>
          </cell>
          <cell r="BU304">
            <v>6</v>
          </cell>
          <cell r="BV304">
            <v>11</v>
          </cell>
          <cell r="BW304">
            <v>11</v>
          </cell>
          <cell r="BX304">
            <v>5</v>
          </cell>
          <cell r="BY304">
            <v>8</v>
          </cell>
          <cell r="BZ304">
            <v>4</v>
          </cell>
          <cell r="CA304">
            <v>3</v>
          </cell>
          <cell r="CB304">
            <v>11</v>
          </cell>
          <cell r="CC304">
            <v>6</v>
          </cell>
          <cell r="CD304">
            <v>2</v>
          </cell>
          <cell r="CE304">
            <v>2</v>
          </cell>
          <cell r="CF304">
            <v>2</v>
          </cell>
          <cell r="CG304">
            <v>4</v>
          </cell>
          <cell r="CH304">
            <v>4</v>
          </cell>
          <cell r="CI304">
            <v>5</v>
          </cell>
          <cell r="CJ304">
            <v>6</v>
          </cell>
          <cell r="CK304">
            <v>3</v>
          </cell>
          <cell r="CL304">
            <v>4</v>
          </cell>
          <cell r="CM304">
            <v>4</v>
          </cell>
          <cell r="CN304">
            <v>2</v>
          </cell>
          <cell r="CO304">
            <v>2</v>
          </cell>
          <cell r="CP304">
            <v>3</v>
          </cell>
          <cell r="CQ304">
            <v>1</v>
          </cell>
          <cell r="CR304">
            <v>0</v>
          </cell>
          <cell r="CS304">
            <v>1</v>
          </cell>
          <cell r="CT304">
            <v>2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</row>
        <row r="305">
          <cell r="A305" t="str">
            <v>ﾋｲﾊ212</v>
          </cell>
          <cell r="B305" t="str">
            <v>ﾋｲﾊ2</v>
          </cell>
          <cell r="C305">
            <v>1</v>
          </cell>
          <cell r="D305">
            <v>2</v>
          </cell>
          <cell r="E305">
            <v>5</v>
          </cell>
          <cell r="F305">
            <v>5</v>
          </cell>
          <cell r="G305">
            <v>9</v>
          </cell>
          <cell r="H305">
            <v>7</v>
          </cell>
          <cell r="I305">
            <v>3</v>
          </cell>
          <cell r="J305">
            <v>9</v>
          </cell>
          <cell r="K305">
            <v>13</v>
          </cell>
          <cell r="L305">
            <v>7</v>
          </cell>
          <cell r="M305">
            <v>9</v>
          </cell>
          <cell r="N305">
            <v>5</v>
          </cell>
          <cell r="O305">
            <v>5</v>
          </cell>
          <cell r="P305">
            <v>4</v>
          </cell>
          <cell r="Q305">
            <v>5</v>
          </cell>
          <cell r="R305">
            <v>4</v>
          </cell>
          <cell r="S305">
            <v>7</v>
          </cell>
          <cell r="T305">
            <v>5</v>
          </cell>
          <cell r="U305">
            <v>5</v>
          </cell>
          <cell r="V305">
            <v>3</v>
          </cell>
          <cell r="W305">
            <v>4</v>
          </cell>
          <cell r="X305">
            <v>3</v>
          </cell>
          <cell r="Y305">
            <v>1</v>
          </cell>
          <cell r="Z305">
            <v>7</v>
          </cell>
          <cell r="AA305">
            <v>2</v>
          </cell>
          <cell r="AB305">
            <v>2</v>
          </cell>
          <cell r="AC305">
            <v>3</v>
          </cell>
          <cell r="AD305">
            <v>9</v>
          </cell>
          <cell r="AE305">
            <v>4</v>
          </cell>
          <cell r="AF305">
            <v>5</v>
          </cell>
          <cell r="AG305">
            <v>4</v>
          </cell>
          <cell r="AH305">
            <v>10</v>
          </cell>
          <cell r="AI305">
            <v>5</v>
          </cell>
          <cell r="AJ305">
            <v>5</v>
          </cell>
          <cell r="AK305">
            <v>5</v>
          </cell>
          <cell r="AL305">
            <v>8</v>
          </cell>
          <cell r="AM305">
            <v>7</v>
          </cell>
          <cell r="AN305">
            <v>14</v>
          </cell>
          <cell r="AO305">
            <v>6</v>
          </cell>
          <cell r="AP305">
            <v>9</v>
          </cell>
          <cell r="AQ305">
            <v>8</v>
          </cell>
          <cell r="AR305">
            <v>11</v>
          </cell>
          <cell r="AS305">
            <v>10</v>
          </cell>
          <cell r="AT305">
            <v>10</v>
          </cell>
          <cell r="AU305">
            <v>7</v>
          </cell>
          <cell r="AV305">
            <v>9</v>
          </cell>
          <cell r="AW305">
            <v>12</v>
          </cell>
          <cell r="AX305">
            <v>15</v>
          </cell>
          <cell r="AY305">
            <v>13</v>
          </cell>
          <cell r="AZ305">
            <v>4</v>
          </cell>
          <cell r="BA305">
            <v>11</v>
          </cell>
          <cell r="BB305">
            <v>6</v>
          </cell>
          <cell r="BC305">
            <v>13</v>
          </cell>
          <cell r="BD305">
            <v>5</v>
          </cell>
          <cell r="BE305">
            <v>6</v>
          </cell>
          <cell r="BF305">
            <v>14</v>
          </cell>
          <cell r="BG305">
            <v>6</v>
          </cell>
          <cell r="BH305">
            <v>13</v>
          </cell>
          <cell r="BI305">
            <v>5</v>
          </cell>
          <cell r="BJ305">
            <v>6</v>
          </cell>
          <cell r="BK305">
            <v>9</v>
          </cell>
          <cell r="BL305">
            <v>12</v>
          </cell>
          <cell r="BM305">
            <v>10</v>
          </cell>
          <cell r="BN305">
            <v>4</v>
          </cell>
          <cell r="BO305">
            <v>9</v>
          </cell>
          <cell r="BP305">
            <v>6</v>
          </cell>
          <cell r="BQ305">
            <v>4</v>
          </cell>
          <cell r="BR305">
            <v>8</v>
          </cell>
          <cell r="BS305">
            <v>6</v>
          </cell>
          <cell r="BT305">
            <v>13</v>
          </cell>
          <cell r="BU305">
            <v>12</v>
          </cell>
          <cell r="BV305">
            <v>7</v>
          </cell>
          <cell r="BW305">
            <v>9</v>
          </cell>
          <cell r="BX305">
            <v>4</v>
          </cell>
          <cell r="BY305">
            <v>14</v>
          </cell>
          <cell r="BZ305">
            <v>2</v>
          </cell>
          <cell r="CA305">
            <v>7</v>
          </cell>
          <cell r="CB305">
            <v>10</v>
          </cell>
          <cell r="CC305">
            <v>6</v>
          </cell>
          <cell r="CD305">
            <v>8</v>
          </cell>
          <cell r="CE305">
            <v>1</v>
          </cell>
          <cell r="CF305">
            <v>4</v>
          </cell>
          <cell r="CG305">
            <v>5</v>
          </cell>
          <cell r="CH305">
            <v>6</v>
          </cell>
          <cell r="CI305">
            <v>8</v>
          </cell>
          <cell r="CJ305">
            <v>6</v>
          </cell>
          <cell r="CK305">
            <v>7</v>
          </cell>
          <cell r="CL305">
            <v>6</v>
          </cell>
          <cell r="CM305">
            <v>6</v>
          </cell>
          <cell r="CN305">
            <v>6</v>
          </cell>
          <cell r="CO305">
            <v>1</v>
          </cell>
          <cell r="CP305">
            <v>6</v>
          </cell>
          <cell r="CQ305">
            <v>1</v>
          </cell>
          <cell r="CR305">
            <v>0</v>
          </cell>
          <cell r="CS305">
            <v>5</v>
          </cell>
          <cell r="CT305">
            <v>0</v>
          </cell>
          <cell r="CU305">
            <v>4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0</v>
          </cell>
          <cell r="DE305">
            <v>0</v>
          </cell>
        </row>
        <row r="306">
          <cell r="A306" t="str">
            <v>ﾋｸﾏ 11</v>
          </cell>
          <cell r="B306" t="str">
            <v xml:space="preserve">ﾋｸﾏ 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2</v>
          </cell>
          <cell r="I306">
            <v>1</v>
          </cell>
          <cell r="J306">
            <v>2</v>
          </cell>
          <cell r="K306">
            <v>1</v>
          </cell>
          <cell r="L306">
            <v>1</v>
          </cell>
          <cell r="M306">
            <v>3</v>
          </cell>
          <cell r="N306">
            <v>1</v>
          </cell>
          <cell r="O306">
            <v>2</v>
          </cell>
          <cell r="P306">
            <v>0</v>
          </cell>
          <cell r="Q306">
            <v>5</v>
          </cell>
          <cell r="R306">
            <v>1</v>
          </cell>
          <cell r="S306">
            <v>5</v>
          </cell>
          <cell r="T306">
            <v>2</v>
          </cell>
          <cell r="U306">
            <v>4</v>
          </cell>
          <cell r="V306">
            <v>2</v>
          </cell>
          <cell r="W306">
            <v>1</v>
          </cell>
          <cell r="X306">
            <v>1</v>
          </cell>
          <cell r="Y306">
            <v>2</v>
          </cell>
          <cell r="Z306">
            <v>1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3</v>
          </cell>
          <cell r="AH306">
            <v>0</v>
          </cell>
          <cell r="AI306">
            <v>0</v>
          </cell>
          <cell r="AJ306">
            <v>0</v>
          </cell>
          <cell r="AK306">
            <v>1</v>
          </cell>
          <cell r="AL306">
            <v>1</v>
          </cell>
          <cell r="AM306">
            <v>0</v>
          </cell>
          <cell r="AN306">
            <v>1</v>
          </cell>
          <cell r="AO306">
            <v>0</v>
          </cell>
          <cell r="AP306">
            <v>1</v>
          </cell>
          <cell r="AQ306">
            <v>2</v>
          </cell>
          <cell r="AR306">
            <v>1</v>
          </cell>
          <cell r="AS306">
            <v>3</v>
          </cell>
          <cell r="AT306">
            <v>3</v>
          </cell>
          <cell r="AU306">
            <v>6</v>
          </cell>
          <cell r="AV306">
            <v>4</v>
          </cell>
          <cell r="AW306">
            <v>3</v>
          </cell>
          <cell r="AX306">
            <v>3</v>
          </cell>
          <cell r="AY306">
            <v>6</v>
          </cell>
          <cell r="AZ306">
            <v>6</v>
          </cell>
          <cell r="BA306">
            <v>3</v>
          </cell>
          <cell r="BB306">
            <v>3</v>
          </cell>
          <cell r="BC306">
            <v>3</v>
          </cell>
          <cell r="BD306">
            <v>1</v>
          </cell>
          <cell r="BE306">
            <v>2</v>
          </cell>
          <cell r="BF306">
            <v>2</v>
          </cell>
          <cell r="BG306">
            <v>0</v>
          </cell>
          <cell r="BH306">
            <v>2</v>
          </cell>
          <cell r="BI306">
            <v>3</v>
          </cell>
          <cell r="BJ306">
            <v>3</v>
          </cell>
          <cell r="BK306">
            <v>1</v>
          </cell>
          <cell r="BL306">
            <v>1</v>
          </cell>
          <cell r="BM306">
            <v>2</v>
          </cell>
          <cell r="BN306">
            <v>2</v>
          </cell>
          <cell r="BO306">
            <v>0</v>
          </cell>
          <cell r="BP306">
            <v>1</v>
          </cell>
          <cell r="BQ306">
            <v>3</v>
          </cell>
          <cell r="BR306">
            <v>0</v>
          </cell>
          <cell r="BS306">
            <v>1</v>
          </cell>
          <cell r="BT306">
            <v>0</v>
          </cell>
          <cell r="BU306">
            <v>0</v>
          </cell>
          <cell r="BV306">
            <v>0</v>
          </cell>
          <cell r="BW306">
            <v>1</v>
          </cell>
          <cell r="BX306">
            <v>0</v>
          </cell>
          <cell r="BY306">
            <v>1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1</v>
          </cell>
          <cell r="CF306">
            <v>0</v>
          </cell>
          <cell r="CG306">
            <v>1</v>
          </cell>
          <cell r="CH306">
            <v>0</v>
          </cell>
          <cell r="CI306">
            <v>0</v>
          </cell>
          <cell r="CJ306">
            <v>1</v>
          </cell>
          <cell r="CK306">
            <v>0</v>
          </cell>
          <cell r="CL306">
            <v>0</v>
          </cell>
          <cell r="CM306">
            <v>0</v>
          </cell>
          <cell r="CN306">
            <v>1</v>
          </cell>
          <cell r="CO306">
            <v>1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0</v>
          </cell>
          <cell r="DE306">
            <v>0</v>
          </cell>
        </row>
        <row r="307">
          <cell r="A307" t="str">
            <v>ﾋｸﾏ 12</v>
          </cell>
          <cell r="B307" t="str">
            <v xml:space="preserve">ﾋｸﾏ </v>
          </cell>
          <cell r="C307">
            <v>1</v>
          </cell>
          <cell r="D307">
            <v>2</v>
          </cell>
          <cell r="E307">
            <v>1</v>
          </cell>
          <cell r="F307">
            <v>1</v>
          </cell>
          <cell r="G307">
            <v>2</v>
          </cell>
          <cell r="H307">
            <v>0</v>
          </cell>
          <cell r="I307">
            <v>0</v>
          </cell>
          <cell r="J307">
            <v>0</v>
          </cell>
          <cell r="K307">
            <v>2</v>
          </cell>
          <cell r="L307">
            <v>1</v>
          </cell>
          <cell r="M307">
            <v>2</v>
          </cell>
          <cell r="N307">
            <v>3</v>
          </cell>
          <cell r="O307">
            <v>2</v>
          </cell>
          <cell r="P307">
            <v>3</v>
          </cell>
          <cell r="Q307">
            <v>2</v>
          </cell>
          <cell r="R307">
            <v>7</v>
          </cell>
          <cell r="S307">
            <v>1</v>
          </cell>
          <cell r="T307">
            <v>7</v>
          </cell>
          <cell r="U307">
            <v>5</v>
          </cell>
          <cell r="V307">
            <v>2</v>
          </cell>
          <cell r="W307">
            <v>4</v>
          </cell>
          <cell r="X307">
            <v>1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1</v>
          </cell>
          <cell r="AD307">
            <v>1</v>
          </cell>
          <cell r="AE307">
            <v>0</v>
          </cell>
          <cell r="AF307">
            <v>2</v>
          </cell>
          <cell r="AG307">
            <v>4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1</v>
          </cell>
          <cell r="AM307">
            <v>1</v>
          </cell>
          <cell r="AN307">
            <v>1</v>
          </cell>
          <cell r="AO307">
            <v>0</v>
          </cell>
          <cell r="AP307">
            <v>1</v>
          </cell>
          <cell r="AQ307">
            <v>3</v>
          </cell>
          <cell r="AR307">
            <v>3</v>
          </cell>
          <cell r="AS307">
            <v>3</v>
          </cell>
          <cell r="AT307">
            <v>4</v>
          </cell>
          <cell r="AU307">
            <v>8</v>
          </cell>
          <cell r="AV307">
            <v>3</v>
          </cell>
          <cell r="AW307">
            <v>3</v>
          </cell>
          <cell r="AX307">
            <v>5</v>
          </cell>
          <cell r="AY307">
            <v>3</v>
          </cell>
          <cell r="AZ307">
            <v>4</v>
          </cell>
          <cell r="BA307">
            <v>3</v>
          </cell>
          <cell r="BB307">
            <v>3</v>
          </cell>
          <cell r="BC307">
            <v>2</v>
          </cell>
          <cell r="BD307">
            <v>2</v>
          </cell>
          <cell r="BE307">
            <v>5</v>
          </cell>
          <cell r="BF307">
            <v>3</v>
          </cell>
          <cell r="BG307">
            <v>0</v>
          </cell>
          <cell r="BH307">
            <v>2</v>
          </cell>
          <cell r="BI307">
            <v>1</v>
          </cell>
          <cell r="BJ307">
            <v>4</v>
          </cell>
          <cell r="BK307">
            <v>3</v>
          </cell>
          <cell r="BL307">
            <v>1</v>
          </cell>
          <cell r="BM307">
            <v>2</v>
          </cell>
          <cell r="BN307">
            <v>0</v>
          </cell>
          <cell r="BO307">
            <v>1</v>
          </cell>
          <cell r="BP307">
            <v>2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1</v>
          </cell>
          <cell r="BW307">
            <v>2</v>
          </cell>
          <cell r="BX307">
            <v>1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1</v>
          </cell>
          <cell r="CF307">
            <v>0</v>
          </cell>
          <cell r="CG307">
            <v>0</v>
          </cell>
          <cell r="CH307">
            <v>2</v>
          </cell>
          <cell r="CI307">
            <v>0</v>
          </cell>
          <cell r="CJ307">
            <v>1</v>
          </cell>
          <cell r="CK307">
            <v>0</v>
          </cell>
          <cell r="CL307">
            <v>0</v>
          </cell>
          <cell r="CM307">
            <v>4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D307">
            <v>0</v>
          </cell>
          <cell r="DE307">
            <v>0</v>
          </cell>
        </row>
        <row r="308">
          <cell r="A308" t="str">
            <v>ﾋｸﾏ111</v>
          </cell>
          <cell r="B308" t="str">
            <v>ﾋｸﾏ1</v>
          </cell>
          <cell r="C308">
            <v>1</v>
          </cell>
          <cell r="D308">
            <v>1</v>
          </cell>
          <cell r="E308">
            <v>4</v>
          </cell>
          <cell r="F308">
            <v>6</v>
          </cell>
          <cell r="G308">
            <v>5</v>
          </cell>
          <cell r="H308">
            <v>2</v>
          </cell>
          <cell r="I308">
            <v>4</v>
          </cell>
          <cell r="J308">
            <v>3</v>
          </cell>
          <cell r="K308">
            <v>6</v>
          </cell>
          <cell r="L308">
            <v>4</v>
          </cell>
          <cell r="M308">
            <v>5</v>
          </cell>
          <cell r="N308">
            <v>3</v>
          </cell>
          <cell r="O308">
            <v>3</v>
          </cell>
          <cell r="P308">
            <v>3</v>
          </cell>
          <cell r="Q308">
            <v>3</v>
          </cell>
          <cell r="R308">
            <v>2</v>
          </cell>
          <cell r="S308">
            <v>4</v>
          </cell>
          <cell r="T308">
            <v>0</v>
          </cell>
          <cell r="U308">
            <v>7</v>
          </cell>
          <cell r="V308">
            <v>2</v>
          </cell>
          <cell r="W308">
            <v>1</v>
          </cell>
          <cell r="X308">
            <v>4</v>
          </cell>
          <cell r="Y308">
            <v>7</v>
          </cell>
          <cell r="Z308">
            <v>6</v>
          </cell>
          <cell r="AA308">
            <v>6</v>
          </cell>
          <cell r="AB308">
            <v>3</v>
          </cell>
          <cell r="AC308">
            <v>4</v>
          </cell>
          <cell r="AD308">
            <v>5</v>
          </cell>
          <cell r="AE308">
            <v>2</v>
          </cell>
          <cell r="AF308">
            <v>7</v>
          </cell>
          <cell r="AG308">
            <v>4</v>
          </cell>
          <cell r="AH308">
            <v>4</v>
          </cell>
          <cell r="AI308">
            <v>7</v>
          </cell>
          <cell r="AJ308">
            <v>7</v>
          </cell>
          <cell r="AK308">
            <v>9</v>
          </cell>
          <cell r="AL308">
            <v>2</v>
          </cell>
          <cell r="AM308">
            <v>4</v>
          </cell>
          <cell r="AN308">
            <v>6</v>
          </cell>
          <cell r="AO308">
            <v>5</v>
          </cell>
          <cell r="AP308">
            <v>5</v>
          </cell>
          <cell r="AQ308">
            <v>6</v>
          </cell>
          <cell r="AR308">
            <v>9</v>
          </cell>
          <cell r="AS308">
            <v>4</v>
          </cell>
          <cell r="AT308">
            <v>6</v>
          </cell>
          <cell r="AU308">
            <v>5</v>
          </cell>
          <cell r="AV308">
            <v>5</v>
          </cell>
          <cell r="AW308">
            <v>1</v>
          </cell>
          <cell r="AX308">
            <v>5</v>
          </cell>
          <cell r="AY308">
            <v>7</v>
          </cell>
          <cell r="AZ308">
            <v>4</v>
          </cell>
          <cell r="BA308">
            <v>8</v>
          </cell>
          <cell r="BB308">
            <v>9</v>
          </cell>
          <cell r="BC308">
            <v>7</v>
          </cell>
          <cell r="BD308">
            <v>11</v>
          </cell>
          <cell r="BE308">
            <v>9</v>
          </cell>
          <cell r="BF308">
            <v>7</v>
          </cell>
          <cell r="BG308">
            <v>9</v>
          </cell>
          <cell r="BH308">
            <v>4</v>
          </cell>
          <cell r="BI308">
            <v>6</v>
          </cell>
          <cell r="BJ308">
            <v>6</v>
          </cell>
          <cell r="BK308">
            <v>4</v>
          </cell>
          <cell r="BL308">
            <v>3</v>
          </cell>
          <cell r="BM308">
            <v>7</v>
          </cell>
          <cell r="BN308">
            <v>6</v>
          </cell>
          <cell r="BO308">
            <v>4</v>
          </cell>
          <cell r="BP308">
            <v>6</v>
          </cell>
          <cell r="BQ308">
            <v>3</v>
          </cell>
          <cell r="BR308">
            <v>3</v>
          </cell>
          <cell r="BS308">
            <v>1</v>
          </cell>
          <cell r="BT308">
            <v>7</v>
          </cell>
          <cell r="BU308">
            <v>12</v>
          </cell>
          <cell r="BV308">
            <v>8</v>
          </cell>
          <cell r="BW308">
            <v>5</v>
          </cell>
          <cell r="BX308">
            <v>3</v>
          </cell>
          <cell r="BY308">
            <v>3</v>
          </cell>
          <cell r="BZ308">
            <v>6</v>
          </cell>
          <cell r="CA308">
            <v>4</v>
          </cell>
          <cell r="CB308">
            <v>0</v>
          </cell>
          <cell r="CC308">
            <v>7</v>
          </cell>
          <cell r="CD308">
            <v>2</v>
          </cell>
          <cell r="CE308">
            <v>3</v>
          </cell>
          <cell r="CF308">
            <v>6</v>
          </cell>
          <cell r="CG308">
            <v>5</v>
          </cell>
          <cell r="CH308">
            <v>3</v>
          </cell>
          <cell r="CI308">
            <v>3</v>
          </cell>
          <cell r="CJ308">
            <v>4</v>
          </cell>
          <cell r="CK308">
            <v>3</v>
          </cell>
          <cell r="CL308">
            <v>5</v>
          </cell>
          <cell r="CM308">
            <v>3</v>
          </cell>
          <cell r="CN308">
            <v>1</v>
          </cell>
          <cell r="CO308">
            <v>2</v>
          </cell>
          <cell r="CP308">
            <v>2</v>
          </cell>
          <cell r="CQ308">
            <v>0</v>
          </cell>
          <cell r="CR308">
            <v>3</v>
          </cell>
          <cell r="CS308">
            <v>0</v>
          </cell>
          <cell r="CT308">
            <v>1</v>
          </cell>
          <cell r="CU308">
            <v>0</v>
          </cell>
          <cell r="CV308">
            <v>0</v>
          </cell>
          <cell r="CW308">
            <v>1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0</v>
          </cell>
          <cell r="DE308">
            <v>0</v>
          </cell>
        </row>
        <row r="309">
          <cell r="A309" t="str">
            <v>ﾋｸﾏ112</v>
          </cell>
          <cell r="B309" t="str">
            <v>ﾋｸﾏ1</v>
          </cell>
          <cell r="C309">
            <v>1</v>
          </cell>
          <cell r="D309">
            <v>2</v>
          </cell>
          <cell r="E309">
            <v>4</v>
          </cell>
          <cell r="F309">
            <v>4</v>
          </cell>
          <cell r="G309">
            <v>2</v>
          </cell>
          <cell r="H309">
            <v>3</v>
          </cell>
          <cell r="I309">
            <v>5</v>
          </cell>
          <cell r="J309">
            <v>2</v>
          </cell>
          <cell r="K309">
            <v>2</v>
          </cell>
          <cell r="L309">
            <v>3</v>
          </cell>
          <cell r="M309">
            <v>5</v>
          </cell>
          <cell r="N309">
            <v>1</v>
          </cell>
          <cell r="O309">
            <v>5</v>
          </cell>
          <cell r="P309">
            <v>3</v>
          </cell>
          <cell r="Q309">
            <v>3</v>
          </cell>
          <cell r="R309">
            <v>3</v>
          </cell>
          <cell r="S309">
            <v>5</v>
          </cell>
          <cell r="T309">
            <v>4</v>
          </cell>
          <cell r="U309">
            <v>2</v>
          </cell>
          <cell r="V309">
            <v>3</v>
          </cell>
          <cell r="W309">
            <v>5</v>
          </cell>
          <cell r="X309">
            <v>1</v>
          </cell>
          <cell r="Y309">
            <v>3</v>
          </cell>
          <cell r="Z309">
            <v>4</v>
          </cell>
          <cell r="AA309">
            <v>4</v>
          </cell>
          <cell r="AB309">
            <v>3</v>
          </cell>
          <cell r="AC309">
            <v>4</v>
          </cell>
          <cell r="AD309">
            <v>7</v>
          </cell>
          <cell r="AE309">
            <v>4</v>
          </cell>
          <cell r="AF309">
            <v>3</v>
          </cell>
          <cell r="AG309">
            <v>4</v>
          </cell>
          <cell r="AH309">
            <v>6</v>
          </cell>
          <cell r="AI309">
            <v>4</v>
          </cell>
          <cell r="AJ309">
            <v>7</v>
          </cell>
          <cell r="AK309">
            <v>6</v>
          </cell>
          <cell r="AL309">
            <v>1</v>
          </cell>
          <cell r="AM309">
            <v>7</v>
          </cell>
          <cell r="AN309">
            <v>5</v>
          </cell>
          <cell r="AO309">
            <v>6</v>
          </cell>
          <cell r="AP309">
            <v>10</v>
          </cell>
          <cell r="AQ309">
            <v>6</v>
          </cell>
          <cell r="AR309">
            <v>8</v>
          </cell>
          <cell r="AS309">
            <v>3</v>
          </cell>
          <cell r="AT309">
            <v>5</v>
          </cell>
          <cell r="AU309">
            <v>0</v>
          </cell>
          <cell r="AV309">
            <v>4</v>
          </cell>
          <cell r="AW309">
            <v>4</v>
          </cell>
          <cell r="AX309">
            <v>3</v>
          </cell>
          <cell r="AY309">
            <v>5</v>
          </cell>
          <cell r="AZ309">
            <v>7</v>
          </cell>
          <cell r="BA309">
            <v>6</v>
          </cell>
          <cell r="BB309">
            <v>7</v>
          </cell>
          <cell r="BC309">
            <v>8</v>
          </cell>
          <cell r="BD309">
            <v>3</v>
          </cell>
          <cell r="BE309">
            <v>5</v>
          </cell>
          <cell r="BF309">
            <v>6</v>
          </cell>
          <cell r="BG309">
            <v>6</v>
          </cell>
          <cell r="BH309">
            <v>7</v>
          </cell>
          <cell r="BI309">
            <v>8</v>
          </cell>
          <cell r="BJ309">
            <v>13</v>
          </cell>
          <cell r="BK309">
            <v>7</v>
          </cell>
          <cell r="BL309">
            <v>5</v>
          </cell>
          <cell r="BM309">
            <v>1</v>
          </cell>
          <cell r="BN309">
            <v>3</v>
          </cell>
          <cell r="BO309">
            <v>6</v>
          </cell>
          <cell r="BP309">
            <v>7</v>
          </cell>
          <cell r="BQ309">
            <v>6</v>
          </cell>
          <cell r="BR309">
            <v>3</v>
          </cell>
          <cell r="BS309">
            <v>6</v>
          </cell>
          <cell r="BT309">
            <v>6</v>
          </cell>
          <cell r="BU309">
            <v>6</v>
          </cell>
          <cell r="BV309">
            <v>6</v>
          </cell>
          <cell r="BW309">
            <v>9</v>
          </cell>
          <cell r="BX309">
            <v>1</v>
          </cell>
          <cell r="BY309">
            <v>5</v>
          </cell>
          <cell r="BZ309">
            <v>6</v>
          </cell>
          <cell r="CA309">
            <v>8</v>
          </cell>
          <cell r="CB309">
            <v>5</v>
          </cell>
          <cell r="CC309">
            <v>3</v>
          </cell>
          <cell r="CD309">
            <v>4</v>
          </cell>
          <cell r="CE309">
            <v>7</v>
          </cell>
          <cell r="CF309">
            <v>1</v>
          </cell>
          <cell r="CG309">
            <v>3</v>
          </cell>
          <cell r="CH309">
            <v>2</v>
          </cell>
          <cell r="CI309">
            <v>8</v>
          </cell>
          <cell r="CJ309">
            <v>7</v>
          </cell>
          <cell r="CK309">
            <v>1</v>
          </cell>
          <cell r="CL309">
            <v>2</v>
          </cell>
          <cell r="CM309">
            <v>5</v>
          </cell>
          <cell r="CN309">
            <v>3</v>
          </cell>
          <cell r="CO309">
            <v>5</v>
          </cell>
          <cell r="CP309">
            <v>3</v>
          </cell>
          <cell r="CQ309">
            <v>2</v>
          </cell>
          <cell r="CR309">
            <v>0</v>
          </cell>
          <cell r="CS309">
            <v>3</v>
          </cell>
          <cell r="CT309">
            <v>1</v>
          </cell>
          <cell r="CU309">
            <v>3</v>
          </cell>
          <cell r="CV309">
            <v>1</v>
          </cell>
          <cell r="CW309">
            <v>0</v>
          </cell>
          <cell r="CX309">
            <v>1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0</v>
          </cell>
          <cell r="DE309">
            <v>0</v>
          </cell>
        </row>
        <row r="310">
          <cell r="A310" t="str">
            <v>ﾋｸﾏ211</v>
          </cell>
          <cell r="B310" t="str">
            <v>ﾋｸﾏ2</v>
          </cell>
          <cell r="C310">
            <v>1</v>
          </cell>
          <cell r="D310">
            <v>1</v>
          </cell>
          <cell r="E310">
            <v>4</v>
          </cell>
          <cell r="F310">
            <v>10</v>
          </cell>
          <cell r="G310">
            <v>5</v>
          </cell>
          <cell r="H310">
            <v>5</v>
          </cell>
          <cell r="I310">
            <v>8</v>
          </cell>
          <cell r="J310">
            <v>5</v>
          </cell>
          <cell r="K310">
            <v>5</v>
          </cell>
          <cell r="L310">
            <v>3</v>
          </cell>
          <cell r="M310">
            <v>2</v>
          </cell>
          <cell r="N310">
            <v>7</v>
          </cell>
          <cell r="O310">
            <v>2</v>
          </cell>
          <cell r="P310">
            <v>2</v>
          </cell>
          <cell r="Q310">
            <v>2</v>
          </cell>
          <cell r="R310">
            <v>5</v>
          </cell>
          <cell r="S310">
            <v>4</v>
          </cell>
          <cell r="T310">
            <v>4</v>
          </cell>
          <cell r="U310">
            <v>7</v>
          </cell>
          <cell r="V310">
            <v>3</v>
          </cell>
          <cell r="W310">
            <v>4</v>
          </cell>
          <cell r="X310">
            <v>4</v>
          </cell>
          <cell r="Y310">
            <v>5</v>
          </cell>
          <cell r="Z310">
            <v>5</v>
          </cell>
          <cell r="AA310">
            <v>4</v>
          </cell>
          <cell r="AB310">
            <v>7</v>
          </cell>
          <cell r="AC310">
            <v>3</v>
          </cell>
          <cell r="AD310">
            <v>4</v>
          </cell>
          <cell r="AE310">
            <v>4</v>
          </cell>
          <cell r="AF310">
            <v>8</v>
          </cell>
          <cell r="AG310">
            <v>7</v>
          </cell>
          <cell r="AH310">
            <v>8</v>
          </cell>
          <cell r="AI310">
            <v>5</v>
          </cell>
          <cell r="AJ310">
            <v>7</v>
          </cell>
          <cell r="AK310">
            <v>10</v>
          </cell>
          <cell r="AL310">
            <v>12</v>
          </cell>
          <cell r="AM310">
            <v>9</v>
          </cell>
          <cell r="AN310">
            <v>10</v>
          </cell>
          <cell r="AO310">
            <v>7</v>
          </cell>
          <cell r="AP310">
            <v>7</v>
          </cell>
          <cell r="AQ310">
            <v>11</v>
          </cell>
          <cell r="AR310">
            <v>7</v>
          </cell>
          <cell r="AS310">
            <v>3</v>
          </cell>
          <cell r="AT310">
            <v>8</v>
          </cell>
          <cell r="AU310">
            <v>5</v>
          </cell>
          <cell r="AV310">
            <v>7</v>
          </cell>
          <cell r="AW310">
            <v>8</v>
          </cell>
          <cell r="AX310">
            <v>7</v>
          </cell>
          <cell r="AY310">
            <v>5</v>
          </cell>
          <cell r="AZ310">
            <v>7</v>
          </cell>
          <cell r="BA310">
            <v>7</v>
          </cell>
          <cell r="BB310">
            <v>8</v>
          </cell>
          <cell r="BC310">
            <v>6</v>
          </cell>
          <cell r="BD310">
            <v>6</v>
          </cell>
          <cell r="BE310">
            <v>12</v>
          </cell>
          <cell r="BF310">
            <v>5</v>
          </cell>
          <cell r="BG310">
            <v>9</v>
          </cell>
          <cell r="BH310">
            <v>6</v>
          </cell>
          <cell r="BI310">
            <v>5</v>
          </cell>
          <cell r="BJ310">
            <v>8</v>
          </cell>
          <cell r="BK310">
            <v>5</v>
          </cell>
          <cell r="BL310">
            <v>3</v>
          </cell>
          <cell r="BM310">
            <v>5</v>
          </cell>
          <cell r="BN310">
            <v>8</v>
          </cell>
          <cell r="BO310">
            <v>6</v>
          </cell>
          <cell r="BP310">
            <v>3</v>
          </cell>
          <cell r="BQ310">
            <v>3</v>
          </cell>
          <cell r="BR310">
            <v>5</v>
          </cell>
          <cell r="BS310">
            <v>8</v>
          </cell>
          <cell r="BT310">
            <v>7</v>
          </cell>
          <cell r="BU310">
            <v>7</v>
          </cell>
          <cell r="BV310">
            <v>4</v>
          </cell>
          <cell r="BW310">
            <v>1</v>
          </cell>
          <cell r="BX310">
            <v>9</v>
          </cell>
          <cell r="BY310">
            <v>7</v>
          </cell>
          <cell r="BZ310">
            <v>6</v>
          </cell>
          <cell r="CA310">
            <v>4</v>
          </cell>
          <cell r="CB310">
            <v>1</v>
          </cell>
          <cell r="CC310">
            <v>2</v>
          </cell>
          <cell r="CD310">
            <v>3</v>
          </cell>
          <cell r="CE310">
            <v>1</v>
          </cell>
          <cell r="CF310">
            <v>1</v>
          </cell>
          <cell r="CG310">
            <v>4</v>
          </cell>
          <cell r="CH310">
            <v>3</v>
          </cell>
          <cell r="CI310">
            <v>3</v>
          </cell>
          <cell r="CJ310">
            <v>3</v>
          </cell>
          <cell r="CK310">
            <v>1</v>
          </cell>
          <cell r="CL310">
            <v>2</v>
          </cell>
          <cell r="CM310">
            <v>6</v>
          </cell>
          <cell r="CN310">
            <v>1</v>
          </cell>
          <cell r="CO310">
            <v>1</v>
          </cell>
          <cell r="CP310">
            <v>0</v>
          </cell>
          <cell r="CQ310">
            <v>0</v>
          </cell>
          <cell r="CR310">
            <v>2</v>
          </cell>
          <cell r="CS310">
            <v>1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</row>
        <row r="311">
          <cell r="A311" t="str">
            <v>ﾋｸﾏ212</v>
          </cell>
          <cell r="B311" t="str">
            <v>ﾋｸﾏ2</v>
          </cell>
          <cell r="C311">
            <v>1</v>
          </cell>
          <cell r="D311">
            <v>2</v>
          </cell>
          <cell r="E311">
            <v>5</v>
          </cell>
          <cell r="F311">
            <v>5</v>
          </cell>
          <cell r="G311">
            <v>4</v>
          </cell>
          <cell r="H311">
            <v>3</v>
          </cell>
          <cell r="I311">
            <v>8</v>
          </cell>
          <cell r="J311">
            <v>3</v>
          </cell>
          <cell r="K311">
            <v>2</v>
          </cell>
          <cell r="L311">
            <v>5</v>
          </cell>
          <cell r="M311">
            <v>3</v>
          </cell>
          <cell r="N311">
            <v>3</v>
          </cell>
          <cell r="O311">
            <v>6</v>
          </cell>
          <cell r="P311">
            <v>1</v>
          </cell>
          <cell r="Q311">
            <v>2</v>
          </cell>
          <cell r="R311">
            <v>1</v>
          </cell>
          <cell r="S311">
            <v>3</v>
          </cell>
          <cell r="T311">
            <v>4</v>
          </cell>
          <cell r="U311">
            <v>6</v>
          </cell>
          <cell r="V311">
            <v>2</v>
          </cell>
          <cell r="W311">
            <v>8</v>
          </cell>
          <cell r="X311">
            <v>4</v>
          </cell>
          <cell r="Y311">
            <v>5</v>
          </cell>
          <cell r="Z311">
            <v>9</v>
          </cell>
          <cell r="AA311">
            <v>6</v>
          </cell>
          <cell r="AB311">
            <v>3</v>
          </cell>
          <cell r="AC311">
            <v>7</v>
          </cell>
          <cell r="AD311">
            <v>8</v>
          </cell>
          <cell r="AE311">
            <v>3</v>
          </cell>
          <cell r="AF311">
            <v>3</v>
          </cell>
          <cell r="AG311">
            <v>7</v>
          </cell>
          <cell r="AH311">
            <v>9</v>
          </cell>
          <cell r="AI311">
            <v>12</v>
          </cell>
          <cell r="AJ311">
            <v>3</v>
          </cell>
          <cell r="AK311">
            <v>9</v>
          </cell>
          <cell r="AL311">
            <v>8</v>
          </cell>
          <cell r="AM311">
            <v>14</v>
          </cell>
          <cell r="AN311">
            <v>9</v>
          </cell>
          <cell r="AO311">
            <v>5</v>
          </cell>
          <cell r="AP311">
            <v>2</v>
          </cell>
          <cell r="AQ311">
            <v>7</v>
          </cell>
          <cell r="AR311">
            <v>9</v>
          </cell>
          <cell r="AS311">
            <v>3</v>
          </cell>
          <cell r="AT311">
            <v>7</v>
          </cell>
          <cell r="AU311">
            <v>11</v>
          </cell>
          <cell r="AV311">
            <v>3</v>
          </cell>
          <cell r="AW311">
            <v>7</v>
          </cell>
          <cell r="AX311">
            <v>3</v>
          </cell>
          <cell r="AY311">
            <v>4</v>
          </cell>
          <cell r="AZ311">
            <v>1</v>
          </cell>
          <cell r="BA311">
            <v>6</v>
          </cell>
          <cell r="BB311">
            <v>11</v>
          </cell>
          <cell r="BC311">
            <v>6</v>
          </cell>
          <cell r="BD311">
            <v>6</v>
          </cell>
          <cell r="BE311">
            <v>10</v>
          </cell>
          <cell r="BF311">
            <v>8</v>
          </cell>
          <cell r="BG311">
            <v>5</v>
          </cell>
          <cell r="BH311">
            <v>5</v>
          </cell>
          <cell r="BI311">
            <v>6</v>
          </cell>
          <cell r="BJ311">
            <v>6</v>
          </cell>
          <cell r="BK311">
            <v>10</v>
          </cell>
          <cell r="BL311">
            <v>6</v>
          </cell>
          <cell r="BM311">
            <v>8</v>
          </cell>
          <cell r="BN311">
            <v>6</v>
          </cell>
          <cell r="BO311">
            <v>4</v>
          </cell>
          <cell r="BP311">
            <v>4</v>
          </cell>
          <cell r="BQ311">
            <v>7</v>
          </cell>
          <cell r="BR311">
            <v>4</v>
          </cell>
          <cell r="BS311">
            <v>5</v>
          </cell>
          <cell r="BT311">
            <v>8</v>
          </cell>
          <cell r="BU311">
            <v>7</v>
          </cell>
          <cell r="BV311">
            <v>9</v>
          </cell>
          <cell r="BW311">
            <v>5</v>
          </cell>
          <cell r="BX311">
            <v>5</v>
          </cell>
          <cell r="BY311">
            <v>4</v>
          </cell>
          <cell r="BZ311">
            <v>3</v>
          </cell>
          <cell r="CA311">
            <v>4</v>
          </cell>
          <cell r="CB311">
            <v>3</v>
          </cell>
          <cell r="CC311">
            <v>3</v>
          </cell>
          <cell r="CD311">
            <v>6</v>
          </cell>
          <cell r="CE311">
            <v>3</v>
          </cell>
          <cell r="CF311">
            <v>5</v>
          </cell>
          <cell r="CG311">
            <v>2</v>
          </cell>
          <cell r="CH311">
            <v>8</v>
          </cell>
          <cell r="CI311">
            <v>3</v>
          </cell>
          <cell r="CJ311">
            <v>2</v>
          </cell>
          <cell r="CK311">
            <v>5</v>
          </cell>
          <cell r="CL311">
            <v>1</v>
          </cell>
          <cell r="CM311">
            <v>4</v>
          </cell>
          <cell r="CN311">
            <v>2</v>
          </cell>
          <cell r="CO311">
            <v>2</v>
          </cell>
          <cell r="CP311">
            <v>2</v>
          </cell>
          <cell r="CQ311">
            <v>1</v>
          </cell>
          <cell r="CR311">
            <v>1</v>
          </cell>
          <cell r="CS311">
            <v>0</v>
          </cell>
          <cell r="CT311">
            <v>2</v>
          </cell>
          <cell r="CU311">
            <v>1</v>
          </cell>
          <cell r="CV311">
            <v>1</v>
          </cell>
          <cell r="CW311">
            <v>0</v>
          </cell>
          <cell r="CX311">
            <v>0</v>
          </cell>
          <cell r="CY311">
            <v>0</v>
          </cell>
          <cell r="CZ311">
            <v>0</v>
          </cell>
          <cell r="DA311">
            <v>1</v>
          </cell>
          <cell r="DB311">
            <v>0</v>
          </cell>
          <cell r="DC311">
            <v>0</v>
          </cell>
          <cell r="DD311">
            <v>1</v>
          </cell>
          <cell r="DE311">
            <v>0</v>
          </cell>
        </row>
        <row r="312">
          <cell r="A312" t="str">
            <v>ﾋｸﾏ311</v>
          </cell>
          <cell r="B312" t="str">
            <v>ﾋｸﾏ3</v>
          </cell>
          <cell r="C312">
            <v>1</v>
          </cell>
          <cell r="D312">
            <v>1</v>
          </cell>
          <cell r="E312">
            <v>8</v>
          </cell>
          <cell r="F312">
            <v>6</v>
          </cell>
          <cell r="G312">
            <v>9</v>
          </cell>
          <cell r="H312">
            <v>6</v>
          </cell>
          <cell r="I312">
            <v>8</v>
          </cell>
          <cell r="J312">
            <v>10</v>
          </cell>
          <cell r="K312">
            <v>4</v>
          </cell>
          <cell r="L312">
            <v>8</v>
          </cell>
          <cell r="M312">
            <v>10</v>
          </cell>
          <cell r="N312">
            <v>5</v>
          </cell>
          <cell r="O312">
            <v>10</v>
          </cell>
          <cell r="P312">
            <v>7</v>
          </cell>
          <cell r="Q312">
            <v>7</v>
          </cell>
          <cell r="R312">
            <v>13</v>
          </cell>
          <cell r="S312">
            <v>3</v>
          </cell>
          <cell r="T312">
            <v>7</v>
          </cell>
          <cell r="U312">
            <v>8</v>
          </cell>
          <cell r="V312">
            <v>10</v>
          </cell>
          <cell r="W312">
            <v>6</v>
          </cell>
          <cell r="X312">
            <v>6</v>
          </cell>
          <cell r="Y312">
            <v>8</v>
          </cell>
          <cell r="Z312">
            <v>10</v>
          </cell>
          <cell r="AA312">
            <v>7</v>
          </cell>
          <cell r="AB312">
            <v>6</v>
          </cell>
          <cell r="AC312">
            <v>5</v>
          </cell>
          <cell r="AD312">
            <v>10</v>
          </cell>
          <cell r="AE312">
            <v>7</v>
          </cell>
          <cell r="AF312">
            <v>11</v>
          </cell>
          <cell r="AG312">
            <v>15</v>
          </cell>
          <cell r="AH312">
            <v>11</v>
          </cell>
          <cell r="AI312">
            <v>6</v>
          </cell>
          <cell r="AJ312">
            <v>9</v>
          </cell>
          <cell r="AK312">
            <v>10</v>
          </cell>
          <cell r="AL312">
            <v>10</v>
          </cell>
          <cell r="AM312">
            <v>12</v>
          </cell>
          <cell r="AN312">
            <v>11</v>
          </cell>
          <cell r="AO312">
            <v>10</v>
          </cell>
          <cell r="AP312">
            <v>11</v>
          </cell>
          <cell r="AQ312">
            <v>13</v>
          </cell>
          <cell r="AR312">
            <v>9</v>
          </cell>
          <cell r="AS312">
            <v>9</v>
          </cell>
          <cell r="AT312">
            <v>9</v>
          </cell>
          <cell r="AU312">
            <v>14</v>
          </cell>
          <cell r="AV312">
            <v>8</v>
          </cell>
          <cell r="AW312">
            <v>10</v>
          </cell>
          <cell r="AX312">
            <v>18</v>
          </cell>
          <cell r="AY312">
            <v>8</v>
          </cell>
          <cell r="AZ312">
            <v>9</v>
          </cell>
          <cell r="BA312">
            <v>13</v>
          </cell>
          <cell r="BB312">
            <v>13</v>
          </cell>
          <cell r="BC312">
            <v>16</v>
          </cell>
          <cell r="BD312">
            <v>7</v>
          </cell>
          <cell r="BE312">
            <v>12</v>
          </cell>
          <cell r="BF312">
            <v>15</v>
          </cell>
          <cell r="BG312">
            <v>3</v>
          </cell>
          <cell r="BH312">
            <v>7</v>
          </cell>
          <cell r="BI312">
            <v>9</v>
          </cell>
          <cell r="BJ312">
            <v>9</v>
          </cell>
          <cell r="BK312">
            <v>11</v>
          </cell>
          <cell r="BL312">
            <v>10</v>
          </cell>
          <cell r="BM312">
            <v>6</v>
          </cell>
          <cell r="BN312">
            <v>6</v>
          </cell>
          <cell r="BO312">
            <v>4</v>
          </cell>
          <cell r="BP312">
            <v>6</v>
          </cell>
          <cell r="BQ312">
            <v>6</v>
          </cell>
          <cell r="BR312">
            <v>10</v>
          </cell>
          <cell r="BS312">
            <v>12</v>
          </cell>
          <cell r="BT312">
            <v>8</v>
          </cell>
          <cell r="BU312">
            <v>7</v>
          </cell>
          <cell r="BV312">
            <v>9</v>
          </cell>
          <cell r="BW312">
            <v>10</v>
          </cell>
          <cell r="BX312">
            <v>4</v>
          </cell>
          <cell r="BY312">
            <v>6</v>
          </cell>
          <cell r="BZ312">
            <v>9</v>
          </cell>
          <cell r="CA312">
            <v>6</v>
          </cell>
          <cell r="CB312">
            <v>10</v>
          </cell>
          <cell r="CC312">
            <v>7</v>
          </cell>
          <cell r="CD312">
            <v>8</v>
          </cell>
          <cell r="CE312">
            <v>6</v>
          </cell>
          <cell r="CF312">
            <v>6</v>
          </cell>
          <cell r="CG312">
            <v>4</v>
          </cell>
          <cell r="CH312">
            <v>6</v>
          </cell>
          <cell r="CI312">
            <v>11</v>
          </cell>
          <cell r="CJ312">
            <v>6</v>
          </cell>
          <cell r="CK312">
            <v>4</v>
          </cell>
          <cell r="CL312">
            <v>3</v>
          </cell>
          <cell r="CM312">
            <v>6</v>
          </cell>
          <cell r="CN312">
            <v>2</v>
          </cell>
          <cell r="CO312">
            <v>1</v>
          </cell>
          <cell r="CP312">
            <v>5</v>
          </cell>
          <cell r="CQ312">
            <v>1</v>
          </cell>
          <cell r="CR312">
            <v>1</v>
          </cell>
          <cell r="CS312">
            <v>1</v>
          </cell>
          <cell r="CT312">
            <v>1</v>
          </cell>
          <cell r="CU312">
            <v>0</v>
          </cell>
          <cell r="CV312">
            <v>0</v>
          </cell>
          <cell r="CW312">
            <v>0</v>
          </cell>
          <cell r="CX312">
            <v>1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</row>
        <row r="313">
          <cell r="A313" t="str">
            <v>ﾋｸﾏ312</v>
          </cell>
          <cell r="B313" t="str">
            <v>ﾋｸﾏ3</v>
          </cell>
          <cell r="C313">
            <v>1</v>
          </cell>
          <cell r="D313">
            <v>2</v>
          </cell>
          <cell r="E313">
            <v>5</v>
          </cell>
          <cell r="F313">
            <v>8</v>
          </cell>
          <cell r="G313">
            <v>7</v>
          </cell>
          <cell r="H313">
            <v>6</v>
          </cell>
          <cell r="I313">
            <v>10</v>
          </cell>
          <cell r="J313">
            <v>7</v>
          </cell>
          <cell r="K313">
            <v>6</v>
          </cell>
          <cell r="L313">
            <v>9</v>
          </cell>
          <cell r="M313">
            <v>8</v>
          </cell>
          <cell r="N313">
            <v>7</v>
          </cell>
          <cell r="O313">
            <v>12</v>
          </cell>
          <cell r="P313">
            <v>9</v>
          </cell>
          <cell r="Q313">
            <v>10</v>
          </cell>
          <cell r="R313">
            <v>8</v>
          </cell>
          <cell r="S313">
            <v>7</v>
          </cell>
          <cell r="T313">
            <v>5</v>
          </cell>
          <cell r="U313">
            <v>6</v>
          </cell>
          <cell r="V313">
            <v>5</v>
          </cell>
          <cell r="W313">
            <v>9</v>
          </cell>
          <cell r="X313">
            <v>6</v>
          </cell>
          <cell r="Y313">
            <v>5</v>
          </cell>
          <cell r="Z313">
            <v>7</v>
          </cell>
          <cell r="AA313">
            <v>3</v>
          </cell>
          <cell r="AB313">
            <v>6</v>
          </cell>
          <cell r="AC313">
            <v>6</v>
          </cell>
          <cell r="AD313">
            <v>7</v>
          </cell>
          <cell r="AE313">
            <v>8</v>
          </cell>
          <cell r="AF313">
            <v>4</v>
          </cell>
          <cell r="AG313">
            <v>7</v>
          </cell>
          <cell r="AH313">
            <v>10</v>
          </cell>
          <cell r="AI313">
            <v>12</v>
          </cell>
          <cell r="AJ313">
            <v>6</v>
          </cell>
          <cell r="AK313">
            <v>10</v>
          </cell>
          <cell r="AL313">
            <v>6</v>
          </cell>
          <cell r="AM313">
            <v>8</v>
          </cell>
          <cell r="AN313">
            <v>10</v>
          </cell>
          <cell r="AO313">
            <v>9</v>
          </cell>
          <cell r="AP313">
            <v>6</v>
          </cell>
          <cell r="AQ313">
            <v>14</v>
          </cell>
          <cell r="AR313">
            <v>5</v>
          </cell>
          <cell r="AS313">
            <v>13</v>
          </cell>
          <cell r="AT313">
            <v>16</v>
          </cell>
          <cell r="AU313">
            <v>10</v>
          </cell>
          <cell r="AV313">
            <v>17</v>
          </cell>
          <cell r="AW313">
            <v>11</v>
          </cell>
          <cell r="AX313">
            <v>9</v>
          </cell>
          <cell r="AY313">
            <v>12</v>
          </cell>
          <cell r="AZ313">
            <v>12</v>
          </cell>
          <cell r="BA313">
            <v>10</v>
          </cell>
          <cell r="BB313">
            <v>13</v>
          </cell>
          <cell r="BC313">
            <v>15</v>
          </cell>
          <cell r="BD313">
            <v>4</v>
          </cell>
          <cell r="BE313">
            <v>8</v>
          </cell>
          <cell r="BF313">
            <v>13</v>
          </cell>
          <cell r="BG313">
            <v>8</v>
          </cell>
          <cell r="BH313">
            <v>10</v>
          </cell>
          <cell r="BI313">
            <v>7</v>
          </cell>
          <cell r="BJ313">
            <v>8</v>
          </cell>
          <cell r="BK313">
            <v>6</v>
          </cell>
          <cell r="BL313">
            <v>10</v>
          </cell>
          <cell r="BM313">
            <v>9</v>
          </cell>
          <cell r="BN313">
            <v>3</v>
          </cell>
          <cell r="BO313">
            <v>2</v>
          </cell>
          <cell r="BP313">
            <v>5</v>
          </cell>
          <cell r="BQ313">
            <v>11</v>
          </cell>
          <cell r="BR313">
            <v>5</v>
          </cell>
          <cell r="BS313">
            <v>13</v>
          </cell>
          <cell r="BT313">
            <v>6</v>
          </cell>
          <cell r="BU313">
            <v>13</v>
          </cell>
          <cell r="BV313">
            <v>12</v>
          </cell>
          <cell r="BW313">
            <v>7</v>
          </cell>
          <cell r="BX313">
            <v>5</v>
          </cell>
          <cell r="BY313">
            <v>7</v>
          </cell>
          <cell r="BZ313">
            <v>9</v>
          </cell>
          <cell r="CA313">
            <v>8</v>
          </cell>
          <cell r="CB313">
            <v>9</v>
          </cell>
          <cell r="CC313">
            <v>10</v>
          </cell>
          <cell r="CD313">
            <v>12</v>
          </cell>
          <cell r="CE313">
            <v>7</v>
          </cell>
          <cell r="CF313">
            <v>6</v>
          </cell>
          <cell r="CG313">
            <v>7</v>
          </cell>
          <cell r="CH313">
            <v>6</v>
          </cell>
          <cell r="CI313">
            <v>6</v>
          </cell>
          <cell r="CJ313">
            <v>10</v>
          </cell>
          <cell r="CK313">
            <v>4</v>
          </cell>
          <cell r="CL313">
            <v>3</v>
          </cell>
          <cell r="CM313">
            <v>2</v>
          </cell>
          <cell r="CN313">
            <v>5</v>
          </cell>
          <cell r="CO313">
            <v>4</v>
          </cell>
          <cell r="CP313">
            <v>6</v>
          </cell>
          <cell r="CQ313">
            <v>3</v>
          </cell>
          <cell r="CR313">
            <v>5</v>
          </cell>
          <cell r="CS313">
            <v>2</v>
          </cell>
          <cell r="CT313">
            <v>0</v>
          </cell>
          <cell r="CU313">
            <v>0</v>
          </cell>
          <cell r="CV313">
            <v>0</v>
          </cell>
          <cell r="CW313">
            <v>2</v>
          </cell>
          <cell r="CX313">
            <v>0</v>
          </cell>
          <cell r="CY313">
            <v>1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</row>
        <row r="314">
          <cell r="A314" t="str">
            <v>ﾋｸﾏ411</v>
          </cell>
          <cell r="B314" t="str">
            <v>ﾋｸﾏ4</v>
          </cell>
          <cell r="C314">
            <v>1</v>
          </cell>
          <cell r="D314">
            <v>1</v>
          </cell>
          <cell r="E314">
            <v>5</v>
          </cell>
          <cell r="F314">
            <v>2</v>
          </cell>
          <cell r="G314">
            <v>3</v>
          </cell>
          <cell r="H314">
            <v>2</v>
          </cell>
          <cell r="I314">
            <v>3</v>
          </cell>
          <cell r="J314">
            <v>2</v>
          </cell>
          <cell r="K314">
            <v>6</v>
          </cell>
          <cell r="L314">
            <v>3</v>
          </cell>
          <cell r="M314">
            <v>7</v>
          </cell>
          <cell r="N314">
            <v>4</v>
          </cell>
          <cell r="O314">
            <v>3</v>
          </cell>
          <cell r="P314">
            <v>8</v>
          </cell>
          <cell r="Q314">
            <v>5</v>
          </cell>
          <cell r="R314">
            <v>8</v>
          </cell>
          <cell r="S314">
            <v>3</v>
          </cell>
          <cell r="T314">
            <v>6</v>
          </cell>
          <cell r="U314">
            <v>4</v>
          </cell>
          <cell r="V314">
            <v>5</v>
          </cell>
          <cell r="W314">
            <v>3</v>
          </cell>
          <cell r="X314">
            <v>2</v>
          </cell>
          <cell r="Y314">
            <v>5</v>
          </cell>
          <cell r="Z314">
            <v>6</v>
          </cell>
          <cell r="AA314">
            <v>6</v>
          </cell>
          <cell r="AB314">
            <v>3</v>
          </cell>
          <cell r="AC314">
            <v>1</v>
          </cell>
          <cell r="AD314">
            <v>3</v>
          </cell>
          <cell r="AE314">
            <v>10</v>
          </cell>
          <cell r="AF314">
            <v>5</v>
          </cell>
          <cell r="AG314">
            <v>7</v>
          </cell>
          <cell r="AH314">
            <v>2</v>
          </cell>
          <cell r="AI314">
            <v>8</v>
          </cell>
          <cell r="AJ314">
            <v>8</v>
          </cell>
          <cell r="AK314">
            <v>6</v>
          </cell>
          <cell r="AL314">
            <v>7</v>
          </cell>
          <cell r="AM314">
            <v>7</v>
          </cell>
          <cell r="AN314">
            <v>3</v>
          </cell>
          <cell r="AO314">
            <v>3</v>
          </cell>
          <cell r="AP314">
            <v>6</v>
          </cell>
          <cell r="AQ314">
            <v>7</v>
          </cell>
          <cell r="AR314">
            <v>7</v>
          </cell>
          <cell r="AS314">
            <v>3</v>
          </cell>
          <cell r="AT314">
            <v>7</v>
          </cell>
          <cell r="AU314">
            <v>6</v>
          </cell>
          <cell r="AV314">
            <v>7</v>
          </cell>
          <cell r="AW314">
            <v>5</v>
          </cell>
          <cell r="AX314">
            <v>8</v>
          </cell>
          <cell r="AY314">
            <v>5</v>
          </cell>
          <cell r="AZ314">
            <v>12</v>
          </cell>
          <cell r="BA314">
            <v>7</v>
          </cell>
          <cell r="BB314">
            <v>7</v>
          </cell>
          <cell r="BC314">
            <v>4</v>
          </cell>
          <cell r="BD314">
            <v>1</v>
          </cell>
          <cell r="BE314">
            <v>8</v>
          </cell>
          <cell r="BF314">
            <v>12</v>
          </cell>
          <cell r="BG314">
            <v>8</v>
          </cell>
          <cell r="BH314">
            <v>5</v>
          </cell>
          <cell r="BI314">
            <v>7</v>
          </cell>
          <cell r="BJ314">
            <v>7</v>
          </cell>
          <cell r="BK314">
            <v>5</v>
          </cell>
          <cell r="BL314">
            <v>5</v>
          </cell>
          <cell r="BM314">
            <v>6</v>
          </cell>
          <cell r="BN314">
            <v>2</v>
          </cell>
          <cell r="BO314">
            <v>2</v>
          </cell>
          <cell r="BP314">
            <v>7</v>
          </cell>
          <cell r="BQ314">
            <v>1</v>
          </cell>
          <cell r="BR314">
            <v>3</v>
          </cell>
          <cell r="BS314">
            <v>7</v>
          </cell>
          <cell r="BT314">
            <v>10</v>
          </cell>
          <cell r="BU314">
            <v>8</v>
          </cell>
          <cell r="BV314">
            <v>9</v>
          </cell>
          <cell r="BW314">
            <v>6</v>
          </cell>
          <cell r="BX314">
            <v>3</v>
          </cell>
          <cell r="BY314">
            <v>4</v>
          </cell>
          <cell r="BZ314">
            <v>3</v>
          </cell>
          <cell r="CA314">
            <v>4</v>
          </cell>
          <cell r="CB314">
            <v>7</v>
          </cell>
          <cell r="CC314">
            <v>7</v>
          </cell>
          <cell r="CD314">
            <v>5</v>
          </cell>
          <cell r="CE314">
            <v>5</v>
          </cell>
          <cell r="CF314">
            <v>4</v>
          </cell>
          <cell r="CG314">
            <v>9</v>
          </cell>
          <cell r="CH314">
            <v>9</v>
          </cell>
          <cell r="CI314">
            <v>3</v>
          </cell>
          <cell r="CJ314">
            <v>3</v>
          </cell>
          <cell r="CK314">
            <v>2</v>
          </cell>
          <cell r="CL314">
            <v>3</v>
          </cell>
          <cell r="CM314">
            <v>2</v>
          </cell>
          <cell r="CN314">
            <v>3</v>
          </cell>
          <cell r="CO314">
            <v>2</v>
          </cell>
          <cell r="CP314">
            <v>0</v>
          </cell>
          <cell r="CQ314">
            <v>3</v>
          </cell>
          <cell r="CR314">
            <v>2</v>
          </cell>
          <cell r="CS314">
            <v>1</v>
          </cell>
          <cell r="CT314">
            <v>0</v>
          </cell>
          <cell r="CU314">
            <v>0</v>
          </cell>
          <cell r="CV314">
            <v>0</v>
          </cell>
          <cell r="CW314">
            <v>1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</row>
        <row r="315">
          <cell r="A315" t="str">
            <v>ﾋｸﾏ412</v>
          </cell>
          <cell r="B315" t="str">
            <v>ﾋｸﾏ4</v>
          </cell>
          <cell r="C315">
            <v>1</v>
          </cell>
          <cell r="D315">
            <v>2</v>
          </cell>
          <cell r="E315">
            <v>3</v>
          </cell>
          <cell r="F315">
            <v>4</v>
          </cell>
          <cell r="G315">
            <v>9</v>
          </cell>
          <cell r="H315">
            <v>2</v>
          </cell>
          <cell r="I315">
            <v>1</v>
          </cell>
          <cell r="J315">
            <v>5</v>
          </cell>
          <cell r="K315">
            <v>4</v>
          </cell>
          <cell r="L315">
            <v>2</v>
          </cell>
          <cell r="M315">
            <v>0</v>
          </cell>
          <cell r="N315">
            <v>3</v>
          </cell>
          <cell r="O315">
            <v>5</v>
          </cell>
          <cell r="P315">
            <v>4</v>
          </cell>
          <cell r="Q315">
            <v>2</v>
          </cell>
          <cell r="R315">
            <v>5</v>
          </cell>
          <cell r="S315">
            <v>4</v>
          </cell>
          <cell r="T315">
            <v>12</v>
          </cell>
          <cell r="U315">
            <v>3</v>
          </cell>
          <cell r="V315">
            <v>3</v>
          </cell>
          <cell r="W315">
            <v>8</v>
          </cell>
          <cell r="X315">
            <v>4</v>
          </cell>
          <cell r="Y315">
            <v>2</v>
          </cell>
          <cell r="Z315">
            <v>3</v>
          </cell>
          <cell r="AA315">
            <v>8</v>
          </cell>
          <cell r="AB315">
            <v>3</v>
          </cell>
          <cell r="AC315">
            <v>8</v>
          </cell>
          <cell r="AD315">
            <v>7</v>
          </cell>
          <cell r="AE315">
            <v>1</v>
          </cell>
          <cell r="AF315">
            <v>7</v>
          </cell>
          <cell r="AG315">
            <v>10</v>
          </cell>
          <cell r="AH315">
            <v>5</v>
          </cell>
          <cell r="AI315">
            <v>7</v>
          </cell>
          <cell r="AJ315">
            <v>3</v>
          </cell>
          <cell r="AK315">
            <v>3</v>
          </cell>
          <cell r="AL315">
            <v>6</v>
          </cell>
          <cell r="AM315">
            <v>5</v>
          </cell>
          <cell r="AN315">
            <v>4</v>
          </cell>
          <cell r="AO315">
            <v>6</v>
          </cell>
          <cell r="AP315">
            <v>4</v>
          </cell>
          <cell r="AQ315">
            <v>7</v>
          </cell>
          <cell r="AR315">
            <v>5</v>
          </cell>
          <cell r="AS315">
            <v>7</v>
          </cell>
          <cell r="AT315">
            <v>2</v>
          </cell>
          <cell r="AU315">
            <v>7</v>
          </cell>
          <cell r="AV315">
            <v>12</v>
          </cell>
          <cell r="AW315">
            <v>4</v>
          </cell>
          <cell r="AX315">
            <v>5</v>
          </cell>
          <cell r="AY315">
            <v>5</v>
          </cell>
          <cell r="AZ315">
            <v>7</v>
          </cell>
          <cell r="BA315">
            <v>11</v>
          </cell>
          <cell r="BB315">
            <v>5</v>
          </cell>
          <cell r="BC315">
            <v>7</v>
          </cell>
          <cell r="BD315">
            <v>7</v>
          </cell>
          <cell r="BE315">
            <v>10</v>
          </cell>
          <cell r="BF315">
            <v>8</v>
          </cell>
          <cell r="BG315">
            <v>4</v>
          </cell>
          <cell r="BH315">
            <v>8</v>
          </cell>
          <cell r="BI315">
            <v>3</v>
          </cell>
          <cell r="BJ315">
            <v>5</v>
          </cell>
          <cell r="BK315">
            <v>3</v>
          </cell>
          <cell r="BL315">
            <v>2</v>
          </cell>
          <cell r="BM315">
            <v>5</v>
          </cell>
          <cell r="BN315">
            <v>6</v>
          </cell>
          <cell r="BO315">
            <v>4</v>
          </cell>
          <cell r="BP315">
            <v>3</v>
          </cell>
          <cell r="BQ315">
            <v>4</v>
          </cell>
          <cell r="BR315">
            <v>7</v>
          </cell>
          <cell r="BS315">
            <v>5</v>
          </cell>
          <cell r="BT315">
            <v>8</v>
          </cell>
          <cell r="BU315">
            <v>7</v>
          </cell>
          <cell r="BV315">
            <v>7</v>
          </cell>
          <cell r="BW315">
            <v>2</v>
          </cell>
          <cell r="BX315">
            <v>5</v>
          </cell>
          <cell r="BY315">
            <v>5</v>
          </cell>
          <cell r="BZ315">
            <v>9</v>
          </cell>
          <cell r="CA315">
            <v>5</v>
          </cell>
          <cell r="CB315">
            <v>6</v>
          </cell>
          <cell r="CC315">
            <v>11</v>
          </cell>
          <cell r="CD315">
            <v>7</v>
          </cell>
          <cell r="CE315">
            <v>4</v>
          </cell>
          <cell r="CF315">
            <v>12</v>
          </cell>
          <cell r="CG315">
            <v>8</v>
          </cell>
          <cell r="CH315">
            <v>2</v>
          </cell>
          <cell r="CI315">
            <v>7</v>
          </cell>
          <cell r="CJ315">
            <v>3</v>
          </cell>
          <cell r="CK315">
            <v>3</v>
          </cell>
          <cell r="CL315">
            <v>4</v>
          </cell>
          <cell r="CM315">
            <v>3</v>
          </cell>
          <cell r="CN315">
            <v>7</v>
          </cell>
          <cell r="CO315">
            <v>3</v>
          </cell>
          <cell r="CP315">
            <v>0</v>
          </cell>
          <cell r="CQ315">
            <v>3</v>
          </cell>
          <cell r="CR315">
            <v>3</v>
          </cell>
          <cell r="CS315">
            <v>1</v>
          </cell>
          <cell r="CT315">
            <v>3</v>
          </cell>
          <cell r="CU315">
            <v>0</v>
          </cell>
          <cell r="CV315">
            <v>1</v>
          </cell>
          <cell r="CW315">
            <v>0</v>
          </cell>
          <cell r="CX315">
            <v>4</v>
          </cell>
          <cell r="CY315">
            <v>0</v>
          </cell>
          <cell r="CZ315">
            <v>0</v>
          </cell>
          <cell r="DA315">
            <v>1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</row>
        <row r="316">
          <cell r="A316" t="str">
            <v>ﾋｸﾏ511</v>
          </cell>
          <cell r="B316" t="str">
            <v>ﾋｸﾏ5</v>
          </cell>
          <cell r="C316">
            <v>1</v>
          </cell>
          <cell r="D316">
            <v>1</v>
          </cell>
          <cell r="E316">
            <v>8</v>
          </cell>
          <cell r="F316">
            <v>8</v>
          </cell>
          <cell r="G316">
            <v>5</v>
          </cell>
          <cell r="H316">
            <v>8</v>
          </cell>
          <cell r="I316">
            <v>11</v>
          </cell>
          <cell r="J316">
            <v>4</v>
          </cell>
          <cell r="K316">
            <v>10</v>
          </cell>
          <cell r="L316">
            <v>8</v>
          </cell>
          <cell r="M316">
            <v>10</v>
          </cell>
          <cell r="N316">
            <v>4</v>
          </cell>
          <cell r="O316">
            <v>9</v>
          </cell>
          <cell r="P316">
            <v>6</v>
          </cell>
          <cell r="Q316">
            <v>9</v>
          </cell>
          <cell r="R316">
            <v>7</v>
          </cell>
          <cell r="S316">
            <v>5</v>
          </cell>
          <cell r="T316">
            <v>7</v>
          </cell>
          <cell r="U316">
            <v>7</v>
          </cell>
          <cell r="V316">
            <v>11</v>
          </cell>
          <cell r="W316">
            <v>7</v>
          </cell>
          <cell r="X316">
            <v>5</v>
          </cell>
          <cell r="Y316">
            <v>8</v>
          </cell>
          <cell r="Z316">
            <v>8</v>
          </cell>
          <cell r="AA316">
            <v>4</v>
          </cell>
          <cell r="AB316">
            <v>14</v>
          </cell>
          <cell r="AC316">
            <v>13</v>
          </cell>
          <cell r="AD316">
            <v>14</v>
          </cell>
          <cell r="AE316">
            <v>12</v>
          </cell>
          <cell r="AF316">
            <v>8</v>
          </cell>
          <cell r="AG316">
            <v>10</v>
          </cell>
          <cell r="AH316">
            <v>14</v>
          </cell>
          <cell r="AI316">
            <v>8</v>
          </cell>
          <cell r="AJ316">
            <v>17</v>
          </cell>
          <cell r="AK316">
            <v>12</v>
          </cell>
          <cell r="AL316">
            <v>15</v>
          </cell>
          <cell r="AM316">
            <v>10</v>
          </cell>
          <cell r="AN316">
            <v>14</v>
          </cell>
          <cell r="AO316">
            <v>8</v>
          </cell>
          <cell r="AP316">
            <v>9</v>
          </cell>
          <cell r="AQ316">
            <v>6</v>
          </cell>
          <cell r="AR316">
            <v>16</v>
          </cell>
          <cell r="AS316">
            <v>10</v>
          </cell>
          <cell r="AT316">
            <v>10</v>
          </cell>
          <cell r="AU316">
            <v>13</v>
          </cell>
          <cell r="AV316">
            <v>20</v>
          </cell>
          <cell r="AW316">
            <v>13</v>
          </cell>
          <cell r="AX316">
            <v>10</v>
          </cell>
          <cell r="AY316">
            <v>18</v>
          </cell>
          <cell r="AZ316">
            <v>8</v>
          </cell>
          <cell r="BA316">
            <v>16</v>
          </cell>
          <cell r="BB316">
            <v>12</v>
          </cell>
          <cell r="BC316">
            <v>23</v>
          </cell>
          <cell r="BD316">
            <v>10</v>
          </cell>
          <cell r="BE316">
            <v>16</v>
          </cell>
          <cell r="BF316">
            <v>20</v>
          </cell>
          <cell r="BG316">
            <v>14</v>
          </cell>
          <cell r="BH316">
            <v>9</v>
          </cell>
          <cell r="BI316">
            <v>6</v>
          </cell>
          <cell r="BJ316">
            <v>11</v>
          </cell>
          <cell r="BK316">
            <v>11</v>
          </cell>
          <cell r="BL316">
            <v>11</v>
          </cell>
          <cell r="BM316">
            <v>10</v>
          </cell>
          <cell r="BN316">
            <v>9</v>
          </cell>
          <cell r="BO316">
            <v>10</v>
          </cell>
          <cell r="BP316">
            <v>8</v>
          </cell>
          <cell r="BQ316">
            <v>7</v>
          </cell>
          <cell r="BR316">
            <v>11</v>
          </cell>
          <cell r="BS316">
            <v>12</v>
          </cell>
          <cell r="BT316">
            <v>13</v>
          </cell>
          <cell r="BU316">
            <v>10</v>
          </cell>
          <cell r="BV316">
            <v>18</v>
          </cell>
          <cell r="BW316">
            <v>7</v>
          </cell>
          <cell r="BX316">
            <v>5</v>
          </cell>
          <cell r="BY316">
            <v>5</v>
          </cell>
          <cell r="BZ316">
            <v>5</v>
          </cell>
          <cell r="CA316">
            <v>7</v>
          </cell>
          <cell r="CB316">
            <v>8</v>
          </cell>
          <cell r="CC316">
            <v>10</v>
          </cell>
          <cell r="CD316">
            <v>7</v>
          </cell>
          <cell r="CE316">
            <v>4</v>
          </cell>
          <cell r="CF316">
            <v>6</v>
          </cell>
          <cell r="CG316">
            <v>9</v>
          </cell>
          <cell r="CH316">
            <v>6</v>
          </cell>
          <cell r="CI316">
            <v>6</v>
          </cell>
          <cell r="CJ316">
            <v>3</v>
          </cell>
          <cell r="CK316">
            <v>6</v>
          </cell>
          <cell r="CL316">
            <v>5</v>
          </cell>
          <cell r="CM316">
            <v>6</v>
          </cell>
          <cell r="CN316">
            <v>4</v>
          </cell>
          <cell r="CO316">
            <v>3</v>
          </cell>
          <cell r="CP316">
            <v>1</v>
          </cell>
          <cell r="CQ316">
            <v>4</v>
          </cell>
          <cell r="CR316">
            <v>2</v>
          </cell>
          <cell r="CS316">
            <v>1</v>
          </cell>
          <cell r="CT316">
            <v>1</v>
          </cell>
          <cell r="CU316">
            <v>2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</row>
        <row r="317">
          <cell r="A317" t="str">
            <v>ﾋｸﾏ512</v>
          </cell>
          <cell r="B317" t="str">
            <v>ﾋｸﾏ5</v>
          </cell>
          <cell r="C317">
            <v>1</v>
          </cell>
          <cell r="D317">
            <v>2</v>
          </cell>
          <cell r="E317">
            <v>8</v>
          </cell>
          <cell r="F317">
            <v>19</v>
          </cell>
          <cell r="G317">
            <v>6</v>
          </cell>
          <cell r="H317">
            <v>8</v>
          </cell>
          <cell r="I317">
            <v>7</v>
          </cell>
          <cell r="J317">
            <v>7</v>
          </cell>
          <cell r="K317">
            <v>6</v>
          </cell>
          <cell r="L317">
            <v>3</v>
          </cell>
          <cell r="M317">
            <v>11</v>
          </cell>
          <cell r="N317">
            <v>6</v>
          </cell>
          <cell r="O317">
            <v>6</v>
          </cell>
          <cell r="P317">
            <v>8</v>
          </cell>
          <cell r="Q317">
            <v>4</v>
          </cell>
          <cell r="R317">
            <v>3</v>
          </cell>
          <cell r="S317">
            <v>8</v>
          </cell>
          <cell r="T317">
            <v>16</v>
          </cell>
          <cell r="U317">
            <v>10</v>
          </cell>
          <cell r="V317">
            <v>10</v>
          </cell>
          <cell r="W317">
            <v>9</v>
          </cell>
          <cell r="X317">
            <v>7</v>
          </cell>
          <cell r="Y317">
            <v>4</v>
          </cell>
          <cell r="Z317">
            <v>6</v>
          </cell>
          <cell r="AA317">
            <v>6</v>
          </cell>
          <cell r="AB317">
            <v>11</v>
          </cell>
          <cell r="AC317">
            <v>12</v>
          </cell>
          <cell r="AD317">
            <v>7</v>
          </cell>
          <cell r="AE317">
            <v>9</v>
          </cell>
          <cell r="AF317">
            <v>12</v>
          </cell>
          <cell r="AG317">
            <v>9</v>
          </cell>
          <cell r="AH317">
            <v>4</v>
          </cell>
          <cell r="AI317">
            <v>9</v>
          </cell>
          <cell r="AJ317">
            <v>9</v>
          </cell>
          <cell r="AK317">
            <v>11</v>
          </cell>
          <cell r="AL317">
            <v>14</v>
          </cell>
          <cell r="AM317">
            <v>10</v>
          </cell>
          <cell r="AN317">
            <v>11</v>
          </cell>
          <cell r="AO317">
            <v>10</v>
          </cell>
          <cell r="AP317">
            <v>9</v>
          </cell>
          <cell r="AQ317">
            <v>10</v>
          </cell>
          <cell r="AR317">
            <v>13</v>
          </cell>
          <cell r="AS317">
            <v>11</v>
          </cell>
          <cell r="AT317">
            <v>9</v>
          </cell>
          <cell r="AU317">
            <v>15</v>
          </cell>
          <cell r="AV317">
            <v>18</v>
          </cell>
          <cell r="AW317">
            <v>13</v>
          </cell>
          <cell r="AX317">
            <v>7</v>
          </cell>
          <cell r="AY317">
            <v>23</v>
          </cell>
          <cell r="AZ317">
            <v>15</v>
          </cell>
          <cell r="BA317">
            <v>16</v>
          </cell>
          <cell r="BB317">
            <v>15</v>
          </cell>
          <cell r="BC317">
            <v>14</v>
          </cell>
          <cell r="BD317">
            <v>8</v>
          </cell>
          <cell r="BE317">
            <v>12</v>
          </cell>
          <cell r="BF317">
            <v>14</v>
          </cell>
          <cell r="BG317">
            <v>10</v>
          </cell>
          <cell r="BH317">
            <v>20</v>
          </cell>
          <cell r="BI317">
            <v>7</v>
          </cell>
          <cell r="BJ317">
            <v>14</v>
          </cell>
          <cell r="BK317">
            <v>12</v>
          </cell>
          <cell r="BL317">
            <v>13</v>
          </cell>
          <cell r="BM317">
            <v>8</v>
          </cell>
          <cell r="BN317">
            <v>10</v>
          </cell>
          <cell r="BO317">
            <v>6</v>
          </cell>
          <cell r="BP317">
            <v>6</v>
          </cell>
          <cell r="BQ317">
            <v>13</v>
          </cell>
          <cell r="BR317">
            <v>6</v>
          </cell>
          <cell r="BS317">
            <v>10</v>
          </cell>
          <cell r="BT317">
            <v>11</v>
          </cell>
          <cell r="BU317">
            <v>8</v>
          </cell>
          <cell r="BV317">
            <v>12</v>
          </cell>
          <cell r="BW317">
            <v>8</v>
          </cell>
          <cell r="BX317">
            <v>12</v>
          </cell>
          <cell r="BY317">
            <v>7</v>
          </cell>
          <cell r="BZ317">
            <v>8</v>
          </cell>
          <cell r="CA317">
            <v>12</v>
          </cell>
          <cell r="CB317">
            <v>11</v>
          </cell>
          <cell r="CC317">
            <v>15</v>
          </cell>
          <cell r="CD317">
            <v>12</v>
          </cell>
          <cell r="CE317">
            <v>10</v>
          </cell>
          <cell r="CF317">
            <v>5</v>
          </cell>
          <cell r="CG317">
            <v>7</v>
          </cell>
          <cell r="CH317">
            <v>4</v>
          </cell>
          <cell r="CI317">
            <v>10</v>
          </cell>
          <cell r="CJ317">
            <v>11</v>
          </cell>
          <cell r="CK317">
            <v>9</v>
          </cell>
          <cell r="CL317">
            <v>8</v>
          </cell>
          <cell r="CM317">
            <v>6</v>
          </cell>
          <cell r="CN317">
            <v>3</v>
          </cell>
          <cell r="CO317">
            <v>3</v>
          </cell>
          <cell r="CP317">
            <v>2</v>
          </cell>
          <cell r="CQ317">
            <v>2</v>
          </cell>
          <cell r="CR317">
            <v>1</v>
          </cell>
          <cell r="CS317">
            <v>0</v>
          </cell>
          <cell r="CT317">
            <v>1</v>
          </cell>
          <cell r="CU317">
            <v>1</v>
          </cell>
          <cell r="CV317">
            <v>0</v>
          </cell>
          <cell r="CW317">
            <v>1</v>
          </cell>
          <cell r="CX317">
            <v>0</v>
          </cell>
          <cell r="CY317">
            <v>0</v>
          </cell>
          <cell r="CZ317">
            <v>0</v>
          </cell>
          <cell r="DA317">
            <v>0</v>
          </cell>
          <cell r="DB317">
            <v>0</v>
          </cell>
          <cell r="DC317">
            <v>0</v>
          </cell>
          <cell r="DD317">
            <v>0</v>
          </cell>
          <cell r="DE317">
            <v>0</v>
          </cell>
        </row>
        <row r="318">
          <cell r="A318" t="str">
            <v>ﾋｸﾏ611</v>
          </cell>
          <cell r="B318" t="str">
            <v>ﾋｸﾏ6</v>
          </cell>
          <cell r="C318">
            <v>1</v>
          </cell>
          <cell r="D318">
            <v>1</v>
          </cell>
          <cell r="E318">
            <v>8</v>
          </cell>
          <cell r="F318">
            <v>13</v>
          </cell>
          <cell r="G318">
            <v>7</v>
          </cell>
          <cell r="H318">
            <v>8</v>
          </cell>
          <cell r="I318">
            <v>7</v>
          </cell>
          <cell r="J318">
            <v>8</v>
          </cell>
          <cell r="K318">
            <v>7</v>
          </cell>
          <cell r="L318">
            <v>9</v>
          </cell>
          <cell r="M318">
            <v>13</v>
          </cell>
          <cell r="N318">
            <v>14</v>
          </cell>
          <cell r="O318">
            <v>8</v>
          </cell>
          <cell r="P318">
            <v>15</v>
          </cell>
          <cell r="Q318">
            <v>11</v>
          </cell>
          <cell r="R318">
            <v>14</v>
          </cell>
          <cell r="S318">
            <v>6</v>
          </cell>
          <cell r="T318">
            <v>13</v>
          </cell>
          <cell r="U318">
            <v>10</v>
          </cell>
          <cell r="V318">
            <v>9</v>
          </cell>
          <cell r="W318">
            <v>5</v>
          </cell>
          <cell r="X318">
            <v>14</v>
          </cell>
          <cell r="Y318">
            <v>5</v>
          </cell>
          <cell r="Z318">
            <v>11</v>
          </cell>
          <cell r="AA318">
            <v>8</v>
          </cell>
          <cell r="AB318">
            <v>4</v>
          </cell>
          <cell r="AC318">
            <v>7</v>
          </cell>
          <cell r="AD318">
            <v>5</v>
          </cell>
          <cell r="AE318">
            <v>9</v>
          </cell>
          <cell r="AF318">
            <v>4</v>
          </cell>
          <cell r="AG318">
            <v>10</v>
          </cell>
          <cell r="AH318">
            <v>14</v>
          </cell>
          <cell r="AI318">
            <v>17</v>
          </cell>
          <cell r="AJ318">
            <v>10</v>
          </cell>
          <cell r="AK318">
            <v>12</v>
          </cell>
          <cell r="AL318">
            <v>12</v>
          </cell>
          <cell r="AM318">
            <v>26</v>
          </cell>
          <cell r="AN318">
            <v>18</v>
          </cell>
          <cell r="AO318">
            <v>13</v>
          </cell>
          <cell r="AP318">
            <v>9</v>
          </cell>
          <cell r="AQ318">
            <v>8</v>
          </cell>
          <cell r="AR318">
            <v>16</v>
          </cell>
          <cell r="AS318">
            <v>20</v>
          </cell>
          <cell r="AT318">
            <v>12</v>
          </cell>
          <cell r="AU318">
            <v>17</v>
          </cell>
          <cell r="AV318">
            <v>21</v>
          </cell>
          <cell r="AW318">
            <v>21</v>
          </cell>
          <cell r="AX318">
            <v>19</v>
          </cell>
          <cell r="AY318">
            <v>19</v>
          </cell>
          <cell r="AZ318">
            <v>13</v>
          </cell>
          <cell r="BA318">
            <v>23</v>
          </cell>
          <cell r="BB318">
            <v>18</v>
          </cell>
          <cell r="BC318">
            <v>20</v>
          </cell>
          <cell r="BD318">
            <v>9</v>
          </cell>
          <cell r="BE318">
            <v>16</v>
          </cell>
          <cell r="BF318">
            <v>17</v>
          </cell>
          <cell r="BG318">
            <v>11</v>
          </cell>
          <cell r="BH318">
            <v>9</v>
          </cell>
          <cell r="BI318">
            <v>18</v>
          </cell>
          <cell r="BJ318">
            <v>9</v>
          </cell>
          <cell r="BK318">
            <v>11</v>
          </cell>
          <cell r="BL318">
            <v>11</v>
          </cell>
          <cell r="BM318">
            <v>12</v>
          </cell>
          <cell r="BN318">
            <v>15</v>
          </cell>
          <cell r="BO318">
            <v>14</v>
          </cell>
          <cell r="BP318">
            <v>11</v>
          </cell>
          <cell r="BQ318">
            <v>12</v>
          </cell>
          <cell r="BR318">
            <v>9</v>
          </cell>
          <cell r="BS318">
            <v>7</v>
          </cell>
          <cell r="BT318">
            <v>10</v>
          </cell>
          <cell r="BU318">
            <v>8</v>
          </cell>
          <cell r="BV318">
            <v>13</v>
          </cell>
          <cell r="BW318">
            <v>7</v>
          </cell>
          <cell r="BX318">
            <v>5</v>
          </cell>
          <cell r="BY318">
            <v>12</v>
          </cell>
          <cell r="BZ318">
            <v>3</v>
          </cell>
          <cell r="CA318">
            <v>6</v>
          </cell>
          <cell r="CB318">
            <v>6</v>
          </cell>
          <cell r="CC318">
            <v>5</v>
          </cell>
          <cell r="CD318">
            <v>14</v>
          </cell>
          <cell r="CE318">
            <v>8</v>
          </cell>
          <cell r="CF318">
            <v>8</v>
          </cell>
          <cell r="CG318">
            <v>4</v>
          </cell>
          <cell r="CH318">
            <v>11</v>
          </cell>
          <cell r="CI318">
            <v>6</v>
          </cell>
          <cell r="CJ318">
            <v>2</v>
          </cell>
          <cell r="CK318">
            <v>4</v>
          </cell>
          <cell r="CL318">
            <v>0</v>
          </cell>
          <cell r="CM318">
            <v>3</v>
          </cell>
          <cell r="CN318">
            <v>3</v>
          </cell>
          <cell r="CO318">
            <v>1</v>
          </cell>
          <cell r="CP318">
            <v>1</v>
          </cell>
          <cell r="CQ318">
            <v>2</v>
          </cell>
          <cell r="CR318">
            <v>1</v>
          </cell>
          <cell r="CS318">
            <v>0</v>
          </cell>
          <cell r="CT318">
            <v>0</v>
          </cell>
          <cell r="CU318">
            <v>1</v>
          </cell>
          <cell r="CV318">
            <v>0</v>
          </cell>
          <cell r="CW318">
            <v>0</v>
          </cell>
          <cell r="CX318">
            <v>1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</row>
        <row r="319">
          <cell r="A319" t="str">
            <v>ﾋｸﾏ612</v>
          </cell>
          <cell r="B319" t="str">
            <v>ﾋｸﾏ6</v>
          </cell>
          <cell r="C319">
            <v>1</v>
          </cell>
          <cell r="D319">
            <v>2</v>
          </cell>
          <cell r="E319">
            <v>15</v>
          </cell>
          <cell r="F319">
            <v>9</v>
          </cell>
          <cell r="G319">
            <v>5</v>
          </cell>
          <cell r="H319">
            <v>8</v>
          </cell>
          <cell r="I319">
            <v>9</v>
          </cell>
          <cell r="J319">
            <v>10</v>
          </cell>
          <cell r="K319">
            <v>6</v>
          </cell>
          <cell r="L319">
            <v>5</v>
          </cell>
          <cell r="M319">
            <v>18</v>
          </cell>
          <cell r="N319">
            <v>15</v>
          </cell>
          <cell r="O319">
            <v>13</v>
          </cell>
          <cell r="P319">
            <v>13</v>
          </cell>
          <cell r="Q319">
            <v>8</v>
          </cell>
          <cell r="R319">
            <v>19</v>
          </cell>
          <cell r="S319">
            <v>9</v>
          </cell>
          <cell r="T319">
            <v>9</v>
          </cell>
          <cell r="U319">
            <v>15</v>
          </cell>
          <cell r="V319">
            <v>9</v>
          </cell>
          <cell r="W319">
            <v>9</v>
          </cell>
          <cell r="X319">
            <v>12</v>
          </cell>
          <cell r="Y319">
            <v>7</v>
          </cell>
          <cell r="Z319">
            <v>13</v>
          </cell>
          <cell r="AA319">
            <v>11</v>
          </cell>
          <cell r="AB319">
            <v>4</v>
          </cell>
          <cell r="AC319">
            <v>8</v>
          </cell>
          <cell r="AD319">
            <v>9</v>
          </cell>
          <cell r="AE319">
            <v>5</v>
          </cell>
          <cell r="AF319">
            <v>14</v>
          </cell>
          <cell r="AG319">
            <v>10</v>
          </cell>
          <cell r="AH319">
            <v>6</v>
          </cell>
          <cell r="AI319">
            <v>15</v>
          </cell>
          <cell r="AJ319">
            <v>13</v>
          </cell>
          <cell r="AK319">
            <v>6</v>
          </cell>
          <cell r="AL319">
            <v>14</v>
          </cell>
          <cell r="AM319">
            <v>11</v>
          </cell>
          <cell r="AN319">
            <v>18</v>
          </cell>
          <cell r="AO319">
            <v>15</v>
          </cell>
          <cell r="AP319">
            <v>13</v>
          </cell>
          <cell r="AQ319">
            <v>10</v>
          </cell>
          <cell r="AR319">
            <v>17</v>
          </cell>
          <cell r="AS319">
            <v>21</v>
          </cell>
          <cell r="AT319">
            <v>15</v>
          </cell>
          <cell r="AU319">
            <v>19</v>
          </cell>
          <cell r="AV319">
            <v>18</v>
          </cell>
          <cell r="AW319">
            <v>22</v>
          </cell>
          <cell r="AX319">
            <v>23</v>
          </cell>
          <cell r="AY319">
            <v>13</v>
          </cell>
          <cell r="AZ319">
            <v>17</v>
          </cell>
          <cell r="BA319">
            <v>20</v>
          </cell>
          <cell r="BB319">
            <v>18</v>
          </cell>
          <cell r="BC319">
            <v>10</v>
          </cell>
          <cell r="BD319">
            <v>13</v>
          </cell>
          <cell r="BE319">
            <v>6</v>
          </cell>
          <cell r="BF319">
            <v>10</v>
          </cell>
          <cell r="BG319">
            <v>15</v>
          </cell>
          <cell r="BH319">
            <v>10</v>
          </cell>
          <cell r="BI319">
            <v>7</v>
          </cell>
          <cell r="BJ319">
            <v>15</v>
          </cell>
          <cell r="BK319">
            <v>13</v>
          </cell>
          <cell r="BL319">
            <v>13</v>
          </cell>
          <cell r="BM319">
            <v>11</v>
          </cell>
          <cell r="BN319">
            <v>12</v>
          </cell>
          <cell r="BO319">
            <v>6</v>
          </cell>
          <cell r="BP319">
            <v>10</v>
          </cell>
          <cell r="BQ319">
            <v>11</v>
          </cell>
          <cell r="BR319">
            <v>16</v>
          </cell>
          <cell r="BS319">
            <v>8</v>
          </cell>
          <cell r="BT319">
            <v>13</v>
          </cell>
          <cell r="BU319">
            <v>12</v>
          </cell>
          <cell r="BV319">
            <v>10</v>
          </cell>
          <cell r="BW319">
            <v>11</v>
          </cell>
          <cell r="BX319">
            <v>9</v>
          </cell>
          <cell r="BY319">
            <v>12</v>
          </cell>
          <cell r="BZ319">
            <v>8</v>
          </cell>
          <cell r="CA319">
            <v>6</v>
          </cell>
          <cell r="CB319">
            <v>10</v>
          </cell>
          <cell r="CC319">
            <v>12</v>
          </cell>
          <cell r="CD319">
            <v>3</v>
          </cell>
          <cell r="CE319">
            <v>12</v>
          </cell>
          <cell r="CF319">
            <v>7</v>
          </cell>
          <cell r="CG319">
            <v>6</v>
          </cell>
          <cell r="CH319">
            <v>6</v>
          </cell>
          <cell r="CI319">
            <v>1</v>
          </cell>
          <cell r="CJ319">
            <v>3</v>
          </cell>
          <cell r="CK319">
            <v>3</v>
          </cell>
          <cell r="CL319">
            <v>7</v>
          </cell>
          <cell r="CM319">
            <v>4</v>
          </cell>
          <cell r="CN319">
            <v>6</v>
          </cell>
          <cell r="CO319">
            <v>2</v>
          </cell>
          <cell r="CP319">
            <v>8</v>
          </cell>
          <cell r="CQ319">
            <v>2</v>
          </cell>
          <cell r="CR319">
            <v>3</v>
          </cell>
          <cell r="CS319">
            <v>2</v>
          </cell>
          <cell r="CT319">
            <v>1</v>
          </cell>
          <cell r="CU319">
            <v>1</v>
          </cell>
          <cell r="CV319">
            <v>1</v>
          </cell>
          <cell r="CW319">
            <v>1</v>
          </cell>
          <cell r="CX319">
            <v>0</v>
          </cell>
          <cell r="CY319">
            <v>0</v>
          </cell>
          <cell r="CZ319">
            <v>1</v>
          </cell>
          <cell r="DA319">
            <v>0</v>
          </cell>
          <cell r="DB319">
            <v>0</v>
          </cell>
          <cell r="DC319">
            <v>1</v>
          </cell>
          <cell r="DD319">
            <v>0</v>
          </cell>
          <cell r="DE319">
            <v>0</v>
          </cell>
        </row>
        <row r="320">
          <cell r="A320" t="str">
            <v>ﾋﾀ  11</v>
          </cell>
          <cell r="B320" t="str">
            <v xml:space="preserve">ﾋﾀ  </v>
          </cell>
          <cell r="C320">
            <v>1</v>
          </cell>
          <cell r="D320">
            <v>1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1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1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1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</row>
        <row r="321">
          <cell r="A321" t="str">
            <v>ﾋﾀ  12</v>
          </cell>
          <cell r="B321" t="str">
            <v xml:space="preserve">ﾋﾀ  </v>
          </cell>
          <cell r="C321">
            <v>1</v>
          </cell>
          <cell r="D321">
            <v>2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1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1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1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1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</row>
        <row r="322">
          <cell r="A322" t="str">
            <v>ﾋﾛｻ111</v>
          </cell>
          <cell r="B322" t="str">
            <v>ﾋﾛｻ1</v>
          </cell>
          <cell r="C322">
            <v>1</v>
          </cell>
          <cell r="D322">
            <v>1</v>
          </cell>
          <cell r="E322">
            <v>1</v>
          </cell>
          <cell r="F322">
            <v>5</v>
          </cell>
          <cell r="G322">
            <v>4</v>
          </cell>
          <cell r="H322">
            <v>8</v>
          </cell>
          <cell r="I322">
            <v>3</v>
          </cell>
          <cell r="J322">
            <v>7</v>
          </cell>
          <cell r="K322">
            <v>6</v>
          </cell>
          <cell r="L322">
            <v>8</v>
          </cell>
          <cell r="M322">
            <v>4</v>
          </cell>
          <cell r="N322">
            <v>4</v>
          </cell>
          <cell r="O322">
            <v>4</v>
          </cell>
          <cell r="P322">
            <v>4</v>
          </cell>
          <cell r="Q322">
            <v>8</v>
          </cell>
          <cell r="R322">
            <v>4</v>
          </cell>
          <cell r="S322">
            <v>15</v>
          </cell>
          <cell r="T322">
            <v>15</v>
          </cell>
          <cell r="U322">
            <v>4</v>
          </cell>
          <cell r="V322">
            <v>3</v>
          </cell>
          <cell r="W322">
            <v>9</v>
          </cell>
          <cell r="X322">
            <v>6</v>
          </cell>
          <cell r="Y322">
            <v>3</v>
          </cell>
          <cell r="Z322">
            <v>8</v>
          </cell>
          <cell r="AA322">
            <v>7</v>
          </cell>
          <cell r="AB322">
            <v>10</v>
          </cell>
          <cell r="AC322">
            <v>7</v>
          </cell>
          <cell r="AD322">
            <v>1</v>
          </cell>
          <cell r="AE322">
            <v>5</v>
          </cell>
          <cell r="AF322">
            <v>2</v>
          </cell>
          <cell r="AG322">
            <v>4</v>
          </cell>
          <cell r="AH322">
            <v>2</v>
          </cell>
          <cell r="AI322">
            <v>4</v>
          </cell>
          <cell r="AJ322">
            <v>1</v>
          </cell>
          <cell r="AK322">
            <v>5</v>
          </cell>
          <cell r="AL322">
            <v>8</v>
          </cell>
          <cell r="AM322">
            <v>2</v>
          </cell>
          <cell r="AN322">
            <v>1</v>
          </cell>
          <cell r="AO322">
            <v>7</v>
          </cell>
          <cell r="AP322">
            <v>8</v>
          </cell>
          <cell r="AQ322">
            <v>8</v>
          </cell>
          <cell r="AR322">
            <v>4</v>
          </cell>
          <cell r="AS322">
            <v>13</v>
          </cell>
          <cell r="AT322">
            <v>8</v>
          </cell>
          <cell r="AU322">
            <v>8</v>
          </cell>
          <cell r="AV322">
            <v>8</v>
          </cell>
          <cell r="AW322">
            <v>4</v>
          </cell>
          <cell r="AX322">
            <v>11</v>
          </cell>
          <cell r="AY322">
            <v>8</v>
          </cell>
          <cell r="AZ322">
            <v>13</v>
          </cell>
          <cell r="BA322">
            <v>10</v>
          </cell>
          <cell r="BB322">
            <v>9</v>
          </cell>
          <cell r="BC322">
            <v>12</v>
          </cell>
          <cell r="BD322">
            <v>8</v>
          </cell>
          <cell r="BE322">
            <v>11</v>
          </cell>
          <cell r="BF322">
            <v>7</v>
          </cell>
          <cell r="BG322">
            <v>6</v>
          </cell>
          <cell r="BH322">
            <v>6</v>
          </cell>
          <cell r="BI322">
            <v>11</v>
          </cell>
          <cell r="BJ322">
            <v>8</v>
          </cell>
          <cell r="BK322">
            <v>3</v>
          </cell>
          <cell r="BL322">
            <v>3</v>
          </cell>
          <cell r="BM322">
            <v>9</v>
          </cell>
          <cell r="BN322">
            <v>10</v>
          </cell>
          <cell r="BO322">
            <v>8</v>
          </cell>
          <cell r="BP322">
            <v>8</v>
          </cell>
          <cell r="BQ322">
            <v>4</v>
          </cell>
          <cell r="BR322">
            <v>4</v>
          </cell>
          <cell r="BS322">
            <v>3</v>
          </cell>
          <cell r="BT322">
            <v>7</v>
          </cell>
          <cell r="BU322">
            <v>4</v>
          </cell>
          <cell r="BV322">
            <v>11</v>
          </cell>
          <cell r="BW322">
            <v>7</v>
          </cell>
          <cell r="BX322">
            <v>6</v>
          </cell>
          <cell r="BY322">
            <v>1</v>
          </cell>
          <cell r="BZ322">
            <v>8</v>
          </cell>
          <cell r="CA322">
            <v>5</v>
          </cell>
          <cell r="CB322">
            <v>2</v>
          </cell>
          <cell r="CC322">
            <v>4</v>
          </cell>
          <cell r="CD322">
            <v>7</v>
          </cell>
          <cell r="CE322">
            <v>3</v>
          </cell>
          <cell r="CF322">
            <v>3</v>
          </cell>
          <cell r="CG322">
            <v>2</v>
          </cell>
          <cell r="CH322">
            <v>1</v>
          </cell>
          <cell r="CI322">
            <v>1</v>
          </cell>
          <cell r="CJ322">
            <v>1</v>
          </cell>
          <cell r="CK322">
            <v>1</v>
          </cell>
          <cell r="CL322">
            <v>3</v>
          </cell>
          <cell r="CM322">
            <v>3</v>
          </cell>
          <cell r="CN322">
            <v>2</v>
          </cell>
          <cell r="CO322">
            <v>1</v>
          </cell>
          <cell r="CP322">
            <v>2</v>
          </cell>
          <cell r="CQ322">
            <v>1</v>
          </cell>
          <cell r="CR322">
            <v>0</v>
          </cell>
          <cell r="CS322">
            <v>0</v>
          </cell>
          <cell r="CT322">
            <v>0</v>
          </cell>
          <cell r="CU322">
            <v>1</v>
          </cell>
          <cell r="CV322">
            <v>1</v>
          </cell>
          <cell r="CW322">
            <v>0</v>
          </cell>
          <cell r="CX322">
            <v>0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</row>
        <row r="323">
          <cell r="A323" t="str">
            <v>ﾋﾛｻ112</v>
          </cell>
          <cell r="B323" t="str">
            <v>ﾋﾛｻ1</v>
          </cell>
          <cell r="C323">
            <v>1</v>
          </cell>
          <cell r="D323">
            <v>2</v>
          </cell>
          <cell r="E323">
            <v>3</v>
          </cell>
          <cell r="F323">
            <v>4</v>
          </cell>
          <cell r="G323">
            <v>3</v>
          </cell>
          <cell r="H323">
            <v>4</v>
          </cell>
          <cell r="I323">
            <v>8</v>
          </cell>
          <cell r="J323">
            <v>5</v>
          </cell>
          <cell r="K323">
            <v>8</v>
          </cell>
          <cell r="L323">
            <v>5</v>
          </cell>
          <cell r="M323">
            <v>7</v>
          </cell>
          <cell r="N323">
            <v>4</v>
          </cell>
          <cell r="O323">
            <v>8</v>
          </cell>
          <cell r="P323">
            <v>13</v>
          </cell>
          <cell r="Q323">
            <v>5</v>
          </cell>
          <cell r="R323">
            <v>5</v>
          </cell>
          <cell r="S323">
            <v>8</v>
          </cell>
          <cell r="T323">
            <v>8</v>
          </cell>
          <cell r="U323">
            <v>4</v>
          </cell>
          <cell r="V323">
            <v>9</v>
          </cell>
          <cell r="W323">
            <v>7</v>
          </cell>
          <cell r="X323">
            <v>7</v>
          </cell>
          <cell r="Y323">
            <v>4</v>
          </cell>
          <cell r="Z323">
            <v>7</v>
          </cell>
          <cell r="AA323">
            <v>1</v>
          </cell>
          <cell r="AB323">
            <v>3</v>
          </cell>
          <cell r="AC323">
            <v>5</v>
          </cell>
          <cell r="AD323">
            <v>3</v>
          </cell>
          <cell r="AE323">
            <v>1</v>
          </cell>
          <cell r="AF323">
            <v>2</v>
          </cell>
          <cell r="AG323">
            <v>4</v>
          </cell>
          <cell r="AH323">
            <v>3</v>
          </cell>
          <cell r="AI323">
            <v>1</v>
          </cell>
          <cell r="AJ323">
            <v>3</v>
          </cell>
          <cell r="AK323">
            <v>3</v>
          </cell>
          <cell r="AL323">
            <v>5</v>
          </cell>
          <cell r="AM323">
            <v>9</v>
          </cell>
          <cell r="AN323">
            <v>6</v>
          </cell>
          <cell r="AO323">
            <v>9</v>
          </cell>
          <cell r="AP323">
            <v>7</v>
          </cell>
          <cell r="AQ323">
            <v>5</v>
          </cell>
          <cell r="AR323">
            <v>10</v>
          </cell>
          <cell r="AS323">
            <v>5</v>
          </cell>
          <cell r="AT323">
            <v>11</v>
          </cell>
          <cell r="AU323">
            <v>14</v>
          </cell>
          <cell r="AV323">
            <v>5</v>
          </cell>
          <cell r="AW323">
            <v>7</v>
          </cell>
          <cell r="AX323">
            <v>7</v>
          </cell>
          <cell r="AY323">
            <v>14</v>
          </cell>
          <cell r="AZ323">
            <v>7</v>
          </cell>
          <cell r="BA323">
            <v>12</v>
          </cell>
          <cell r="BB323">
            <v>9</v>
          </cell>
          <cell r="BC323">
            <v>10</v>
          </cell>
          <cell r="BD323">
            <v>6</v>
          </cell>
          <cell r="BE323">
            <v>7</v>
          </cell>
          <cell r="BF323">
            <v>9</v>
          </cell>
          <cell r="BG323">
            <v>7</v>
          </cell>
          <cell r="BH323">
            <v>5</v>
          </cell>
          <cell r="BI323">
            <v>7</v>
          </cell>
          <cell r="BJ323">
            <v>4</v>
          </cell>
          <cell r="BK323">
            <v>6</v>
          </cell>
          <cell r="BL323">
            <v>4</v>
          </cell>
          <cell r="BM323">
            <v>9</v>
          </cell>
          <cell r="BN323">
            <v>9</v>
          </cell>
          <cell r="BO323">
            <v>5</v>
          </cell>
          <cell r="BP323">
            <v>7</v>
          </cell>
          <cell r="BQ323">
            <v>9</v>
          </cell>
          <cell r="BR323">
            <v>5</v>
          </cell>
          <cell r="BS323">
            <v>4</v>
          </cell>
          <cell r="BT323">
            <v>7</v>
          </cell>
          <cell r="BU323">
            <v>4</v>
          </cell>
          <cell r="BV323">
            <v>6</v>
          </cell>
          <cell r="BW323">
            <v>8</v>
          </cell>
          <cell r="BX323">
            <v>5</v>
          </cell>
          <cell r="BY323">
            <v>4</v>
          </cell>
          <cell r="BZ323">
            <v>3</v>
          </cell>
          <cell r="CA323">
            <v>6</v>
          </cell>
          <cell r="CB323">
            <v>5</v>
          </cell>
          <cell r="CC323">
            <v>5</v>
          </cell>
          <cell r="CD323">
            <v>6</v>
          </cell>
          <cell r="CE323">
            <v>5</v>
          </cell>
          <cell r="CF323">
            <v>7</v>
          </cell>
          <cell r="CG323">
            <v>2</v>
          </cell>
          <cell r="CH323">
            <v>5</v>
          </cell>
          <cell r="CI323">
            <v>4</v>
          </cell>
          <cell r="CJ323">
            <v>5</v>
          </cell>
          <cell r="CK323">
            <v>1</v>
          </cell>
          <cell r="CL323">
            <v>3</v>
          </cell>
          <cell r="CM323">
            <v>3</v>
          </cell>
          <cell r="CN323">
            <v>5</v>
          </cell>
          <cell r="CO323">
            <v>4</v>
          </cell>
          <cell r="CP323">
            <v>4</v>
          </cell>
          <cell r="CQ323">
            <v>1</v>
          </cell>
          <cell r="CR323">
            <v>3</v>
          </cell>
          <cell r="CS323">
            <v>3</v>
          </cell>
          <cell r="CT323">
            <v>3</v>
          </cell>
          <cell r="CU323">
            <v>1</v>
          </cell>
          <cell r="CV323">
            <v>4</v>
          </cell>
          <cell r="CW323">
            <v>0</v>
          </cell>
          <cell r="CX323">
            <v>0</v>
          </cell>
          <cell r="CY323">
            <v>0</v>
          </cell>
          <cell r="CZ323">
            <v>0</v>
          </cell>
          <cell r="DA323">
            <v>2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</row>
        <row r="324">
          <cell r="A324" t="str">
            <v>ﾋﾛｻ211</v>
          </cell>
          <cell r="B324" t="str">
            <v>ﾋﾛｻ2</v>
          </cell>
          <cell r="C324">
            <v>1</v>
          </cell>
          <cell r="D324">
            <v>1</v>
          </cell>
          <cell r="E324">
            <v>6</v>
          </cell>
          <cell r="F324">
            <v>10</v>
          </cell>
          <cell r="G324">
            <v>10</v>
          </cell>
          <cell r="H324">
            <v>3</v>
          </cell>
          <cell r="I324">
            <v>8</v>
          </cell>
          <cell r="J324">
            <v>10</v>
          </cell>
          <cell r="K324">
            <v>12</v>
          </cell>
          <cell r="L324">
            <v>12</v>
          </cell>
          <cell r="M324">
            <v>7</v>
          </cell>
          <cell r="N324">
            <v>21</v>
          </cell>
          <cell r="O324">
            <v>22</v>
          </cell>
          <cell r="P324">
            <v>13</v>
          </cell>
          <cell r="Q324">
            <v>13</v>
          </cell>
          <cell r="R324">
            <v>19</v>
          </cell>
          <cell r="S324">
            <v>13</v>
          </cell>
          <cell r="T324">
            <v>14</v>
          </cell>
          <cell r="U324">
            <v>14</v>
          </cell>
          <cell r="V324">
            <v>15</v>
          </cell>
          <cell r="W324">
            <v>14</v>
          </cell>
          <cell r="X324">
            <v>21</v>
          </cell>
          <cell r="Y324">
            <v>16</v>
          </cell>
          <cell r="Z324">
            <v>13</v>
          </cell>
          <cell r="AA324">
            <v>13</v>
          </cell>
          <cell r="AB324">
            <v>12</v>
          </cell>
          <cell r="AC324">
            <v>11</v>
          </cell>
          <cell r="AD324">
            <v>6</v>
          </cell>
          <cell r="AE324">
            <v>14</v>
          </cell>
          <cell r="AF324">
            <v>7</v>
          </cell>
          <cell r="AG324">
            <v>6</v>
          </cell>
          <cell r="AH324">
            <v>7</v>
          </cell>
          <cell r="AI324">
            <v>6</v>
          </cell>
          <cell r="AJ324">
            <v>10</v>
          </cell>
          <cell r="AK324">
            <v>4</v>
          </cell>
          <cell r="AL324">
            <v>10</v>
          </cell>
          <cell r="AM324">
            <v>13</v>
          </cell>
          <cell r="AN324">
            <v>7</v>
          </cell>
          <cell r="AO324">
            <v>11</v>
          </cell>
          <cell r="AP324">
            <v>11</v>
          </cell>
          <cell r="AQ324">
            <v>13</v>
          </cell>
          <cell r="AR324">
            <v>9</v>
          </cell>
          <cell r="AS324">
            <v>8</v>
          </cell>
          <cell r="AT324">
            <v>13</v>
          </cell>
          <cell r="AU324">
            <v>18</v>
          </cell>
          <cell r="AV324">
            <v>13</v>
          </cell>
          <cell r="AW324">
            <v>14</v>
          </cell>
          <cell r="AX324">
            <v>14</v>
          </cell>
          <cell r="AY324">
            <v>22</v>
          </cell>
          <cell r="AZ324">
            <v>18</v>
          </cell>
          <cell r="BA324">
            <v>19</v>
          </cell>
          <cell r="BB324">
            <v>16</v>
          </cell>
          <cell r="BC324">
            <v>23</v>
          </cell>
          <cell r="BD324">
            <v>21</v>
          </cell>
          <cell r="BE324">
            <v>13</v>
          </cell>
          <cell r="BF324">
            <v>16</v>
          </cell>
          <cell r="BG324">
            <v>18</v>
          </cell>
          <cell r="BH324">
            <v>16</v>
          </cell>
          <cell r="BI324">
            <v>20</v>
          </cell>
          <cell r="BJ324">
            <v>13</v>
          </cell>
          <cell r="BK324">
            <v>16</v>
          </cell>
          <cell r="BL324">
            <v>18</v>
          </cell>
          <cell r="BM324">
            <v>14</v>
          </cell>
          <cell r="BN324">
            <v>18</v>
          </cell>
          <cell r="BO324">
            <v>15</v>
          </cell>
          <cell r="BP324">
            <v>20</v>
          </cell>
          <cell r="BQ324">
            <v>16</v>
          </cell>
          <cell r="BR324">
            <v>9</v>
          </cell>
          <cell r="BS324">
            <v>14</v>
          </cell>
          <cell r="BT324">
            <v>15</v>
          </cell>
          <cell r="BU324">
            <v>20</v>
          </cell>
          <cell r="BV324">
            <v>18</v>
          </cell>
          <cell r="BW324">
            <v>20</v>
          </cell>
          <cell r="BX324">
            <v>5</v>
          </cell>
          <cell r="BY324">
            <v>13</v>
          </cell>
          <cell r="BZ324">
            <v>8</v>
          </cell>
          <cell r="CA324">
            <v>7</v>
          </cell>
          <cell r="CB324">
            <v>7</v>
          </cell>
          <cell r="CC324">
            <v>9</v>
          </cell>
          <cell r="CD324">
            <v>5</v>
          </cell>
          <cell r="CE324">
            <v>10</v>
          </cell>
          <cell r="CF324">
            <v>8</v>
          </cell>
          <cell r="CG324">
            <v>7</v>
          </cell>
          <cell r="CH324">
            <v>7</v>
          </cell>
          <cell r="CI324">
            <v>10</v>
          </cell>
          <cell r="CJ324">
            <v>7</v>
          </cell>
          <cell r="CK324">
            <v>9</v>
          </cell>
          <cell r="CL324">
            <v>7</v>
          </cell>
          <cell r="CM324">
            <v>4</v>
          </cell>
          <cell r="CN324">
            <v>4</v>
          </cell>
          <cell r="CO324">
            <v>3</v>
          </cell>
          <cell r="CP324">
            <v>3</v>
          </cell>
          <cell r="CQ324">
            <v>4</v>
          </cell>
          <cell r="CR324">
            <v>4</v>
          </cell>
          <cell r="CS324">
            <v>2</v>
          </cell>
          <cell r="CT324">
            <v>3</v>
          </cell>
          <cell r="CU324">
            <v>2</v>
          </cell>
          <cell r="CV324">
            <v>1</v>
          </cell>
          <cell r="CW324">
            <v>0</v>
          </cell>
          <cell r="CX324">
            <v>1</v>
          </cell>
          <cell r="CY324">
            <v>0</v>
          </cell>
          <cell r="CZ324">
            <v>1</v>
          </cell>
          <cell r="DA324">
            <v>0</v>
          </cell>
          <cell r="DB324">
            <v>0</v>
          </cell>
          <cell r="DC324">
            <v>0</v>
          </cell>
          <cell r="DD324">
            <v>0</v>
          </cell>
          <cell r="DE324">
            <v>0</v>
          </cell>
        </row>
        <row r="325">
          <cell r="A325" t="str">
            <v>ﾋﾛｻ212</v>
          </cell>
          <cell r="B325" t="str">
            <v>ﾋﾛｻ2</v>
          </cell>
          <cell r="C325">
            <v>1</v>
          </cell>
          <cell r="D325">
            <v>2</v>
          </cell>
          <cell r="E325">
            <v>5</v>
          </cell>
          <cell r="F325">
            <v>5</v>
          </cell>
          <cell r="G325">
            <v>6</v>
          </cell>
          <cell r="H325">
            <v>16</v>
          </cell>
          <cell r="I325">
            <v>9</v>
          </cell>
          <cell r="J325">
            <v>9</v>
          </cell>
          <cell r="K325">
            <v>11</v>
          </cell>
          <cell r="L325">
            <v>11</v>
          </cell>
          <cell r="M325">
            <v>13</v>
          </cell>
          <cell r="N325">
            <v>17</v>
          </cell>
          <cell r="O325">
            <v>14</v>
          </cell>
          <cell r="P325">
            <v>11</v>
          </cell>
          <cell r="Q325">
            <v>18</v>
          </cell>
          <cell r="R325">
            <v>13</v>
          </cell>
          <cell r="S325">
            <v>16</v>
          </cell>
          <cell r="T325">
            <v>14</v>
          </cell>
          <cell r="U325">
            <v>16</v>
          </cell>
          <cell r="V325">
            <v>18</v>
          </cell>
          <cell r="W325">
            <v>14</v>
          </cell>
          <cell r="X325">
            <v>15</v>
          </cell>
          <cell r="Y325">
            <v>11</v>
          </cell>
          <cell r="Z325">
            <v>8</v>
          </cell>
          <cell r="AA325">
            <v>15</v>
          </cell>
          <cell r="AB325">
            <v>8</v>
          </cell>
          <cell r="AC325">
            <v>5</v>
          </cell>
          <cell r="AD325">
            <v>10</v>
          </cell>
          <cell r="AE325">
            <v>3</v>
          </cell>
          <cell r="AF325">
            <v>10</v>
          </cell>
          <cell r="AG325">
            <v>5</v>
          </cell>
          <cell r="AH325">
            <v>10</v>
          </cell>
          <cell r="AI325">
            <v>8</v>
          </cell>
          <cell r="AJ325">
            <v>8</v>
          </cell>
          <cell r="AK325">
            <v>9</v>
          </cell>
          <cell r="AL325">
            <v>7</v>
          </cell>
          <cell r="AM325">
            <v>8</v>
          </cell>
          <cell r="AN325">
            <v>10</v>
          </cell>
          <cell r="AO325">
            <v>12</v>
          </cell>
          <cell r="AP325">
            <v>11</v>
          </cell>
          <cell r="AQ325">
            <v>20</v>
          </cell>
          <cell r="AR325">
            <v>9</v>
          </cell>
          <cell r="AS325">
            <v>9</v>
          </cell>
          <cell r="AT325">
            <v>17</v>
          </cell>
          <cell r="AU325">
            <v>22</v>
          </cell>
          <cell r="AV325">
            <v>18</v>
          </cell>
          <cell r="AW325">
            <v>24</v>
          </cell>
          <cell r="AX325">
            <v>18</v>
          </cell>
          <cell r="AY325">
            <v>23</v>
          </cell>
          <cell r="AZ325">
            <v>22</v>
          </cell>
          <cell r="BA325">
            <v>25</v>
          </cell>
          <cell r="BB325">
            <v>19</v>
          </cell>
          <cell r="BC325">
            <v>20</v>
          </cell>
          <cell r="BD325">
            <v>14</v>
          </cell>
          <cell r="BE325">
            <v>22</v>
          </cell>
          <cell r="BF325">
            <v>16</v>
          </cell>
          <cell r="BG325">
            <v>20</v>
          </cell>
          <cell r="BH325">
            <v>23</v>
          </cell>
          <cell r="BI325">
            <v>11</v>
          </cell>
          <cell r="BJ325">
            <v>16</v>
          </cell>
          <cell r="BK325">
            <v>16</v>
          </cell>
          <cell r="BL325">
            <v>16</v>
          </cell>
          <cell r="BM325">
            <v>16</v>
          </cell>
          <cell r="BN325">
            <v>14</v>
          </cell>
          <cell r="BO325">
            <v>11</v>
          </cell>
          <cell r="BP325">
            <v>11</v>
          </cell>
          <cell r="BQ325">
            <v>11</v>
          </cell>
          <cell r="BR325">
            <v>15</v>
          </cell>
          <cell r="BS325">
            <v>7</v>
          </cell>
          <cell r="BT325">
            <v>11</v>
          </cell>
          <cell r="BU325">
            <v>15</v>
          </cell>
          <cell r="BV325">
            <v>21</v>
          </cell>
          <cell r="BW325">
            <v>9</v>
          </cell>
          <cell r="BX325">
            <v>6</v>
          </cell>
          <cell r="BY325">
            <v>10</v>
          </cell>
          <cell r="BZ325">
            <v>17</v>
          </cell>
          <cell r="CA325">
            <v>11</v>
          </cell>
          <cell r="CB325">
            <v>6</v>
          </cell>
          <cell r="CC325">
            <v>7</v>
          </cell>
          <cell r="CD325">
            <v>20</v>
          </cell>
          <cell r="CE325">
            <v>5</v>
          </cell>
          <cell r="CF325">
            <v>5</v>
          </cell>
          <cell r="CG325">
            <v>12</v>
          </cell>
          <cell r="CH325">
            <v>13</v>
          </cell>
          <cell r="CI325">
            <v>11</v>
          </cell>
          <cell r="CJ325">
            <v>12</v>
          </cell>
          <cell r="CK325">
            <v>10</v>
          </cell>
          <cell r="CL325">
            <v>11</v>
          </cell>
          <cell r="CM325">
            <v>11</v>
          </cell>
          <cell r="CN325">
            <v>12</v>
          </cell>
          <cell r="CO325">
            <v>6</v>
          </cell>
          <cell r="CP325">
            <v>10</v>
          </cell>
          <cell r="CQ325">
            <v>5</v>
          </cell>
          <cell r="CR325">
            <v>7</v>
          </cell>
          <cell r="CS325">
            <v>8</v>
          </cell>
          <cell r="CT325">
            <v>4</v>
          </cell>
          <cell r="CU325">
            <v>5</v>
          </cell>
          <cell r="CV325">
            <v>4</v>
          </cell>
          <cell r="CW325">
            <v>2</v>
          </cell>
          <cell r="CX325">
            <v>0</v>
          </cell>
          <cell r="CY325">
            <v>1</v>
          </cell>
          <cell r="CZ325">
            <v>1</v>
          </cell>
          <cell r="DA325">
            <v>0</v>
          </cell>
          <cell r="DB325">
            <v>0</v>
          </cell>
          <cell r="DC325">
            <v>0</v>
          </cell>
          <cell r="DD325">
            <v>1</v>
          </cell>
          <cell r="DE325">
            <v>0</v>
          </cell>
        </row>
        <row r="326">
          <cell r="A326" t="str">
            <v>ﾋﾛｻ311</v>
          </cell>
          <cell r="B326" t="str">
            <v>ﾋﾛｻ3</v>
          </cell>
          <cell r="C326">
            <v>1</v>
          </cell>
          <cell r="D326">
            <v>1</v>
          </cell>
          <cell r="E326">
            <v>2</v>
          </cell>
          <cell r="F326">
            <v>4</v>
          </cell>
          <cell r="G326">
            <v>5</v>
          </cell>
          <cell r="H326">
            <v>8</v>
          </cell>
          <cell r="I326">
            <v>4</v>
          </cell>
          <cell r="J326">
            <v>8</v>
          </cell>
          <cell r="K326">
            <v>2</v>
          </cell>
          <cell r="L326">
            <v>8</v>
          </cell>
          <cell r="M326">
            <v>5</v>
          </cell>
          <cell r="N326">
            <v>8</v>
          </cell>
          <cell r="O326">
            <v>8</v>
          </cell>
          <cell r="P326">
            <v>9</v>
          </cell>
          <cell r="Q326">
            <v>10</v>
          </cell>
          <cell r="R326">
            <v>11</v>
          </cell>
          <cell r="S326">
            <v>11</v>
          </cell>
          <cell r="T326">
            <v>9</v>
          </cell>
          <cell r="U326">
            <v>7</v>
          </cell>
          <cell r="V326">
            <v>15</v>
          </cell>
          <cell r="W326">
            <v>8</v>
          </cell>
          <cell r="X326">
            <v>8</v>
          </cell>
          <cell r="Y326">
            <v>5</v>
          </cell>
          <cell r="Z326">
            <v>6</v>
          </cell>
          <cell r="AA326">
            <v>5</v>
          </cell>
          <cell r="AB326">
            <v>1</v>
          </cell>
          <cell r="AC326">
            <v>4</v>
          </cell>
          <cell r="AD326">
            <v>2</v>
          </cell>
          <cell r="AE326">
            <v>4</v>
          </cell>
          <cell r="AF326">
            <v>5</v>
          </cell>
          <cell r="AG326">
            <v>3</v>
          </cell>
          <cell r="AH326">
            <v>6</v>
          </cell>
          <cell r="AI326">
            <v>1</v>
          </cell>
          <cell r="AJ326">
            <v>6</v>
          </cell>
          <cell r="AK326">
            <v>5</v>
          </cell>
          <cell r="AL326">
            <v>2</v>
          </cell>
          <cell r="AM326">
            <v>9</v>
          </cell>
          <cell r="AN326">
            <v>4</v>
          </cell>
          <cell r="AO326">
            <v>10</v>
          </cell>
          <cell r="AP326">
            <v>6</v>
          </cell>
          <cell r="AQ326">
            <v>7</v>
          </cell>
          <cell r="AR326">
            <v>5</v>
          </cell>
          <cell r="AS326">
            <v>8</v>
          </cell>
          <cell r="AT326">
            <v>7</v>
          </cell>
          <cell r="AU326">
            <v>9</v>
          </cell>
          <cell r="AV326">
            <v>11</v>
          </cell>
          <cell r="AW326">
            <v>11</v>
          </cell>
          <cell r="AX326">
            <v>15</v>
          </cell>
          <cell r="AY326">
            <v>14</v>
          </cell>
          <cell r="AZ326">
            <v>8</v>
          </cell>
          <cell r="BA326">
            <v>12</v>
          </cell>
          <cell r="BB326">
            <v>8</v>
          </cell>
          <cell r="BC326">
            <v>9</v>
          </cell>
          <cell r="BD326">
            <v>6</v>
          </cell>
          <cell r="BE326">
            <v>16</v>
          </cell>
          <cell r="BF326">
            <v>8</v>
          </cell>
          <cell r="BG326">
            <v>6</v>
          </cell>
          <cell r="BH326">
            <v>9</v>
          </cell>
          <cell r="BI326">
            <v>7</v>
          </cell>
          <cell r="BJ326">
            <v>7</v>
          </cell>
          <cell r="BK326">
            <v>11</v>
          </cell>
          <cell r="BL326">
            <v>5</v>
          </cell>
          <cell r="BM326">
            <v>7</v>
          </cell>
          <cell r="BN326">
            <v>4</v>
          </cell>
          <cell r="BO326">
            <v>6</v>
          </cell>
          <cell r="BP326">
            <v>6</v>
          </cell>
          <cell r="BQ326">
            <v>6</v>
          </cell>
          <cell r="BR326">
            <v>7</v>
          </cell>
          <cell r="BS326">
            <v>10</v>
          </cell>
          <cell r="BT326">
            <v>7</v>
          </cell>
          <cell r="BU326">
            <v>9</v>
          </cell>
          <cell r="BV326">
            <v>10</v>
          </cell>
          <cell r="BW326">
            <v>6</v>
          </cell>
          <cell r="BX326">
            <v>1</v>
          </cell>
          <cell r="BY326">
            <v>4</v>
          </cell>
          <cell r="BZ326">
            <v>4</v>
          </cell>
          <cell r="CA326">
            <v>3</v>
          </cell>
          <cell r="CB326">
            <v>7</v>
          </cell>
          <cell r="CC326">
            <v>5</v>
          </cell>
          <cell r="CD326">
            <v>5</v>
          </cell>
          <cell r="CE326">
            <v>2</v>
          </cell>
          <cell r="CF326">
            <v>2</v>
          </cell>
          <cell r="CG326">
            <v>7</v>
          </cell>
          <cell r="CH326">
            <v>6</v>
          </cell>
          <cell r="CI326">
            <v>4</v>
          </cell>
          <cell r="CJ326">
            <v>5</v>
          </cell>
          <cell r="CK326">
            <v>3</v>
          </cell>
          <cell r="CL326">
            <v>2</v>
          </cell>
          <cell r="CM326">
            <v>5</v>
          </cell>
          <cell r="CN326">
            <v>1</v>
          </cell>
          <cell r="CO326">
            <v>4</v>
          </cell>
          <cell r="CP326">
            <v>1</v>
          </cell>
          <cell r="CQ326">
            <v>2</v>
          </cell>
          <cell r="CR326">
            <v>0</v>
          </cell>
          <cell r="CS326">
            <v>3</v>
          </cell>
          <cell r="CT326">
            <v>0</v>
          </cell>
          <cell r="CU326">
            <v>0</v>
          </cell>
          <cell r="CV326">
            <v>1</v>
          </cell>
          <cell r="CW326">
            <v>1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</row>
        <row r="327">
          <cell r="A327" t="str">
            <v>ﾋﾛｻ312</v>
          </cell>
          <cell r="B327" t="str">
            <v>ﾋﾛｻ3</v>
          </cell>
          <cell r="C327">
            <v>1</v>
          </cell>
          <cell r="D327">
            <v>2</v>
          </cell>
          <cell r="E327">
            <v>2</v>
          </cell>
          <cell r="F327">
            <v>5</v>
          </cell>
          <cell r="G327">
            <v>1</v>
          </cell>
          <cell r="H327">
            <v>6</v>
          </cell>
          <cell r="I327">
            <v>5</v>
          </cell>
          <cell r="J327">
            <v>6</v>
          </cell>
          <cell r="K327">
            <v>8</v>
          </cell>
          <cell r="L327">
            <v>7</v>
          </cell>
          <cell r="M327">
            <v>7</v>
          </cell>
          <cell r="N327">
            <v>6</v>
          </cell>
          <cell r="O327">
            <v>7</v>
          </cell>
          <cell r="P327">
            <v>11</v>
          </cell>
          <cell r="Q327">
            <v>9</v>
          </cell>
          <cell r="R327">
            <v>6</v>
          </cell>
          <cell r="S327">
            <v>8</v>
          </cell>
          <cell r="T327">
            <v>1</v>
          </cell>
          <cell r="U327">
            <v>10</v>
          </cell>
          <cell r="V327">
            <v>7</v>
          </cell>
          <cell r="W327">
            <v>5</v>
          </cell>
          <cell r="X327">
            <v>7</v>
          </cell>
          <cell r="Y327">
            <v>8</v>
          </cell>
          <cell r="Z327">
            <v>4</v>
          </cell>
          <cell r="AA327">
            <v>3</v>
          </cell>
          <cell r="AB327">
            <v>2</v>
          </cell>
          <cell r="AC327">
            <v>2</v>
          </cell>
          <cell r="AD327">
            <v>0</v>
          </cell>
          <cell r="AE327">
            <v>4</v>
          </cell>
          <cell r="AF327">
            <v>4</v>
          </cell>
          <cell r="AG327">
            <v>3</v>
          </cell>
          <cell r="AH327">
            <v>2</v>
          </cell>
          <cell r="AI327">
            <v>4</v>
          </cell>
          <cell r="AJ327">
            <v>4</v>
          </cell>
          <cell r="AK327">
            <v>1</v>
          </cell>
          <cell r="AL327">
            <v>0</v>
          </cell>
          <cell r="AM327">
            <v>5</v>
          </cell>
          <cell r="AN327">
            <v>10</v>
          </cell>
          <cell r="AO327">
            <v>8</v>
          </cell>
          <cell r="AP327">
            <v>5</v>
          </cell>
          <cell r="AQ327">
            <v>8</v>
          </cell>
          <cell r="AR327">
            <v>6</v>
          </cell>
          <cell r="AS327">
            <v>12</v>
          </cell>
          <cell r="AT327">
            <v>10</v>
          </cell>
          <cell r="AU327">
            <v>10</v>
          </cell>
          <cell r="AV327">
            <v>20</v>
          </cell>
          <cell r="AW327">
            <v>11</v>
          </cell>
          <cell r="AX327">
            <v>15</v>
          </cell>
          <cell r="AY327">
            <v>13</v>
          </cell>
          <cell r="AZ327">
            <v>9</v>
          </cell>
          <cell r="BA327">
            <v>11</v>
          </cell>
          <cell r="BB327">
            <v>12</v>
          </cell>
          <cell r="BC327">
            <v>8</v>
          </cell>
          <cell r="BD327">
            <v>7</v>
          </cell>
          <cell r="BE327">
            <v>10</v>
          </cell>
          <cell r="BF327">
            <v>7</v>
          </cell>
          <cell r="BG327">
            <v>4</v>
          </cell>
          <cell r="BH327">
            <v>5</v>
          </cell>
          <cell r="BI327">
            <v>8</v>
          </cell>
          <cell r="BJ327">
            <v>5</v>
          </cell>
          <cell r="BK327">
            <v>9</v>
          </cell>
          <cell r="BL327">
            <v>6</v>
          </cell>
          <cell r="BM327">
            <v>14</v>
          </cell>
          <cell r="BN327">
            <v>6</v>
          </cell>
          <cell r="BO327">
            <v>3</v>
          </cell>
          <cell r="BP327">
            <v>12</v>
          </cell>
          <cell r="BQ327">
            <v>6</v>
          </cell>
          <cell r="BR327">
            <v>11</v>
          </cell>
          <cell r="BS327">
            <v>2</v>
          </cell>
          <cell r="BT327">
            <v>5</v>
          </cell>
          <cell r="BU327">
            <v>13</v>
          </cell>
          <cell r="BV327">
            <v>5</v>
          </cell>
          <cell r="BW327">
            <v>6</v>
          </cell>
          <cell r="BX327">
            <v>8</v>
          </cell>
          <cell r="BY327">
            <v>4</v>
          </cell>
          <cell r="BZ327">
            <v>4</v>
          </cell>
          <cell r="CA327">
            <v>9</v>
          </cell>
          <cell r="CB327">
            <v>3</v>
          </cell>
          <cell r="CC327">
            <v>7</v>
          </cell>
          <cell r="CD327">
            <v>7</v>
          </cell>
          <cell r="CE327">
            <v>4</v>
          </cell>
          <cell r="CF327">
            <v>3</v>
          </cell>
          <cell r="CG327">
            <v>7</v>
          </cell>
          <cell r="CH327">
            <v>1</v>
          </cell>
          <cell r="CI327">
            <v>8</v>
          </cell>
          <cell r="CJ327">
            <v>5</v>
          </cell>
          <cell r="CK327">
            <v>3</v>
          </cell>
          <cell r="CL327">
            <v>5</v>
          </cell>
          <cell r="CM327">
            <v>8</v>
          </cell>
          <cell r="CN327">
            <v>4</v>
          </cell>
          <cell r="CO327">
            <v>4</v>
          </cell>
          <cell r="CP327">
            <v>5</v>
          </cell>
          <cell r="CQ327">
            <v>6</v>
          </cell>
          <cell r="CR327">
            <v>2</v>
          </cell>
          <cell r="CS327">
            <v>3</v>
          </cell>
          <cell r="CT327">
            <v>4</v>
          </cell>
          <cell r="CU327">
            <v>2</v>
          </cell>
          <cell r="CV327">
            <v>1</v>
          </cell>
          <cell r="CW327">
            <v>1</v>
          </cell>
          <cell r="CX327">
            <v>0</v>
          </cell>
          <cell r="CY327">
            <v>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</row>
        <row r="328">
          <cell r="A328" t="str">
            <v>ﾌﾅｺｼ11</v>
          </cell>
          <cell r="B328" t="str">
            <v>ﾌﾅｺｼ</v>
          </cell>
          <cell r="C328">
            <v>1</v>
          </cell>
          <cell r="D328">
            <v>1</v>
          </cell>
          <cell r="E328">
            <v>3</v>
          </cell>
          <cell r="F328">
            <v>10</v>
          </cell>
          <cell r="G328">
            <v>3</v>
          </cell>
          <cell r="H328">
            <v>5</v>
          </cell>
          <cell r="I328">
            <v>4</v>
          </cell>
          <cell r="J328">
            <v>8</v>
          </cell>
          <cell r="K328">
            <v>9</v>
          </cell>
          <cell r="L328">
            <v>4</v>
          </cell>
          <cell r="M328">
            <v>9</v>
          </cell>
          <cell r="N328">
            <v>8</v>
          </cell>
          <cell r="O328">
            <v>10</v>
          </cell>
          <cell r="P328">
            <v>6</v>
          </cell>
          <cell r="Q328">
            <v>8</v>
          </cell>
          <cell r="R328">
            <v>3</v>
          </cell>
          <cell r="S328">
            <v>7</v>
          </cell>
          <cell r="T328">
            <v>8</v>
          </cell>
          <cell r="U328">
            <v>11</v>
          </cell>
          <cell r="V328">
            <v>15</v>
          </cell>
          <cell r="W328">
            <v>11</v>
          </cell>
          <cell r="X328">
            <v>5</v>
          </cell>
          <cell r="Y328">
            <v>6</v>
          </cell>
          <cell r="Z328">
            <v>7</v>
          </cell>
          <cell r="AA328">
            <v>5</v>
          </cell>
          <cell r="AB328">
            <v>9</v>
          </cell>
          <cell r="AC328">
            <v>11</v>
          </cell>
          <cell r="AD328">
            <v>10</v>
          </cell>
          <cell r="AE328">
            <v>3</v>
          </cell>
          <cell r="AF328">
            <v>4</v>
          </cell>
          <cell r="AG328">
            <v>7</v>
          </cell>
          <cell r="AH328">
            <v>7</v>
          </cell>
          <cell r="AI328">
            <v>13</v>
          </cell>
          <cell r="AJ328">
            <v>7</v>
          </cell>
          <cell r="AK328">
            <v>10</v>
          </cell>
          <cell r="AL328">
            <v>14</v>
          </cell>
          <cell r="AM328">
            <v>13</v>
          </cell>
          <cell r="AN328">
            <v>9</v>
          </cell>
          <cell r="AO328">
            <v>19</v>
          </cell>
          <cell r="AP328">
            <v>8</v>
          </cell>
          <cell r="AQ328">
            <v>17</v>
          </cell>
          <cell r="AR328">
            <v>10</v>
          </cell>
          <cell r="AS328">
            <v>13</v>
          </cell>
          <cell r="AT328">
            <v>11</v>
          </cell>
          <cell r="AU328">
            <v>12</v>
          </cell>
          <cell r="AV328">
            <v>15</v>
          </cell>
          <cell r="AW328">
            <v>15</v>
          </cell>
          <cell r="AX328">
            <v>13</v>
          </cell>
          <cell r="AY328">
            <v>16</v>
          </cell>
          <cell r="AZ328">
            <v>17</v>
          </cell>
          <cell r="BA328">
            <v>17</v>
          </cell>
          <cell r="BB328">
            <v>8</v>
          </cell>
          <cell r="BC328">
            <v>11</v>
          </cell>
          <cell r="BD328">
            <v>7</v>
          </cell>
          <cell r="BE328">
            <v>16</v>
          </cell>
          <cell r="BF328">
            <v>7</v>
          </cell>
          <cell r="BG328">
            <v>9</v>
          </cell>
          <cell r="BH328">
            <v>12</v>
          </cell>
          <cell r="BI328">
            <v>10</v>
          </cell>
          <cell r="BJ328">
            <v>7</v>
          </cell>
          <cell r="BK328">
            <v>8</v>
          </cell>
          <cell r="BL328">
            <v>9</v>
          </cell>
          <cell r="BM328">
            <v>10</v>
          </cell>
          <cell r="BN328">
            <v>7</v>
          </cell>
          <cell r="BO328">
            <v>6</v>
          </cell>
          <cell r="BP328">
            <v>8</v>
          </cell>
          <cell r="BQ328">
            <v>15</v>
          </cell>
          <cell r="BR328">
            <v>11</v>
          </cell>
          <cell r="BS328">
            <v>13</v>
          </cell>
          <cell r="BT328">
            <v>16</v>
          </cell>
          <cell r="BU328">
            <v>15</v>
          </cell>
          <cell r="BV328">
            <v>14</v>
          </cell>
          <cell r="BW328">
            <v>12</v>
          </cell>
          <cell r="BX328">
            <v>8</v>
          </cell>
          <cell r="BY328">
            <v>4</v>
          </cell>
          <cell r="BZ328">
            <v>7</v>
          </cell>
          <cell r="CA328">
            <v>9</v>
          </cell>
          <cell r="CB328">
            <v>9</v>
          </cell>
          <cell r="CC328">
            <v>13</v>
          </cell>
          <cell r="CD328">
            <v>6</v>
          </cell>
          <cell r="CE328">
            <v>7</v>
          </cell>
          <cell r="CF328">
            <v>9</v>
          </cell>
          <cell r="CG328">
            <v>8</v>
          </cell>
          <cell r="CH328">
            <v>9</v>
          </cell>
          <cell r="CI328">
            <v>5</v>
          </cell>
          <cell r="CJ328">
            <v>5</v>
          </cell>
          <cell r="CK328">
            <v>4</v>
          </cell>
          <cell r="CL328">
            <v>5</v>
          </cell>
          <cell r="CM328">
            <v>4</v>
          </cell>
          <cell r="CN328">
            <v>2</v>
          </cell>
          <cell r="CO328">
            <v>1</v>
          </cell>
          <cell r="CP328">
            <v>2</v>
          </cell>
          <cell r="CQ328">
            <v>0</v>
          </cell>
          <cell r="CR328">
            <v>2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</row>
        <row r="329">
          <cell r="A329" t="str">
            <v>ﾌﾅｺｼ12</v>
          </cell>
          <cell r="B329" t="str">
            <v>ﾌﾅｺｼ</v>
          </cell>
          <cell r="C329">
            <v>1</v>
          </cell>
          <cell r="D329">
            <v>2</v>
          </cell>
          <cell r="E329">
            <v>7</v>
          </cell>
          <cell r="F329">
            <v>8</v>
          </cell>
          <cell r="G329">
            <v>6</v>
          </cell>
          <cell r="H329">
            <v>8</v>
          </cell>
          <cell r="I329">
            <v>9</v>
          </cell>
          <cell r="J329">
            <v>8</v>
          </cell>
          <cell r="K329">
            <v>3</v>
          </cell>
          <cell r="L329">
            <v>12</v>
          </cell>
          <cell r="M329">
            <v>10</v>
          </cell>
          <cell r="N329">
            <v>9</v>
          </cell>
          <cell r="O329">
            <v>13</v>
          </cell>
          <cell r="P329">
            <v>9</v>
          </cell>
          <cell r="Q329">
            <v>6</v>
          </cell>
          <cell r="R329">
            <v>11</v>
          </cell>
          <cell r="S329">
            <v>9</v>
          </cell>
          <cell r="T329">
            <v>11</v>
          </cell>
          <cell r="U329">
            <v>9</v>
          </cell>
          <cell r="V329">
            <v>8</v>
          </cell>
          <cell r="W329">
            <v>5</v>
          </cell>
          <cell r="X329">
            <v>9</v>
          </cell>
          <cell r="Y329">
            <v>5</v>
          </cell>
          <cell r="Z329">
            <v>7</v>
          </cell>
          <cell r="AA329">
            <v>7</v>
          </cell>
          <cell r="AB329">
            <v>7</v>
          </cell>
          <cell r="AC329">
            <v>9</v>
          </cell>
          <cell r="AD329">
            <v>3</v>
          </cell>
          <cell r="AE329">
            <v>3</v>
          </cell>
          <cell r="AF329">
            <v>8</v>
          </cell>
          <cell r="AG329">
            <v>11</v>
          </cell>
          <cell r="AH329">
            <v>7</v>
          </cell>
          <cell r="AI329">
            <v>10</v>
          </cell>
          <cell r="AJ329">
            <v>11</v>
          </cell>
          <cell r="AK329">
            <v>6</v>
          </cell>
          <cell r="AL329">
            <v>9</v>
          </cell>
          <cell r="AM329">
            <v>15</v>
          </cell>
          <cell r="AN329">
            <v>8</v>
          </cell>
          <cell r="AO329">
            <v>15</v>
          </cell>
          <cell r="AP329">
            <v>12</v>
          </cell>
          <cell r="AQ329">
            <v>16</v>
          </cell>
          <cell r="AR329">
            <v>11</v>
          </cell>
          <cell r="AS329">
            <v>8</v>
          </cell>
          <cell r="AT329">
            <v>14</v>
          </cell>
          <cell r="AU329">
            <v>9</v>
          </cell>
          <cell r="AV329">
            <v>13</v>
          </cell>
          <cell r="AW329">
            <v>22</v>
          </cell>
          <cell r="AX329">
            <v>6</v>
          </cell>
          <cell r="AY329">
            <v>15</v>
          </cell>
          <cell r="AZ329">
            <v>16</v>
          </cell>
          <cell r="BA329">
            <v>12</v>
          </cell>
          <cell r="BB329">
            <v>8</v>
          </cell>
          <cell r="BC329">
            <v>18</v>
          </cell>
          <cell r="BD329">
            <v>7</v>
          </cell>
          <cell r="BE329">
            <v>15</v>
          </cell>
          <cell r="BF329">
            <v>13</v>
          </cell>
          <cell r="BG329">
            <v>8</v>
          </cell>
          <cell r="BH329">
            <v>8</v>
          </cell>
          <cell r="BI329">
            <v>4</v>
          </cell>
          <cell r="BJ329">
            <v>12</v>
          </cell>
          <cell r="BK329">
            <v>6</v>
          </cell>
          <cell r="BL329">
            <v>4</v>
          </cell>
          <cell r="BM329">
            <v>11</v>
          </cell>
          <cell r="BN329">
            <v>5</v>
          </cell>
          <cell r="BO329">
            <v>11</v>
          </cell>
          <cell r="BP329">
            <v>8</v>
          </cell>
          <cell r="BQ329">
            <v>17</v>
          </cell>
          <cell r="BR329">
            <v>7</v>
          </cell>
          <cell r="BS329">
            <v>9</v>
          </cell>
          <cell r="BT329">
            <v>9</v>
          </cell>
          <cell r="BU329">
            <v>16</v>
          </cell>
          <cell r="BV329">
            <v>20</v>
          </cell>
          <cell r="BW329">
            <v>10</v>
          </cell>
          <cell r="BX329">
            <v>7</v>
          </cell>
          <cell r="BY329">
            <v>14</v>
          </cell>
          <cell r="BZ329">
            <v>15</v>
          </cell>
          <cell r="CA329">
            <v>9</v>
          </cell>
          <cell r="CB329">
            <v>6</v>
          </cell>
          <cell r="CC329">
            <v>12</v>
          </cell>
          <cell r="CD329">
            <v>11</v>
          </cell>
          <cell r="CE329">
            <v>5</v>
          </cell>
          <cell r="CF329">
            <v>9</v>
          </cell>
          <cell r="CG329">
            <v>10</v>
          </cell>
          <cell r="CH329">
            <v>10</v>
          </cell>
          <cell r="CI329">
            <v>3</v>
          </cell>
          <cell r="CJ329">
            <v>11</v>
          </cell>
          <cell r="CK329">
            <v>10</v>
          </cell>
          <cell r="CL329">
            <v>6</v>
          </cell>
          <cell r="CM329">
            <v>11</v>
          </cell>
          <cell r="CN329">
            <v>10</v>
          </cell>
          <cell r="CO329">
            <v>3</v>
          </cell>
          <cell r="CP329">
            <v>4</v>
          </cell>
          <cell r="CQ329">
            <v>5</v>
          </cell>
          <cell r="CR329">
            <v>2</v>
          </cell>
          <cell r="CS329">
            <v>3</v>
          </cell>
          <cell r="CT329">
            <v>1</v>
          </cell>
          <cell r="CU329">
            <v>4</v>
          </cell>
          <cell r="CV329">
            <v>4</v>
          </cell>
          <cell r="CW329">
            <v>1</v>
          </cell>
          <cell r="CX329">
            <v>1</v>
          </cell>
          <cell r="CY329">
            <v>1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</row>
        <row r="330">
          <cell r="A330" t="str">
            <v>ﾌﾐｵｶ11</v>
          </cell>
          <cell r="B330" t="str">
            <v>ﾌﾐｵｶ</v>
          </cell>
          <cell r="C330">
            <v>1</v>
          </cell>
          <cell r="D330">
            <v>1</v>
          </cell>
          <cell r="E330">
            <v>2</v>
          </cell>
          <cell r="F330">
            <v>1</v>
          </cell>
          <cell r="G330">
            <v>5</v>
          </cell>
          <cell r="H330">
            <v>3</v>
          </cell>
          <cell r="I330">
            <v>0</v>
          </cell>
          <cell r="J330">
            <v>3</v>
          </cell>
          <cell r="K330">
            <v>3</v>
          </cell>
          <cell r="L330">
            <v>5</v>
          </cell>
          <cell r="M330">
            <v>5</v>
          </cell>
          <cell r="N330">
            <v>7</v>
          </cell>
          <cell r="O330">
            <v>4</v>
          </cell>
          <cell r="P330">
            <v>3</v>
          </cell>
          <cell r="Q330">
            <v>5</v>
          </cell>
          <cell r="R330">
            <v>3</v>
          </cell>
          <cell r="S330">
            <v>7</v>
          </cell>
          <cell r="T330">
            <v>1</v>
          </cell>
          <cell r="U330">
            <v>3</v>
          </cell>
          <cell r="V330">
            <v>2</v>
          </cell>
          <cell r="W330">
            <v>7</v>
          </cell>
          <cell r="X330">
            <v>9</v>
          </cell>
          <cell r="Y330">
            <v>13</v>
          </cell>
          <cell r="Z330">
            <v>11</v>
          </cell>
          <cell r="AA330">
            <v>11</v>
          </cell>
          <cell r="AB330">
            <v>10</v>
          </cell>
          <cell r="AC330">
            <v>4</v>
          </cell>
          <cell r="AD330">
            <v>5</v>
          </cell>
          <cell r="AE330">
            <v>3</v>
          </cell>
          <cell r="AF330">
            <v>2</v>
          </cell>
          <cell r="AG330">
            <v>2</v>
          </cell>
          <cell r="AH330">
            <v>6</v>
          </cell>
          <cell r="AI330">
            <v>2</v>
          </cell>
          <cell r="AJ330">
            <v>2</v>
          </cell>
          <cell r="AK330">
            <v>5</v>
          </cell>
          <cell r="AL330">
            <v>4</v>
          </cell>
          <cell r="AM330">
            <v>5</v>
          </cell>
          <cell r="AN330">
            <v>6</v>
          </cell>
          <cell r="AO330">
            <v>7</v>
          </cell>
          <cell r="AP330">
            <v>4</v>
          </cell>
          <cell r="AQ330">
            <v>6</v>
          </cell>
          <cell r="AR330">
            <v>8</v>
          </cell>
          <cell r="AS330">
            <v>5</v>
          </cell>
          <cell r="AT330">
            <v>10</v>
          </cell>
          <cell r="AU330">
            <v>5</v>
          </cell>
          <cell r="AV330">
            <v>6</v>
          </cell>
          <cell r="AW330">
            <v>8</v>
          </cell>
          <cell r="AX330">
            <v>9</v>
          </cell>
          <cell r="AY330">
            <v>6</v>
          </cell>
          <cell r="AZ330">
            <v>7</v>
          </cell>
          <cell r="BA330">
            <v>6</v>
          </cell>
          <cell r="BB330">
            <v>8</v>
          </cell>
          <cell r="BC330">
            <v>11</v>
          </cell>
          <cell r="BD330">
            <v>6</v>
          </cell>
          <cell r="BE330">
            <v>8</v>
          </cell>
          <cell r="BF330">
            <v>5</v>
          </cell>
          <cell r="BG330">
            <v>4</v>
          </cell>
          <cell r="BH330">
            <v>9</v>
          </cell>
          <cell r="BI330">
            <v>3</v>
          </cell>
          <cell r="BJ330">
            <v>6</v>
          </cell>
          <cell r="BK330">
            <v>11</v>
          </cell>
          <cell r="BL330">
            <v>4</v>
          </cell>
          <cell r="BM330">
            <v>8</v>
          </cell>
          <cell r="BN330">
            <v>7</v>
          </cell>
          <cell r="BO330">
            <v>11</v>
          </cell>
          <cell r="BP330">
            <v>11</v>
          </cell>
          <cell r="BQ330">
            <v>11</v>
          </cell>
          <cell r="BR330">
            <v>9</v>
          </cell>
          <cell r="BS330">
            <v>18</v>
          </cell>
          <cell r="BT330">
            <v>9</v>
          </cell>
          <cell r="BU330">
            <v>11</v>
          </cell>
          <cell r="BV330">
            <v>7</v>
          </cell>
          <cell r="BW330">
            <v>13</v>
          </cell>
          <cell r="BX330">
            <v>7</v>
          </cell>
          <cell r="BY330">
            <v>6</v>
          </cell>
          <cell r="BZ330">
            <v>13</v>
          </cell>
          <cell r="CA330">
            <v>8</v>
          </cell>
          <cell r="CB330">
            <v>8</v>
          </cell>
          <cell r="CC330">
            <v>9</v>
          </cell>
          <cell r="CD330">
            <v>11</v>
          </cell>
          <cell r="CE330">
            <v>4</v>
          </cell>
          <cell r="CF330">
            <v>4</v>
          </cell>
          <cell r="CG330">
            <v>4</v>
          </cell>
          <cell r="CH330">
            <v>3</v>
          </cell>
          <cell r="CI330">
            <v>5</v>
          </cell>
          <cell r="CJ330">
            <v>5</v>
          </cell>
          <cell r="CK330">
            <v>5</v>
          </cell>
          <cell r="CL330">
            <v>5</v>
          </cell>
          <cell r="CM330">
            <v>1</v>
          </cell>
          <cell r="CN330">
            <v>3</v>
          </cell>
          <cell r="CO330">
            <v>2</v>
          </cell>
          <cell r="CP330">
            <v>2</v>
          </cell>
          <cell r="CQ330">
            <v>2</v>
          </cell>
          <cell r="CR330">
            <v>3</v>
          </cell>
          <cell r="CS330">
            <v>4</v>
          </cell>
          <cell r="CT330">
            <v>1</v>
          </cell>
          <cell r="CU330">
            <v>1</v>
          </cell>
          <cell r="CV330">
            <v>1</v>
          </cell>
          <cell r="CW330">
            <v>1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0</v>
          </cell>
          <cell r="DE330">
            <v>0</v>
          </cell>
        </row>
        <row r="331">
          <cell r="A331" t="str">
            <v>ﾌﾐｵｶ12</v>
          </cell>
          <cell r="B331" t="str">
            <v>ﾌﾐｵｶ</v>
          </cell>
          <cell r="C331">
            <v>1</v>
          </cell>
          <cell r="D331">
            <v>2</v>
          </cell>
          <cell r="E331">
            <v>3</v>
          </cell>
          <cell r="F331">
            <v>3</v>
          </cell>
          <cell r="G331">
            <v>2</v>
          </cell>
          <cell r="H331">
            <v>1</v>
          </cell>
          <cell r="I331">
            <v>3</v>
          </cell>
          <cell r="J331">
            <v>6</v>
          </cell>
          <cell r="K331">
            <v>8</v>
          </cell>
          <cell r="L331">
            <v>0</v>
          </cell>
          <cell r="M331">
            <v>5</v>
          </cell>
          <cell r="N331">
            <v>4</v>
          </cell>
          <cell r="O331">
            <v>4</v>
          </cell>
          <cell r="P331">
            <v>6</v>
          </cell>
          <cell r="Q331">
            <v>2</v>
          </cell>
          <cell r="R331">
            <v>2</v>
          </cell>
          <cell r="S331">
            <v>4</v>
          </cell>
          <cell r="T331">
            <v>3</v>
          </cell>
          <cell r="U331">
            <v>2</v>
          </cell>
          <cell r="V331">
            <v>7</v>
          </cell>
          <cell r="W331">
            <v>3</v>
          </cell>
          <cell r="X331">
            <v>7</v>
          </cell>
          <cell r="Y331">
            <v>4</v>
          </cell>
          <cell r="Z331">
            <v>7</v>
          </cell>
          <cell r="AA331">
            <v>8</v>
          </cell>
          <cell r="AB331">
            <v>7</v>
          </cell>
          <cell r="AC331">
            <v>3</v>
          </cell>
          <cell r="AD331">
            <v>1</v>
          </cell>
          <cell r="AE331">
            <v>5</v>
          </cell>
          <cell r="AF331">
            <v>3</v>
          </cell>
          <cell r="AG331">
            <v>3</v>
          </cell>
          <cell r="AH331">
            <v>3</v>
          </cell>
          <cell r="AI331">
            <v>3</v>
          </cell>
          <cell r="AJ331">
            <v>3</v>
          </cell>
          <cell r="AK331">
            <v>6</v>
          </cell>
          <cell r="AL331">
            <v>5</v>
          </cell>
          <cell r="AM331">
            <v>4</v>
          </cell>
          <cell r="AN331">
            <v>5</v>
          </cell>
          <cell r="AO331">
            <v>3</v>
          </cell>
          <cell r="AP331">
            <v>7</v>
          </cell>
          <cell r="AQ331">
            <v>8</v>
          </cell>
          <cell r="AR331">
            <v>5</v>
          </cell>
          <cell r="AS331">
            <v>3</v>
          </cell>
          <cell r="AT331">
            <v>2</v>
          </cell>
          <cell r="AU331">
            <v>7</v>
          </cell>
          <cell r="AV331">
            <v>5</v>
          </cell>
          <cell r="AW331">
            <v>9</v>
          </cell>
          <cell r="AX331">
            <v>6</v>
          </cell>
          <cell r="AY331">
            <v>4</v>
          </cell>
          <cell r="AZ331">
            <v>6</v>
          </cell>
          <cell r="BA331">
            <v>6</v>
          </cell>
          <cell r="BB331">
            <v>9</v>
          </cell>
          <cell r="BC331">
            <v>6</v>
          </cell>
          <cell r="BD331">
            <v>6</v>
          </cell>
          <cell r="BE331">
            <v>3</v>
          </cell>
          <cell r="BF331">
            <v>8</v>
          </cell>
          <cell r="BG331">
            <v>9</v>
          </cell>
          <cell r="BH331">
            <v>5</v>
          </cell>
          <cell r="BI331">
            <v>6</v>
          </cell>
          <cell r="BJ331">
            <v>13</v>
          </cell>
          <cell r="BK331">
            <v>8</v>
          </cell>
          <cell r="BL331">
            <v>9</v>
          </cell>
          <cell r="BM331">
            <v>13</v>
          </cell>
          <cell r="BN331">
            <v>9</v>
          </cell>
          <cell r="BO331">
            <v>14</v>
          </cell>
          <cell r="BP331">
            <v>8</v>
          </cell>
          <cell r="BQ331">
            <v>11</v>
          </cell>
          <cell r="BR331">
            <v>10</v>
          </cell>
          <cell r="BS331">
            <v>7</v>
          </cell>
          <cell r="BT331">
            <v>14</v>
          </cell>
          <cell r="BU331">
            <v>11</v>
          </cell>
          <cell r="BV331">
            <v>11</v>
          </cell>
          <cell r="BW331">
            <v>14</v>
          </cell>
          <cell r="BX331">
            <v>9</v>
          </cell>
          <cell r="BY331">
            <v>15</v>
          </cell>
          <cell r="BZ331">
            <v>7</v>
          </cell>
          <cell r="CA331">
            <v>7</v>
          </cell>
          <cell r="CB331">
            <v>10</v>
          </cell>
          <cell r="CC331">
            <v>4</v>
          </cell>
          <cell r="CD331">
            <v>13</v>
          </cell>
          <cell r="CE331">
            <v>2</v>
          </cell>
          <cell r="CF331">
            <v>7</v>
          </cell>
          <cell r="CG331">
            <v>12</v>
          </cell>
          <cell r="CH331">
            <v>7</v>
          </cell>
          <cell r="CI331">
            <v>7</v>
          </cell>
          <cell r="CJ331">
            <v>4</v>
          </cell>
          <cell r="CK331">
            <v>9</v>
          </cell>
          <cell r="CL331">
            <v>6</v>
          </cell>
          <cell r="CM331">
            <v>5</v>
          </cell>
          <cell r="CN331">
            <v>8</v>
          </cell>
          <cell r="CO331">
            <v>7</v>
          </cell>
          <cell r="CP331">
            <v>8</v>
          </cell>
          <cell r="CQ331">
            <v>7</v>
          </cell>
          <cell r="CR331">
            <v>5</v>
          </cell>
          <cell r="CS331">
            <v>6</v>
          </cell>
          <cell r="CT331">
            <v>3</v>
          </cell>
          <cell r="CU331">
            <v>1</v>
          </cell>
          <cell r="CV331">
            <v>2</v>
          </cell>
          <cell r="CW331">
            <v>4</v>
          </cell>
          <cell r="CX331">
            <v>1</v>
          </cell>
          <cell r="CY331">
            <v>0</v>
          </cell>
          <cell r="CZ331">
            <v>0</v>
          </cell>
          <cell r="DA331">
            <v>0</v>
          </cell>
          <cell r="DB331">
            <v>0</v>
          </cell>
          <cell r="DC331">
            <v>1</v>
          </cell>
          <cell r="DD331">
            <v>0</v>
          </cell>
          <cell r="DE331">
            <v>0</v>
          </cell>
        </row>
        <row r="332">
          <cell r="A332" t="str">
            <v>ﾎｿｼﾏ11</v>
          </cell>
          <cell r="B332" t="str">
            <v>ﾎｿｼﾏ</v>
          </cell>
          <cell r="C332">
            <v>1</v>
          </cell>
          <cell r="D332">
            <v>1</v>
          </cell>
          <cell r="E332">
            <v>9</v>
          </cell>
          <cell r="F332">
            <v>3</v>
          </cell>
          <cell r="G332">
            <v>5</v>
          </cell>
          <cell r="H332">
            <v>5</v>
          </cell>
          <cell r="I332">
            <v>1</v>
          </cell>
          <cell r="J332">
            <v>1</v>
          </cell>
          <cell r="K332">
            <v>6</v>
          </cell>
          <cell r="L332">
            <v>1</v>
          </cell>
          <cell r="M332">
            <v>1</v>
          </cell>
          <cell r="N332">
            <v>3</v>
          </cell>
          <cell r="O332">
            <v>1</v>
          </cell>
          <cell r="P332">
            <v>2</v>
          </cell>
          <cell r="Q332">
            <v>2</v>
          </cell>
          <cell r="R332">
            <v>3</v>
          </cell>
          <cell r="S332">
            <v>2</v>
          </cell>
          <cell r="T332">
            <v>1</v>
          </cell>
          <cell r="U332">
            <v>4</v>
          </cell>
          <cell r="V332">
            <v>3</v>
          </cell>
          <cell r="W332">
            <v>1</v>
          </cell>
          <cell r="X332">
            <v>8</v>
          </cell>
          <cell r="Y332">
            <v>6</v>
          </cell>
          <cell r="Z332">
            <v>5</v>
          </cell>
          <cell r="AA332">
            <v>5</v>
          </cell>
          <cell r="AB332">
            <v>5</v>
          </cell>
          <cell r="AC332">
            <v>5</v>
          </cell>
          <cell r="AD332">
            <v>8</v>
          </cell>
          <cell r="AE332">
            <v>15</v>
          </cell>
          <cell r="AF332">
            <v>7</v>
          </cell>
          <cell r="AG332">
            <v>10</v>
          </cell>
          <cell r="AH332">
            <v>10</v>
          </cell>
          <cell r="AI332">
            <v>11</v>
          </cell>
          <cell r="AJ332">
            <v>9</v>
          </cell>
          <cell r="AK332">
            <v>6</v>
          </cell>
          <cell r="AL332">
            <v>9</v>
          </cell>
          <cell r="AM332">
            <v>10</v>
          </cell>
          <cell r="AN332">
            <v>9</v>
          </cell>
          <cell r="AO332">
            <v>12</v>
          </cell>
          <cell r="AP332">
            <v>10</v>
          </cell>
          <cell r="AQ332">
            <v>8</v>
          </cell>
          <cell r="AR332">
            <v>7</v>
          </cell>
          <cell r="AS332">
            <v>11</v>
          </cell>
          <cell r="AT332">
            <v>8</v>
          </cell>
          <cell r="AU332">
            <v>16</v>
          </cell>
          <cell r="AV332">
            <v>6</v>
          </cell>
          <cell r="AW332">
            <v>7</v>
          </cell>
          <cell r="AX332">
            <v>11</v>
          </cell>
          <cell r="AY332">
            <v>8</v>
          </cell>
          <cell r="AZ332">
            <v>6</v>
          </cell>
          <cell r="BA332">
            <v>3</v>
          </cell>
          <cell r="BB332">
            <v>6</v>
          </cell>
          <cell r="BC332">
            <v>3</v>
          </cell>
          <cell r="BD332">
            <v>5</v>
          </cell>
          <cell r="BE332">
            <v>4</v>
          </cell>
          <cell r="BF332">
            <v>4</v>
          </cell>
          <cell r="BG332">
            <v>10</v>
          </cell>
          <cell r="BH332">
            <v>5</v>
          </cell>
          <cell r="BI332">
            <v>5</v>
          </cell>
          <cell r="BJ332">
            <v>7</v>
          </cell>
          <cell r="BK332">
            <v>5</v>
          </cell>
          <cell r="BL332">
            <v>4</v>
          </cell>
          <cell r="BM332">
            <v>2</v>
          </cell>
          <cell r="BN332">
            <v>8</v>
          </cell>
          <cell r="BO332">
            <v>7</v>
          </cell>
          <cell r="BP332">
            <v>4</v>
          </cell>
          <cell r="BQ332">
            <v>0</v>
          </cell>
          <cell r="BR332">
            <v>5</v>
          </cell>
          <cell r="BS332">
            <v>2</v>
          </cell>
          <cell r="BT332">
            <v>7</v>
          </cell>
          <cell r="BU332">
            <v>7</v>
          </cell>
          <cell r="BV332">
            <v>3</v>
          </cell>
          <cell r="BW332">
            <v>6</v>
          </cell>
          <cell r="BX332">
            <v>7</v>
          </cell>
          <cell r="BY332">
            <v>5</v>
          </cell>
          <cell r="BZ332">
            <v>5</v>
          </cell>
          <cell r="CA332">
            <v>3</v>
          </cell>
          <cell r="CB332">
            <v>4</v>
          </cell>
          <cell r="CC332">
            <v>5</v>
          </cell>
          <cell r="CD332">
            <v>0</v>
          </cell>
          <cell r="CE332">
            <v>5</v>
          </cell>
          <cell r="CF332">
            <v>0</v>
          </cell>
          <cell r="CG332">
            <v>1</v>
          </cell>
          <cell r="CH332">
            <v>0</v>
          </cell>
          <cell r="CI332">
            <v>1</v>
          </cell>
          <cell r="CJ332">
            <v>4</v>
          </cell>
          <cell r="CK332">
            <v>1</v>
          </cell>
          <cell r="CL332">
            <v>1</v>
          </cell>
          <cell r="CM332">
            <v>0</v>
          </cell>
          <cell r="CN332">
            <v>4</v>
          </cell>
          <cell r="CO332">
            <v>1</v>
          </cell>
          <cell r="CP332">
            <v>0</v>
          </cell>
          <cell r="CQ332">
            <v>0</v>
          </cell>
          <cell r="CR332">
            <v>2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</row>
        <row r="333">
          <cell r="A333" t="str">
            <v>ﾎｿｼﾏ12</v>
          </cell>
          <cell r="B333" t="str">
            <v>ﾎｿｼﾏ</v>
          </cell>
          <cell r="C333">
            <v>1</v>
          </cell>
          <cell r="D333">
            <v>2</v>
          </cell>
          <cell r="E333">
            <v>11</v>
          </cell>
          <cell r="F333">
            <v>7</v>
          </cell>
          <cell r="G333">
            <v>7</v>
          </cell>
          <cell r="H333">
            <v>1</v>
          </cell>
          <cell r="I333">
            <v>5</v>
          </cell>
          <cell r="J333">
            <v>5</v>
          </cell>
          <cell r="K333">
            <v>4</v>
          </cell>
          <cell r="L333">
            <v>2</v>
          </cell>
          <cell r="M333">
            <v>3</v>
          </cell>
          <cell r="N333">
            <v>3</v>
          </cell>
          <cell r="O333">
            <v>0</v>
          </cell>
          <cell r="P333">
            <v>3</v>
          </cell>
          <cell r="Q333">
            <v>2</v>
          </cell>
          <cell r="R333">
            <v>1</v>
          </cell>
          <cell r="S333">
            <v>1</v>
          </cell>
          <cell r="T333">
            <v>3</v>
          </cell>
          <cell r="U333">
            <v>3</v>
          </cell>
          <cell r="V333">
            <v>2</v>
          </cell>
          <cell r="W333">
            <v>3</v>
          </cell>
          <cell r="X333">
            <v>3</v>
          </cell>
          <cell r="Y333">
            <v>5</v>
          </cell>
          <cell r="Z333">
            <v>4</v>
          </cell>
          <cell r="AA333">
            <v>6</v>
          </cell>
          <cell r="AB333">
            <v>4</v>
          </cell>
          <cell r="AC333">
            <v>2</v>
          </cell>
          <cell r="AD333">
            <v>7</v>
          </cell>
          <cell r="AE333">
            <v>9</v>
          </cell>
          <cell r="AF333">
            <v>14</v>
          </cell>
          <cell r="AG333">
            <v>11</v>
          </cell>
          <cell r="AH333">
            <v>7</v>
          </cell>
          <cell r="AI333">
            <v>11</v>
          </cell>
          <cell r="AJ333">
            <v>9</v>
          </cell>
          <cell r="AK333">
            <v>4</v>
          </cell>
          <cell r="AL333">
            <v>8</v>
          </cell>
          <cell r="AM333">
            <v>12</v>
          </cell>
          <cell r="AN333">
            <v>5</v>
          </cell>
          <cell r="AO333">
            <v>3</v>
          </cell>
          <cell r="AP333">
            <v>6</v>
          </cell>
          <cell r="AQ333">
            <v>5</v>
          </cell>
          <cell r="AR333">
            <v>6</v>
          </cell>
          <cell r="AS333">
            <v>6</v>
          </cell>
          <cell r="AT333">
            <v>9</v>
          </cell>
          <cell r="AU333">
            <v>4</v>
          </cell>
          <cell r="AV333">
            <v>9</v>
          </cell>
          <cell r="AW333">
            <v>7</v>
          </cell>
          <cell r="AX333">
            <v>10</v>
          </cell>
          <cell r="AY333">
            <v>7</v>
          </cell>
          <cell r="AZ333">
            <v>8</v>
          </cell>
          <cell r="BA333">
            <v>6</v>
          </cell>
          <cell r="BB333">
            <v>6</v>
          </cell>
          <cell r="BC333">
            <v>5</v>
          </cell>
          <cell r="BD333">
            <v>4</v>
          </cell>
          <cell r="BE333">
            <v>2</v>
          </cell>
          <cell r="BF333">
            <v>2</v>
          </cell>
          <cell r="BG333">
            <v>4</v>
          </cell>
          <cell r="BH333">
            <v>6</v>
          </cell>
          <cell r="BI333">
            <v>5</v>
          </cell>
          <cell r="BJ333">
            <v>1</v>
          </cell>
          <cell r="BK333">
            <v>3</v>
          </cell>
          <cell r="BL333">
            <v>7</v>
          </cell>
          <cell r="BM333">
            <v>3</v>
          </cell>
          <cell r="BN333">
            <v>2</v>
          </cell>
          <cell r="BO333">
            <v>4</v>
          </cell>
          <cell r="BP333">
            <v>5</v>
          </cell>
          <cell r="BQ333">
            <v>0</v>
          </cell>
          <cell r="BR333">
            <v>1</v>
          </cell>
          <cell r="BS333">
            <v>5</v>
          </cell>
          <cell r="BT333">
            <v>5</v>
          </cell>
          <cell r="BU333">
            <v>5</v>
          </cell>
          <cell r="BV333">
            <v>7</v>
          </cell>
          <cell r="BW333">
            <v>7</v>
          </cell>
          <cell r="BX333">
            <v>5</v>
          </cell>
          <cell r="BY333">
            <v>3</v>
          </cell>
          <cell r="BZ333">
            <v>1</v>
          </cell>
          <cell r="CA333">
            <v>6</v>
          </cell>
          <cell r="CB333">
            <v>2</v>
          </cell>
          <cell r="CC333">
            <v>0</v>
          </cell>
          <cell r="CD333">
            <v>2</v>
          </cell>
          <cell r="CE333">
            <v>0</v>
          </cell>
          <cell r="CF333">
            <v>3</v>
          </cell>
          <cell r="CG333">
            <v>3</v>
          </cell>
          <cell r="CH333">
            <v>2</v>
          </cell>
          <cell r="CI333">
            <v>2</v>
          </cell>
          <cell r="CJ333">
            <v>6</v>
          </cell>
          <cell r="CK333">
            <v>0</v>
          </cell>
          <cell r="CL333">
            <v>3</v>
          </cell>
          <cell r="CM333">
            <v>4</v>
          </cell>
          <cell r="CN333">
            <v>1</v>
          </cell>
          <cell r="CO333">
            <v>0</v>
          </cell>
          <cell r="CP333">
            <v>0</v>
          </cell>
          <cell r="CQ333">
            <v>4</v>
          </cell>
          <cell r="CR333">
            <v>0</v>
          </cell>
          <cell r="CS333">
            <v>1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</row>
        <row r="334">
          <cell r="A334" t="str">
            <v>ﾏﾂｼﾛ11</v>
          </cell>
          <cell r="B334" t="str">
            <v>ﾏﾂｼﾛ</v>
          </cell>
          <cell r="C334">
            <v>1</v>
          </cell>
          <cell r="D334">
            <v>1</v>
          </cell>
          <cell r="E334">
            <v>0</v>
          </cell>
          <cell r="F334">
            <v>3</v>
          </cell>
          <cell r="G334">
            <v>7</v>
          </cell>
          <cell r="H334">
            <v>6</v>
          </cell>
          <cell r="I334">
            <v>4</v>
          </cell>
          <cell r="J334">
            <v>3</v>
          </cell>
          <cell r="K334">
            <v>0</v>
          </cell>
          <cell r="L334">
            <v>3</v>
          </cell>
          <cell r="M334">
            <v>7</v>
          </cell>
          <cell r="N334">
            <v>1</v>
          </cell>
          <cell r="O334">
            <v>3</v>
          </cell>
          <cell r="P334">
            <v>1</v>
          </cell>
          <cell r="Q334">
            <v>1</v>
          </cell>
          <cell r="R334">
            <v>1</v>
          </cell>
          <cell r="S334">
            <v>2</v>
          </cell>
          <cell r="T334">
            <v>3</v>
          </cell>
          <cell r="U334">
            <v>1</v>
          </cell>
          <cell r="V334">
            <v>0</v>
          </cell>
          <cell r="W334">
            <v>2</v>
          </cell>
          <cell r="X334">
            <v>2</v>
          </cell>
          <cell r="Y334">
            <v>1</v>
          </cell>
          <cell r="Z334">
            <v>0</v>
          </cell>
          <cell r="AA334">
            <v>1</v>
          </cell>
          <cell r="AB334">
            <v>5</v>
          </cell>
          <cell r="AC334">
            <v>10</v>
          </cell>
          <cell r="AD334">
            <v>4</v>
          </cell>
          <cell r="AE334">
            <v>6</v>
          </cell>
          <cell r="AF334">
            <v>4</v>
          </cell>
          <cell r="AG334">
            <v>4</v>
          </cell>
          <cell r="AH334">
            <v>2</v>
          </cell>
          <cell r="AI334">
            <v>3</v>
          </cell>
          <cell r="AJ334">
            <v>2</v>
          </cell>
          <cell r="AK334">
            <v>2</v>
          </cell>
          <cell r="AL334">
            <v>2</v>
          </cell>
          <cell r="AM334">
            <v>2</v>
          </cell>
          <cell r="AN334">
            <v>4</v>
          </cell>
          <cell r="AO334">
            <v>5</v>
          </cell>
          <cell r="AP334">
            <v>3</v>
          </cell>
          <cell r="AQ334">
            <v>5</v>
          </cell>
          <cell r="AR334">
            <v>4</v>
          </cell>
          <cell r="AS334">
            <v>5</v>
          </cell>
          <cell r="AT334">
            <v>5</v>
          </cell>
          <cell r="AU334">
            <v>5</v>
          </cell>
          <cell r="AV334">
            <v>8</v>
          </cell>
          <cell r="AW334">
            <v>7</v>
          </cell>
          <cell r="AX334">
            <v>8</v>
          </cell>
          <cell r="AY334">
            <v>8</v>
          </cell>
          <cell r="AZ334">
            <v>1</v>
          </cell>
          <cell r="BA334">
            <v>8</v>
          </cell>
          <cell r="BB334">
            <v>5</v>
          </cell>
          <cell r="BC334">
            <v>6</v>
          </cell>
          <cell r="BD334">
            <v>3</v>
          </cell>
          <cell r="BE334">
            <v>2</v>
          </cell>
          <cell r="BF334">
            <v>1</v>
          </cell>
          <cell r="BG334">
            <v>7</v>
          </cell>
          <cell r="BH334">
            <v>4</v>
          </cell>
          <cell r="BI334">
            <v>4</v>
          </cell>
          <cell r="BJ334">
            <v>3</v>
          </cell>
          <cell r="BK334">
            <v>4</v>
          </cell>
          <cell r="BL334">
            <v>3</v>
          </cell>
          <cell r="BM334">
            <v>4</v>
          </cell>
          <cell r="BN334">
            <v>2</v>
          </cell>
          <cell r="BO334">
            <v>0</v>
          </cell>
          <cell r="BP334">
            <v>3</v>
          </cell>
          <cell r="BQ334">
            <v>3</v>
          </cell>
          <cell r="BR334">
            <v>1</v>
          </cell>
          <cell r="BS334">
            <v>5</v>
          </cell>
          <cell r="BT334">
            <v>7</v>
          </cell>
          <cell r="BU334">
            <v>3</v>
          </cell>
          <cell r="BV334">
            <v>8</v>
          </cell>
          <cell r="BW334">
            <v>2</v>
          </cell>
          <cell r="BX334">
            <v>0</v>
          </cell>
          <cell r="BY334">
            <v>9</v>
          </cell>
          <cell r="BZ334">
            <v>2</v>
          </cell>
          <cell r="CA334">
            <v>6</v>
          </cell>
          <cell r="CB334">
            <v>2</v>
          </cell>
          <cell r="CC334">
            <v>5</v>
          </cell>
          <cell r="CD334">
            <v>2</v>
          </cell>
          <cell r="CE334">
            <v>2</v>
          </cell>
          <cell r="CF334">
            <v>3</v>
          </cell>
          <cell r="CG334">
            <v>6</v>
          </cell>
          <cell r="CH334">
            <v>3</v>
          </cell>
          <cell r="CI334">
            <v>2</v>
          </cell>
          <cell r="CJ334">
            <v>3</v>
          </cell>
          <cell r="CK334">
            <v>3</v>
          </cell>
          <cell r="CL334">
            <v>4</v>
          </cell>
          <cell r="CM334">
            <v>2</v>
          </cell>
          <cell r="CN334">
            <v>1</v>
          </cell>
          <cell r="CO334">
            <v>1</v>
          </cell>
          <cell r="CP334">
            <v>0</v>
          </cell>
          <cell r="CQ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</row>
        <row r="335">
          <cell r="A335" t="str">
            <v>ﾏﾂｼﾛ12</v>
          </cell>
          <cell r="B335" t="str">
            <v>ﾏﾂｼﾛ</v>
          </cell>
          <cell r="C335">
            <v>1</v>
          </cell>
          <cell r="D335">
            <v>2</v>
          </cell>
          <cell r="E335">
            <v>1</v>
          </cell>
          <cell r="F335">
            <v>1</v>
          </cell>
          <cell r="G335">
            <v>3</v>
          </cell>
          <cell r="H335">
            <v>3</v>
          </cell>
          <cell r="I335">
            <v>2</v>
          </cell>
          <cell r="J335">
            <v>9</v>
          </cell>
          <cell r="K335">
            <v>4</v>
          </cell>
          <cell r="L335">
            <v>2</v>
          </cell>
          <cell r="M335">
            <v>2</v>
          </cell>
          <cell r="N335">
            <v>4</v>
          </cell>
          <cell r="O335">
            <v>2</v>
          </cell>
          <cell r="P335">
            <v>2</v>
          </cell>
          <cell r="Q335">
            <v>3</v>
          </cell>
          <cell r="R335">
            <v>4</v>
          </cell>
          <cell r="S335">
            <v>1</v>
          </cell>
          <cell r="T335">
            <v>3</v>
          </cell>
          <cell r="U335">
            <v>0</v>
          </cell>
          <cell r="V335">
            <v>5</v>
          </cell>
          <cell r="W335">
            <v>0</v>
          </cell>
          <cell r="X335">
            <v>2</v>
          </cell>
          <cell r="Y335">
            <v>1</v>
          </cell>
          <cell r="Z335">
            <v>1</v>
          </cell>
          <cell r="AA335">
            <v>3</v>
          </cell>
          <cell r="AB335">
            <v>1</v>
          </cell>
          <cell r="AC335">
            <v>3</v>
          </cell>
          <cell r="AD335">
            <v>1</v>
          </cell>
          <cell r="AE335">
            <v>4</v>
          </cell>
          <cell r="AF335">
            <v>2</v>
          </cell>
          <cell r="AG335">
            <v>1</v>
          </cell>
          <cell r="AH335">
            <v>2</v>
          </cell>
          <cell r="AI335">
            <v>3</v>
          </cell>
          <cell r="AJ335">
            <v>3</v>
          </cell>
          <cell r="AK335">
            <v>9</v>
          </cell>
          <cell r="AL335">
            <v>3</v>
          </cell>
          <cell r="AM335">
            <v>1</v>
          </cell>
          <cell r="AN335">
            <v>6</v>
          </cell>
          <cell r="AO335">
            <v>2</v>
          </cell>
          <cell r="AP335">
            <v>6</v>
          </cell>
          <cell r="AQ335">
            <v>7</v>
          </cell>
          <cell r="AR335">
            <v>5</v>
          </cell>
          <cell r="AS335">
            <v>9</v>
          </cell>
          <cell r="AT335">
            <v>3</v>
          </cell>
          <cell r="AU335">
            <v>1</v>
          </cell>
          <cell r="AV335">
            <v>5</v>
          </cell>
          <cell r="AW335">
            <v>2</v>
          </cell>
          <cell r="AX335">
            <v>3</v>
          </cell>
          <cell r="AY335">
            <v>5</v>
          </cell>
          <cell r="AZ335">
            <v>1</v>
          </cell>
          <cell r="BA335">
            <v>5</v>
          </cell>
          <cell r="BB335">
            <v>3</v>
          </cell>
          <cell r="BC335">
            <v>6</v>
          </cell>
          <cell r="BD335">
            <v>3</v>
          </cell>
          <cell r="BE335">
            <v>3</v>
          </cell>
          <cell r="BF335">
            <v>9</v>
          </cell>
          <cell r="BG335">
            <v>1</v>
          </cell>
          <cell r="BH335">
            <v>2</v>
          </cell>
          <cell r="BI335">
            <v>4</v>
          </cell>
          <cell r="BJ335">
            <v>2</v>
          </cell>
          <cell r="BK335">
            <v>4</v>
          </cell>
          <cell r="BL335">
            <v>4</v>
          </cell>
          <cell r="BM335">
            <v>1</v>
          </cell>
          <cell r="BN335">
            <v>2</v>
          </cell>
          <cell r="BO335">
            <v>4</v>
          </cell>
          <cell r="BP335">
            <v>3</v>
          </cell>
          <cell r="BQ335">
            <v>1</v>
          </cell>
          <cell r="BR335">
            <v>2</v>
          </cell>
          <cell r="BS335">
            <v>6</v>
          </cell>
          <cell r="BT335">
            <v>5</v>
          </cell>
          <cell r="BU335">
            <v>6</v>
          </cell>
          <cell r="BV335">
            <v>8</v>
          </cell>
          <cell r="BW335">
            <v>8</v>
          </cell>
          <cell r="BX335">
            <v>5</v>
          </cell>
          <cell r="BY335">
            <v>5</v>
          </cell>
          <cell r="BZ335">
            <v>4</v>
          </cell>
          <cell r="CA335">
            <v>3</v>
          </cell>
          <cell r="CB335">
            <v>4</v>
          </cell>
          <cell r="CC335">
            <v>4</v>
          </cell>
          <cell r="CD335">
            <v>4</v>
          </cell>
          <cell r="CE335">
            <v>4</v>
          </cell>
          <cell r="CF335">
            <v>5</v>
          </cell>
          <cell r="CG335">
            <v>1</v>
          </cell>
          <cell r="CH335">
            <v>4</v>
          </cell>
          <cell r="CI335">
            <v>4</v>
          </cell>
          <cell r="CJ335">
            <v>2</v>
          </cell>
          <cell r="CK335">
            <v>3</v>
          </cell>
          <cell r="CL335">
            <v>4</v>
          </cell>
          <cell r="CM335">
            <v>5</v>
          </cell>
          <cell r="CN335">
            <v>3</v>
          </cell>
          <cell r="CO335">
            <v>3</v>
          </cell>
          <cell r="CP335">
            <v>1</v>
          </cell>
          <cell r="CQ335">
            <v>2</v>
          </cell>
          <cell r="CR335">
            <v>1</v>
          </cell>
          <cell r="CS335">
            <v>2</v>
          </cell>
          <cell r="CT335">
            <v>3</v>
          </cell>
          <cell r="CU335">
            <v>2</v>
          </cell>
          <cell r="CV335">
            <v>1</v>
          </cell>
          <cell r="CW335">
            <v>0</v>
          </cell>
          <cell r="CX335">
            <v>0</v>
          </cell>
          <cell r="CY335">
            <v>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</row>
        <row r="336">
          <cell r="A336" t="str">
            <v>ﾐｱｻ111</v>
          </cell>
          <cell r="B336" t="str">
            <v>ﾐｱｻ1</v>
          </cell>
          <cell r="C336">
            <v>1</v>
          </cell>
          <cell r="D336">
            <v>1</v>
          </cell>
          <cell r="E336">
            <v>4</v>
          </cell>
          <cell r="F336">
            <v>8</v>
          </cell>
          <cell r="G336">
            <v>5</v>
          </cell>
          <cell r="H336">
            <v>5</v>
          </cell>
          <cell r="I336">
            <v>10</v>
          </cell>
          <cell r="J336">
            <v>9</v>
          </cell>
          <cell r="K336">
            <v>9</v>
          </cell>
          <cell r="L336">
            <v>6</v>
          </cell>
          <cell r="M336">
            <v>4</v>
          </cell>
          <cell r="N336">
            <v>9</v>
          </cell>
          <cell r="O336">
            <v>4</v>
          </cell>
          <cell r="P336">
            <v>5</v>
          </cell>
          <cell r="Q336">
            <v>6</v>
          </cell>
          <cell r="R336">
            <v>4</v>
          </cell>
          <cell r="S336">
            <v>4</v>
          </cell>
          <cell r="T336">
            <v>2</v>
          </cell>
          <cell r="U336">
            <v>2</v>
          </cell>
          <cell r="V336">
            <v>3</v>
          </cell>
          <cell r="W336">
            <v>4</v>
          </cell>
          <cell r="X336">
            <v>4</v>
          </cell>
          <cell r="Y336">
            <v>5</v>
          </cell>
          <cell r="Z336">
            <v>3</v>
          </cell>
          <cell r="AA336">
            <v>7</v>
          </cell>
          <cell r="AB336">
            <v>5</v>
          </cell>
          <cell r="AC336">
            <v>7</v>
          </cell>
          <cell r="AD336">
            <v>11</v>
          </cell>
          <cell r="AE336">
            <v>8</v>
          </cell>
          <cell r="AF336">
            <v>3</v>
          </cell>
          <cell r="AG336">
            <v>11</v>
          </cell>
          <cell r="AH336">
            <v>10</v>
          </cell>
          <cell r="AI336">
            <v>8</v>
          </cell>
          <cell r="AJ336">
            <v>8</v>
          </cell>
          <cell r="AK336">
            <v>8</v>
          </cell>
          <cell r="AL336">
            <v>7</v>
          </cell>
          <cell r="AM336">
            <v>5</v>
          </cell>
          <cell r="AN336">
            <v>8</v>
          </cell>
          <cell r="AO336">
            <v>13</v>
          </cell>
          <cell r="AP336">
            <v>13</v>
          </cell>
          <cell r="AQ336">
            <v>11</v>
          </cell>
          <cell r="AR336">
            <v>10</v>
          </cell>
          <cell r="AS336">
            <v>10</v>
          </cell>
          <cell r="AT336">
            <v>6</v>
          </cell>
          <cell r="AU336">
            <v>11</v>
          </cell>
          <cell r="AV336">
            <v>8</v>
          </cell>
          <cell r="AW336">
            <v>7</v>
          </cell>
          <cell r="AX336">
            <v>5</v>
          </cell>
          <cell r="AY336">
            <v>12</v>
          </cell>
          <cell r="AZ336">
            <v>7</v>
          </cell>
          <cell r="BA336">
            <v>3</v>
          </cell>
          <cell r="BB336">
            <v>8</v>
          </cell>
          <cell r="BC336">
            <v>5</v>
          </cell>
          <cell r="BD336">
            <v>1</v>
          </cell>
          <cell r="BE336">
            <v>9</v>
          </cell>
          <cell r="BF336">
            <v>7</v>
          </cell>
          <cell r="BG336">
            <v>9</v>
          </cell>
          <cell r="BH336">
            <v>12</v>
          </cell>
          <cell r="BI336">
            <v>8</v>
          </cell>
          <cell r="BJ336">
            <v>10</v>
          </cell>
          <cell r="BK336">
            <v>7</v>
          </cell>
          <cell r="BL336">
            <v>8</v>
          </cell>
          <cell r="BM336">
            <v>4</v>
          </cell>
          <cell r="BN336">
            <v>6</v>
          </cell>
          <cell r="BO336">
            <v>5</v>
          </cell>
          <cell r="BP336">
            <v>12</v>
          </cell>
          <cell r="BQ336">
            <v>4</v>
          </cell>
          <cell r="BR336">
            <v>6</v>
          </cell>
          <cell r="BS336">
            <v>4</v>
          </cell>
          <cell r="BT336">
            <v>5</v>
          </cell>
          <cell r="BU336">
            <v>8</v>
          </cell>
          <cell r="BV336">
            <v>15</v>
          </cell>
          <cell r="BW336">
            <v>8</v>
          </cell>
          <cell r="BX336">
            <v>4</v>
          </cell>
          <cell r="BY336">
            <v>6</v>
          </cell>
          <cell r="BZ336">
            <v>7</v>
          </cell>
          <cell r="CA336">
            <v>8</v>
          </cell>
          <cell r="CB336">
            <v>6</v>
          </cell>
          <cell r="CC336">
            <v>4</v>
          </cell>
          <cell r="CD336">
            <v>4</v>
          </cell>
          <cell r="CE336">
            <v>4</v>
          </cell>
          <cell r="CF336">
            <v>3</v>
          </cell>
          <cell r="CG336">
            <v>6</v>
          </cell>
          <cell r="CH336">
            <v>4</v>
          </cell>
          <cell r="CI336">
            <v>4</v>
          </cell>
          <cell r="CJ336">
            <v>0</v>
          </cell>
          <cell r="CK336">
            <v>6</v>
          </cell>
          <cell r="CL336">
            <v>1</v>
          </cell>
          <cell r="CM336">
            <v>2</v>
          </cell>
          <cell r="CN336">
            <v>1</v>
          </cell>
          <cell r="CO336">
            <v>3</v>
          </cell>
          <cell r="CP336">
            <v>2</v>
          </cell>
          <cell r="CQ336">
            <v>0</v>
          </cell>
          <cell r="CR336">
            <v>1</v>
          </cell>
          <cell r="CS336">
            <v>1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</row>
        <row r="337">
          <cell r="A337" t="str">
            <v>ﾐｱｻ112</v>
          </cell>
          <cell r="B337" t="str">
            <v>ﾐｱｻ1</v>
          </cell>
          <cell r="C337">
            <v>1</v>
          </cell>
          <cell r="D337">
            <v>2</v>
          </cell>
          <cell r="E337">
            <v>2</v>
          </cell>
          <cell r="F337">
            <v>5</v>
          </cell>
          <cell r="G337">
            <v>4</v>
          </cell>
          <cell r="H337">
            <v>9</v>
          </cell>
          <cell r="I337">
            <v>6</v>
          </cell>
          <cell r="J337">
            <v>5</v>
          </cell>
          <cell r="K337">
            <v>4</v>
          </cell>
          <cell r="L337">
            <v>7</v>
          </cell>
          <cell r="M337">
            <v>6</v>
          </cell>
          <cell r="N337">
            <v>4</v>
          </cell>
          <cell r="O337">
            <v>3</v>
          </cell>
          <cell r="P337">
            <v>4</v>
          </cell>
          <cell r="Q337">
            <v>5</v>
          </cell>
          <cell r="R337">
            <v>4</v>
          </cell>
          <cell r="S337">
            <v>4</v>
          </cell>
          <cell r="T337">
            <v>4</v>
          </cell>
          <cell r="U337">
            <v>7</v>
          </cell>
          <cell r="V337">
            <v>6</v>
          </cell>
          <cell r="W337">
            <v>5</v>
          </cell>
          <cell r="X337">
            <v>9</v>
          </cell>
          <cell r="Y337">
            <v>6</v>
          </cell>
          <cell r="Z337">
            <v>7</v>
          </cell>
          <cell r="AA337">
            <v>3</v>
          </cell>
          <cell r="AB337">
            <v>8</v>
          </cell>
          <cell r="AC337">
            <v>4</v>
          </cell>
          <cell r="AD337">
            <v>9</v>
          </cell>
          <cell r="AE337">
            <v>4</v>
          </cell>
          <cell r="AF337">
            <v>5</v>
          </cell>
          <cell r="AG337">
            <v>6</v>
          </cell>
          <cell r="AH337">
            <v>9</v>
          </cell>
          <cell r="AI337">
            <v>11</v>
          </cell>
          <cell r="AJ337">
            <v>9</v>
          </cell>
          <cell r="AK337">
            <v>5</v>
          </cell>
          <cell r="AL337">
            <v>7</v>
          </cell>
          <cell r="AM337">
            <v>7</v>
          </cell>
          <cell r="AN337">
            <v>6</v>
          </cell>
          <cell r="AO337">
            <v>6</v>
          </cell>
          <cell r="AP337">
            <v>11</v>
          </cell>
          <cell r="AQ337">
            <v>12</v>
          </cell>
          <cell r="AR337">
            <v>12</v>
          </cell>
          <cell r="AS337">
            <v>2</v>
          </cell>
          <cell r="AT337">
            <v>11</v>
          </cell>
          <cell r="AU337">
            <v>9</v>
          </cell>
          <cell r="AV337">
            <v>9</v>
          </cell>
          <cell r="AW337">
            <v>6</v>
          </cell>
          <cell r="AX337">
            <v>5</v>
          </cell>
          <cell r="AY337">
            <v>12</v>
          </cell>
          <cell r="AZ337">
            <v>7</v>
          </cell>
          <cell r="BA337">
            <v>6</v>
          </cell>
          <cell r="BB337">
            <v>6</v>
          </cell>
          <cell r="BC337">
            <v>12</v>
          </cell>
          <cell r="BD337">
            <v>2</v>
          </cell>
          <cell r="BE337">
            <v>9</v>
          </cell>
          <cell r="BF337">
            <v>5</v>
          </cell>
          <cell r="BG337">
            <v>9</v>
          </cell>
          <cell r="BH337">
            <v>7</v>
          </cell>
          <cell r="BI337">
            <v>7</v>
          </cell>
          <cell r="BJ337">
            <v>6</v>
          </cell>
          <cell r="BK337">
            <v>3</v>
          </cell>
          <cell r="BL337">
            <v>5</v>
          </cell>
          <cell r="BM337">
            <v>7</v>
          </cell>
          <cell r="BN337">
            <v>7</v>
          </cell>
          <cell r="BO337">
            <v>10</v>
          </cell>
          <cell r="BP337">
            <v>6</v>
          </cell>
          <cell r="BQ337">
            <v>13</v>
          </cell>
          <cell r="BR337">
            <v>10</v>
          </cell>
          <cell r="BS337">
            <v>7</v>
          </cell>
          <cell r="BT337">
            <v>12</v>
          </cell>
          <cell r="BU337">
            <v>3</v>
          </cell>
          <cell r="BV337">
            <v>11</v>
          </cell>
          <cell r="BW337">
            <v>9</v>
          </cell>
          <cell r="BX337">
            <v>6</v>
          </cell>
          <cell r="BY337">
            <v>5</v>
          </cell>
          <cell r="BZ337">
            <v>7</v>
          </cell>
          <cell r="CA337">
            <v>4</v>
          </cell>
          <cell r="CB337">
            <v>6</v>
          </cell>
          <cell r="CC337">
            <v>7</v>
          </cell>
          <cell r="CD337">
            <v>11</v>
          </cell>
          <cell r="CE337">
            <v>3</v>
          </cell>
          <cell r="CF337">
            <v>5</v>
          </cell>
          <cell r="CG337">
            <v>6</v>
          </cell>
          <cell r="CH337">
            <v>6</v>
          </cell>
          <cell r="CI337">
            <v>5</v>
          </cell>
          <cell r="CJ337">
            <v>2</v>
          </cell>
          <cell r="CK337">
            <v>8</v>
          </cell>
          <cell r="CL337">
            <v>8</v>
          </cell>
          <cell r="CM337">
            <v>3</v>
          </cell>
          <cell r="CN337">
            <v>3</v>
          </cell>
          <cell r="CO337">
            <v>5</v>
          </cell>
          <cell r="CP337">
            <v>0</v>
          </cell>
          <cell r="CQ337">
            <v>1</v>
          </cell>
          <cell r="CR337">
            <v>0</v>
          </cell>
          <cell r="CS337">
            <v>4</v>
          </cell>
          <cell r="CT337">
            <v>0</v>
          </cell>
          <cell r="CU337">
            <v>0</v>
          </cell>
          <cell r="CV337">
            <v>0</v>
          </cell>
          <cell r="CW337">
            <v>2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</row>
        <row r="338">
          <cell r="A338" t="str">
            <v>ﾐｱｻ211</v>
          </cell>
          <cell r="B338" t="str">
            <v>ﾐｱｻ2</v>
          </cell>
          <cell r="C338">
            <v>1</v>
          </cell>
          <cell r="D338">
            <v>1</v>
          </cell>
          <cell r="E338">
            <v>1</v>
          </cell>
          <cell r="F338">
            <v>0</v>
          </cell>
          <cell r="G338">
            <v>3</v>
          </cell>
          <cell r="H338">
            <v>5</v>
          </cell>
          <cell r="I338">
            <v>4</v>
          </cell>
          <cell r="J338">
            <v>4</v>
          </cell>
          <cell r="K338">
            <v>1</v>
          </cell>
          <cell r="L338">
            <v>5</v>
          </cell>
          <cell r="M338">
            <v>2</v>
          </cell>
          <cell r="N338">
            <v>8</v>
          </cell>
          <cell r="O338">
            <v>4</v>
          </cell>
          <cell r="P338">
            <v>4</v>
          </cell>
          <cell r="Q338">
            <v>3</v>
          </cell>
          <cell r="R338">
            <v>5</v>
          </cell>
          <cell r="S338">
            <v>4</v>
          </cell>
          <cell r="T338">
            <v>7</v>
          </cell>
          <cell r="U338">
            <v>6</v>
          </cell>
          <cell r="V338">
            <v>3</v>
          </cell>
          <cell r="W338">
            <v>6</v>
          </cell>
          <cell r="X338">
            <v>5</v>
          </cell>
          <cell r="Y338">
            <v>1</v>
          </cell>
          <cell r="Z338">
            <v>4</v>
          </cell>
          <cell r="AA338">
            <v>4</v>
          </cell>
          <cell r="AB338">
            <v>3</v>
          </cell>
          <cell r="AC338">
            <v>6</v>
          </cell>
          <cell r="AD338">
            <v>1</v>
          </cell>
          <cell r="AE338">
            <v>3</v>
          </cell>
          <cell r="AF338">
            <v>3</v>
          </cell>
          <cell r="AG338">
            <v>4</v>
          </cell>
          <cell r="AH338">
            <v>5</v>
          </cell>
          <cell r="AI338">
            <v>2</v>
          </cell>
          <cell r="AJ338">
            <v>4</v>
          </cell>
          <cell r="AK338">
            <v>6</v>
          </cell>
          <cell r="AL338">
            <v>8</v>
          </cell>
          <cell r="AM338">
            <v>4</v>
          </cell>
          <cell r="AN338">
            <v>6</v>
          </cell>
          <cell r="AO338">
            <v>8</v>
          </cell>
          <cell r="AP338">
            <v>5</v>
          </cell>
          <cell r="AQ338">
            <v>1</v>
          </cell>
          <cell r="AR338">
            <v>5</v>
          </cell>
          <cell r="AS338">
            <v>5</v>
          </cell>
          <cell r="AT338">
            <v>6</v>
          </cell>
          <cell r="AU338">
            <v>8</v>
          </cell>
          <cell r="AV338">
            <v>3</v>
          </cell>
          <cell r="AW338">
            <v>7</v>
          </cell>
          <cell r="AX338">
            <v>2</v>
          </cell>
          <cell r="AY338">
            <v>4</v>
          </cell>
          <cell r="AZ338">
            <v>6</v>
          </cell>
          <cell r="BA338">
            <v>7</v>
          </cell>
          <cell r="BB338">
            <v>4</v>
          </cell>
          <cell r="BC338">
            <v>4</v>
          </cell>
          <cell r="BD338">
            <v>5</v>
          </cell>
          <cell r="BE338">
            <v>4</v>
          </cell>
          <cell r="BF338">
            <v>3</v>
          </cell>
          <cell r="BG338">
            <v>3</v>
          </cell>
          <cell r="BH338">
            <v>3</v>
          </cell>
          <cell r="BI338">
            <v>5</v>
          </cell>
          <cell r="BJ338">
            <v>3</v>
          </cell>
          <cell r="BK338">
            <v>3</v>
          </cell>
          <cell r="BL338">
            <v>3</v>
          </cell>
          <cell r="BM338">
            <v>6</v>
          </cell>
          <cell r="BN338">
            <v>0</v>
          </cell>
          <cell r="BO338">
            <v>2</v>
          </cell>
          <cell r="BP338">
            <v>5</v>
          </cell>
          <cell r="BQ338">
            <v>7</v>
          </cell>
          <cell r="BR338">
            <v>5</v>
          </cell>
          <cell r="BS338">
            <v>5</v>
          </cell>
          <cell r="BT338">
            <v>3</v>
          </cell>
          <cell r="BU338">
            <v>4</v>
          </cell>
          <cell r="BV338">
            <v>5</v>
          </cell>
          <cell r="BW338">
            <v>1</v>
          </cell>
          <cell r="BX338">
            <v>1</v>
          </cell>
          <cell r="BY338">
            <v>3</v>
          </cell>
          <cell r="BZ338">
            <v>5</v>
          </cell>
          <cell r="CA338">
            <v>1</v>
          </cell>
          <cell r="CB338">
            <v>3</v>
          </cell>
          <cell r="CC338">
            <v>1</v>
          </cell>
          <cell r="CD338">
            <v>2</v>
          </cell>
          <cell r="CE338">
            <v>4</v>
          </cell>
          <cell r="CF338">
            <v>3</v>
          </cell>
          <cell r="CG338">
            <v>4</v>
          </cell>
          <cell r="CH338">
            <v>1</v>
          </cell>
          <cell r="CI338">
            <v>4</v>
          </cell>
          <cell r="CJ338">
            <v>1</v>
          </cell>
          <cell r="CK338">
            <v>1</v>
          </cell>
          <cell r="CL338">
            <v>2</v>
          </cell>
          <cell r="CM338">
            <v>1</v>
          </cell>
          <cell r="CN338">
            <v>0</v>
          </cell>
          <cell r="CO338">
            <v>1</v>
          </cell>
          <cell r="CP338">
            <v>1</v>
          </cell>
          <cell r="CQ338">
            <v>0</v>
          </cell>
          <cell r="CR338">
            <v>0</v>
          </cell>
          <cell r="CS338">
            <v>0</v>
          </cell>
          <cell r="CT338">
            <v>1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</row>
        <row r="339">
          <cell r="A339" t="str">
            <v>ﾐｱｻ212</v>
          </cell>
          <cell r="B339" t="str">
            <v>ﾐｱｻ2</v>
          </cell>
          <cell r="C339">
            <v>1</v>
          </cell>
          <cell r="D339">
            <v>2</v>
          </cell>
          <cell r="E339">
            <v>0</v>
          </cell>
          <cell r="F339">
            <v>1</v>
          </cell>
          <cell r="G339">
            <v>4</v>
          </cell>
          <cell r="H339">
            <v>2</v>
          </cell>
          <cell r="I339">
            <v>1</v>
          </cell>
          <cell r="J339">
            <v>1</v>
          </cell>
          <cell r="K339">
            <v>7</v>
          </cell>
          <cell r="L339">
            <v>5</v>
          </cell>
          <cell r="M339">
            <v>2</v>
          </cell>
          <cell r="N339">
            <v>9</v>
          </cell>
          <cell r="O339">
            <v>2</v>
          </cell>
          <cell r="P339">
            <v>1</v>
          </cell>
          <cell r="Q339">
            <v>5</v>
          </cell>
          <cell r="R339">
            <v>2</v>
          </cell>
          <cell r="S339">
            <v>1</v>
          </cell>
          <cell r="T339">
            <v>2</v>
          </cell>
          <cell r="U339">
            <v>5</v>
          </cell>
          <cell r="V339">
            <v>1</v>
          </cell>
          <cell r="W339">
            <v>3</v>
          </cell>
          <cell r="X339">
            <v>2</v>
          </cell>
          <cell r="Y339">
            <v>2</v>
          </cell>
          <cell r="Z339">
            <v>9</v>
          </cell>
          <cell r="AA339">
            <v>1</v>
          </cell>
          <cell r="AB339">
            <v>3</v>
          </cell>
          <cell r="AC339">
            <v>4</v>
          </cell>
          <cell r="AD339">
            <v>2</v>
          </cell>
          <cell r="AE339">
            <v>2</v>
          </cell>
          <cell r="AF339">
            <v>7</v>
          </cell>
          <cell r="AG339">
            <v>4</v>
          </cell>
          <cell r="AH339">
            <v>3</v>
          </cell>
          <cell r="AI339">
            <v>5</v>
          </cell>
          <cell r="AJ339">
            <v>3</v>
          </cell>
          <cell r="AK339">
            <v>4</v>
          </cell>
          <cell r="AL339">
            <v>5</v>
          </cell>
          <cell r="AM339">
            <v>5</v>
          </cell>
          <cell r="AN339">
            <v>5</v>
          </cell>
          <cell r="AO339">
            <v>9</v>
          </cell>
          <cell r="AP339">
            <v>2</v>
          </cell>
          <cell r="AQ339">
            <v>5</v>
          </cell>
          <cell r="AR339">
            <v>7</v>
          </cell>
          <cell r="AS339">
            <v>2</v>
          </cell>
          <cell r="AT339">
            <v>5</v>
          </cell>
          <cell r="AU339">
            <v>6</v>
          </cell>
          <cell r="AV339">
            <v>2</v>
          </cell>
          <cell r="AW339">
            <v>5</v>
          </cell>
          <cell r="AX339">
            <v>9</v>
          </cell>
          <cell r="AY339">
            <v>3</v>
          </cell>
          <cell r="AZ339">
            <v>1</v>
          </cell>
          <cell r="BA339">
            <v>8</v>
          </cell>
          <cell r="BB339">
            <v>7</v>
          </cell>
          <cell r="BC339">
            <v>6</v>
          </cell>
          <cell r="BD339">
            <v>1</v>
          </cell>
          <cell r="BE339">
            <v>5</v>
          </cell>
          <cell r="BF339">
            <v>4</v>
          </cell>
          <cell r="BG339">
            <v>3</v>
          </cell>
          <cell r="BH339">
            <v>3</v>
          </cell>
          <cell r="BI339">
            <v>8</v>
          </cell>
          <cell r="BJ339">
            <v>6</v>
          </cell>
          <cell r="BK339">
            <v>5</v>
          </cell>
          <cell r="BL339">
            <v>2</v>
          </cell>
          <cell r="BM339">
            <v>5</v>
          </cell>
          <cell r="BN339">
            <v>2</v>
          </cell>
          <cell r="BO339">
            <v>6</v>
          </cell>
          <cell r="BP339">
            <v>2</v>
          </cell>
          <cell r="BQ339">
            <v>2</v>
          </cell>
          <cell r="BR339">
            <v>2</v>
          </cell>
          <cell r="BS339">
            <v>1</v>
          </cell>
          <cell r="BT339">
            <v>3</v>
          </cell>
          <cell r="BU339">
            <v>3</v>
          </cell>
          <cell r="BV339">
            <v>4</v>
          </cell>
          <cell r="BW339">
            <v>3</v>
          </cell>
          <cell r="BX339">
            <v>4</v>
          </cell>
          <cell r="BY339">
            <v>3</v>
          </cell>
          <cell r="BZ339">
            <v>0</v>
          </cell>
          <cell r="CA339">
            <v>1</v>
          </cell>
          <cell r="CB339">
            <v>3</v>
          </cell>
          <cell r="CC339">
            <v>4</v>
          </cell>
          <cell r="CD339">
            <v>7</v>
          </cell>
          <cell r="CE339">
            <v>2</v>
          </cell>
          <cell r="CF339">
            <v>2</v>
          </cell>
          <cell r="CG339">
            <v>3</v>
          </cell>
          <cell r="CH339">
            <v>6</v>
          </cell>
          <cell r="CI339">
            <v>2</v>
          </cell>
          <cell r="CJ339">
            <v>0</v>
          </cell>
          <cell r="CK339">
            <v>1</v>
          </cell>
          <cell r="CL339">
            <v>1</v>
          </cell>
          <cell r="CM339">
            <v>2</v>
          </cell>
          <cell r="CN339">
            <v>0</v>
          </cell>
          <cell r="CO339">
            <v>3</v>
          </cell>
          <cell r="CP339">
            <v>0</v>
          </cell>
          <cell r="CQ339">
            <v>2</v>
          </cell>
          <cell r="CR339">
            <v>1</v>
          </cell>
          <cell r="CS339">
            <v>4</v>
          </cell>
          <cell r="CT339">
            <v>1</v>
          </cell>
          <cell r="CU339">
            <v>2</v>
          </cell>
          <cell r="CV339">
            <v>0</v>
          </cell>
          <cell r="CW339">
            <v>0</v>
          </cell>
          <cell r="CX339">
            <v>0</v>
          </cell>
          <cell r="CY339">
            <v>2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</row>
        <row r="340">
          <cell r="A340" t="str">
            <v>ﾐｲﾊﾞ11</v>
          </cell>
          <cell r="B340" t="str">
            <v>ﾐｲﾊﾞ</v>
          </cell>
          <cell r="C340">
            <v>1</v>
          </cell>
          <cell r="D340">
            <v>1</v>
          </cell>
          <cell r="E340">
            <v>10</v>
          </cell>
          <cell r="F340">
            <v>19</v>
          </cell>
          <cell r="G340">
            <v>8</v>
          </cell>
          <cell r="H340">
            <v>10</v>
          </cell>
          <cell r="I340">
            <v>4</v>
          </cell>
          <cell r="J340">
            <v>4</v>
          </cell>
          <cell r="K340">
            <v>0</v>
          </cell>
          <cell r="L340">
            <v>3</v>
          </cell>
          <cell r="M340">
            <v>0</v>
          </cell>
          <cell r="N340">
            <v>1</v>
          </cell>
          <cell r="O340">
            <v>0</v>
          </cell>
          <cell r="P340">
            <v>1</v>
          </cell>
          <cell r="Q340">
            <v>0</v>
          </cell>
          <cell r="R340">
            <v>2</v>
          </cell>
          <cell r="S340">
            <v>3</v>
          </cell>
          <cell r="T340">
            <v>0</v>
          </cell>
          <cell r="U340">
            <v>0</v>
          </cell>
          <cell r="V340">
            <v>3</v>
          </cell>
          <cell r="W340">
            <v>0</v>
          </cell>
          <cell r="X340">
            <v>1</v>
          </cell>
          <cell r="Y340">
            <v>3</v>
          </cell>
          <cell r="Z340">
            <v>5</v>
          </cell>
          <cell r="AA340">
            <v>19</v>
          </cell>
          <cell r="AB340">
            <v>37</v>
          </cell>
          <cell r="AC340">
            <v>29</v>
          </cell>
          <cell r="AD340">
            <v>48</v>
          </cell>
          <cell r="AE340">
            <v>58</v>
          </cell>
          <cell r="AF340">
            <v>50</v>
          </cell>
          <cell r="AG340">
            <v>50</v>
          </cell>
          <cell r="AH340">
            <v>35</v>
          </cell>
          <cell r="AI340">
            <v>31</v>
          </cell>
          <cell r="AJ340">
            <v>22</v>
          </cell>
          <cell r="AK340">
            <v>11</v>
          </cell>
          <cell r="AL340">
            <v>8</v>
          </cell>
          <cell r="AM340">
            <v>4</v>
          </cell>
          <cell r="AN340">
            <v>1</v>
          </cell>
          <cell r="AO340">
            <v>2</v>
          </cell>
          <cell r="AP340">
            <v>3</v>
          </cell>
          <cell r="AQ340">
            <v>0</v>
          </cell>
          <cell r="AR340">
            <v>0</v>
          </cell>
          <cell r="AS340">
            <v>2</v>
          </cell>
          <cell r="AT340">
            <v>1</v>
          </cell>
          <cell r="AU340">
            <v>5</v>
          </cell>
          <cell r="AV340">
            <v>2</v>
          </cell>
          <cell r="AW340">
            <v>4</v>
          </cell>
          <cell r="AX340">
            <v>4</v>
          </cell>
          <cell r="AY340">
            <v>2</v>
          </cell>
          <cell r="AZ340">
            <v>1</v>
          </cell>
          <cell r="BA340">
            <v>3</v>
          </cell>
          <cell r="BB340">
            <v>0</v>
          </cell>
          <cell r="BC340">
            <v>2</v>
          </cell>
          <cell r="BD340">
            <v>0</v>
          </cell>
          <cell r="BE340">
            <v>2</v>
          </cell>
          <cell r="BF340">
            <v>1</v>
          </cell>
          <cell r="BG340">
            <v>0</v>
          </cell>
          <cell r="BH340">
            <v>3</v>
          </cell>
          <cell r="BI340">
            <v>2</v>
          </cell>
          <cell r="BJ340">
            <v>1</v>
          </cell>
          <cell r="BK340">
            <v>2</v>
          </cell>
          <cell r="BL340">
            <v>1</v>
          </cell>
          <cell r="BM340">
            <v>2</v>
          </cell>
          <cell r="BN340">
            <v>1</v>
          </cell>
          <cell r="BO340">
            <v>0</v>
          </cell>
          <cell r="BP340">
            <v>2</v>
          </cell>
          <cell r="BQ340">
            <v>0</v>
          </cell>
          <cell r="BR340">
            <v>1</v>
          </cell>
          <cell r="BS340">
            <v>0</v>
          </cell>
          <cell r="BT340">
            <v>0</v>
          </cell>
          <cell r="BU340">
            <v>0</v>
          </cell>
          <cell r="BV340">
            <v>1</v>
          </cell>
          <cell r="BW340">
            <v>0</v>
          </cell>
          <cell r="BX340">
            <v>0</v>
          </cell>
          <cell r="BY340">
            <v>0</v>
          </cell>
          <cell r="BZ340">
            <v>1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1</v>
          </cell>
          <cell r="CF340">
            <v>0</v>
          </cell>
          <cell r="CG340">
            <v>1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</row>
        <row r="341">
          <cell r="A341" t="str">
            <v>ﾐｲﾊﾞ12</v>
          </cell>
          <cell r="B341" t="str">
            <v>ﾐｲﾊﾞ</v>
          </cell>
          <cell r="C341">
            <v>1</v>
          </cell>
          <cell r="D341">
            <v>2</v>
          </cell>
          <cell r="E341">
            <v>10</v>
          </cell>
          <cell r="F341">
            <v>10</v>
          </cell>
          <cell r="G341">
            <v>5</v>
          </cell>
          <cell r="H341">
            <v>9</v>
          </cell>
          <cell r="I341">
            <v>3</v>
          </cell>
          <cell r="J341">
            <v>5</v>
          </cell>
          <cell r="K341">
            <v>2</v>
          </cell>
          <cell r="L341">
            <v>3</v>
          </cell>
          <cell r="M341">
            <v>1</v>
          </cell>
          <cell r="N341">
            <v>2</v>
          </cell>
          <cell r="O341">
            <v>3</v>
          </cell>
          <cell r="P341">
            <v>2</v>
          </cell>
          <cell r="Q341">
            <v>0</v>
          </cell>
          <cell r="R341">
            <v>2</v>
          </cell>
          <cell r="S341">
            <v>0</v>
          </cell>
          <cell r="T341">
            <v>3</v>
          </cell>
          <cell r="U341">
            <v>2</v>
          </cell>
          <cell r="V341">
            <v>1</v>
          </cell>
          <cell r="W341">
            <v>1</v>
          </cell>
          <cell r="X341">
            <v>1</v>
          </cell>
          <cell r="Y341">
            <v>1</v>
          </cell>
          <cell r="Z341">
            <v>1</v>
          </cell>
          <cell r="AA341">
            <v>1</v>
          </cell>
          <cell r="AB341">
            <v>5</v>
          </cell>
          <cell r="AC341">
            <v>4</v>
          </cell>
          <cell r="AD341">
            <v>7</v>
          </cell>
          <cell r="AE341">
            <v>6</v>
          </cell>
          <cell r="AF341">
            <v>14</v>
          </cell>
          <cell r="AG341">
            <v>16</v>
          </cell>
          <cell r="AH341">
            <v>16</v>
          </cell>
          <cell r="AI341">
            <v>10</v>
          </cell>
          <cell r="AJ341">
            <v>5</v>
          </cell>
          <cell r="AK341">
            <v>13</v>
          </cell>
          <cell r="AL341">
            <v>5</v>
          </cell>
          <cell r="AM341">
            <v>2</v>
          </cell>
          <cell r="AN341">
            <v>2</v>
          </cell>
          <cell r="AO341">
            <v>3</v>
          </cell>
          <cell r="AP341">
            <v>3</v>
          </cell>
          <cell r="AQ341">
            <v>1</v>
          </cell>
          <cell r="AR341">
            <v>1</v>
          </cell>
          <cell r="AS341">
            <v>0</v>
          </cell>
          <cell r="AT341">
            <v>4</v>
          </cell>
          <cell r="AU341">
            <v>2</v>
          </cell>
          <cell r="AV341">
            <v>3</v>
          </cell>
          <cell r="AW341">
            <v>1</v>
          </cell>
          <cell r="AX341">
            <v>5</v>
          </cell>
          <cell r="AY341">
            <v>2</v>
          </cell>
          <cell r="AZ341">
            <v>1</v>
          </cell>
          <cell r="BA341">
            <v>0</v>
          </cell>
          <cell r="BB341">
            <v>1</v>
          </cell>
          <cell r="BC341">
            <v>1</v>
          </cell>
          <cell r="BD341">
            <v>2</v>
          </cell>
          <cell r="BE341">
            <v>1</v>
          </cell>
          <cell r="BF341">
            <v>0</v>
          </cell>
          <cell r="BG341">
            <v>1</v>
          </cell>
          <cell r="BH341">
            <v>3</v>
          </cell>
          <cell r="BI341">
            <v>1</v>
          </cell>
          <cell r="BJ341">
            <v>2</v>
          </cell>
          <cell r="BK341">
            <v>3</v>
          </cell>
          <cell r="BL341">
            <v>1</v>
          </cell>
          <cell r="BM341">
            <v>1</v>
          </cell>
          <cell r="BN341">
            <v>0</v>
          </cell>
          <cell r="BO341">
            <v>0</v>
          </cell>
          <cell r="BP341">
            <v>1</v>
          </cell>
          <cell r="BQ341">
            <v>1</v>
          </cell>
          <cell r="BR341">
            <v>1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1</v>
          </cell>
          <cell r="CA341">
            <v>1</v>
          </cell>
          <cell r="CB341">
            <v>1</v>
          </cell>
          <cell r="CC341">
            <v>0</v>
          </cell>
          <cell r="CD341">
            <v>0</v>
          </cell>
          <cell r="CE341">
            <v>0</v>
          </cell>
          <cell r="CF341">
            <v>2</v>
          </cell>
          <cell r="CG341">
            <v>0</v>
          </cell>
          <cell r="CH341">
            <v>1</v>
          </cell>
          <cell r="CI341">
            <v>2</v>
          </cell>
          <cell r="CJ341">
            <v>1</v>
          </cell>
          <cell r="CK341">
            <v>0</v>
          </cell>
          <cell r="CL341">
            <v>0</v>
          </cell>
          <cell r="CM341">
            <v>1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</row>
        <row r="342">
          <cell r="A342" t="str">
            <v>ﾐｸﾐ 11</v>
          </cell>
          <cell r="B342" t="str">
            <v xml:space="preserve">ﾐｸﾐ </v>
          </cell>
          <cell r="C342">
            <v>1</v>
          </cell>
          <cell r="D342">
            <v>1</v>
          </cell>
          <cell r="E342">
            <v>1</v>
          </cell>
          <cell r="F342">
            <v>3</v>
          </cell>
          <cell r="G342">
            <v>1</v>
          </cell>
          <cell r="H342">
            <v>3</v>
          </cell>
          <cell r="I342">
            <v>3</v>
          </cell>
          <cell r="J342">
            <v>2</v>
          </cell>
          <cell r="K342">
            <v>3</v>
          </cell>
          <cell r="L342">
            <v>3</v>
          </cell>
          <cell r="M342">
            <v>3</v>
          </cell>
          <cell r="N342">
            <v>4</v>
          </cell>
          <cell r="O342">
            <v>5</v>
          </cell>
          <cell r="P342">
            <v>5</v>
          </cell>
          <cell r="Q342">
            <v>7</v>
          </cell>
          <cell r="R342">
            <v>4</v>
          </cell>
          <cell r="S342">
            <v>8</v>
          </cell>
          <cell r="T342">
            <v>3</v>
          </cell>
          <cell r="U342">
            <v>2</v>
          </cell>
          <cell r="V342">
            <v>3</v>
          </cell>
          <cell r="W342">
            <v>6</v>
          </cell>
          <cell r="X342">
            <v>2</v>
          </cell>
          <cell r="Y342">
            <v>3</v>
          </cell>
          <cell r="Z342">
            <v>4</v>
          </cell>
          <cell r="AA342">
            <v>0</v>
          </cell>
          <cell r="AB342">
            <v>3</v>
          </cell>
          <cell r="AC342">
            <v>2</v>
          </cell>
          <cell r="AD342">
            <v>4</v>
          </cell>
          <cell r="AE342">
            <v>3</v>
          </cell>
          <cell r="AF342">
            <v>1</v>
          </cell>
          <cell r="AG342">
            <v>3</v>
          </cell>
          <cell r="AH342">
            <v>2</v>
          </cell>
          <cell r="AI342">
            <v>3</v>
          </cell>
          <cell r="AJ342">
            <v>4</v>
          </cell>
          <cell r="AK342">
            <v>2</v>
          </cell>
          <cell r="AL342">
            <v>2</v>
          </cell>
          <cell r="AM342">
            <v>4</v>
          </cell>
          <cell r="AN342">
            <v>4</v>
          </cell>
          <cell r="AO342">
            <v>7</v>
          </cell>
          <cell r="AP342">
            <v>3</v>
          </cell>
          <cell r="AQ342">
            <v>4</v>
          </cell>
          <cell r="AR342">
            <v>12</v>
          </cell>
          <cell r="AS342">
            <v>3</v>
          </cell>
          <cell r="AT342">
            <v>4</v>
          </cell>
          <cell r="AU342">
            <v>8</v>
          </cell>
          <cell r="AV342">
            <v>7</v>
          </cell>
          <cell r="AW342">
            <v>8</v>
          </cell>
          <cell r="AX342">
            <v>6</v>
          </cell>
          <cell r="AY342">
            <v>5</v>
          </cell>
          <cell r="AZ342">
            <v>5</v>
          </cell>
          <cell r="BA342">
            <v>4</v>
          </cell>
          <cell r="BB342">
            <v>7</v>
          </cell>
          <cell r="BC342">
            <v>1</v>
          </cell>
          <cell r="BD342">
            <v>4</v>
          </cell>
          <cell r="BE342">
            <v>5</v>
          </cell>
          <cell r="BF342">
            <v>3</v>
          </cell>
          <cell r="BG342">
            <v>3</v>
          </cell>
          <cell r="BH342">
            <v>5</v>
          </cell>
          <cell r="BI342">
            <v>6</v>
          </cell>
          <cell r="BJ342">
            <v>6</v>
          </cell>
          <cell r="BK342">
            <v>3</v>
          </cell>
          <cell r="BL342">
            <v>6</v>
          </cell>
          <cell r="BM342">
            <v>2</v>
          </cell>
          <cell r="BN342">
            <v>5</v>
          </cell>
          <cell r="BO342">
            <v>4</v>
          </cell>
          <cell r="BP342">
            <v>1</v>
          </cell>
          <cell r="BQ342">
            <v>6</v>
          </cell>
          <cell r="BR342">
            <v>8</v>
          </cell>
          <cell r="BS342">
            <v>6</v>
          </cell>
          <cell r="BT342">
            <v>9</v>
          </cell>
          <cell r="BU342">
            <v>11</v>
          </cell>
          <cell r="BV342">
            <v>8</v>
          </cell>
          <cell r="BW342">
            <v>5</v>
          </cell>
          <cell r="BX342">
            <v>6</v>
          </cell>
          <cell r="BY342">
            <v>3</v>
          </cell>
          <cell r="BZ342">
            <v>6</v>
          </cell>
          <cell r="CA342">
            <v>6</v>
          </cell>
          <cell r="CB342">
            <v>4</v>
          </cell>
          <cell r="CC342">
            <v>6</v>
          </cell>
          <cell r="CD342">
            <v>2</v>
          </cell>
          <cell r="CE342">
            <v>2</v>
          </cell>
          <cell r="CF342">
            <v>7</v>
          </cell>
          <cell r="CG342">
            <v>6</v>
          </cell>
          <cell r="CH342">
            <v>2</v>
          </cell>
          <cell r="CI342">
            <v>3</v>
          </cell>
          <cell r="CJ342">
            <v>5</v>
          </cell>
          <cell r="CK342">
            <v>3</v>
          </cell>
          <cell r="CL342">
            <v>4</v>
          </cell>
          <cell r="CM342">
            <v>2</v>
          </cell>
          <cell r="CN342">
            <v>5</v>
          </cell>
          <cell r="CO342">
            <v>1</v>
          </cell>
          <cell r="CP342">
            <v>3</v>
          </cell>
          <cell r="CQ342">
            <v>2</v>
          </cell>
          <cell r="CR342">
            <v>0</v>
          </cell>
          <cell r="CS342">
            <v>0</v>
          </cell>
          <cell r="CT342">
            <v>0</v>
          </cell>
          <cell r="CU342">
            <v>1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0</v>
          </cell>
          <cell r="DE342">
            <v>0</v>
          </cell>
        </row>
        <row r="343">
          <cell r="A343" t="str">
            <v>ﾐｸﾐ 12</v>
          </cell>
          <cell r="B343" t="str">
            <v xml:space="preserve">ﾐｸﾐ </v>
          </cell>
          <cell r="C343">
            <v>1</v>
          </cell>
          <cell r="D343">
            <v>2</v>
          </cell>
          <cell r="E343">
            <v>0</v>
          </cell>
          <cell r="F343">
            <v>4</v>
          </cell>
          <cell r="G343">
            <v>0</v>
          </cell>
          <cell r="H343">
            <v>2</v>
          </cell>
          <cell r="I343">
            <v>4</v>
          </cell>
          <cell r="J343">
            <v>4</v>
          </cell>
          <cell r="K343">
            <v>6</v>
          </cell>
          <cell r="L343">
            <v>4</v>
          </cell>
          <cell r="M343">
            <v>4</v>
          </cell>
          <cell r="N343">
            <v>6</v>
          </cell>
          <cell r="O343">
            <v>2</v>
          </cell>
          <cell r="P343">
            <v>4</v>
          </cell>
          <cell r="Q343">
            <v>4</v>
          </cell>
          <cell r="R343">
            <v>3</v>
          </cell>
          <cell r="S343">
            <v>4</v>
          </cell>
          <cell r="T343">
            <v>1</v>
          </cell>
          <cell r="U343">
            <v>3</v>
          </cell>
          <cell r="V343">
            <v>4</v>
          </cell>
          <cell r="W343">
            <v>3</v>
          </cell>
          <cell r="X343">
            <v>3</v>
          </cell>
          <cell r="Y343">
            <v>0</v>
          </cell>
          <cell r="Z343">
            <v>1</v>
          </cell>
          <cell r="AA343">
            <v>2</v>
          </cell>
          <cell r="AB343">
            <v>3</v>
          </cell>
          <cell r="AC343">
            <v>2</v>
          </cell>
          <cell r="AD343">
            <v>1</v>
          </cell>
          <cell r="AE343">
            <v>2</v>
          </cell>
          <cell r="AF343">
            <v>2</v>
          </cell>
          <cell r="AG343">
            <v>0</v>
          </cell>
          <cell r="AH343">
            <v>4</v>
          </cell>
          <cell r="AI343">
            <v>3</v>
          </cell>
          <cell r="AJ343">
            <v>2</v>
          </cell>
          <cell r="AK343">
            <v>4</v>
          </cell>
          <cell r="AL343">
            <v>0</v>
          </cell>
          <cell r="AM343">
            <v>6</v>
          </cell>
          <cell r="AN343">
            <v>5</v>
          </cell>
          <cell r="AO343">
            <v>4</v>
          </cell>
          <cell r="AP343">
            <v>5</v>
          </cell>
          <cell r="AQ343">
            <v>5</v>
          </cell>
          <cell r="AR343">
            <v>3</v>
          </cell>
          <cell r="AS343">
            <v>15</v>
          </cell>
          <cell r="AT343">
            <v>10</v>
          </cell>
          <cell r="AU343">
            <v>12</v>
          </cell>
          <cell r="AV343">
            <v>4</v>
          </cell>
          <cell r="AW343">
            <v>4</v>
          </cell>
          <cell r="AX343">
            <v>3</v>
          </cell>
          <cell r="AY343">
            <v>5</v>
          </cell>
          <cell r="AZ343">
            <v>5</v>
          </cell>
          <cell r="BA343">
            <v>5</v>
          </cell>
          <cell r="BB343">
            <v>4</v>
          </cell>
          <cell r="BC343">
            <v>3</v>
          </cell>
          <cell r="BD343">
            <v>4</v>
          </cell>
          <cell r="BE343">
            <v>5</v>
          </cell>
          <cell r="BF343">
            <v>3</v>
          </cell>
          <cell r="BG343">
            <v>5</v>
          </cell>
          <cell r="BH343">
            <v>4</v>
          </cell>
          <cell r="BI343">
            <v>6</v>
          </cell>
          <cell r="BJ343">
            <v>3</v>
          </cell>
          <cell r="BK343">
            <v>3</v>
          </cell>
          <cell r="BL343">
            <v>6</v>
          </cell>
          <cell r="BM343">
            <v>6</v>
          </cell>
          <cell r="BN343">
            <v>3</v>
          </cell>
          <cell r="BO343">
            <v>4</v>
          </cell>
          <cell r="BP343">
            <v>7</v>
          </cell>
          <cell r="BQ343">
            <v>9</v>
          </cell>
          <cell r="BR343">
            <v>8</v>
          </cell>
          <cell r="BS343">
            <v>4</v>
          </cell>
          <cell r="BT343">
            <v>10</v>
          </cell>
          <cell r="BU343">
            <v>13</v>
          </cell>
          <cell r="BV343">
            <v>7</v>
          </cell>
          <cell r="BW343">
            <v>6</v>
          </cell>
          <cell r="BX343">
            <v>5</v>
          </cell>
          <cell r="BY343">
            <v>6</v>
          </cell>
          <cell r="BZ343">
            <v>2</v>
          </cell>
          <cell r="CA343">
            <v>6</v>
          </cell>
          <cell r="CB343">
            <v>2</v>
          </cell>
          <cell r="CC343">
            <v>5</v>
          </cell>
          <cell r="CD343">
            <v>5</v>
          </cell>
          <cell r="CE343">
            <v>3</v>
          </cell>
          <cell r="CF343">
            <v>3</v>
          </cell>
          <cell r="CG343">
            <v>6</v>
          </cell>
          <cell r="CH343">
            <v>4</v>
          </cell>
          <cell r="CI343">
            <v>6</v>
          </cell>
          <cell r="CJ343">
            <v>4</v>
          </cell>
          <cell r="CK343">
            <v>10</v>
          </cell>
          <cell r="CL343">
            <v>4</v>
          </cell>
          <cell r="CM343">
            <v>7</v>
          </cell>
          <cell r="CN343">
            <v>3</v>
          </cell>
          <cell r="CO343">
            <v>6</v>
          </cell>
          <cell r="CP343">
            <v>2</v>
          </cell>
          <cell r="CQ343">
            <v>1</v>
          </cell>
          <cell r="CR343">
            <v>6</v>
          </cell>
          <cell r="CS343">
            <v>0</v>
          </cell>
          <cell r="CT343">
            <v>1</v>
          </cell>
          <cell r="CU343">
            <v>2</v>
          </cell>
          <cell r="CV343">
            <v>2</v>
          </cell>
          <cell r="CW343">
            <v>1</v>
          </cell>
          <cell r="CX343">
            <v>0</v>
          </cell>
          <cell r="CY343">
            <v>1</v>
          </cell>
          <cell r="CZ343">
            <v>2</v>
          </cell>
          <cell r="DA343">
            <v>0</v>
          </cell>
          <cell r="DB343">
            <v>0</v>
          </cell>
          <cell r="DC343">
            <v>0</v>
          </cell>
          <cell r="DD343">
            <v>0</v>
          </cell>
          <cell r="DE343">
            <v>0</v>
          </cell>
        </row>
        <row r="344">
          <cell r="A344" t="str">
            <v>ﾑｺｳ111</v>
          </cell>
          <cell r="B344" t="str">
            <v>ﾑｺｳ1</v>
          </cell>
          <cell r="C344">
            <v>1</v>
          </cell>
          <cell r="D344">
            <v>1</v>
          </cell>
          <cell r="E344">
            <v>4</v>
          </cell>
          <cell r="F344">
            <v>4</v>
          </cell>
          <cell r="G344">
            <v>2</v>
          </cell>
          <cell r="H344">
            <v>0</v>
          </cell>
          <cell r="I344">
            <v>2</v>
          </cell>
          <cell r="J344">
            <v>3</v>
          </cell>
          <cell r="K344">
            <v>3</v>
          </cell>
          <cell r="L344">
            <v>2</v>
          </cell>
          <cell r="M344">
            <v>3</v>
          </cell>
          <cell r="N344">
            <v>4</v>
          </cell>
          <cell r="O344">
            <v>1</v>
          </cell>
          <cell r="P344">
            <v>3</v>
          </cell>
          <cell r="Q344">
            <v>3</v>
          </cell>
          <cell r="R344">
            <v>2</v>
          </cell>
          <cell r="S344">
            <v>1</v>
          </cell>
          <cell r="T344">
            <v>1</v>
          </cell>
          <cell r="U344">
            <v>1</v>
          </cell>
          <cell r="V344">
            <v>3</v>
          </cell>
          <cell r="W344">
            <v>1</v>
          </cell>
          <cell r="X344">
            <v>4</v>
          </cell>
          <cell r="Y344">
            <v>2</v>
          </cell>
          <cell r="Z344">
            <v>1</v>
          </cell>
          <cell r="AA344">
            <v>5</v>
          </cell>
          <cell r="AB344">
            <v>3</v>
          </cell>
          <cell r="AC344">
            <v>2</v>
          </cell>
          <cell r="AD344">
            <v>2</v>
          </cell>
          <cell r="AE344">
            <v>4</v>
          </cell>
          <cell r="AF344">
            <v>1</v>
          </cell>
          <cell r="AG344">
            <v>2</v>
          </cell>
          <cell r="AH344">
            <v>5</v>
          </cell>
          <cell r="AI344">
            <v>7</v>
          </cell>
          <cell r="AJ344">
            <v>4</v>
          </cell>
          <cell r="AK344">
            <v>2</v>
          </cell>
          <cell r="AL344">
            <v>4</v>
          </cell>
          <cell r="AM344">
            <v>4</v>
          </cell>
          <cell r="AN344">
            <v>3</v>
          </cell>
          <cell r="AO344">
            <v>2</v>
          </cell>
          <cell r="AP344">
            <v>3</v>
          </cell>
          <cell r="AQ344">
            <v>3</v>
          </cell>
          <cell r="AR344">
            <v>3</v>
          </cell>
          <cell r="AS344">
            <v>2</v>
          </cell>
          <cell r="AT344">
            <v>3</v>
          </cell>
          <cell r="AU344">
            <v>6</v>
          </cell>
          <cell r="AV344">
            <v>6</v>
          </cell>
          <cell r="AW344">
            <v>7</v>
          </cell>
          <cell r="AX344">
            <v>2</v>
          </cell>
          <cell r="AY344">
            <v>8</v>
          </cell>
          <cell r="AZ344">
            <v>5</v>
          </cell>
          <cell r="BA344">
            <v>3</v>
          </cell>
          <cell r="BB344">
            <v>6</v>
          </cell>
          <cell r="BC344">
            <v>7</v>
          </cell>
          <cell r="BD344">
            <v>4</v>
          </cell>
          <cell r="BE344">
            <v>4</v>
          </cell>
          <cell r="BF344">
            <v>7</v>
          </cell>
          <cell r="BG344">
            <v>1</v>
          </cell>
          <cell r="BH344">
            <v>5</v>
          </cell>
          <cell r="BI344">
            <v>4</v>
          </cell>
          <cell r="BJ344">
            <v>3</v>
          </cell>
          <cell r="BK344">
            <v>0</v>
          </cell>
          <cell r="BL344">
            <v>4</v>
          </cell>
          <cell r="BM344">
            <v>5</v>
          </cell>
          <cell r="BN344">
            <v>4</v>
          </cell>
          <cell r="BO344">
            <v>8</v>
          </cell>
          <cell r="BP344">
            <v>8</v>
          </cell>
          <cell r="BQ344">
            <v>3</v>
          </cell>
          <cell r="BR344">
            <v>0</v>
          </cell>
          <cell r="BS344">
            <v>2</v>
          </cell>
          <cell r="BT344">
            <v>1</v>
          </cell>
          <cell r="BU344">
            <v>2</v>
          </cell>
          <cell r="BV344">
            <v>4</v>
          </cell>
          <cell r="BW344">
            <v>4</v>
          </cell>
          <cell r="BX344">
            <v>3</v>
          </cell>
          <cell r="BY344">
            <v>2</v>
          </cell>
          <cell r="BZ344">
            <v>5</v>
          </cell>
          <cell r="CA344">
            <v>2</v>
          </cell>
          <cell r="CB344">
            <v>5</v>
          </cell>
          <cell r="CC344">
            <v>1</v>
          </cell>
          <cell r="CD344">
            <v>4</v>
          </cell>
          <cell r="CE344">
            <v>3</v>
          </cell>
          <cell r="CF344">
            <v>0</v>
          </cell>
          <cell r="CG344">
            <v>1</v>
          </cell>
          <cell r="CH344">
            <v>2</v>
          </cell>
          <cell r="CI344">
            <v>0</v>
          </cell>
          <cell r="CJ344">
            <v>2</v>
          </cell>
          <cell r="CK344">
            <v>0</v>
          </cell>
          <cell r="CL344">
            <v>3</v>
          </cell>
          <cell r="CM344">
            <v>2</v>
          </cell>
          <cell r="CN344">
            <v>1</v>
          </cell>
          <cell r="CO344">
            <v>1</v>
          </cell>
          <cell r="CP344">
            <v>0</v>
          </cell>
          <cell r="CQ344">
            <v>3</v>
          </cell>
          <cell r="CR344">
            <v>1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0</v>
          </cell>
          <cell r="DE344">
            <v>0</v>
          </cell>
        </row>
        <row r="345">
          <cell r="A345" t="str">
            <v>ﾑｺｳ112</v>
          </cell>
          <cell r="B345" t="str">
            <v>ﾑｺｳ1</v>
          </cell>
          <cell r="C345">
            <v>1</v>
          </cell>
          <cell r="D345">
            <v>2</v>
          </cell>
          <cell r="E345">
            <v>4</v>
          </cell>
          <cell r="F345">
            <v>1</v>
          </cell>
          <cell r="G345">
            <v>2</v>
          </cell>
          <cell r="H345">
            <v>2</v>
          </cell>
          <cell r="I345">
            <v>4</v>
          </cell>
          <cell r="J345">
            <v>3</v>
          </cell>
          <cell r="K345">
            <v>3</v>
          </cell>
          <cell r="L345">
            <v>1</v>
          </cell>
          <cell r="M345">
            <v>1</v>
          </cell>
          <cell r="N345">
            <v>2</v>
          </cell>
          <cell r="O345">
            <v>2</v>
          </cell>
          <cell r="P345">
            <v>1</v>
          </cell>
          <cell r="Q345">
            <v>0</v>
          </cell>
          <cell r="R345">
            <v>1</v>
          </cell>
          <cell r="S345">
            <v>0</v>
          </cell>
          <cell r="T345">
            <v>2</v>
          </cell>
          <cell r="U345">
            <v>1</v>
          </cell>
          <cell r="V345">
            <v>4</v>
          </cell>
          <cell r="W345">
            <v>3</v>
          </cell>
          <cell r="X345">
            <v>4</v>
          </cell>
          <cell r="Y345">
            <v>4</v>
          </cell>
          <cell r="Z345">
            <v>3</v>
          </cell>
          <cell r="AA345">
            <v>6</v>
          </cell>
          <cell r="AB345">
            <v>1</v>
          </cell>
          <cell r="AC345">
            <v>1</v>
          </cell>
          <cell r="AD345">
            <v>2</v>
          </cell>
          <cell r="AE345">
            <v>4</v>
          </cell>
          <cell r="AF345">
            <v>3</v>
          </cell>
          <cell r="AG345">
            <v>4</v>
          </cell>
          <cell r="AH345">
            <v>4</v>
          </cell>
          <cell r="AI345">
            <v>5</v>
          </cell>
          <cell r="AJ345">
            <v>5</v>
          </cell>
          <cell r="AK345">
            <v>3</v>
          </cell>
          <cell r="AL345">
            <v>2</v>
          </cell>
          <cell r="AM345">
            <v>5</v>
          </cell>
          <cell r="AN345">
            <v>3</v>
          </cell>
          <cell r="AO345">
            <v>3</v>
          </cell>
          <cell r="AP345">
            <v>1</v>
          </cell>
          <cell r="AQ345">
            <v>3</v>
          </cell>
          <cell r="AR345">
            <v>5</v>
          </cell>
          <cell r="AS345">
            <v>0</v>
          </cell>
          <cell r="AT345">
            <v>7</v>
          </cell>
          <cell r="AU345">
            <v>6</v>
          </cell>
          <cell r="AV345">
            <v>6</v>
          </cell>
          <cell r="AW345">
            <v>7</v>
          </cell>
          <cell r="AX345">
            <v>7</v>
          </cell>
          <cell r="AY345">
            <v>1</v>
          </cell>
          <cell r="AZ345">
            <v>2</v>
          </cell>
          <cell r="BA345">
            <v>7</v>
          </cell>
          <cell r="BB345">
            <v>5</v>
          </cell>
          <cell r="BC345">
            <v>2</v>
          </cell>
          <cell r="BD345">
            <v>3</v>
          </cell>
          <cell r="BE345">
            <v>5</v>
          </cell>
          <cell r="BF345">
            <v>3</v>
          </cell>
          <cell r="BG345">
            <v>2</v>
          </cell>
          <cell r="BH345">
            <v>3</v>
          </cell>
          <cell r="BI345">
            <v>3</v>
          </cell>
          <cell r="BJ345">
            <v>6</v>
          </cell>
          <cell r="BK345">
            <v>3</v>
          </cell>
          <cell r="BL345">
            <v>4</v>
          </cell>
          <cell r="BM345">
            <v>2</v>
          </cell>
          <cell r="BN345">
            <v>1</v>
          </cell>
          <cell r="BO345">
            <v>1</v>
          </cell>
          <cell r="BP345">
            <v>1</v>
          </cell>
          <cell r="BQ345">
            <v>4</v>
          </cell>
          <cell r="BR345">
            <v>3</v>
          </cell>
          <cell r="BS345">
            <v>2</v>
          </cell>
          <cell r="BT345">
            <v>3</v>
          </cell>
          <cell r="BU345">
            <v>4</v>
          </cell>
          <cell r="BV345">
            <v>4</v>
          </cell>
          <cell r="BW345">
            <v>5</v>
          </cell>
          <cell r="BX345">
            <v>3</v>
          </cell>
          <cell r="BY345">
            <v>4</v>
          </cell>
          <cell r="BZ345">
            <v>4</v>
          </cell>
          <cell r="CA345">
            <v>3</v>
          </cell>
          <cell r="CB345">
            <v>1</v>
          </cell>
          <cell r="CC345">
            <v>2</v>
          </cell>
          <cell r="CD345">
            <v>6</v>
          </cell>
          <cell r="CE345">
            <v>3</v>
          </cell>
          <cell r="CF345">
            <v>1</v>
          </cell>
          <cell r="CG345">
            <v>7</v>
          </cell>
          <cell r="CH345">
            <v>4</v>
          </cell>
          <cell r="CI345">
            <v>3</v>
          </cell>
          <cell r="CJ345">
            <v>0</v>
          </cell>
          <cell r="CK345">
            <v>0</v>
          </cell>
          <cell r="CL345">
            <v>3</v>
          </cell>
          <cell r="CM345">
            <v>0</v>
          </cell>
          <cell r="CN345">
            <v>2</v>
          </cell>
          <cell r="CO345">
            <v>2</v>
          </cell>
          <cell r="CP345">
            <v>0</v>
          </cell>
          <cell r="CQ345">
            <v>0</v>
          </cell>
          <cell r="CR345">
            <v>0</v>
          </cell>
          <cell r="CS345">
            <v>1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</row>
        <row r="346">
          <cell r="A346" t="str">
            <v>ﾑｺｳ211</v>
          </cell>
          <cell r="B346" t="str">
            <v>ﾑｺｳ2</v>
          </cell>
          <cell r="C346">
            <v>1</v>
          </cell>
          <cell r="D346">
            <v>1</v>
          </cell>
          <cell r="E346">
            <v>2</v>
          </cell>
          <cell r="F346">
            <v>1</v>
          </cell>
          <cell r="G346">
            <v>2</v>
          </cell>
          <cell r="H346">
            <v>2</v>
          </cell>
          <cell r="I346">
            <v>2</v>
          </cell>
          <cell r="J346">
            <v>2</v>
          </cell>
          <cell r="K346">
            <v>2</v>
          </cell>
          <cell r="L346">
            <v>7</v>
          </cell>
          <cell r="M346">
            <v>3</v>
          </cell>
          <cell r="N346">
            <v>6</v>
          </cell>
          <cell r="O346">
            <v>2</v>
          </cell>
          <cell r="P346">
            <v>2</v>
          </cell>
          <cell r="Q346">
            <v>5</v>
          </cell>
          <cell r="R346">
            <v>1</v>
          </cell>
          <cell r="S346">
            <v>1</v>
          </cell>
          <cell r="T346">
            <v>4</v>
          </cell>
          <cell r="U346">
            <v>5</v>
          </cell>
          <cell r="V346">
            <v>6</v>
          </cell>
          <cell r="W346">
            <v>2</v>
          </cell>
          <cell r="X346">
            <v>1</v>
          </cell>
          <cell r="Y346">
            <v>6</v>
          </cell>
          <cell r="Z346">
            <v>2</v>
          </cell>
          <cell r="AA346">
            <v>3</v>
          </cell>
          <cell r="AB346">
            <v>2</v>
          </cell>
          <cell r="AC346">
            <v>9</v>
          </cell>
          <cell r="AD346">
            <v>2</v>
          </cell>
          <cell r="AE346">
            <v>4</v>
          </cell>
          <cell r="AF346">
            <v>3</v>
          </cell>
          <cell r="AG346">
            <v>4</v>
          </cell>
          <cell r="AH346">
            <v>3</v>
          </cell>
          <cell r="AI346">
            <v>6</v>
          </cell>
          <cell r="AJ346">
            <v>4</v>
          </cell>
          <cell r="AK346">
            <v>1</v>
          </cell>
          <cell r="AL346">
            <v>4</v>
          </cell>
          <cell r="AM346">
            <v>4</v>
          </cell>
          <cell r="AN346">
            <v>4</v>
          </cell>
          <cell r="AO346">
            <v>4</v>
          </cell>
          <cell r="AP346">
            <v>4</v>
          </cell>
          <cell r="AQ346">
            <v>5</v>
          </cell>
          <cell r="AR346">
            <v>4</v>
          </cell>
          <cell r="AS346">
            <v>6</v>
          </cell>
          <cell r="AT346">
            <v>3</v>
          </cell>
          <cell r="AU346">
            <v>10</v>
          </cell>
          <cell r="AV346">
            <v>10</v>
          </cell>
          <cell r="AW346">
            <v>6</v>
          </cell>
          <cell r="AX346">
            <v>4</v>
          </cell>
          <cell r="AY346">
            <v>11</v>
          </cell>
          <cell r="AZ346">
            <v>9</v>
          </cell>
          <cell r="BA346">
            <v>6</v>
          </cell>
          <cell r="BB346">
            <v>4</v>
          </cell>
          <cell r="BC346">
            <v>4</v>
          </cell>
          <cell r="BD346">
            <v>7</v>
          </cell>
          <cell r="BE346">
            <v>5</v>
          </cell>
          <cell r="BF346">
            <v>4</v>
          </cell>
          <cell r="BG346">
            <v>10</v>
          </cell>
          <cell r="BH346">
            <v>3</v>
          </cell>
          <cell r="BI346">
            <v>7</v>
          </cell>
          <cell r="BJ346">
            <v>4</v>
          </cell>
          <cell r="BK346">
            <v>8</v>
          </cell>
          <cell r="BL346">
            <v>4</v>
          </cell>
          <cell r="BM346">
            <v>3</v>
          </cell>
          <cell r="BN346">
            <v>5</v>
          </cell>
          <cell r="BO346">
            <v>11</v>
          </cell>
          <cell r="BP346">
            <v>5</v>
          </cell>
          <cell r="BQ346">
            <v>3</v>
          </cell>
          <cell r="BR346">
            <v>6</v>
          </cell>
          <cell r="BS346">
            <v>5</v>
          </cell>
          <cell r="BT346">
            <v>7</v>
          </cell>
          <cell r="BU346">
            <v>9</v>
          </cell>
          <cell r="BV346">
            <v>9</v>
          </cell>
          <cell r="BW346">
            <v>3</v>
          </cell>
          <cell r="BX346">
            <v>4</v>
          </cell>
          <cell r="BY346">
            <v>3</v>
          </cell>
          <cell r="BZ346">
            <v>5</v>
          </cell>
          <cell r="CA346">
            <v>7</v>
          </cell>
          <cell r="CB346">
            <v>5</v>
          </cell>
          <cell r="CC346">
            <v>4</v>
          </cell>
          <cell r="CD346">
            <v>5</v>
          </cell>
          <cell r="CE346">
            <v>2</v>
          </cell>
          <cell r="CF346">
            <v>7</v>
          </cell>
          <cell r="CG346">
            <v>3</v>
          </cell>
          <cell r="CH346">
            <v>6</v>
          </cell>
          <cell r="CI346">
            <v>1</v>
          </cell>
          <cell r="CJ346">
            <v>7</v>
          </cell>
          <cell r="CK346">
            <v>1</v>
          </cell>
          <cell r="CL346">
            <v>5</v>
          </cell>
          <cell r="CM346">
            <v>2</v>
          </cell>
          <cell r="CN346">
            <v>2</v>
          </cell>
          <cell r="CO346">
            <v>2</v>
          </cell>
          <cell r="CP346">
            <v>2</v>
          </cell>
          <cell r="CQ346">
            <v>0</v>
          </cell>
          <cell r="CR346">
            <v>1</v>
          </cell>
          <cell r="CS346">
            <v>3</v>
          </cell>
          <cell r="CT346">
            <v>1</v>
          </cell>
          <cell r="CU346">
            <v>0</v>
          </cell>
          <cell r="CV346">
            <v>0</v>
          </cell>
          <cell r="CW346">
            <v>1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0</v>
          </cell>
          <cell r="DE346">
            <v>0</v>
          </cell>
        </row>
        <row r="347">
          <cell r="A347" t="str">
            <v>ﾑｺｳ212</v>
          </cell>
          <cell r="B347" t="str">
            <v>ﾑｺｳ2</v>
          </cell>
          <cell r="C347">
            <v>1</v>
          </cell>
          <cell r="D347">
            <v>2</v>
          </cell>
          <cell r="E347">
            <v>3</v>
          </cell>
          <cell r="F347">
            <v>3</v>
          </cell>
          <cell r="G347">
            <v>3</v>
          </cell>
          <cell r="H347">
            <v>1</v>
          </cell>
          <cell r="I347">
            <v>3</v>
          </cell>
          <cell r="J347">
            <v>3</v>
          </cell>
          <cell r="K347">
            <v>1</v>
          </cell>
          <cell r="L347">
            <v>2</v>
          </cell>
          <cell r="M347">
            <v>5</v>
          </cell>
          <cell r="N347">
            <v>1</v>
          </cell>
          <cell r="O347">
            <v>3</v>
          </cell>
          <cell r="P347">
            <v>2</v>
          </cell>
          <cell r="Q347">
            <v>1</v>
          </cell>
          <cell r="R347">
            <v>2</v>
          </cell>
          <cell r="S347">
            <v>4</v>
          </cell>
          <cell r="T347">
            <v>3</v>
          </cell>
          <cell r="U347">
            <v>5</v>
          </cell>
          <cell r="V347">
            <v>2</v>
          </cell>
          <cell r="W347">
            <v>6</v>
          </cell>
          <cell r="X347">
            <v>3</v>
          </cell>
          <cell r="Y347">
            <v>2</v>
          </cell>
          <cell r="Z347">
            <v>6</v>
          </cell>
          <cell r="AA347">
            <v>4</v>
          </cell>
          <cell r="AB347">
            <v>3</v>
          </cell>
          <cell r="AC347">
            <v>2</v>
          </cell>
          <cell r="AD347">
            <v>4</v>
          </cell>
          <cell r="AE347">
            <v>4</v>
          </cell>
          <cell r="AF347">
            <v>5</v>
          </cell>
          <cell r="AG347">
            <v>4</v>
          </cell>
          <cell r="AH347">
            <v>3</v>
          </cell>
          <cell r="AI347">
            <v>8</v>
          </cell>
          <cell r="AJ347">
            <v>6</v>
          </cell>
          <cell r="AK347">
            <v>5</v>
          </cell>
          <cell r="AL347">
            <v>2</v>
          </cell>
          <cell r="AM347">
            <v>1</v>
          </cell>
          <cell r="AN347">
            <v>3</v>
          </cell>
          <cell r="AO347">
            <v>8</v>
          </cell>
          <cell r="AP347">
            <v>3</v>
          </cell>
          <cell r="AQ347">
            <v>5</v>
          </cell>
          <cell r="AR347">
            <v>3</v>
          </cell>
          <cell r="AS347">
            <v>6</v>
          </cell>
          <cell r="AT347">
            <v>6</v>
          </cell>
          <cell r="AU347">
            <v>6</v>
          </cell>
          <cell r="AV347">
            <v>8</v>
          </cell>
          <cell r="AW347">
            <v>8</v>
          </cell>
          <cell r="AX347">
            <v>11</v>
          </cell>
          <cell r="AY347">
            <v>4</v>
          </cell>
          <cell r="AZ347">
            <v>6</v>
          </cell>
          <cell r="BA347">
            <v>4</v>
          </cell>
          <cell r="BB347">
            <v>6</v>
          </cell>
          <cell r="BC347">
            <v>8</v>
          </cell>
          <cell r="BD347">
            <v>5</v>
          </cell>
          <cell r="BE347">
            <v>4</v>
          </cell>
          <cell r="BF347">
            <v>7</v>
          </cell>
          <cell r="BG347">
            <v>8</v>
          </cell>
          <cell r="BH347">
            <v>6</v>
          </cell>
          <cell r="BI347">
            <v>3</v>
          </cell>
          <cell r="BJ347">
            <v>9</v>
          </cell>
          <cell r="BK347">
            <v>3</v>
          </cell>
          <cell r="BL347">
            <v>6</v>
          </cell>
          <cell r="BM347">
            <v>3</v>
          </cell>
          <cell r="BN347">
            <v>3</v>
          </cell>
          <cell r="BO347">
            <v>8</v>
          </cell>
          <cell r="BP347">
            <v>4</v>
          </cell>
          <cell r="BQ347">
            <v>4</v>
          </cell>
          <cell r="BR347">
            <v>5</v>
          </cell>
          <cell r="BS347">
            <v>5</v>
          </cell>
          <cell r="BT347">
            <v>7</v>
          </cell>
          <cell r="BU347">
            <v>9</v>
          </cell>
          <cell r="BV347">
            <v>8</v>
          </cell>
          <cell r="BW347">
            <v>8</v>
          </cell>
          <cell r="BX347">
            <v>9</v>
          </cell>
          <cell r="BY347">
            <v>3</v>
          </cell>
          <cell r="BZ347">
            <v>6</v>
          </cell>
          <cell r="CA347">
            <v>7</v>
          </cell>
          <cell r="CB347">
            <v>4</v>
          </cell>
          <cell r="CC347">
            <v>4</v>
          </cell>
          <cell r="CD347">
            <v>4</v>
          </cell>
          <cell r="CE347">
            <v>3</v>
          </cell>
          <cell r="CF347">
            <v>5</v>
          </cell>
          <cell r="CG347">
            <v>8</v>
          </cell>
          <cell r="CH347">
            <v>7</v>
          </cell>
          <cell r="CI347">
            <v>10</v>
          </cell>
          <cell r="CJ347">
            <v>5</v>
          </cell>
          <cell r="CK347">
            <v>2</v>
          </cell>
          <cell r="CL347">
            <v>3</v>
          </cell>
          <cell r="CM347">
            <v>6</v>
          </cell>
          <cell r="CN347">
            <v>3</v>
          </cell>
          <cell r="CO347">
            <v>3</v>
          </cell>
          <cell r="CP347">
            <v>4</v>
          </cell>
          <cell r="CQ347">
            <v>1</v>
          </cell>
          <cell r="CR347">
            <v>1</v>
          </cell>
          <cell r="CS347">
            <v>2</v>
          </cell>
          <cell r="CT347">
            <v>0</v>
          </cell>
          <cell r="CU347">
            <v>0</v>
          </cell>
          <cell r="CV347">
            <v>0</v>
          </cell>
          <cell r="CW347">
            <v>1</v>
          </cell>
          <cell r="CX347">
            <v>1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0</v>
          </cell>
          <cell r="DE347">
            <v>0</v>
          </cell>
        </row>
        <row r="348">
          <cell r="A348" t="str">
            <v>ﾑｺｳ311</v>
          </cell>
          <cell r="B348" t="str">
            <v>ﾑｺｳ3</v>
          </cell>
          <cell r="C348">
            <v>1</v>
          </cell>
          <cell r="D348">
            <v>1</v>
          </cell>
          <cell r="E348">
            <v>1</v>
          </cell>
          <cell r="F348">
            <v>4</v>
          </cell>
          <cell r="G348">
            <v>5</v>
          </cell>
          <cell r="H348">
            <v>1</v>
          </cell>
          <cell r="I348">
            <v>2</v>
          </cell>
          <cell r="J348">
            <v>4</v>
          </cell>
          <cell r="K348">
            <v>1</v>
          </cell>
          <cell r="L348">
            <v>1</v>
          </cell>
          <cell r="M348">
            <v>1</v>
          </cell>
          <cell r="N348">
            <v>2</v>
          </cell>
          <cell r="O348">
            <v>2</v>
          </cell>
          <cell r="P348">
            <v>0</v>
          </cell>
          <cell r="Q348">
            <v>4</v>
          </cell>
          <cell r="R348">
            <v>3</v>
          </cell>
          <cell r="S348">
            <v>5</v>
          </cell>
          <cell r="T348">
            <v>6</v>
          </cell>
          <cell r="U348">
            <v>8</v>
          </cell>
          <cell r="V348">
            <v>5</v>
          </cell>
          <cell r="W348">
            <v>4</v>
          </cell>
          <cell r="X348">
            <v>0</v>
          </cell>
          <cell r="Y348">
            <v>2</v>
          </cell>
          <cell r="Z348">
            <v>2</v>
          </cell>
          <cell r="AA348">
            <v>1</v>
          </cell>
          <cell r="AB348">
            <v>4</v>
          </cell>
          <cell r="AC348">
            <v>1</v>
          </cell>
          <cell r="AD348">
            <v>1</v>
          </cell>
          <cell r="AE348">
            <v>2</v>
          </cell>
          <cell r="AF348">
            <v>1</v>
          </cell>
          <cell r="AG348">
            <v>3</v>
          </cell>
          <cell r="AH348">
            <v>0</v>
          </cell>
          <cell r="AI348">
            <v>2</v>
          </cell>
          <cell r="AJ348">
            <v>1</v>
          </cell>
          <cell r="AK348">
            <v>4</v>
          </cell>
          <cell r="AL348">
            <v>3</v>
          </cell>
          <cell r="AM348">
            <v>8</v>
          </cell>
          <cell r="AN348">
            <v>5</v>
          </cell>
          <cell r="AO348">
            <v>1</v>
          </cell>
          <cell r="AP348">
            <v>3</v>
          </cell>
          <cell r="AQ348">
            <v>3</v>
          </cell>
          <cell r="AR348">
            <v>3</v>
          </cell>
          <cell r="AS348">
            <v>4</v>
          </cell>
          <cell r="AT348">
            <v>5</v>
          </cell>
          <cell r="AU348">
            <v>3</v>
          </cell>
          <cell r="AV348">
            <v>8</v>
          </cell>
          <cell r="AW348">
            <v>3</v>
          </cell>
          <cell r="AX348">
            <v>6</v>
          </cell>
          <cell r="AY348">
            <v>7</v>
          </cell>
          <cell r="AZ348">
            <v>4</v>
          </cell>
          <cell r="BA348">
            <v>3</v>
          </cell>
          <cell r="BB348">
            <v>6</v>
          </cell>
          <cell r="BC348">
            <v>4</v>
          </cell>
          <cell r="BD348">
            <v>2</v>
          </cell>
          <cell r="BE348">
            <v>6</v>
          </cell>
          <cell r="BF348">
            <v>0</v>
          </cell>
          <cell r="BG348">
            <v>4</v>
          </cell>
          <cell r="BH348">
            <v>3</v>
          </cell>
          <cell r="BI348">
            <v>4</v>
          </cell>
          <cell r="BJ348">
            <v>4</v>
          </cell>
          <cell r="BK348">
            <v>5</v>
          </cell>
          <cell r="BL348">
            <v>5</v>
          </cell>
          <cell r="BM348">
            <v>1</v>
          </cell>
          <cell r="BN348">
            <v>6</v>
          </cell>
          <cell r="BO348">
            <v>2</v>
          </cell>
          <cell r="BP348">
            <v>2</v>
          </cell>
          <cell r="BQ348">
            <v>3</v>
          </cell>
          <cell r="BR348">
            <v>8</v>
          </cell>
          <cell r="BS348">
            <v>7</v>
          </cell>
          <cell r="BT348">
            <v>5</v>
          </cell>
          <cell r="BU348">
            <v>3</v>
          </cell>
          <cell r="BV348">
            <v>11</v>
          </cell>
          <cell r="BW348">
            <v>3</v>
          </cell>
          <cell r="BX348">
            <v>4</v>
          </cell>
          <cell r="BY348">
            <v>3</v>
          </cell>
          <cell r="BZ348">
            <v>3</v>
          </cell>
          <cell r="CA348">
            <v>5</v>
          </cell>
          <cell r="CB348">
            <v>7</v>
          </cell>
          <cell r="CC348">
            <v>2</v>
          </cell>
          <cell r="CD348">
            <v>2</v>
          </cell>
          <cell r="CE348">
            <v>3</v>
          </cell>
          <cell r="CF348">
            <v>1</v>
          </cell>
          <cell r="CG348">
            <v>4</v>
          </cell>
          <cell r="CH348">
            <v>5</v>
          </cell>
          <cell r="CI348">
            <v>0</v>
          </cell>
          <cell r="CJ348">
            <v>0</v>
          </cell>
          <cell r="CK348">
            <v>0</v>
          </cell>
          <cell r="CL348">
            <v>1</v>
          </cell>
          <cell r="CM348">
            <v>0</v>
          </cell>
          <cell r="CN348">
            <v>3</v>
          </cell>
          <cell r="CO348">
            <v>0</v>
          </cell>
          <cell r="CP348">
            <v>0</v>
          </cell>
          <cell r="CQ348">
            <v>0</v>
          </cell>
          <cell r="CR348">
            <v>1</v>
          </cell>
          <cell r="CS348">
            <v>0</v>
          </cell>
          <cell r="CT348">
            <v>0</v>
          </cell>
          <cell r="CU348">
            <v>0</v>
          </cell>
          <cell r="CV348">
            <v>1</v>
          </cell>
          <cell r="CW348">
            <v>0</v>
          </cell>
          <cell r="CX348">
            <v>0</v>
          </cell>
          <cell r="CY348">
            <v>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0</v>
          </cell>
          <cell r="DE348">
            <v>0</v>
          </cell>
        </row>
        <row r="349">
          <cell r="A349" t="str">
            <v>ﾑｺｳ312</v>
          </cell>
          <cell r="B349" t="str">
            <v>ﾑｺｳ3</v>
          </cell>
          <cell r="C349">
            <v>1</v>
          </cell>
          <cell r="D349">
            <v>2</v>
          </cell>
          <cell r="E349">
            <v>1</v>
          </cell>
          <cell r="F349">
            <v>1</v>
          </cell>
          <cell r="G349">
            <v>3</v>
          </cell>
          <cell r="H349">
            <v>2</v>
          </cell>
          <cell r="I349">
            <v>3</v>
          </cell>
          <cell r="J349">
            <v>6</v>
          </cell>
          <cell r="K349">
            <v>2</v>
          </cell>
          <cell r="L349">
            <v>7</v>
          </cell>
          <cell r="M349">
            <v>4</v>
          </cell>
          <cell r="N349">
            <v>2</v>
          </cell>
          <cell r="O349">
            <v>4</v>
          </cell>
          <cell r="P349">
            <v>3</v>
          </cell>
          <cell r="Q349">
            <v>5</v>
          </cell>
          <cell r="R349">
            <v>3</v>
          </cell>
          <cell r="S349">
            <v>2</v>
          </cell>
          <cell r="T349">
            <v>5</v>
          </cell>
          <cell r="U349">
            <v>4</v>
          </cell>
          <cell r="V349">
            <v>2</v>
          </cell>
          <cell r="W349">
            <v>1</v>
          </cell>
          <cell r="X349">
            <v>2</v>
          </cell>
          <cell r="Y349">
            <v>7</v>
          </cell>
          <cell r="Z349">
            <v>6</v>
          </cell>
          <cell r="AA349">
            <v>1</v>
          </cell>
          <cell r="AB349">
            <v>1</v>
          </cell>
          <cell r="AC349">
            <v>4</v>
          </cell>
          <cell r="AD349">
            <v>3</v>
          </cell>
          <cell r="AE349">
            <v>1</v>
          </cell>
          <cell r="AF349">
            <v>2</v>
          </cell>
          <cell r="AG349">
            <v>3</v>
          </cell>
          <cell r="AH349">
            <v>3</v>
          </cell>
          <cell r="AI349">
            <v>4</v>
          </cell>
          <cell r="AJ349">
            <v>1</v>
          </cell>
          <cell r="AK349">
            <v>5</v>
          </cell>
          <cell r="AL349">
            <v>5</v>
          </cell>
          <cell r="AM349">
            <v>3</v>
          </cell>
          <cell r="AN349">
            <v>1</v>
          </cell>
          <cell r="AO349">
            <v>10</v>
          </cell>
          <cell r="AP349">
            <v>6</v>
          </cell>
          <cell r="AQ349">
            <v>6</v>
          </cell>
          <cell r="AR349">
            <v>2</v>
          </cell>
          <cell r="AS349">
            <v>5</v>
          </cell>
          <cell r="AT349">
            <v>4</v>
          </cell>
          <cell r="AU349">
            <v>2</v>
          </cell>
          <cell r="AV349">
            <v>5</v>
          </cell>
          <cell r="AW349">
            <v>6</v>
          </cell>
          <cell r="AX349">
            <v>2</v>
          </cell>
          <cell r="AY349">
            <v>7</v>
          </cell>
          <cell r="AZ349">
            <v>5</v>
          </cell>
          <cell r="BA349">
            <v>5</v>
          </cell>
          <cell r="BB349">
            <v>3</v>
          </cell>
          <cell r="BC349">
            <v>5</v>
          </cell>
          <cell r="BD349">
            <v>6</v>
          </cell>
          <cell r="BE349">
            <v>0</v>
          </cell>
          <cell r="BF349">
            <v>2</v>
          </cell>
          <cell r="BG349">
            <v>5</v>
          </cell>
          <cell r="BH349">
            <v>4</v>
          </cell>
          <cell r="BI349">
            <v>3</v>
          </cell>
          <cell r="BJ349">
            <v>3</v>
          </cell>
          <cell r="BK349">
            <v>4</v>
          </cell>
          <cell r="BL349">
            <v>4</v>
          </cell>
          <cell r="BM349">
            <v>1</v>
          </cell>
          <cell r="BN349">
            <v>4</v>
          </cell>
          <cell r="BO349">
            <v>5</v>
          </cell>
          <cell r="BP349">
            <v>4</v>
          </cell>
          <cell r="BQ349">
            <v>7</v>
          </cell>
          <cell r="BR349">
            <v>2</v>
          </cell>
          <cell r="BS349">
            <v>2</v>
          </cell>
          <cell r="BT349">
            <v>5</v>
          </cell>
          <cell r="BU349">
            <v>7</v>
          </cell>
          <cell r="BV349">
            <v>4</v>
          </cell>
          <cell r="BW349">
            <v>10</v>
          </cell>
          <cell r="BX349">
            <v>2</v>
          </cell>
          <cell r="BY349">
            <v>1</v>
          </cell>
          <cell r="BZ349">
            <v>6</v>
          </cell>
          <cell r="CA349">
            <v>3</v>
          </cell>
          <cell r="CB349">
            <v>4</v>
          </cell>
          <cell r="CC349">
            <v>5</v>
          </cell>
          <cell r="CD349">
            <v>5</v>
          </cell>
          <cell r="CE349">
            <v>1</v>
          </cell>
          <cell r="CF349">
            <v>1</v>
          </cell>
          <cell r="CG349">
            <v>3</v>
          </cell>
          <cell r="CH349">
            <v>3</v>
          </cell>
          <cell r="CI349">
            <v>2</v>
          </cell>
          <cell r="CJ349">
            <v>2</v>
          </cell>
          <cell r="CK349">
            <v>2</v>
          </cell>
          <cell r="CL349">
            <v>4</v>
          </cell>
          <cell r="CM349">
            <v>3</v>
          </cell>
          <cell r="CN349">
            <v>1</v>
          </cell>
          <cell r="CO349">
            <v>0</v>
          </cell>
          <cell r="CP349">
            <v>3</v>
          </cell>
          <cell r="CQ349">
            <v>1</v>
          </cell>
          <cell r="CR349">
            <v>1</v>
          </cell>
          <cell r="CS349">
            <v>1</v>
          </cell>
          <cell r="CT349">
            <v>1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</row>
        <row r="350">
          <cell r="A350" t="str">
            <v>ﾓﾄｳｵ11</v>
          </cell>
          <cell r="B350" t="str">
            <v>ﾓﾄｳｵ</v>
          </cell>
          <cell r="C350">
            <v>1</v>
          </cell>
          <cell r="D350">
            <v>1</v>
          </cell>
          <cell r="E350">
            <v>1</v>
          </cell>
          <cell r="F350">
            <v>2</v>
          </cell>
          <cell r="G350">
            <v>2</v>
          </cell>
          <cell r="H350">
            <v>2</v>
          </cell>
          <cell r="I350">
            <v>0</v>
          </cell>
          <cell r="J350">
            <v>3</v>
          </cell>
          <cell r="K350">
            <v>0</v>
          </cell>
          <cell r="L350">
            <v>1</v>
          </cell>
          <cell r="M350">
            <v>3</v>
          </cell>
          <cell r="N350">
            <v>1</v>
          </cell>
          <cell r="O350">
            <v>2</v>
          </cell>
          <cell r="P350">
            <v>2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4</v>
          </cell>
          <cell r="V350">
            <v>3</v>
          </cell>
          <cell r="W350">
            <v>2</v>
          </cell>
          <cell r="X350">
            <v>1</v>
          </cell>
          <cell r="Y350">
            <v>4</v>
          </cell>
          <cell r="Z350">
            <v>4</v>
          </cell>
          <cell r="AA350">
            <v>6</v>
          </cell>
          <cell r="AB350">
            <v>2</v>
          </cell>
          <cell r="AC350">
            <v>4</v>
          </cell>
          <cell r="AD350">
            <v>5</v>
          </cell>
          <cell r="AE350">
            <v>3</v>
          </cell>
          <cell r="AF350">
            <v>3</v>
          </cell>
          <cell r="AG350">
            <v>6</v>
          </cell>
          <cell r="AH350">
            <v>4</v>
          </cell>
          <cell r="AI350">
            <v>5</v>
          </cell>
          <cell r="AJ350">
            <v>5</v>
          </cell>
          <cell r="AK350">
            <v>4</v>
          </cell>
          <cell r="AL350">
            <v>5</v>
          </cell>
          <cell r="AM350">
            <v>6</v>
          </cell>
          <cell r="AN350">
            <v>1</v>
          </cell>
          <cell r="AO350">
            <v>4</v>
          </cell>
          <cell r="AP350">
            <v>4</v>
          </cell>
          <cell r="AQ350">
            <v>5</v>
          </cell>
          <cell r="AR350">
            <v>3</v>
          </cell>
          <cell r="AS350">
            <v>3</v>
          </cell>
          <cell r="AT350">
            <v>0</v>
          </cell>
          <cell r="AU350">
            <v>4</v>
          </cell>
          <cell r="AV350">
            <v>7</v>
          </cell>
          <cell r="AW350">
            <v>2</v>
          </cell>
          <cell r="AX350">
            <v>3</v>
          </cell>
          <cell r="AY350">
            <v>8</v>
          </cell>
          <cell r="AZ350">
            <v>4</v>
          </cell>
          <cell r="BA350">
            <v>5</v>
          </cell>
          <cell r="BB350">
            <v>3</v>
          </cell>
          <cell r="BC350">
            <v>3</v>
          </cell>
          <cell r="BD350">
            <v>1</v>
          </cell>
          <cell r="BE350">
            <v>5</v>
          </cell>
          <cell r="BF350">
            <v>5</v>
          </cell>
          <cell r="BG350">
            <v>1</v>
          </cell>
          <cell r="BH350">
            <v>4</v>
          </cell>
          <cell r="BI350">
            <v>4</v>
          </cell>
          <cell r="BJ350">
            <v>4</v>
          </cell>
          <cell r="BK350">
            <v>4</v>
          </cell>
          <cell r="BL350">
            <v>4</v>
          </cell>
          <cell r="BM350">
            <v>3</v>
          </cell>
          <cell r="BN350">
            <v>5</v>
          </cell>
          <cell r="BO350">
            <v>5</v>
          </cell>
          <cell r="BP350">
            <v>5</v>
          </cell>
          <cell r="BQ350">
            <v>3</v>
          </cell>
          <cell r="BR350">
            <v>5</v>
          </cell>
          <cell r="BS350">
            <v>6</v>
          </cell>
          <cell r="BT350">
            <v>6</v>
          </cell>
          <cell r="BU350">
            <v>8</v>
          </cell>
          <cell r="BV350">
            <v>8</v>
          </cell>
          <cell r="BW350">
            <v>12</v>
          </cell>
          <cell r="BX350">
            <v>3</v>
          </cell>
          <cell r="BY350">
            <v>4</v>
          </cell>
          <cell r="BZ350">
            <v>6</v>
          </cell>
          <cell r="CA350">
            <v>6</v>
          </cell>
          <cell r="CB350">
            <v>2</v>
          </cell>
          <cell r="CC350">
            <v>2</v>
          </cell>
          <cell r="CD350">
            <v>3</v>
          </cell>
          <cell r="CE350">
            <v>2</v>
          </cell>
          <cell r="CF350">
            <v>4</v>
          </cell>
          <cell r="CG350">
            <v>3</v>
          </cell>
          <cell r="CH350">
            <v>3</v>
          </cell>
          <cell r="CI350">
            <v>2</v>
          </cell>
          <cell r="CJ350">
            <v>1</v>
          </cell>
          <cell r="CK350">
            <v>1</v>
          </cell>
          <cell r="CL350">
            <v>3</v>
          </cell>
          <cell r="CM350">
            <v>1</v>
          </cell>
          <cell r="CN350">
            <v>1</v>
          </cell>
          <cell r="CO350">
            <v>1</v>
          </cell>
          <cell r="CP350">
            <v>0</v>
          </cell>
          <cell r="CQ350">
            <v>0</v>
          </cell>
          <cell r="CR350">
            <v>1</v>
          </cell>
          <cell r="CS350">
            <v>2</v>
          </cell>
          <cell r="CT350">
            <v>0</v>
          </cell>
          <cell r="CU350">
            <v>0</v>
          </cell>
          <cell r="CV350">
            <v>0</v>
          </cell>
          <cell r="CW350">
            <v>1</v>
          </cell>
          <cell r="CX350">
            <v>0</v>
          </cell>
          <cell r="CY350">
            <v>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1</v>
          </cell>
          <cell r="DE350">
            <v>0</v>
          </cell>
        </row>
        <row r="351">
          <cell r="A351" t="str">
            <v>ﾓﾄｳｵ12</v>
          </cell>
          <cell r="B351" t="str">
            <v>ﾓﾄｳｵ</v>
          </cell>
          <cell r="C351">
            <v>1</v>
          </cell>
          <cell r="D351">
            <v>2</v>
          </cell>
          <cell r="E351">
            <v>1</v>
          </cell>
          <cell r="F351">
            <v>0</v>
          </cell>
          <cell r="G351">
            <v>1</v>
          </cell>
          <cell r="H351">
            <v>4</v>
          </cell>
          <cell r="I351">
            <v>2</v>
          </cell>
          <cell r="J351">
            <v>1</v>
          </cell>
          <cell r="K351">
            <v>1</v>
          </cell>
          <cell r="L351">
            <v>0</v>
          </cell>
          <cell r="M351">
            <v>1</v>
          </cell>
          <cell r="N351">
            <v>2</v>
          </cell>
          <cell r="O351">
            <v>3</v>
          </cell>
          <cell r="P351">
            <v>2</v>
          </cell>
          <cell r="Q351">
            <v>1</v>
          </cell>
          <cell r="R351">
            <v>1</v>
          </cell>
          <cell r="S351">
            <v>4</v>
          </cell>
          <cell r="T351">
            <v>2</v>
          </cell>
          <cell r="U351">
            <v>2</v>
          </cell>
          <cell r="V351">
            <v>1</v>
          </cell>
          <cell r="W351">
            <v>1</v>
          </cell>
          <cell r="X351">
            <v>2</v>
          </cell>
          <cell r="Y351">
            <v>5</v>
          </cell>
          <cell r="Z351">
            <v>0</v>
          </cell>
          <cell r="AA351">
            <v>3</v>
          </cell>
          <cell r="AB351">
            <v>4</v>
          </cell>
          <cell r="AC351">
            <v>1</v>
          </cell>
          <cell r="AD351">
            <v>5</v>
          </cell>
          <cell r="AE351">
            <v>2</v>
          </cell>
          <cell r="AF351">
            <v>2</v>
          </cell>
          <cell r="AG351">
            <v>6</v>
          </cell>
          <cell r="AH351">
            <v>4</v>
          </cell>
          <cell r="AI351">
            <v>1</v>
          </cell>
          <cell r="AJ351">
            <v>4</v>
          </cell>
          <cell r="AK351">
            <v>3</v>
          </cell>
          <cell r="AL351">
            <v>3</v>
          </cell>
          <cell r="AM351">
            <v>2</v>
          </cell>
          <cell r="AN351">
            <v>2</v>
          </cell>
          <cell r="AO351">
            <v>3</v>
          </cell>
          <cell r="AP351">
            <v>2</v>
          </cell>
          <cell r="AQ351">
            <v>2</v>
          </cell>
          <cell r="AR351">
            <v>1</v>
          </cell>
          <cell r="AS351">
            <v>4</v>
          </cell>
          <cell r="AT351">
            <v>7</v>
          </cell>
          <cell r="AU351">
            <v>6</v>
          </cell>
          <cell r="AV351">
            <v>5</v>
          </cell>
          <cell r="AW351">
            <v>7</v>
          </cell>
          <cell r="AX351">
            <v>4</v>
          </cell>
          <cell r="AY351">
            <v>4</v>
          </cell>
          <cell r="AZ351">
            <v>4</v>
          </cell>
          <cell r="BA351">
            <v>2</v>
          </cell>
          <cell r="BB351">
            <v>5</v>
          </cell>
          <cell r="BC351">
            <v>2</v>
          </cell>
          <cell r="BD351">
            <v>7</v>
          </cell>
          <cell r="BE351">
            <v>4</v>
          </cell>
          <cell r="BF351">
            <v>4</v>
          </cell>
          <cell r="BG351">
            <v>1</v>
          </cell>
          <cell r="BH351">
            <v>8</v>
          </cell>
          <cell r="BI351">
            <v>4</v>
          </cell>
          <cell r="BJ351">
            <v>3</v>
          </cell>
          <cell r="BK351">
            <v>3</v>
          </cell>
          <cell r="BL351">
            <v>2</v>
          </cell>
          <cell r="BM351">
            <v>4</v>
          </cell>
          <cell r="BN351">
            <v>3</v>
          </cell>
          <cell r="BO351">
            <v>5</v>
          </cell>
          <cell r="BP351">
            <v>2</v>
          </cell>
          <cell r="BQ351">
            <v>3</v>
          </cell>
          <cell r="BR351">
            <v>4</v>
          </cell>
          <cell r="BS351">
            <v>2</v>
          </cell>
          <cell r="BT351">
            <v>4</v>
          </cell>
          <cell r="BU351">
            <v>7</v>
          </cell>
          <cell r="BV351">
            <v>2</v>
          </cell>
          <cell r="BW351">
            <v>6</v>
          </cell>
          <cell r="BX351">
            <v>2</v>
          </cell>
          <cell r="BY351">
            <v>7</v>
          </cell>
          <cell r="BZ351">
            <v>7</v>
          </cell>
          <cell r="CA351">
            <v>1</v>
          </cell>
          <cell r="CB351">
            <v>3</v>
          </cell>
          <cell r="CC351">
            <v>3</v>
          </cell>
          <cell r="CD351">
            <v>9</v>
          </cell>
          <cell r="CE351">
            <v>2</v>
          </cell>
          <cell r="CF351">
            <v>3</v>
          </cell>
          <cell r="CG351">
            <v>2</v>
          </cell>
          <cell r="CH351">
            <v>7</v>
          </cell>
          <cell r="CI351">
            <v>4</v>
          </cell>
          <cell r="CJ351">
            <v>2</v>
          </cell>
          <cell r="CK351">
            <v>5</v>
          </cell>
          <cell r="CL351">
            <v>1</v>
          </cell>
          <cell r="CM351">
            <v>2</v>
          </cell>
          <cell r="CN351">
            <v>0</v>
          </cell>
          <cell r="CO351">
            <v>1</v>
          </cell>
          <cell r="CP351">
            <v>1</v>
          </cell>
          <cell r="CQ351">
            <v>0</v>
          </cell>
          <cell r="CR351">
            <v>1</v>
          </cell>
          <cell r="CS351">
            <v>0</v>
          </cell>
          <cell r="CT351">
            <v>2</v>
          </cell>
          <cell r="CU351">
            <v>3</v>
          </cell>
          <cell r="CV351">
            <v>3</v>
          </cell>
          <cell r="CW351">
            <v>0</v>
          </cell>
          <cell r="CX351">
            <v>0</v>
          </cell>
          <cell r="CY351">
            <v>0</v>
          </cell>
          <cell r="CZ351">
            <v>0</v>
          </cell>
          <cell r="DA351">
            <v>0</v>
          </cell>
          <cell r="DB351">
            <v>1</v>
          </cell>
          <cell r="DC351">
            <v>0</v>
          </cell>
          <cell r="DD351">
            <v>0</v>
          </cell>
          <cell r="DE351">
            <v>0</v>
          </cell>
        </row>
        <row r="352">
          <cell r="A352" t="str">
            <v>ﾓﾄｼﾛ11</v>
          </cell>
          <cell r="B352" t="str">
            <v>ﾓﾄｼﾛ</v>
          </cell>
          <cell r="C352">
            <v>1</v>
          </cell>
          <cell r="D352">
            <v>1</v>
          </cell>
          <cell r="E352">
            <v>3</v>
          </cell>
          <cell r="F352">
            <v>3</v>
          </cell>
          <cell r="G352">
            <v>3</v>
          </cell>
          <cell r="H352">
            <v>2</v>
          </cell>
          <cell r="I352">
            <v>1</v>
          </cell>
          <cell r="J352">
            <v>3</v>
          </cell>
          <cell r="K352">
            <v>1</v>
          </cell>
          <cell r="L352">
            <v>1</v>
          </cell>
          <cell r="M352">
            <v>2</v>
          </cell>
          <cell r="N352">
            <v>2</v>
          </cell>
          <cell r="O352">
            <v>0</v>
          </cell>
          <cell r="P352">
            <v>1</v>
          </cell>
          <cell r="Q352">
            <v>1</v>
          </cell>
          <cell r="R352">
            <v>2</v>
          </cell>
          <cell r="S352">
            <v>1</v>
          </cell>
          <cell r="T352">
            <v>0</v>
          </cell>
          <cell r="U352">
            <v>0</v>
          </cell>
          <cell r="V352">
            <v>2</v>
          </cell>
          <cell r="W352">
            <v>1</v>
          </cell>
          <cell r="X352">
            <v>1</v>
          </cell>
          <cell r="Y352">
            <v>2</v>
          </cell>
          <cell r="Z352">
            <v>0</v>
          </cell>
          <cell r="AA352">
            <v>3</v>
          </cell>
          <cell r="AB352">
            <v>2</v>
          </cell>
          <cell r="AC352">
            <v>2</v>
          </cell>
          <cell r="AD352">
            <v>6</v>
          </cell>
          <cell r="AE352">
            <v>0</v>
          </cell>
          <cell r="AF352">
            <v>4</v>
          </cell>
          <cell r="AG352">
            <v>2</v>
          </cell>
          <cell r="AH352">
            <v>3</v>
          </cell>
          <cell r="AI352">
            <v>8</v>
          </cell>
          <cell r="AJ352">
            <v>4</v>
          </cell>
          <cell r="AK352">
            <v>3</v>
          </cell>
          <cell r="AL352">
            <v>4</v>
          </cell>
          <cell r="AM352">
            <v>2</v>
          </cell>
          <cell r="AN352">
            <v>3</v>
          </cell>
          <cell r="AO352">
            <v>2</v>
          </cell>
          <cell r="AP352">
            <v>2</v>
          </cell>
          <cell r="AQ352">
            <v>1</v>
          </cell>
          <cell r="AR352">
            <v>2</v>
          </cell>
          <cell r="AS352">
            <v>2</v>
          </cell>
          <cell r="AT352">
            <v>5</v>
          </cell>
          <cell r="AU352">
            <v>3</v>
          </cell>
          <cell r="AV352">
            <v>3</v>
          </cell>
          <cell r="AW352">
            <v>2</v>
          </cell>
          <cell r="AX352">
            <v>6</v>
          </cell>
          <cell r="AY352">
            <v>5</v>
          </cell>
          <cell r="AZ352">
            <v>3</v>
          </cell>
          <cell r="BA352">
            <v>3</v>
          </cell>
          <cell r="BB352">
            <v>1</v>
          </cell>
          <cell r="BC352">
            <v>6</v>
          </cell>
          <cell r="BD352">
            <v>2</v>
          </cell>
          <cell r="BE352">
            <v>5</v>
          </cell>
          <cell r="BF352">
            <v>3</v>
          </cell>
          <cell r="BG352">
            <v>4</v>
          </cell>
          <cell r="BH352">
            <v>1</v>
          </cell>
          <cell r="BI352">
            <v>3</v>
          </cell>
          <cell r="BJ352">
            <v>4</v>
          </cell>
          <cell r="BK352">
            <v>6</v>
          </cell>
          <cell r="BL352">
            <v>8</v>
          </cell>
          <cell r="BM352">
            <v>3</v>
          </cell>
          <cell r="BN352">
            <v>3</v>
          </cell>
          <cell r="BO352">
            <v>3</v>
          </cell>
          <cell r="BP352">
            <v>3</v>
          </cell>
          <cell r="BQ352">
            <v>3</v>
          </cell>
          <cell r="BR352">
            <v>0</v>
          </cell>
          <cell r="BS352">
            <v>2</v>
          </cell>
          <cell r="BT352">
            <v>3</v>
          </cell>
          <cell r="BU352">
            <v>4</v>
          </cell>
          <cell r="BV352">
            <v>6</v>
          </cell>
          <cell r="BW352">
            <v>2</v>
          </cell>
          <cell r="BX352">
            <v>5</v>
          </cell>
          <cell r="BY352">
            <v>0</v>
          </cell>
          <cell r="BZ352">
            <v>5</v>
          </cell>
          <cell r="CA352">
            <v>5</v>
          </cell>
          <cell r="CB352">
            <v>4</v>
          </cell>
          <cell r="CC352">
            <v>3</v>
          </cell>
          <cell r="CD352">
            <v>2</v>
          </cell>
          <cell r="CE352">
            <v>5</v>
          </cell>
          <cell r="CF352">
            <v>1</v>
          </cell>
          <cell r="CG352">
            <v>0</v>
          </cell>
          <cell r="CH352">
            <v>3</v>
          </cell>
          <cell r="CI352">
            <v>2</v>
          </cell>
          <cell r="CJ352">
            <v>1</v>
          </cell>
          <cell r="CK352">
            <v>3</v>
          </cell>
          <cell r="CL352">
            <v>1</v>
          </cell>
          <cell r="CM352">
            <v>1</v>
          </cell>
          <cell r="CN352">
            <v>0</v>
          </cell>
          <cell r="CO352">
            <v>3</v>
          </cell>
          <cell r="CP352">
            <v>1</v>
          </cell>
          <cell r="CQ352">
            <v>1</v>
          </cell>
          <cell r="CR352">
            <v>1</v>
          </cell>
          <cell r="CS352">
            <v>1</v>
          </cell>
          <cell r="CT352">
            <v>1</v>
          </cell>
          <cell r="CU352">
            <v>1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</row>
        <row r="353">
          <cell r="A353" t="str">
            <v>ﾓﾄｼﾛ12</v>
          </cell>
          <cell r="B353" t="str">
            <v>ﾓﾄｼﾛ</v>
          </cell>
          <cell r="C353">
            <v>1</v>
          </cell>
          <cell r="D353">
            <v>2</v>
          </cell>
          <cell r="E353">
            <v>2</v>
          </cell>
          <cell r="F353">
            <v>2</v>
          </cell>
          <cell r="G353">
            <v>0</v>
          </cell>
          <cell r="H353">
            <v>1</v>
          </cell>
          <cell r="I353">
            <v>2</v>
          </cell>
          <cell r="J353">
            <v>4</v>
          </cell>
          <cell r="K353">
            <v>1</v>
          </cell>
          <cell r="L353">
            <v>1</v>
          </cell>
          <cell r="M353">
            <v>1</v>
          </cell>
          <cell r="N353">
            <v>2</v>
          </cell>
          <cell r="O353">
            <v>1</v>
          </cell>
          <cell r="P353">
            <v>4</v>
          </cell>
          <cell r="Q353">
            <v>0</v>
          </cell>
          <cell r="R353">
            <v>2</v>
          </cell>
          <cell r="S353">
            <v>0</v>
          </cell>
          <cell r="T353">
            <v>3</v>
          </cell>
          <cell r="U353">
            <v>1</v>
          </cell>
          <cell r="V353">
            <v>1</v>
          </cell>
          <cell r="W353">
            <v>1</v>
          </cell>
          <cell r="X353">
            <v>0</v>
          </cell>
          <cell r="Y353">
            <v>2</v>
          </cell>
          <cell r="Z353">
            <v>1</v>
          </cell>
          <cell r="AA353">
            <v>1</v>
          </cell>
          <cell r="AB353">
            <v>0</v>
          </cell>
          <cell r="AC353">
            <v>0</v>
          </cell>
          <cell r="AD353">
            <v>2</v>
          </cell>
          <cell r="AE353">
            <v>1</v>
          </cell>
          <cell r="AF353">
            <v>4</v>
          </cell>
          <cell r="AG353">
            <v>6</v>
          </cell>
          <cell r="AH353">
            <v>3</v>
          </cell>
          <cell r="AI353">
            <v>6</v>
          </cell>
          <cell r="AJ353">
            <v>3</v>
          </cell>
          <cell r="AK353">
            <v>3</v>
          </cell>
          <cell r="AL353">
            <v>0</v>
          </cell>
          <cell r="AM353">
            <v>3</v>
          </cell>
          <cell r="AN353">
            <v>5</v>
          </cell>
          <cell r="AO353">
            <v>2</v>
          </cell>
          <cell r="AP353">
            <v>3</v>
          </cell>
          <cell r="AQ353">
            <v>1</v>
          </cell>
          <cell r="AR353">
            <v>3</v>
          </cell>
          <cell r="AS353">
            <v>6</v>
          </cell>
          <cell r="AT353">
            <v>4</v>
          </cell>
          <cell r="AU353">
            <v>3</v>
          </cell>
          <cell r="AV353">
            <v>1</v>
          </cell>
          <cell r="AW353">
            <v>3</v>
          </cell>
          <cell r="AX353">
            <v>2</v>
          </cell>
          <cell r="AY353">
            <v>6</v>
          </cell>
          <cell r="AZ353">
            <v>2</v>
          </cell>
          <cell r="BA353">
            <v>2</v>
          </cell>
          <cell r="BB353">
            <v>4</v>
          </cell>
          <cell r="BC353">
            <v>2</v>
          </cell>
          <cell r="BD353">
            <v>1</v>
          </cell>
          <cell r="BE353">
            <v>5</v>
          </cell>
          <cell r="BF353">
            <v>5</v>
          </cell>
          <cell r="BG353">
            <v>3</v>
          </cell>
          <cell r="BH353">
            <v>5</v>
          </cell>
          <cell r="BI353">
            <v>1</v>
          </cell>
          <cell r="BJ353">
            <v>4</v>
          </cell>
          <cell r="BK353">
            <v>2</v>
          </cell>
          <cell r="BL353">
            <v>4</v>
          </cell>
          <cell r="BM353">
            <v>2</v>
          </cell>
          <cell r="BN353">
            <v>1</v>
          </cell>
          <cell r="BO353">
            <v>1</v>
          </cell>
          <cell r="BP353">
            <v>3</v>
          </cell>
          <cell r="BQ353">
            <v>7</v>
          </cell>
          <cell r="BR353">
            <v>4</v>
          </cell>
          <cell r="BS353">
            <v>2</v>
          </cell>
          <cell r="BT353">
            <v>1</v>
          </cell>
          <cell r="BU353">
            <v>7</v>
          </cell>
          <cell r="BV353">
            <v>5</v>
          </cell>
          <cell r="BW353">
            <v>4</v>
          </cell>
          <cell r="BX353">
            <v>4</v>
          </cell>
          <cell r="BY353">
            <v>7</v>
          </cell>
          <cell r="BZ353">
            <v>8</v>
          </cell>
          <cell r="CA353">
            <v>3</v>
          </cell>
          <cell r="CB353">
            <v>2</v>
          </cell>
          <cell r="CC353">
            <v>3</v>
          </cell>
          <cell r="CD353">
            <v>8</v>
          </cell>
          <cell r="CE353">
            <v>2</v>
          </cell>
          <cell r="CF353">
            <v>4</v>
          </cell>
          <cell r="CG353">
            <v>4</v>
          </cell>
          <cell r="CH353">
            <v>3</v>
          </cell>
          <cell r="CI353">
            <v>6</v>
          </cell>
          <cell r="CJ353">
            <v>1</v>
          </cell>
          <cell r="CK353">
            <v>7</v>
          </cell>
          <cell r="CL353">
            <v>2</v>
          </cell>
          <cell r="CM353">
            <v>4</v>
          </cell>
          <cell r="CN353">
            <v>2</v>
          </cell>
          <cell r="CO353">
            <v>1</v>
          </cell>
          <cell r="CP353">
            <v>2</v>
          </cell>
          <cell r="CQ353">
            <v>3</v>
          </cell>
          <cell r="CR353">
            <v>4</v>
          </cell>
          <cell r="CS353">
            <v>0</v>
          </cell>
          <cell r="CT353">
            <v>1</v>
          </cell>
          <cell r="CU353">
            <v>0</v>
          </cell>
          <cell r="CV353">
            <v>0</v>
          </cell>
          <cell r="CW353">
            <v>1</v>
          </cell>
          <cell r="CX353">
            <v>0</v>
          </cell>
          <cell r="CY353">
            <v>0</v>
          </cell>
          <cell r="CZ353">
            <v>1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</row>
        <row r="354">
          <cell r="A354" t="str">
            <v>ﾓﾄﾊﾏ11</v>
          </cell>
          <cell r="B354" t="str">
            <v>ﾓﾄﾊﾏ</v>
          </cell>
          <cell r="C354">
            <v>1</v>
          </cell>
          <cell r="D354">
            <v>1</v>
          </cell>
          <cell r="E354">
            <v>5</v>
          </cell>
          <cell r="F354">
            <v>6</v>
          </cell>
          <cell r="G354">
            <v>9</v>
          </cell>
          <cell r="H354">
            <v>5</v>
          </cell>
          <cell r="I354">
            <v>10</v>
          </cell>
          <cell r="J354">
            <v>5</v>
          </cell>
          <cell r="K354">
            <v>9</v>
          </cell>
          <cell r="L354">
            <v>3</v>
          </cell>
          <cell r="M354">
            <v>7</v>
          </cell>
          <cell r="N354">
            <v>4</v>
          </cell>
          <cell r="O354">
            <v>5</v>
          </cell>
          <cell r="P354">
            <v>7</v>
          </cell>
          <cell r="Q354">
            <v>8</v>
          </cell>
          <cell r="R354">
            <v>5</v>
          </cell>
          <cell r="S354">
            <v>5</v>
          </cell>
          <cell r="T354">
            <v>6</v>
          </cell>
          <cell r="U354">
            <v>7</v>
          </cell>
          <cell r="V354">
            <v>6</v>
          </cell>
          <cell r="W354">
            <v>6</v>
          </cell>
          <cell r="X354">
            <v>5</v>
          </cell>
          <cell r="Y354">
            <v>7</v>
          </cell>
          <cell r="Z354">
            <v>9</v>
          </cell>
          <cell r="AA354">
            <v>11</v>
          </cell>
          <cell r="AB354">
            <v>18</v>
          </cell>
          <cell r="AC354">
            <v>25</v>
          </cell>
          <cell r="AD354">
            <v>14</v>
          </cell>
          <cell r="AE354">
            <v>15</v>
          </cell>
          <cell r="AF354">
            <v>15</v>
          </cell>
          <cell r="AG354">
            <v>9</v>
          </cell>
          <cell r="AH354">
            <v>18</v>
          </cell>
          <cell r="AI354">
            <v>18</v>
          </cell>
          <cell r="AJ354">
            <v>14</v>
          </cell>
          <cell r="AK354">
            <v>20</v>
          </cell>
          <cell r="AL354">
            <v>12</v>
          </cell>
          <cell r="AM354">
            <v>9</v>
          </cell>
          <cell r="AN354">
            <v>18</v>
          </cell>
          <cell r="AO354">
            <v>8</v>
          </cell>
          <cell r="AP354">
            <v>13</v>
          </cell>
          <cell r="AQ354">
            <v>17</v>
          </cell>
          <cell r="AR354">
            <v>11</v>
          </cell>
          <cell r="AS354">
            <v>10</v>
          </cell>
          <cell r="AT354">
            <v>13</v>
          </cell>
          <cell r="AU354">
            <v>11</v>
          </cell>
          <cell r="AV354">
            <v>17</v>
          </cell>
          <cell r="AW354">
            <v>14</v>
          </cell>
          <cell r="AX354">
            <v>13</v>
          </cell>
          <cell r="AY354">
            <v>16</v>
          </cell>
          <cell r="AZ354">
            <v>18</v>
          </cell>
          <cell r="BA354">
            <v>15</v>
          </cell>
          <cell r="BB354">
            <v>14</v>
          </cell>
          <cell r="BC354">
            <v>12</v>
          </cell>
          <cell r="BD354">
            <v>10</v>
          </cell>
          <cell r="BE354">
            <v>9</v>
          </cell>
          <cell r="BF354">
            <v>19</v>
          </cell>
          <cell r="BG354">
            <v>15</v>
          </cell>
          <cell r="BH354">
            <v>12</v>
          </cell>
          <cell r="BI354">
            <v>12</v>
          </cell>
          <cell r="BJ354">
            <v>10</v>
          </cell>
          <cell r="BK354">
            <v>12</v>
          </cell>
          <cell r="BL354">
            <v>14</v>
          </cell>
          <cell r="BM354">
            <v>7</v>
          </cell>
          <cell r="BN354">
            <v>10</v>
          </cell>
          <cell r="BO354">
            <v>7</v>
          </cell>
          <cell r="BP354">
            <v>12</v>
          </cell>
          <cell r="BQ354">
            <v>11</v>
          </cell>
          <cell r="BR354">
            <v>11</v>
          </cell>
          <cell r="BS354">
            <v>13</v>
          </cell>
          <cell r="BT354">
            <v>17</v>
          </cell>
          <cell r="BU354">
            <v>10</v>
          </cell>
          <cell r="BV354">
            <v>12</v>
          </cell>
          <cell r="BW354">
            <v>15</v>
          </cell>
          <cell r="BX354">
            <v>5</v>
          </cell>
          <cell r="BY354">
            <v>8</v>
          </cell>
          <cell r="BZ354">
            <v>12</v>
          </cell>
          <cell r="CA354">
            <v>12</v>
          </cell>
          <cell r="CB354">
            <v>11</v>
          </cell>
          <cell r="CC354">
            <v>6</v>
          </cell>
          <cell r="CD354">
            <v>3</v>
          </cell>
          <cell r="CE354">
            <v>9</v>
          </cell>
          <cell r="CF354">
            <v>10</v>
          </cell>
          <cell r="CG354">
            <v>6</v>
          </cell>
          <cell r="CH354">
            <v>6</v>
          </cell>
          <cell r="CI354">
            <v>3</v>
          </cell>
          <cell r="CJ354">
            <v>3</v>
          </cell>
          <cell r="CK354">
            <v>6</v>
          </cell>
          <cell r="CL354">
            <v>3</v>
          </cell>
          <cell r="CM354">
            <v>6</v>
          </cell>
          <cell r="CN354">
            <v>4</v>
          </cell>
          <cell r="CO354">
            <v>3</v>
          </cell>
          <cell r="CP354">
            <v>5</v>
          </cell>
          <cell r="CQ354">
            <v>0</v>
          </cell>
          <cell r="CR354">
            <v>1</v>
          </cell>
          <cell r="CS354">
            <v>2</v>
          </cell>
          <cell r="CT354">
            <v>4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0</v>
          </cell>
          <cell r="DE354">
            <v>0</v>
          </cell>
        </row>
        <row r="355">
          <cell r="A355" t="str">
            <v>ﾓﾄﾊﾏ12</v>
          </cell>
          <cell r="B355" t="str">
            <v>ﾓﾄﾊﾏ</v>
          </cell>
          <cell r="C355">
            <v>1</v>
          </cell>
          <cell r="D355">
            <v>2</v>
          </cell>
          <cell r="E355">
            <v>6</v>
          </cell>
          <cell r="F355">
            <v>4</v>
          </cell>
          <cell r="G355">
            <v>5</v>
          </cell>
          <cell r="H355">
            <v>6</v>
          </cell>
          <cell r="I355">
            <v>7</v>
          </cell>
          <cell r="J355">
            <v>6</v>
          </cell>
          <cell r="K355">
            <v>12</v>
          </cell>
          <cell r="L355">
            <v>6</v>
          </cell>
          <cell r="M355">
            <v>12</v>
          </cell>
          <cell r="N355">
            <v>7</v>
          </cell>
          <cell r="O355">
            <v>5</v>
          </cell>
          <cell r="P355">
            <v>10</v>
          </cell>
          <cell r="Q355">
            <v>9</v>
          </cell>
          <cell r="R355">
            <v>2</v>
          </cell>
          <cell r="S355">
            <v>8</v>
          </cell>
          <cell r="T355">
            <v>5</v>
          </cell>
          <cell r="U355">
            <v>4</v>
          </cell>
          <cell r="V355">
            <v>5</v>
          </cell>
          <cell r="W355">
            <v>2</v>
          </cell>
          <cell r="X355">
            <v>8</v>
          </cell>
          <cell r="Y355">
            <v>14</v>
          </cell>
          <cell r="Z355">
            <v>9</v>
          </cell>
          <cell r="AA355">
            <v>13</v>
          </cell>
          <cell r="AB355">
            <v>22</v>
          </cell>
          <cell r="AC355">
            <v>16</v>
          </cell>
          <cell r="AD355">
            <v>10</v>
          </cell>
          <cell r="AE355">
            <v>19</v>
          </cell>
          <cell r="AF355">
            <v>7</v>
          </cell>
          <cell r="AG355">
            <v>13</v>
          </cell>
          <cell r="AH355">
            <v>13</v>
          </cell>
          <cell r="AI355">
            <v>16</v>
          </cell>
          <cell r="AJ355">
            <v>12</v>
          </cell>
          <cell r="AK355">
            <v>9</v>
          </cell>
          <cell r="AL355">
            <v>8</v>
          </cell>
          <cell r="AM355">
            <v>13</v>
          </cell>
          <cell r="AN355">
            <v>18</v>
          </cell>
          <cell r="AO355">
            <v>9</v>
          </cell>
          <cell r="AP355">
            <v>7</v>
          </cell>
          <cell r="AQ355">
            <v>11</v>
          </cell>
          <cell r="AR355">
            <v>17</v>
          </cell>
          <cell r="AS355">
            <v>14</v>
          </cell>
          <cell r="AT355">
            <v>14</v>
          </cell>
          <cell r="AU355">
            <v>17</v>
          </cell>
          <cell r="AV355">
            <v>13</v>
          </cell>
          <cell r="AW355">
            <v>15</v>
          </cell>
          <cell r="AX355">
            <v>15</v>
          </cell>
          <cell r="AY355">
            <v>12</v>
          </cell>
          <cell r="AZ355">
            <v>22</v>
          </cell>
          <cell r="BA355">
            <v>13</v>
          </cell>
          <cell r="BB355">
            <v>5</v>
          </cell>
          <cell r="BC355">
            <v>12</v>
          </cell>
          <cell r="BD355">
            <v>11</v>
          </cell>
          <cell r="BE355">
            <v>14</v>
          </cell>
          <cell r="BF355">
            <v>6</v>
          </cell>
          <cell r="BG355">
            <v>7</v>
          </cell>
          <cell r="BH355">
            <v>9</v>
          </cell>
          <cell r="BI355">
            <v>14</v>
          </cell>
          <cell r="BJ355">
            <v>12</v>
          </cell>
          <cell r="BK355">
            <v>10</v>
          </cell>
          <cell r="BL355">
            <v>10</v>
          </cell>
          <cell r="BM355">
            <v>9</v>
          </cell>
          <cell r="BN355">
            <v>8</v>
          </cell>
          <cell r="BO355">
            <v>5</v>
          </cell>
          <cell r="BP355">
            <v>10</v>
          </cell>
          <cell r="BQ355">
            <v>13</v>
          </cell>
          <cell r="BR355">
            <v>13</v>
          </cell>
          <cell r="BS355">
            <v>4</v>
          </cell>
          <cell r="BT355">
            <v>15</v>
          </cell>
          <cell r="BU355">
            <v>12</v>
          </cell>
          <cell r="BV355">
            <v>12</v>
          </cell>
          <cell r="BW355">
            <v>11</v>
          </cell>
          <cell r="BX355">
            <v>13</v>
          </cell>
          <cell r="BY355">
            <v>12</v>
          </cell>
          <cell r="BZ355">
            <v>10</v>
          </cell>
          <cell r="CA355">
            <v>7</v>
          </cell>
          <cell r="CB355">
            <v>14</v>
          </cell>
          <cell r="CC355">
            <v>10</v>
          </cell>
          <cell r="CD355">
            <v>9</v>
          </cell>
          <cell r="CE355">
            <v>12</v>
          </cell>
          <cell r="CF355">
            <v>12</v>
          </cell>
          <cell r="CG355">
            <v>13</v>
          </cell>
          <cell r="CH355">
            <v>7</v>
          </cell>
          <cell r="CI355">
            <v>11</v>
          </cell>
          <cell r="CJ355">
            <v>10</v>
          </cell>
          <cell r="CK355">
            <v>3</v>
          </cell>
          <cell r="CL355">
            <v>10</v>
          </cell>
          <cell r="CM355">
            <v>10</v>
          </cell>
          <cell r="CN355">
            <v>7</v>
          </cell>
          <cell r="CO355">
            <v>5</v>
          </cell>
          <cell r="CP355">
            <v>5</v>
          </cell>
          <cell r="CQ355">
            <v>4</v>
          </cell>
          <cell r="CR355">
            <v>4</v>
          </cell>
          <cell r="CS355">
            <v>6</v>
          </cell>
          <cell r="CT355">
            <v>6</v>
          </cell>
          <cell r="CU355">
            <v>4</v>
          </cell>
          <cell r="CV355">
            <v>2</v>
          </cell>
          <cell r="CW355">
            <v>1</v>
          </cell>
          <cell r="CX355">
            <v>1</v>
          </cell>
          <cell r="CY355">
            <v>1</v>
          </cell>
          <cell r="CZ355">
            <v>0</v>
          </cell>
          <cell r="DA355">
            <v>0</v>
          </cell>
          <cell r="DB355">
            <v>1</v>
          </cell>
          <cell r="DC355">
            <v>1</v>
          </cell>
          <cell r="DD355">
            <v>0</v>
          </cell>
          <cell r="DE355">
            <v>0</v>
          </cell>
        </row>
        <row r="356">
          <cell r="A356" t="str">
            <v>ﾓﾘﾀ 11</v>
          </cell>
          <cell r="B356" t="str">
            <v xml:space="preserve">ﾓﾘﾀ </v>
          </cell>
          <cell r="C356">
            <v>1</v>
          </cell>
          <cell r="D356">
            <v>1</v>
          </cell>
          <cell r="E356">
            <v>2</v>
          </cell>
          <cell r="F356">
            <v>1</v>
          </cell>
          <cell r="G356">
            <v>1</v>
          </cell>
          <cell r="H356">
            <v>4</v>
          </cell>
          <cell r="I356">
            <v>2</v>
          </cell>
          <cell r="J356">
            <v>2</v>
          </cell>
          <cell r="K356">
            <v>2</v>
          </cell>
          <cell r="L356">
            <v>4</v>
          </cell>
          <cell r="M356">
            <v>1</v>
          </cell>
          <cell r="N356">
            <v>2</v>
          </cell>
          <cell r="O356">
            <v>5</v>
          </cell>
          <cell r="P356">
            <v>6</v>
          </cell>
          <cell r="Q356">
            <v>3</v>
          </cell>
          <cell r="R356">
            <v>6</v>
          </cell>
          <cell r="S356">
            <v>1</v>
          </cell>
          <cell r="T356">
            <v>2</v>
          </cell>
          <cell r="U356">
            <v>2</v>
          </cell>
          <cell r="V356">
            <v>1</v>
          </cell>
          <cell r="W356">
            <v>5</v>
          </cell>
          <cell r="X356">
            <v>5</v>
          </cell>
          <cell r="Y356">
            <v>4</v>
          </cell>
          <cell r="Z356">
            <v>2</v>
          </cell>
          <cell r="AA356">
            <v>3</v>
          </cell>
          <cell r="AB356">
            <v>2</v>
          </cell>
          <cell r="AC356">
            <v>4</v>
          </cell>
          <cell r="AD356">
            <v>9</v>
          </cell>
          <cell r="AE356">
            <v>7</v>
          </cell>
          <cell r="AF356">
            <v>6</v>
          </cell>
          <cell r="AG356">
            <v>4</v>
          </cell>
          <cell r="AH356">
            <v>2</v>
          </cell>
          <cell r="AI356">
            <v>4</v>
          </cell>
          <cell r="AJ356">
            <v>2</v>
          </cell>
          <cell r="AK356">
            <v>1</v>
          </cell>
          <cell r="AL356">
            <v>1</v>
          </cell>
          <cell r="AM356">
            <v>1</v>
          </cell>
          <cell r="AN356">
            <v>1</v>
          </cell>
          <cell r="AO356">
            <v>4</v>
          </cell>
          <cell r="AP356">
            <v>7</v>
          </cell>
          <cell r="AQ356">
            <v>3</v>
          </cell>
          <cell r="AR356">
            <v>1</v>
          </cell>
          <cell r="AS356">
            <v>3</v>
          </cell>
          <cell r="AT356">
            <v>5</v>
          </cell>
          <cell r="AU356">
            <v>7</v>
          </cell>
          <cell r="AV356">
            <v>7</v>
          </cell>
          <cell r="AW356">
            <v>2</v>
          </cell>
          <cell r="AX356">
            <v>0</v>
          </cell>
          <cell r="AY356">
            <v>7</v>
          </cell>
          <cell r="AZ356">
            <v>2</v>
          </cell>
          <cell r="BA356">
            <v>7</v>
          </cell>
          <cell r="BB356">
            <v>3</v>
          </cell>
          <cell r="BC356">
            <v>5</v>
          </cell>
          <cell r="BD356">
            <v>5</v>
          </cell>
          <cell r="BE356">
            <v>5</v>
          </cell>
          <cell r="BF356">
            <v>6</v>
          </cell>
          <cell r="BG356">
            <v>3</v>
          </cell>
          <cell r="BH356">
            <v>4</v>
          </cell>
          <cell r="BI356">
            <v>4</v>
          </cell>
          <cell r="BJ356">
            <v>5</v>
          </cell>
          <cell r="BK356">
            <v>5</v>
          </cell>
          <cell r="BL356">
            <v>4</v>
          </cell>
          <cell r="BM356">
            <v>6</v>
          </cell>
          <cell r="BN356">
            <v>5</v>
          </cell>
          <cell r="BO356">
            <v>3</v>
          </cell>
          <cell r="BP356">
            <v>5</v>
          </cell>
          <cell r="BQ356">
            <v>7</v>
          </cell>
          <cell r="BR356">
            <v>5</v>
          </cell>
          <cell r="BS356">
            <v>5</v>
          </cell>
          <cell r="BT356">
            <v>3</v>
          </cell>
          <cell r="BU356">
            <v>5</v>
          </cell>
          <cell r="BV356">
            <v>4</v>
          </cell>
          <cell r="BW356">
            <v>2</v>
          </cell>
          <cell r="BX356">
            <v>2</v>
          </cell>
          <cell r="BY356">
            <v>2</v>
          </cell>
          <cell r="BZ356">
            <v>2</v>
          </cell>
          <cell r="CA356">
            <v>3</v>
          </cell>
          <cell r="CB356">
            <v>2</v>
          </cell>
          <cell r="CC356">
            <v>7</v>
          </cell>
          <cell r="CD356">
            <v>3</v>
          </cell>
          <cell r="CE356">
            <v>3</v>
          </cell>
          <cell r="CF356">
            <v>1</v>
          </cell>
          <cell r="CG356">
            <v>3</v>
          </cell>
          <cell r="CH356">
            <v>1</v>
          </cell>
          <cell r="CI356">
            <v>2</v>
          </cell>
          <cell r="CJ356">
            <v>3</v>
          </cell>
          <cell r="CK356">
            <v>0</v>
          </cell>
          <cell r="CL356">
            <v>0</v>
          </cell>
          <cell r="CM356">
            <v>1</v>
          </cell>
          <cell r="CN356">
            <v>0</v>
          </cell>
          <cell r="CO356">
            <v>2</v>
          </cell>
          <cell r="CP356">
            <v>1</v>
          </cell>
          <cell r="CQ356">
            <v>1</v>
          </cell>
          <cell r="CR356">
            <v>0</v>
          </cell>
          <cell r="CS356">
            <v>1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0</v>
          </cell>
          <cell r="DE356">
            <v>0</v>
          </cell>
        </row>
        <row r="357">
          <cell r="A357" t="str">
            <v>ﾓﾘﾀ 12</v>
          </cell>
          <cell r="B357" t="str">
            <v xml:space="preserve">ﾓﾘﾀ </v>
          </cell>
          <cell r="C357">
            <v>1</v>
          </cell>
          <cell r="D357">
            <v>2</v>
          </cell>
          <cell r="E357">
            <v>1</v>
          </cell>
          <cell r="F357">
            <v>1</v>
          </cell>
          <cell r="G357">
            <v>5</v>
          </cell>
          <cell r="H357">
            <v>1</v>
          </cell>
          <cell r="I357">
            <v>2</v>
          </cell>
          <cell r="J357">
            <v>1</v>
          </cell>
          <cell r="K357">
            <v>3</v>
          </cell>
          <cell r="L357">
            <v>2</v>
          </cell>
          <cell r="M357">
            <v>3</v>
          </cell>
          <cell r="N357">
            <v>6</v>
          </cell>
          <cell r="O357">
            <v>2</v>
          </cell>
          <cell r="P357">
            <v>1</v>
          </cell>
          <cell r="Q357">
            <v>3</v>
          </cell>
          <cell r="R357">
            <v>3</v>
          </cell>
          <cell r="S357">
            <v>5</v>
          </cell>
          <cell r="T357">
            <v>2</v>
          </cell>
          <cell r="U357">
            <v>4</v>
          </cell>
          <cell r="V357">
            <v>1</v>
          </cell>
          <cell r="W357">
            <v>2</v>
          </cell>
          <cell r="X357">
            <v>2</v>
          </cell>
          <cell r="Y357">
            <v>4</v>
          </cell>
          <cell r="Z357">
            <v>3</v>
          </cell>
          <cell r="AA357">
            <v>2</v>
          </cell>
          <cell r="AB357">
            <v>5</v>
          </cell>
          <cell r="AC357">
            <v>2</v>
          </cell>
          <cell r="AD357">
            <v>4</v>
          </cell>
          <cell r="AE357">
            <v>1</v>
          </cell>
          <cell r="AF357">
            <v>1</v>
          </cell>
          <cell r="AG357">
            <v>3</v>
          </cell>
          <cell r="AH357">
            <v>1</v>
          </cell>
          <cell r="AI357">
            <v>4</v>
          </cell>
          <cell r="AJ357">
            <v>1</v>
          </cell>
          <cell r="AK357">
            <v>1</v>
          </cell>
          <cell r="AL357">
            <v>2</v>
          </cell>
          <cell r="AM357">
            <v>5</v>
          </cell>
          <cell r="AN357">
            <v>1</v>
          </cell>
          <cell r="AO357">
            <v>5</v>
          </cell>
          <cell r="AP357">
            <v>5</v>
          </cell>
          <cell r="AQ357">
            <v>3</v>
          </cell>
          <cell r="AR357">
            <v>3</v>
          </cell>
          <cell r="AS357">
            <v>4</v>
          </cell>
          <cell r="AT357">
            <v>2</v>
          </cell>
          <cell r="AU357">
            <v>4</v>
          </cell>
          <cell r="AV357">
            <v>4</v>
          </cell>
          <cell r="AW357">
            <v>10</v>
          </cell>
          <cell r="AX357">
            <v>5</v>
          </cell>
          <cell r="AY357">
            <v>5</v>
          </cell>
          <cell r="AZ357">
            <v>6</v>
          </cell>
          <cell r="BA357">
            <v>3</v>
          </cell>
          <cell r="BB357">
            <v>4</v>
          </cell>
          <cell r="BC357">
            <v>0</v>
          </cell>
          <cell r="BD357">
            <v>1</v>
          </cell>
          <cell r="BE357">
            <v>3</v>
          </cell>
          <cell r="BF357">
            <v>3</v>
          </cell>
          <cell r="BG357">
            <v>0</v>
          </cell>
          <cell r="BH357">
            <v>6</v>
          </cell>
          <cell r="BI357">
            <v>4</v>
          </cell>
          <cell r="BJ357">
            <v>1</v>
          </cell>
          <cell r="BK357">
            <v>3</v>
          </cell>
          <cell r="BL357">
            <v>8</v>
          </cell>
          <cell r="BM357">
            <v>2</v>
          </cell>
          <cell r="BN357">
            <v>1</v>
          </cell>
          <cell r="BO357">
            <v>1</v>
          </cell>
          <cell r="BP357">
            <v>1</v>
          </cell>
          <cell r="BQ357">
            <v>4</v>
          </cell>
          <cell r="BR357">
            <v>3</v>
          </cell>
          <cell r="BS357">
            <v>5</v>
          </cell>
          <cell r="BT357">
            <v>1</v>
          </cell>
          <cell r="BU357">
            <v>2</v>
          </cell>
          <cell r="BV357">
            <v>1</v>
          </cell>
          <cell r="BW357">
            <v>4</v>
          </cell>
          <cell r="BX357">
            <v>5</v>
          </cell>
          <cell r="BY357">
            <v>6</v>
          </cell>
          <cell r="BZ357">
            <v>3</v>
          </cell>
          <cell r="CA357">
            <v>4</v>
          </cell>
          <cell r="CB357">
            <v>4</v>
          </cell>
          <cell r="CC357">
            <v>3</v>
          </cell>
          <cell r="CD357">
            <v>4</v>
          </cell>
          <cell r="CE357">
            <v>3</v>
          </cell>
          <cell r="CF357">
            <v>1</v>
          </cell>
          <cell r="CG357">
            <v>4</v>
          </cell>
          <cell r="CH357">
            <v>1</v>
          </cell>
          <cell r="CI357">
            <v>2</v>
          </cell>
          <cell r="CJ357">
            <v>2</v>
          </cell>
          <cell r="CK357">
            <v>5</v>
          </cell>
          <cell r="CL357">
            <v>3</v>
          </cell>
          <cell r="CM357">
            <v>1</v>
          </cell>
          <cell r="CN357">
            <v>0</v>
          </cell>
          <cell r="CO357">
            <v>4</v>
          </cell>
          <cell r="CP357">
            <v>3</v>
          </cell>
          <cell r="CQ357">
            <v>0</v>
          </cell>
          <cell r="CR357">
            <v>0</v>
          </cell>
          <cell r="CS357">
            <v>1</v>
          </cell>
          <cell r="CT357">
            <v>1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1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0</v>
          </cell>
          <cell r="DE357">
            <v>0</v>
          </cell>
        </row>
        <row r="358">
          <cell r="A358" t="str">
            <v>ﾔﾏｼﾀ11</v>
          </cell>
          <cell r="B358" t="str">
            <v>ﾔﾏｼﾀ</v>
          </cell>
          <cell r="C358">
            <v>1</v>
          </cell>
          <cell r="D358">
            <v>1</v>
          </cell>
          <cell r="E358">
            <v>3</v>
          </cell>
          <cell r="F358">
            <v>2</v>
          </cell>
          <cell r="G358">
            <v>4</v>
          </cell>
          <cell r="H358">
            <v>0</v>
          </cell>
          <cell r="I358">
            <v>4</v>
          </cell>
          <cell r="J358">
            <v>3</v>
          </cell>
          <cell r="K358">
            <v>1</v>
          </cell>
          <cell r="L358">
            <v>3</v>
          </cell>
          <cell r="M358">
            <v>2</v>
          </cell>
          <cell r="N358">
            <v>2</v>
          </cell>
          <cell r="O358">
            <v>3</v>
          </cell>
          <cell r="P358">
            <v>1</v>
          </cell>
          <cell r="Q358">
            <v>6</v>
          </cell>
          <cell r="R358">
            <v>1</v>
          </cell>
          <cell r="S358">
            <v>0</v>
          </cell>
          <cell r="T358">
            <v>2</v>
          </cell>
          <cell r="U358">
            <v>4</v>
          </cell>
          <cell r="V358">
            <v>2</v>
          </cell>
          <cell r="W358">
            <v>4</v>
          </cell>
          <cell r="X358">
            <v>4</v>
          </cell>
          <cell r="Y358">
            <v>3</v>
          </cell>
          <cell r="Z358">
            <v>3</v>
          </cell>
          <cell r="AA358">
            <v>3</v>
          </cell>
          <cell r="AB358">
            <v>2</v>
          </cell>
          <cell r="AC358">
            <v>6</v>
          </cell>
          <cell r="AD358">
            <v>4</v>
          </cell>
          <cell r="AE358">
            <v>6</v>
          </cell>
          <cell r="AF358">
            <v>2</v>
          </cell>
          <cell r="AG358">
            <v>6</v>
          </cell>
          <cell r="AH358">
            <v>5</v>
          </cell>
          <cell r="AI358">
            <v>3</v>
          </cell>
          <cell r="AJ358">
            <v>2</v>
          </cell>
          <cell r="AK358">
            <v>5</v>
          </cell>
          <cell r="AL358">
            <v>0</v>
          </cell>
          <cell r="AM358">
            <v>1</v>
          </cell>
          <cell r="AN358">
            <v>2</v>
          </cell>
          <cell r="AO358">
            <v>6</v>
          </cell>
          <cell r="AP358">
            <v>9</v>
          </cell>
          <cell r="AQ358">
            <v>8</v>
          </cell>
          <cell r="AR358">
            <v>2</v>
          </cell>
          <cell r="AS358">
            <v>2</v>
          </cell>
          <cell r="AT358">
            <v>8</v>
          </cell>
          <cell r="AU358">
            <v>6</v>
          </cell>
          <cell r="AV358">
            <v>7</v>
          </cell>
          <cell r="AW358">
            <v>9</v>
          </cell>
          <cell r="AX358">
            <v>5</v>
          </cell>
          <cell r="AY358">
            <v>4</v>
          </cell>
          <cell r="AZ358">
            <v>6</v>
          </cell>
          <cell r="BA358">
            <v>7</v>
          </cell>
          <cell r="BB358">
            <v>6</v>
          </cell>
          <cell r="BC358">
            <v>5</v>
          </cell>
          <cell r="BD358">
            <v>4</v>
          </cell>
          <cell r="BE358">
            <v>3</v>
          </cell>
          <cell r="BF358">
            <v>8</v>
          </cell>
          <cell r="BG358">
            <v>8</v>
          </cell>
          <cell r="BH358">
            <v>5</v>
          </cell>
          <cell r="BI358">
            <v>7</v>
          </cell>
          <cell r="BJ358">
            <v>2</v>
          </cell>
          <cell r="BK358">
            <v>0</v>
          </cell>
          <cell r="BL358">
            <v>4</v>
          </cell>
          <cell r="BM358">
            <v>4</v>
          </cell>
          <cell r="BN358">
            <v>4</v>
          </cell>
          <cell r="BO358">
            <v>5</v>
          </cell>
          <cell r="BP358">
            <v>5</v>
          </cell>
          <cell r="BQ358">
            <v>3</v>
          </cell>
          <cell r="BR358">
            <v>2</v>
          </cell>
          <cell r="BS358">
            <v>5</v>
          </cell>
          <cell r="BT358">
            <v>4</v>
          </cell>
          <cell r="BU358">
            <v>3</v>
          </cell>
          <cell r="BV358">
            <v>2</v>
          </cell>
          <cell r="BW358">
            <v>6</v>
          </cell>
          <cell r="BX358">
            <v>5</v>
          </cell>
          <cell r="BY358">
            <v>4</v>
          </cell>
          <cell r="BZ358">
            <v>4</v>
          </cell>
          <cell r="CA358">
            <v>6</v>
          </cell>
          <cell r="CB358">
            <v>5</v>
          </cell>
          <cell r="CC358">
            <v>4</v>
          </cell>
          <cell r="CD358">
            <v>2</v>
          </cell>
          <cell r="CE358">
            <v>3</v>
          </cell>
          <cell r="CF358">
            <v>5</v>
          </cell>
          <cell r="CG358">
            <v>4</v>
          </cell>
          <cell r="CH358">
            <v>4</v>
          </cell>
          <cell r="CI358">
            <v>3</v>
          </cell>
          <cell r="CJ358">
            <v>2</v>
          </cell>
          <cell r="CK358">
            <v>1</v>
          </cell>
          <cell r="CL358">
            <v>3</v>
          </cell>
          <cell r="CM358">
            <v>3</v>
          </cell>
          <cell r="CN358">
            <v>1</v>
          </cell>
          <cell r="CO358">
            <v>0</v>
          </cell>
          <cell r="CP358">
            <v>1</v>
          </cell>
          <cell r="CQ358">
            <v>2</v>
          </cell>
          <cell r="CR358">
            <v>0</v>
          </cell>
          <cell r="CS358">
            <v>1</v>
          </cell>
          <cell r="CT358">
            <v>1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0</v>
          </cell>
          <cell r="DE358">
            <v>0</v>
          </cell>
        </row>
        <row r="359">
          <cell r="A359" t="str">
            <v>ﾔﾏｼﾀ12</v>
          </cell>
          <cell r="B359" t="str">
            <v>ﾔﾏｼﾀ</v>
          </cell>
          <cell r="C359">
            <v>1</v>
          </cell>
          <cell r="D359">
            <v>2</v>
          </cell>
          <cell r="E359">
            <v>1</v>
          </cell>
          <cell r="F359">
            <v>0</v>
          </cell>
          <cell r="G359">
            <v>1</v>
          </cell>
          <cell r="H359">
            <v>2</v>
          </cell>
          <cell r="I359">
            <v>2</v>
          </cell>
          <cell r="J359">
            <v>1</v>
          </cell>
          <cell r="K359">
            <v>1</v>
          </cell>
          <cell r="L359">
            <v>3</v>
          </cell>
          <cell r="M359">
            <v>4</v>
          </cell>
          <cell r="N359">
            <v>6</v>
          </cell>
          <cell r="O359">
            <v>3</v>
          </cell>
          <cell r="P359">
            <v>1</v>
          </cell>
          <cell r="Q359">
            <v>3</v>
          </cell>
          <cell r="R359">
            <v>6</v>
          </cell>
          <cell r="S359">
            <v>0</v>
          </cell>
          <cell r="T359">
            <v>3</v>
          </cell>
          <cell r="U359">
            <v>4</v>
          </cell>
          <cell r="V359">
            <v>2</v>
          </cell>
          <cell r="W359">
            <v>5</v>
          </cell>
          <cell r="X359">
            <v>4</v>
          </cell>
          <cell r="Y359">
            <v>5</v>
          </cell>
          <cell r="Z359">
            <v>4</v>
          </cell>
          <cell r="AA359">
            <v>5</v>
          </cell>
          <cell r="AB359">
            <v>5</v>
          </cell>
          <cell r="AC359">
            <v>6</v>
          </cell>
          <cell r="AD359">
            <v>4</v>
          </cell>
          <cell r="AE359">
            <v>1</v>
          </cell>
          <cell r="AF359">
            <v>3</v>
          </cell>
          <cell r="AG359">
            <v>5</v>
          </cell>
          <cell r="AH359">
            <v>4</v>
          </cell>
          <cell r="AI359">
            <v>1</v>
          </cell>
          <cell r="AJ359">
            <v>4</v>
          </cell>
          <cell r="AK359">
            <v>1</v>
          </cell>
          <cell r="AL359">
            <v>7</v>
          </cell>
          <cell r="AM359">
            <v>3</v>
          </cell>
          <cell r="AN359">
            <v>1</v>
          </cell>
          <cell r="AO359">
            <v>5</v>
          </cell>
          <cell r="AP359">
            <v>4</v>
          </cell>
          <cell r="AQ359">
            <v>2</v>
          </cell>
          <cell r="AR359">
            <v>2</v>
          </cell>
          <cell r="AS359">
            <v>3</v>
          </cell>
          <cell r="AT359">
            <v>5</v>
          </cell>
          <cell r="AU359">
            <v>5</v>
          </cell>
          <cell r="AV359">
            <v>5</v>
          </cell>
          <cell r="AW359">
            <v>8</v>
          </cell>
          <cell r="AX359">
            <v>2</v>
          </cell>
          <cell r="AY359">
            <v>7</v>
          </cell>
          <cell r="AZ359">
            <v>1</v>
          </cell>
          <cell r="BA359">
            <v>5</v>
          </cell>
          <cell r="BB359">
            <v>13</v>
          </cell>
          <cell r="BC359">
            <v>4</v>
          </cell>
          <cell r="BD359">
            <v>6</v>
          </cell>
          <cell r="BE359">
            <v>1</v>
          </cell>
          <cell r="BF359">
            <v>7</v>
          </cell>
          <cell r="BG359">
            <v>4</v>
          </cell>
          <cell r="BH359">
            <v>6</v>
          </cell>
          <cell r="BI359">
            <v>4</v>
          </cell>
          <cell r="BJ359">
            <v>4</v>
          </cell>
          <cell r="BK359">
            <v>2</v>
          </cell>
          <cell r="BL359">
            <v>0</v>
          </cell>
          <cell r="BM359">
            <v>2</v>
          </cell>
          <cell r="BN359">
            <v>1</v>
          </cell>
          <cell r="BO359">
            <v>3</v>
          </cell>
          <cell r="BP359">
            <v>3</v>
          </cell>
          <cell r="BQ359">
            <v>4</v>
          </cell>
          <cell r="BR359">
            <v>0</v>
          </cell>
          <cell r="BS359">
            <v>3</v>
          </cell>
          <cell r="BT359">
            <v>6</v>
          </cell>
          <cell r="BU359">
            <v>7</v>
          </cell>
          <cell r="BV359">
            <v>5</v>
          </cell>
          <cell r="BW359">
            <v>7</v>
          </cell>
          <cell r="BX359">
            <v>3</v>
          </cell>
          <cell r="BY359">
            <v>3</v>
          </cell>
          <cell r="BZ359">
            <v>8</v>
          </cell>
          <cell r="CA359">
            <v>4</v>
          </cell>
          <cell r="CB359">
            <v>8</v>
          </cell>
          <cell r="CC359">
            <v>2</v>
          </cell>
          <cell r="CD359">
            <v>8</v>
          </cell>
          <cell r="CE359">
            <v>2</v>
          </cell>
          <cell r="CF359">
            <v>5</v>
          </cell>
          <cell r="CG359">
            <v>6</v>
          </cell>
          <cell r="CH359">
            <v>7</v>
          </cell>
          <cell r="CI359">
            <v>5</v>
          </cell>
          <cell r="CJ359">
            <v>1</v>
          </cell>
          <cell r="CK359">
            <v>4</v>
          </cell>
          <cell r="CL359">
            <v>6</v>
          </cell>
          <cell r="CM359">
            <v>4</v>
          </cell>
          <cell r="CN359">
            <v>2</v>
          </cell>
          <cell r="CO359">
            <v>2</v>
          </cell>
          <cell r="CP359">
            <v>3</v>
          </cell>
          <cell r="CQ359">
            <v>2</v>
          </cell>
          <cell r="CR359">
            <v>2</v>
          </cell>
          <cell r="CS359">
            <v>5</v>
          </cell>
          <cell r="CT359">
            <v>2</v>
          </cell>
          <cell r="CU359">
            <v>1</v>
          </cell>
          <cell r="CV359">
            <v>0</v>
          </cell>
          <cell r="CW359">
            <v>1</v>
          </cell>
          <cell r="CX359">
            <v>1</v>
          </cell>
          <cell r="CY359">
            <v>0</v>
          </cell>
          <cell r="CZ359">
            <v>2</v>
          </cell>
          <cell r="DA359">
            <v>0</v>
          </cell>
          <cell r="DB359">
            <v>0</v>
          </cell>
          <cell r="DC359">
            <v>0</v>
          </cell>
          <cell r="DD359">
            <v>0</v>
          </cell>
          <cell r="DE359">
            <v>1</v>
          </cell>
        </row>
        <row r="360">
          <cell r="A360" t="str">
            <v>ﾔﾏﾃ 11</v>
          </cell>
          <cell r="B360" t="str">
            <v xml:space="preserve">ﾔﾏﾃ </v>
          </cell>
          <cell r="C360">
            <v>1</v>
          </cell>
          <cell r="D360">
            <v>1</v>
          </cell>
          <cell r="E360">
            <v>7</v>
          </cell>
          <cell r="F360">
            <v>4</v>
          </cell>
          <cell r="G360">
            <v>11</v>
          </cell>
          <cell r="H360">
            <v>6</v>
          </cell>
          <cell r="I360">
            <v>11</v>
          </cell>
          <cell r="J360">
            <v>9</v>
          </cell>
          <cell r="K360">
            <v>17</v>
          </cell>
          <cell r="L360">
            <v>9</v>
          </cell>
          <cell r="M360">
            <v>9</v>
          </cell>
          <cell r="N360">
            <v>8</v>
          </cell>
          <cell r="O360">
            <v>12</v>
          </cell>
          <cell r="P360">
            <v>12</v>
          </cell>
          <cell r="Q360">
            <v>9</v>
          </cell>
          <cell r="R360">
            <v>16</v>
          </cell>
          <cell r="S360">
            <v>9</v>
          </cell>
          <cell r="T360">
            <v>18</v>
          </cell>
          <cell r="U360">
            <v>13</v>
          </cell>
          <cell r="V360">
            <v>14</v>
          </cell>
          <cell r="W360">
            <v>12</v>
          </cell>
          <cell r="X360">
            <v>7</v>
          </cell>
          <cell r="Y360">
            <v>11</v>
          </cell>
          <cell r="Z360">
            <v>12</v>
          </cell>
          <cell r="AA360">
            <v>11</v>
          </cell>
          <cell r="AB360">
            <v>5</v>
          </cell>
          <cell r="AC360">
            <v>5</v>
          </cell>
          <cell r="AD360">
            <v>6</v>
          </cell>
          <cell r="AE360">
            <v>8</v>
          </cell>
          <cell r="AF360">
            <v>8</v>
          </cell>
          <cell r="AG360">
            <v>8</v>
          </cell>
          <cell r="AH360">
            <v>6</v>
          </cell>
          <cell r="AI360">
            <v>6</v>
          </cell>
          <cell r="AJ360">
            <v>7</v>
          </cell>
          <cell r="AK360">
            <v>13</v>
          </cell>
          <cell r="AL360">
            <v>8</v>
          </cell>
          <cell r="AM360">
            <v>14</v>
          </cell>
          <cell r="AN360">
            <v>10</v>
          </cell>
          <cell r="AO360">
            <v>9</v>
          </cell>
          <cell r="AP360">
            <v>12</v>
          </cell>
          <cell r="AQ360">
            <v>12</v>
          </cell>
          <cell r="AR360">
            <v>6</v>
          </cell>
          <cell r="AS360">
            <v>14</v>
          </cell>
          <cell r="AT360">
            <v>2</v>
          </cell>
          <cell r="AU360">
            <v>12</v>
          </cell>
          <cell r="AV360">
            <v>13</v>
          </cell>
          <cell r="AW360">
            <v>18</v>
          </cell>
          <cell r="AX360">
            <v>17</v>
          </cell>
          <cell r="AY360">
            <v>22</v>
          </cell>
          <cell r="AZ360">
            <v>14</v>
          </cell>
          <cell r="BA360">
            <v>22</v>
          </cell>
          <cell r="BB360">
            <v>12</v>
          </cell>
          <cell r="BC360">
            <v>19</v>
          </cell>
          <cell r="BD360">
            <v>12</v>
          </cell>
          <cell r="BE360">
            <v>10</v>
          </cell>
          <cell r="BF360">
            <v>14</v>
          </cell>
          <cell r="BG360">
            <v>15</v>
          </cell>
          <cell r="BH360">
            <v>16</v>
          </cell>
          <cell r="BI360">
            <v>10</v>
          </cell>
          <cell r="BJ360">
            <v>14</v>
          </cell>
          <cell r="BK360">
            <v>10</v>
          </cell>
          <cell r="BL360">
            <v>9</v>
          </cell>
          <cell r="BM360">
            <v>18</v>
          </cell>
          <cell r="BN360">
            <v>12</v>
          </cell>
          <cell r="BO360">
            <v>17</v>
          </cell>
          <cell r="BP360">
            <v>9</v>
          </cell>
          <cell r="BQ360">
            <v>10</v>
          </cell>
          <cell r="BR360">
            <v>8</v>
          </cell>
          <cell r="BS360">
            <v>5</v>
          </cell>
          <cell r="BT360">
            <v>9</v>
          </cell>
          <cell r="BU360">
            <v>11</v>
          </cell>
          <cell r="BV360">
            <v>12</v>
          </cell>
          <cell r="BW360">
            <v>16</v>
          </cell>
          <cell r="BX360">
            <v>6</v>
          </cell>
          <cell r="BY360">
            <v>6</v>
          </cell>
          <cell r="BZ360">
            <v>6</v>
          </cell>
          <cell r="CA360">
            <v>5</v>
          </cell>
          <cell r="CB360">
            <v>11</v>
          </cell>
          <cell r="CC360">
            <v>11</v>
          </cell>
          <cell r="CD360">
            <v>13</v>
          </cell>
          <cell r="CE360">
            <v>7</v>
          </cell>
          <cell r="CF360">
            <v>4</v>
          </cell>
          <cell r="CG360">
            <v>10</v>
          </cell>
          <cell r="CH360">
            <v>4</v>
          </cell>
          <cell r="CI360">
            <v>6</v>
          </cell>
          <cell r="CJ360">
            <v>8</v>
          </cell>
          <cell r="CK360">
            <v>4</v>
          </cell>
          <cell r="CL360">
            <v>6</v>
          </cell>
          <cell r="CM360">
            <v>3</v>
          </cell>
          <cell r="CN360">
            <v>4</v>
          </cell>
          <cell r="CO360">
            <v>3</v>
          </cell>
          <cell r="CP360">
            <v>3</v>
          </cell>
          <cell r="CQ360">
            <v>1</v>
          </cell>
          <cell r="CR360">
            <v>2</v>
          </cell>
          <cell r="CS360">
            <v>0</v>
          </cell>
          <cell r="CT360">
            <v>0</v>
          </cell>
          <cell r="CU360">
            <v>2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0</v>
          </cell>
          <cell r="DE360">
            <v>0</v>
          </cell>
        </row>
        <row r="361">
          <cell r="A361" t="str">
            <v>ﾔﾏﾃ 12</v>
          </cell>
          <cell r="B361" t="str">
            <v xml:space="preserve">ﾔﾏﾃ </v>
          </cell>
          <cell r="C361">
            <v>1</v>
          </cell>
          <cell r="D361">
            <v>2</v>
          </cell>
          <cell r="E361">
            <v>10</v>
          </cell>
          <cell r="F361">
            <v>9</v>
          </cell>
          <cell r="G361">
            <v>8</v>
          </cell>
          <cell r="H361">
            <v>9</v>
          </cell>
          <cell r="I361">
            <v>7</v>
          </cell>
          <cell r="J361">
            <v>6</v>
          </cell>
          <cell r="K361">
            <v>7</v>
          </cell>
          <cell r="L361">
            <v>6</v>
          </cell>
          <cell r="M361">
            <v>9</v>
          </cell>
          <cell r="N361">
            <v>14</v>
          </cell>
          <cell r="O361">
            <v>13</v>
          </cell>
          <cell r="P361">
            <v>11</v>
          </cell>
          <cell r="Q361">
            <v>12</v>
          </cell>
          <cell r="R361">
            <v>8</v>
          </cell>
          <cell r="S361">
            <v>16</v>
          </cell>
          <cell r="T361">
            <v>11</v>
          </cell>
          <cell r="U361">
            <v>15</v>
          </cell>
          <cell r="V361">
            <v>10</v>
          </cell>
          <cell r="W361">
            <v>9</v>
          </cell>
          <cell r="X361">
            <v>8</v>
          </cell>
          <cell r="Y361">
            <v>4</v>
          </cell>
          <cell r="Z361">
            <v>8</v>
          </cell>
          <cell r="AA361">
            <v>5</v>
          </cell>
          <cell r="AB361">
            <v>10</v>
          </cell>
          <cell r="AC361">
            <v>7</v>
          </cell>
          <cell r="AD361">
            <v>12</v>
          </cell>
          <cell r="AE361">
            <v>15</v>
          </cell>
          <cell r="AF361">
            <v>6</v>
          </cell>
          <cell r="AG361">
            <v>8</v>
          </cell>
          <cell r="AH361">
            <v>5</v>
          </cell>
          <cell r="AI361">
            <v>4</v>
          </cell>
          <cell r="AJ361">
            <v>7</v>
          </cell>
          <cell r="AK361">
            <v>6</v>
          </cell>
          <cell r="AL361">
            <v>6</v>
          </cell>
          <cell r="AM361">
            <v>7</v>
          </cell>
          <cell r="AN361">
            <v>11</v>
          </cell>
          <cell r="AO361">
            <v>9</v>
          </cell>
          <cell r="AP361">
            <v>13</v>
          </cell>
          <cell r="AQ361">
            <v>10</v>
          </cell>
          <cell r="AR361">
            <v>14</v>
          </cell>
          <cell r="AS361">
            <v>9</v>
          </cell>
          <cell r="AT361">
            <v>12</v>
          </cell>
          <cell r="AU361">
            <v>17</v>
          </cell>
          <cell r="AV361">
            <v>19</v>
          </cell>
          <cell r="AW361">
            <v>28</v>
          </cell>
          <cell r="AX361">
            <v>24</v>
          </cell>
          <cell r="AY361">
            <v>21</v>
          </cell>
          <cell r="AZ361">
            <v>21</v>
          </cell>
          <cell r="BA361">
            <v>17</v>
          </cell>
          <cell r="BB361">
            <v>14</v>
          </cell>
          <cell r="BC361">
            <v>18</v>
          </cell>
          <cell r="BD361">
            <v>13</v>
          </cell>
          <cell r="BE361">
            <v>12</v>
          </cell>
          <cell r="BF361">
            <v>19</v>
          </cell>
          <cell r="BG361">
            <v>13</v>
          </cell>
          <cell r="BH361">
            <v>16</v>
          </cell>
          <cell r="BI361">
            <v>13</v>
          </cell>
          <cell r="BJ361">
            <v>14</v>
          </cell>
          <cell r="BK361">
            <v>10</v>
          </cell>
          <cell r="BL361">
            <v>15</v>
          </cell>
          <cell r="BM361">
            <v>20</v>
          </cell>
          <cell r="BN361">
            <v>7</v>
          </cell>
          <cell r="BO361">
            <v>10</v>
          </cell>
          <cell r="BP361">
            <v>13</v>
          </cell>
          <cell r="BQ361">
            <v>7</v>
          </cell>
          <cell r="BR361">
            <v>12</v>
          </cell>
          <cell r="BS361">
            <v>10</v>
          </cell>
          <cell r="BT361">
            <v>16</v>
          </cell>
          <cell r="BU361">
            <v>12</v>
          </cell>
          <cell r="BV361">
            <v>11</v>
          </cell>
          <cell r="BW361">
            <v>15</v>
          </cell>
          <cell r="BX361">
            <v>6</v>
          </cell>
          <cell r="BY361">
            <v>6</v>
          </cell>
          <cell r="BZ361">
            <v>12</v>
          </cell>
          <cell r="CA361">
            <v>13</v>
          </cell>
          <cell r="CB361">
            <v>15</v>
          </cell>
          <cell r="CC361">
            <v>12</v>
          </cell>
          <cell r="CD361">
            <v>6</v>
          </cell>
          <cell r="CE361">
            <v>7</v>
          </cell>
          <cell r="CF361">
            <v>6</v>
          </cell>
          <cell r="CG361">
            <v>8</v>
          </cell>
          <cell r="CH361">
            <v>10</v>
          </cell>
          <cell r="CI361">
            <v>5</v>
          </cell>
          <cell r="CJ361">
            <v>7</v>
          </cell>
          <cell r="CK361">
            <v>7</v>
          </cell>
          <cell r="CL361">
            <v>7</v>
          </cell>
          <cell r="CM361">
            <v>4</v>
          </cell>
          <cell r="CN361">
            <v>3</v>
          </cell>
          <cell r="CO361">
            <v>8</v>
          </cell>
          <cell r="CP361">
            <v>5</v>
          </cell>
          <cell r="CQ361">
            <v>3</v>
          </cell>
          <cell r="CR361">
            <v>5</v>
          </cell>
          <cell r="CS361">
            <v>3</v>
          </cell>
          <cell r="CT361">
            <v>1</v>
          </cell>
          <cell r="CU361">
            <v>0</v>
          </cell>
          <cell r="CV361">
            <v>1</v>
          </cell>
          <cell r="CW361">
            <v>4</v>
          </cell>
          <cell r="CX361">
            <v>1</v>
          </cell>
          <cell r="CY361">
            <v>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</row>
        <row r="362">
          <cell r="A362" t="str">
            <v>ﾘﾕｳｾ11</v>
          </cell>
          <cell r="B362" t="str">
            <v>ﾘﾕｳｾ</v>
          </cell>
          <cell r="C362">
            <v>1</v>
          </cell>
          <cell r="D362">
            <v>1</v>
          </cell>
          <cell r="E362">
            <v>16</v>
          </cell>
          <cell r="F362">
            <v>15</v>
          </cell>
          <cell r="G362">
            <v>12</v>
          </cell>
          <cell r="H362">
            <v>7</v>
          </cell>
          <cell r="I362">
            <v>12</v>
          </cell>
          <cell r="J362">
            <v>8</v>
          </cell>
          <cell r="K362">
            <v>8</v>
          </cell>
          <cell r="L362">
            <v>11</v>
          </cell>
          <cell r="M362">
            <v>16</v>
          </cell>
          <cell r="N362">
            <v>10</v>
          </cell>
          <cell r="O362">
            <v>8</v>
          </cell>
          <cell r="P362">
            <v>14</v>
          </cell>
          <cell r="Q362">
            <v>9</v>
          </cell>
          <cell r="R362">
            <v>12</v>
          </cell>
          <cell r="S362">
            <v>12</v>
          </cell>
          <cell r="T362">
            <v>14</v>
          </cell>
          <cell r="U362">
            <v>17</v>
          </cell>
          <cell r="V362">
            <v>18</v>
          </cell>
          <cell r="W362">
            <v>16</v>
          </cell>
          <cell r="X362">
            <v>28</v>
          </cell>
          <cell r="Y362">
            <v>18</v>
          </cell>
          <cell r="Z362">
            <v>15</v>
          </cell>
          <cell r="AA362">
            <v>19</v>
          </cell>
          <cell r="AB362">
            <v>18</v>
          </cell>
          <cell r="AC362">
            <v>25</v>
          </cell>
          <cell r="AD362">
            <v>16</v>
          </cell>
          <cell r="AE362">
            <v>30</v>
          </cell>
          <cell r="AF362">
            <v>18</v>
          </cell>
          <cell r="AG362">
            <v>27</v>
          </cell>
          <cell r="AH362">
            <v>16</v>
          </cell>
          <cell r="AI362">
            <v>24</v>
          </cell>
          <cell r="AJ362">
            <v>27</v>
          </cell>
          <cell r="AK362">
            <v>25</v>
          </cell>
          <cell r="AL362">
            <v>24</v>
          </cell>
          <cell r="AM362">
            <v>24</v>
          </cell>
          <cell r="AN362">
            <v>12</v>
          </cell>
          <cell r="AO362">
            <v>20</v>
          </cell>
          <cell r="AP362">
            <v>21</v>
          </cell>
          <cell r="AQ362">
            <v>17</v>
          </cell>
          <cell r="AR362">
            <v>16</v>
          </cell>
          <cell r="AS362">
            <v>20</v>
          </cell>
          <cell r="AT362">
            <v>27</v>
          </cell>
          <cell r="AU362">
            <v>19</v>
          </cell>
          <cell r="AV362">
            <v>29</v>
          </cell>
          <cell r="AW362">
            <v>18</v>
          </cell>
          <cell r="AX362">
            <v>24</v>
          </cell>
          <cell r="AY362">
            <v>31</v>
          </cell>
          <cell r="AZ362">
            <v>26</v>
          </cell>
          <cell r="BA362">
            <v>26</v>
          </cell>
          <cell r="BB362">
            <v>30</v>
          </cell>
          <cell r="BC362">
            <v>20</v>
          </cell>
          <cell r="BD362">
            <v>18</v>
          </cell>
          <cell r="BE362">
            <v>24</v>
          </cell>
          <cell r="BF362">
            <v>26</v>
          </cell>
          <cell r="BG362">
            <v>22</v>
          </cell>
          <cell r="BH362">
            <v>17</v>
          </cell>
          <cell r="BI362">
            <v>22</v>
          </cell>
          <cell r="BJ362">
            <v>25</v>
          </cell>
          <cell r="BK362">
            <v>21</v>
          </cell>
          <cell r="BL362">
            <v>23</v>
          </cell>
          <cell r="BM362">
            <v>25</v>
          </cell>
          <cell r="BN362">
            <v>31</v>
          </cell>
          <cell r="BO362">
            <v>20</v>
          </cell>
          <cell r="BP362">
            <v>20</v>
          </cell>
          <cell r="BQ362">
            <v>23</v>
          </cell>
          <cell r="BR362">
            <v>27</v>
          </cell>
          <cell r="BS362">
            <v>24</v>
          </cell>
          <cell r="BT362">
            <v>24</v>
          </cell>
          <cell r="BU362">
            <v>32</v>
          </cell>
          <cell r="BV362">
            <v>25</v>
          </cell>
          <cell r="BW362">
            <v>16</v>
          </cell>
          <cell r="BX362">
            <v>16</v>
          </cell>
          <cell r="BY362">
            <v>15</v>
          </cell>
          <cell r="BZ362">
            <v>14</v>
          </cell>
          <cell r="CA362">
            <v>14</v>
          </cell>
          <cell r="CB362">
            <v>19</v>
          </cell>
          <cell r="CC362">
            <v>16</v>
          </cell>
          <cell r="CD362">
            <v>14</v>
          </cell>
          <cell r="CE362">
            <v>12</v>
          </cell>
          <cell r="CF362">
            <v>16</v>
          </cell>
          <cell r="CG362">
            <v>11</v>
          </cell>
          <cell r="CH362">
            <v>16</v>
          </cell>
          <cell r="CI362">
            <v>11</v>
          </cell>
          <cell r="CJ362">
            <v>12</v>
          </cell>
          <cell r="CK362">
            <v>7</v>
          </cell>
          <cell r="CL362">
            <v>7</v>
          </cell>
          <cell r="CM362">
            <v>13</v>
          </cell>
          <cell r="CN362">
            <v>5</v>
          </cell>
          <cell r="CO362">
            <v>1</v>
          </cell>
          <cell r="CP362">
            <v>8</v>
          </cell>
          <cell r="CQ362">
            <v>4</v>
          </cell>
          <cell r="CR362">
            <v>1</v>
          </cell>
          <cell r="CS362">
            <v>5</v>
          </cell>
          <cell r="CT362">
            <v>2</v>
          </cell>
          <cell r="CU362">
            <v>3</v>
          </cell>
          <cell r="CV362">
            <v>0</v>
          </cell>
          <cell r="CW362">
            <v>2</v>
          </cell>
          <cell r="CX362">
            <v>0</v>
          </cell>
          <cell r="CY362">
            <v>1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</row>
        <row r="363">
          <cell r="A363" t="str">
            <v>ﾘﾕｳｾ12</v>
          </cell>
          <cell r="B363" t="str">
            <v>ﾘﾕｳｾ</v>
          </cell>
          <cell r="C363">
            <v>1</v>
          </cell>
          <cell r="D363">
            <v>2</v>
          </cell>
          <cell r="E363">
            <v>6</v>
          </cell>
          <cell r="F363">
            <v>10</v>
          </cell>
          <cell r="G363">
            <v>10</v>
          </cell>
          <cell r="H363">
            <v>9</v>
          </cell>
          <cell r="I363">
            <v>13</v>
          </cell>
          <cell r="J363">
            <v>11</v>
          </cell>
          <cell r="K363">
            <v>8</v>
          </cell>
          <cell r="L363">
            <v>6</v>
          </cell>
          <cell r="M363">
            <v>14</v>
          </cell>
          <cell r="N363">
            <v>8</v>
          </cell>
          <cell r="O363">
            <v>5</v>
          </cell>
          <cell r="P363">
            <v>13</v>
          </cell>
          <cell r="Q363">
            <v>7</v>
          </cell>
          <cell r="R363">
            <v>7</v>
          </cell>
          <cell r="S363">
            <v>9</v>
          </cell>
          <cell r="T363">
            <v>8</v>
          </cell>
          <cell r="U363">
            <v>17</v>
          </cell>
          <cell r="V363">
            <v>11</v>
          </cell>
          <cell r="W363">
            <v>22</v>
          </cell>
          <cell r="X363">
            <v>24</v>
          </cell>
          <cell r="Y363">
            <v>19</v>
          </cell>
          <cell r="Z363">
            <v>15</v>
          </cell>
          <cell r="AA363">
            <v>18</v>
          </cell>
          <cell r="AB363">
            <v>20</v>
          </cell>
          <cell r="AC363">
            <v>17</v>
          </cell>
          <cell r="AD363">
            <v>30</v>
          </cell>
          <cell r="AE363">
            <v>28</v>
          </cell>
          <cell r="AF363">
            <v>15</v>
          </cell>
          <cell r="AG363">
            <v>9</v>
          </cell>
          <cell r="AH363">
            <v>14</v>
          </cell>
          <cell r="AI363">
            <v>17</v>
          </cell>
          <cell r="AJ363">
            <v>16</v>
          </cell>
          <cell r="AK363">
            <v>25</v>
          </cell>
          <cell r="AL363">
            <v>30</v>
          </cell>
          <cell r="AM363">
            <v>19</v>
          </cell>
          <cell r="AN363">
            <v>9</v>
          </cell>
          <cell r="AO363">
            <v>11</v>
          </cell>
          <cell r="AP363">
            <v>22</v>
          </cell>
          <cell r="AQ363">
            <v>18</v>
          </cell>
          <cell r="AR363">
            <v>19</v>
          </cell>
          <cell r="AS363">
            <v>19</v>
          </cell>
          <cell r="AT363">
            <v>15</v>
          </cell>
          <cell r="AU363">
            <v>23</v>
          </cell>
          <cell r="AV363">
            <v>25</v>
          </cell>
          <cell r="AW363">
            <v>27</v>
          </cell>
          <cell r="AX363">
            <v>26</v>
          </cell>
          <cell r="AY363">
            <v>19</v>
          </cell>
          <cell r="AZ363">
            <v>21</v>
          </cell>
          <cell r="BA363">
            <v>29</v>
          </cell>
          <cell r="BB363">
            <v>22</v>
          </cell>
          <cell r="BC363">
            <v>28</v>
          </cell>
          <cell r="BD363">
            <v>22</v>
          </cell>
          <cell r="BE363">
            <v>27</v>
          </cell>
          <cell r="BF363">
            <v>29</v>
          </cell>
          <cell r="BG363">
            <v>24</v>
          </cell>
          <cell r="BH363">
            <v>26</v>
          </cell>
          <cell r="BI363">
            <v>22</v>
          </cell>
          <cell r="BJ363">
            <v>21</v>
          </cell>
          <cell r="BK363">
            <v>26</v>
          </cell>
          <cell r="BL363">
            <v>22</v>
          </cell>
          <cell r="BM363">
            <v>14</v>
          </cell>
          <cell r="BN363">
            <v>22</v>
          </cell>
          <cell r="BO363">
            <v>26</v>
          </cell>
          <cell r="BP363">
            <v>20</v>
          </cell>
          <cell r="BQ363">
            <v>16</v>
          </cell>
          <cell r="BR363">
            <v>24</v>
          </cell>
          <cell r="BS363">
            <v>23</v>
          </cell>
          <cell r="BT363">
            <v>20</v>
          </cell>
          <cell r="BU363">
            <v>27</v>
          </cell>
          <cell r="BV363">
            <v>23</v>
          </cell>
          <cell r="BW363">
            <v>23</v>
          </cell>
          <cell r="BX363">
            <v>16</v>
          </cell>
          <cell r="BY363">
            <v>15</v>
          </cell>
          <cell r="BZ363">
            <v>26</v>
          </cell>
          <cell r="CA363">
            <v>15</v>
          </cell>
          <cell r="CB363">
            <v>27</v>
          </cell>
          <cell r="CC363">
            <v>22</v>
          </cell>
          <cell r="CD363">
            <v>14</v>
          </cell>
          <cell r="CE363">
            <v>16</v>
          </cell>
          <cell r="CF363">
            <v>21</v>
          </cell>
          <cell r="CG363">
            <v>14</v>
          </cell>
          <cell r="CH363">
            <v>13</v>
          </cell>
          <cell r="CI363">
            <v>20</v>
          </cell>
          <cell r="CJ363">
            <v>19</v>
          </cell>
          <cell r="CK363">
            <v>15</v>
          </cell>
          <cell r="CL363">
            <v>22</v>
          </cell>
          <cell r="CM363">
            <v>9</v>
          </cell>
          <cell r="CN363">
            <v>10</v>
          </cell>
          <cell r="CO363">
            <v>13</v>
          </cell>
          <cell r="CP363">
            <v>7</v>
          </cell>
          <cell r="CQ363">
            <v>4</v>
          </cell>
          <cell r="CR363">
            <v>6</v>
          </cell>
          <cell r="CS363">
            <v>3</v>
          </cell>
          <cell r="CT363">
            <v>7</v>
          </cell>
          <cell r="CU363">
            <v>2</v>
          </cell>
          <cell r="CV363">
            <v>0</v>
          </cell>
          <cell r="CW363">
            <v>3</v>
          </cell>
          <cell r="CX363">
            <v>4</v>
          </cell>
          <cell r="CY363">
            <v>2</v>
          </cell>
          <cell r="CZ363">
            <v>2</v>
          </cell>
          <cell r="DA363">
            <v>0</v>
          </cell>
          <cell r="DB363">
            <v>1</v>
          </cell>
          <cell r="DC363">
            <v>0</v>
          </cell>
          <cell r="DD363">
            <v>0</v>
          </cell>
          <cell r="DE363">
            <v>0</v>
          </cell>
        </row>
        <row r="364">
          <cell r="A364" t="str">
            <v>ﾘﾖｳ111</v>
          </cell>
          <cell r="B364" t="str">
            <v>ﾘﾖｳ1</v>
          </cell>
          <cell r="C364">
            <v>1</v>
          </cell>
          <cell r="D364">
            <v>1</v>
          </cell>
          <cell r="E364">
            <v>5</v>
          </cell>
          <cell r="F364">
            <v>8</v>
          </cell>
          <cell r="G364">
            <v>6</v>
          </cell>
          <cell r="H364">
            <v>3</v>
          </cell>
          <cell r="I364">
            <v>3</v>
          </cell>
          <cell r="J364">
            <v>4</v>
          </cell>
          <cell r="K364">
            <v>4</v>
          </cell>
          <cell r="L364">
            <v>4</v>
          </cell>
          <cell r="M364">
            <v>1</v>
          </cell>
          <cell r="N364">
            <v>4</v>
          </cell>
          <cell r="O364">
            <v>2</v>
          </cell>
          <cell r="P364">
            <v>3</v>
          </cell>
          <cell r="Q364">
            <v>4</v>
          </cell>
          <cell r="R364">
            <v>1</v>
          </cell>
          <cell r="S364">
            <v>6</v>
          </cell>
          <cell r="T364">
            <v>2</v>
          </cell>
          <cell r="U364">
            <v>3</v>
          </cell>
          <cell r="V364">
            <v>4</v>
          </cell>
          <cell r="W364">
            <v>5</v>
          </cell>
          <cell r="X364">
            <v>3</v>
          </cell>
          <cell r="Y364">
            <v>3</v>
          </cell>
          <cell r="Z364">
            <v>3</v>
          </cell>
          <cell r="AA364">
            <v>0</v>
          </cell>
          <cell r="AB364">
            <v>1</v>
          </cell>
          <cell r="AC364">
            <v>2</v>
          </cell>
          <cell r="AD364">
            <v>3</v>
          </cell>
          <cell r="AE364">
            <v>3</v>
          </cell>
          <cell r="AF364">
            <v>3</v>
          </cell>
          <cell r="AG364">
            <v>3</v>
          </cell>
          <cell r="AH364">
            <v>8</v>
          </cell>
          <cell r="AI364">
            <v>7</v>
          </cell>
          <cell r="AJ364">
            <v>8</v>
          </cell>
          <cell r="AK364">
            <v>6</v>
          </cell>
          <cell r="AL364">
            <v>4</v>
          </cell>
          <cell r="AM364">
            <v>6</v>
          </cell>
          <cell r="AN364">
            <v>4</v>
          </cell>
          <cell r="AO364">
            <v>7</v>
          </cell>
          <cell r="AP364">
            <v>2</v>
          </cell>
          <cell r="AQ364">
            <v>4</v>
          </cell>
          <cell r="AR364">
            <v>6</v>
          </cell>
          <cell r="AS364">
            <v>5</v>
          </cell>
          <cell r="AT364">
            <v>1</v>
          </cell>
          <cell r="AU364">
            <v>5</v>
          </cell>
          <cell r="AV364">
            <v>9</v>
          </cell>
          <cell r="AW364">
            <v>6</v>
          </cell>
          <cell r="AX364">
            <v>8</v>
          </cell>
          <cell r="AY364">
            <v>11</v>
          </cell>
          <cell r="AZ364">
            <v>6</v>
          </cell>
          <cell r="BA364">
            <v>7</v>
          </cell>
          <cell r="BB364">
            <v>1</v>
          </cell>
          <cell r="BC364">
            <v>4</v>
          </cell>
          <cell r="BD364">
            <v>2</v>
          </cell>
          <cell r="BE364">
            <v>10</v>
          </cell>
          <cell r="BF364">
            <v>2</v>
          </cell>
          <cell r="BG364">
            <v>2</v>
          </cell>
          <cell r="BH364">
            <v>7</v>
          </cell>
          <cell r="BI364">
            <v>6</v>
          </cell>
          <cell r="BJ364">
            <v>4</v>
          </cell>
          <cell r="BK364">
            <v>4</v>
          </cell>
          <cell r="BL364">
            <v>6</v>
          </cell>
          <cell r="BM364">
            <v>4</v>
          </cell>
          <cell r="BN364">
            <v>4</v>
          </cell>
          <cell r="BO364">
            <v>5</v>
          </cell>
          <cell r="BP364">
            <v>4</v>
          </cell>
          <cell r="BQ364">
            <v>2</v>
          </cell>
          <cell r="BR364">
            <v>0</v>
          </cell>
          <cell r="BS364">
            <v>6</v>
          </cell>
          <cell r="BT364">
            <v>3</v>
          </cell>
          <cell r="BU364">
            <v>5</v>
          </cell>
          <cell r="BV364">
            <v>4</v>
          </cell>
          <cell r="BW364">
            <v>3</v>
          </cell>
          <cell r="BX364">
            <v>3</v>
          </cell>
          <cell r="BY364">
            <v>2</v>
          </cell>
          <cell r="BZ364">
            <v>2</v>
          </cell>
          <cell r="CA364">
            <v>5</v>
          </cell>
          <cell r="CB364">
            <v>5</v>
          </cell>
          <cell r="CC364">
            <v>5</v>
          </cell>
          <cell r="CD364">
            <v>4</v>
          </cell>
          <cell r="CE364">
            <v>1</v>
          </cell>
          <cell r="CF364">
            <v>1</v>
          </cell>
          <cell r="CG364">
            <v>3</v>
          </cell>
          <cell r="CH364">
            <v>3</v>
          </cell>
          <cell r="CI364">
            <v>1</v>
          </cell>
          <cell r="CJ364">
            <v>3</v>
          </cell>
          <cell r="CK364">
            <v>2</v>
          </cell>
          <cell r="CL364">
            <v>0</v>
          </cell>
          <cell r="CM364">
            <v>5</v>
          </cell>
          <cell r="CN364">
            <v>1</v>
          </cell>
          <cell r="CO364">
            <v>1</v>
          </cell>
          <cell r="CP364">
            <v>2</v>
          </cell>
          <cell r="CQ364">
            <v>2</v>
          </cell>
          <cell r="CR364">
            <v>1</v>
          </cell>
          <cell r="CS364">
            <v>3</v>
          </cell>
          <cell r="CT364">
            <v>1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0</v>
          </cell>
          <cell r="DE364">
            <v>0</v>
          </cell>
        </row>
        <row r="365">
          <cell r="A365" t="str">
            <v>ﾘﾖｳ112</v>
          </cell>
          <cell r="B365" t="str">
            <v>ﾘﾖｳ1</v>
          </cell>
          <cell r="C365">
            <v>1</v>
          </cell>
          <cell r="D365">
            <v>2</v>
          </cell>
          <cell r="E365">
            <v>8</v>
          </cell>
          <cell r="F365">
            <v>3</v>
          </cell>
          <cell r="G365">
            <v>4</v>
          </cell>
          <cell r="H365">
            <v>5</v>
          </cell>
          <cell r="I365">
            <v>1</v>
          </cell>
          <cell r="J365">
            <v>1</v>
          </cell>
          <cell r="K365">
            <v>3</v>
          </cell>
          <cell r="L365">
            <v>4</v>
          </cell>
          <cell r="M365">
            <v>3</v>
          </cell>
          <cell r="N365">
            <v>4</v>
          </cell>
          <cell r="O365">
            <v>3</v>
          </cell>
          <cell r="P365">
            <v>4</v>
          </cell>
          <cell r="Q365">
            <v>0</v>
          </cell>
          <cell r="R365">
            <v>3</v>
          </cell>
          <cell r="S365">
            <v>6</v>
          </cell>
          <cell r="T365">
            <v>5</v>
          </cell>
          <cell r="U365">
            <v>3</v>
          </cell>
          <cell r="V365">
            <v>0</v>
          </cell>
          <cell r="W365">
            <v>3</v>
          </cell>
          <cell r="X365">
            <v>2</v>
          </cell>
          <cell r="Y365">
            <v>5</v>
          </cell>
          <cell r="Z365">
            <v>1</v>
          </cell>
          <cell r="AA365">
            <v>2</v>
          </cell>
          <cell r="AB365">
            <v>1</v>
          </cell>
          <cell r="AC365">
            <v>6</v>
          </cell>
          <cell r="AD365">
            <v>4</v>
          </cell>
          <cell r="AE365">
            <v>2</v>
          </cell>
          <cell r="AF365">
            <v>7</v>
          </cell>
          <cell r="AG365">
            <v>9</v>
          </cell>
          <cell r="AH365">
            <v>4</v>
          </cell>
          <cell r="AI365">
            <v>4</v>
          </cell>
          <cell r="AJ365">
            <v>8</v>
          </cell>
          <cell r="AK365">
            <v>5</v>
          </cell>
          <cell r="AL365">
            <v>5</v>
          </cell>
          <cell r="AM365">
            <v>6</v>
          </cell>
          <cell r="AN365">
            <v>2</v>
          </cell>
          <cell r="AO365">
            <v>3</v>
          </cell>
          <cell r="AP365">
            <v>4</v>
          </cell>
          <cell r="AQ365">
            <v>3</v>
          </cell>
          <cell r="AR365">
            <v>6</v>
          </cell>
          <cell r="AS365">
            <v>5</v>
          </cell>
          <cell r="AT365">
            <v>4</v>
          </cell>
          <cell r="AU365">
            <v>4</v>
          </cell>
          <cell r="AV365">
            <v>5</v>
          </cell>
          <cell r="AW365">
            <v>9</v>
          </cell>
          <cell r="AX365">
            <v>5</v>
          </cell>
          <cell r="AY365">
            <v>9</v>
          </cell>
          <cell r="AZ365">
            <v>5</v>
          </cell>
          <cell r="BA365">
            <v>6</v>
          </cell>
          <cell r="BB365">
            <v>4</v>
          </cell>
          <cell r="BC365">
            <v>2</v>
          </cell>
          <cell r="BD365">
            <v>3</v>
          </cell>
          <cell r="BE365">
            <v>4</v>
          </cell>
          <cell r="BF365">
            <v>5</v>
          </cell>
          <cell r="BG365">
            <v>2</v>
          </cell>
          <cell r="BH365">
            <v>4</v>
          </cell>
          <cell r="BI365">
            <v>9</v>
          </cell>
          <cell r="BJ365">
            <v>3</v>
          </cell>
          <cell r="BK365">
            <v>4</v>
          </cell>
          <cell r="BL365">
            <v>4</v>
          </cell>
          <cell r="BM365">
            <v>7</v>
          </cell>
          <cell r="BN365">
            <v>5</v>
          </cell>
          <cell r="BO365">
            <v>5</v>
          </cell>
          <cell r="BP365">
            <v>3</v>
          </cell>
          <cell r="BQ365">
            <v>6</v>
          </cell>
          <cell r="BR365">
            <v>0</v>
          </cell>
          <cell r="BS365">
            <v>4</v>
          </cell>
          <cell r="BT365">
            <v>3</v>
          </cell>
          <cell r="BU365">
            <v>8</v>
          </cell>
          <cell r="BV365">
            <v>4</v>
          </cell>
          <cell r="BW365">
            <v>6</v>
          </cell>
          <cell r="BX365">
            <v>4</v>
          </cell>
          <cell r="BY365">
            <v>2</v>
          </cell>
          <cell r="BZ365">
            <v>2</v>
          </cell>
          <cell r="CA365">
            <v>3</v>
          </cell>
          <cell r="CB365">
            <v>9</v>
          </cell>
          <cell r="CC365">
            <v>7</v>
          </cell>
          <cell r="CD365">
            <v>6</v>
          </cell>
          <cell r="CE365">
            <v>3</v>
          </cell>
          <cell r="CF365">
            <v>3</v>
          </cell>
          <cell r="CG365">
            <v>6</v>
          </cell>
          <cell r="CH365">
            <v>5</v>
          </cell>
          <cell r="CI365">
            <v>1</v>
          </cell>
          <cell r="CJ365">
            <v>4</v>
          </cell>
          <cell r="CK365">
            <v>1</v>
          </cell>
          <cell r="CL365">
            <v>0</v>
          </cell>
          <cell r="CM365">
            <v>4</v>
          </cell>
          <cell r="CN365">
            <v>5</v>
          </cell>
          <cell r="CO365">
            <v>4</v>
          </cell>
          <cell r="CP365">
            <v>6</v>
          </cell>
          <cell r="CQ365">
            <v>3</v>
          </cell>
          <cell r="CR365">
            <v>1</v>
          </cell>
          <cell r="CS365">
            <v>1</v>
          </cell>
          <cell r="CT365">
            <v>0</v>
          </cell>
          <cell r="CU365">
            <v>0</v>
          </cell>
          <cell r="CV365">
            <v>0</v>
          </cell>
          <cell r="CW365">
            <v>1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</row>
        <row r="366">
          <cell r="A366" t="str">
            <v>ﾘﾖｳ211</v>
          </cell>
          <cell r="B366" t="str">
            <v>ﾘﾖｳ2</v>
          </cell>
          <cell r="C366">
            <v>1</v>
          </cell>
          <cell r="D366">
            <v>1</v>
          </cell>
          <cell r="E366">
            <v>3</v>
          </cell>
          <cell r="F366">
            <v>6</v>
          </cell>
          <cell r="G366">
            <v>3</v>
          </cell>
          <cell r="H366">
            <v>9</v>
          </cell>
          <cell r="I366">
            <v>6</v>
          </cell>
          <cell r="J366">
            <v>8</v>
          </cell>
          <cell r="K366">
            <v>6</v>
          </cell>
          <cell r="L366">
            <v>7</v>
          </cell>
          <cell r="M366">
            <v>7</v>
          </cell>
          <cell r="N366">
            <v>4</v>
          </cell>
          <cell r="O366">
            <v>12</v>
          </cell>
          <cell r="P366">
            <v>3</v>
          </cell>
          <cell r="Q366">
            <v>2</v>
          </cell>
          <cell r="R366">
            <v>7</v>
          </cell>
          <cell r="S366">
            <v>7</v>
          </cell>
          <cell r="T366">
            <v>5</v>
          </cell>
          <cell r="U366">
            <v>8</v>
          </cell>
          <cell r="V366">
            <v>2</v>
          </cell>
          <cell r="W366">
            <v>7</v>
          </cell>
          <cell r="X366">
            <v>5</v>
          </cell>
          <cell r="Y366">
            <v>7</v>
          </cell>
          <cell r="Z366">
            <v>5</v>
          </cell>
          <cell r="AA366">
            <v>6</v>
          </cell>
          <cell r="AB366">
            <v>3</v>
          </cell>
          <cell r="AC366">
            <v>6</v>
          </cell>
          <cell r="AD366">
            <v>5</v>
          </cell>
          <cell r="AE366">
            <v>3</v>
          </cell>
          <cell r="AF366">
            <v>4</v>
          </cell>
          <cell r="AG366">
            <v>7</v>
          </cell>
          <cell r="AH366">
            <v>4</v>
          </cell>
          <cell r="AI366">
            <v>7</v>
          </cell>
          <cell r="AJ366">
            <v>6</v>
          </cell>
          <cell r="AK366">
            <v>9</v>
          </cell>
          <cell r="AL366">
            <v>8</v>
          </cell>
          <cell r="AM366">
            <v>11</v>
          </cell>
          <cell r="AN366">
            <v>11</v>
          </cell>
          <cell r="AO366">
            <v>6</v>
          </cell>
          <cell r="AP366">
            <v>9</v>
          </cell>
          <cell r="AQ366">
            <v>9</v>
          </cell>
          <cell r="AR366">
            <v>6</v>
          </cell>
          <cell r="AS366">
            <v>3</v>
          </cell>
          <cell r="AT366">
            <v>9</v>
          </cell>
          <cell r="AU366">
            <v>3</v>
          </cell>
          <cell r="AV366">
            <v>9</v>
          </cell>
          <cell r="AW366">
            <v>4</v>
          </cell>
          <cell r="AX366">
            <v>10</v>
          </cell>
          <cell r="AY366">
            <v>12</v>
          </cell>
          <cell r="AZ366">
            <v>9</v>
          </cell>
          <cell r="BA366">
            <v>4</v>
          </cell>
          <cell r="BB366">
            <v>5</v>
          </cell>
          <cell r="BC366">
            <v>9</v>
          </cell>
          <cell r="BD366">
            <v>5</v>
          </cell>
          <cell r="BE366">
            <v>10</v>
          </cell>
          <cell r="BF366">
            <v>8</v>
          </cell>
          <cell r="BG366">
            <v>8</v>
          </cell>
          <cell r="BH366">
            <v>8</v>
          </cell>
          <cell r="BI366">
            <v>3</v>
          </cell>
          <cell r="BJ366">
            <v>5</v>
          </cell>
          <cell r="BK366">
            <v>4</v>
          </cell>
          <cell r="BL366">
            <v>5</v>
          </cell>
          <cell r="BM366">
            <v>8</v>
          </cell>
          <cell r="BN366">
            <v>3</v>
          </cell>
          <cell r="BO366">
            <v>5</v>
          </cell>
          <cell r="BP366">
            <v>3</v>
          </cell>
          <cell r="BQ366">
            <v>6</v>
          </cell>
          <cell r="BR366">
            <v>7</v>
          </cell>
          <cell r="BS366">
            <v>6</v>
          </cell>
          <cell r="BT366">
            <v>5</v>
          </cell>
          <cell r="BU366">
            <v>5</v>
          </cell>
          <cell r="BV366">
            <v>4</v>
          </cell>
          <cell r="BW366">
            <v>6</v>
          </cell>
          <cell r="BX366">
            <v>2</v>
          </cell>
          <cell r="BY366">
            <v>4</v>
          </cell>
          <cell r="BZ366">
            <v>4</v>
          </cell>
          <cell r="CA366">
            <v>3</v>
          </cell>
          <cell r="CB366">
            <v>4</v>
          </cell>
          <cell r="CC366">
            <v>2</v>
          </cell>
          <cell r="CD366">
            <v>9</v>
          </cell>
          <cell r="CE366">
            <v>3</v>
          </cell>
          <cell r="CF366">
            <v>2</v>
          </cell>
          <cell r="CG366">
            <v>3</v>
          </cell>
          <cell r="CH366">
            <v>2</v>
          </cell>
          <cell r="CI366">
            <v>1</v>
          </cell>
          <cell r="CJ366">
            <v>2</v>
          </cell>
          <cell r="CK366">
            <v>4</v>
          </cell>
          <cell r="CL366">
            <v>2</v>
          </cell>
          <cell r="CM366">
            <v>1</v>
          </cell>
          <cell r="CN366">
            <v>0</v>
          </cell>
          <cell r="CO366">
            <v>2</v>
          </cell>
          <cell r="CP366">
            <v>2</v>
          </cell>
          <cell r="CQ366">
            <v>0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</row>
        <row r="367">
          <cell r="A367" t="str">
            <v>ﾘﾖｳ212</v>
          </cell>
          <cell r="B367" t="str">
            <v>ﾘﾖｳ2</v>
          </cell>
          <cell r="C367">
            <v>1</v>
          </cell>
          <cell r="D367">
            <v>2</v>
          </cell>
          <cell r="E367">
            <v>6</v>
          </cell>
          <cell r="F367">
            <v>5</v>
          </cell>
          <cell r="G367">
            <v>7</v>
          </cell>
          <cell r="H367">
            <v>6</v>
          </cell>
          <cell r="I367">
            <v>6</v>
          </cell>
          <cell r="J367">
            <v>8</v>
          </cell>
          <cell r="K367">
            <v>8</v>
          </cell>
          <cell r="L367">
            <v>9</v>
          </cell>
          <cell r="M367">
            <v>7</v>
          </cell>
          <cell r="N367">
            <v>6</v>
          </cell>
          <cell r="O367">
            <v>4</v>
          </cell>
          <cell r="P367">
            <v>9</v>
          </cell>
          <cell r="Q367">
            <v>6</v>
          </cell>
          <cell r="R367">
            <v>6</v>
          </cell>
          <cell r="S367">
            <v>1</v>
          </cell>
          <cell r="T367">
            <v>7</v>
          </cell>
          <cell r="U367">
            <v>5</v>
          </cell>
          <cell r="V367">
            <v>8</v>
          </cell>
          <cell r="W367">
            <v>3</v>
          </cell>
          <cell r="X367">
            <v>6</v>
          </cell>
          <cell r="Y367">
            <v>5</v>
          </cell>
          <cell r="Z367">
            <v>6</v>
          </cell>
          <cell r="AA367">
            <v>5</v>
          </cell>
          <cell r="AB367">
            <v>4</v>
          </cell>
          <cell r="AC367">
            <v>4</v>
          </cell>
          <cell r="AD367">
            <v>8</v>
          </cell>
          <cell r="AE367">
            <v>4</v>
          </cell>
          <cell r="AF367">
            <v>5</v>
          </cell>
          <cell r="AG367">
            <v>7</v>
          </cell>
          <cell r="AH367">
            <v>11</v>
          </cell>
          <cell r="AI367">
            <v>3</v>
          </cell>
          <cell r="AJ367">
            <v>5</v>
          </cell>
          <cell r="AK367">
            <v>3</v>
          </cell>
          <cell r="AL367">
            <v>12</v>
          </cell>
          <cell r="AM367">
            <v>8</v>
          </cell>
          <cell r="AN367">
            <v>3</v>
          </cell>
          <cell r="AO367">
            <v>10</v>
          </cell>
          <cell r="AP367">
            <v>9</v>
          </cell>
          <cell r="AQ367">
            <v>6</v>
          </cell>
          <cell r="AR367">
            <v>5</v>
          </cell>
          <cell r="AS367">
            <v>15</v>
          </cell>
          <cell r="AT367">
            <v>13</v>
          </cell>
          <cell r="AU367">
            <v>6</v>
          </cell>
          <cell r="AV367">
            <v>11</v>
          </cell>
          <cell r="AW367">
            <v>7</v>
          </cell>
          <cell r="AX367">
            <v>10</v>
          </cell>
          <cell r="AY367">
            <v>4</v>
          </cell>
          <cell r="AZ367">
            <v>6</v>
          </cell>
          <cell r="BA367">
            <v>11</v>
          </cell>
          <cell r="BB367">
            <v>9</v>
          </cell>
          <cell r="BC367">
            <v>11</v>
          </cell>
          <cell r="BD367">
            <v>6</v>
          </cell>
          <cell r="BE367">
            <v>4</v>
          </cell>
          <cell r="BF367">
            <v>2</v>
          </cell>
          <cell r="BG367">
            <v>6</v>
          </cell>
          <cell r="BH367">
            <v>4</v>
          </cell>
          <cell r="BI367">
            <v>5</v>
          </cell>
          <cell r="BJ367">
            <v>3</v>
          </cell>
          <cell r="BK367">
            <v>4</v>
          </cell>
          <cell r="BL367">
            <v>5</v>
          </cell>
          <cell r="BM367">
            <v>12</v>
          </cell>
          <cell r="BN367">
            <v>3</v>
          </cell>
          <cell r="BO367">
            <v>2</v>
          </cell>
          <cell r="BP367">
            <v>7</v>
          </cell>
          <cell r="BQ367">
            <v>3</v>
          </cell>
          <cell r="BR367">
            <v>4</v>
          </cell>
          <cell r="BS367">
            <v>5</v>
          </cell>
          <cell r="BT367">
            <v>14</v>
          </cell>
          <cell r="BU367">
            <v>6</v>
          </cell>
          <cell r="BV367">
            <v>4</v>
          </cell>
          <cell r="BW367">
            <v>4</v>
          </cell>
          <cell r="BX367">
            <v>3</v>
          </cell>
          <cell r="BY367">
            <v>1</v>
          </cell>
          <cell r="BZ367">
            <v>6</v>
          </cell>
          <cell r="CA367">
            <v>3</v>
          </cell>
          <cell r="CB367">
            <v>3</v>
          </cell>
          <cell r="CC367">
            <v>7</v>
          </cell>
          <cell r="CD367">
            <v>3</v>
          </cell>
          <cell r="CE367">
            <v>6</v>
          </cell>
          <cell r="CF367">
            <v>5</v>
          </cell>
          <cell r="CG367">
            <v>2</v>
          </cell>
          <cell r="CH367">
            <v>6</v>
          </cell>
          <cell r="CI367">
            <v>3</v>
          </cell>
          <cell r="CJ367">
            <v>5</v>
          </cell>
          <cell r="CK367">
            <v>2</v>
          </cell>
          <cell r="CL367">
            <v>3</v>
          </cell>
          <cell r="CM367">
            <v>2</v>
          </cell>
          <cell r="CN367">
            <v>2</v>
          </cell>
          <cell r="CO367">
            <v>1</v>
          </cell>
          <cell r="CP367">
            <v>1</v>
          </cell>
          <cell r="CQ367">
            <v>0</v>
          </cell>
          <cell r="CR367">
            <v>1</v>
          </cell>
          <cell r="CS367">
            <v>0</v>
          </cell>
          <cell r="CT367">
            <v>2</v>
          </cell>
          <cell r="CU367">
            <v>1</v>
          </cell>
          <cell r="CV367">
            <v>1</v>
          </cell>
          <cell r="CW367">
            <v>2</v>
          </cell>
          <cell r="CX367">
            <v>1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</row>
        <row r="368">
          <cell r="A368" t="str">
            <v>ﾘﾖｳ311</v>
          </cell>
          <cell r="B368" t="str">
            <v>ﾘﾖｳ3</v>
          </cell>
          <cell r="C368">
            <v>1</v>
          </cell>
          <cell r="D368">
            <v>1</v>
          </cell>
          <cell r="E368">
            <v>6</v>
          </cell>
          <cell r="F368">
            <v>2</v>
          </cell>
          <cell r="G368">
            <v>5</v>
          </cell>
          <cell r="H368">
            <v>8</v>
          </cell>
          <cell r="I368">
            <v>6</v>
          </cell>
          <cell r="J368">
            <v>11</v>
          </cell>
          <cell r="K368">
            <v>5</v>
          </cell>
          <cell r="L368">
            <v>9</v>
          </cell>
          <cell r="M368">
            <v>5</v>
          </cell>
          <cell r="N368">
            <v>10</v>
          </cell>
          <cell r="O368">
            <v>8</v>
          </cell>
          <cell r="P368">
            <v>5</v>
          </cell>
          <cell r="Q368">
            <v>10</v>
          </cell>
          <cell r="R368">
            <v>7</v>
          </cell>
          <cell r="S368">
            <v>5</v>
          </cell>
          <cell r="T368">
            <v>7</v>
          </cell>
          <cell r="U368">
            <v>6</v>
          </cell>
          <cell r="V368">
            <v>8</v>
          </cell>
          <cell r="W368">
            <v>11</v>
          </cell>
          <cell r="X368">
            <v>3</v>
          </cell>
          <cell r="Y368">
            <v>5</v>
          </cell>
          <cell r="Z368">
            <v>4</v>
          </cell>
          <cell r="AA368">
            <v>14</v>
          </cell>
          <cell r="AB368">
            <v>4</v>
          </cell>
          <cell r="AC368">
            <v>2</v>
          </cell>
          <cell r="AD368">
            <v>1</v>
          </cell>
          <cell r="AE368">
            <v>2</v>
          </cell>
          <cell r="AF368">
            <v>3</v>
          </cell>
          <cell r="AG368">
            <v>3</v>
          </cell>
          <cell r="AH368">
            <v>5</v>
          </cell>
          <cell r="AI368">
            <v>4</v>
          </cell>
          <cell r="AJ368">
            <v>7</v>
          </cell>
          <cell r="AK368">
            <v>9</v>
          </cell>
          <cell r="AL368">
            <v>10</v>
          </cell>
          <cell r="AM368">
            <v>8</v>
          </cell>
          <cell r="AN368">
            <v>9</v>
          </cell>
          <cell r="AO368">
            <v>9</v>
          </cell>
          <cell r="AP368">
            <v>6</v>
          </cell>
          <cell r="AQ368">
            <v>12</v>
          </cell>
          <cell r="AR368">
            <v>8</v>
          </cell>
          <cell r="AS368">
            <v>9</v>
          </cell>
          <cell r="AT368">
            <v>10</v>
          </cell>
          <cell r="AU368">
            <v>10</v>
          </cell>
          <cell r="AV368">
            <v>6</v>
          </cell>
          <cell r="AW368">
            <v>17</v>
          </cell>
          <cell r="AX368">
            <v>8</v>
          </cell>
          <cell r="AY368">
            <v>10</v>
          </cell>
          <cell r="AZ368">
            <v>14</v>
          </cell>
          <cell r="BA368">
            <v>9</v>
          </cell>
          <cell r="BB368">
            <v>4</v>
          </cell>
          <cell r="BC368">
            <v>5</v>
          </cell>
          <cell r="BD368">
            <v>6</v>
          </cell>
          <cell r="BE368">
            <v>18</v>
          </cell>
          <cell r="BF368">
            <v>7</v>
          </cell>
          <cell r="BG368">
            <v>10</v>
          </cell>
          <cell r="BH368">
            <v>9</v>
          </cell>
          <cell r="BI368">
            <v>6</v>
          </cell>
          <cell r="BJ368">
            <v>9</v>
          </cell>
          <cell r="BK368">
            <v>8</v>
          </cell>
          <cell r="BL368">
            <v>7</v>
          </cell>
          <cell r="BM368">
            <v>3</v>
          </cell>
          <cell r="BN368">
            <v>3</v>
          </cell>
          <cell r="BO368">
            <v>5</v>
          </cell>
          <cell r="BP368">
            <v>6</v>
          </cell>
          <cell r="BQ368">
            <v>10</v>
          </cell>
          <cell r="BR368">
            <v>5</v>
          </cell>
          <cell r="BS368">
            <v>7</v>
          </cell>
          <cell r="BT368">
            <v>6</v>
          </cell>
          <cell r="BU368">
            <v>6</v>
          </cell>
          <cell r="BV368">
            <v>6</v>
          </cell>
          <cell r="BW368">
            <v>10</v>
          </cell>
          <cell r="BX368">
            <v>6</v>
          </cell>
          <cell r="BY368">
            <v>4</v>
          </cell>
          <cell r="BZ368">
            <v>3</v>
          </cell>
          <cell r="CA368">
            <v>4</v>
          </cell>
          <cell r="CB368">
            <v>2</v>
          </cell>
          <cell r="CC368">
            <v>8</v>
          </cell>
          <cell r="CD368">
            <v>7</v>
          </cell>
          <cell r="CE368">
            <v>4</v>
          </cell>
          <cell r="CF368">
            <v>4</v>
          </cell>
          <cell r="CG368">
            <v>6</v>
          </cell>
          <cell r="CH368">
            <v>2</v>
          </cell>
          <cell r="CI368">
            <v>9</v>
          </cell>
          <cell r="CJ368">
            <v>3</v>
          </cell>
          <cell r="CK368">
            <v>3</v>
          </cell>
          <cell r="CL368">
            <v>0</v>
          </cell>
          <cell r="CM368">
            <v>1</v>
          </cell>
          <cell r="CN368">
            <v>2</v>
          </cell>
          <cell r="CO368">
            <v>0</v>
          </cell>
          <cell r="CP368">
            <v>2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1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</row>
        <row r="369">
          <cell r="A369" t="str">
            <v>ﾘﾖｳ312</v>
          </cell>
          <cell r="B369" t="str">
            <v>ﾘﾖｳ3</v>
          </cell>
          <cell r="C369">
            <v>1</v>
          </cell>
          <cell r="D369">
            <v>2</v>
          </cell>
          <cell r="E369">
            <v>6</v>
          </cell>
          <cell r="F369">
            <v>5</v>
          </cell>
          <cell r="G369">
            <v>6</v>
          </cell>
          <cell r="H369">
            <v>5</v>
          </cell>
          <cell r="I369">
            <v>5</v>
          </cell>
          <cell r="J369">
            <v>4</v>
          </cell>
          <cell r="K369">
            <v>4</v>
          </cell>
          <cell r="L369">
            <v>7</v>
          </cell>
          <cell r="M369">
            <v>5</v>
          </cell>
          <cell r="N369">
            <v>6</v>
          </cell>
          <cell r="O369">
            <v>7</v>
          </cell>
          <cell r="P369">
            <v>3</v>
          </cell>
          <cell r="Q369">
            <v>5</v>
          </cell>
          <cell r="R369">
            <v>8</v>
          </cell>
          <cell r="S369">
            <v>9</v>
          </cell>
          <cell r="T369">
            <v>4</v>
          </cell>
          <cell r="U369">
            <v>6</v>
          </cell>
          <cell r="V369">
            <v>5</v>
          </cell>
          <cell r="W369">
            <v>5</v>
          </cell>
          <cell r="X369">
            <v>10</v>
          </cell>
          <cell r="Y369">
            <v>4</v>
          </cell>
          <cell r="Z369">
            <v>6</v>
          </cell>
          <cell r="AA369">
            <v>0</v>
          </cell>
          <cell r="AB369">
            <v>8</v>
          </cell>
          <cell r="AC369">
            <v>3</v>
          </cell>
          <cell r="AD369">
            <v>6</v>
          </cell>
          <cell r="AE369">
            <v>4</v>
          </cell>
          <cell r="AF369">
            <v>8</v>
          </cell>
          <cell r="AG369">
            <v>8</v>
          </cell>
          <cell r="AH369">
            <v>7</v>
          </cell>
          <cell r="AI369">
            <v>7</v>
          </cell>
          <cell r="AJ369">
            <v>9</v>
          </cell>
          <cell r="AK369">
            <v>8</v>
          </cell>
          <cell r="AL369">
            <v>3</v>
          </cell>
          <cell r="AM369">
            <v>12</v>
          </cell>
          <cell r="AN369">
            <v>8</v>
          </cell>
          <cell r="AO369">
            <v>8</v>
          </cell>
          <cell r="AP369">
            <v>4</v>
          </cell>
          <cell r="AQ369">
            <v>2</v>
          </cell>
          <cell r="AR369">
            <v>7</v>
          </cell>
          <cell r="AS369">
            <v>8</v>
          </cell>
          <cell r="AT369">
            <v>5</v>
          </cell>
          <cell r="AU369">
            <v>9</v>
          </cell>
          <cell r="AV369">
            <v>8</v>
          </cell>
          <cell r="AW369">
            <v>10</v>
          </cell>
          <cell r="AX369">
            <v>11</v>
          </cell>
          <cell r="AY369">
            <v>17</v>
          </cell>
          <cell r="AZ369">
            <v>7</v>
          </cell>
          <cell r="BA369">
            <v>8</v>
          </cell>
          <cell r="BB369">
            <v>7</v>
          </cell>
          <cell r="BC369">
            <v>14</v>
          </cell>
          <cell r="BD369">
            <v>7</v>
          </cell>
          <cell r="BE369">
            <v>7</v>
          </cell>
          <cell r="BF369">
            <v>10</v>
          </cell>
          <cell r="BG369">
            <v>10</v>
          </cell>
          <cell r="BH369">
            <v>0</v>
          </cell>
          <cell r="BI369">
            <v>10</v>
          </cell>
          <cell r="BJ369">
            <v>4</v>
          </cell>
          <cell r="BK369">
            <v>3</v>
          </cell>
          <cell r="BL369">
            <v>5</v>
          </cell>
          <cell r="BM369">
            <v>5</v>
          </cell>
          <cell r="BN369">
            <v>8</v>
          </cell>
          <cell r="BO369">
            <v>5</v>
          </cell>
          <cell r="BP369">
            <v>6</v>
          </cell>
          <cell r="BQ369">
            <v>4</v>
          </cell>
          <cell r="BR369">
            <v>6</v>
          </cell>
          <cell r="BS369">
            <v>8</v>
          </cell>
          <cell r="BT369">
            <v>12</v>
          </cell>
          <cell r="BU369">
            <v>9</v>
          </cell>
          <cell r="BV369">
            <v>4</v>
          </cell>
          <cell r="BW369">
            <v>7</v>
          </cell>
          <cell r="BX369">
            <v>6</v>
          </cell>
          <cell r="BY369">
            <v>6</v>
          </cell>
          <cell r="BZ369">
            <v>5</v>
          </cell>
          <cell r="CA369">
            <v>10</v>
          </cell>
          <cell r="CB369">
            <v>9</v>
          </cell>
          <cell r="CC369">
            <v>6</v>
          </cell>
          <cell r="CD369">
            <v>4</v>
          </cell>
          <cell r="CE369">
            <v>7</v>
          </cell>
          <cell r="CF369">
            <v>3</v>
          </cell>
          <cell r="CG369">
            <v>7</v>
          </cell>
          <cell r="CH369">
            <v>3</v>
          </cell>
          <cell r="CI369">
            <v>2</v>
          </cell>
          <cell r="CJ369">
            <v>4</v>
          </cell>
          <cell r="CK369">
            <v>2</v>
          </cell>
          <cell r="CL369">
            <v>2</v>
          </cell>
          <cell r="CM369">
            <v>6</v>
          </cell>
          <cell r="CN369">
            <v>1</v>
          </cell>
          <cell r="CO369">
            <v>3</v>
          </cell>
          <cell r="CP369">
            <v>0</v>
          </cell>
          <cell r="CQ369">
            <v>1</v>
          </cell>
          <cell r="CR369">
            <v>3</v>
          </cell>
          <cell r="CS369">
            <v>2</v>
          </cell>
          <cell r="CT369">
            <v>0</v>
          </cell>
          <cell r="CU369">
            <v>3</v>
          </cell>
          <cell r="CV369">
            <v>1</v>
          </cell>
          <cell r="CW369">
            <v>1</v>
          </cell>
          <cell r="CX369">
            <v>1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</row>
        <row r="370">
          <cell r="A370" t="str">
            <v>ﾚﾝｼﾞ11</v>
          </cell>
          <cell r="B370" t="str">
            <v>ﾚﾝｼﾞ</v>
          </cell>
          <cell r="C370">
            <v>1</v>
          </cell>
          <cell r="D370">
            <v>1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1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1</v>
          </cell>
          <cell r="AM370">
            <v>1</v>
          </cell>
          <cell r="AN370">
            <v>0</v>
          </cell>
          <cell r="AO370">
            <v>1</v>
          </cell>
          <cell r="AP370">
            <v>0</v>
          </cell>
          <cell r="AQ370">
            <v>1</v>
          </cell>
          <cell r="AR370">
            <v>1</v>
          </cell>
          <cell r="AS370">
            <v>0</v>
          </cell>
          <cell r="AT370">
            <v>0</v>
          </cell>
          <cell r="AU370">
            <v>2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1</v>
          </cell>
          <cell r="BA370">
            <v>0</v>
          </cell>
          <cell r="BB370">
            <v>0</v>
          </cell>
          <cell r="BC370">
            <v>1</v>
          </cell>
          <cell r="BD370">
            <v>0</v>
          </cell>
          <cell r="BE370">
            <v>0</v>
          </cell>
          <cell r="BF370">
            <v>0</v>
          </cell>
          <cell r="BG370">
            <v>2</v>
          </cell>
          <cell r="BH370">
            <v>0</v>
          </cell>
          <cell r="BI370">
            <v>0</v>
          </cell>
          <cell r="BJ370">
            <v>0</v>
          </cell>
          <cell r="BK370">
            <v>1</v>
          </cell>
          <cell r="BL370">
            <v>0</v>
          </cell>
          <cell r="BM370">
            <v>1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</v>
          </cell>
          <cell r="BU370">
            <v>0</v>
          </cell>
          <cell r="BV370">
            <v>0</v>
          </cell>
          <cell r="BW370">
            <v>2</v>
          </cell>
          <cell r="BX370">
            <v>1</v>
          </cell>
          <cell r="BY370">
            <v>0</v>
          </cell>
          <cell r="BZ370">
            <v>1</v>
          </cell>
          <cell r="CA370">
            <v>1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1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1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</row>
        <row r="371">
          <cell r="A371" t="str">
            <v>ﾚﾝｼﾞ12</v>
          </cell>
          <cell r="B371" t="str">
            <v>ﾚﾝｼﾞ</v>
          </cell>
          <cell r="C371">
            <v>1</v>
          </cell>
          <cell r="D371">
            <v>2</v>
          </cell>
          <cell r="E371">
            <v>0</v>
          </cell>
          <cell r="F371">
            <v>0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1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</v>
          </cell>
          <cell r="AO371">
            <v>0</v>
          </cell>
          <cell r="AP371">
            <v>1</v>
          </cell>
          <cell r="AQ371">
            <v>0</v>
          </cell>
          <cell r="AR371">
            <v>0</v>
          </cell>
          <cell r="AS371">
            <v>0</v>
          </cell>
          <cell r="AT371">
            <v>1</v>
          </cell>
          <cell r="AU371">
            <v>0</v>
          </cell>
          <cell r="AV371">
            <v>0</v>
          </cell>
          <cell r="AW371">
            <v>0</v>
          </cell>
          <cell r="AX371">
            <v>1</v>
          </cell>
          <cell r="AY371">
            <v>0</v>
          </cell>
          <cell r="AZ371">
            <v>0</v>
          </cell>
          <cell r="BA371">
            <v>0</v>
          </cell>
          <cell r="BB371">
            <v>1</v>
          </cell>
          <cell r="BC371">
            <v>0</v>
          </cell>
          <cell r="BD371">
            <v>0</v>
          </cell>
          <cell r="BE371">
            <v>0</v>
          </cell>
          <cell r="BF371">
            <v>1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1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2</v>
          </cell>
          <cell r="BU371">
            <v>2</v>
          </cell>
          <cell r="BV371">
            <v>0</v>
          </cell>
          <cell r="BW371">
            <v>0</v>
          </cell>
          <cell r="BX371">
            <v>1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1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0</v>
          </cell>
          <cell r="CT371">
            <v>0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0</v>
          </cell>
          <cell r="DA371">
            <v>0</v>
          </cell>
          <cell r="DB371">
            <v>0</v>
          </cell>
          <cell r="DC371">
            <v>0</v>
          </cell>
          <cell r="DD371">
            <v>0</v>
          </cell>
          <cell r="DE371">
            <v>0</v>
          </cell>
        </row>
        <row r="372">
          <cell r="A372" t="str">
            <v>ﾜｺｷ111</v>
          </cell>
          <cell r="B372" t="str">
            <v>ﾜｺｷ1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0</v>
          </cell>
          <cell r="H372">
            <v>2</v>
          </cell>
          <cell r="I372">
            <v>1</v>
          </cell>
          <cell r="J372">
            <v>1</v>
          </cell>
          <cell r="K372">
            <v>1</v>
          </cell>
          <cell r="L372">
            <v>1</v>
          </cell>
          <cell r="M372">
            <v>2</v>
          </cell>
          <cell r="N372">
            <v>0</v>
          </cell>
          <cell r="O372">
            <v>1</v>
          </cell>
          <cell r="P372">
            <v>2</v>
          </cell>
          <cell r="Q372">
            <v>0</v>
          </cell>
          <cell r="R372">
            <v>0</v>
          </cell>
          <cell r="S372">
            <v>3</v>
          </cell>
          <cell r="T372">
            <v>2</v>
          </cell>
          <cell r="U372">
            <v>2</v>
          </cell>
          <cell r="V372">
            <v>3</v>
          </cell>
          <cell r="W372">
            <v>2</v>
          </cell>
          <cell r="X372">
            <v>0</v>
          </cell>
          <cell r="Y372">
            <v>2</v>
          </cell>
          <cell r="Z372">
            <v>2</v>
          </cell>
          <cell r="AA372">
            <v>2</v>
          </cell>
          <cell r="AB372">
            <v>1</v>
          </cell>
          <cell r="AC372">
            <v>2</v>
          </cell>
          <cell r="AD372">
            <v>1</v>
          </cell>
          <cell r="AE372">
            <v>3</v>
          </cell>
          <cell r="AF372">
            <v>0</v>
          </cell>
          <cell r="AG372">
            <v>0</v>
          </cell>
          <cell r="AH372">
            <v>4</v>
          </cell>
          <cell r="AI372">
            <v>4</v>
          </cell>
          <cell r="AJ372">
            <v>2</v>
          </cell>
          <cell r="AK372">
            <v>1</v>
          </cell>
          <cell r="AL372">
            <v>5</v>
          </cell>
          <cell r="AM372">
            <v>3</v>
          </cell>
          <cell r="AN372">
            <v>1</v>
          </cell>
          <cell r="AO372">
            <v>4</v>
          </cell>
          <cell r="AP372">
            <v>4</v>
          </cell>
          <cell r="AQ372">
            <v>3</v>
          </cell>
          <cell r="AR372">
            <v>3</v>
          </cell>
          <cell r="AS372">
            <v>4</v>
          </cell>
          <cell r="AT372">
            <v>2</v>
          </cell>
          <cell r="AU372">
            <v>1</v>
          </cell>
          <cell r="AV372">
            <v>4</v>
          </cell>
          <cell r="AW372">
            <v>2</v>
          </cell>
          <cell r="AX372">
            <v>4</v>
          </cell>
          <cell r="AY372">
            <v>1</v>
          </cell>
          <cell r="AZ372">
            <v>3</v>
          </cell>
          <cell r="BA372">
            <v>5</v>
          </cell>
          <cell r="BB372">
            <v>5</v>
          </cell>
          <cell r="BC372">
            <v>4</v>
          </cell>
          <cell r="BD372">
            <v>2</v>
          </cell>
          <cell r="BE372">
            <v>3</v>
          </cell>
          <cell r="BF372">
            <v>4</v>
          </cell>
          <cell r="BG372">
            <v>4</v>
          </cell>
          <cell r="BH372">
            <v>1</v>
          </cell>
          <cell r="BI372">
            <v>1</v>
          </cell>
          <cell r="BJ372">
            <v>5</v>
          </cell>
          <cell r="BK372">
            <v>2</v>
          </cell>
          <cell r="BL372">
            <v>1</v>
          </cell>
          <cell r="BM372">
            <v>6</v>
          </cell>
          <cell r="BN372">
            <v>5</v>
          </cell>
          <cell r="BO372">
            <v>9</v>
          </cell>
          <cell r="BP372">
            <v>2</v>
          </cell>
          <cell r="BQ372">
            <v>2</v>
          </cell>
          <cell r="BR372">
            <v>6</v>
          </cell>
          <cell r="BS372">
            <v>5</v>
          </cell>
          <cell r="BT372">
            <v>3</v>
          </cell>
          <cell r="BU372">
            <v>6</v>
          </cell>
          <cell r="BV372">
            <v>6</v>
          </cell>
          <cell r="BW372">
            <v>4</v>
          </cell>
          <cell r="BX372">
            <v>0</v>
          </cell>
          <cell r="BY372">
            <v>3</v>
          </cell>
          <cell r="BZ372">
            <v>2</v>
          </cell>
          <cell r="CA372">
            <v>1</v>
          </cell>
          <cell r="CB372">
            <v>4</v>
          </cell>
          <cell r="CC372">
            <v>2</v>
          </cell>
          <cell r="CD372">
            <v>4</v>
          </cell>
          <cell r="CE372">
            <v>2</v>
          </cell>
          <cell r="CF372">
            <v>0</v>
          </cell>
          <cell r="CG372">
            <v>0</v>
          </cell>
          <cell r="CH372">
            <v>1</v>
          </cell>
          <cell r="CI372">
            <v>0</v>
          </cell>
          <cell r="CJ372">
            <v>2</v>
          </cell>
          <cell r="CK372">
            <v>1</v>
          </cell>
          <cell r="CL372">
            <v>0</v>
          </cell>
          <cell r="CM372">
            <v>0</v>
          </cell>
          <cell r="CN372">
            <v>1</v>
          </cell>
          <cell r="CO372">
            <v>0</v>
          </cell>
          <cell r="CP372">
            <v>1</v>
          </cell>
          <cell r="CQ372">
            <v>0</v>
          </cell>
          <cell r="CR372">
            <v>0</v>
          </cell>
          <cell r="CS372">
            <v>0</v>
          </cell>
          <cell r="CT372">
            <v>0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0</v>
          </cell>
          <cell r="DA372">
            <v>0</v>
          </cell>
          <cell r="DB372">
            <v>0</v>
          </cell>
          <cell r="DC372">
            <v>0</v>
          </cell>
          <cell r="DD372">
            <v>0</v>
          </cell>
          <cell r="DE372">
            <v>0</v>
          </cell>
        </row>
        <row r="373">
          <cell r="A373" t="str">
            <v>ﾜｺｷ112</v>
          </cell>
          <cell r="B373" t="str">
            <v>ﾜｺｷ1</v>
          </cell>
          <cell r="C373">
            <v>1</v>
          </cell>
          <cell r="D373">
            <v>2</v>
          </cell>
          <cell r="E373">
            <v>2</v>
          </cell>
          <cell r="F373">
            <v>1</v>
          </cell>
          <cell r="G373">
            <v>0</v>
          </cell>
          <cell r="H373">
            <v>1</v>
          </cell>
          <cell r="I373">
            <v>2</v>
          </cell>
          <cell r="J373">
            <v>3</v>
          </cell>
          <cell r="K373">
            <v>2</v>
          </cell>
          <cell r="L373">
            <v>1</v>
          </cell>
          <cell r="M373">
            <v>0</v>
          </cell>
          <cell r="N373">
            <v>2</v>
          </cell>
          <cell r="O373">
            <v>2</v>
          </cell>
          <cell r="P373">
            <v>4</v>
          </cell>
          <cell r="Q373">
            <v>2</v>
          </cell>
          <cell r="R373">
            <v>2</v>
          </cell>
          <cell r="S373">
            <v>3</v>
          </cell>
          <cell r="T373">
            <v>1</v>
          </cell>
          <cell r="U373">
            <v>2</v>
          </cell>
          <cell r="V373">
            <v>4</v>
          </cell>
          <cell r="W373">
            <v>3</v>
          </cell>
          <cell r="X373">
            <v>3</v>
          </cell>
          <cell r="Y373">
            <v>6</v>
          </cell>
          <cell r="Z373">
            <v>4</v>
          </cell>
          <cell r="AA373">
            <v>3</v>
          </cell>
          <cell r="AB373">
            <v>2</v>
          </cell>
          <cell r="AC373">
            <v>2</v>
          </cell>
          <cell r="AD373">
            <v>2</v>
          </cell>
          <cell r="AE373">
            <v>5</v>
          </cell>
          <cell r="AF373">
            <v>1</v>
          </cell>
          <cell r="AG373">
            <v>2</v>
          </cell>
          <cell r="AH373">
            <v>2</v>
          </cell>
          <cell r="AI373">
            <v>2</v>
          </cell>
          <cell r="AJ373">
            <v>3</v>
          </cell>
          <cell r="AK373">
            <v>2</v>
          </cell>
          <cell r="AL373">
            <v>2</v>
          </cell>
          <cell r="AM373">
            <v>1</v>
          </cell>
          <cell r="AN373">
            <v>0</v>
          </cell>
          <cell r="AO373">
            <v>3</v>
          </cell>
          <cell r="AP373">
            <v>2</v>
          </cell>
          <cell r="AQ373">
            <v>5</v>
          </cell>
          <cell r="AR373">
            <v>5</v>
          </cell>
          <cell r="AS373">
            <v>2</v>
          </cell>
          <cell r="AT373">
            <v>7</v>
          </cell>
          <cell r="AU373">
            <v>0</v>
          </cell>
          <cell r="AV373">
            <v>3</v>
          </cell>
          <cell r="AW373">
            <v>3</v>
          </cell>
          <cell r="AX373">
            <v>2</v>
          </cell>
          <cell r="AY373">
            <v>4</v>
          </cell>
          <cell r="AZ373">
            <v>2</v>
          </cell>
          <cell r="BA373">
            <v>3</v>
          </cell>
          <cell r="BB373">
            <v>3</v>
          </cell>
          <cell r="BC373">
            <v>4</v>
          </cell>
          <cell r="BD373">
            <v>4</v>
          </cell>
          <cell r="BE373">
            <v>4</v>
          </cell>
          <cell r="BF373">
            <v>4</v>
          </cell>
          <cell r="BG373">
            <v>4</v>
          </cell>
          <cell r="BH373">
            <v>2</v>
          </cell>
          <cell r="BI373">
            <v>6</v>
          </cell>
          <cell r="BJ373">
            <v>5</v>
          </cell>
          <cell r="BK373">
            <v>5</v>
          </cell>
          <cell r="BL373">
            <v>5</v>
          </cell>
          <cell r="BM373">
            <v>1</v>
          </cell>
          <cell r="BN373">
            <v>5</v>
          </cell>
          <cell r="BO373">
            <v>4</v>
          </cell>
          <cell r="BP373">
            <v>3</v>
          </cell>
          <cell r="BQ373">
            <v>2</v>
          </cell>
          <cell r="BR373">
            <v>5</v>
          </cell>
          <cell r="BS373">
            <v>8</v>
          </cell>
          <cell r="BT373">
            <v>4</v>
          </cell>
          <cell r="BU373">
            <v>2</v>
          </cell>
          <cell r="BV373">
            <v>5</v>
          </cell>
          <cell r="BW373">
            <v>1</v>
          </cell>
          <cell r="BX373">
            <v>2</v>
          </cell>
          <cell r="BY373">
            <v>2</v>
          </cell>
          <cell r="BZ373">
            <v>2</v>
          </cell>
          <cell r="CA373">
            <v>3</v>
          </cell>
          <cell r="CB373">
            <v>2</v>
          </cell>
          <cell r="CC373">
            <v>1</v>
          </cell>
          <cell r="CD373">
            <v>0</v>
          </cell>
          <cell r="CE373">
            <v>2</v>
          </cell>
          <cell r="CF373">
            <v>0</v>
          </cell>
          <cell r="CG373">
            <v>1</v>
          </cell>
          <cell r="CH373">
            <v>1</v>
          </cell>
          <cell r="CI373">
            <v>0</v>
          </cell>
          <cell r="CJ373">
            <v>0</v>
          </cell>
          <cell r="CK373">
            <v>1</v>
          </cell>
          <cell r="CL373">
            <v>1</v>
          </cell>
          <cell r="CM373">
            <v>3</v>
          </cell>
          <cell r="CN373">
            <v>0</v>
          </cell>
          <cell r="CO373">
            <v>2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0</v>
          </cell>
          <cell r="CU373">
            <v>0</v>
          </cell>
          <cell r="CV373">
            <v>1</v>
          </cell>
          <cell r="CW373">
            <v>0</v>
          </cell>
          <cell r="CX373">
            <v>0</v>
          </cell>
          <cell r="CY373">
            <v>0</v>
          </cell>
          <cell r="CZ373">
            <v>0</v>
          </cell>
          <cell r="DA373">
            <v>0</v>
          </cell>
          <cell r="DB373">
            <v>0</v>
          </cell>
          <cell r="DC373">
            <v>0</v>
          </cell>
          <cell r="DD373">
            <v>0</v>
          </cell>
          <cell r="DE373">
            <v>0</v>
          </cell>
        </row>
        <row r="374">
          <cell r="A374" t="str">
            <v>ﾜｺｷ211</v>
          </cell>
          <cell r="B374" t="str">
            <v>ﾜｺｷ2</v>
          </cell>
          <cell r="C374">
            <v>1</v>
          </cell>
          <cell r="D374">
            <v>1</v>
          </cell>
          <cell r="E374">
            <v>13</v>
          </cell>
          <cell r="F374">
            <v>6</v>
          </cell>
          <cell r="G374">
            <v>8</v>
          </cell>
          <cell r="H374">
            <v>7</v>
          </cell>
          <cell r="I374">
            <v>14</v>
          </cell>
          <cell r="J374">
            <v>4</v>
          </cell>
          <cell r="K374">
            <v>8</v>
          </cell>
          <cell r="L374">
            <v>8</v>
          </cell>
          <cell r="M374">
            <v>5</v>
          </cell>
          <cell r="N374">
            <v>9</v>
          </cell>
          <cell r="O374">
            <v>4</v>
          </cell>
          <cell r="P374">
            <v>3</v>
          </cell>
          <cell r="Q374">
            <v>6</v>
          </cell>
          <cell r="R374">
            <v>7</v>
          </cell>
          <cell r="S374">
            <v>1</v>
          </cell>
          <cell r="T374">
            <v>5</v>
          </cell>
          <cell r="U374">
            <v>5</v>
          </cell>
          <cell r="V374">
            <v>6</v>
          </cell>
          <cell r="W374">
            <v>3</v>
          </cell>
          <cell r="X374">
            <v>3</v>
          </cell>
          <cell r="Y374">
            <v>8</v>
          </cell>
          <cell r="Z374">
            <v>4</v>
          </cell>
          <cell r="AA374">
            <v>15</v>
          </cell>
          <cell r="AB374">
            <v>4</v>
          </cell>
          <cell r="AC374">
            <v>7</v>
          </cell>
          <cell r="AD374">
            <v>5</v>
          </cell>
          <cell r="AE374">
            <v>2</v>
          </cell>
          <cell r="AF374">
            <v>0</v>
          </cell>
          <cell r="AG374">
            <v>7</v>
          </cell>
          <cell r="AH374">
            <v>5</v>
          </cell>
          <cell r="AI374">
            <v>8</v>
          </cell>
          <cell r="AJ374">
            <v>8</v>
          </cell>
          <cell r="AK374">
            <v>13</v>
          </cell>
          <cell r="AL374">
            <v>13</v>
          </cell>
          <cell r="AM374">
            <v>7</v>
          </cell>
          <cell r="AN374">
            <v>11</v>
          </cell>
          <cell r="AO374">
            <v>10</v>
          </cell>
          <cell r="AP374">
            <v>11</v>
          </cell>
          <cell r="AQ374">
            <v>9</v>
          </cell>
          <cell r="AR374">
            <v>8</v>
          </cell>
          <cell r="AS374">
            <v>9</v>
          </cell>
          <cell r="AT374">
            <v>7</v>
          </cell>
          <cell r="AU374">
            <v>9</v>
          </cell>
          <cell r="AV374">
            <v>8</v>
          </cell>
          <cell r="AW374">
            <v>7</v>
          </cell>
          <cell r="AX374">
            <v>9</v>
          </cell>
          <cell r="AY374">
            <v>9</v>
          </cell>
          <cell r="AZ374">
            <v>7</v>
          </cell>
          <cell r="BA374">
            <v>7</v>
          </cell>
          <cell r="BB374">
            <v>9</v>
          </cell>
          <cell r="BC374">
            <v>8</v>
          </cell>
          <cell r="BD374">
            <v>9</v>
          </cell>
          <cell r="BE374">
            <v>7</v>
          </cell>
          <cell r="BF374">
            <v>6</v>
          </cell>
          <cell r="BG374">
            <v>11</v>
          </cell>
          <cell r="BH374">
            <v>2</v>
          </cell>
          <cell r="BI374">
            <v>4</v>
          </cell>
          <cell r="BJ374">
            <v>6</v>
          </cell>
          <cell r="BK374">
            <v>7</v>
          </cell>
          <cell r="BL374">
            <v>8</v>
          </cell>
          <cell r="BM374">
            <v>9</v>
          </cell>
          <cell r="BN374">
            <v>9</v>
          </cell>
          <cell r="BO374">
            <v>9</v>
          </cell>
          <cell r="BP374">
            <v>4</v>
          </cell>
          <cell r="BQ374">
            <v>8</v>
          </cell>
          <cell r="BR374">
            <v>7</v>
          </cell>
          <cell r="BS374">
            <v>12</v>
          </cell>
          <cell r="BT374">
            <v>6</v>
          </cell>
          <cell r="BU374">
            <v>7</v>
          </cell>
          <cell r="BV374">
            <v>8</v>
          </cell>
          <cell r="BW374">
            <v>9</v>
          </cell>
          <cell r="BX374">
            <v>7</v>
          </cell>
          <cell r="BY374">
            <v>3</v>
          </cell>
          <cell r="BZ374">
            <v>5</v>
          </cell>
          <cell r="CA374">
            <v>4</v>
          </cell>
          <cell r="CB374">
            <v>2</v>
          </cell>
          <cell r="CC374">
            <v>2</v>
          </cell>
          <cell r="CD374">
            <v>2</v>
          </cell>
          <cell r="CE374">
            <v>3</v>
          </cell>
          <cell r="CF374">
            <v>6</v>
          </cell>
          <cell r="CG374">
            <v>4</v>
          </cell>
          <cell r="CH374">
            <v>4</v>
          </cell>
          <cell r="CI374">
            <v>2</v>
          </cell>
          <cell r="CJ374">
            <v>5</v>
          </cell>
          <cell r="CK374">
            <v>3</v>
          </cell>
          <cell r="CL374">
            <v>1</v>
          </cell>
          <cell r="CM374">
            <v>2</v>
          </cell>
          <cell r="CN374">
            <v>0</v>
          </cell>
          <cell r="CO374">
            <v>1</v>
          </cell>
          <cell r="CP374">
            <v>1</v>
          </cell>
          <cell r="CQ374">
            <v>0</v>
          </cell>
          <cell r="CR374">
            <v>0</v>
          </cell>
          <cell r="CS374">
            <v>0</v>
          </cell>
          <cell r="CT374">
            <v>1</v>
          </cell>
          <cell r="CU374">
            <v>0</v>
          </cell>
          <cell r="CV374">
            <v>0</v>
          </cell>
          <cell r="CW374">
            <v>1</v>
          </cell>
          <cell r="CX374">
            <v>0</v>
          </cell>
          <cell r="CY374">
            <v>0</v>
          </cell>
          <cell r="CZ374">
            <v>0</v>
          </cell>
          <cell r="DA374">
            <v>0</v>
          </cell>
          <cell r="DB374">
            <v>0</v>
          </cell>
          <cell r="DC374">
            <v>0</v>
          </cell>
          <cell r="DD374">
            <v>0</v>
          </cell>
          <cell r="DE374">
            <v>0</v>
          </cell>
        </row>
        <row r="375">
          <cell r="A375" t="str">
            <v>ﾜｺｷ212</v>
          </cell>
          <cell r="B375" t="str">
            <v>ﾜｺｷ2</v>
          </cell>
          <cell r="C375">
            <v>1</v>
          </cell>
          <cell r="D375">
            <v>2</v>
          </cell>
          <cell r="E375">
            <v>6</v>
          </cell>
          <cell r="F375">
            <v>9</v>
          </cell>
          <cell r="G375">
            <v>14</v>
          </cell>
          <cell r="H375">
            <v>7</v>
          </cell>
          <cell r="I375">
            <v>11</v>
          </cell>
          <cell r="J375">
            <v>8</v>
          </cell>
          <cell r="K375">
            <v>10</v>
          </cell>
          <cell r="L375">
            <v>4</v>
          </cell>
          <cell r="M375">
            <v>6</v>
          </cell>
          <cell r="N375">
            <v>3</v>
          </cell>
          <cell r="O375">
            <v>7</v>
          </cell>
          <cell r="P375">
            <v>7</v>
          </cell>
          <cell r="Q375">
            <v>5</v>
          </cell>
          <cell r="R375">
            <v>5</v>
          </cell>
          <cell r="S375">
            <v>2</v>
          </cell>
          <cell r="T375">
            <v>3</v>
          </cell>
          <cell r="U375">
            <v>7</v>
          </cell>
          <cell r="V375">
            <v>2</v>
          </cell>
          <cell r="W375">
            <v>12</v>
          </cell>
          <cell r="X375">
            <v>7</v>
          </cell>
          <cell r="Y375">
            <v>5</v>
          </cell>
          <cell r="Z375">
            <v>6</v>
          </cell>
          <cell r="AA375">
            <v>3</v>
          </cell>
          <cell r="AB375">
            <v>6</v>
          </cell>
          <cell r="AC375">
            <v>3</v>
          </cell>
          <cell r="AD375">
            <v>2</v>
          </cell>
          <cell r="AE375">
            <v>7</v>
          </cell>
          <cell r="AF375">
            <v>4</v>
          </cell>
          <cell r="AG375">
            <v>8</v>
          </cell>
          <cell r="AH375">
            <v>8</v>
          </cell>
          <cell r="AI375">
            <v>6</v>
          </cell>
          <cell r="AJ375">
            <v>9</v>
          </cell>
          <cell r="AK375">
            <v>10</v>
          </cell>
          <cell r="AL375">
            <v>7</v>
          </cell>
          <cell r="AM375">
            <v>5</v>
          </cell>
          <cell r="AN375">
            <v>13</v>
          </cell>
          <cell r="AO375">
            <v>8</v>
          </cell>
          <cell r="AP375">
            <v>9</v>
          </cell>
          <cell r="AQ375">
            <v>10</v>
          </cell>
          <cell r="AR375">
            <v>9</v>
          </cell>
          <cell r="AS375">
            <v>7</v>
          </cell>
          <cell r="AT375">
            <v>14</v>
          </cell>
          <cell r="AU375">
            <v>4</v>
          </cell>
          <cell r="AV375">
            <v>6</v>
          </cell>
          <cell r="AW375">
            <v>10</v>
          </cell>
          <cell r="AX375">
            <v>11</v>
          </cell>
          <cell r="AY375">
            <v>7</v>
          </cell>
          <cell r="AZ375">
            <v>7</v>
          </cell>
          <cell r="BA375">
            <v>6</v>
          </cell>
          <cell r="BB375">
            <v>10</v>
          </cell>
          <cell r="BC375">
            <v>7</v>
          </cell>
          <cell r="BD375">
            <v>11</v>
          </cell>
          <cell r="BE375">
            <v>8</v>
          </cell>
          <cell r="BF375">
            <v>8</v>
          </cell>
          <cell r="BG375">
            <v>6</v>
          </cell>
          <cell r="BH375">
            <v>4</v>
          </cell>
          <cell r="BI375">
            <v>4</v>
          </cell>
          <cell r="BJ375">
            <v>5</v>
          </cell>
          <cell r="BK375">
            <v>9</v>
          </cell>
          <cell r="BL375">
            <v>7</v>
          </cell>
          <cell r="BM375">
            <v>9</v>
          </cell>
          <cell r="BN375">
            <v>8</v>
          </cell>
          <cell r="BO375">
            <v>10</v>
          </cell>
          <cell r="BP375">
            <v>10</v>
          </cell>
          <cell r="BQ375">
            <v>7</v>
          </cell>
          <cell r="BR375">
            <v>5</v>
          </cell>
          <cell r="BS375">
            <v>8</v>
          </cell>
          <cell r="BT375">
            <v>8</v>
          </cell>
          <cell r="BU375">
            <v>6</v>
          </cell>
          <cell r="BV375">
            <v>6</v>
          </cell>
          <cell r="BW375">
            <v>6</v>
          </cell>
          <cell r="BX375">
            <v>6</v>
          </cell>
          <cell r="BY375">
            <v>9</v>
          </cell>
          <cell r="BZ375">
            <v>10</v>
          </cell>
          <cell r="CA375">
            <v>6</v>
          </cell>
          <cell r="CB375">
            <v>5</v>
          </cell>
          <cell r="CC375">
            <v>7</v>
          </cell>
          <cell r="CD375">
            <v>6</v>
          </cell>
          <cell r="CE375">
            <v>5</v>
          </cell>
          <cell r="CF375">
            <v>5</v>
          </cell>
          <cell r="CG375">
            <v>4</v>
          </cell>
          <cell r="CH375">
            <v>1</v>
          </cell>
          <cell r="CI375">
            <v>7</v>
          </cell>
          <cell r="CJ375">
            <v>4</v>
          </cell>
          <cell r="CK375">
            <v>4</v>
          </cell>
          <cell r="CL375">
            <v>6</v>
          </cell>
          <cell r="CM375">
            <v>3</v>
          </cell>
          <cell r="CN375">
            <v>5</v>
          </cell>
          <cell r="CO375">
            <v>3</v>
          </cell>
          <cell r="CP375">
            <v>1</v>
          </cell>
          <cell r="CQ375">
            <v>0</v>
          </cell>
          <cell r="CR375">
            <v>1</v>
          </cell>
          <cell r="CS375">
            <v>4</v>
          </cell>
          <cell r="CT375">
            <v>1</v>
          </cell>
          <cell r="CU375">
            <v>1</v>
          </cell>
          <cell r="CV375">
            <v>0</v>
          </cell>
          <cell r="CW375">
            <v>1</v>
          </cell>
          <cell r="CX375">
            <v>1</v>
          </cell>
          <cell r="CY375">
            <v>0</v>
          </cell>
          <cell r="CZ375">
            <v>0</v>
          </cell>
          <cell r="DA375">
            <v>0</v>
          </cell>
          <cell r="DB375">
            <v>0</v>
          </cell>
          <cell r="DC375">
            <v>0</v>
          </cell>
          <cell r="DD375">
            <v>0</v>
          </cell>
          <cell r="DE375">
            <v>0</v>
          </cell>
        </row>
        <row r="376">
          <cell r="A376" t="str">
            <v>ﾜｺｷ311</v>
          </cell>
          <cell r="B376" t="str">
            <v>ﾜｺｷ3</v>
          </cell>
          <cell r="C376">
            <v>1</v>
          </cell>
          <cell r="D376">
            <v>1</v>
          </cell>
          <cell r="E376">
            <v>2</v>
          </cell>
          <cell r="F376">
            <v>1</v>
          </cell>
          <cell r="G376">
            <v>1</v>
          </cell>
          <cell r="H376">
            <v>2</v>
          </cell>
          <cell r="I376">
            <v>3</v>
          </cell>
          <cell r="J376">
            <v>3</v>
          </cell>
          <cell r="K376">
            <v>1</v>
          </cell>
          <cell r="L376">
            <v>3</v>
          </cell>
          <cell r="M376">
            <v>3</v>
          </cell>
          <cell r="N376">
            <v>3</v>
          </cell>
          <cell r="O376">
            <v>2</v>
          </cell>
          <cell r="P376">
            <v>2</v>
          </cell>
          <cell r="Q376">
            <v>3</v>
          </cell>
          <cell r="R376">
            <v>3</v>
          </cell>
          <cell r="S376">
            <v>2</v>
          </cell>
          <cell r="T376">
            <v>2</v>
          </cell>
          <cell r="U376">
            <v>3</v>
          </cell>
          <cell r="V376">
            <v>2</v>
          </cell>
          <cell r="W376">
            <v>3</v>
          </cell>
          <cell r="X376">
            <v>1</v>
          </cell>
          <cell r="Y376">
            <v>3</v>
          </cell>
          <cell r="Z376">
            <v>2</v>
          </cell>
          <cell r="AA376">
            <v>2</v>
          </cell>
          <cell r="AB376">
            <v>0</v>
          </cell>
          <cell r="AC376">
            <v>4</v>
          </cell>
          <cell r="AD376">
            <v>2</v>
          </cell>
          <cell r="AE376">
            <v>4</v>
          </cell>
          <cell r="AF376">
            <v>4</v>
          </cell>
          <cell r="AG376">
            <v>1</v>
          </cell>
          <cell r="AH376">
            <v>4</v>
          </cell>
          <cell r="AI376">
            <v>6</v>
          </cell>
          <cell r="AJ376">
            <v>7</v>
          </cell>
          <cell r="AK376">
            <v>4</v>
          </cell>
          <cell r="AL376">
            <v>4</v>
          </cell>
          <cell r="AM376">
            <v>2</v>
          </cell>
          <cell r="AN376">
            <v>7</v>
          </cell>
          <cell r="AO376">
            <v>6</v>
          </cell>
          <cell r="AP376">
            <v>6</v>
          </cell>
          <cell r="AQ376">
            <v>4</v>
          </cell>
          <cell r="AR376">
            <v>4</v>
          </cell>
          <cell r="AS376">
            <v>4</v>
          </cell>
          <cell r="AT376">
            <v>4</v>
          </cell>
          <cell r="AU376">
            <v>4</v>
          </cell>
          <cell r="AV376">
            <v>3</v>
          </cell>
          <cell r="AW376">
            <v>4</v>
          </cell>
          <cell r="AX376">
            <v>1</v>
          </cell>
          <cell r="AY376">
            <v>5</v>
          </cell>
          <cell r="AZ376">
            <v>3</v>
          </cell>
          <cell r="BA376">
            <v>1</v>
          </cell>
          <cell r="BB376">
            <v>1</v>
          </cell>
          <cell r="BC376">
            <v>3</v>
          </cell>
          <cell r="BD376">
            <v>4</v>
          </cell>
          <cell r="BE376">
            <v>7</v>
          </cell>
          <cell r="BF376">
            <v>5</v>
          </cell>
          <cell r="BG376">
            <v>3</v>
          </cell>
          <cell r="BH376">
            <v>2</v>
          </cell>
          <cell r="BI376">
            <v>2</v>
          </cell>
          <cell r="BJ376">
            <v>1</v>
          </cell>
          <cell r="BK376">
            <v>8</v>
          </cell>
          <cell r="BL376">
            <v>3</v>
          </cell>
          <cell r="BM376">
            <v>4</v>
          </cell>
          <cell r="BN376">
            <v>4</v>
          </cell>
          <cell r="BO376">
            <v>3</v>
          </cell>
          <cell r="BP376">
            <v>4</v>
          </cell>
          <cell r="BQ376">
            <v>3</v>
          </cell>
          <cell r="BR376">
            <v>4</v>
          </cell>
          <cell r="BS376">
            <v>6</v>
          </cell>
          <cell r="BT376">
            <v>4</v>
          </cell>
          <cell r="BU376">
            <v>5</v>
          </cell>
          <cell r="BV376">
            <v>5</v>
          </cell>
          <cell r="BW376">
            <v>10</v>
          </cell>
          <cell r="BX376">
            <v>3</v>
          </cell>
          <cell r="BY376">
            <v>3</v>
          </cell>
          <cell r="BZ376">
            <v>2</v>
          </cell>
          <cell r="CA376">
            <v>3</v>
          </cell>
          <cell r="CB376">
            <v>1</v>
          </cell>
          <cell r="CC376">
            <v>2</v>
          </cell>
          <cell r="CD376">
            <v>9</v>
          </cell>
          <cell r="CE376">
            <v>5</v>
          </cell>
          <cell r="CF376">
            <v>3</v>
          </cell>
          <cell r="CG376">
            <v>1</v>
          </cell>
          <cell r="CH376">
            <v>1</v>
          </cell>
          <cell r="CI376">
            <v>4</v>
          </cell>
          <cell r="CJ376">
            <v>4</v>
          </cell>
          <cell r="CK376">
            <v>4</v>
          </cell>
          <cell r="CL376">
            <v>1</v>
          </cell>
          <cell r="CM376">
            <v>1</v>
          </cell>
          <cell r="CN376">
            <v>2</v>
          </cell>
          <cell r="CO376">
            <v>3</v>
          </cell>
          <cell r="CP376">
            <v>1</v>
          </cell>
          <cell r="CQ376">
            <v>0</v>
          </cell>
          <cell r="CR376">
            <v>0</v>
          </cell>
          <cell r="CS376">
            <v>0</v>
          </cell>
          <cell r="CT376">
            <v>0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1</v>
          </cell>
          <cell r="DA376">
            <v>0</v>
          </cell>
          <cell r="DB376">
            <v>0</v>
          </cell>
          <cell r="DC376">
            <v>0</v>
          </cell>
          <cell r="DD376">
            <v>0</v>
          </cell>
          <cell r="DE376">
            <v>0</v>
          </cell>
        </row>
        <row r="377">
          <cell r="A377" t="str">
            <v>ﾜｺｷ312</v>
          </cell>
          <cell r="B377" t="str">
            <v>ﾜｺｷ3</v>
          </cell>
          <cell r="C377">
            <v>1</v>
          </cell>
          <cell r="D377">
            <v>2</v>
          </cell>
          <cell r="E377">
            <v>1</v>
          </cell>
          <cell r="F377">
            <v>1</v>
          </cell>
          <cell r="G377">
            <v>0</v>
          </cell>
          <cell r="H377">
            <v>3</v>
          </cell>
          <cell r="I377">
            <v>4</v>
          </cell>
          <cell r="J377">
            <v>0</v>
          </cell>
          <cell r="K377">
            <v>1</v>
          </cell>
          <cell r="L377">
            <v>3</v>
          </cell>
          <cell r="M377">
            <v>2</v>
          </cell>
          <cell r="N377">
            <v>2</v>
          </cell>
          <cell r="O377">
            <v>0</v>
          </cell>
          <cell r="P377">
            <v>0</v>
          </cell>
          <cell r="Q377">
            <v>2</v>
          </cell>
          <cell r="R377">
            <v>0</v>
          </cell>
          <cell r="S377">
            <v>1</v>
          </cell>
          <cell r="T377">
            <v>3</v>
          </cell>
          <cell r="U377">
            <v>6</v>
          </cell>
          <cell r="V377">
            <v>3</v>
          </cell>
          <cell r="W377">
            <v>1</v>
          </cell>
          <cell r="X377">
            <v>3</v>
          </cell>
          <cell r="Y377">
            <v>4</v>
          </cell>
          <cell r="Z377">
            <v>0</v>
          </cell>
          <cell r="AA377">
            <v>4</v>
          </cell>
          <cell r="AB377">
            <v>5</v>
          </cell>
          <cell r="AC377">
            <v>1</v>
          </cell>
          <cell r="AD377">
            <v>4</v>
          </cell>
          <cell r="AE377">
            <v>7</v>
          </cell>
          <cell r="AF377">
            <v>3</v>
          </cell>
          <cell r="AG377">
            <v>1</v>
          </cell>
          <cell r="AH377">
            <v>2</v>
          </cell>
          <cell r="AI377">
            <v>2</v>
          </cell>
          <cell r="AJ377">
            <v>5</v>
          </cell>
          <cell r="AK377">
            <v>1</v>
          </cell>
          <cell r="AL377">
            <v>3</v>
          </cell>
          <cell r="AM377">
            <v>2</v>
          </cell>
          <cell r="AN377">
            <v>1</v>
          </cell>
          <cell r="AO377">
            <v>7</v>
          </cell>
          <cell r="AP377">
            <v>4</v>
          </cell>
          <cell r="AQ377">
            <v>3</v>
          </cell>
          <cell r="AR377">
            <v>5</v>
          </cell>
          <cell r="AS377">
            <v>3</v>
          </cell>
          <cell r="AT377">
            <v>2</v>
          </cell>
          <cell r="AU377">
            <v>4</v>
          </cell>
          <cell r="AV377">
            <v>2</v>
          </cell>
          <cell r="AW377">
            <v>4</v>
          </cell>
          <cell r="AX377">
            <v>4</v>
          </cell>
          <cell r="AY377">
            <v>3</v>
          </cell>
          <cell r="AZ377">
            <v>5</v>
          </cell>
          <cell r="BA377">
            <v>9</v>
          </cell>
          <cell r="BB377">
            <v>2</v>
          </cell>
          <cell r="BC377">
            <v>2</v>
          </cell>
          <cell r="BD377">
            <v>2</v>
          </cell>
          <cell r="BE377">
            <v>3</v>
          </cell>
          <cell r="BF377">
            <v>5</v>
          </cell>
          <cell r="BG377">
            <v>5</v>
          </cell>
          <cell r="BH377">
            <v>2</v>
          </cell>
          <cell r="BI377">
            <v>3</v>
          </cell>
          <cell r="BJ377">
            <v>2</v>
          </cell>
          <cell r="BK377">
            <v>2</v>
          </cell>
          <cell r="BL377">
            <v>7</v>
          </cell>
          <cell r="BM377">
            <v>2</v>
          </cell>
          <cell r="BN377">
            <v>3</v>
          </cell>
          <cell r="BO377">
            <v>7</v>
          </cell>
          <cell r="BP377">
            <v>5</v>
          </cell>
          <cell r="BQ377">
            <v>2</v>
          </cell>
          <cell r="BR377">
            <v>7</v>
          </cell>
          <cell r="BS377">
            <v>4</v>
          </cell>
          <cell r="BT377">
            <v>3</v>
          </cell>
          <cell r="BU377">
            <v>4</v>
          </cell>
          <cell r="BV377">
            <v>10</v>
          </cell>
          <cell r="BW377">
            <v>8</v>
          </cell>
          <cell r="BX377">
            <v>2</v>
          </cell>
          <cell r="BY377">
            <v>6</v>
          </cell>
          <cell r="BZ377">
            <v>5</v>
          </cell>
          <cell r="CA377">
            <v>4</v>
          </cell>
          <cell r="CB377">
            <v>11</v>
          </cell>
          <cell r="CC377">
            <v>8</v>
          </cell>
          <cell r="CD377">
            <v>1</v>
          </cell>
          <cell r="CE377">
            <v>4</v>
          </cell>
          <cell r="CF377">
            <v>3</v>
          </cell>
          <cell r="CG377">
            <v>3</v>
          </cell>
          <cell r="CH377">
            <v>0</v>
          </cell>
          <cell r="CI377">
            <v>5</v>
          </cell>
          <cell r="CJ377">
            <v>3</v>
          </cell>
          <cell r="CK377">
            <v>2</v>
          </cell>
          <cell r="CL377">
            <v>4</v>
          </cell>
          <cell r="CM377">
            <v>4</v>
          </cell>
          <cell r="CN377">
            <v>1</v>
          </cell>
          <cell r="CO377">
            <v>1</v>
          </cell>
          <cell r="CP377">
            <v>0</v>
          </cell>
          <cell r="CQ377">
            <v>0</v>
          </cell>
          <cell r="CR377">
            <v>4</v>
          </cell>
          <cell r="CS377">
            <v>3</v>
          </cell>
          <cell r="CT377">
            <v>0</v>
          </cell>
          <cell r="CU377">
            <v>1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0</v>
          </cell>
          <cell r="DA377">
            <v>1</v>
          </cell>
          <cell r="DB377">
            <v>0</v>
          </cell>
          <cell r="DC377">
            <v>0</v>
          </cell>
          <cell r="DD377">
            <v>0</v>
          </cell>
          <cell r="DE377">
            <v>0</v>
          </cell>
        </row>
        <row r="378">
          <cell r="A378" t="str">
            <v>ﾜｺｷ411</v>
          </cell>
          <cell r="B378" t="str">
            <v>ﾜｺｷ4</v>
          </cell>
          <cell r="C378">
            <v>1</v>
          </cell>
          <cell r="D378">
            <v>1</v>
          </cell>
          <cell r="E378">
            <v>6</v>
          </cell>
          <cell r="F378">
            <v>9</v>
          </cell>
          <cell r="G378">
            <v>8</v>
          </cell>
          <cell r="H378">
            <v>11</v>
          </cell>
          <cell r="I378">
            <v>1</v>
          </cell>
          <cell r="J378">
            <v>5</v>
          </cell>
          <cell r="K378">
            <v>6</v>
          </cell>
          <cell r="L378">
            <v>5</v>
          </cell>
          <cell r="M378">
            <v>7</v>
          </cell>
          <cell r="N378">
            <v>5</v>
          </cell>
          <cell r="O378">
            <v>8</v>
          </cell>
          <cell r="P378">
            <v>7</v>
          </cell>
          <cell r="Q378">
            <v>7</v>
          </cell>
          <cell r="R378">
            <v>10</v>
          </cell>
          <cell r="S378">
            <v>4</v>
          </cell>
          <cell r="T378">
            <v>7</v>
          </cell>
          <cell r="U378">
            <v>6</v>
          </cell>
          <cell r="V378">
            <v>10</v>
          </cell>
          <cell r="W378">
            <v>4</v>
          </cell>
          <cell r="X378">
            <v>6</v>
          </cell>
          <cell r="Y378">
            <v>9</v>
          </cell>
          <cell r="Z378">
            <v>11</v>
          </cell>
          <cell r="AA378">
            <v>4</v>
          </cell>
          <cell r="AB378">
            <v>5</v>
          </cell>
          <cell r="AC378">
            <v>9</v>
          </cell>
          <cell r="AD378">
            <v>8</v>
          </cell>
          <cell r="AE378">
            <v>4</v>
          </cell>
          <cell r="AF378">
            <v>5</v>
          </cell>
          <cell r="AG378">
            <v>2</v>
          </cell>
          <cell r="AH378">
            <v>8</v>
          </cell>
          <cell r="AI378">
            <v>5</v>
          </cell>
          <cell r="AJ378">
            <v>11</v>
          </cell>
          <cell r="AK378">
            <v>13</v>
          </cell>
          <cell r="AL378">
            <v>6</v>
          </cell>
          <cell r="AM378">
            <v>10</v>
          </cell>
          <cell r="AN378">
            <v>7</v>
          </cell>
          <cell r="AO378">
            <v>5</v>
          </cell>
          <cell r="AP378">
            <v>11</v>
          </cell>
          <cell r="AQ378">
            <v>10</v>
          </cell>
          <cell r="AR378">
            <v>7</v>
          </cell>
          <cell r="AS378">
            <v>8</v>
          </cell>
          <cell r="AT378">
            <v>17</v>
          </cell>
          <cell r="AU378">
            <v>12</v>
          </cell>
          <cell r="AV378">
            <v>19</v>
          </cell>
          <cell r="AW378">
            <v>17</v>
          </cell>
          <cell r="AX378">
            <v>14</v>
          </cell>
          <cell r="AY378">
            <v>10</v>
          </cell>
          <cell r="AZ378">
            <v>14</v>
          </cell>
          <cell r="BA378">
            <v>12</v>
          </cell>
          <cell r="BB378">
            <v>13</v>
          </cell>
          <cell r="BC378">
            <v>14</v>
          </cell>
          <cell r="BD378">
            <v>7</v>
          </cell>
          <cell r="BE378">
            <v>7</v>
          </cell>
          <cell r="BF378">
            <v>11</v>
          </cell>
          <cell r="BG378">
            <v>6</v>
          </cell>
          <cell r="BH378">
            <v>10</v>
          </cell>
          <cell r="BI378">
            <v>7</v>
          </cell>
          <cell r="BJ378">
            <v>7</v>
          </cell>
          <cell r="BK378">
            <v>5</v>
          </cell>
          <cell r="BL378">
            <v>6</v>
          </cell>
          <cell r="BM378">
            <v>6</v>
          </cell>
          <cell r="BN378">
            <v>7</v>
          </cell>
          <cell r="BO378">
            <v>9</v>
          </cell>
          <cell r="BP378">
            <v>14</v>
          </cell>
          <cell r="BQ378">
            <v>5</v>
          </cell>
          <cell r="BR378">
            <v>13</v>
          </cell>
          <cell r="BS378">
            <v>17</v>
          </cell>
          <cell r="BT378">
            <v>10</v>
          </cell>
          <cell r="BU378">
            <v>12</v>
          </cell>
          <cell r="BV378">
            <v>19</v>
          </cell>
          <cell r="BW378">
            <v>21</v>
          </cell>
          <cell r="BX378">
            <v>11</v>
          </cell>
          <cell r="BY378">
            <v>9</v>
          </cell>
          <cell r="BZ378">
            <v>9</v>
          </cell>
          <cell r="CA378">
            <v>7</v>
          </cell>
          <cell r="CB378">
            <v>10</v>
          </cell>
          <cell r="CC378">
            <v>10</v>
          </cell>
          <cell r="CD378">
            <v>19</v>
          </cell>
          <cell r="CE378">
            <v>9</v>
          </cell>
          <cell r="CF378">
            <v>14</v>
          </cell>
          <cell r="CG378">
            <v>8</v>
          </cell>
          <cell r="CH378">
            <v>8</v>
          </cell>
          <cell r="CI378">
            <v>10</v>
          </cell>
          <cell r="CJ378">
            <v>4</v>
          </cell>
          <cell r="CK378">
            <v>7</v>
          </cell>
          <cell r="CL378">
            <v>4</v>
          </cell>
          <cell r="CM378">
            <v>1</v>
          </cell>
          <cell r="CN378">
            <v>1</v>
          </cell>
          <cell r="CO378">
            <v>5</v>
          </cell>
          <cell r="CP378">
            <v>0</v>
          </cell>
          <cell r="CQ378">
            <v>0</v>
          </cell>
          <cell r="CR378">
            <v>1</v>
          </cell>
          <cell r="CS378">
            <v>1</v>
          </cell>
          <cell r="CT378">
            <v>0</v>
          </cell>
          <cell r="CU378">
            <v>1</v>
          </cell>
          <cell r="CV378">
            <v>0</v>
          </cell>
          <cell r="CW378">
            <v>0</v>
          </cell>
          <cell r="CX378">
            <v>1</v>
          </cell>
          <cell r="CY378">
            <v>0</v>
          </cell>
          <cell r="CZ378">
            <v>0</v>
          </cell>
          <cell r="DA378">
            <v>0</v>
          </cell>
          <cell r="DB378">
            <v>0</v>
          </cell>
          <cell r="DC378">
            <v>0</v>
          </cell>
          <cell r="DD378">
            <v>0</v>
          </cell>
          <cell r="DE378">
            <v>0</v>
          </cell>
        </row>
        <row r="379">
          <cell r="A379" t="str">
            <v>ﾜｺｷ412</v>
          </cell>
          <cell r="B379" t="str">
            <v>ﾜｺｷ4</v>
          </cell>
          <cell r="C379">
            <v>1</v>
          </cell>
          <cell r="D379">
            <v>2</v>
          </cell>
          <cell r="E379">
            <v>5</v>
          </cell>
          <cell r="F379">
            <v>8</v>
          </cell>
          <cell r="G379">
            <v>8</v>
          </cell>
          <cell r="H379">
            <v>6</v>
          </cell>
          <cell r="I379">
            <v>5</v>
          </cell>
          <cell r="J379">
            <v>8</v>
          </cell>
          <cell r="K379">
            <v>5</v>
          </cell>
          <cell r="L379">
            <v>6</v>
          </cell>
          <cell r="M379">
            <v>7</v>
          </cell>
          <cell r="N379">
            <v>2</v>
          </cell>
          <cell r="O379">
            <v>7</v>
          </cell>
          <cell r="P379">
            <v>8</v>
          </cell>
          <cell r="Q379">
            <v>4</v>
          </cell>
          <cell r="R379">
            <v>6</v>
          </cell>
          <cell r="S379">
            <v>7</v>
          </cell>
          <cell r="T379">
            <v>5</v>
          </cell>
          <cell r="U379">
            <v>5</v>
          </cell>
          <cell r="V379">
            <v>5</v>
          </cell>
          <cell r="W379">
            <v>6</v>
          </cell>
          <cell r="X379">
            <v>8</v>
          </cell>
          <cell r="Y379">
            <v>10</v>
          </cell>
          <cell r="Z379">
            <v>3</v>
          </cell>
          <cell r="AA379">
            <v>5</v>
          </cell>
          <cell r="AB379">
            <v>11</v>
          </cell>
          <cell r="AC379">
            <v>3</v>
          </cell>
          <cell r="AD379">
            <v>6</v>
          </cell>
          <cell r="AE379">
            <v>4</v>
          </cell>
          <cell r="AF379">
            <v>3</v>
          </cell>
          <cell r="AG379">
            <v>10</v>
          </cell>
          <cell r="AH379">
            <v>6</v>
          </cell>
          <cell r="AI379">
            <v>5</v>
          </cell>
          <cell r="AJ379">
            <v>9</v>
          </cell>
          <cell r="AK379">
            <v>7</v>
          </cell>
          <cell r="AL379">
            <v>16</v>
          </cell>
          <cell r="AM379">
            <v>6</v>
          </cell>
          <cell r="AN379">
            <v>9</v>
          </cell>
          <cell r="AO379">
            <v>7</v>
          </cell>
          <cell r="AP379">
            <v>8</v>
          </cell>
          <cell r="AQ379">
            <v>11</v>
          </cell>
          <cell r="AR379">
            <v>6</v>
          </cell>
          <cell r="AS379">
            <v>6</v>
          </cell>
          <cell r="AT379">
            <v>12</v>
          </cell>
          <cell r="AU379">
            <v>9</v>
          </cell>
          <cell r="AV379">
            <v>19</v>
          </cell>
          <cell r="AW379">
            <v>14</v>
          </cell>
          <cell r="AX379">
            <v>14</v>
          </cell>
          <cell r="AY379">
            <v>12</v>
          </cell>
          <cell r="AZ379">
            <v>5</v>
          </cell>
          <cell r="BA379">
            <v>7</v>
          </cell>
          <cell r="BB379">
            <v>14</v>
          </cell>
          <cell r="BC379">
            <v>9</v>
          </cell>
          <cell r="BD379">
            <v>9</v>
          </cell>
          <cell r="BE379">
            <v>9</v>
          </cell>
          <cell r="BF379">
            <v>4</v>
          </cell>
          <cell r="BG379">
            <v>11</v>
          </cell>
          <cell r="BH379">
            <v>7</v>
          </cell>
          <cell r="BI379">
            <v>10</v>
          </cell>
          <cell r="BJ379">
            <v>5</v>
          </cell>
          <cell r="BK379">
            <v>6</v>
          </cell>
          <cell r="BL379">
            <v>5</v>
          </cell>
          <cell r="BM379">
            <v>13</v>
          </cell>
          <cell r="BN379">
            <v>10</v>
          </cell>
          <cell r="BO379">
            <v>12</v>
          </cell>
          <cell r="BP379">
            <v>8</v>
          </cell>
          <cell r="BQ379">
            <v>10</v>
          </cell>
          <cell r="BR379">
            <v>7</v>
          </cell>
          <cell r="BS379">
            <v>15</v>
          </cell>
          <cell r="BT379">
            <v>14</v>
          </cell>
          <cell r="BU379">
            <v>17</v>
          </cell>
          <cell r="BV379">
            <v>19</v>
          </cell>
          <cell r="BW379">
            <v>10</v>
          </cell>
          <cell r="BX379">
            <v>16</v>
          </cell>
          <cell r="BY379">
            <v>18</v>
          </cell>
          <cell r="BZ379">
            <v>16</v>
          </cell>
          <cell r="CA379">
            <v>12</v>
          </cell>
          <cell r="CB379">
            <v>14</v>
          </cell>
          <cell r="CC379">
            <v>10</v>
          </cell>
          <cell r="CD379">
            <v>11</v>
          </cell>
          <cell r="CE379">
            <v>13</v>
          </cell>
          <cell r="CF379">
            <v>16</v>
          </cell>
          <cell r="CG379">
            <v>8</v>
          </cell>
          <cell r="CH379">
            <v>7</v>
          </cell>
          <cell r="CI379">
            <v>6</v>
          </cell>
          <cell r="CJ379">
            <v>4</v>
          </cell>
          <cell r="CK379">
            <v>10</v>
          </cell>
          <cell r="CL379">
            <v>6</v>
          </cell>
          <cell r="CM379">
            <v>3</v>
          </cell>
          <cell r="CN379">
            <v>7</v>
          </cell>
          <cell r="CO379">
            <v>5</v>
          </cell>
          <cell r="CP379">
            <v>2</v>
          </cell>
          <cell r="CQ379">
            <v>3</v>
          </cell>
          <cell r="CR379">
            <v>3</v>
          </cell>
          <cell r="CS379">
            <v>4</v>
          </cell>
          <cell r="CT379">
            <v>5</v>
          </cell>
          <cell r="CU379">
            <v>2</v>
          </cell>
          <cell r="CV379">
            <v>0</v>
          </cell>
          <cell r="CW379">
            <v>1</v>
          </cell>
          <cell r="CX379">
            <v>1</v>
          </cell>
          <cell r="CY379">
            <v>0</v>
          </cell>
          <cell r="CZ379">
            <v>1</v>
          </cell>
          <cell r="DA379">
            <v>0</v>
          </cell>
          <cell r="DB379">
            <v>0</v>
          </cell>
          <cell r="DC379">
            <v>0</v>
          </cell>
          <cell r="DD379">
            <v>0</v>
          </cell>
          <cell r="DE379">
            <v>0</v>
          </cell>
        </row>
        <row r="380">
          <cell r="A380" t="str">
            <v>ﾜｺﾞｳ11</v>
          </cell>
          <cell r="B380" t="str">
            <v>ﾜｺﾞｳ</v>
          </cell>
          <cell r="C380">
            <v>1</v>
          </cell>
          <cell r="D380">
            <v>1</v>
          </cell>
          <cell r="E380">
            <v>48</v>
          </cell>
          <cell r="F380">
            <v>46</v>
          </cell>
          <cell r="G380">
            <v>63</v>
          </cell>
          <cell r="H380">
            <v>47</v>
          </cell>
          <cell r="I380">
            <v>54</v>
          </cell>
          <cell r="J380">
            <v>38</v>
          </cell>
          <cell r="K380">
            <v>57</v>
          </cell>
          <cell r="L380">
            <v>52</v>
          </cell>
          <cell r="M380">
            <v>46</v>
          </cell>
          <cell r="N380">
            <v>47</v>
          </cell>
          <cell r="O380">
            <v>42</v>
          </cell>
          <cell r="P380">
            <v>49</v>
          </cell>
          <cell r="Q380">
            <v>49</v>
          </cell>
          <cell r="R380">
            <v>44</v>
          </cell>
          <cell r="S380">
            <v>53</v>
          </cell>
          <cell r="T380">
            <v>45</v>
          </cell>
          <cell r="U380">
            <v>47</v>
          </cell>
          <cell r="V380">
            <v>54</v>
          </cell>
          <cell r="W380">
            <v>54</v>
          </cell>
          <cell r="X380">
            <v>46</v>
          </cell>
          <cell r="Y380">
            <v>50</v>
          </cell>
          <cell r="Z380">
            <v>54</v>
          </cell>
          <cell r="AA380">
            <v>42</v>
          </cell>
          <cell r="AB380">
            <v>63</v>
          </cell>
          <cell r="AC380">
            <v>71</v>
          </cell>
          <cell r="AD380">
            <v>60</v>
          </cell>
          <cell r="AE380">
            <v>54</v>
          </cell>
          <cell r="AF380">
            <v>61</v>
          </cell>
          <cell r="AG380">
            <v>56</v>
          </cell>
          <cell r="AH380">
            <v>59</v>
          </cell>
          <cell r="AI380">
            <v>62</v>
          </cell>
          <cell r="AJ380">
            <v>58</v>
          </cell>
          <cell r="AK380">
            <v>72</v>
          </cell>
          <cell r="AL380">
            <v>67</v>
          </cell>
          <cell r="AM380">
            <v>68</v>
          </cell>
          <cell r="AN380">
            <v>82</v>
          </cell>
          <cell r="AO380">
            <v>80</v>
          </cell>
          <cell r="AP380">
            <v>65</v>
          </cell>
          <cell r="AQ380">
            <v>71</v>
          </cell>
          <cell r="AR380">
            <v>68</v>
          </cell>
          <cell r="AS380">
            <v>73</v>
          </cell>
          <cell r="AT380">
            <v>84</v>
          </cell>
          <cell r="AU380">
            <v>102</v>
          </cell>
          <cell r="AV380">
            <v>80</v>
          </cell>
          <cell r="AW380">
            <v>86</v>
          </cell>
          <cell r="AX380">
            <v>80</v>
          </cell>
          <cell r="AY380">
            <v>89</v>
          </cell>
          <cell r="AZ380">
            <v>80</v>
          </cell>
          <cell r="BA380">
            <v>84</v>
          </cell>
          <cell r="BB380">
            <v>81</v>
          </cell>
          <cell r="BC380">
            <v>84</v>
          </cell>
          <cell r="BD380">
            <v>52</v>
          </cell>
          <cell r="BE380">
            <v>62</v>
          </cell>
          <cell r="BF380">
            <v>71</v>
          </cell>
          <cell r="BG380">
            <v>66</v>
          </cell>
          <cell r="BH380">
            <v>54</v>
          </cell>
          <cell r="BI380">
            <v>50</v>
          </cell>
          <cell r="BJ380">
            <v>58</v>
          </cell>
          <cell r="BK380">
            <v>54</v>
          </cell>
          <cell r="BL380">
            <v>54</v>
          </cell>
          <cell r="BM380">
            <v>70</v>
          </cell>
          <cell r="BN380">
            <v>56</v>
          </cell>
          <cell r="BO380">
            <v>47</v>
          </cell>
          <cell r="BP380">
            <v>51</v>
          </cell>
          <cell r="BQ380">
            <v>47</v>
          </cell>
          <cell r="BR380">
            <v>56</v>
          </cell>
          <cell r="BS380">
            <v>75</v>
          </cell>
          <cell r="BT380">
            <v>69</v>
          </cell>
          <cell r="BU380">
            <v>81</v>
          </cell>
          <cell r="BV380">
            <v>69</v>
          </cell>
          <cell r="BW380">
            <v>57</v>
          </cell>
          <cell r="BX380">
            <v>47</v>
          </cell>
          <cell r="BY380">
            <v>54</v>
          </cell>
          <cell r="BZ380">
            <v>51</v>
          </cell>
          <cell r="CA380">
            <v>47</v>
          </cell>
          <cell r="CB380">
            <v>47</v>
          </cell>
          <cell r="CC380">
            <v>40</v>
          </cell>
          <cell r="CD380">
            <v>45</v>
          </cell>
          <cell r="CE380">
            <v>31</v>
          </cell>
          <cell r="CF380">
            <v>34</v>
          </cell>
          <cell r="CG380">
            <v>30</v>
          </cell>
          <cell r="CH380">
            <v>45</v>
          </cell>
          <cell r="CI380">
            <v>27</v>
          </cell>
          <cell r="CJ380">
            <v>27</v>
          </cell>
          <cell r="CK380">
            <v>22</v>
          </cell>
          <cell r="CL380">
            <v>20</v>
          </cell>
          <cell r="CM380">
            <v>22</v>
          </cell>
          <cell r="CN380">
            <v>12</v>
          </cell>
          <cell r="CO380">
            <v>9</v>
          </cell>
          <cell r="CP380">
            <v>8</v>
          </cell>
          <cell r="CQ380">
            <v>9</v>
          </cell>
          <cell r="CR380">
            <v>5</v>
          </cell>
          <cell r="CS380">
            <v>5</v>
          </cell>
          <cell r="CT380">
            <v>3</v>
          </cell>
          <cell r="CU380">
            <v>1</v>
          </cell>
          <cell r="CV380">
            <v>0</v>
          </cell>
          <cell r="CW380">
            <v>2</v>
          </cell>
          <cell r="CX380">
            <v>2</v>
          </cell>
          <cell r="CY380">
            <v>1</v>
          </cell>
          <cell r="CZ380">
            <v>0</v>
          </cell>
          <cell r="DA380">
            <v>0</v>
          </cell>
          <cell r="DB380">
            <v>0</v>
          </cell>
          <cell r="DC380">
            <v>0</v>
          </cell>
          <cell r="DD380">
            <v>0</v>
          </cell>
          <cell r="DE380">
            <v>0</v>
          </cell>
        </row>
        <row r="381">
          <cell r="A381" t="str">
            <v>ﾜｺﾞｳ12</v>
          </cell>
          <cell r="B381" t="str">
            <v>ﾜｺﾞｳ</v>
          </cell>
          <cell r="C381">
            <v>1</v>
          </cell>
          <cell r="D381">
            <v>2</v>
          </cell>
          <cell r="E381">
            <v>56</v>
          </cell>
          <cell r="F381">
            <v>54</v>
          </cell>
          <cell r="G381">
            <v>54</v>
          </cell>
          <cell r="H381">
            <v>40</v>
          </cell>
          <cell r="I381">
            <v>49</v>
          </cell>
          <cell r="J381">
            <v>56</v>
          </cell>
          <cell r="K381">
            <v>52</v>
          </cell>
          <cell r="L381">
            <v>40</v>
          </cell>
          <cell r="M381">
            <v>46</v>
          </cell>
          <cell r="N381">
            <v>34</v>
          </cell>
          <cell r="O381">
            <v>45</v>
          </cell>
          <cell r="P381">
            <v>44</v>
          </cell>
          <cell r="Q381">
            <v>52</v>
          </cell>
          <cell r="R381">
            <v>31</v>
          </cell>
          <cell r="S381">
            <v>38</v>
          </cell>
          <cell r="T381">
            <v>43</v>
          </cell>
          <cell r="U381">
            <v>35</v>
          </cell>
          <cell r="V381">
            <v>48</v>
          </cell>
          <cell r="W381">
            <v>37</v>
          </cell>
          <cell r="X381">
            <v>49</v>
          </cell>
          <cell r="Y381">
            <v>40</v>
          </cell>
          <cell r="Z381">
            <v>53</v>
          </cell>
          <cell r="AA381">
            <v>48</v>
          </cell>
          <cell r="AB381">
            <v>58</v>
          </cell>
          <cell r="AC381">
            <v>62</v>
          </cell>
          <cell r="AD381">
            <v>83</v>
          </cell>
          <cell r="AE381">
            <v>63</v>
          </cell>
          <cell r="AF381">
            <v>63</v>
          </cell>
          <cell r="AG381">
            <v>68</v>
          </cell>
          <cell r="AH381">
            <v>62</v>
          </cell>
          <cell r="AI381">
            <v>60</v>
          </cell>
          <cell r="AJ381">
            <v>62</v>
          </cell>
          <cell r="AK381">
            <v>67</v>
          </cell>
          <cell r="AL381">
            <v>86</v>
          </cell>
          <cell r="AM381">
            <v>67</v>
          </cell>
          <cell r="AN381">
            <v>65</v>
          </cell>
          <cell r="AO381">
            <v>57</v>
          </cell>
          <cell r="AP381">
            <v>91</v>
          </cell>
          <cell r="AQ381">
            <v>67</v>
          </cell>
          <cell r="AR381">
            <v>82</v>
          </cell>
          <cell r="AS381">
            <v>76</v>
          </cell>
          <cell r="AT381">
            <v>60</v>
          </cell>
          <cell r="AU381">
            <v>74</v>
          </cell>
          <cell r="AV381">
            <v>84</v>
          </cell>
          <cell r="AW381">
            <v>90</v>
          </cell>
          <cell r="AX381">
            <v>70</v>
          </cell>
          <cell r="AY381">
            <v>76</v>
          </cell>
          <cell r="AZ381">
            <v>61</v>
          </cell>
          <cell r="BA381">
            <v>72</v>
          </cell>
          <cell r="BB381">
            <v>73</v>
          </cell>
          <cell r="BC381">
            <v>71</v>
          </cell>
          <cell r="BD381">
            <v>50</v>
          </cell>
          <cell r="BE381">
            <v>74</v>
          </cell>
          <cell r="BF381">
            <v>56</v>
          </cell>
          <cell r="BG381">
            <v>68</v>
          </cell>
          <cell r="BH381">
            <v>48</v>
          </cell>
          <cell r="BI381">
            <v>60</v>
          </cell>
          <cell r="BJ381">
            <v>55</v>
          </cell>
          <cell r="BK381">
            <v>50</v>
          </cell>
          <cell r="BL381">
            <v>59</v>
          </cell>
          <cell r="BM381">
            <v>49</v>
          </cell>
          <cell r="BN381">
            <v>50</v>
          </cell>
          <cell r="BO381">
            <v>53</v>
          </cell>
          <cell r="BP381">
            <v>52</v>
          </cell>
          <cell r="BQ381">
            <v>70</v>
          </cell>
          <cell r="BR381">
            <v>63</v>
          </cell>
          <cell r="BS381">
            <v>68</v>
          </cell>
          <cell r="BT381">
            <v>82</v>
          </cell>
          <cell r="BU381">
            <v>79</v>
          </cell>
          <cell r="BV381">
            <v>81</v>
          </cell>
          <cell r="BW381">
            <v>80</v>
          </cell>
          <cell r="BX381">
            <v>56</v>
          </cell>
          <cell r="BY381">
            <v>51</v>
          </cell>
          <cell r="BZ381">
            <v>53</v>
          </cell>
          <cell r="CA381">
            <v>66</v>
          </cell>
          <cell r="CB381">
            <v>52</v>
          </cell>
          <cell r="CC381">
            <v>55</v>
          </cell>
          <cell r="CD381">
            <v>47</v>
          </cell>
          <cell r="CE381">
            <v>46</v>
          </cell>
          <cell r="CF381">
            <v>46</v>
          </cell>
          <cell r="CG381">
            <v>34</v>
          </cell>
          <cell r="CH381">
            <v>51</v>
          </cell>
          <cell r="CI381">
            <v>46</v>
          </cell>
          <cell r="CJ381">
            <v>26</v>
          </cell>
          <cell r="CK381">
            <v>36</v>
          </cell>
          <cell r="CL381">
            <v>24</v>
          </cell>
          <cell r="CM381">
            <v>34</v>
          </cell>
          <cell r="CN381">
            <v>32</v>
          </cell>
          <cell r="CO381">
            <v>25</v>
          </cell>
          <cell r="CP381">
            <v>10</v>
          </cell>
          <cell r="CQ381">
            <v>12</v>
          </cell>
          <cell r="CR381">
            <v>17</v>
          </cell>
          <cell r="CS381">
            <v>13</v>
          </cell>
          <cell r="CT381">
            <v>13</v>
          </cell>
          <cell r="CU381">
            <v>12</v>
          </cell>
          <cell r="CV381">
            <v>8</v>
          </cell>
          <cell r="CW381">
            <v>3</v>
          </cell>
          <cell r="CX381">
            <v>3</v>
          </cell>
          <cell r="CY381">
            <v>3</v>
          </cell>
          <cell r="CZ381">
            <v>4</v>
          </cell>
          <cell r="DA381">
            <v>0</v>
          </cell>
          <cell r="DB381">
            <v>1</v>
          </cell>
          <cell r="DC381">
            <v>1</v>
          </cell>
          <cell r="DD381">
            <v>0</v>
          </cell>
          <cell r="DE381">
            <v>0</v>
          </cell>
        </row>
        <row r="382">
          <cell r="A382" t="str">
            <v>ﾜｼﾞ111</v>
          </cell>
          <cell r="B382" t="str">
            <v>ﾜｼﾞ1</v>
          </cell>
          <cell r="C382">
            <v>1</v>
          </cell>
          <cell r="D382">
            <v>1</v>
          </cell>
          <cell r="E382">
            <v>3</v>
          </cell>
          <cell r="F382">
            <v>1</v>
          </cell>
          <cell r="G382">
            <v>5</v>
          </cell>
          <cell r="H382">
            <v>0</v>
          </cell>
          <cell r="I382">
            <v>3</v>
          </cell>
          <cell r="J382">
            <v>1</v>
          </cell>
          <cell r="K382">
            <v>1</v>
          </cell>
          <cell r="L382">
            <v>2</v>
          </cell>
          <cell r="M382">
            <v>3</v>
          </cell>
          <cell r="N382">
            <v>3</v>
          </cell>
          <cell r="O382">
            <v>3</v>
          </cell>
          <cell r="P382">
            <v>3</v>
          </cell>
          <cell r="Q382">
            <v>2</v>
          </cell>
          <cell r="R382">
            <v>4</v>
          </cell>
          <cell r="S382">
            <v>4</v>
          </cell>
          <cell r="T382">
            <v>5</v>
          </cell>
          <cell r="U382">
            <v>2</v>
          </cell>
          <cell r="V382">
            <v>3</v>
          </cell>
          <cell r="W382">
            <v>6</v>
          </cell>
          <cell r="X382">
            <v>9</v>
          </cell>
          <cell r="Y382">
            <v>6</v>
          </cell>
          <cell r="Z382">
            <v>9</v>
          </cell>
          <cell r="AA382">
            <v>7</v>
          </cell>
          <cell r="AB382">
            <v>8</v>
          </cell>
          <cell r="AC382">
            <v>6</v>
          </cell>
          <cell r="AD382">
            <v>8</v>
          </cell>
          <cell r="AE382">
            <v>5</v>
          </cell>
          <cell r="AF382">
            <v>3</v>
          </cell>
          <cell r="AG382">
            <v>8</v>
          </cell>
          <cell r="AH382">
            <v>4</v>
          </cell>
          <cell r="AI382">
            <v>2</v>
          </cell>
          <cell r="AJ382">
            <v>4</v>
          </cell>
          <cell r="AK382">
            <v>2</v>
          </cell>
          <cell r="AL382">
            <v>8</v>
          </cell>
          <cell r="AM382">
            <v>3</v>
          </cell>
          <cell r="AN382">
            <v>4</v>
          </cell>
          <cell r="AO382">
            <v>3</v>
          </cell>
          <cell r="AP382">
            <v>5</v>
          </cell>
          <cell r="AQ382">
            <v>9</v>
          </cell>
          <cell r="AR382">
            <v>5</v>
          </cell>
          <cell r="AS382">
            <v>2</v>
          </cell>
          <cell r="AT382">
            <v>6</v>
          </cell>
          <cell r="AU382">
            <v>2</v>
          </cell>
          <cell r="AV382">
            <v>9</v>
          </cell>
          <cell r="AW382">
            <v>3</v>
          </cell>
          <cell r="AX382">
            <v>10</v>
          </cell>
          <cell r="AY382">
            <v>4</v>
          </cell>
          <cell r="AZ382">
            <v>7</v>
          </cell>
          <cell r="BA382">
            <v>6</v>
          </cell>
          <cell r="BB382">
            <v>7</v>
          </cell>
          <cell r="BC382">
            <v>5</v>
          </cell>
          <cell r="BD382">
            <v>4</v>
          </cell>
          <cell r="BE382">
            <v>3</v>
          </cell>
          <cell r="BF382">
            <v>2</v>
          </cell>
          <cell r="BG382">
            <v>2</v>
          </cell>
          <cell r="BH382">
            <v>2</v>
          </cell>
          <cell r="BI382">
            <v>5</v>
          </cell>
          <cell r="BJ382">
            <v>6</v>
          </cell>
          <cell r="BK382">
            <v>8</v>
          </cell>
          <cell r="BL382">
            <v>3</v>
          </cell>
          <cell r="BM382">
            <v>5</v>
          </cell>
          <cell r="BN382">
            <v>8</v>
          </cell>
          <cell r="BO382">
            <v>9</v>
          </cell>
          <cell r="BP382">
            <v>3</v>
          </cell>
          <cell r="BQ382">
            <v>7</v>
          </cell>
          <cell r="BR382">
            <v>5</v>
          </cell>
          <cell r="BS382">
            <v>8</v>
          </cell>
          <cell r="BT382">
            <v>9</v>
          </cell>
          <cell r="BU382">
            <v>4</v>
          </cell>
          <cell r="BV382">
            <v>9</v>
          </cell>
          <cell r="BW382">
            <v>2</v>
          </cell>
          <cell r="BX382">
            <v>3</v>
          </cell>
          <cell r="BY382">
            <v>5</v>
          </cell>
          <cell r="BZ382">
            <v>4</v>
          </cell>
          <cell r="CA382">
            <v>6</v>
          </cell>
          <cell r="CB382">
            <v>7</v>
          </cell>
          <cell r="CC382">
            <v>1</v>
          </cell>
          <cell r="CD382">
            <v>5</v>
          </cell>
          <cell r="CE382">
            <v>3</v>
          </cell>
          <cell r="CF382">
            <v>3</v>
          </cell>
          <cell r="CG382">
            <v>6</v>
          </cell>
          <cell r="CH382">
            <v>2</v>
          </cell>
          <cell r="CI382">
            <v>6</v>
          </cell>
          <cell r="CJ382">
            <v>2</v>
          </cell>
          <cell r="CK382">
            <v>5</v>
          </cell>
          <cell r="CL382">
            <v>4</v>
          </cell>
          <cell r="CM382">
            <v>1</v>
          </cell>
          <cell r="CN382">
            <v>0</v>
          </cell>
          <cell r="CO382">
            <v>4</v>
          </cell>
          <cell r="CP382">
            <v>1</v>
          </cell>
          <cell r="CQ382">
            <v>2</v>
          </cell>
          <cell r="CR382">
            <v>2</v>
          </cell>
          <cell r="CS382">
            <v>1</v>
          </cell>
          <cell r="CT382">
            <v>0</v>
          </cell>
          <cell r="CU382">
            <v>2</v>
          </cell>
          <cell r="CV382">
            <v>0</v>
          </cell>
          <cell r="CW382">
            <v>1</v>
          </cell>
          <cell r="CX382">
            <v>1</v>
          </cell>
          <cell r="CY382">
            <v>0</v>
          </cell>
          <cell r="CZ382">
            <v>0</v>
          </cell>
          <cell r="DA382">
            <v>0</v>
          </cell>
          <cell r="DB382">
            <v>0</v>
          </cell>
          <cell r="DC382">
            <v>0</v>
          </cell>
          <cell r="DD382">
            <v>0</v>
          </cell>
          <cell r="DE382">
            <v>0</v>
          </cell>
        </row>
        <row r="383">
          <cell r="A383" t="str">
            <v>ﾜｼﾞ112</v>
          </cell>
          <cell r="B383" t="str">
            <v>ﾜｼﾞ1</v>
          </cell>
          <cell r="C383">
            <v>1</v>
          </cell>
          <cell r="D383">
            <v>2</v>
          </cell>
          <cell r="E383">
            <v>1</v>
          </cell>
          <cell r="F383">
            <v>1</v>
          </cell>
          <cell r="G383">
            <v>3</v>
          </cell>
          <cell r="H383">
            <v>3</v>
          </cell>
          <cell r="I383">
            <v>1</v>
          </cell>
          <cell r="J383">
            <v>4</v>
          </cell>
          <cell r="K383">
            <v>5</v>
          </cell>
          <cell r="L383">
            <v>4</v>
          </cell>
          <cell r="M383">
            <v>3</v>
          </cell>
          <cell r="N383">
            <v>5</v>
          </cell>
          <cell r="O383">
            <v>6</v>
          </cell>
          <cell r="P383">
            <v>7</v>
          </cell>
          <cell r="Q383">
            <v>3</v>
          </cell>
          <cell r="R383">
            <v>4</v>
          </cell>
          <cell r="S383">
            <v>4</v>
          </cell>
          <cell r="T383">
            <v>3</v>
          </cell>
          <cell r="U383">
            <v>3</v>
          </cell>
          <cell r="V383">
            <v>1</v>
          </cell>
          <cell r="W383">
            <v>0</v>
          </cell>
          <cell r="X383">
            <v>3</v>
          </cell>
          <cell r="Y383">
            <v>1</v>
          </cell>
          <cell r="Z383">
            <v>5</v>
          </cell>
          <cell r="AA383">
            <v>2</v>
          </cell>
          <cell r="AB383">
            <v>1</v>
          </cell>
          <cell r="AC383">
            <v>5</v>
          </cell>
          <cell r="AD383">
            <v>2</v>
          </cell>
          <cell r="AE383">
            <v>3</v>
          </cell>
          <cell r="AF383">
            <v>2</v>
          </cell>
          <cell r="AG383">
            <v>4</v>
          </cell>
          <cell r="AH383">
            <v>6</v>
          </cell>
          <cell r="AI383">
            <v>6</v>
          </cell>
          <cell r="AJ383">
            <v>3</v>
          </cell>
          <cell r="AK383">
            <v>4</v>
          </cell>
          <cell r="AL383">
            <v>3</v>
          </cell>
          <cell r="AM383">
            <v>3</v>
          </cell>
          <cell r="AN383">
            <v>8</v>
          </cell>
          <cell r="AO383">
            <v>3</v>
          </cell>
          <cell r="AP383">
            <v>2</v>
          </cell>
          <cell r="AQ383">
            <v>4</v>
          </cell>
          <cell r="AR383">
            <v>9</v>
          </cell>
          <cell r="AS383">
            <v>2</v>
          </cell>
          <cell r="AT383">
            <v>8</v>
          </cell>
          <cell r="AU383">
            <v>2</v>
          </cell>
          <cell r="AV383">
            <v>5</v>
          </cell>
          <cell r="AW383">
            <v>5</v>
          </cell>
          <cell r="AX383">
            <v>6</v>
          </cell>
          <cell r="AY383">
            <v>9</v>
          </cell>
          <cell r="AZ383">
            <v>8</v>
          </cell>
          <cell r="BA383">
            <v>4</v>
          </cell>
          <cell r="BB383">
            <v>2</v>
          </cell>
          <cell r="BC383">
            <v>4</v>
          </cell>
          <cell r="BD383">
            <v>7</v>
          </cell>
          <cell r="BE383">
            <v>4</v>
          </cell>
          <cell r="BF383">
            <v>7</v>
          </cell>
          <cell r="BG383">
            <v>6</v>
          </cell>
          <cell r="BH383">
            <v>5</v>
          </cell>
          <cell r="BI383">
            <v>2</v>
          </cell>
          <cell r="BJ383">
            <v>5</v>
          </cell>
          <cell r="BK383">
            <v>4</v>
          </cell>
          <cell r="BL383">
            <v>6</v>
          </cell>
          <cell r="BM383">
            <v>5</v>
          </cell>
          <cell r="BN383">
            <v>7</v>
          </cell>
          <cell r="BO383">
            <v>6</v>
          </cell>
          <cell r="BP383">
            <v>4</v>
          </cell>
          <cell r="BQ383">
            <v>7</v>
          </cell>
          <cell r="BR383">
            <v>7</v>
          </cell>
          <cell r="BS383">
            <v>3</v>
          </cell>
          <cell r="BT383">
            <v>14</v>
          </cell>
          <cell r="BU383">
            <v>6</v>
          </cell>
          <cell r="BV383">
            <v>8</v>
          </cell>
          <cell r="BW383">
            <v>3</v>
          </cell>
          <cell r="BX383">
            <v>5</v>
          </cell>
          <cell r="BY383">
            <v>9</v>
          </cell>
          <cell r="BZ383">
            <v>11</v>
          </cell>
          <cell r="CA383">
            <v>9</v>
          </cell>
          <cell r="CB383">
            <v>6</v>
          </cell>
          <cell r="CC383">
            <v>4</v>
          </cell>
          <cell r="CD383">
            <v>4</v>
          </cell>
          <cell r="CE383">
            <v>6</v>
          </cell>
          <cell r="CF383">
            <v>8</v>
          </cell>
          <cell r="CG383">
            <v>5</v>
          </cell>
          <cell r="CH383">
            <v>5</v>
          </cell>
          <cell r="CI383">
            <v>6</v>
          </cell>
          <cell r="CJ383">
            <v>10</v>
          </cell>
          <cell r="CK383">
            <v>6</v>
          </cell>
          <cell r="CL383">
            <v>10</v>
          </cell>
          <cell r="CM383">
            <v>4</v>
          </cell>
          <cell r="CN383">
            <v>3</v>
          </cell>
          <cell r="CO383">
            <v>3</v>
          </cell>
          <cell r="CP383">
            <v>5</v>
          </cell>
          <cell r="CQ383">
            <v>2</v>
          </cell>
          <cell r="CR383">
            <v>3</v>
          </cell>
          <cell r="CS383">
            <v>3</v>
          </cell>
          <cell r="CT383">
            <v>2</v>
          </cell>
          <cell r="CU383">
            <v>2</v>
          </cell>
          <cell r="CV383">
            <v>3</v>
          </cell>
          <cell r="CW383">
            <v>0</v>
          </cell>
          <cell r="CX383">
            <v>0</v>
          </cell>
          <cell r="CY383">
            <v>0</v>
          </cell>
          <cell r="CZ383">
            <v>0</v>
          </cell>
          <cell r="DA383">
            <v>1</v>
          </cell>
          <cell r="DB383">
            <v>1</v>
          </cell>
          <cell r="DC383">
            <v>0</v>
          </cell>
          <cell r="DD383">
            <v>0</v>
          </cell>
          <cell r="DE383">
            <v>0</v>
          </cell>
        </row>
        <row r="384">
          <cell r="A384" t="str">
            <v>ﾜｼﾞ211</v>
          </cell>
          <cell r="B384" t="str">
            <v>ﾜｼﾞ2</v>
          </cell>
          <cell r="C384">
            <v>1</v>
          </cell>
          <cell r="D384">
            <v>1</v>
          </cell>
          <cell r="E384">
            <v>2</v>
          </cell>
          <cell r="F384">
            <v>2</v>
          </cell>
          <cell r="G384">
            <v>3</v>
          </cell>
          <cell r="H384">
            <v>5</v>
          </cell>
          <cell r="I384">
            <v>5</v>
          </cell>
          <cell r="J384">
            <v>4</v>
          </cell>
          <cell r="K384">
            <v>4</v>
          </cell>
          <cell r="L384">
            <v>3</v>
          </cell>
          <cell r="M384">
            <v>2</v>
          </cell>
          <cell r="N384">
            <v>3</v>
          </cell>
          <cell r="O384">
            <v>2</v>
          </cell>
          <cell r="P384">
            <v>2</v>
          </cell>
          <cell r="Q384">
            <v>1</v>
          </cell>
          <cell r="R384">
            <v>1</v>
          </cell>
          <cell r="S384">
            <v>5</v>
          </cell>
          <cell r="T384">
            <v>3</v>
          </cell>
          <cell r="U384">
            <v>0</v>
          </cell>
          <cell r="V384">
            <v>3</v>
          </cell>
          <cell r="W384">
            <v>2</v>
          </cell>
          <cell r="X384">
            <v>4</v>
          </cell>
          <cell r="Y384">
            <v>4</v>
          </cell>
          <cell r="Z384">
            <v>4</v>
          </cell>
          <cell r="AA384">
            <v>1</v>
          </cell>
          <cell r="AB384">
            <v>3</v>
          </cell>
          <cell r="AC384">
            <v>4</v>
          </cell>
          <cell r="AD384">
            <v>2</v>
          </cell>
          <cell r="AE384">
            <v>2</v>
          </cell>
          <cell r="AF384">
            <v>3</v>
          </cell>
          <cell r="AG384">
            <v>2</v>
          </cell>
          <cell r="AH384">
            <v>2</v>
          </cell>
          <cell r="AI384">
            <v>2</v>
          </cell>
          <cell r="AJ384">
            <v>7</v>
          </cell>
          <cell r="AK384">
            <v>4</v>
          </cell>
          <cell r="AL384">
            <v>6</v>
          </cell>
          <cell r="AM384">
            <v>7</v>
          </cell>
          <cell r="AN384">
            <v>3</v>
          </cell>
          <cell r="AO384">
            <v>3</v>
          </cell>
          <cell r="AP384">
            <v>5</v>
          </cell>
          <cell r="AQ384">
            <v>2</v>
          </cell>
          <cell r="AR384">
            <v>6</v>
          </cell>
          <cell r="AS384">
            <v>5</v>
          </cell>
          <cell r="AT384">
            <v>8</v>
          </cell>
          <cell r="AU384">
            <v>5</v>
          </cell>
          <cell r="AV384">
            <v>9</v>
          </cell>
          <cell r="AW384">
            <v>5</v>
          </cell>
          <cell r="AX384">
            <v>11</v>
          </cell>
          <cell r="AY384">
            <v>3</v>
          </cell>
          <cell r="AZ384">
            <v>3</v>
          </cell>
          <cell r="BA384">
            <v>6</v>
          </cell>
          <cell r="BB384">
            <v>1</v>
          </cell>
          <cell r="BC384">
            <v>5</v>
          </cell>
          <cell r="BD384">
            <v>3</v>
          </cell>
          <cell r="BE384">
            <v>2</v>
          </cell>
          <cell r="BF384">
            <v>3</v>
          </cell>
          <cell r="BG384">
            <v>8</v>
          </cell>
          <cell r="BH384">
            <v>4</v>
          </cell>
          <cell r="BI384">
            <v>0</v>
          </cell>
          <cell r="BJ384">
            <v>3</v>
          </cell>
          <cell r="BK384">
            <v>3</v>
          </cell>
          <cell r="BL384">
            <v>4</v>
          </cell>
          <cell r="BM384">
            <v>4</v>
          </cell>
          <cell r="BN384">
            <v>4</v>
          </cell>
          <cell r="BO384">
            <v>5</v>
          </cell>
          <cell r="BP384">
            <v>2</v>
          </cell>
          <cell r="BQ384">
            <v>9</v>
          </cell>
          <cell r="BR384">
            <v>6</v>
          </cell>
          <cell r="BS384">
            <v>9</v>
          </cell>
          <cell r="BT384">
            <v>3</v>
          </cell>
          <cell r="BU384">
            <v>9</v>
          </cell>
          <cell r="BV384">
            <v>10</v>
          </cell>
          <cell r="BW384">
            <v>6</v>
          </cell>
          <cell r="BX384">
            <v>7</v>
          </cell>
          <cell r="BY384">
            <v>7</v>
          </cell>
          <cell r="BZ384">
            <v>5</v>
          </cell>
          <cell r="CA384">
            <v>10</v>
          </cell>
          <cell r="CB384">
            <v>8</v>
          </cell>
          <cell r="CC384">
            <v>6</v>
          </cell>
          <cell r="CD384">
            <v>4</v>
          </cell>
          <cell r="CE384">
            <v>2</v>
          </cell>
          <cell r="CF384">
            <v>3</v>
          </cell>
          <cell r="CG384">
            <v>6</v>
          </cell>
          <cell r="CH384">
            <v>5</v>
          </cell>
          <cell r="CI384">
            <v>3</v>
          </cell>
          <cell r="CJ384">
            <v>3</v>
          </cell>
          <cell r="CK384">
            <v>3</v>
          </cell>
          <cell r="CL384">
            <v>1</v>
          </cell>
          <cell r="CM384">
            <v>3</v>
          </cell>
          <cell r="CN384">
            <v>1</v>
          </cell>
          <cell r="CO384">
            <v>1</v>
          </cell>
          <cell r="CP384">
            <v>2</v>
          </cell>
          <cell r="CQ384">
            <v>2</v>
          </cell>
          <cell r="CR384">
            <v>0</v>
          </cell>
          <cell r="CS384">
            <v>3</v>
          </cell>
          <cell r="CT384">
            <v>1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0</v>
          </cell>
          <cell r="DA384">
            <v>0</v>
          </cell>
          <cell r="DB384">
            <v>0</v>
          </cell>
          <cell r="DC384">
            <v>0</v>
          </cell>
          <cell r="DD384">
            <v>0</v>
          </cell>
          <cell r="DE384">
            <v>0</v>
          </cell>
        </row>
        <row r="385">
          <cell r="A385" t="str">
            <v>ﾜｼﾞ212</v>
          </cell>
          <cell r="B385" t="str">
            <v>ﾜｼﾞ2</v>
          </cell>
          <cell r="C385">
            <v>1</v>
          </cell>
          <cell r="D385">
            <v>2</v>
          </cell>
          <cell r="E385">
            <v>3</v>
          </cell>
          <cell r="F385">
            <v>4</v>
          </cell>
          <cell r="G385">
            <v>4</v>
          </cell>
          <cell r="H385">
            <v>0</v>
          </cell>
          <cell r="I385">
            <v>4</v>
          </cell>
          <cell r="J385">
            <v>2</v>
          </cell>
          <cell r="K385">
            <v>2</v>
          </cell>
          <cell r="L385">
            <v>6</v>
          </cell>
          <cell r="M385">
            <v>2</v>
          </cell>
          <cell r="N385">
            <v>3</v>
          </cell>
          <cell r="O385">
            <v>1</v>
          </cell>
          <cell r="P385">
            <v>2</v>
          </cell>
          <cell r="Q385">
            <v>2</v>
          </cell>
          <cell r="R385">
            <v>4</v>
          </cell>
          <cell r="S385">
            <v>1</v>
          </cell>
          <cell r="T385">
            <v>2</v>
          </cell>
          <cell r="U385">
            <v>5</v>
          </cell>
          <cell r="V385">
            <v>4</v>
          </cell>
          <cell r="W385">
            <v>4</v>
          </cell>
          <cell r="X385">
            <v>3</v>
          </cell>
          <cell r="Y385">
            <v>2</v>
          </cell>
          <cell r="Z385">
            <v>2</v>
          </cell>
          <cell r="AA385">
            <v>4</v>
          </cell>
          <cell r="AB385">
            <v>2</v>
          </cell>
          <cell r="AC385">
            <v>1</v>
          </cell>
          <cell r="AD385">
            <v>2</v>
          </cell>
          <cell r="AE385">
            <v>2</v>
          </cell>
          <cell r="AF385">
            <v>2</v>
          </cell>
          <cell r="AG385">
            <v>3</v>
          </cell>
          <cell r="AH385">
            <v>3</v>
          </cell>
          <cell r="AI385">
            <v>4</v>
          </cell>
          <cell r="AJ385">
            <v>5</v>
          </cell>
          <cell r="AK385">
            <v>4</v>
          </cell>
          <cell r="AL385">
            <v>4</v>
          </cell>
          <cell r="AM385">
            <v>6</v>
          </cell>
          <cell r="AN385">
            <v>1</v>
          </cell>
          <cell r="AO385">
            <v>4</v>
          </cell>
          <cell r="AP385">
            <v>6</v>
          </cell>
          <cell r="AQ385">
            <v>3</v>
          </cell>
          <cell r="AR385">
            <v>5</v>
          </cell>
          <cell r="AS385">
            <v>7</v>
          </cell>
          <cell r="AT385">
            <v>3</v>
          </cell>
          <cell r="AU385">
            <v>6</v>
          </cell>
          <cell r="AV385">
            <v>6</v>
          </cell>
          <cell r="AW385">
            <v>4</v>
          </cell>
          <cell r="AX385">
            <v>2</v>
          </cell>
          <cell r="AY385">
            <v>5</v>
          </cell>
          <cell r="AZ385">
            <v>2</v>
          </cell>
          <cell r="BA385">
            <v>6</v>
          </cell>
          <cell r="BB385">
            <v>1</v>
          </cell>
          <cell r="BC385">
            <v>6</v>
          </cell>
          <cell r="BD385">
            <v>2</v>
          </cell>
          <cell r="BE385">
            <v>6</v>
          </cell>
          <cell r="BF385">
            <v>7</v>
          </cell>
          <cell r="BG385">
            <v>7</v>
          </cell>
          <cell r="BH385">
            <v>5</v>
          </cell>
          <cell r="BI385">
            <v>2</v>
          </cell>
          <cell r="BJ385">
            <v>4</v>
          </cell>
          <cell r="BK385">
            <v>4</v>
          </cell>
          <cell r="BL385">
            <v>7</v>
          </cell>
          <cell r="BM385">
            <v>3</v>
          </cell>
          <cell r="BN385">
            <v>6</v>
          </cell>
          <cell r="BO385">
            <v>6</v>
          </cell>
          <cell r="BP385">
            <v>5</v>
          </cell>
          <cell r="BQ385">
            <v>7</v>
          </cell>
          <cell r="BR385">
            <v>11</v>
          </cell>
          <cell r="BS385">
            <v>5</v>
          </cell>
          <cell r="BT385">
            <v>9</v>
          </cell>
          <cell r="BU385">
            <v>4</v>
          </cell>
          <cell r="BV385">
            <v>12</v>
          </cell>
          <cell r="BW385">
            <v>8</v>
          </cell>
          <cell r="BX385">
            <v>8</v>
          </cell>
          <cell r="BY385">
            <v>5</v>
          </cell>
          <cell r="BZ385">
            <v>5</v>
          </cell>
          <cell r="CA385">
            <v>9</v>
          </cell>
          <cell r="CB385">
            <v>6</v>
          </cell>
          <cell r="CC385">
            <v>5</v>
          </cell>
          <cell r="CD385">
            <v>5</v>
          </cell>
          <cell r="CE385">
            <v>5</v>
          </cell>
          <cell r="CF385">
            <v>5</v>
          </cell>
          <cell r="CG385">
            <v>6</v>
          </cell>
          <cell r="CH385">
            <v>4</v>
          </cell>
          <cell r="CI385">
            <v>6</v>
          </cell>
          <cell r="CJ385">
            <v>6</v>
          </cell>
          <cell r="CK385">
            <v>3</v>
          </cell>
          <cell r="CL385">
            <v>6</v>
          </cell>
          <cell r="CM385">
            <v>4</v>
          </cell>
          <cell r="CN385">
            <v>5</v>
          </cell>
          <cell r="CO385">
            <v>5</v>
          </cell>
          <cell r="CP385">
            <v>2</v>
          </cell>
          <cell r="CQ385">
            <v>0</v>
          </cell>
          <cell r="CR385">
            <v>4</v>
          </cell>
          <cell r="CS385">
            <v>3</v>
          </cell>
          <cell r="CT385">
            <v>3</v>
          </cell>
          <cell r="CU385">
            <v>2</v>
          </cell>
          <cell r="CV385">
            <v>1</v>
          </cell>
          <cell r="CW385">
            <v>0</v>
          </cell>
          <cell r="CX385">
            <v>1</v>
          </cell>
          <cell r="CY385">
            <v>1</v>
          </cell>
          <cell r="CZ385">
            <v>0</v>
          </cell>
          <cell r="DA385">
            <v>1</v>
          </cell>
          <cell r="DB385">
            <v>0</v>
          </cell>
          <cell r="DC385">
            <v>0</v>
          </cell>
          <cell r="DD385">
            <v>0</v>
          </cell>
          <cell r="DE385">
            <v>0</v>
          </cell>
        </row>
        <row r="386">
          <cell r="A386" t="str">
            <v>ﾜｼﾞ311</v>
          </cell>
          <cell r="B386" t="str">
            <v>ﾜｼﾞ3</v>
          </cell>
          <cell r="C386">
            <v>1</v>
          </cell>
          <cell r="D386">
            <v>1</v>
          </cell>
          <cell r="E386">
            <v>0</v>
          </cell>
          <cell r="F386">
            <v>5</v>
          </cell>
          <cell r="G386">
            <v>2</v>
          </cell>
          <cell r="H386">
            <v>2</v>
          </cell>
          <cell r="I386">
            <v>7</v>
          </cell>
          <cell r="J386">
            <v>4</v>
          </cell>
          <cell r="K386">
            <v>4</v>
          </cell>
          <cell r="L386">
            <v>1</v>
          </cell>
          <cell r="M386">
            <v>4</v>
          </cell>
          <cell r="N386">
            <v>5</v>
          </cell>
          <cell r="O386">
            <v>4</v>
          </cell>
          <cell r="P386">
            <v>7</v>
          </cell>
          <cell r="Q386">
            <v>4</v>
          </cell>
          <cell r="R386">
            <v>2</v>
          </cell>
          <cell r="S386">
            <v>3</v>
          </cell>
          <cell r="T386">
            <v>1</v>
          </cell>
          <cell r="U386">
            <v>0</v>
          </cell>
          <cell r="V386">
            <v>0</v>
          </cell>
          <cell r="W386">
            <v>0</v>
          </cell>
          <cell r="X386">
            <v>4</v>
          </cell>
          <cell r="Y386">
            <v>1</v>
          </cell>
          <cell r="Z386">
            <v>5</v>
          </cell>
          <cell r="AA386">
            <v>4</v>
          </cell>
          <cell r="AB386">
            <v>8</v>
          </cell>
          <cell r="AC386">
            <v>5</v>
          </cell>
          <cell r="AD386">
            <v>1</v>
          </cell>
          <cell r="AE386">
            <v>8</v>
          </cell>
          <cell r="AF386">
            <v>7</v>
          </cell>
          <cell r="AG386">
            <v>8</v>
          </cell>
          <cell r="AH386">
            <v>3</v>
          </cell>
          <cell r="AI386">
            <v>6</v>
          </cell>
          <cell r="AJ386">
            <v>11</v>
          </cell>
          <cell r="AK386">
            <v>11</v>
          </cell>
          <cell r="AL386">
            <v>4</v>
          </cell>
          <cell r="AM386">
            <v>5</v>
          </cell>
          <cell r="AN386">
            <v>3</v>
          </cell>
          <cell r="AO386">
            <v>2</v>
          </cell>
          <cell r="AP386">
            <v>4</v>
          </cell>
          <cell r="AQ386">
            <v>2</v>
          </cell>
          <cell r="AR386">
            <v>6</v>
          </cell>
          <cell r="AS386">
            <v>10</v>
          </cell>
          <cell r="AT386">
            <v>9</v>
          </cell>
          <cell r="AU386">
            <v>3</v>
          </cell>
          <cell r="AV386">
            <v>3</v>
          </cell>
          <cell r="AW386">
            <v>0</v>
          </cell>
          <cell r="AX386">
            <v>6</v>
          </cell>
          <cell r="AY386">
            <v>4</v>
          </cell>
          <cell r="AZ386">
            <v>6</v>
          </cell>
          <cell r="BA386">
            <v>2</v>
          </cell>
          <cell r="BB386">
            <v>1</v>
          </cell>
          <cell r="BC386">
            <v>11</v>
          </cell>
          <cell r="BD386">
            <v>4</v>
          </cell>
          <cell r="BE386">
            <v>9</v>
          </cell>
          <cell r="BF386">
            <v>2</v>
          </cell>
          <cell r="BG386">
            <v>9</v>
          </cell>
          <cell r="BH386">
            <v>4</v>
          </cell>
          <cell r="BI386">
            <v>1</v>
          </cell>
          <cell r="BJ386">
            <v>0</v>
          </cell>
          <cell r="BK386">
            <v>1</v>
          </cell>
          <cell r="BL386">
            <v>2</v>
          </cell>
          <cell r="BM386">
            <v>1</v>
          </cell>
          <cell r="BN386">
            <v>3</v>
          </cell>
          <cell r="BO386">
            <v>1</v>
          </cell>
          <cell r="BP386">
            <v>2</v>
          </cell>
          <cell r="BQ386">
            <v>3</v>
          </cell>
          <cell r="BR386">
            <v>2</v>
          </cell>
          <cell r="BS386">
            <v>1</v>
          </cell>
          <cell r="BT386">
            <v>2</v>
          </cell>
          <cell r="BU386">
            <v>2</v>
          </cell>
          <cell r="BV386">
            <v>2</v>
          </cell>
          <cell r="BW386">
            <v>3</v>
          </cell>
          <cell r="BX386">
            <v>1</v>
          </cell>
          <cell r="BY386">
            <v>1</v>
          </cell>
          <cell r="BZ386">
            <v>3</v>
          </cell>
          <cell r="CA386">
            <v>0</v>
          </cell>
          <cell r="CB386">
            <v>3</v>
          </cell>
          <cell r="CC386">
            <v>0</v>
          </cell>
          <cell r="CD386">
            <v>0</v>
          </cell>
          <cell r="CE386">
            <v>2</v>
          </cell>
          <cell r="CF386">
            <v>0</v>
          </cell>
          <cell r="CG386">
            <v>1</v>
          </cell>
          <cell r="CH386">
            <v>0</v>
          </cell>
          <cell r="CI386">
            <v>0</v>
          </cell>
          <cell r="CJ386">
            <v>2</v>
          </cell>
          <cell r="CK386">
            <v>1</v>
          </cell>
          <cell r="CL386">
            <v>1</v>
          </cell>
          <cell r="CM386">
            <v>1</v>
          </cell>
          <cell r="CN386">
            <v>1</v>
          </cell>
          <cell r="CO386">
            <v>1</v>
          </cell>
          <cell r="CP386">
            <v>1</v>
          </cell>
          <cell r="CQ386">
            <v>0</v>
          </cell>
          <cell r="CR386">
            <v>0</v>
          </cell>
          <cell r="CS386">
            <v>2</v>
          </cell>
          <cell r="CT386">
            <v>0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0</v>
          </cell>
          <cell r="DA386">
            <v>0</v>
          </cell>
          <cell r="DB386">
            <v>0</v>
          </cell>
          <cell r="DC386">
            <v>0</v>
          </cell>
          <cell r="DD386">
            <v>0</v>
          </cell>
          <cell r="DE386">
            <v>0</v>
          </cell>
        </row>
        <row r="387">
          <cell r="A387" t="str">
            <v>ﾜｼﾞ312</v>
          </cell>
          <cell r="B387" t="str">
            <v>ﾜｼﾞ3</v>
          </cell>
          <cell r="C387">
            <v>1</v>
          </cell>
          <cell r="D387">
            <v>2</v>
          </cell>
          <cell r="E387">
            <v>2</v>
          </cell>
          <cell r="F387">
            <v>6</v>
          </cell>
          <cell r="G387">
            <v>4</v>
          </cell>
          <cell r="H387">
            <v>5</v>
          </cell>
          <cell r="I387">
            <v>4</v>
          </cell>
          <cell r="J387">
            <v>2</v>
          </cell>
          <cell r="K387">
            <v>4</v>
          </cell>
          <cell r="L387">
            <v>4</v>
          </cell>
          <cell r="M387">
            <v>1</v>
          </cell>
          <cell r="N387">
            <v>5</v>
          </cell>
          <cell r="O387">
            <v>4</v>
          </cell>
          <cell r="P387">
            <v>4</v>
          </cell>
          <cell r="Q387">
            <v>2</v>
          </cell>
          <cell r="R387">
            <v>4</v>
          </cell>
          <cell r="S387">
            <v>2</v>
          </cell>
          <cell r="T387">
            <v>4</v>
          </cell>
          <cell r="U387">
            <v>2</v>
          </cell>
          <cell r="V387">
            <v>2</v>
          </cell>
          <cell r="W387">
            <v>1</v>
          </cell>
          <cell r="X387">
            <v>0</v>
          </cell>
          <cell r="Y387">
            <v>2</v>
          </cell>
          <cell r="Z387">
            <v>2</v>
          </cell>
          <cell r="AA387">
            <v>4</v>
          </cell>
          <cell r="AB387">
            <v>2</v>
          </cell>
          <cell r="AC387">
            <v>2</v>
          </cell>
          <cell r="AD387">
            <v>2</v>
          </cell>
          <cell r="AE387">
            <v>0</v>
          </cell>
          <cell r="AF387">
            <v>1</v>
          </cell>
          <cell r="AG387">
            <v>3</v>
          </cell>
          <cell r="AH387">
            <v>2</v>
          </cell>
          <cell r="AI387">
            <v>3</v>
          </cell>
          <cell r="AJ387">
            <v>5</v>
          </cell>
          <cell r="AK387">
            <v>4</v>
          </cell>
          <cell r="AL387">
            <v>3</v>
          </cell>
          <cell r="AM387">
            <v>9</v>
          </cell>
          <cell r="AN387">
            <v>4</v>
          </cell>
          <cell r="AO387">
            <v>2</v>
          </cell>
          <cell r="AP387">
            <v>1</v>
          </cell>
          <cell r="AQ387">
            <v>5</v>
          </cell>
          <cell r="AR387">
            <v>2</v>
          </cell>
          <cell r="AS387">
            <v>6</v>
          </cell>
          <cell r="AT387">
            <v>8</v>
          </cell>
          <cell r="AU387">
            <v>2</v>
          </cell>
          <cell r="AV387">
            <v>1</v>
          </cell>
          <cell r="AW387">
            <v>2</v>
          </cell>
          <cell r="AX387">
            <v>2</v>
          </cell>
          <cell r="AY387">
            <v>2</v>
          </cell>
          <cell r="AZ387">
            <v>4</v>
          </cell>
          <cell r="BA387">
            <v>3</v>
          </cell>
          <cell r="BB387">
            <v>4</v>
          </cell>
          <cell r="BC387">
            <v>2</v>
          </cell>
          <cell r="BD387">
            <v>3</v>
          </cell>
          <cell r="BE387">
            <v>5</v>
          </cell>
          <cell r="BF387">
            <v>2</v>
          </cell>
          <cell r="BG387">
            <v>2</v>
          </cell>
          <cell r="BH387">
            <v>0</v>
          </cell>
          <cell r="BI387">
            <v>2</v>
          </cell>
          <cell r="BJ387">
            <v>3</v>
          </cell>
          <cell r="BK387">
            <v>2</v>
          </cell>
          <cell r="BL387">
            <v>2</v>
          </cell>
          <cell r="BM387">
            <v>3</v>
          </cell>
          <cell r="BN387">
            <v>1</v>
          </cell>
          <cell r="BO387">
            <v>2</v>
          </cell>
          <cell r="BP387">
            <v>3</v>
          </cell>
          <cell r="BQ387">
            <v>1</v>
          </cell>
          <cell r="BR387">
            <v>2</v>
          </cell>
          <cell r="BS387">
            <v>1</v>
          </cell>
          <cell r="BT387">
            <v>1</v>
          </cell>
          <cell r="BU387">
            <v>0</v>
          </cell>
          <cell r="BV387">
            <v>0</v>
          </cell>
          <cell r="BW387">
            <v>0</v>
          </cell>
          <cell r="BX387">
            <v>1</v>
          </cell>
          <cell r="BY387">
            <v>0</v>
          </cell>
          <cell r="BZ387">
            <v>0</v>
          </cell>
          <cell r="CA387">
            <v>3</v>
          </cell>
          <cell r="CB387">
            <v>2</v>
          </cell>
          <cell r="CC387">
            <v>2</v>
          </cell>
          <cell r="CD387">
            <v>4</v>
          </cell>
          <cell r="CE387">
            <v>1</v>
          </cell>
          <cell r="CF387">
            <v>1</v>
          </cell>
          <cell r="CG387">
            <v>0</v>
          </cell>
          <cell r="CH387">
            <v>1</v>
          </cell>
          <cell r="CI387">
            <v>3</v>
          </cell>
          <cell r="CJ387">
            <v>2</v>
          </cell>
          <cell r="CK387">
            <v>3</v>
          </cell>
          <cell r="CL387">
            <v>0</v>
          </cell>
          <cell r="CM387">
            <v>2</v>
          </cell>
          <cell r="CN387">
            <v>0</v>
          </cell>
          <cell r="CO387">
            <v>0</v>
          </cell>
          <cell r="CP387">
            <v>1</v>
          </cell>
          <cell r="CQ387">
            <v>0</v>
          </cell>
          <cell r="CR387">
            <v>1</v>
          </cell>
          <cell r="CS387">
            <v>0</v>
          </cell>
          <cell r="CT387">
            <v>1</v>
          </cell>
          <cell r="CU387">
            <v>1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0</v>
          </cell>
          <cell r="DA387">
            <v>0</v>
          </cell>
          <cell r="DB387">
            <v>0</v>
          </cell>
          <cell r="DC387">
            <v>0</v>
          </cell>
          <cell r="DD387">
            <v>0</v>
          </cell>
          <cell r="DE387">
            <v>0</v>
          </cell>
        </row>
        <row r="388">
          <cell r="A388" t="str">
            <v>ﾅｶｸ 11</v>
          </cell>
          <cell r="B388" t="str">
            <v xml:space="preserve">ﾅｶｸ </v>
          </cell>
          <cell r="C388">
            <v>1</v>
          </cell>
          <cell r="D388">
            <v>1</v>
          </cell>
          <cell r="E388">
            <v>981</v>
          </cell>
          <cell r="F388">
            <v>1068</v>
          </cell>
          <cell r="G388">
            <v>1001</v>
          </cell>
          <cell r="H388">
            <v>1036</v>
          </cell>
          <cell r="I388">
            <v>1023</v>
          </cell>
          <cell r="J388">
            <v>1046</v>
          </cell>
          <cell r="K388">
            <v>1028</v>
          </cell>
          <cell r="L388">
            <v>1021</v>
          </cell>
          <cell r="M388">
            <v>1024</v>
          </cell>
          <cell r="N388">
            <v>1038</v>
          </cell>
          <cell r="O388">
            <v>1033</v>
          </cell>
          <cell r="P388">
            <v>1024</v>
          </cell>
          <cell r="Q388">
            <v>1076</v>
          </cell>
          <cell r="R388">
            <v>1065</v>
          </cell>
          <cell r="S388">
            <v>1093</v>
          </cell>
          <cell r="T388">
            <v>1131</v>
          </cell>
          <cell r="U388">
            <v>1148</v>
          </cell>
          <cell r="V388">
            <v>1182</v>
          </cell>
          <cell r="W388">
            <v>1209</v>
          </cell>
          <cell r="X388">
            <v>1202</v>
          </cell>
          <cell r="Y388">
            <v>1192</v>
          </cell>
          <cell r="Z388">
            <v>1269</v>
          </cell>
          <cell r="AA388">
            <v>1265</v>
          </cell>
          <cell r="AB388">
            <v>1365</v>
          </cell>
          <cell r="AC388">
            <v>1368</v>
          </cell>
          <cell r="AD388">
            <v>1310</v>
          </cell>
          <cell r="AE388">
            <v>1423</v>
          </cell>
          <cell r="AF388">
            <v>1309</v>
          </cell>
          <cell r="AG388">
            <v>1326</v>
          </cell>
          <cell r="AH388">
            <v>1433</v>
          </cell>
          <cell r="AI388">
            <v>1431</v>
          </cell>
          <cell r="AJ388">
            <v>1525</v>
          </cell>
          <cell r="AK388">
            <v>1539</v>
          </cell>
          <cell r="AL388">
            <v>1491</v>
          </cell>
          <cell r="AM388">
            <v>1517</v>
          </cell>
          <cell r="AN388">
            <v>1512</v>
          </cell>
          <cell r="AO388">
            <v>1539</v>
          </cell>
          <cell r="AP388">
            <v>1569</v>
          </cell>
          <cell r="AQ388">
            <v>1584</v>
          </cell>
          <cell r="AR388">
            <v>1588</v>
          </cell>
          <cell r="AS388">
            <v>1575</v>
          </cell>
          <cell r="AT388">
            <v>1698</v>
          </cell>
          <cell r="AU388">
            <v>1793</v>
          </cell>
          <cell r="AV388">
            <v>1909</v>
          </cell>
          <cell r="AW388">
            <v>1940</v>
          </cell>
          <cell r="AX388">
            <v>1939</v>
          </cell>
          <cell r="AY388">
            <v>1934</v>
          </cell>
          <cell r="AZ388">
            <v>1864</v>
          </cell>
          <cell r="BA388">
            <v>1933</v>
          </cell>
          <cell r="BB388">
            <v>1865</v>
          </cell>
          <cell r="BC388">
            <v>1887</v>
          </cell>
          <cell r="BD388">
            <v>1359</v>
          </cell>
          <cell r="BE388">
            <v>1855</v>
          </cell>
          <cell r="BF388">
            <v>1691</v>
          </cell>
          <cell r="BG388">
            <v>1602</v>
          </cell>
          <cell r="BH388">
            <v>1569</v>
          </cell>
          <cell r="BI388">
            <v>1467</v>
          </cell>
          <cell r="BJ388">
            <v>1502</v>
          </cell>
          <cell r="BK388">
            <v>1574</v>
          </cell>
          <cell r="BL388">
            <v>1584</v>
          </cell>
          <cell r="BM388">
            <v>1465</v>
          </cell>
          <cell r="BN388">
            <v>1476</v>
          </cell>
          <cell r="BO388">
            <v>1531</v>
          </cell>
          <cell r="BP388">
            <v>1387</v>
          </cell>
          <cell r="BQ388">
            <v>1416</v>
          </cell>
          <cell r="BR388">
            <v>1524</v>
          </cell>
          <cell r="BS388">
            <v>1637</v>
          </cell>
          <cell r="BT388">
            <v>1694</v>
          </cell>
          <cell r="BU388">
            <v>1811</v>
          </cell>
          <cell r="BV388">
            <v>1871</v>
          </cell>
          <cell r="BW388">
            <v>1571</v>
          </cell>
          <cell r="BX388">
            <v>1018</v>
          </cell>
          <cell r="BY388">
            <v>1024</v>
          </cell>
          <cell r="BZ388">
            <v>1296</v>
          </cell>
          <cell r="CA388">
            <v>1218</v>
          </cell>
          <cell r="CB388">
            <v>1211</v>
          </cell>
          <cell r="CC388">
            <v>1179</v>
          </cell>
          <cell r="CD388">
            <v>1016</v>
          </cell>
          <cell r="CE388">
            <v>852</v>
          </cell>
          <cell r="CF388">
            <v>899</v>
          </cell>
          <cell r="CG388">
            <v>972</v>
          </cell>
          <cell r="CH388">
            <v>885</v>
          </cell>
          <cell r="CI388">
            <v>755</v>
          </cell>
          <cell r="CJ388">
            <v>731</v>
          </cell>
          <cell r="CK388">
            <v>644</v>
          </cell>
          <cell r="CL388">
            <v>578</v>
          </cell>
          <cell r="CM388">
            <v>474</v>
          </cell>
          <cell r="CN388">
            <v>410</v>
          </cell>
          <cell r="CO388">
            <v>333</v>
          </cell>
          <cell r="CP388">
            <v>305</v>
          </cell>
          <cell r="CQ388">
            <v>235</v>
          </cell>
          <cell r="CR388">
            <v>211</v>
          </cell>
          <cell r="CS388">
            <v>175</v>
          </cell>
          <cell r="CT388">
            <v>106</v>
          </cell>
          <cell r="CU388">
            <v>81</v>
          </cell>
          <cell r="CV388">
            <v>55</v>
          </cell>
          <cell r="CW388">
            <v>37</v>
          </cell>
          <cell r="CX388">
            <v>21</v>
          </cell>
          <cell r="CY388">
            <v>18</v>
          </cell>
          <cell r="CZ388">
            <v>9</v>
          </cell>
          <cell r="DA388">
            <v>6</v>
          </cell>
          <cell r="DB388">
            <v>0</v>
          </cell>
          <cell r="DC388">
            <v>2</v>
          </cell>
          <cell r="DD388">
            <v>2</v>
          </cell>
          <cell r="DE388">
            <v>0</v>
          </cell>
        </row>
        <row r="389">
          <cell r="A389" t="str">
            <v>ﾅｶｸ 12</v>
          </cell>
          <cell r="B389" t="str">
            <v xml:space="preserve">ﾅｶｸ </v>
          </cell>
          <cell r="C389">
            <v>1</v>
          </cell>
          <cell r="D389">
            <v>2</v>
          </cell>
          <cell r="E389">
            <v>899</v>
          </cell>
          <cell r="F389">
            <v>947</v>
          </cell>
          <cell r="G389">
            <v>966</v>
          </cell>
          <cell r="H389">
            <v>924</v>
          </cell>
          <cell r="I389">
            <v>983</v>
          </cell>
          <cell r="J389">
            <v>974</v>
          </cell>
          <cell r="K389">
            <v>1002</v>
          </cell>
          <cell r="L389">
            <v>952</v>
          </cell>
          <cell r="M389">
            <v>1042</v>
          </cell>
          <cell r="N389">
            <v>1017</v>
          </cell>
          <cell r="O389">
            <v>1023</v>
          </cell>
          <cell r="P389">
            <v>1056</v>
          </cell>
          <cell r="Q389">
            <v>942</v>
          </cell>
          <cell r="R389">
            <v>936</v>
          </cell>
          <cell r="S389">
            <v>1035</v>
          </cell>
          <cell r="T389">
            <v>1077</v>
          </cell>
          <cell r="U389">
            <v>1044</v>
          </cell>
          <cell r="V389">
            <v>1101</v>
          </cell>
          <cell r="W389">
            <v>1088</v>
          </cell>
          <cell r="X389">
            <v>1127</v>
          </cell>
          <cell r="Y389">
            <v>1102</v>
          </cell>
          <cell r="Z389">
            <v>1152</v>
          </cell>
          <cell r="AA389">
            <v>1062</v>
          </cell>
          <cell r="AB389">
            <v>1162</v>
          </cell>
          <cell r="AC389">
            <v>1168</v>
          </cell>
          <cell r="AD389">
            <v>1223</v>
          </cell>
          <cell r="AE389">
            <v>1162</v>
          </cell>
          <cell r="AF389">
            <v>1169</v>
          </cell>
          <cell r="AG389">
            <v>1263</v>
          </cell>
          <cell r="AH389">
            <v>1279</v>
          </cell>
          <cell r="AI389">
            <v>1290</v>
          </cell>
          <cell r="AJ389">
            <v>1219</v>
          </cell>
          <cell r="AK389">
            <v>1365</v>
          </cell>
          <cell r="AL389">
            <v>1477</v>
          </cell>
          <cell r="AM389">
            <v>1399</v>
          </cell>
          <cell r="AN389">
            <v>1455</v>
          </cell>
          <cell r="AO389">
            <v>1450</v>
          </cell>
          <cell r="AP389">
            <v>1459</v>
          </cell>
          <cell r="AQ389">
            <v>1491</v>
          </cell>
          <cell r="AR389">
            <v>1576</v>
          </cell>
          <cell r="AS389">
            <v>1569</v>
          </cell>
          <cell r="AT389">
            <v>1653</v>
          </cell>
          <cell r="AU389">
            <v>1753</v>
          </cell>
          <cell r="AV389">
            <v>1856</v>
          </cell>
          <cell r="AW389">
            <v>1907</v>
          </cell>
          <cell r="AX389">
            <v>1943</v>
          </cell>
          <cell r="AY389">
            <v>1815</v>
          </cell>
          <cell r="AZ389">
            <v>1791</v>
          </cell>
          <cell r="BA389">
            <v>1845</v>
          </cell>
          <cell r="BB389">
            <v>1694</v>
          </cell>
          <cell r="BC389">
            <v>1760</v>
          </cell>
          <cell r="BD389">
            <v>1265</v>
          </cell>
          <cell r="BE389">
            <v>1719</v>
          </cell>
          <cell r="BF389">
            <v>1673</v>
          </cell>
          <cell r="BG389">
            <v>1468</v>
          </cell>
          <cell r="BH389">
            <v>1539</v>
          </cell>
          <cell r="BI389">
            <v>1428</v>
          </cell>
          <cell r="BJ389">
            <v>1462</v>
          </cell>
          <cell r="BK389">
            <v>1507</v>
          </cell>
          <cell r="BL389">
            <v>1444</v>
          </cell>
          <cell r="BM389">
            <v>1391</v>
          </cell>
          <cell r="BN389">
            <v>1339</v>
          </cell>
          <cell r="BO389">
            <v>1413</v>
          </cell>
          <cell r="BP389">
            <v>1342</v>
          </cell>
          <cell r="BQ389">
            <v>1512</v>
          </cell>
          <cell r="BR389">
            <v>1543</v>
          </cell>
          <cell r="BS389">
            <v>1540</v>
          </cell>
          <cell r="BT389">
            <v>1754</v>
          </cell>
          <cell r="BU389">
            <v>1883</v>
          </cell>
          <cell r="BV389">
            <v>2010</v>
          </cell>
          <cell r="BW389">
            <v>1663</v>
          </cell>
          <cell r="BX389">
            <v>1164</v>
          </cell>
          <cell r="BY389">
            <v>1324</v>
          </cell>
          <cell r="BZ389">
            <v>1506</v>
          </cell>
          <cell r="CA389">
            <v>1361</v>
          </cell>
          <cell r="CB389">
            <v>1388</v>
          </cell>
          <cell r="CC389">
            <v>1394</v>
          </cell>
          <cell r="CD389">
            <v>1330</v>
          </cell>
          <cell r="CE389">
            <v>1084</v>
          </cell>
          <cell r="CF389">
            <v>1195</v>
          </cell>
          <cell r="CG389">
            <v>1169</v>
          </cell>
          <cell r="CH389">
            <v>1234</v>
          </cell>
          <cell r="CI389">
            <v>1126</v>
          </cell>
          <cell r="CJ389">
            <v>1094</v>
          </cell>
          <cell r="CK389">
            <v>1038</v>
          </cell>
          <cell r="CL389">
            <v>997</v>
          </cell>
          <cell r="CM389">
            <v>908</v>
          </cell>
          <cell r="CN389">
            <v>732</v>
          </cell>
          <cell r="CO389">
            <v>700</v>
          </cell>
          <cell r="CP389">
            <v>596</v>
          </cell>
          <cell r="CQ389">
            <v>531</v>
          </cell>
          <cell r="CR389">
            <v>506</v>
          </cell>
          <cell r="CS389">
            <v>406</v>
          </cell>
          <cell r="CT389">
            <v>296</v>
          </cell>
          <cell r="CU389">
            <v>250</v>
          </cell>
          <cell r="CV389">
            <v>193</v>
          </cell>
          <cell r="CW389">
            <v>144</v>
          </cell>
          <cell r="CX389">
            <v>116</v>
          </cell>
          <cell r="CY389">
            <v>70</v>
          </cell>
          <cell r="CZ389">
            <v>54</v>
          </cell>
          <cell r="DA389">
            <v>30</v>
          </cell>
          <cell r="DB389">
            <v>18</v>
          </cell>
          <cell r="DC389">
            <v>14</v>
          </cell>
          <cell r="DD389">
            <v>10</v>
          </cell>
          <cell r="DE389">
            <v>15</v>
          </cell>
        </row>
        <row r="390">
          <cell r="A390" t="str">
            <v>ｱﾘﾀｷ21</v>
          </cell>
          <cell r="B390" t="str">
            <v>ｱﾘﾀｷ</v>
          </cell>
          <cell r="C390">
            <v>2</v>
          </cell>
          <cell r="D390">
            <v>1</v>
          </cell>
          <cell r="E390">
            <v>13</v>
          </cell>
          <cell r="F390">
            <v>24</v>
          </cell>
          <cell r="G390">
            <v>21</v>
          </cell>
          <cell r="H390">
            <v>23</v>
          </cell>
          <cell r="I390">
            <v>16</v>
          </cell>
          <cell r="J390">
            <v>22</v>
          </cell>
          <cell r="K390">
            <v>24</v>
          </cell>
          <cell r="L390">
            <v>29</v>
          </cell>
          <cell r="M390">
            <v>21</v>
          </cell>
          <cell r="N390">
            <v>19</v>
          </cell>
          <cell r="O390">
            <v>27</v>
          </cell>
          <cell r="P390">
            <v>17</v>
          </cell>
          <cell r="Q390">
            <v>30</v>
          </cell>
          <cell r="R390">
            <v>20</v>
          </cell>
          <cell r="S390">
            <v>28</v>
          </cell>
          <cell r="T390">
            <v>23</v>
          </cell>
          <cell r="U390">
            <v>23</v>
          </cell>
          <cell r="V390">
            <v>19</v>
          </cell>
          <cell r="W390">
            <v>18</v>
          </cell>
          <cell r="X390">
            <v>23</v>
          </cell>
          <cell r="Y390">
            <v>16</v>
          </cell>
          <cell r="Z390">
            <v>11</v>
          </cell>
          <cell r="AA390">
            <v>20</v>
          </cell>
          <cell r="AB390">
            <v>15</v>
          </cell>
          <cell r="AC390">
            <v>12</v>
          </cell>
          <cell r="AD390">
            <v>9</v>
          </cell>
          <cell r="AE390">
            <v>13</v>
          </cell>
          <cell r="AF390">
            <v>16</v>
          </cell>
          <cell r="AG390">
            <v>23</v>
          </cell>
          <cell r="AH390">
            <v>13</v>
          </cell>
          <cell r="AI390">
            <v>22</v>
          </cell>
          <cell r="AJ390">
            <v>17</v>
          </cell>
          <cell r="AK390">
            <v>27</v>
          </cell>
          <cell r="AL390">
            <v>21</v>
          </cell>
          <cell r="AM390">
            <v>26</v>
          </cell>
          <cell r="AN390">
            <v>22</v>
          </cell>
          <cell r="AO390">
            <v>30</v>
          </cell>
          <cell r="AP390">
            <v>30</v>
          </cell>
          <cell r="AQ390">
            <v>27</v>
          </cell>
          <cell r="AR390">
            <v>33</v>
          </cell>
          <cell r="AS390">
            <v>31</v>
          </cell>
          <cell r="AT390">
            <v>35</v>
          </cell>
          <cell r="AU390">
            <v>34</v>
          </cell>
          <cell r="AV390">
            <v>46</v>
          </cell>
          <cell r="AW390">
            <v>43</v>
          </cell>
          <cell r="AX390">
            <v>36</v>
          </cell>
          <cell r="AY390">
            <v>24</v>
          </cell>
          <cell r="AZ390">
            <v>23</v>
          </cell>
          <cell r="BA390">
            <v>34</v>
          </cell>
          <cell r="BB390">
            <v>31</v>
          </cell>
          <cell r="BC390">
            <v>19</v>
          </cell>
          <cell r="BD390">
            <v>29</v>
          </cell>
          <cell r="BE390">
            <v>27</v>
          </cell>
          <cell r="BF390">
            <v>26</v>
          </cell>
          <cell r="BG390">
            <v>17</v>
          </cell>
          <cell r="BH390">
            <v>12</v>
          </cell>
          <cell r="BI390">
            <v>15</v>
          </cell>
          <cell r="BJ390">
            <v>14</v>
          </cell>
          <cell r="BK390">
            <v>15</v>
          </cell>
          <cell r="BL390">
            <v>21</v>
          </cell>
          <cell r="BM390">
            <v>12</v>
          </cell>
          <cell r="BN390">
            <v>15</v>
          </cell>
          <cell r="BO390">
            <v>19</v>
          </cell>
          <cell r="BP390">
            <v>24</v>
          </cell>
          <cell r="BQ390">
            <v>19</v>
          </cell>
          <cell r="BR390">
            <v>26</v>
          </cell>
          <cell r="BS390">
            <v>29</v>
          </cell>
          <cell r="BT390">
            <v>20</v>
          </cell>
          <cell r="BU390">
            <v>30</v>
          </cell>
          <cell r="BV390">
            <v>31</v>
          </cell>
          <cell r="BW390">
            <v>16</v>
          </cell>
          <cell r="BX390">
            <v>16</v>
          </cell>
          <cell r="BY390">
            <v>15</v>
          </cell>
          <cell r="BZ390">
            <v>15</v>
          </cell>
          <cell r="CA390">
            <v>24</v>
          </cell>
          <cell r="CB390">
            <v>25</v>
          </cell>
          <cell r="CC390">
            <v>22</v>
          </cell>
          <cell r="CD390">
            <v>12</v>
          </cell>
          <cell r="CE390">
            <v>20</v>
          </cell>
          <cell r="CF390">
            <v>19</v>
          </cell>
          <cell r="CG390">
            <v>20</v>
          </cell>
          <cell r="CH390">
            <v>15</v>
          </cell>
          <cell r="CI390">
            <v>13</v>
          </cell>
          <cell r="CJ390">
            <v>6</v>
          </cell>
          <cell r="CK390">
            <v>17</v>
          </cell>
          <cell r="CL390">
            <v>6</v>
          </cell>
          <cell r="CM390">
            <v>13</v>
          </cell>
          <cell r="CN390">
            <v>2</v>
          </cell>
          <cell r="CO390">
            <v>2</v>
          </cell>
          <cell r="CP390">
            <v>2</v>
          </cell>
          <cell r="CQ390">
            <v>1</v>
          </cell>
          <cell r="CR390">
            <v>3</v>
          </cell>
          <cell r="CS390">
            <v>0</v>
          </cell>
          <cell r="CT390">
            <v>2</v>
          </cell>
          <cell r="CU390">
            <v>3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</row>
        <row r="391">
          <cell r="A391" t="str">
            <v>ｱﾘﾀｷ22</v>
          </cell>
          <cell r="B391" t="str">
            <v>ｱﾘﾀｷ</v>
          </cell>
          <cell r="C391">
            <v>2</v>
          </cell>
          <cell r="D391">
            <v>2</v>
          </cell>
          <cell r="E391">
            <v>22</v>
          </cell>
          <cell r="F391">
            <v>11</v>
          </cell>
          <cell r="G391">
            <v>31</v>
          </cell>
          <cell r="H391">
            <v>24</v>
          </cell>
          <cell r="I391">
            <v>29</v>
          </cell>
          <cell r="J391">
            <v>25</v>
          </cell>
          <cell r="K391">
            <v>24</v>
          </cell>
          <cell r="L391">
            <v>16</v>
          </cell>
          <cell r="M391">
            <v>29</v>
          </cell>
          <cell r="N391">
            <v>23</v>
          </cell>
          <cell r="O391">
            <v>29</v>
          </cell>
          <cell r="P391">
            <v>11</v>
          </cell>
          <cell r="Q391">
            <v>21</v>
          </cell>
          <cell r="R391">
            <v>29</v>
          </cell>
          <cell r="S391">
            <v>19</v>
          </cell>
          <cell r="T391">
            <v>24</v>
          </cell>
          <cell r="U391">
            <v>21</v>
          </cell>
          <cell r="V391">
            <v>17</v>
          </cell>
          <cell r="W391">
            <v>24</v>
          </cell>
          <cell r="X391">
            <v>15</v>
          </cell>
          <cell r="Y391">
            <v>17</v>
          </cell>
          <cell r="Z391">
            <v>15</v>
          </cell>
          <cell r="AA391">
            <v>15</v>
          </cell>
          <cell r="AB391">
            <v>10</v>
          </cell>
          <cell r="AC391">
            <v>9</v>
          </cell>
          <cell r="AD391">
            <v>22</v>
          </cell>
          <cell r="AE391">
            <v>10</v>
          </cell>
          <cell r="AF391">
            <v>13</v>
          </cell>
          <cell r="AG391">
            <v>26</v>
          </cell>
          <cell r="AH391">
            <v>20</v>
          </cell>
          <cell r="AI391">
            <v>20</v>
          </cell>
          <cell r="AJ391">
            <v>27</v>
          </cell>
          <cell r="AK391">
            <v>26</v>
          </cell>
          <cell r="AL391">
            <v>19</v>
          </cell>
          <cell r="AM391">
            <v>27</v>
          </cell>
          <cell r="AN391">
            <v>30</v>
          </cell>
          <cell r="AO391">
            <v>40</v>
          </cell>
          <cell r="AP391">
            <v>26</v>
          </cell>
          <cell r="AQ391">
            <v>36</v>
          </cell>
          <cell r="AR391">
            <v>23</v>
          </cell>
          <cell r="AS391">
            <v>35</v>
          </cell>
          <cell r="AT391">
            <v>32</v>
          </cell>
          <cell r="AU391">
            <v>32</v>
          </cell>
          <cell r="AV391">
            <v>37</v>
          </cell>
          <cell r="AW391">
            <v>36</v>
          </cell>
          <cell r="AX391">
            <v>32</v>
          </cell>
          <cell r="AY391">
            <v>22</v>
          </cell>
          <cell r="AZ391">
            <v>36</v>
          </cell>
          <cell r="BA391">
            <v>29</v>
          </cell>
          <cell r="BB391">
            <v>32</v>
          </cell>
          <cell r="BC391">
            <v>24</v>
          </cell>
          <cell r="BD391">
            <v>10</v>
          </cell>
          <cell r="BE391">
            <v>21</v>
          </cell>
          <cell r="BF391">
            <v>16</v>
          </cell>
          <cell r="BG391">
            <v>14</v>
          </cell>
          <cell r="BH391">
            <v>17</v>
          </cell>
          <cell r="BI391">
            <v>21</v>
          </cell>
          <cell r="BJ391">
            <v>22</v>
          </cell>
          <cell r="BK391">
            <v>16</v>
          </cell>
          <cell r="BL391">
            <v>21</v>
          </cell>
          <cell r="BM391">
            <v>14</v>
          </cell>
          <cell r="BN391">
            <v>19</v>
          </cell>
          <cell r="BO391">
            <v>18</v>
          </cell>
          <cell r="BP391">
            <v>16</v>
          </cell>
          <cell r="BQ391">
            <v>14</v>
          </cell>
          <cell r="BR391">
            <v>35</v>
          </cell>
          <cell r="BS391">
            <v>23</v>
          </cell>
          <cell r="BT391">
            <v>28</v>
          </cell>
          <cell r="BU391">
            <v>31</v>
          </cell>
          <cell r="BV391">
            <v>40</v>
          </cell>
          <cell r="BW391">
            <v>28</v>
          </cell>
          <cell r="BX391">
            <v>19</v>
          </cell>
          <cell r="BY391">
            <v>20</v>
          </cell>
          <cell r="BZ391">
            <v>19</v>
          </cell>
          <cell r="CA391">
            <v>17</v>
          </cell>
          <cell r="CB391">
            <v>28</v>
          </cell>
          <cell r="CC391">
            <v>21</v>
          </cell>
          <cell r="CD391">
            <v>30</v>
          </cell>
          <cell r="CE391">
            <v>13</v>
          </cell>
          <cell r="CF391">
            <v>14</v>
          </cell>
          <cell r="CG391">
            <v>16</v>
          </cell>
          <cell r="CH391">
            <v>16</v>
          </cell>
          <cell r="CI391">
            <v>9</v>
          </cell>
          <cell r="CJ391">
            <v>15</v>
          </cell>
          <cell r="CK391">
            <v>7</v>
          </cell>
          <cell r="CL391">
            <v>10</v>
          </cell>
          <cell r="CM391">
            <v>14</v>
          </cell>
          <cell r="CN391">
            <v>9</v>
          </cell>
          <cell r="CO391">
            <v>7</v>
          </cell>
          <cell r="CP391">
            <v>6</v>
          </cell>
          <cell r="CQ391">
            <v>10</v>
          </cell>
          <cell r="CR391">
            <v>4</v>
          </cell>
          <cell r="CS391">
            <v>6</v>
          </cell>
          <cell r="CT391">
            <v>11</v>
          </cell>
          <cell r="CU391">
            <v>2</v>
          </cell>
          <cell r="CV391">
            <v>0</v>
          </cell>
          <cell r="CW391">
            <v>1</v>
          </cell>
          <cell r="CX391">
            <v>1</v>
          </cell>
          <cell r="CY391">
            <v>0</v>
          </cell>
          <cell r="CZ391">
            <v>1</v>
          </cell>
          <cell r="DA391">
            <v>1</v>
          </cell>
          <cell r="DB391">
            <v>0</v>
          </cell>
          <cell r="DC391">
            <v>0</v>
          </cell>
          <cell r="DD391">
            <v>0</v>
          </cell>
          <cell r="DE391">
            <v>0</v>
          </cell>
        </row>
        <row r="392">
          <cell r="A392" t="str">
            <v>ｱﾘﾀﾆ21</v>
          </cell>
          <cell r="B392" t="str">
            <v>ｱﾘﾀﾆ</v>
          </cell>
          <cell r="C392">
            <v>2</v>
          </cell>
          <cell r="D392">
            <v>1</v>
          </cell>
          <cell r="E392">
            <v>4</v>
          </cell>
          <cell r="F392">
            <v>3</v>
          </cell>
          <cell r="G392">
            <v>7</v>
          </cell>
          <cell r="H392">
            <v>1</v>
          </cell>
          <cell r="I392">
            <v>7</v>
          </cell>
          <cell r="J392">
            <v>2</v>
          </cell>
          <cell r="K392">
            <v>2</v>
          </cell>
          <cell r="L392">
            <v>4</v>
          </cell>
          <cell r="M392">
            <v>1</v>
          </cell>
          <cell r="N392">
            <v>7</v>
          </cell>
          <cell r="O392">
            <v>3</v>
          </cell>
          <cell r="P392">
            <v>7</v>
          </cell>
          <cell r="Q392">
            <v>2</v>
          </cell>
          <cell r="R392">
            <v>9</v>
          </cell>
          <cell r="S392">
            <v>8</v>
          </cell>
          <cell r="T392">
            <v>8</v>
          </cell>
          <cell r="U392">
            <v>5</v>
          </cell>
          <cell r="V392">
            <v>4</v>
          </cell>
          <cell r="W392">
            <v>5</v>
          </cell>
          <cell r="X392">
            <v>3</v>
          </cell>
          <cell r="Y392">
            <v>8</v>
          </cell>
          <cell r="Z392">
            <v>3</v>
          </cell>
          <cell r="AA392">
            <v>9</v>
          </cell>
          <cell r="AB392">
            <v>8</v>
          </cell>
          <cell r="AC392">
            <v>3</v>
          </cell>
          <cell r="AD392">
            <v>8</v>
          </cell>
          <cell r="AE392">
            <v>6</v>
          </cell>
          <cell r="AF392">
            <v>6</v>
          </cell>
          <cell r="AG392">
            <v>7</v>
          </cell>
          <cell r="AH392">
            <v>6</v>
          </cell>
          <cell r="AI392">
            <v>5</v>
          </cell>
          <cell r="AJ392">
            <v>3</v>
          </cell>
          <cell r="AK392">
            <v>9</v>
          </cell>
          <cell r="AL392">
            <v>5</v>
          </cell>
          <cell r="AM392">
            <v>4</v>
          </cell>
          <cell r="AN392">
            <v>2</v>
          </cell>
          <cell r="AO392">
            <v>9</v>
          </cell>
          <cell r="AP392">
            <v>0</v>
          </cell>
          <cell r="AQ392">
            <v>8</v>
          </cell>
          <cell r="AR392">
            <v>4</v>
          </cell>
          <cell r="AS392">
            <v>10</v>
          </cell>
          <cell r="AT392">
            <v>14</v>
          </cell>
          <cell r="AU392">
            <v>8</v>
          </cell>
          <cell r="AV392">
            <v>7</v>
          </cell>
          <cell r="AW392">
            <v>7</v>
          </cell>
          <cell r="AX392">
            <v>12</v>
          </cell>
          <cell r="AY392">
            <v>3</v>
          </cell>
          <cell r="AZ392">
            <v>6</v>
          </cell>
          <cell r="BA392">
            <v>10</v>
          </cell>
          <cell r="BB392">
            <v>5</v>
          </cell>
          <cell r="BC392">
            <v>18</v>
          </cell>
          <cell r="BD392">
            <v>3</v>
          </cell>
          <cell r="BE392">
            <v>9</v>
          </cell>
          <cell r="BF392">
            <v>8</v>
          </cell>
          <cell r="BG392">
            <v>7</v>
          </cell>
          <cell r="BH392">
            <v>5</v>
          </cell>
          <cell r="BI392">
            <v>7</v>
          </cell>
          <cell r="BJ392">
            <v>5</v>
          </cell>
          <cell r="BK392">
            <v>6</v>
          </cell>
          <cell r="BL392">
            <v>6</v>
          </cell>
          <cell r="BM392">
            <v>9</v>
          </cell>
          <cell r="BN392">
            <v>7</v>
          </cell>
          <cell r="BO392">
            <v>9</v>
          </cell>
          <cell r="BP392">
            <v>4</v>
          </cell>
          <cell r="BQ392">
            <v>4</v>
          </cell>
          <cell r="BR392">
            <v>8</v>
          </cell>
          <cell r="BS392">
            <v>9</v>
          </cell>
          <cell r="BT392">
            <v>6</v>
          </cell>
          <cell r="BU392">
            <v>19</v>
          </cell>
          <cell r="BV392">
            <v>13</v>
          </cell>
          <cell r="BW392">
            <v>8</v>
          </cell>
          <cell r="BX392">
            <v>10</v>
          </cell>
          <cell r="BY392">
            <v>6</v>
          </cell>
          <cell r="BZ392">
            <v>8</v>
          </cell>
          <cell r="CA392">
            <v>12</v>
          </cell>
          <cell r="CB392">
            <v>7</v>
          </cell>
          <cell r="CC392">
            <v>6</v>
          </cell>
          <cell r="CD392">
            <v>10</v>
          </cell>
          <cell r="CE392">
            <v>5</v>
          </cell>
          <cell r="CF392">
            <v>7</v>
          </cell>
          <cell r="CG392">
            <v>7</v>
          </cell>
          <cell r="CH392">
            <v>6</v>
          </cell>
          <cell r="CI392">
            <v>4</v>
          </cell>
          <cell r="CJ392">
            <v>1</v>
          </cell>
          <cell r="CK392">
            <v>4</v>
          </cell>
          <cell r="CL392">
            <v>3</v>
          </cell>
          <cell r="CM392">
            <v>3</v>
          </cell>
          <cell r="CN392">
            <v>0</v>
          </cell>
          <cell r="CO392">
            <v>2</v>
          </cell>
          <cell r="CP392">
            <v>0</v>
          </cell>
          <cell r="CQ392">
            <v>0</v>
          </cell>
          <cell r="CR392">
            <v>2</v>
          </cell>
          <cell r="CS392">
            <v>0</v>
          </cell>
          <cell r="CT392">
            <v>1</v>
          </cell>
          <cell r="CU392">
            <v>0</v>
          </cell>
          <cell r="CV392">
            <v>1</v>
          </cell>
          <cell r="CW392">
            <v>1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</row>
        <row r="393">
          <cell r="A393" t="str">
            <v>ｱﾘﾀﾆ22</v>
          </cell>
          <cell r="B393" t="str">
            <v>ｱﾘﾀﾆ</v>
          </cell>
          <cell r="C393">
            <v>2</v>
          </cell>
          <cell r="D393">
            <v>2</v>
          </cell>
          <cell r="E393">
            <v>4</v>
          </cell>
          <cell r="F393">
            <v>4</v>
          </cell>
          <cell r="G393">
            <v>2</v>
          </cell>
          <cell r="H393">
            <v>3</v>
          </cell>
          <cell r="I393">
            <v>4</v>
          </cell>
          <cell r="J393">
            <v>3</v>
          </cell>
          <cell r="K393">
            <v>3</v>
          </cell>
          <cell r="L393">
            <v>2</v>
          </cell>
          <cell r="M393">
            <v>2</v>
          </cell>
          <cell r="N393">
            <v>5</v>
          </cell>
          <cell r="O393">
            <v>3</v>
          </cell>
          <cell r="P393">
            <v>4</v>
          </cell>
          <cell r="Q393">
            <v>2</v>
          </cell>
          <cell r="R393">
            <v>8</v>
          </cell>
          <cell r="S393">
            <v>5</v>
          </cell>
          <cell r="T393">
            <v>5</v>
          </cell>
          <cell r="U393">
            <v>4</v>
          </cell>
          <cell r="V393">
            <v>4</v>
          </cell>
          <cell r="W393">
            <v>4</v>
          </cell>
          <cell r="X393">
            <v>4</v>
          </cell>
          <cell r="Y393">
            <v>1</v>
          </cell>
          <cell r="Z393">
            <v>1</v>
          </cell>
          <cell r="AA393">
            <v>4</v>
          </cell>
          <cell r="AB393">
            <v>2</v>
          </cell>
          <cell r="AC393">
            <v>6</v>
          </cell>
          <cell r="AD393">
            <v>2</v>
          </cell>
          <cell r="AE393">
            <v>7</v>
          </cell>
          <cell r="AF393">
            <v>4</v>
          </cell>
          <cell r="AG393">
            <v>4</v>
          </cell>
          <cell r="AH393">
            <v>5</v>
          </cell>
          <cell r="AI393">
            <v>3</v>
          </cell>
          <cell r="AJ393">
            <v>4</v>
          </cell>
          <cell r="AK393">
            <v>4</v>
          </cell>
          <cell r="AL393">
            <v>8</v>
          </cell>
          <cell r="AM393">
            <v>6</v>
          </cell>
          <cell r="AN393">
            <v>6</v>
          </cell>
          <cell r="AO393">
            <v>3</v>
          </cell>
          <cell r="AP393">
            <v>3</v>
          </cell>
          <cell r="AQ393">
            <v>7</v>
          </cell>
          <cell r="AR393">
            <v>5</v>
          </cell>
          <cell r="AS393">
            <v>6</v>
          </cell>
          <cell r="AT393">
            <v>8</v>
          </cell>
          <cell r="AU393">
            <v>7</v>
          </cell>
          <cell r="AV393">
            <v>5</v>
          </cell>
          <cell r="AW393">
            <v>6</v>
          </cell>
          <cell r="AX393">
            <v>11</v>
          </cell>
          <cell r="AY393">
            <v>10</v>
          </cell>
          <cell r="AZ393">
            <v>8</v>
          </cell>
          <cell r="BA393">
            <v>5</v>
          </cell>
          <cell r="BB393">
            <v>10</v>
          </cell>
          <cell r="BC393">
            <v>7</v>
          </cell>
          <cell r="BD393">
            <v>3</v>
          </cell>
          <cell r="BE393">
            <v>3</v>
          </cell>
          <cell r="BF393">
            <v>6</v>
          </cell>
          <cell r="BG393">
            <v>6</v>
          </cell>
          <cell r="BH393">
            <v>8</v>
          </cell>
          <cell r="BI393">
            <v>7</v>
          </cell>
          <cell r="BJ393">
            <v>3</v>
          </cell>
          <cell r="BK393">
            <v>7</v>
          </cell>
          <cell r="BL393">
            <v>3</v>
          </cell>
          <cell r="BM393">
            <v>4</v>
          </cell>
          <cell r="BN393">
            <v>3</v>
          </cell>
          <cell r="BO393">
            <v>5</v>
          </cell>
          <cell r="BP393">
            <v>9</v>
          </cell>
          <cell r="BQ393">
            <v>8</v>
          </cell>
          <cell r="BR393">
            <v>7</v>
          </cell>
          <cell r="BS393">
            <v>7</v>
          </cell>
          <cell r="BT393">
            <v>18</v>
          </cell>
          <cell r="BU393">
            <v>11</v>
          </cell>
          <cell r="BV393">
            <v>8</v>
          </cell>
          <cell r="BW393">
            <v>11</v>
          </cell>
          <cell r="BX393">
            <v>12</v>
          </cell>
          <cell r="BY393">
            <v>7</v>
          </cell>
          <cell r="BZ393">
            <v>7</v>
          </cell>
          <cell r="CA393">
            <v>5</v>
          </cell>
          <cell r="CB393">
            <v>9</v>
          </cell>
          <cell r="CC393">
            <v>12</v>
          </cell>
          <cell r="CD393">
            <v>7</v>
          </cell>
          <cell r="CE393">
            <v>5</v>
          </cell>
          <cell r="CF393">
            <v>7</v>
          </cell>
          <cell r="CG393">
            <v>3</v>
          </cell>
          <cell r="CH393">
            <v>4</v>
          </cell>
          <cell r="CI393">
            <v>7</v>
          </cell>
          <cell r="CJ393">
            <v>2</v>
          </cell>
          <cell r="CK393">
            <v>1</v>
          </cell>
          <cell r="CL393">
            <v>1</v>
          </cell>
          <cell r="CM393">
            <v>5</v>
          </cell>
          <cell r="CN393">
            <v>2</v>
          </cell>
          <cell r="CO393">
            <v>0</v>
          </cell>
          <cell r="CP393">
            <v>3</v>
          </cell>
          <cell r="CQ393">
            <v>1</v>
          </cell>
          <cell r="CR393">
            <v>4</v>
          </cell>
          <cell r="CS393">
            <v>2</v>
          </cell>
          <cell r="CT393">
            <v>1</v>
          </cell>
          <cell r="CU393">
            <v>1</v>
          </cell>
          <cell r="CV393">
            <v>0</v>
          </cell>
          <cell r="CW393">
            <v>0</v>
          </cell>
          <cell r="CX393">
            <v>0</v>
          </cell>
          <cell r="CY393">
            <v>1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</row>
        <row r="394">
          <cell r="A394" t="str">
            <v>ｱﾘﾀﾐ21</v>
          </cell>
          <cell r="B394" t="str">
            <v>ｱﾘﾀﾐ</v>
          </cell>
          <cell r="C394">
            <v>2</v>
          </cell>
          <cell r="D394">
            <v>1</v>
          </cell>
          <cell r="E394">
            <v>27</v>
          </cell>
          <cell r="F394">
            <v>24</v>
          </cell>
          <cell r="G394">
            <v>35</v>
          </cell>
          <cell r="H394">
            <v>28</v>
          </cell>
          <cell r="I394">
            <v>33</v>
          </cell>
          <cell r="J394">
            <v>32</v>
          </cell>
          <cell r="K394">
            <v>22</v>
          </cell>
          <cell r="L394">
            <v>28</v>
          </cell>
          <cell r="M394">
            <v>25</v>
          </cell>
          <cell r="N394">
            <v>21</v>
          </cell>
          <cell r="O394">
            <v>28</v>
          </cell>
          <cell r="P394">
            <v>15</v>
          </cell>
          <cell r="Q394">
            <v>29</v>
          </cell>
          <cell r="R394">
            <v>21</v>
          </cell>
          <cell r="S394">
            <v>14</v>
          </cell>
          <cell r="T394">
            <v>23</v>
          </cell>
          <cell r="U394">
            <v>15</v>
          </cell>
          <cell r="V394">
            <v>22</v>
          </cell>
          <cell r="W394">
            <v>21</v>
          </cell>
          <cell r="X394">
            <v>13</v>
          </cell>
          <cell r="Y394">
            <v>15</v>
          </cell>
          <cell r="Z394">
            <v>12</v>
          </cell>
          <cell r="AA394">
            <v>17</v>
          </cell>
          <cell r="AB394">
            <v>20</v>
          </cell>
          <cell r="AC394">
            <v>19</v>
          </cell>
          <cell r="AD394">
            <v>29</v>
          </cell>
          <cell r="AE394">
            <v>21</v>
          </cell>
          <cell r="AF394">
            <v>15</v>
          </cell>
          <cell r="AG394">
            <v>24</v>
          </cell>
          <cell r="AH394">
            <v>22</v>
          </cell>
          <cell r="AI394">
            <v>23</v>
          </cell>
          <cell r="AJ394">
            <v>34</v>
          </cell>
          <cell r="AK394">
            <v>30</v>
          </cell>
          <cell r="AL394">
            <v>44</v>
          </cell>
          <cell r="AM394">
            <v>33</v>
          </cell>
          <cell r="AN394">
            <v>39</v>
          </cell>
          <cell r="AO394">
            <v>35</v>
          </cell>
          <cell r="AP394">
            <v>31</v>
          </cell>
          <cell r="AQ394">
            <v>34</v>
          </cell>
          <cell r="AR394">
            <v>36</v>
          </cell>
          <cell r="AS394">
            <v>31</v>
          </cell>
          <cell r="AT394">
            <v>31</v>
          </cell>
          <cell r="AU394">
            <v>38</v>
          </cell>
          <cell r="AV394">
            <v>33</v>
          </cell>
          <cell r="AW394">
            <v>37</v>
          </cell>
          <cell r="AX394">
            <v>31</v>
          </cell>
          <cell r="AY394">
            <v>33</v>
          </cell>
          <cell r="AZ394">
            <v>36</v>
          </cell>
          <cell r="BA394">
            <v>29</v>
          </cell>
          <cell r="BB394">
            <v>38</v>
          </cell>
          <cell r="BC394">
            <v>32</v>
          </cell>
          <cell r="BD394">
            <v>28</v>
          </cell>
          <cell r="BE394">
            <v>33</v>
          </cell>
          <cell r="BF394">
            <v>26</v>
          </cell>
          <cell r="BG394">
            <v>21</v>
          </cell>
          <cell r="BH394">
            <v>23</v>
          </cell>
          <cell r="BI394">
            <v>22</v>
          </cell>
          <cell r="BJ394">
            <v>23</v>
          </cell>
          <cell r="BK394">
            <v>15</v>
          </cell>
          <cell r="BL394">
            <v>18</v>
          </cell>
          <cell r="BM394">
            <v>21</v>
          </cell>
          <cell r="BN394">
            <v>25</v>
          </cell>
          <cell r="BO394">
            <v>25</v>
          </cell>
          <cell r="BP394">
            <v>24</v>
          </cell>
          <cell r="BQ394">
            <v>25</v>
          </cell>
          <cell r="BR394">
            <v>21</v>
          </cell>
          <cell r="BS394">
            <v>19</v>
          </cell>
          <cell r="BT394">
            <v>24</v>
          </cell>
          <cell r="BU394">
            <v>30</v>
          </cell>
          <cell r="BV394">
            <v>32</v>
          </cell>
          <cell r="BW394">
            <v>23</v>
          </cell>
          <cell r="BX394">
            <v>20</v>
          </cell>
          <cell r="BY394">
            <v>10</v>
          </cell>
          <cell r="BZ394">
            <v>26</v>
          </cell>
          <cell r="CA394">
            <v>24</v>
          </cell>
          <cell r="CB394">
            <v>25</v>
          </cell>
          <cell r="CC394">
            <v>18</v>
          </cell>
          <cell r="CD394">
            <v>12</v>
          </cell>
          <cell r="CE394">
            <v>14</v>
          </cell>
          <cell r="CF394">
            <v>16</v>
          </cell>
          <cell r="CG394">
            <v>17</v>
          </cell>
          <cell r="CH394">
            <v>13</v>
          </cell>
          <cell r="CI394">
            <v>18</v>
          </cell>
          <cell r="CJ394">
            <v>21</v>
          </cell>
          <cell r="CK394">
            <v>13</v>
          </cell>
          <cell r="CL394">
            <v>14</v>
          </cell>
          <cell r="CM394">
            <v>13</v>
          </cell>
          <cell r="CN394">
            <v>5</v>
          </cell>
          <cell r="CO394">
            <v>5</v>
          </cell>
          <cell r="CP394">
            <v>6</v>
          </cell>
          <cell r="CQ394">
            <v>3</v>
          </cell>
          <cell r="CR394">
            <v>5</v>
          </cell>
          <cell r="CS394">
            <v>3</v>
          </cell>
          <cell r="CT394">
            <v>3</v>
          </cell>
          <cell r="CU394">
            <v>1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</row>
        <row r="395">
          <cell r="A395" t="str">
            <v>ｱﾘﾀﾐ22</v>
          </cell>
          <cell r="B395" t="str">
            <v>ｱﾘﾀﾐ</v>
          </cell>
          <cell r="C395">
            <v>2</v>
          </cell>
          <cell r="D395">
            <v>2</v>
          </cell>
          <cell r="E395">
            <v>24</v>
          </cell>
          <cell r="F395">
            <v>24</v>
          </cell>
          <cell r="G395">
            <v>25</v>
          </cell>
          <cell r="H395">
            <v>25</v>
          </cell>
          <cell r="I395">
            <v>21</v>
          </cell>
          <cell r="J395">
            <v>25</v>
          </cell>
          <cell r="K395">
            <v>28</v>
          </cell>
          <cell r="L395">
            <v>29</v>
          </cell>
          <cell r="M395">
            <v>21</v>
          </cell>
          <cell r="N395">
            <v>19</v>
          </cell>
          <cell r="O395">
            <v>19</v>
          </cell>
          <cell r="P395">
            <v>18</v>
          </cell>
          <cell r="Q395">
            <v>21</v>
          </cell>
          <cell r="R395">
            <v>16</v>
          </cell>
          <cell r="S395">
            <v>20</v>
          </cell>
          <cell r="T395">
            <v>18</v>
          </cell>
          <cell r="U395">
            <v>19</v>
          </cell>
          <cell r="V395">
            <v>10</v>
          </cell>
          <cell r="W395">
            <v>14</v>
          </cell>
          <cell r="X395">
            <v>16</v>
          </cell>
          <cell r="Y395">
            <v>18</v>
          </cell>
          <cell r="Z395">
            <v>18</v>
          </cell>
          <cell r="AA395">
            <v>20</v>
          </cell>
          <cell r="AB395">
            <v>16</v>
          </cell>
          <cell r="AC395">
            <v>17</v>
          </cell>
          <cell r="AD395">
            <v>25</v>
          </cell>
          <cell r="AE395">
            <v>23</v>
          </cell>
          <cell r="AF395">
            <v>25</v>
          </cell>
          <cell r="AG395">
            <v>24</v>
          </cell>
          <cell r="AH395">
            <v>24</v>
          </cell>
          <cell r="AI395">
            <v>29</v>
          </cell>
          <cell r="AJ395">
            <v>35</v>
          </cell>
          <cell r="AK395">
            <v>31</v>
          </cell>
          <cell r="AL395">
            <v>31</v>
          </cell>
          <cell r="AM395">
            <v>39</v>
          </cell>
          <cell r="AN395">
            <v>31</v>
          </cell>
          <cell r="AO395">
            <v>30</v>
          </cell>
          <cell r="AP395">
            <v>43</v>
          </cell>
          <cell r="AQ395">
            <v>32</v>
          </cell>
          <cell r="AR395">
            <v>22</v>
          </cell>
          <cell r="AS395">
            <v>27</v>
          </cell>
          <cell r="AT395">
            <v>30</v>
          </cell>
          <cell r="AU395">
            <v>32</v>
          </cell>
          <cell r="AV395">
            <v>26</v>
          </cell>
          <cell r="AW395">
            <v>30</v>
          </cell>
          <cell r="AX395">
            <v>38</v>
          </cell>
          <cell r="AY395">
            <v>39</v>
          </cell>
          <cell r="AZ395">
            <v>31</v>
          </cell>
          <cell r="BA395">
            <v>33</v>
          </cell>
          <cell r="BB395">
            <v>22</v>
          </cell>
          <cell r="BC395">
            <v>34</v>
          </cell>
          <cell r="BD395">
            <v>17</v>
          </cell>
          <cell r="BE395">
            <v>17</v>
          </cell>
          <cell r="BF395">
            <v>17</v>
          </cell>
          <cell r="BG395">
            <v>26</v>
          </cell>
          <cell r="BH395">
            <v>19</v>
          </cell>
          <cell r="BI395">
            <v>16</v>
          </cell>
          <cell r="BJ395">
            <v>18</v>
          </cell>
          <cell r="BK395">
            <v>21</v>
          </cell>
          <cell r="BL395">
            <v>19</v>
          </cell>
          <cell r="BM395">
            <v>17</v>
          </cell>
          <cell r="BN395">
            <v>27</v>
          </cell>
          <cell r="BO395">
            <v>32</v>
          </cell>
          <cell r="BP395">
            <v>26</v>
          </cell>
          <cell r="BQ395">
            <v>26</v>
          </cell>
          <cell r="BR395">
            <v>19</v>
          </cell>
          <cell r="BS395">
            <v>27</v>
          </cell>
          <cell r="BT395">
            <v>22</v>
          </cell>
          <cell r="BU395">
            <v>35</v>
          </cell>
          <cell r="BV395">
            <v>27</v>
          </cell>
          <cell r="BW395">
            <v>20</v>
          </cell>
          <cell r="BX395">
            <v>24</v>
          </cell>
          <cell r="BY395">
            <v>20</v>
          </cell>
          <cell r="BZ395">
            <v>18</v>
          </cell>
          <cell r="CA395">
            <v>23</v>
          </cell>
          <cell r="CB395">
            <v>24</v>
          </cell>
          <cell r="CC395">
            <v>28</v>
          </cell>
          <cell r="CD395">
            <v>27</v>
          </cell>
          <cell r="CE395">
            <v>23</v>
          </cell>
          <cell r="CF395">
            <v>19</v>
          </cell>
          <cell r="CG395">
            <v>20</v>
          </cell>
          <cell r="CH395">
            <v>22</v>
          </cell>
          <cell r="CI395">
            <v>15</v>
          </cell>
          <cell r="CJ395">
            <v>17</v>
          </cell>
          <cell r="CK395">
            <v>14</v>
          </cell>
          <cell r="CL395">
            <v>10</v>
          </cell>
          <cell r="CM395">
            <v>14</v>
          </cell>
          <cell r="CN395">
            <v>14</v>
          </cell>
          <cell r="CO395">
            <v>10</v>
          </cell>
          <cell r="CP395">
            <v>12</v>
          </cell>
          <cell r="CQ395">
            <v>10</v>
          </cell>
          <cell r="CR395">
            <v>0</v>
          </cell>
          <cell r="CS395">
            <v>4</v>
          </cell>
          <cell r="CT395">
            <v>3</v>
          </cell>
          <cell r="CU395">
            <v>2</v>
          </cell>
          <cell r="CV395">
            <v>2</v>
          </cell>
          <cell r="CW395">
            <v>3</v>
          </cell>
          <cell r="CX395">
            <v>6</v>
          </cell>
          <cell r="CY395">
            <v>2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</row>
        <row r="396">
          <cell r="A396" t="str">
            <v>ｱﾘﾀ121</v>
          </cell>
          <cell r="B396" t="str">
            <v>ｱﾘﾀ1</v>
          </cell>
          <cell r="C396">
            <v>2</v>
          </cell>
          <cell r="D396">
            <v>1</v>
          </cell>
          <cell r="E396">
            <v>4</v>
          </cell>
          <cell r="F396">
            <v>6</v>
          </cell>
          <cell r="G396">
            <v>4</v>
          </cell>
          <cell r="H396">
            <v>2</v>
          </cell>
          <cell r="I396">
            <v>2</v>
          </cell>
          <cell r="J396">
            <v>2</v>
          </cell>
          <cell r="K396">
            <v>2</v>
          </cell>
          <cell r="L396">
            <v>1</v>
          </cell>
          <cell r="M396">
            <v>3</v>
          </cell>
          <cell r="N396">
            <v>3</v>
          </cell>
          <cell r="O396">
            <v>4</v>
          </cell>
          <cell r="P396">
            <v>4</v>
          </cell>
          <cell r="Q396">
            <v>6</v>
          </cell>
          <cell r="R396">
            <v>3</v>
          </cell>
          <cell r="S396">
            <v>2</v>
          </cell>
          <cell r="T396">
            <v>9</v>
          </cell>
          <cell r="U396">
            <v>6</v>
          </cell>
          <cell r="V396">
            <v>8</v>
          </cell>
          <cell r="W396">
            <v>2</v>
          </cell>
          <cell r="X396">
            <v>6</v>
          </cell>
          <cell r="Y396">
            <v>3</v>
          </cell>
          <cell r="Z396">
            <v>6</v>
          </cell>
          <cell r="AA396">
            <v>5</v>
          </cell>
          <cell r="AB396">
            <v>3</v>
          </cell>
          <cell r="AC396">
            <v>4</v>
          </cell>
          <cell r="AD396">
            <v>2</v>
          </cell>
          <cell r="AE396">
            <v>7</v>
          </cell>
          <cell r="AF396">
            <v>3</v>
          </cell>
          <cell r="AG396">
            <v>2</v>
          </cell>
          <cell r="AH396">
            <v>2</v>
          </cell>
          <cell r="AI396">
            <v>5</v>
          </cell>
          <cell r="AJ396">
            <v>2</v>
          </cell>
          <cell r="AK396">
            <v>2</v>
          </cell>
          <cell r="AL396">
            <v>5</v>
          </cell>
          <cell r="AM396">
            <v>4</v>
          </cell>
          <cell r="AN396">
            <v>7</v>
          </cell>
          <cell r="AO396">
            <v>2</v>
          </cell>
          <cell r="AP396">
            <v>1</v>
          </cell>
          <cell r="AQ396">
            <v>4</v>
          </cell>
          <cell r="AR396">
            <v>4</v>
          </cell>
          <cell r="AS396">
            <v>3</v>
          </cell>
          <cell r="AT396">
            <v>5</v>
          </cell>
          <cell r="AU396">
            <v>2</v>
          </cell>
          <cell r="AV396">
            <v>7</v>
          </cell>
          <cell r="AW396">
            <v>5</v>
          </cell>
          <cell r="AX396">
            <v>11</v>
          </cell>
          <cell r="AY396">
            <v>6</v>
          </cell>
          <cell r="AZ396">
            <v>4</v>
          </cell>
          <cell r="BA396">
            <v>6</v>
          </cell>
          <cell r="BB396">
            <v>5</v>
          </cell>
          <cell r="BC396">
            <v>7</v>
          </cell>
          <cell r="BD396">
            <v>6</v>
          </cell>
          <cell r="BE396">
            <v>5</v>
          </cell>
          <cell r="BF396">
            <v>9</v>
          </cell>
          <cell r="BG396">
            <v>4</v>
          </cell>
          <cell r="BH396">
            <v>4</v>
          </cell>
          <cell r="BI396">
            <v>3</v>
          </cell>
          <cell r="BJ396">
            <v>3</v>
          </cell>
          <cell r="BK396">
            <v>6</v>
          </cell>
          <cell r="BL396">
            <v>7</v>
          </cell>
          <cell r="BM396">
            <v>1</v>
          </cell>
          <cell r="BN396">
            <v>0</v>
          </cell>
          <cell r="BO396">
            <v>1</v>
          </cell>
          <cell r="BP396">
            <v>7</v>
          </cell>
          <cell r="BQ396">
            <v>2</v>
          </cell>
          <cell r="BR396">
            <v>3</v>
          </cell>
          <cell r="BS396">
            <v>1</v>
          </cell>
          <cell r="BT396">
            <v>2</v>
          </cell>
          <cell r="BU396">
            <v>2</v>
          </cell>
          <cell r="BV396">
            <v>5</v>
          </cell>
          <cell r="BW396">
            <v>2</v>
          </cell>
          <cell r="BX396">
            <v>1</v>
          </cell>
          <cell r="BY396">
            <v>1</v>
          </cell>
          <cell r="BZ396">
            <v>4</v>
          </cell>
          <cell r="CA396">
            <v>3</v>
          </cell>
          <cell r="CB396">
            <v>2</v>
          </cell>
          <cell r="CC396">
            <v>3</v>
          </cell>
          <cell r="CD396">
            <v>2</v>
          </cell>
          <cell r="CE396">
            <v>2</v>
          </cell>
          <cell r="CF396">
            <v>1</v>
          </cell>
          <cell r="CG396">
            <v>3</v>
          </cell>
          <cell r="CH396">
            <v>3</v>
          </cell>
          <cell r="CI396">
            <v>1</v>
          </cell>
          <cell r="CJ396">
            <v>0</v>
          </cell>
          <cell r="CK396">
            <v>1</v>
          </cell>
          <cell r="CL396">
            <v>0</v>
          </cell>
          <cell r="CM396">
            <v>0</v>
          </cell>
          <cell r="CN396">
            <v>0</v>
          </cell>
          <cell r="CO396">
            <v>1</v>
          </cell>
          <cell r="CP396">
            <v>0</v>
          </cell>
          <cell r="CQ396">
            <v>0</v>
          </cell>
          <cell r="CR396">
            <v>0</v>
          </cell>
          <cell r="CS396">
            <v>1</v>
          </cell>
          <cell r="CT396">
            <v>1</v>
          </cell>
          <cell r="CU396">
            <v>0</v>
          </cell>
          <cell r="CV396">
            <v>0</v>
          </cell>
          <cell r="CW396">
            <v>0</v>
          </cell>
          <cell r="CX396">
            <v>0</v>
          </cell>
          <cell r="CY396">
            <v>0</v>
          </cell>
          <cell r="CZ396">
            <v>0</v>
          </cell>
          <cell r="DA396">
            <v>0</v>
          </cell>
          <cell r="DB396">
            <v>0</v>
          </cell>
          <cell r="DC396">
            <v>0</v>
          </cell>
          <cell r="DD396">
            <v>0</v>
          </cell>
          <cell r="DE396">
            <v>0</v>
          </cell>
        </row>
        <row r="397">
          <cell r="A397" t="str">
            <v>ｱﾘﾀ122</v>
          </cell>
          <cell r="B397" t="str">
            <v>ｱﾘﾀ1</v>
          </cell>
          <cell r="C397">
            <v>2</v>
          </cell>
          <cell r="D397">
            <v>2</v>
          </cell>
          <cell r="E397">
            <v>2</v>
          </cell>
          <cell r="F397">
            <v>5</v>
          </cell>
          <cell r="G397">
            <v>1</v>
          </cell>
          <cell r="H397">
            <v>1</v>
          </cell>
          <cell r="I397">
            <v>2</v>
          </cell>
          <cell r="J397">
            <v>2</v>
          </cell>
          <cell r="K397">
            <v>5</v>
          </cell>
          <cell r="L397">
            <v>1</v>
          </cell>
          <cell r="M397">
            <v>3</v>
          </cell>
          <cell r="N397">
            <v>5</v>
          </cell>
          <cell r="O397">
            <v>1</v>
          </cell>
          <cell r="P397">
            <v>1</v>
          </cell>
          <cell r="Q397">
            <v>2</v>
          </cell>
          <cell r="R397">
            <v>1</v>
          </cell>
          <cell r="S397">
            <v>1</v>
          </cell>
          <cell r="T397">
            <v>7</v>
          </cell>
          <cell r="U397">
            <v>6</v>
          </cell>
          <cell r="V397">
            <v>9</v>
          </cell>
          <cell r="W397">
            <v>3</v>
          </cell>
          <cell r="X397">
            <v>6</v>
          </cell>
          <cell r="Y397">
            <v>8</v>
          </cell>
          <cell r="Z397">
            <v>2</v>
          </cell>
          <cell r="AA397">
            <v>2</v>
          </cell>
          <cell r="AB397">
            <v>7</v>
          </cell>
          <cell r="AC397">
            <v>5</v>
          </cell>
          <cell r="AD397">
            <v>2</v>
          </cell>
          <cell r="AE397">
            <v>5</v>
          </cell>
          <cell r="AF397">
            <v>4</v>
          </cell>
          <cell r="AG397">
            <v>2</v>
          </cell>
          <cell r="AH397">
            <v>6</v>
          </cell>
          <cell r="AI397">
            <v>5</v>
          </cell>
          <cell r="AJ397">
            <v>5</v>
          </cell>
          <cell r="AK397">
            <v>5</v>
          </cell>
          <cell r="AL397">
            <v>3</v>
          </cell>
          <cell r="AM397">
            <v>3</v>
          </cell>
          <cell r="AN397">
            <v>1</v>
          </cell>
          <cell r="AO397">
            <v>3</v>
          </cell>
          <cell r="AP397">
            <v>1</v>
          </cell>
          <cell r="AQ397">
            <v>7</v>
          </cell>
          <cell r="AR397">
            <v>3</v>
          </cell>
          <cell r="AS397">
            <v>3</v>
          </cell>
          <cell r="AT397">
            <v>4</v>
          </cell>
          <cell r="AU397">
            <v>6</v>
          </cell>
          <cell r="AV397">
            <v>11</v>
          </cell>
          <cell r="AW397">
            <v>5</v>
          </cell>
          <cell r="AX397">
            <v>5</v>
          </cell>
          <cell r="AY397">
            <v>8</v>
          </cell>
          <cell r="AZ397">
            <v>6</v>
          </cell>
          <cell r="BA397">
            <v>6</v>
          </cell>
          <cell r="BB397">
            <v>12</v>
          </cell>
          <cell r="BC397">
            <v>4</v>
          </cell>
          <cell r="BD397">
            <v>4</v>
          </cell>
          <cell r="BE397">
            <v>6</v>
          </cell>
          <cell r="BF397">
            <v>4</v>
          </cell>
          <cell r="BG397">
            <v>4</v>
          </cell>
          <cell r="BH397">
            <v>3</v>
          </cell>
          <cell r="BI397">
            <v>2</v>
          </cell>
          <cell r="BJ397">
            <v>5</v>
          </cell>
          <cell r="BK397">
            <v>7</v>
          </cell>
          <cell r="BL397">
            <v>1</v>
          </cell>
          <cell r="BM397">
            <v>3</v>
          </cell>
          <cell r="BN397">
            <v>1</v>
          </cell>
          <cell r="BO397">
            <v>5</v>
          </cell>
          <cell r="BP397">
            <v>5</v>
          </cell>
          <cell r="BQ397">
            <v>3</v>
          </cell>
          <cell r="BR397">
            <v>2</v>
          </cell>
          <cell r="BS397">
            <v>2</v>
          </cell>
          <cell r="BT397">
            <v>10</v>
          </cell>
          <cell r="BU397">
            <v>2</v>
          </cell>
          <cell r="BV397">
            <v>8</v>
          </cell>
          <cell r="BW397">
            <v>1</v>
          </cell>
          <cell r="BX397">
            <v>2</v>
          </cell>
          <cell r="BY397">
            <v>3</v>
          </cell>
          <cell r="BZ397">
            <v>2</v>
          </cell>
          <cell r="CA397">
            <v>2</v>
          </cell>
          <cell r="CB397">
            <v>2</v>
          </cell>
          <cell r="CC397">
            <v>5</v>
          </cell>
          <cell r="CD397">
            <v>0</v>
          </cell>
          <cell r="CE397">
            <v>3</v>
          </cell>
          <cell r="CF397">
            <v>1</v>
          </cell>
          <cell r="CG397">
            <v>0</v>
          </cell>
          <cell r="CH397">
            <v>0</v>
          </cell>
          <cell r="CI397">
            <v>1</v>
          </cell>
          <cell r="CJ397">
            <v>2</v>
          </cell>
          <cell r="CK397">
            <v>3</v>
          </cell>
          <cell r="CL397">
            <v>1</v>
          </cell>
          <cell r="CM397">
            <v>1</v>
          </cell>
          <cell r="CN397">
            <v>0</v>
          </cell>
          <cell r="CO397">
            <v>2</v>
          </cell>
          <cell r="CP397">
            <v>1</v>
          </cell>
          <cell r="CQ397">
            <v>1</v>
          </cell>
          <cell r="CR397">
            <v>1</v>
          </cell>
          <cell r="CS397">
            <v>0</v>
          </cell>
          <cell r="CT397">
            <v>0</v>
          </cell>
          <cell r="CU397">
            <v>0</v>
          </cell>
          <cell r="CV397">
            <v>0</v>
          </cell>
          <cell r="CW397">
            <v>1</v>
          </cell>
          <cell r="CX397">
            <v>0</v>
          </cell>
          <cell r="CY397">
            <v>0</v>
          </cell>
          <cell r="CZ397">
            <v>0</v>
          </cell>
          <cell r="DA397">
            <v>0</v>
          </cell>
          <cell r="DB397">
            <v>0</v>
          </cell>
          <cell r="DC397">
            <v>0</v>
          </cell>
          <cell r="DD397">
            <v>0</v>
          </cell>
          <cell r="DE397">
            <v>0</v>
          </cell>
        </row>
        <row r="398">
          <cell r="A398" t="str">
            <v>ｱﾘﾀ221</v>
          </cell>
          <cell r="B398" t="str">
            <v>ｱﾘﾀ2</v>
          </cell>
          <cell r="C398">
            <v>2</v>
          </cell>
          <cell r="D398">
            <v>1</v>
          </cell>
          <cell r="E398">
            <v>5</v>
          </cell>
          <cell r="F398">
            <v>7</v>
          </cell>
          <cell r="G398">
            <v>6</v>
          </cell>
          <cell r="H398">
            <v>3</v>
          </cell>
          <cell r="I398">
            <v>5</v>
          </cell>
          <cell r="J398">
            <v>2</v>
          </cell>
          <cell r="K398">
            <v>1</v>
          </cell>
          <cell r="L398">
            <v>6</v>
          </cell>
          <cell r="M398">
            <v>3</v>
          </cell>
          <cell r="N398">
            <v>3</v>
          </cell>
          <cell r="O398">
            <v>6</v>
          </cell>
          <cell r="P398">
            <v>4</v>
          </cell>
          <cell r="Q398">
            <v>7</v>
          </cell>
          <cell r="R398">
            <v>7</v>
          </cell>
          <cell r="S398">
            <v>6</v>
          </cell>
          <cell r="T398">
            <v>14</v>
          </cell>
          <cell r="U398">
            <v>9</v>
          </cell>
          <cell r="V398">
            <v>11</v>
          </cell>
          <cell r="W398">
            <v>9</v>
          </cell>
          <cell r="X398">
            <v>13</v>
          </cell>
          <cell r="Y398">
            <v>8</v>
          </cell>
          <cell r="Z398">
            <v>6</v>
          </cell>
          <cell r="AA398">
            <v>4</v>
          </cell>
          <cell r="AB398">
            <v>7</v>
          </cell>
          <cell r="AC398">
            <v>7</v>
          </cell>
          <cell r="AD398">
            <v>6</v>
          </cell>
          <cell r="AE398">
            <v>5</v>
          </cell>
          <cell r="AF398">
            <v>4</v>
          </cell>
          <cell r="AG398">
            <v>5</v>
          </cell>
          <cell r="AH398">
            <v>6</v>
          </cell>
          <cell r="AI398">
            <v>8</v>
          </cell>
          <cell r="AJ398">
            <v>10</v>
          </cell>
          <cell r="AK398">
            <v>10</v>
          </cell>
          <cell r="AL398">
            <v>7</v>
          </cell>
          <cell r="AM398">
            <v>9</v>
          </cell>
          <cell r="AN398">
            <v>10</v>
          </cell>
          <cell r="AO398">
            <v>7</v>
          </cell>
          <cell r="AP398">
            <v>9</v>
          </cell>
          <cell r="AQ398">
            <v>6</v>
          </cell>
          <cell r="AR398">
            <v>2</v>
          </cell>
          <cell r="AS398">
            <v>7</v>
          </cell>
          <cell r="AT398">
            <v>6</v>
          </cell>
          <cell r="AU398">
            <v>4</v>
          </cell>
          <cell r="AV398">
            <v>6</v>
          </cell>
          <cell r="AW398">
            <v>5</v>
          </cell>
          <cell r="AX398">
            <v>4</v>
          </cell>
          <cell r="AY398">
            <v>16</v>
          </cell>
          <cell r="AZ398">
            <v>10</v>
          </cell>
          <cell r="BA398">
            <v>14</v>
          </cell>
          <cell r="BB398">
            <v>4</v>
          </cell>
          <cell r="BC398">
            <v>14</v>
          </cell>
          <cell r="BD398">
            <v>6</v>
          </cell>
          <cell r="BE398">
            <v>10</v>
          </cell>
          <cell r="BF398">
            <v>8</v>
          </cell>
          <cell r="BG398">
            <v>17</v>
          </cell>
          <cell r="BH398">
            <v>9</v>
          </cell>
          <cell r="BI398">
            <v>8</v>
          </cell>
          <cell r="BJ398">
            <v>11</v>
          </cell>
          <cell r="BK398">
            <v>11</v>
          </cell>
          <cell r="BL398">
            <v>5</v>
          </cell>
          <cell r="BM398">
            <v>12</v>
          </cell>
          <cell r="BN398">
            <v>13</v>
          </cell>
          <cell r="BO398">
            <v>13</v>
          </cell>
          <cell r="BP398">
            <v>5</v>
          </cell>
          <cell r="BQ398">
            <v>6</v>
          </cell>
          <cell r="BR398">
            <v>10</v>
          </cell>
          <cell r="BS398">
            <v>10</v>
          </cell>
          <cell r="BT398">
            <v>4</v>
          </cell>
          <cell r="BU398">
            <v>6</v>
          </cell>
          <cell r="BV398">
            <v>8</v>
          </cell>
          <cell r="BW398">
            <v>2</v>
          </cell>
          <cell r="BX398">
            <v>3</v>
          </cell>
          <cell r="BY398">
            <v>10</v>
          </cell>
          <cell r="BZ398">
            <v>9</v>
          </cell>
          <cell r="CA398">
            <v>9</v>
          </cell>
          <cell r="CB398">
            <v>7</v>
          </cell>
          <cell r="CC398">
            <v>2</v>
          </cell>
          <cell r="CD398">
            <v>6</v>
          </cell>
          <cell r="CE398">
            <v>9</v>
          </cell>
          <cell r="CF398">
            <v>4</v>
          </cell>
          <cell r="CG398">
            <v>3</v>
          </cell>
          <cell r="CH398">
            <v>8</v>
          </cell>
          <cell r="CI398">
            <v>10</v>
          </cell>
          <cell r="CJ398">
            <v>4</v>
          </cell>
          <cell r="CK398">
            <v>6</v>
          </cell>
          <cell r="CL398">
            <v>1</v>
          </cell>
          <cell r="CM398">
            <v>3</v>
          </cell>
          <cell r="CN398">
            <v>2</v>
          </cell>
          <cell r="CO398">
            <v>1</v>
          </cell>
          <cell r="CP398">
            <v>0</v>
          </cell>
          <cell r="CQ398">
            <v>1</v>
          </cell>
          <cell r="CR398">
            <v>1</v>
          </cell>
          <cell r="CS398">
            <v>2</v>
          </cell>
          <cell r="CT398">
            <v>1</v>
          </cell>
          <cell r="CU398">
            <v>0</v>
          </cell>
          <cell r="CV398">
            <v>0</v>
          </cell>
          <cell r="CW398">
            <v>0</v>
          </cell>
          <cell r="CX398">
            <v>0</v>
          </cell>
          <cell r="CY398">
            <v>0</v>
          </cell>
          <cell r="CZ398">
            <v>0</v>
          </cell>
          <cell r="DA398">
            <v>0</v>
          </cell>
          <cell r="DB398">
            <v>0</v>
          </cell>
          <cell r="DC398">
            <v>0</v>
          </cell>
          <cell r="DD398">
            <v>0</v>
          </cell>
          <cell r="DE398">
            <v>0</v>
          </cell>
        </row>
        <row r="399">
          <cell r="A399" t="str">
            <v>ｱﾘﾀ222</v>
          </cell>
          <cell r="B399" t="str">
            <v>ｱﾘﾀ2</v>
          </cell>
          <cell r="C399">
            <v>2</v>
          </cell>
          <cell r="D399">
            <v>2</v>
          </cell>
          <cell r="E399">
            <v>4</v>
          </cell>
          <cell r="F399">
            <v>4</v>
          </cell>
          <cell r="G399">
            <v>5</v>
          </cell>
          <cell r="H399">
            <v>1</v>
          </cell>
          <cell r="I399">
            <v>5</v>
          </cell>
          <cell r="J399">
            <v>4</v>
          </cell>
          <cell r="K399">
            <v>2</v>
          </cell>
          <cell r="L399">
            <v>4</v>
          </cell>
          <cell r="M399">
            <v>3</v>
          </cell>
          <cell r="N399">
            <v>8</v>
          </cell>
          <cell r="O399">
            <v>8</v>
          </cell>
          <cell r="P399">
            <v>4</v>
          </cell>
          <cell r="Q399">
            <v>4</v>
          </cell>
          <cell r="R399">
            <v>5</v>
          </cell>
          <cell r="S399">
            <v>4</v>
          </cell>
          <cell r="T399">
            <v>5</v>
          </cell>
          <cell r="U399">
            <v>11</v>
          </cell>
          <cell r="V399">
            <v>11</v>
          </cell>
          <cell r="W399">
            <v>8</v>
          </cell>
          <cell r="X399">
            <v>10</v>
          </cell>
          <cell r="Y399">
            <v>8</v>
          </cell>
          <cell r="Z399">
            <v>8</v>
          </cell>
          <cell r="AA399">
            <v>6</v>
          </cell>
          <cell r="AB399">
            <v>5</v>
          </cell>
          <cell r="AC399">
            <v>6</v>
          </cell>
          <cell r="AD399">
            <v>9</v>
          </cell>
          <cell r="AE399">
            <v>8</v>
          </cell>
          <cell r="AF399">
            <v>6</v>
          </cell>
          <cell r="AG399">
            <v>8</v>
          </cell>
          <cell r="AH399">
            <v>7</v>
          </cell>
          <cell r="AI399">
            <v>8</v>
          </cell>
          <cell r="AJ399">
            <v>5</v>
          </cell>
          <cell r="AK399">
            <v>6</v>
          </cell>
          <cell r="AL399">
            <v>11</v>
          </cell>
          <cell r="AM399">
            <v>4</v>
          </cell>
          <cell r="AN399">
            <v>5</v>
          </cell>
          <cell r="AO399">
            <v>8</v>
          </cell>
          <cell r="AP399">
            <v>6</v>
          </cell>
          <cell r="AQ399">
            <v>5</v>
          </cell>
          <cell r="AR399">
            <v>4</v>
          </cell>
          <cell r="AS399">
            <v>8</v>
          </cell>
          <cell r="AT399">
            <v>5</v>
          </cell>
          <cell r="AU399">
            <v>10</v>
          </cell>
          <cell r="AV399">
            <v>11</v>
          </cell>
          <cell r="AW399">
            <v>9</v>
          </cell>
          <cell r="AX399">
            <v>11</v>
          </cell>
          <cell r="AY399">
            <v>4</v>
          </cell>
          <cell r="AZ399">
            <v>16</v>
          </cell>
          <cell r="BA399">
            <v>13</v>
          </cell>
          <cell r="BB399">
            <v>9</v>
          </cell>
          <cell r="BC399">
            <v>15</v>
          </cell>
          <cell r="BD399">
            <v>7</v>
          </cell>
          <cell r="BE399">
            <v>17</v>
          </cell>
          <cell r="BF399">
            <v>14</v>
          </cell>
          <cell r="BG399">
            <v>11</v>
          </cell>
          <cell r="BH399">
            <v>8</v>
          </cell>
          <cell r="BI399">
            <v>6</v>
          </cell>
          <cell r="BJ399">
            <v>3</v>
          </cell>
          <cell r="BK399">
            <v>12</v>
          </cell>
          <cell r="BL399">
            <v>10</v>
          </cell>
          <cell r="BM399">
            <v>11</v>
          </cell>
          <cell r="BN399">
            <v>8</v>
          </cell>
          <cell r="BO399">
            <v>10</v>
          </cell>
          <cell r="BP399">
            <v>7</v>
          </cell>
          <cell r="BQ399">
            <v>0</v>
          </cell>
          <cell r="BR399">
            <v>5</v>
          </cell>
          <cell r="BS399">
            <v>12</v>
          </cell>
          <cell r="BT399">
            <v>8</v>
          </cell>
          <cell r="BU399">
            <v>4</v>
          </cell>
          <cell r="BV399">
            <v>5</v>
          </cell>
          <cell r="BW399">
            <v>7</v>
          </cell>
          <cell r="BX399">
            <v>4</v>
          </cell>
          <cell r="BY399">
            <v>17</v>
          </cell>
          <cell r="BZ399">
            <v>8</v>
          </cell>
          <cell r="CA399">
            <v>9</v>
          </cell>
          <cell r="CB399">
            <v>10</v>
          </cell>
          <cell r="CC399">
            <v>8</v>
          </cell>
          <cell r="CD399">
            <v>8</v>
          </cell>
          <cell r="CE399">
            <v>7</v>
          </cell>
          <cell r="CF399">
            <v>5</v>
          </cell>
          <cell r="CG399">
            <v>4</v>
          </cell>
          <cell r="CH399">
            <v>4</v>
          </cell>
          <cell r="CI399">
            <v>3</v>
          </cell>
          <cell r="CJ399">
            <v>7</v>
          </cell>
          <cell r="CK399">
            <v>2</v>
          </cell>
          <cell r="CL399">
            <v>2</v>
          </cell>
          <cell r="CM399">
            <v>3</v>
          </cell>
          <cell r="CN399">
            <v>5</v>
          </cell>
          <cell r="CO399">
            <v>0</v>
          </cell>
          <cell r="CP399">
            <v>3</v>
          </cell>
          <cell r="CQ399">
            <v>2</v>
          </cell>
          <cell r="CR399">
            <v>3</v>
          </cell>
          <cell r="CS399">
            <v>1</v>
          </cell>
          <cell r="CT399">
            <v>0</v>
          </cell>
          <cell r="CU399">
            <v>2</v>
          </cell>
          <cell r="CV399">
            <v>0</v>
          </cell>
          <cell r="CW399">
            <v>1</v>
          </cell>
          <cell r="CX399">
            <v>0</v>
          </cell>
          <cell r="CY399">
            <v>0</v>
          </cell>
          <cell r="CZ399">
            <v>1</v>
          </cell>
          <cell r="DA399">
            <v>0</v>
          </cell>
          <cell r="DB399">
            <v>0</v>
          </cell>
          <cell r="DC399">
            <v>0</v>
          </cell>
          <cell r="DD399">
            <v>0</v>
          </cell>
          <cell r="DE399">
            <v>0</v>
          </cell>
        </row>
        <row r="400">
          <cell r="A400" t="str">
            <v>ｱﾘﾀ321</v>
          </cell>
          <cell r="B400" t="str">
            <v>ｱﾘﾀ3</v>
          </cell>
          <cell r="C400">
            <v>2</v>
          </cell>
          <cell r="D400">
            <v>1</v>
          </cell>
          <cell r="E400">
            <v>4</v>
          </cell>
          <cell r="F400">
            <v>3</v>
          </cell>
          <cell r="G400">
            <v>3</v>
          </cell>
          <cell r="H400">
            <v>3</v>
          </cell>
          <cell r="I400">
            <v>2</v>
          </cell>
          <cell r="J400">
            <v>3</v>
          </cell>
          <cell r="K400">
            <v>4</v>
          </cell>
          <cell r="L400">
            <v>3</v>
          </cell>
          <cell r="M400">
            <v>1</v>
          </cell>
          <cell r="N400">
            <v>4</v>
          </cell>
          <cell r="O400">
            <v>6</v>
          </cell>
          <cell r="P400">
            <v>7</v>
          </cell>
          <cell r="Q400">
            <v>4</v>
          </cell>
          <cell r="R400">
            <v>8</v>
          </cell>
          <cell r="S400">
            <v>7</v>
          </cell>
          <cell r="T400">
            <v>5</v>
          </cell>
          <cell r="U400">
            <v>6</v>
          </cell>
          <cell r="V400">
            <v>8</v>
          </cell>
          <cell r="W400">
            <v>5</v>
          </cell>
          <cell r="X400">
            <v>6</v>
          </cell>
          <cell r="Y400">
            <v>7</v>
          </cell>
          <cell r="Z400">
            <v>3</v>
          </cell>
          <cell r="AA400">
            <v>5</v>
          </cell>
          <cell r="AB400">
            <v>3</v>
          </cell>
          <cell r="AC400">
            <v>2</v>
          </cell>
          <cell r="AD400">
            <v>9</v>
          </cell>
          <cell r="AE400">
            <v>7</v>
          </cell>
          <cell r="AF400">
            <v>5</v>
          </cell>
          <cell r="AG400">
            <v>4</v>
          </cell>
          <cell r="AH400">
            <v>3</v>
          </cell>
          <cell r="AI400">
            <v>6</v>
          </cell>
          <cell r="AJ400">
            <v>6</v>
          </cell>
          <cell r="AK400">
            <v>3</v>
          </cell>
          <cell r="AL400">
            <v>4</v>
          </cell>
          <cell r="AM400">
            <v>9</v>
          </cell>
          <cell r="AN400">
            <v>2</v>
          </cell>
          <cell r="AO400">
            <v>7</v>
          </cell>
          <cell r="AP400">
            <v>2</v>
          </cell>
          <cell r="AQ400">
            <v>5</v>
          </cell>
          <cell r="AR400">
            <v>8</v>
          </cell>
          <cell r="AS400">
            <v>2</v>
          </cell>
          <cell r="AT400">
            <v>4</v>
          </cell>
          <cell r="AU400">
            <v>5</v>
          </cell>
          <cell r="AV400">
            <v>3</v>
          </cell>
          <cell r="AW400">
            <v>7</v>
          </cell>
          <cell r="AX400">
            <v>3</v>
          </cell>
          <cell r="AY400">
            <v>4</v>
          </cell>
          <cell r="AZ400">
            <v>7</v>
          </cell>
          <cell r="BA400">
            <v>7</v>
          </cell>
          <cell r="BB400">
            <v>13</v>
          </cell>
          <cell r="BC400">
            <v>8</v>
          </cell>
          <cell r="BD400">
            <v>6</v>
          </cell>
          <cell r="BE400">
            <v>7</v>
          </cell>
          <cell r="BF400">
            <v>6</v>
          </cell>
          <cell r="BG400">
            <v>8</v>
          </cell>
          <cell r="BH400">
            <v>12</v>
          </cell>
          <cell r="BI400">
            <v>2</v>
          </cell>
          <cell r="BJ400">
            <v>6</v>
          </cell>
          <cell r="BK400">
            <v>6</v>
          </cell>
          <cell r="BL400">
            <v>6</v>
          </cell>
          <cell r="BM400">
            <v>5</v>
          </cell>
          <cell r="BN400">
            <v>6</v>
          </cell>
          <cell r="BO400">
            <v>9</v>
          </cell>
          <cell r="BP400">
            <v>6</v>
          </cell>
          <cell r="BQ400">
            <v>6</v>
          </cell>
          <cell r="BR400">
            <v>2</v>
          </cell>
          <cell r="BS400">
            <v>3</v>
          </cell>
          <cell r="BT400">
            <v>1</v>
          </cell>
          <cell r="BU400">
            <v>7</v>
          </cell>
          <cell r="BV400">
            <v>3</v>
          </cell>
          <cell r="BW400">
            <v>7</v>
          </cell>
          <cell r="BX400">
            <v>1</v>
          </cell>
          <cell r="BY400">
            <v>2</v>
          </cell>
          <cell r="BZ400">
            <v>5</v>
          </cell>
          <cell r="CA400">
            <v>4</v>
          </cell>
          <cell r="CB400">
            <v>1</v>
          </cell>
          <cell r="CC400">
            <v>4</v>
          </cell>
          <cell r="CD400">
            <v>1</v>
          </cell>
          <cell r="CE400">
            <v>2</v>
          </cell>
          <cell r="CF400">
            <v>6</v>
          </cell>
          <cell r="CG400">
            <v>3</v>
          </cell>
          <cell r="CH400">
            <v>0</v>
          </cell>
          <cell r="CI400">
            <v>3</v>
          </cell>
          <cell r="CJ400">
            <v>1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1</v>
          </cell>
          <cell r="CP400">
            <v>1</v>
          </cell>
          <cell r="CQ400">
            <v>0</v>
          </cell>
          <cell r="CR400">
            <v>0</v>
          </cell>
          <cell r="CS400">
            <v>0</v>
          </cell>
          <cell r="CT400">
            <v>2</v>
          </cell>
          <cell r="CU400">
            <v>0</v>
          </cell>
          <cell r="CV400">
            <v>1</v>
          </cell>
          <cell r="CW400">
            <v>0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</row>
        <row r="401">
          <cell r="A401" t="str">
            <v>ｱﾘﾀ322</v>
          </cell>
          <cell r="B401" t="str">
            <v>ｱﾘﾀ3</v>
          </cell>
          <cell r="C401">
            <v>2</v>
          </cell>
          <cell r="D401">
            <v>2</v>
          </cell>
          <cell r="E401">
            <v>6</v>
          </cell>
          <cell r="F401">
            <v>7</v>
          </cell>
          <cell r="G401">
            <v>8</v>
          </cell>
          <cell r="H401">
            <v>2</v>
          </cell>
          <cell r="I401">
            <v>4</v>
          </cell>
          <cell r="J401">
            <v>2</v>
          </cell>
          <cell r="K401">
            <v>6</v>
          </cell>
          <cell r="L401">
            <v>3</v>
          </cell>
          <cell r="M401">
            <v>4</v>
          </cell>
          <cell r="N401">
            <v>4</v>
          </cell>
          <cell r="O401">
            <v>4</v>
          </cell>
          <cell r="P401">
            <v>3</v>
          </cell>
          <cell r="Q401">
            <v>7</v>
          </cell>
          <cell r="R401">
            <v>6</v>
          </cell>
          <cell r="S401">
            <v>7</v>
          </cell>
          <cell r="T401">
            <v>9</v>
          </cell>
          <cell r="U401">
            <v>3</v>
          </cell>
          <cell r="V401">
            <v>5</v>
          </cell>
          <cell r="W401">
            <v>8</v>
          </cell>
          <cell r="X401">
            <v>2</v>
          </cell>
          <cell r="Y401">
            <v>6</v>
          </cell>
          <cell r="Z401">
            <v>4</v>
          </cell>
          <cell r="AA401">
            <v>8</v>
          </cell>
          <cell r="AB401">
            <v>2</v>
          </cell>
          <cell r="AC401">
            <v>6</v>
          </cell>
          <cell r="AD401">
            <v>2</v>
          </cell>
          <cell r="AE401">
            <v>6</v>
          </cell>
          <cell r="AF401">
            <v>8</v>
          </cell>
          <cell r="AG401">
            <v>7</v>
          </cell>
          <cell r="AH401">
            <v>4</v>
          </cell>
          <cell r="AI401">
            <v>4</v>
          </cell>
          <cell r="AJ401">
            <v>5</v>
          </cell>
          <cell r="AK401">
            <v>7</v>
          </cell>
          <cell r="AL401">
            <v>3</v>
          </cell>
          <cell r="AM401">
            <v>7</v>
          </cell>
          <cell r="AN401">
            <v>3</v>
          </cell>
          <cell r="AO401">
            <v>3</v>
          </cell>
          <cell r="AP401">
            <v>2</v>
          </cell>
          <cell r="AQ401">
            <v>9</v>
          </cell>
          <cell r="AR401">
            <v>5</v>
          </cell>
          <cell r="AS401">
            <v>7</v>
          </cell>
          <cell r="AT401">
            <v>4</v>
          </cell>
          <cell r="AU401">
            <v>6</v>
          </cell>
          <cell r="AV401">
            <v>7</v>
          </cell>
          <cell r="AW401">
            <v>7</v>
          </cell>
          <cell r="AX401">
            <v>7</v>
          </cell>
          <cell r="AY401">
            <v>9</v>
          </cell>
          <cell r="AZ401">
            <v>4</v>
          </cell>
          <cell r="BA401">
            <v>13</v>
          </cell>
          <cell r="BB401">
            <v>13</v>
          </cell>
          <cell r="BC401">
            <v>3</v>
          </cell>
          <cell r="BD401">
            <v>2</v>
          </cell>
          <cell r="BE401">
            <v>9</v>
          </cell>
          <cell r="BF401">
            <v>11</v>
          </cell>
          <cell r="BG401">
            <v>6</v>
          </cell>
          <cell r="BH401">
            <v>11</v>
          </cell>
          <cell r="BI401">
            <v>5</v>
          </cell>
          <cell r="BJ401">
            <v>13</v>
          </cell>
          <cell r="BK401">
            <v>8</v>
          </cell>
          <cell r="BL401">
            <v>6</v>
          </cell>
          <cell r="BM401">
            <v>8</v>
          </cell>
          <cell r="BN401">
            <v>3</v>
          </cell>
          <cell r="BO401">
            <v>5</v>
          </cell>
          <cell r="BP401">
            <v>3</v>
          </cell>
          <cell r="BQ401">
            <v>5</v>
          </cell>
          <cell r="BR401">
            <v>7</v>
          </cell>
          <cell r="BS401">
            <v>4</v>
          </cell>
          <cell r="BT401">
            <v>2</v>
          </cell>
          <cell r="BU401">
            <v>6</v>
          </cell>
          <cell r="BV401">
            <v>5</v>
          </cell>
          <cell r="BW401">
            <v>5</v>
          </cell>
          <cell r="BX401">
            <v>2</v>
          </cell>
          <cell r="BY401">
            <v>3</v>
          </cell>
          <cell r="BZ401">
            <v>4</v>
          </cell>
          <cell r="CA401">
            <v>1</v>
          </cell>
          <cell r="CB401">
            <v>3</v>
          </cell>
          <cell r="CC401">
            <v>4</v>
          </cell>
          <cell r="CD401">
            <v>7</v>
          </cell>
          <cell r="CE401">
            <v>1</v>
          </cell>
          <cell r="CF401">
            <v>4</v>
          </cell>
          <cell r="CG401">
            <v>2</v>
          </cell>
          <cell r="CH401">
            <v>5</v>
          </cell>
          <cell r="CI401">
            <v>6</v>
          </cell>
          <cell r="CJ401">
            <v>2</v>
          </cell>
          <cell r="CK401">
            <v>0</v>
          </cell>
          <cell r="CL401">
            <v>0</v>
          </cell>
          <cell r="CM401">
            <v>0</v>
          </cell>
          <cell r="CN401">
            <v>1</v>
          </cell>
          <cell r="CO401">
            <v>1</v>
          </cell>
          <cell r="CP401">
            <v>1</v>
          </cell>
          <cell r="CQ401">
            <v>1</v>
          </cell>
          <cell r="CR401">
            <v>1</v>
          </cell>
          <cell r="CS401">
            <v>0</v>
          </cell>
          <cell r="CT401">
            <v>1</v>
          </cell>
          <cell r="CU401">
            <v>1</v>
          </cell>
          <cell r="CV401">
            <v>0</v>
          </cell>
          <cell r="CW401">
            <v>0</v>
          </cell>
          <cell r="CX401">
            <v>0</v>
          </cell>
          <cell r="CY401">
            <v>0</v>
          </cell>
          <cell r="CZ401">
            <v>0</v>
          </cell>
          <cell r="DA401">
            <v>0</v>
          </cell>
          <cell r="DB401">
            <v>0</v>
          </cell>
          <cell r="DC401">
            <v>0</v>
          </cell>
          <cell r="DD401">
            <v>0</v>
          </cell>
          <cell r="DE401">
            <v>0</v>
          </cell>
        </row>
        <row r="402">
          <cell r="A402" t="str">
            <v>ｱﾘﾀ421</v>
          </cell>
          <cell r="B402" t="str">
            <v>ｱﾘﾀ4</v>
          </cell>
          <cell r="C402">
            <v>2</v>
          </cell>
          <cell r="D402">
            <v>1</v>
          </cell>
          <cell r="E402">
            <v>6</v>
          </cell>
          <cell r="F402">
            <v>4</v>
          </cell>
          <cell r="G402">
            <v>2</v>
          </cell>
          <cell r="H402">
            <v>5</v>
          </cell>
          <cell r="I402">
            <v>3</v>
          </cell>
          <cell r="J402">
            <v>1</v>
          </cell>
          <cell r="K402">
            <v>6</v>
          </cell>
          <cell r="L402">
            <v>5</v>
          </cell>
          <cell r="M402">
            <v>5</v>
          </cell>
          <cell r="N402">
            <v>3</v>
          </cell>
          <cell r="O402">
            <v>3</v>
          </cell>
          <cell r="P402">
            <v>6</v>
          </cell>
          <cell r="Q402">
            <v>6</v>
          </cell>
          <cell r="R402">
            <v>4</v>
          </cell>
          <cell r="S402">
            <v>4</v>
          </cell>
          <cell r="T402">
            <v>4</v>
          </cell>
          <cell r="U402">
            <v>4</v>
          </cell>
          <cell r="V402">
            <v>5</v>
          </cell>
          <cell r="W402">
            <v>3</v>
          </cell>
          <cell r="X402">
            <v>1</v>
          </cell>
          <cell r="Y402">
            <v>1</v>
          </cell>
          <cell r="Z402">
            <v>0</v>
          </cell>
          <cell r="AA402">
            <v>3</v>
          </cell>
          <cell r="AB402">
            <v>2</v>
          </cell>
          <cell r="AC402">
            <v>4</v>
          </cell>
          <cell r="AD402">
            <v>2</v>
          </cell>
          <cell r="AE402">
            <v>1</v>
          </cell>
          <cell r="AF402">
            <v>3</v>
          </cell>
          <cell r="AG402">
            <v>3</v>
          </cell>
          <cell r="AH402">
            <v>3</v>
          </cell>
          <cell r="AI402">
            <v>1</v>
          </cell>
          <cell r="AJ402">
            <v>2</v>
          </cell>
          <cell r="AK402">
            <v>5</v>
          </cell>
          <cell r="AL402">
            <v>2</v>
          </cell>
          <cell r="AM402">
            <v>0</v>
          </cell>
          <cell r="AN402">
            <v>4</v>
          </cell>
          <cell r="AO402">
            <v>2</v>
          </cell>
          <cell r="AP402">
            <v>1</v>
          </cell>
          <cell r="AQ402">
            <v>6</v>
          </cell>
          <cell r="AR402">
            <v>5</v>
          </cell>
          <cell r="AS402">
            <v>4</v>
          </cell>
          <cell r="AT402">
            <v>5</v>
          </cell>
          <cell r="AU402">
            <v>4</v>
          </cell>
          <cell r="AV402">
            <v>7</v>
          </cell>
          <cell r="AW402">
            <v>9</v>
          </cell>
          <cell r="AX402">
            <v>8</v>
          </cell>
          <cell r="AY402">
            <v>7</v>
          </cell>
          <cell r="AZ402">
            <v>5</v>
          </cell>
          <cell r="BA402">
            <v>4</v>
          </cell>
          <cell r="BB402">
            <v>4</v>
          </cell>
          <cell r="BC402">
            <v>5</v>
          </cell>
          <cell r="BD402">
            <v>1</v>
          </cell>
          <cell r="BE402">
            <v>3</v>
          </cell>
          <cell r="BF402">
            <v>4</v>
          </cell>
          <cell r="BG402">
            <v>3</v>
          </cell>
          <cell r="BH402">
            <v>3</v>
          </cell>
          <cell r="BI402">
            <v>4</v>
          </cell>
          <cell r="BJ402">
            <v>2</v>
          </cell>
          <cell r="BK402">
            <v>4</v>
          </cell>
          <cell r="BL402">
            <v>2</v>
          </cell>
          <cell r="BM402">
            <v>3</v>
          </cell>
          <cell r="BN402">
            <v>7</v>
          </cell>
          <cell r="BO402">
            <v>4</v>
          </cell>
          <cell r="BP402">
            <v>5</v>
          </cell>
          <cell r="BQ402">
            <v>8</v>
          </cell>
          <cell r="BR402">
            <v>4</v>
          </cell>
          <cell r="BS402">
            <v>2</v>
          </cell>
          <cell r="BT402">
            <v>5</v>
          </cell>
          <cell r="BU402">
            <v>10</v>
          </cell>
          <cell r="BV402">
            <v>7</v>
          </cell>
          <cell r="BW402">
            <v>12</v>
          </cell>
          <cell r="BX402">
            <v>3</v>
          </cell>
          <cell r="BY402">
            <v>3</v>
          </cell>
          <cell r="BZ402">
            <v>4</v>
          </cell>
          <cell r="CA402">
            <v>8</v>
          </cell>
          <cell r="CB402">
            <v>5</v>
          </cell>
          <cell r="CC402">
            <v>3</v>
          </cell>
          <cell r="CD402">
            <v>6</v>
          </cell>
          <cell r="CE402">
            <v>2</v>
          </cell>
          <cell r="CF402">
            <v>4</v>
          </cell>
          <cell r="CG402">
            <v>3</v>
          </cell>
          <cell r="CH402">
            <v>4</v>
          </cell>
          <cell r="CI402">
            <v>0</v>
          </cell>
          <cell r="CJ402">
            <v>2</v>
          </cell>
          <cell r="CK402">
            <v>3</v>
          </cell>
          <cell r="CL402">
            <v>1</v>
          </cell>
          <cell r="CM402">
            <v>2</v>
          </cell>
          <cell r="CN402">
            <v>0</v>
          </cell>
          <cell r="CO402">
            <v>1</v>
          </cell>
          <cell r="CP402">
            <v>0</v>
          </cell>
          <cell r="CQ402">
            <v>0</v>
          </cell>
          <cell r="CR402">
            <v>1</v>
          </cell>
          <cell r="CS402">
            <v>1</v>
          </cell>
          <cell r="CT402">
            <v>0</v>
          </cell>
          <cell r="CU402">
            <v>0</v>
          </cell>
          <cell r="CV402">
            <v>0</v>
          </cell>
          <cell r="CW402">
            <v>0</v>
          </cell>
          <cell r="CX402">
            <v>1</v>
          </cell>
          <cell r="CY402">
            <v>0</v>
          </cell>
          <cell r="CZ402">
            <v>0</v>
          </cell>
          <cell r="DA402">
            <v>0</v>
          </cell>
          <cell r="DB402">
            <v>0</v>
          </cell>
          <cell r="DC402">
            <v>0</v>
          </cell>
          <cell r="DD402">
            <v>0</v>
          </cell>
          <cell r="DE402">
            <v>0</v>
          </cell>
        </row>
        <row r="403">
          <cell r="A403" t="str">
            <v>ｱﾘﾀ422</v>
          </cell>
          <cell r="B403" t="str">
            <v>ｱﾘﾀ4</v>
          </cell>
          <cell r="C403">
            <v>2</v>
          </cell>
          <cell r="D403">
            <v>2</v>
          </cell>
          <cell r="E403">
            <v>0</v>
          </cell>
          <cell r="F403">
            <v>2</v>
          </cell>
          <cell r="G403">
            <v>2</v>
          </cell>
          <cell r="H403">
            <v>3</v>
          </cell>
          <cell r="I403">
            <v>7</v>
          </cell>
          <cell r="J403">
            <v>3</v>
          </cell>
          <cell r="K403">
            <v>3</v>
          </cell>
          <cell r="L403">
            <v>3</v>
          </cell>
          <cell r="M403">
            <v>3</v>
          </cell>
          <cell r="N403">
            <v>1</v>
          </cell>
          <cell r="O403">
            <v>3</v>
          </cell>
          <cell r="P403">
            <v>1</v>
          </cell>
          <cell r="Q403">
            <v>1</v>
          </cell>
          <cell r="R403">
            <v>6</v>
          </cell>
          <cell r="S403">
            <v>3</v>
          </cell>
          <cell r="T403">
            <v>7</v>
          </cell>
          <cell r="U403">
            <v>2</v>
          </cell>
          <cell r="V403">
            <v>3</v>
          </cell>
          <cell r="W403">
            <v>3</v>
          </cell>
          <cell r="X403">
            <v>1</v>
          </cell>
          <cell r="Y403">
            <v>2</v>
          </cell>
          <cell r="Z403">
            <v>2</v>
          </cell>
          <cell r="AA403">
            <v>1</v>
          </cell>
          <cell r="AB403">
            <v>1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3</v>
          </cell>
          <cell r="AH403">
            <v>7</v>
          </cell>
          <cell r="AI403">
            <v>2</v>
          </cell>
          <cell r="AJ403">
            <v>3</v>
          </cell>
          <cell r="AK403">
            <v>8</v>
          </cell>
          <cell r="AL403">
            <v>1</v>
          </cell>
          <cell r="AM403">
            <v>2</v>
          </cell>
          <cell r="AN403">
            <v>6</v>
          </cell>
          <cell r="AO403">
            <v>4</v>
          </cell>
          <cell r="AP403">
            <v>3</v>
          </cell>
          <cell r="AQ403">
            <v>4</v>
          </cell>
          <cell r="AR403">
            <v>6</v>
          </cell>
          <cell r="AS403">
            <v>3</v>
          </cell>
          <cell r="AT403">
            <v>4</v>
          </cell>
          <cell r="AU403">
            <v>7</v>
          </cell>
          <cell r="AV403">
            <v>7</v>
          </cell>
          <cell r="AW403">
            <v>6</v>
          </cell>
          <cell r="AX403">
            <v>5</v>
          </cell>
          <cell r="AY403">
            <v>8</v>
          </cell>
          <cell r="AZ403">
            <v>2</v>
          </cell>
          <cell r="BA403">
            <v>4</v>
          </cell>
          <cell r="BB403">
            <v>2</v>
          </cell>
          <cell r="BC403">
            <v>2</v>
          </cell>
          <cell r="BD403">
            <v>3</v>
          </cell>
          <cell r="BE403">
            <v>4</v>
          </cell>
          <cell r="BF403">
            <v>3</v>
          </cell>
          <cell r="BG403">
            <v>4</v>
          </cell>
          <cell r="BH403">
            <v>3</v>
          </cell>
          <cell r="BI403">
            <v>3</v>
          </cell>
          <cell r="BJ403">
            <v>5</v>
          </cell>
          <cell r="BK403">
            <v>4</v>
          </cell>
          <cell r="BL403">
            <v>0</v>
          </cell>
          <cell r="BM403">
            <v>6</v>
          </cell>
          <cell r="BN403">
            <v>5</v>
          </cell>
          <cell r="BO403">
            <v>6</v>
          </cell>
          <cell r="BP403">
            <v>12</v>
          </cell>
          <cell r="BQ403">
            <v>3</v>
          </cell>
          <cell r="BR403">
            <v>2</v>
          </cell>
          <cell r="BS403">
            <v>5</v>
          </cell>
          <cell r="BT403">
            <v>8</v>
          </cell>
          <cell r="BU403">
            <v>7</v>
          </cell>
          <cell r="BV403">
            <v>12</v>
          </cell>
          <cell r="BW403">
            <v>4</v>
          </cell>
          <cell r="BX403">
            <v>6</v>
          </cell>
          <cell r="BY403">
            <v>3</v>
          </cell>
          <cell r="BZ403">
            <v>8</v>
          </cell>
          <cell r="CA403">
            <v>6</v>
          </cell>
          <cell r="CB403">
            <v>4</v>
          </cell>
          <cell r="CC403">
            <v>2</v>
          </cell>
          <cell r="CD403">
            <v>5</v>
          </cell>
          <cell r="CE403">
            <v>4</v>
          </cell>
          <cell r="CF403">
            <v>3</v>
          </cell>
          <cell r="CG403">
            <v>1</v>
          </cell>
          <cell r="CH403">
            <v>2</v>
          </cell>
          <cell r="CI403">
            <v>1</v>
          </cell>
          <cell r="CJ403">
            <v>1</v>
          </cell>
          <cell r="CK403">
            <v>1</v>
          </cell>
          <cell r="CL403">
            <v>0</v>
          </cell>
          <cell r="CM403">
            <v>1</v>
          </cell>
          <cell r="CN403">
            <v>1</v>
          </cell>
          <cell r="CO403">
            <v>0</v>
          </cell>
          <cell r="CP403">
            <v>0</v>
          </cell>
          <cell r="CQ403">
            <v>2</v>
          </cell>
          <cell r="CR403">
            <v>1</v>
          </cell>
          <cell r="CS403">
            <v>1</v>
          </cell>
          <cell r="CT403">
            <v>1</v>
          </cell>
          <cell r="CU403">
            <v>0</v>
          </cell>
          <cell r="CV403">
            <v>1</v>
          </cell>
          <cell r="CW403">
            <v>0</v>
          </cell>
          <cell r="CX403">
            <v>0</v>
          </cell>
          <cell r="CY403">
            <v>0</v>
          </cell>
          <cell r="CZ403">
            <v>0</v>
          </cell>
          <cell r="DA403">
            <v>1</v>
          </cell>
          <cell r="DB403">
            <v>0</v>
          </cell>
          <cell r="DC403">
            <v>0</v>
          </cell>
          <cell r="DD403">
            <v>0</v>
          </cell>
          <cell r="DE403">
            <v>0</v>
          </cell>
        </row>
        <row r="404">
          <cell r="A404" t="str">
            <v>ｱﾝｼﾝ21</v>
          </cell>
          <cell r="B404" t="str">
            <v>ｱﾝｼﾝ</v>
          </cell>
          <cell r="C404">
            <v>2</v>
          </cell>
          <cell r="D404">
            <v>1</v>
          </cell>
          <cell r="E404">
            <v>3</v>
          </cell>
          <cell r="F404">
            <v>6</v>
          </cell>
          <cell r="G404">
            <v>4</v>
          </cell>
          <cell r="H404">
            <v>5</v>
          </cell>
          <cell r="I404">
            <v>6</v>
          </cell>
          <cell r="J404">
            <v>6</v>
          </cell>
          <cell r="K404">
            <v>7</v>
          </cell>
          <cell r="L404">
            <v>4</v>
          </cell>
          <cell r="M404">
            <v>5</v>
          </cell>
          <cell r="N404">
            <v>5</v>
          </cell>
          <cell r="O404">
            <v>6</v>
          </cell>
          <cell r="P404">
            <v>4</v>
          </cell>
          <cell r="Q404">
            <v>5</v>
          </cell>
          <cell r="R404">
            <v>3</v>
          </cell>
          <cell r="S404">
            <v>5</v>
          </cell>
          <cell r="T404">
            <v>2</v>
          </cell>
          <cell r="U404">
            <v>4</v>
          </cell>
          <cell r="V404">
            <v>4</v>
          </cell>
          <cell r="W404">
            <v>3</v>
          </cell>
          <cell r="X404">
            <v>2</v>
          </cell>
          <cell r="Y404">
            <v>2</v>
          </cell>
          <cell r="Z404">
            <v>3</v>
          </cell>
          <cell r="AA404">
            <v>10</v>
          </cell>
          <cell r="AB404">
            <v>5</v>
          </cell>
          <cell r="AC404">
            <v>8</v>
          </cell>
          <cell r="AD404">
            <v>4</v>
          </cell>
          <cell r="AE404">
            <v>3</v>
          </cell>
          <cell r="AF404">
            <v>1</v>
          </cell>
          <cell r="AG404">
            <v>3</v>
          </cell>
          <cell r="AH404">
            <v>6</v>
          </cell>
          <cell r="AI404">
            <v>3</v>
          </cell>
          <cell r="AJ404">
            <v>7</v>
          </cell>
          <cell r="AK404">
            <v>5</v>
          </cell>
          <cell r="AL404">
            <v>5</v>
          </cell>
          <cell r="AM404">
            <v>5</v>
          </cell>
          <cell r="AN404">
            <v>7</v>
          </cell>
          <cell r="AO404">
            <v>8</v>
          </cell>
          <cell r="AP404">
            <v>7</v>
          </cell>
          <cell r="AQ404">
            <v>8</v>
          </cell>
          <cell r="AR404">
            <v>6</v>
          </cell>
          <cell r="AS404">
            <v>6</v>
          </cell>
          <cell r="AT404">
            <v>11</v>
          </cell>
          <cell r="AU404">
            <v>9</v>
          </cell>
          <cell r="AV404">
            <v>6</v>
          </cell>
          <cell r="AW404">
            <v>11</v>
          </cell>
          <cell r="AX404">
            <v>12</v>
          </cell>
          <cell r="AY404">
            <v>9</v>
          </cell>
          <cell r="AZ404">
            <v>3</v>
          </cell>
          <cell r="BA404">
            <v>2</v>
          </cell>
          <cell r="BB404">
            <v>4</v>
          </cell>
          <cell r="BC404">
            <v>4</v>
          </cell>
          <cell r="BD404">
            <v>6</v>
          </cell>
          <cell r="BE404">
            <v>7</v>
          </cell>
          <cell r="BF404">
            <v>6</v>
          </cell>
          <cell r="BG404">
            <v>5</v>
          </cell>
          <cell r="BH404">
            <v>3</v>
          </cell>
          <cell r="BI404">
            <v>4</v>
          </cell>
          <cell r="BJ404">
            <v>0</v>
          </cell>
          <cell r="BK404">
            <v>2</v>
          </cell>
          <cell r="BL404">
            <v>7</v>
          </cell>
          <cell r="BM404">
            <v>3</v>
          </cell>
          <cell r="BN404">
            <v>3</v>
          </cell>
          <cell r="BO404">
            <v>6</v>
          </cell>
          <cell r="BP404">
            <v>5</v>
          </cell>
          <cell r="BQ404">
            <v>6</v>
          </cell>
          <cell r="BR404">
            <v>7</v>
          </cell>
          <cell r="BS404">
            <v>5</v>
          </cell>
          <cell r="BT404">
            <v>9</v>
          </cell>
          <cell r="BU404">
            <v>7</v>
          </cell>
          <cell r="BV404">
            <v>3</v>
          </cell>
          <cell r="BW404">
            <v>5</v>
          </cell>
          <cell r="BX404">
            <v>4</v>
          </cell>
          <cell r="BY404">
            <v>2</v>
          </cell>
          <cell r="BZ404">
            <v>3</v>
          </cell>
          <cell r="CA404">
            <v>0</v>
          </cell>
          <cell r="CB404">
            <v>5</v>
          </cell>
          <cell r="CC404">
            <v>2</v>
          </cell>
          <cell r="CD404">
            <v>2</v>
          </cell>
          <cell r="CE404">
            <v>1</v>
          </cell>
          <cell r="CF404">
            <v>6</v>
          </cell>
          <cell r="CG404">
            <v>2</v>
          </cell>
          <cell r="CH404">
            <v>4</v>
          </cell>
          <cell r="CI404">
            <v>1</v>
          </cell>
          <cell r="CJ404">
            <v>2</v>
          </cell>
          <cell r="CK404">
            <v>2</v>
          </cell>
          <cell r="CL404">
            <v>0</v>
          </cell>
          <cell r="CM404">
            <v>1</v>
          </cell>
          <cell r="CN404">
            <v>0</v>
          </cell>
          <cell r="CO404">
            <v>1</v>
          </cell>
          <cell r="CP404">
            <v>3</v>
          </cell>
          <cell r="CQ404">
            <v>0</v>
          </cell>
          <cell r="CR404">
            <v>2</v>
          </cell>
          <cell r="CS404">
            <v>1</v>
          </cell>
          <cell r="CT404">
            <v>0</v>
          </cell>
          <cell r="CU404">
            <v>0</v>
          </cell>
          <cell r="CV404">
            <v>1</v>
          </cell>
          <cell r="CW404">
            <v>1</v>
          </cell>
          <cell r="CX404">
            <v>0</v>
          </cell>
          <cell r="CY404">
            <v>0</v>
          </cell>
          <cell r="CZ404">
            <v>0</v>
          </cell>
          <cell r="DA404">
            <v>0</v>
          </cell>
          <cell r="DB404">
            <v>0</v>
          </cell>
          <cell r="DC404">
            <v>0</v>
          </cell>
          <cell r="DD404">
            <v>0</v>
          </cell>
          <cell r="DE404">
            <v>0</v>
          </cell>
        </row>
        <row r="405">
          <cell r="A405" t="str">
            <v>ｱﾝｼﾝ22</v>
          </cell>
          <cell r="B405" t="str">
            <v>ｱﾝｼﾝ</v>
          </cell>
          <cell r="C405">
            <v>2</v>
          </cell>
          <cell r="D405">
            <v>2</v>
          </cell>
          <cell r="E405">
            <v>7</v>
          </cell>
          <cell r="F405">
            <v>5</v>
          </cell>
          <cell r="G405">
            <v>1</v>
          </cell>
          <cell r="H405">
            <v>3</v>
          </cell>
          <cell r="I405">
            <v>5</v>
          </cell>
          <cell r="J405">
            <v>8</v>
          </cell>
          <cell r="K405">
            <v>6</v>
          </cell>
          <cell r="L405">
            <v>4</v>
          </cell>
          <cell r="M405">
            <v>2</v>
          </cell>
          <cell r="N405">
            <v>6</v>
          </cell>
          <cell r="O405">
            <v>3</v>
          </cell>
          <cell r="P405">
            <v>5</v>
          </cell>
          <cell r="Q405">
            <v>4</v>
          </cell>
          <cell r="R405">
            <v>3</v>
          </cell>
          <cell r="S405">
            <v>3</v>
          </cell>
          <cell r="T405">
            <v>3</v>
          </cell>
          <cell r="U405">
            <v>3</v>
          </cell>
          <cell r="V405">
            <v>1</v>
          </cell>
          <cell r="W405">
            <v>1</v>
          </cell>
          <cell r="X405">
            <v>4</v>
          </cell>
          <cell r="Y405">
            <v>2</v>
          </cell>
          <cell r="Z405">
            <v>1</v>
          </cell>
          <cell r="AA405">
            <v>6</v>
          </cell>
          <cell r="AB405">
            <v>5</v>
          </cell>
          <cell r="AC405">
            <v>3</v>
          </cell>
          <cell r="AD405">
            <v>6</v>
          </cell>
          <cell r="AE405">
            <v>2</v>
          </cell>
          <cell r="AF405">
            <v>4</v>
          </cell>
          <cell r="AG405">
            <v>2</v>
          </cell>
          <cell r="AH405">
            <v>1</v>
          </cell>
          <cell r="AI405">
            <v>3</v>
          </cell>
          <cell r="AJ405">
            <v>8</v>
          </cell>
          <cell r="AK405">
            <v>11</v>
          </cell>
          <cell r="AL405">
            <v>6</v>
          </cell>
          <cell r="AM405">
            <v>9</v>
          </cell>
          <cell r="AN405">
            <v>6</v>
          </cell>
          <cell r="AO405">
            <v>2</v>
          </cell>
          <cell r="AP405">
            <v>4</v>
          </cell>
          <cell r="AQ405">
            <v>4</v>
          </cell>
          <cell r="AR405">
            <v>7</v>
          </cell>
          <cell r="AS405">
            <v>4</v>
          </cell>
          <cell r="AT405">
            <v>8</v>
          </cell>
          <cell r="AU405">
            <v>7</v>
          </cell>
          <cell r="AV405">
            <v>6</v>
          </cell>
          <cell r="AW405">
            <v>7</v>
          </cell>
          <cell r="AX405">
            <v>9</v>
          </cell>
          <cell r="AY405">
            <v>5</v>
          </cell>
          <cell r="AZ405">
            <v>3</v>
          </cell>
          <cell r="BA405">
            <v>6</v>
          </cell>
          <cell r="BB405">
            <v>2</v>
          </cell>
          <cell r="BC405">
            <v>4</v>
          </cell>
          <cell r="BD405">
            <v>3</v>
          </cell>
          <cell r="BE405">
            <v>5</v>
          </cell>
          <cell r="BF405">
            <v>6</v>
          </cell>
          <cell r="BG405">
            <v>4</v>
          </cell>
          <cell r="BH405">
            <v>3</v>
          </cell>
          <cell r="BI405">
            <v>4</v>
          </cell>
          <cell r="BJ405">
            <v>4</v>
          </cell>
          <cell r="BK405">
            <v>7</v>
          </cell>
          <cell r="BL405">
            <v>3</v>
          </cell>
          <cell r="BM405">
            <v>8</v>
          </cell>
          <cell r="BN405">
            <v>7</v>
          </cell>
          <cell r="BO405">
            <v>3</v>
          </cell>
          <cell r="BP405">
            <v>3</v>
          </cell>
          <cell r="BQ405">
            <v>6</v>
          </cell>
          <cell r="BR405">
            <v>0</v>
          </cell>
          <cell r="BS405">
            <v>6</v>
          </cell>
          <cell r="BT405">
            <v>6</v>
          </cell>
          <cell r="BU405">
            <v>3</v>
          </cell>
          <cell r="BV405">
            <v>4</v>
          </cell>
          <cell r="BW405">
            <v>5</v>
          </cell>
          <cell r="BX405">
            <v>1</v>
          </cell>
          <cell r="BY405">
            <v>2</v>
          </cell>
          <cell r="BZ405">
            <v>6</v>
          </cell>
          <cell r="CA405">
            <v>4</v>
          </cell>
          <cell r="CB405">
            <v>4</v>
          </cell>
          <cell r="CC405">
            <v>3</v>
          </cell>
          <cell r="CD405">
            <v>4</v>
          </cell>
          <cell r="CE405">
            <v>3</v>
          </cell>
          <cell r="CF405">
            <v>2</v>
          </cell>
          <cell r="CG405">
            <v>3</v>
          </cell>
          <cell r="CH405">
            <v>4</v>
          </cell>
          <cell r="CI405">
            <v>6</v>
          </cell>
          <cell r="CJ405">
            <v>5</v>
          </cell>
          <cell r="CK405">
            <v>9</v>
          </cell>
          <cell r="CL405">
            <v>7</v>
          </cell>
          <cell r="CM405">
            <v>5</v>
          </cell>
          <cell r="CN405">
            <v>7</v>
          </cell>
          <cell r="CO405">
            <v>6</v>
          </cell>
          <cell r="CP405">
            <v>6</v>
          </cell>
          <cell r="CQ405">
            <v>4</v>
          </cell>
          <cell r="CR405">
            <v>11</v>
          </cell>
          <cell r="CS405">
            <v>4</v>
          </cell>
          <cell r="CT405">
            <v>1</v>
          </cell>
          <cell r="CU405">
            <v>2</v>
          </cell>
          <cell r="CV405">
            <v>1</v>
          </cell>
          <cell r="CW405">
            <v>0</v>
          </cell>
          <cell r="CX405">
            <v>1</v>
          </cell>
          <cell r="CY405">
            <v>0</v>
          </cell>
          <cell r="CZ405">
            <v>1</v>
          </cell>
          <cell r="DA405">
            <v>1</v>
          </cell>
          <cell r="DB405">
            <v>2</v>
          </cell>
          <cell r="DC405">
            <v>0</v>
          </cell>
          <cell r="DD405">
            <v>0</v>
          </cell>
          <cell r="DE405">
            <v>2</v>
          </cell>
        </row>
        <row r="406">
          <cell r="A406" t="str">
            <v>ｱﾝﾏ 21</v>
          </cell>
          <cell r="B406" t="str">
            <v xml:space="preserve">ｱﾝﾏ </v>
          </cell>
          <cell r="C406">
            <v>2</v>
          </cell>
          <cell r="D406">
            <v>1</v>
          </cell>
          <cell r="E406">
            <v>4</v>
          </cell>
          <cell r="F406">
            <v>4</v>
          </cell>
          <cell r="G406">
            <v>7</v>
          </cell>
          <cell r="H406">
            <v>7</v>
          </cell>
          <cell r="I406">
            <v>8</v>
          </cell>
          <cell r="J406">
            <v>4</v>
          </cell>
          <cell r="K406">
            <v>7</v>
          </cell>
          <cell r="L406">
            <v>3</v>
          </cell>
          <cell r="M406">
            <v>8</v>
          </cell>
          <cell r="N406">
            <v>5</v>
          </cell>
          <cell r="O406">
            <v>9</v>
          </cell>
          <cell r="P406">
            <v>7</v>
          </cell>
          <cell r="Q406">
            <v>3</v>
          </cell>
          <cell r="R406">
            <v>6</v>
          </cell>
          <cell r="S406">
            <v>7</v>
          </cell>
          <cell r="T406">
            <v>8</v>
          </cell>
          <cell r="U406">
            <v>10</v>
          </cell>
          <cell r="V406">
            <v>6</v>
          </cell>
          <cell r="W406">
            <v>7</v>
          </cell>
          <cell r="X406">
            <v>3</v>
          </cell>
          <cell r="Y406">
            <v>9</v>
          </cell>
          <cell r="Z406">
            <v>6</v>
          </cell>
          <cell r="AA406">
            <v>10</v>
          </cell>
          <cell r="AB406">
            <v>6</v>
          </cell>
          <cell r="AC406">
            <v>8</v>
          </cell>
          <cell r="AD406">
            <v>4</v>
          </cell>
          <cell r="AE406">
            <v>8</v>
          </cell>
          <cell r="AF406">
            <v>6</v>
          </cell>
          <cell r="AG406">
            <v>8</v>
          </cell>
          <cell r="AH406">
            <v>7</v>
          </cell>
          <cell r="AI406">
            <v>12</v>
          </cell>
          <cell r="AJ406">
            <v>7</v>
          </cell>
          <cell r="AK406">
            <v>8</v>
          </cell>
          <cell r="AL406">
            <v>10</v>
          </cell>
          <cell r="AM406">
            <v>9</v>
          </cell>
          <cell r="AN406">
            <v>11</v>
          </cell>
          <cell r="AO406">
            <v>10</v>
          </cell>
          <cell r="AP406">
            <v>7</v>
          </cell>
          <cell r="AQ406">
            <v>10</v>
          </cell>
          <cell r="AR406">
            <v>6</v>
          </cell>
          <cell r="AS406">
            <v>9</v>
          </cell>
          <cell r="AT406">
            <v>5</v>
          </cell>
          <cell r="AU406">
            <v>9</v>
          </cell>
          <cell r="AV406">
            <v>11</v>
          </cell>
          <cell r="AW406">
            <v>12</v>
          </cell>
          <cell r="AX406">
            <v>9</v>
          </cell>
          <cell r="AY406">
            <v>14</v>
          </cell>
          <cell r="AZ406">
            <v>9</v>
          </cell>
          <cell r="BA406">
            <v>7</v>
          </cell>
          <cell r="BB406">
            <v>10</v>
          </cell>
          <cell r="BC406">
            <v>8</v>
          </cell>
          <cell r="BD406">
            <v>4</v>
          </cell>
          <cell r="BE406">
            <v>12</v>
          </cell>
          <cell r="BF406">
            <v>4</v>
          </cell>
          <cell r="BG406">
            <v>8</v>
          </cell>
          <cell r="BH406">
            <v>10</v>
          </cell>
          <cell r="BI406">
            <v>10</v>
          </cell>
          <cell r="BJ406">
            <v>5</v>
          </cell>
          <cell r="BK406">
            <v>11</v>
          </cell>
          <cell r="BL406">
            <v>11</v>
          </cell>
          <cell r="BM406">
            <v>8</v>
          </cell>
          <cell r="BN406">
            <v>8</v>
          </cell>
          <cell r="BO406">
            <v>10</v>
          </cell>
          <cell r="BP406">
            <v>6</v>
          </cell>
          <cell r="BQ406">
            <v>7</v>
          </cell>
          <cell r="BR406">
            <v>7</v>
          </cell>
          <cell r="BS406">
            <v>9</v>
          </cell>
          <cell r="BT406">
            <v>7</v>
          </cell>
          <cell r="BU406">
            <v>14</v>
          </cell>
          <cell r="BV406">
            <v>9</v>
          </cell>
          <cell r="BW406">
            <v>13</v>
          </cell>
          <cell r="BX406">
            <v>9</v>
          </cell>
          <cell r="BY406">
            <v>8</v>
          </cell>
          <cell r="BZ406">
            <v>10</v>
          </cell>
          <cell r="CA406">
            <v>6</v>
          </cell>
          <cell r="CB406">
            <v>7</v>
          </cell>
          <cell r="CC406">
            <v>7</v>
          </cell>
          <cell r="CD406">
            <v>9</v>
          </cell>
          <cell r="CE406">
            <v>10</v>
          </cell>
          <cell r="CF406">
            <v>6</v>
          </cell>
          <cell r="CG406">
            <v>4</v>
          </cell>
          <cell r="CH406">
            <v>5</v>
          </cell>
          <cell r="CI406">
            <v>9</v>
          </cell>
          <cell r="CJ406">
            <v>7</v>
          </cell>
          <cell r="CK406">
            <v>5</v>
          </cell>
          <cell r="CL406">
            <v>3</v>
          </cell>
          <cell r="CM406">
            <v>8</v>
          </cell>
          <cell r="CN406">
            <v>1</v>
          </cell>
          <cell r="CO406">
            <v>3</v>
          </cell>
          <cell r="CP406">
            <v>3</v>
          </cell>
          <cell r="CQ406">
            <v>1</v>
          </cell>
          <cell r="CR406">
            <v>0</v>
          </cell>
          <cell r="CS406">
            <v>2</v>
          </cell>
          <cell r="CT406">
            <v>1</v>
          </cell>
          <cell r="CU406">
            <v>0</v>
          </cell>
          <cell r="CV406">
            <v>0</v>
          </cell>
          <cell r="CW406">
            <v>0</v>
          </cell>
          <cell r="CX406">
            <v>0</v>
          </cell>
          <cell r="CY406">
            <v>0</v>
          </cell>
          <cell r="CZ406">
            <v>0</v>
          </cell>
          <cell r="DA406">
            <v>0</v>
          </cell>
          <cell r="DB406">
            <v>0</v>
          </cell>
          <cell r="DC406">
            <v>0</v>
          </cell>
          <cell r="DD406">
            <v>0</v>
          </cell>
          <cell r="DE406">
            <v>0</v>
          </cell>
        </row>
        <row r="407">
          <cell r="A407" t="str">
            <v>ｱﾝﾏ 22</v>
          </cell>
          <cell r="B407" t="str">
            <v xml:space="preserve">ｱﾝﾏ </v>
          </cell>
          <cell r="C407">
            <v>2</v>
          </cell>
          <cell r="D407">
            <v>2</v>
          </cell>
          <cell r="E407">
            <v>6</v>
          </cell>
          <cell r="F407">
            <v>1</v>
          </cell>
          <cell r="G407">
            <v>6</v>
          </cell>
          <cell r="H407">
            <v>6</v>
          </cell>
          <cell r="I407">
            <v>3</v>
          </cell>
          <cell r="J407">
            <v>3</v>
          </cell>
          <cell r="K407">
            <v>6</v>
          </cell>
          <cell r="L407">
            <v>3</v>
          </cell>
          <cell r="M407">
            <v>3</v>
          </cell>
          <cell r="N407">
            <v>6</v>
          </cell>
          <cell r="O407">
            <v>5</v>
          </cell>
          <cell r="P407">
            <v>10</v>
          </cell>
          <cell r="Q407">
            <v>4</v>
          </cell>
          <cell r="R407">
            <v>6</v>
          </cell>
          <cell r="S407">
            <v>10</v>
          </cell>
          <cell r="T407">
            <v>9</v>
          </cell>
          <cell r="U407">
            <v>6</v>
          </cell>
          <cell r="V407">
            <v>11</v>
          </cell>
          <cell r="W407">
            <v>7</v>
          </cell>
          <cell r="X407">
            <v>7</v>
          </cell>
          <cell r="Y407">
            <v>8</v>
          </cell>
          <cell r="Z407">
            <v>4</v>
          </cell>
          <cell r="AA407">
            <v>4</v>
          </cell>
          <cell r="AB407">
            <v>4</v>
          </cell>
          <cell r="AC407">
            <v>8</v>
          </cell>
          <cell r="AD407">
            <v>8</v>
          </cell>
          <cell r="AE407">
            <v>8</v>
          </cell>
          <cell r="AF407">
            <v>1</v>
          </cell>
          <cell r="AG407">
            <v>9</v>
          </cell>
          <cell r="AH407">
            <v>10</v>
          </cell>
          <cell r="AI407">
            <v>10</v>
          </cell>
          <cell r="AJ407">
            <v>10</v>
          </cell>
          <cell r="AK407">
            <v>8</v>
          </cell>
          <cell r="AL407">
            <v>15</v>
          </cell>
          <cell r="AM407">
            <v>2</v>
          </cell>
          <cell r="AN407">
            <v>7</v>
          </cell>
          <cell r="AO407">
            <v>6</v>
          </cell>
          <cell r="AP407">
            <v>3</v>
          </cell>
          <cell r="AQ407">
            <v>10</v>
          </cell>
          <cell r="AR407">
            <v>8</v>
          </cell>
          <cell r="AS407">
            <v>5</v>
          </cell>
          <cell r="AT407">
            <v>8</v>
          </cell>
          <cell r="AU407">
            <v>4</v>
          </cell>
          <cell r="AV407">
            <v>9</v>
          </cell>
          <cell r="AW407">
            <v>8</v>
          </cell>
          <cell r="AX407">
            <v>8</v>
          </cell>
          <cell r="AY407">
            <v>10</v>
          </cell>
          <cell r="AZ407">
            <v>16</v>
          </cell>
          <cell r="BA407">
            <v>11</v>
          </cell>
          <cell r="BB407">
            <v>6</v>
          </cell>
          <cell r="BC407">
            <v>6</v>
          </cell>
          <cell r="BD407">
            <v>8</v>
          </cell>
          <cell r="BE407">
            <v>11</v>
          </cell>
          <cell r="BF407">
            <v>9</v>
          </cell>
          <cell r="BG407">
            <v>7</v>
          </cell>
          <cell r="BH407">
            <v>12</v>
          </cell>
          <cell r="BI407">
            <v>4</v>
          </cell>
          <cell r="BJ407">
            <v>7</v>
          </cell>
          <cell r="BK407">
            <v>8</v>
          </cell>
          <cell r="BL407">
            <v>7</v>
          </cell>
          <cell r="BM407">
            <v>10</v>
          </cell>
          <cell r="BN407">
            <v>9</v>
          </cell>
          <cell r="BO407">
            <v>8</v>
          </cell>
          <cell r="BP407">
            <v>6</v>
          </cell>
          <cell r="BQ407">
            <v>9</v>
          </cell>
          <cell r="BR407">
            <v>11</v>
          </cell>
          <cell r="BS407">
            <v>6</v>
          </cell>
          <cell r="BT407">
            <v>13</v>
          </cell>
          <cell r="BU407">
            <v>13</v>
          </cell>
          <cell r="BV407">
            <v>18</v>
          </cell>
          <cell r="BW407">
            <v>9</v>
          </cell>
          <cell r="BX407">
            <v>11</v>
          </cell>
          <cell r="BY407">
            <v>2</v>
          </cell>
          <cell r="BZ407">
            <v>8</v>
          </cell>
          <cell r="CA407">
            <v>10</v>
          </cell>
          <cell r="CB407">
            <v>9</v>
          </cell>
          <cell r="CC407">
            <v>13</v>
          </cell>
          <cell r="CD407">
            <v>5</v>
          </cell>
          <cell r="CE407">
            <v>14</v>
          </cell>
          <cell r="CF407">
            <v>9</v>
          </cell>
          <cell r="CG407">
            <v>4</v>
          </cell>
          <cell r="CH407">
            <v>8</v>
          </cell>
          <cell r="CI407">
            <v>12</v>
          </cell>
          <cell r="CJ407">
            <v>8</v>
          </cell>
          <cell r="CK407">
            <v>5</v>
          </cell>
          <cell r="CL407">
            <v>8</v>
          </cell>
          <cell r="CM407">
            <v>3</v>
          </cell>
          <cell r="CN407">
            <v>5</v>
          </cell>
          <cell r="CO407">
            <v>3</v>
          </cell>
          <cell r="CP407">
            <v>7</v>
          </cell>
          <cell r="CQ407">
            <v>1</v>
          </cell>
          <cell r="CR407">
            <v>2</v>
          </cell>
          <cell r="CS407">
            <v>1</v>
          </cell>
          <cell r="CT407">
            <v>4</v>
          </cell>
          <cell r="CU407">
            <v>4</v>
          </cell>
          <cell r="CV407">
            <v>1</v>
          </cell>
          <cell r="CW407">
            <v>1</v>
          </cell>
          <cell r="CX407">
            <v>1</v>
          </cell>
          <cell r="CY407">
            <v>1</v>
          </cell>
          <cell r="CZ407">
            <v>0</v>
          </cell>
          <cell r="DA407">
            <v>0</v>
          </cell>
          <cell r="DB407">
            <v>1</v>
          </cell>
          <cell r="DC407">
            <v>0</v>
          </cell>
          <cell r="DD407">
            <v>0</v>
          </cell>
          <cell r="DE407">
            <v>0</v>
          </cell>
        </row>
        <row r="408">
          <cell r="A408" t="str">
            <v>ｲﾁﾉ 21</v>
          </cell>
          <cell r="B408" t="str">
            <v xml:space="preserve">ｲﾁﾉ </v>
          </cell>
          <cell r="C408">
            <v>2</v>
          </cell>
          <cell r="D408">
            <v>1</v>
          </cell>
          <cell r="E408">
            <v>18</v>
          </cell>
          <cell r="F408">
            <v>32</v>
          </cell>
          <cell r="G408">
            <v>33</v>
          </cell>
          <cell r="H408">
            <v>25</v>
          </cell>
          <cell r="I408">
            <v>21</v>
          </cell>
          <cell r="J408">
            <v>27</v>
          </cell>
          <cell r="K408">
            <v>22</v>
          </cell>
          <cell r="L408">
            <v>29</v>
          </cell>
          <cell r="M408">
            <v>21</v>
          </cell>
          <cell r="N408">
            <v>39</v>
          </cell>
          <cell r="O408">
            <v>25</v>
          </cell>
          <cell r="P408">
            <v>29</v>
          </cell>
          <cell r="Q408">
            <v>20</v>
          </cell>
          <cell r="R408">
            <v>28</v>
          </cell>
          <cell r="S408">
            <v>25</v>
          </cell>
          <cell r="T408">
            <v>31</v>
          </cell>
          <cell r="U408">
            <v>33</v>
          </cell>
          <cell r="V408">
            <v>42</v>
          </cell>
          <cell r="W408">
            <v>30</v>
          </cell>
          <cell r="X408">
            <v>27</v>
          </cell>
          <cell r="Y408">
            <v>37</v>
          </cell>
          <cell r="Z408">
            <v>21</v>
          </cell>
          <cell r="AA408">
            <v>21</v>
          </cell>
          <cell r="AB408">
            <v>25</v>
          </cell>
          <cell r="AC408">
            <v>22</v>
          </cell>
          <cell r="AD408">
            <v>23</v>
          </cell>
          <cell r="AE408">
            <v>16</v>
          </cell>
          <cell r="AF408">
            <v>25</v>
          </cell>
          <cell r="AG408">
            <v>27</v>
          </cell>
          <cell r="AH408">
            <v>29</v>
          </cell>
          <cell r="AI408">
            <v>33</v>
          </cell>
          <cell r="AJ408">
            <v>33</v>
          </cell>
          <cell r="AK408">
            <v>38</v>
          </cell>
          <cell r="AL408">
            <v>29</v>
          </cell>
          <cell r="AM408">
            <v>36</v>
          </cell>
          <cell r="AN408">
            <v>29</v>
          </cell>
          <cell r="AO408">
            <v>29</v>
          </cell>
          <cell r="AP408">
            <v>47</v>
          </cell>
          <cell r="AQ408">
            <v>46</v>
          </cell>
          <cell r="AR408">
            <v>25</v>
          </cell>
          <cell r="AS408">
            <v>42</v>
          </cell>
          <cell r="AT408">
            <v>38</v>
          </cell>
          <cell r="AU408">
            <v>35</v>
          </cell>
          <cell r="AV408">
            <v>52</v>
          </cell>
          <cell r="AW408">
            <v>43</v>
          </cell>
          <cell r="AX408">
            <v>58</v>
          </cell>
          <cell r="AY408">
            <v>35</v>
          </cell>
          <cell r="AZ408">
            <v>45</v>
          </cell>
          <cell r="BA408">
            <v>42</v>
          </cell>
          <cell r="BB408">
            <v>40</v>
          </cell>
          <cell r="BC408">
            <v>47</v>
          </cell>
          <cell r="BD408">
            <v>32</v>
          </cell>
          <cell r="BE408">
            <v>28</v>
          </cell>
          <cell r="BF408">
            <v>38</v>
          </cell>
          <cell r="BG408">
            <v>31</v>
          </cell>
          <cell r="BH408">
            <v>30</v>
          </cell>
          <cell r="BI408">
            <v>34</v>
          </cell>
          <cell r="BJ408">
            <v>33</v>
          </cell>
          <cell r="BK408">
            <v>40</v>
          </cell>
          <cell r="BL408">
            <v>33</v>
          </cell>
          <cell r="BM408">
            <v>27</v>
          </cell>
          <cell r="BN408">
            <v>35</v>
          </cell>
          <cell r="BO408">
            <v>29</v>
          </cell>
          <cell r="BP408">
            <v>40</v>
          </cell>
          <cell r="BQ408">
            <v>37</v>
          </cell>
          <cell r="BR408">
            <v>34</v>
          </cell>
          <cell r="BS408">
            <v>40</v>
          </cell>
          <cell r="BT408">
            <v>45</v>
          </cell>
          <cell r="BU408">
            <v>50</v>
          </cell>
          <cell r="BV408">
            <v>41</v>
          </cell>
          <cell r="BW408">
            <v>49</v>
          </cell>
          <cell r="BX408">
            <v>24</v>
          </cell>
          <cell r="BY408">
            <v>22</v>
          </cell>
          <cell r="BZ408">
            <v>31</v>
          </cell>
          <cell r="CA408">
            <v>39</v>
          </cell>
          <cell r="CB408">
            <v>32</v>
          </cell>
          <cell r="CC408">
            <v>38</v>
          </cell>
          <cell r="CD408">
            <v>31</v>
          </cell>
          <cell r="CE408">
            <v>23</v>
          </cell>
          <cell r="CF408">
            <v>17</v>
          </cell>
          <cell r="CG408">
            <v>10</v>
          </cell>
          <cell r="CH408">
            <v>16</v>
          </cell>
          <cell r="CI408">
            <v>28</v>
          </cell>
          <cell r="CJ408">
            <v>20</v>
          </cell>
          <cell r="CK408">
            <v>17</v>
          </cell>
          <cell r="CL408">
            <v>16</v>
          </cell>
          <cell r="CM408">
            <v>15</v>
          </cell>
          <cell r="CN408">
            <v>8</v>
          </cell>
          <cell r="CO408">
            <v>4</v>
          </cell>
          <cell r="CP408">
            <v>6</v>
          </cell>
          <cell r="CQ408">
            <v>9</v>
          </cell>
          <cell r="CR408">
            <v>4</v>
          </cell>
          <cell r="CS408">
            <v>5</v>
          </cell>
          <cell r="CT408">
            <v>2</v>
          </cell>
          <cell r="CU408">
            <v>3</v>
          </cell>
          <cell r="CV408">
            <v>1</v>
          </cell>
          <cell r="CW408">
            <v>2</v>
          </cell>
          <cell r="CX408">
            <v>0</v>
          </cell>
          <cell r="CY408">
            <v>0</v>
          </cell>
          <cell r="CZ408">
            <v>0</v>
          </cell>
          <cell r="DA408">
            <v>0</v>
          </cell>
          <cell r="DB408">
            <v>0</v>
          </cell>
          <cell r="DC408">
            <v>0</v>
          </cell>
          <cell r="DD408">
            <v>0</v>
          </cell>
          <cell r="DE408">
            <v>0</v>
          </cell>
        </row>
        <row r="409">
          <cell r="A409" t="str">
            <v>ｲﾁﾉ 22</v>
          </cell>
          <cell r="B409" t="str">
            <v xml:space="preserve">ｲﾁﾉ </v>
          </cell>
          <cell r="C409">
            <v>2</v>
          </cell>
          <cell r="D409">
            <v>2</v>
          </cell>
          <cell r="E409">
            <v>20</v>
          </cell>
          <cell r="F409">
            <v>15</v>
          </cell>
          <cell r="G409">
            <v>23</v>
          </cell>
          <cell r="H409">
            <v>23</v>
          </cell>
          <cell r="I409">
            <v>25</v>
          </cell>
          <cell r="J409">
            <v>28</v>
          </cell>
          <cell r="K409">
            <v>27</v>
          </cell>
          <cell r="L409">
            <v>28</v>
          </cell>
          <cell r="M409">
            <v>30</v>
          </cell>
          <cell r="N409">
            <v>24</v>
          </cell>
          <cell r="O409">
            <v>34</v>
          </cell>
          <cell r="P409">
            <v>23</v>
          </cell>
          <cell r="Q409">
            <v>29</v>
          </cell>
          <cell r="R409">
            <v>27</v>
          </cell>
          <cell r="S409">
            <v>32</v>
          </cell>
          <cell r="T409">
            <v>24</v>
          </cell>
          <cell r="U409">
            <v>34</v>
          </cell>
          <cell r="V409">
            <v>14</v>
          </cell>
          <cell r="W409">
            <v>26</v>
          </cell>
          <cell r="X409">
            <v>30</v>
          </cell>
          <cell r="Y409">
            <v>25</v>
          </cell>
          <cell r="Z409">
            <v>24</v>
          </cell>
          <cell r="AA409">
            <v>23</v>
          </cell>
          <cell r="AB409">
            <v>25</v>
          </cell>
          <cell r="AC409">
            <v>26</v>
          </cell>
          <cell r="AD409">
            <v>32</v>
          </cell>
          <cell r="AE409">
            <v>21</v>
          </cell>
          <cell r="AF409">
            <v>33</v>
          </cell>
          <cell r="AG409">
            <v>22</v>
          </cell>
          <cell r="AH409">
            <v>28</v>
          </cell>
          <cell r="AI409">
            <v>33</v>
          </cell>
          <cell r="AJ409">
            <v>40</v>
          </cell>
          <cell r="AK409">
            <v>37</v>
          </cell>
          <cell r="AL409">
            <v>27</v>
          </cell>
          <cell r="AM409">
            <v>39</v>
          </cell>
          <cell r="AN409">
            <v>35</v>
          </cell>
          <cell r="AO409">
            <v>34</v>
          </cell>
          <cell r="AP409">
            <v>39</v>
          </cell>
          <cell r="AQ409">
            <v>34</v>
          </cell>
          <cell r="AR409">
            <v>42</v>
          </cell>
          <cell r="AS409">
            <v>27</v>
          </cell>
          <cell r="AT409">
            <v>38</v>
          </cell>
          <cell r="AU409">
            <v>42</v>
          </cell>
          <cell r="AV409">
            <v>41</v>
          </cell>
          <cell r="AW409">
            <v>51</v>
          </cell>
          <cell r="AX409">
            <v>43</v>
          </cell>
          <cell r="AY409">
            <v>39</v>
          </cell>
          <cell r="AZ409">
            <v>44</v>
          </cell>
          <cell r="BA409">
            <v>41</v>
          </cell>
          <cell r="BB409">
            <v>42</v>
          </cell>
          <cell r="BC409">
            <v>36</v>
          </cell>
          <cell r="BD409">
            <v>27</v>
          </cell>
          <cell r="BE409">
            <v>37</v>
          </cell>
          <cell r="BF409">
            <v>30</v>
          </cell>
          <cell r="BG409">
            <v>39</v>
          </cell>
          <cell r="BH409">
            <v>41</v>
          </cell>
          <cell r="BI409">
            <v>37</v>
          </cell>
          <cell r="BJ409">
            <v>33</v>
          </cell>
          <cell r="BK409">
            <v>24</v>
          </cell>
          <cell r="BL409">
            <v>33</v>
          </cell>
          <cell r="BM409">
            <v>30</v>
          </cell>
          <cell r="BN409">
            <v>31</v>
          </cell>
          <cell r="BO409">
            <v>43</v>
          </cell>
          <cell r="BP409">
            <v>38</v>
          </cell>
          <cell r="BQ409">
            <v>24</v>
          </cell>
          <cell r="BR409">
            <v>52</v>
          </cell>
          <cell r="BS409">
            <v>48</v>
          </cell>
          <cell r="BT409">
            <v>26</v>
          </cell>
          <cell r="BU409">
            <v>46</v>
          </cell>
          <cell r="BV409">
            <v>38</v>
          </cell>
          <cell r="BW409">
            <v>41</v>
          </cell>
          <cell r="BX409">
            <v>33</v>
          </cell>
          <cell r="BY409">
            <v>28</v>
          </cell>
          <cell r="BZ409">
            <v>54</v>
          </cell>
          <cell r="CA409">
            <v>23</v>
          </cell>
          <cell r="CB409">
            <v>36</v>
          </cell>
          <cell r="CC409">
            <v>28</v>
          </cell>
          <cell r="CD409">
            <v>41</v>
          </cell>
          <cell r="CE409">
            <v>26</v>
          </cell>
          <cell r="CF409">
            <v>38</v>
          </cell>
          <cell r="CG409">
            <v>39</v>
          </cell>
          <cell r="CH409">
            <v>26</v>
          </cell>
          <cell r="CI409">
            <v>28</v>
          </cell>
          <cell r="CJ409">
            <v>27</v>
          </cell>
          <cell r="CK409">
            <v>20</v>
          </cell>
          <cell r="CL409">
            <v>22</v>
          </cell>
          <cell r="CM409">
            <v>14</v>
          </cell>
          <cell r="CN409">
            <v>16</v>
          </cell>
          <cell r="CO409">
            <v>15</v>
          </cell>
          <cell r="CP409">
            <v>14</v>
          </cell>
          <cell r="CQ409">
            <v>15</v>
          </cell>
          <cell r="CR409">
            <v>8</v>
          </cell>
          <cell r="CS409">
            <v>9</v>
          </cell>
          <cell r="CT409">
            <v>10</v>
          </cell>
          <cell r="CU409">
            <v>3</v>
          </cell>
          <cell r="CV409">
            <v>3</v>
          </cell>
          <cell r="CW409">
            <v>4</v>
          </cell>
          <cell r="CX409">
            <v>3</v>
          </cell>
          <cell r="CY409">
            <v>2</v>
          </cell>
          <cell r="CZ409">
            <v>0</v>
          </cell>
          <cell r="DA409">
            <v>0</v>
          </cell>
          <cell r="DB409">
            <v>1</v>
          </cell>
          <cell r="DC409">
            <v>1</v>
          </cell>
          <cell r="DD409">
            <v>1</v>
          </cell>
          <cell r="DE409">
            <v>0</v>
          </cell>
        </row>
        <row r="410">
          <cell r="A410" t="str">
            <v>ｳｴﾏﾂ21</v>
          </cell>
          <cell r="B410" t="str">
            <v>ｳｴﾏﾂ</v>
          </cell>
          <cell r="C410">
            <v>2</v>
          </cell>
          <cell r="D410">
            <v>1</v>
          </cell>
          <cell r="E410">
            <v>16</v>
          </cell>
          <cell r="F410">
            <v>11</v>
          </cell>
          <cell r="G410">
            <v>10</v>
          </cell>
          <cell r="H410">
            <v>5</v>
          </cell>
          <cell r="I410">
            <v>9</v>
          </cell>
          <cell r="J410">
            <v>17</v>
          </cell>
          <cell r="K410">
            <v>19</v>
          </cell>
          <cell r="L410">
            <v>10</v>
          </cell>
          <cell r="M410">
            <v>6</v>
          </cell>
          <cell r="N410">
            <v>10</v>
          </cell>
          <cell r="O410">
            <v>9</v>
          </cell>
          <cell r="P410">
            <v>10</v>
          </cell>
          <cell r="Q410">
            <v>12</v>
          </cell>
          <cell r="R410">
            <v>6</v>
          </cell>
          <cell r="S410">
            <v>8</v>
          </cell>
          <cell r="T410">
            <v>14</v>
          </cell>
          <cell r="U410">
            <v>11</v>
          </cell>
          <cell r="V410">
            <v>15</v>
          </cell>
          <cell r="W410">
            <v>10</v>
          </cell>
          <cell r="X410">
            <v>12</v>
          </cell>
          <cell r="Y410">
            <v>8</v>
          </cell>
          <cell r="Z410">
            <v>16</v>
          </cell>
          <cell r="AA410">
            <v>22</v>
          </cell>
          <cell r="AB410">
            <v>16</v>
          </cell>
          <cell r="AC410">
            <v>17</v>
          </cell>
          <cell r="AD410">
            <v>13</v>
          </cell>
          <cell r="AE410">
            <v>15</v>
          </cell>
          <cell r="AF410">
            <v>12</v>
          </cell>
          <cell r="AG410">
            <v>18</v>
          </cell>
          <cell r="AH410">
            <v>25</v>
          </cell>
          <cell r="AI410">
            <v>25</v>
          </cell>
          <cell r="AJ410">
            <v>29</v>
          </cell>
          <cell r="AK410">
            <v>25</v>
          </cell>
          <cell r="AL410">
            <v>22</v>
          </cell>
          <cell r="AM410">
            <v>26</v>
          </cell>
          <cell r="AN410">
            <v>26</v>
          </cell>
          <cell r="AO410">
            <v>33</v>
          </cell>
          <cell r="AP410">
            <v>13</v>
          </cell>
          <cell r="AQ410">
            <v>25</v>
          </cell>
          <cell r="AR410">
            <v>17</v>
          </cell>
          <cell r="AS410">
            <v>22</v>
          </cell>
          <cell r="AT410">
            <v>25</v>
          </cell>
          <cell r="AU410">
            <v>17</v>
          </cell>
          <cell r="AV410">
            <v>31</v>
          </cell>
          <cell r="AW410">
            <v>29</v>
          </cell>
          <cell r="AX410">
            <v>30</v>
          </cell>
          <cell r="AY410">
            <v>41</v>
          </cell>
          <cell r="AZ410">
            <v>29</v>
          </cell>
          <cell r="BA410">
            <v>27</v>
          </cell>
          <cell r="BB410">
            <v>24</v>
          </cell>
          <cell r="BC410">
            <v>27</v>
          </cell>
          <cell r="BD410">
            <v>16</v>
          </cell>
          <cell r="BE410">
            <v>28</v>
          </cell>
          <cell r="BF410">
            <v>31</v>
          </cell>
          <cell r="BG410">
            <v>18</v>
          </cell>
          <cell r="BH410">
            <v>22</v>
          </cell>
          <cell r="BI410">
            <v>20</v>
          </cell>
          <cell r="BJ410">
            <v>13</v>
          </cell>
          <cell r="BK410">
            <v>21</v>
          </cell>
          <cell r="BL410">
            <v>28</v>
          </cell>
          <cell r="BM410">
            <v>33</v>
          </cell>
          <cell r="BN410">
            <v>21</v>
          </cell>
          <cell r="BO410">
            <v>21</v>
          </cell>
          <cell r="BP410">
            <v>21</v>
          </cell>
          <cell r="BQ410">
            <v>21</v>
          </cell>
          <cell r="BR410">
            <v>23</v>
          </cell>
          <cell r="BS410">
            <v>22</v>
          </cell>
          <cell r="BT410">
            <v>18</v>
          </cell>
          <cell r="BU410">
            <v>21</v>
          </cell>
          <cell r="BV410">
            <v>28</v>
          </cell>
          <cell r="BW410">
            <v>15</v>
          </cell>
          <cell r="BX410">
            <v>10</v>
          </cell>
          <cell r="BY410">
            <v>8</v>
          </cell>
          <cell r="BZ410">
            <v>13</v>
          </cell>
          <cell r="CA410">
            <v>12</v>
          </cell>
          <cell r="CB410">
            <v>13</v>
          </cell>
          <cell r="CC410">
            <v>11</v>
          </cell>
          <cell r="CD410">
            <v>13</v>
          </cell>
          <cell r="CE410">
            <v>9</v>
          </cell>
          <cell r="CF410">
            <v>9</v>
          </cell>
          <cell r="CG410">
            <v>6</v>
          </cell>
          <cell r="CH410">
            <v>5</v>
          </cell>
          <cell r="CI410">
            <v>9</v>
          </cell>
          <cell r="CJ410">
            <v>4</v>
          </cell>
          <cell r="CK410">
            <v>9</v>
          </cell>
          <cell r="CL410">
            <v>7</v>
          </cell>
          <cell r="CM410">
            <v>2</v>
          </cell>
          <cell r="CN410">
            <v>5</v>
          </cell>
          <cell r="CO410">
            <v>3</v>
          </cell>
          <cell r="CP410">
            <v>3</v>
          </cell>
          <cell r="CQ410">
            <v>1</v>
          </cell>
          <cell r="CR410">
            <v>2</v>
          </cell>
          <cell r="CS410">
            <v>0</v>
          </cell>
          <cell r="CT410">
            <v>0</v>
          </cell>
          <cell r="CU410">
            <v>1</v>
          </cell>
          <cell r="CV410">
            <v>0</v>
          </cell>
          <cell r="CW410">
            <v>1</v>
          </cell>
          <cell r="CX410">
            <v>0</v>
          </cell>
          <cell r="CY410">
            <v>1</v>
          </cell>
          <cell r="CZ410">
            <v>0</v>
          </cell>
          <cell r="DA410">
            <v>0</v>
          </cell>
          <cell r="DB410">
            <v>0</v>
          </cell>
          <cell r="DC410">
            <v>0</v>
          </cell>
          <cell r="DD410">
            <v>0</v>
          </cell>
          <cell r="DE410">
            <v>0</v>
          </cell>
        </row>
        <row r="411">
          <cell r="A411" t="str">
            <v>ｳｴﾏﾂ22</v>
          </cell>
          <cell r="B411" t="str">
            <v>ｳｴﾏﾂ</v>
          </cell>
          <cell r="C411">
            <v>2</v>
          </cell>
          <cell r="D411">
            <v>2</v>
          </cell>
          <cell r="E411">
            <v>8</v>
          </cell>
          <cell r="F411">
            <v>10</v>
          </cell>
          <cell r="G411">
            <v>9</v>
          </cell>
          <cell r="H411">
            <v>3</v>
          </cell>
          <cell r="I411">
            <v>8</v>
          </cell>
          <cell r="J411">
            <v>6</v>
          </cell>
          <cell r="K411">
            <v>10</v>
          </cell>
          <cell r="L411">
            <v>11</v>
          </cell>
          <cell r="M411">
            <v>9</v>
          </cell>
          <cell r="N411">
            <v>6</v>
          </cell>
          <cell r="O411">
            <v>13</v>
          </cell>
          <cell r="P411">
            <v>16</v>
          </cell>
          <cell r="Q411">
            <v>9</v>
          </cell>
          <cell r="R411">
            <v>15</v>
          </cell>
          <cell r="S411">
            <v>7</v>
          </cell>
          <cell r="T411">
            <v>9</v>
          </cell>
          <cell r="U411">
            <v>10</v>
          </cell>
          <cell r="V411">
            <v>8</v>
          </cell>
          <cell r="W411">
            <v>7</v>
          </cell>
          <cell r="X411">
            <v>10</v>
          </cell>
          <cell r="Y411">
            <v>6</v>
          </cell>
          <cell r="Z411">
            <v>9</v>
          </cell>
          <cell r="AA411">
            <v>15</v>
          </cell>
          <cell r="AB411">
            <v>10</v>
          </cell>
          <cell r="AC411">
            <v>14</v>
          </cell>
          <cell r="AD411">
            <v>14</v>
          </cell>
          <cell r="AE411">
            <v>13</v>
          </cell>
          <cell r="AF411">
            <v>15</v>
          </cell>
          <cell r="AG411">
            <v>17</v>
          </cell>
          <cell r="AH411">
            <v>14</v>
          </cell>
          <cell r="AI411">
            <v>13</v>
          </cell>
          <cell r="AJ411">
            <v>13</v>
          </cell>
          <cell r="AK411">
            <v>19</v>
          </cell>
          <cell r="AL411">
            <v>21</v>
          </cell>
          <cell r="AM411">
            <v>13</v>
          </cell>
          <cell r="AN411">
            <v>24</v>
          </cell>
          <cell r="AO411">
            <v>13</v>
          </cell>
          <cell r="AP411">
            <v>10</v>
          </cell>
          <cell r="AQ411">
            <v>14</v>
          </cell>
          <cell r="AR411">
            <v>11</v>
          </cell>
          <cell r="AS411">
            <v>18</v>
          </cell>
          <cell r="AT411">
            <v>22</v>
          </cell>
          <cell r="AU411">
            <v>18</v>
          </cell>
          <cell r="AV411">
            <v>21</v>
          </cell>
          <cell r="AW411">
            <v>18</v>
          </cell>
          <cell r="AX411">
            <v>16</v>
          </cell>
          <cell r="AY411">
            <v>26</v>
          </cell>
          <cell r="AZ411">
            <v>26</v>
          </cell>
          <cell r="BA411">
            <v>26</v>
          </cell>
          <cell r="BB411">
            <v>36</v>
          </cell>
          <cell r="BC411">
            <v>28</v>
          </cell>
          <cell r="BD411">
            <v>16</v>
          </cell>
          <cell r="BE411">
            <v>14</v>
          </cell>
          <cell r="BF411">
            <v>17</v>
          </cell>
          <cell r="BG411">
            <v>20</v>
          </cell>
          <cell r="BH411">
            <v>17</v>
          </cell>
          <cell r="BI411">
            <v>21</v>
          </cell>
          <cell r="BJ411">
            <v>11</v>
          </cell>
          <cell r="BK411">
            <v>13</v>
          </cell>
          <cell r="BL411">
            <v>12</v>
          </cell>
          <cell r="BM411">
            <v>15</v>
          </cell>
          <cell r="BN411">
            <v>11</v>
          </cell>
          <cell r="BO411">
            <v>16</v>
          </cell>
          <cell r="BP411">
            <v>24</v>
          </cell>
          <cell r="BQ411">
            <v>19</v>
          </cell>
          <cell r="BR411">
            <v>13</v>
          </cell>
          <cell r="BS411">
            <v>22</v>
          </cell>
          <cell r="BT411">
            <v>24</v>
          </cell>
          <cell r="BU411">
            <v>16</v>
          </cell>
          <cell r="BV411">
            <v>26</v>
          </cell>
          <cell r="BW411">
            <v>18</v>
          </cell>
          <cell r="BX411">
            <v>12</v>
          </cell>
          <cell r="BY411">
            <v>12</v>
          </cell>
          <cell r="BZ411">
            <v>11</v>
          </cell>
          <cell r="CA411">
            <v>17</v>
          </cell>
          <cell r="CB411">
            <v>18</v>
          </cell>
          <cell r="CC411">
            <v>16</v>
          </cell>
          <cell r="CD411">
            <v>25</v>
          </cell>
          <cell r="CE411">
            <v>14</v>
          </cell>
          <cell r="CF411">
            <v>12</v>
          </cell>
          <cell r="CG411">
            <v>15</v>
          </cell>
          <cell r="CH411">
            <v>7</v>
          </cell>
          <cell r="CI411">
            <v>14</v>
          </cell>
          <cell r="CJ411">
            <v>12</v>
          </cell>
          <cell r="CK411">
            <v>9</v>
          </cell>
          <cell r="CL411">
            <v>11</v>
          </cell>
          <cell r="CM411">
            <v>10</v>
          </cell>
          <cell r="CN411">
            <v>10</v>
          </cell>
          <cell r="CO411">
            <v>8</v>
          </cell>
          <cell r="CP411">
            <v>6</v>
          </cell>
          <cell r="CQ411">
            <v>4</v>
          </cell>
          <cell r="CR411">
            <v>6</v>
          </cell>
          <cell r="CS411">
            <v>6</v>
          </cell>
          <cell r="CT411">
            <v>5</v>
          </cell>
          <cell r="CU411">
            <v>3</v>
          </cell>
          <cell r="CV411">
            <v>2</v>
          </cell>
          <cell r="CW411">
            <v>0</v>
          </cell>
          <cell r="CX411">
            <v>1</v>
          </cell>
          <cell r="CY411">
            <v>2</v>
          </cell>
          <cell r="CZ411">
            <v>0</v>
          </cell>
          <cell r="DA411">
            <v>0</v>
          </cell>
          <cell r="DB411">
            <v>0</v>
          </cell>
          <cell r="DC411">
            <v>0</v>
          </cell>
          <cell r="DD411">
            <v>1</v>
          </cell>
          <cell r="DE411">
            <v>1</v>
          </cell>
        </row>
        <row r="412">
          <cell r="A412" t="str">
            <v>ｵｵｶﾊ21</v>
          </cell>
          <cell r="B412" t="str">
            <v>ｵｵｶﾊ</v>
          </cell>
          <cell r="C412">
            <v>2</v>
          </cell>
          <cell r="D412">
            <v>1</v>
          </cell>
          <cell r="E412">
            <v>15</v>
          </cell>
          <cell r="F412">
            <v>5</v>
          </cell>
          <cell r="G412">
            <v>15</v>
          </cell>
          <cell r="H412">
            <v>16</v>
          </cell>
          <cell r="I412">
            <v>14</v>
          </cell>
          <cell r="J412">
            <v>14</v>
          </cell>
          <cell r="K412">
            <v>17</v>
          </cell>
          <cell r="L412">
            <v>13</v>
          </cell>
          <cell r="M412">
            <v>10</v>
          </cell>
          <cell r="N412">
            <v>17</v>
          </cell>
          <cell r="O412">
            <v>14</v>
          </cell>
          <cell r="P412">
            <v>23</v>
          </cell>
          <cell r="Q412">
            <v>19</v>
          </cell>
          <cell r="R412">
            <v>15</v>
          </cell>
          <cell r="S412">
            <v>16</v>
          </cell>
          <cell r="T412">
            <v>16</v>
          </cell>
          <cell r="U412">
            <v>14</v>
          </cell>
          <cell r="V412">
            <v>21</v>
          </cell>
          <cell r="W412">
            <v>18</v>
          </cell>
          <cell r="X412">
            <v>9</v>
          </cell>
          <cell r="Y412">
            <v>8</v>
          </cell>
          <cell r="Z412">
            <v>14</v>
          </cell>
          <cell r="AA412">
            <v>9</v>
          </cell>
          <cell r="AB412">
            <v>12</v>
          </cell>
          <cell r="AC412">
            <v>6</v>
          </cell>
          <cell r="AD412">
            <v>9</v>
          </cell>
          <cell r="AE412">
            <v>20</v>
          </cell>
          <cell r="AF412">
            <v>11</v>
          </cell>
          <cell r="AG412">
            <v>18</v>
          </cell>
          <cell r="AH412">
            <v>12</v>
          </cell>
          <cell r="AI412">
            <v>17</v>
          </cell>
          <cell r="AJ412">
            <v>25</v>
          </cell>
          <cell r="AK412">
            <v>19</v>
          </cell>
          <cell r="AL412">
            <v>22</v>
          </cell>
          <cell r="AM412">
            <v>11</v>
          </cell>
          <cell r="AN412">
            <v>11</v>
          </cell>
          <cell r="AO412">
            <v>16</v>
          </cell>
          <cell r="AP412">
            <v>13</v>
          </cell>
          <cell r="AQ412">
            <v>21</v>
          </cell>
          <cell r="AR412">
            <v>21</v>
          </cell>
          <cell r="AS412">
            <v>32</v>
          </cell>
          <cell r="AT412">
            <v>20</v>
          </cell>
          <cell r="AU412">
            <v>20</v>
          </cell>
          <cell r="AV412">
            <v>31</v>
          </cell>
          <cell r="AW412">
            <v>33</v>
          </cell>
          <cell r="AX412">
            <v>32</v>
          </cell>
          <cell r="AY412">
            <v>29</v>
          </cell>
          <cell r="AZ412">
            <v>28</v>
          </cell>
          <cell r="BA412">
            <v>23</v>
          </cell>
          <cell r="BB412">
            <v>19</v>
          </cell>
          <cell r="BC412">
            <v>34</v>
          </cell>
          <cell r="BD412">
            <v>19</v>
          </cell>
          <cell r="BE412">
            <v>26</v>
          </cell>
          <cell r="BF412">
            <v>19</v>
          </cell>
          <cell r="BG412">
            <v>21</v>
          </cell>
          <cell r="BH412">
            <v>10</v>
          </cell>
          <cell r="BI412">
            <v>16</v>
          </cell>
          <cell r="BJ412">
            <v>11</v>
          </cell>
          <cell r="BK412">
            <v>15</v>
          </cell>
          <cell r="BL412">
            <v>14</v>
          </cell>
          <cell r="BM412">
            <v>13</v>
          </cell>
          <cell r="BN412">
            <v>12</v>
          </cell>
          <cell r="BO412">
            <v>9</v>
          </cell>
          <cell r="BP412">
            <v>18</v>
          </cell>
          <cell r="BQ412">
            <v>10</v>
          </cell>
          <cell r="BR412">
            <v>16</v>
          </cell>
          <cell r="BS412">
            <v>16</v>
          </cell>
          <cell r="BT412">
            <v>12</v>
          </cell>
          <cell r="BU412">
            <v>14</v>
          </cell>
          <cell r="BV412">
            <v>11</v>
          </cell>
          <cell r="BW412">
            <v>8</v>
          </cell>
          <cell r="BX412">
            <v>8</v>
          </cell>
          <cell r="BY412">
            <v>15</v>
          </cell>
          <cell r="BZ412">
            <v>2</v>
          </cell>
          <cell r="CA412">
            <v>16</v>
          </cell>
          <cell r="CB412">
            <v>14</v>
          </cell>
          <cell r="CC412">
            <v>12</v>
          </cell>
          <cell r="CD412">
            <v>3</v>
          </cell>
          <cell r="CE412">
            <v>3</v>
          </cell>
          <cell r="CF412">
            <v>9</v>
          </cell>
          <cell r="CG412">
            <v>6</v>
          </cell>
          <cell r="CH412">
            <v>5</v>
          </cell>
          <cell r="CI412">
            <v>7</v>
          </cell>
          <cell r="CJ412">
            <v>8</v>
          </cell>
          <cell r="CK412">
            <v>4</v>
          </cell>
          <cell r="CL412">
            <v>4</v>
          </cell>
          <cell r="CM412">
            <v>2</v>
          </cell>
          <cell r="CN412">
            <v>5</v>
          </cell>
          <cell r="CO412">
            <v>3</v>
          </cell>
          <cell r="CP412">
            <v>2</v>
          </cell>
          <cell r="CQ412">
            <v>2</v>
          </cell>
          <cell r="CR412">
            <v>1</v>
          </cell>
          <cell r="CS412">
            <v>2</v>
          </cell>
          <cell r="CT412">
            <v>0</v>
          </cell>
          <cell r="CU412">
            <v>0</v>
          </cell>
          <cell r="CV412">
            <v>0</v>
          </cell>
          <cell r="CW412">
            <v>0</v>
          </cell>
          <cell r="CX412">
            <v>0</v>
          </cell>
          <cell r="CY412">
            <v>0</v>
          </cell>
          <cell r="CZ412">
            <v>0</v>
          </cell>
          <cell r="DA412">
            <v>0</v>
          </cell>
          <cell r="DB412">
            <v>0</v>
          </cell>
          <cell r="DC412">
            <v>0</v>
          </cell>
          <cell r="DD412">
            <v>0</v>
          </cell>
          <cell r="DE412">
            <v>0</v>
          </cell>
        </row>
        <row r="413">
          <cell r="A413" t="str">
            <v>ｵｵｶﾊ22</v>
          </cell>
          <cell r="B413" t="str">
            <v>ｵｵｶﾊ</v>
          </cell>
          <cell r="C413">
            <v>2</v>
          </cell>
          <cell r="D413">
            <v>2</v>
          </cell>
          <cell r="E413">
            <v>12</v>
          </cell>
          <cell r="F413">
            <v>13</v>
          </cell>
          <cell r="G413">
            <v>10</v>
          </cell>
          <cell r="H413">
            <v>12</v>
          </cell>
          <cell r="I413">
            <v>12</v>
          </cell>
          <cell r="J413">
            <v>5</v>
          </cell>
          <cell r="K413">
            <v>15</v>
          </cell>
          <cell r="L413">
            <v>12</v>
          </cell>
          <cell r="M413">
            <v>12</v>
          </cell>
          <cell r="N413">
            <v>11</v>
          </cell>
          <cell r="O413">
            <v>14</v>
          </cell>
          <cell r="P413">
            <v>10</v>
          </cell>
          <cell r="Q413">
            <v>20</v>
          </cell>
          <cell r="R413">
            <v>15</v>
          </cell>
          <cell r="S413">
            <v>18</v>
          </cell>
          <cell r="T413">
            <v>8</v>
          </cell>
          <cell r="U413">
            <v>14</v>
          </cell>
          <cell r="V413">
            <v>9</v>
          </cell>
          <cell r="W413">
            <v>8</v>
          </cell>
          <cell r="X413">
            <v>11</v>
          </cell>
          <cell r="Y413">
            <v>7</v>
          </cell>
          <cell r="Z413">
            <v>9</v>
          </cell>
          <cell r="AA413">
            <v>10</v>
          </cell>
          <cell r="AB413">
            <v>12</v>
          </cell>
          <cell r="AC413">
            <v>9</v>
          </cell>
          <cell r="AD413">
            <v>11</v>
          </cell>
          <cell r="AE413">
            <v>15</v>
          </cell>
          <cell r="AF413">
            <v>10</v>
          </cell>
          <cell r="AG413">
            <v>19</v>
          </cell>
          <cell r="AH413">
            <v>13</v>
          </cell>
          <cell r="AI413">
            <v>10</v>
          </cell>
          <cell r="AJ413">
            <v>10</v>
          </cell>
          <cell r="AK413">
            <v>21</v>
          </cell>
          <cell r="AL413">
            <v>8</v>
          </cell>
          <cell r="AM413">
            <v>10</v>
          </cell>
          <cell r="AN413">
            <v>15</v>
          </cell>
          <cell r="AO413">
            <v>12</v>
          </cell>
          <cell r="AP413">
            <v>16</v>
          </cell>
          <cell r="AQ413">
            <v>26</v>
          </cell>
          <cell r="AR413">
            <v>25</v>
          </cell>
          <cell r="AS413">
            <v>27</v>
          </cell>
          <cell r="AT413">
            <v>13</v>
          </cell>
          <cell r="AU413">
            <v>23</v>
          </cell>
          <cell r="AV413">
            <v>38</v>
          </cell>
          <cell r="AW413">
            <v>25</v>
          </cell>
          <cell r="AX413">
            <v>30</v>
          </cell>
          <cell r="AY413">
            <v>27</v>
          </cell>
          <cell r="AZ413">
            <v>25</v>
          </cell>
          <cell r="BA413">
            <v>21</v>
          </cell>
          <cell r="BB413">
            <v>18</v>
          </cell>
          <cell r="BC413">
            <v>23</v>
          </cell>
          <cell r="BD413">
            <v>10</v>
          </cell>
          <cell r="BE413">
            <v>23</v>
          </cell>
          <cell r="BF413">
            <v>17</v>
          </cell>
          <cell r="BG413">
            <v>16</v>
          </cell>
          <cell r="BH413">
            <v>17</v>
          </cell>
          <cell r="BI413">
            <v>13</v>
          </cell>
          <cell r="BJ413">
            <v>21</v>
          </cell>
          <cell r="BK413">
            <v>12</v>
          </cell>
          <cell r="BL413">
            <v>23</v>
          </cell>
          <cell r="BM413">
            <v>15</v>
          </cell>
          <cell r="BN413">
            <v>9</v>
          </cell>
          <cell r="BO413">
            <v>17</v>
          </cell>
          <cell r="BP413">
            <v>8</v>
          </cell>
          <cell r="BQ413">
            <v>12</v>
          </cell>
          <cell r="BR413">
            <v>11</v>
          </cell>
          <cell r="BS413">
            <v>10</v>
          </cell>
          <cell r="BT413">
            <v>8</v>
          </cell>
          <cell r="BU413">
            <v>15</v>
          </cell>
          <cell r="BV413">
            <v>16</v>
          </cell>
          <cell r="BW413">
            <v>13</v>
          </cell>
          <cell r="BX413">
            <v>7</v>
          </cell>
          <cell r="BY413">
            <v>12</v>
          </cell>
          <cell r="BZ413">
            <v>14</v>
          </cell>
          <cell r="CA413">
            <v>13</v>
          </cell>
          <cell r="CB413">
            <v>12</v>
          </cell>
          <cell r="CC413">
            <v>14</v>
          </cell>
          <cell r="CD413">
            <v>13</v>
          </cell>
          <cell r="CE413">
            <v>6</v>
          </cell>
          <cell r="CF413">
            <v>7</v>
          </cell>
          <cell r="CG413">
            <v>7</v>
          </cell>
          <cell r="CH413">
            <v>8</v>
          </cell>
          <cell r="CI413">
            <v>14</v>
          </cell>
          <cell r="CJ413">
            <v>5</v>
          </cell>
          <cell r="CK413">
            <v>6</v>
          </cell>
          <cell r="CL413">
            <v>11</v>
          </cell>
          <cell r="CM413">
            <v>6</v>
          </cell>
          <cell r="CN413">
            <v>2</v>
          </cell>
          <cell r="CO413">
            <v>3</v>
          </cell>
          <cell r="CP413">
            <v>4</v>
          </cell>
          <cell r="CQ413">
            <v>6</v>
          </cell>
          <cell r="CR413">
            <v>5</v>
          </cell>
          <cell r="CS413">
            <v>2</v>
          </cell>
          <cell r="CT413">
            <v>3</v>
          </cell>
          <cell r="CU413">
            <v>0</v>
          </cell>
          <cell r="CV413">
            <v>1</v>
          </cell>
          <cell r="CW413">
            <v>1</v>
          </cell>
          <cell r="CX413">
            <v>2</v>
          </cell>
          <cell r="CY413">
            <v>1</v>
          </cell>
          <cell r="CZ413">
            <v>0</v>
          </cell>
          <cell r="DA413">
            <v>0</v>
          </cell>
          <cell r="DB413">
            <v>0</v>
          </cell>
          <cell r="DC413">
            <v>1</v>
          </cell>
          <cell r="DD413">
            <v>0</v>
          </cell>
          <cell r="DE413">
            <v>0</v>
          </cell>
        </row>
        <row r="414">
          <cell r="A414" t="str">
            <v>ｵｵｼﾏ21</v>
          </cell>
          <cell r="B414" t="str">
            <v>ｵｵｼﾏ</v>
          </cell>
          <cell r="C414">
            <v>2</v>
          </cell>
          <cell r="D414">
            <v>1</v>
          </cell>
          <cell r="E414">
            <v>10</v>
          </cell>
          <cell r="F414">
            <v>16</v>
          </cell>
          <cell r="G414">
            <v>15</v>
          </cell>
          <cell r="H414">
            <v>18</v>
          </cell>
          <cell r="I414">
            <v>25</v>
          </cell>
          <cell r="J414">
            <v>12</v>
          </cell>
          <cell r="K414">
            <v>15</v>
          </cell>
          <cell r="L414">
            <v>18</v>
          </cell>
          <cell r="M414">
            <v>19</v>
          </cell>
          <cell r="N414">
            <v>11</v>
          </cell>
          <cell r="O414">
            <v>19</v>
          </cell>
          <cell r="P414">
            <v>20</v>
          </cell>
          <cell r="Q414">
            <v>13</v>
          </cell>
          <cell r="R414">
            <v>15</v>
          </cell>
          <cell r="S414">
            <v>11</v>
          </cell>
          <cell r="T414">
            <v>22</v>
          </cell>
          <cell r="U414">
            <v>15</v>
          </cell>
          <cell r="V414">
            <v>16</v>
          </cell>
          <cell r="W414">
            <v>15</v>
          </cell>
          <cell r="X414">
            <v>14</v>
          </cell>
          <cell r="Y414">
            <v>7</v>
          </cell>
          <cell r="Z414">
            <v>8</v>
          </cell>
          <cell r="AA414">
            <v>14</v>
          </cell>
          <cell r="AB414">
            <v>14</v>
          </cell>
          <cell r="AC414">
            <v>14</v>
          </cell>
          <cell r="AD414">
            <v>12</v>
          </cell>
          <cell r="AE414">
            <v>11</v>
          </cell>
          <cell r="AF414">
            <v>8</v>
          </cell>
          <cell r="AG414">
            <v>16</v>
          </cell>
          <cell r="AH414">
            <v>14</v>
          </cell>
          <cell r="AI414">
            <v>13</v>
          </cell>
          <cell r="AJ414">
            <v>16</v>
          </cell>
          <cell r="AK414">
            <v>22</v>
          </cell>
          <cell r="AL414">
            <v>17</v>
          </cell>
          <cell r="AM414">
            <v>13</v>
          </cell>
          <cell r="AN414">
            <v>19</v>
          </cell>
          <cell r="AO414">
            <v>23</v>
          </cell>
          <cell r="AP414">
            <v>19</v>
          </cell>
          <cell r="AQ414">
            <v>20</v>
          </cell>
          <cell r="AR414">
            <v>27</v>
          </cell>
          <cell r="AS414">
            <v>23</v>
          </cell>
          <cell r="AT414">
            <v>18</v>
          </cell>
          <cell r="AU414">
            <v>24</v>
          </cell>
          <cell r="AV414">
            <v>22</v>
          </cell>
          <cell r="AW414">
            <v>26</v>
          </cell>
          <cell r="AX414">
            <v>23</v>
          </cell>
          <cell r="AY414">
            <v>24</v>
          </cell>
          <cell r="AZ414">
            <v>15</v>
          </cell>
          <cell r="BA414">
            <v>14</v>
          </cell>
          <cell r="BB414">
            <v>19</v>
          </cell>
          <cell r="BC414">
            <v>20</v>
          </cell>
          <cell r="BD414">
            <v>16</v>
          </cell>
          <cell r="BE414">
            <v>17</v>
          </cell>
          <cell r="BF414">
            <v>20</v>
          </cell>
          <cell r="BG414">
            <v>19</v>
          </cell>
          <cell r="BH414">
            <v>17</v>
          </cell>
          <cell r="BI414">
            <v>14</v>
          </cell>
          <cell r="BJ414">
            <v>19</v>
          </cell>
          <cell r="BK414">
            <v>17</v>
          </cell>
          <cell r="BL414">
            <v>12</v>
          </cell>
          <cell r="BM414">
            <v>10</v>
          </cell>
          <cell r="BN414">
            <v>14</v>
          </cell>
          <cell r="BO414">
            <v>14</v>
          </cell>
          <cell r="BP414">
            <v>10</v>
          </cell>
          <cell r="BQ414">
            <v>21</v>
          </cell>
          <cell r="BR414">
            <v>23</v>
          </cell>
          <cell r="BS414">
            <v>23</v>
          </cell>
          <cell r="BT414">
            <v>17</v>
          </cell>
          <cell r="BU414">
            <v>16</v>
          </cell>
          <cell r="BV414">
            <v>39</v>
          </cell>
          <cell r="BW414">
            <v>21</v>
          </cell>
          <cell r="BX414">
            <v>10</v>
          </cell>
          <cell r="BY414">
            <v>19</v>
          </cell>
          <cell r="BZ414">
            <v>24</v>
          </cell>
          <cell r="CA414">
            <v>19</v>
          </cell>
          <cell r="CB414">
            <v>20</v>
          </cell>
          <cell r="CC414">
            <v>25</v>
          </cell>
          <cell r="CD414">
            <v>19</v>
          </cell>
          <cell r="CE414">
            <v>17</v>
          </cell>
          <cell r="CF414">
            <v>17</v>
          </cell>
          <cell r="CG414">
            <v>17</v>
          </cell>
          <cell r="CH414">
            <v>12</v>
          </cell>
          <cell r="CI414">
            <v>14</v>
          </cell>
          <cell r="CJ414">
            <v>7</v>
          </cell>
          <cell r="CK414">
            <v>7</v>
          </cell>
          <cell r="CL414">
            <v>13</v>
          </cell>
          <cell r="CM414">
            <v>9</v>
          </cell>
          <cell r="CN414">
            <v>3</v>
          </cell>
          <cell r="CO414">
            <v>5</v>
          </cell>
          <cell r="CP414">
            <v>5</v>
          </cell>
          <cell r="CQ414">
            <v>5</v>
          </cell>
          <cell r="CR414">
            <v>1</v>
          </cell>
          <cell r="CS414">
            <v>4</v>
          </cell>
          <cell r="CT414">
            <v>1</v>
          </cell>
          <cell r="CU414">
            <v>1</v>
          </cell>
          <cell r="CV414">
            <v>0</v>
          </cell>
          <cell r="CW414">
            <v>0</v>
          </cell>
          <cell r="CX414">
            <v>0</v>
          </cell>
          <cell r="CY414">
            <v>0</v>
          </cell>
          <cell r="CZ414">
            <v>1</v>
          </cell>
          <cell r="DA414">
            <v>0</v>
          </cell>
          <cell r="DB414">
            <v>0</v>
          </cell>
          <cell r="DC414">
            <v>0</v>
          </cell>
          <cell r="DD414">
            <v>0</v>
          </cell>
          <cell r="DE414">
            <v>0</v>
          </cell>
        </row>
        <row r="415">
          <cell r="A415" t="str">
            <v>ｵｵｼﾏ22</v>
          </cell>
          <cell r="B415" t="str">
            <v>ｵｵｼﾏ</v>
          </cell>
          <cell r="C415">
            <v>2</v>
          </cell>
          <cell r="D415">
            <v>2</v>
          </cell>
          <cell r="E415">
            <v>7</v>
          </cell>
          <cell r="F415">
            <v>13</v>
          </cell>
          <cell r="G415">
            <v>15</v>
          </cell>
          <cell r="H415">
            <v>12</v>
          </cell>
          <cell r="I415">
            <v>13</v>
          </cell>
          <cell r="J415">
            <v>13</v>
          </cell>
          <cell r="K415">
            <v>16</v>
          </cell>
          <cell r="L415">
            <v>17</v>
          </cell>
          <cell r="M415">
            <v>19</v>
          </cell>
          <cell r="N415">
            <v>9</v>
          </cell>
          <cell r="O415">
            <v>17</v>
          </cell>
          <cell r="P415">
            <v>13</v>
          </cell>
          <cell r="Q415">
            <v>11</v>
          </cell>
          <cell r="R415">
            <v>19</v>
          </cell>
          <cell r="S415">
            <v>13</v>
          </cell>
          <cell r="T415">
            <v>11</v>
          </cell>
          <cell r="U415">
            <v>12</v>
          </cell>
          <cell r="V415">
            <v>12</v>
          </cell>
          <cell r="W415">
            <v>12</v>
          </cell>
          <cell r="X415">
            <v>5</v>
          </cell>
          <cell r="Y415">
            <v>12</v>
          </cell>
          <cell r="Z415">
            <v>11</v>
          </cell>
          <cell r="AA415">
            <v>20</v>
          </cell>
          <cell r="AB415">
            <v>8</v>
          </cell>
          <cell r="AC415">
            <v>11</v>
          </cell>
          <cell r="AD415">
            <v>12</v>
          </cell>
          <cell r="AE415">
            <v>11</v>
          </cell>
          <cell r="AF415">
            <v>6</v>
          </cell>
          <cell r="AG415">
            <v>12</v>
          </cell>
          <cell r="AH415">
            <v>14</v>
          </cell>
          <cell r="AI415">
            <v>17</v>
          </cell>
          <cell r="AJ415">
            <v>19</v>
          </cell>
          <cell r="AK415">
            <v>16</v>
          </cell>
          <cell r="AL415">
            <v>24</v>
          </cell>
          <cell r="AM415">
            <v>19</v>
          </cell>
          <cell r="AN415">
            <v>16</v>
          </cell>
          <cell r="AO415">
            <v>16</v>
          </cell>
          <cell r="AP415">
            <v>15</v>
          </cell>
          <cell r="AQ415">
            <v>24</v>
          </cell>
          <cell r="AR415">
            <v>18</v>
          </cell>
          <cell r="AS415">
            <v>16</v>
          </cell>
          <cell r="AT415">
            <v>22</v>
          </cell>
          <cell r="AU415">
            <v>19</v>
          </cell>
          <cell r="AV415">
            <v>26</v>
          </cell>
          <cell r="AW415">
            <v>28</v>
          </cell>
          <cell r="AX415">
            <v>16</v>
          </cell>
          <cell r="AY415">
            <v>10</v>
          </cell>
          <cell r="AZ415">
            <v>21</v>
          </cell>
          <cell r="BA415">
            <v>28</v>
          </cell>
          <cell r="BB415">
            <v>25</v>
          </cell>
          <cell r="BC415">
            <v>17</v>
          </cell>
          <cell r="BD415">
            <v>13</v>
          </cell>
          <cell r="BE415">
            <v>15</v>
          </cell>
          <cell r="BF415">
            <v>21</v>
          </cell>
          <cell r="BG415">
            <v>16</v>
          </cell>
          <cell r="BH415">
            <v>15</v>
          </cell>
          <cell r="BI415">
            <v>13</v>
          </cell>
          <cell r="BJ415">
            <v>19</v>
          </cell>
          <cell r="BK415">
            <v>8</v>
          </cell>
          <cell r="BL415">
            <v>11</v>
          </cell>
          <cell r="BM415">
            <v>8</v>
          </cell>
          <cell r="BN415">
            <v>14</v>
          </cell>
          <cell r="BO415">
            <v>11</v>
          </cell>
          <cell r="BP415">
            <v>22</v>
          </cell>
          <cell r="BQ415">
            <v>22</v>
          </cell>
          <cell r="BR415">
            <v>14</v>
          </cell>
          <cell r="BS415">
            <v>22</v>
          </cell>
          <cell r="BT415">
            <v>26</v>
          </cell>
          <cell r="BU415">
            <v>23</v>
          </cell>
          <cell r="BV415">
            <v>29</v>
          </cell>
          <cell r="BW415">
            <v>28</v>
          </cell>
          <cell r="BX415">
            <v>8</v>
          </cell>
          <cell r="BY415">
            <v>20</v>
          </cell>
          <cell r="BZ415">
            <v>29</v>
          </cell>
          <cell r="CA415">
            <v>20</v>
          </cell>
          <cell r="CB415">
            <v>22</v>
          </cell>
          <cell r="CC415">
            <v>23</v>
          </cell>
          <cell r="CD415">
            <v>19</v>
          </cell>
          <cell r="CE415">
            <v>17</v>
          </cell>
          <cell r="CF415">
            <v>17</v>
          </cell>
          <cell r="CG415">
            <v>16</v>
          </cell>
          <cell r="CH415">
            <v>14</v>
          </cell>
          <cell r="CI415">
            <v>17</v>
          </cell>
          <cell r="CJ415">
            <v>12</v>
          </cell>
          <cell r="CK415">
            <v>21</v>
          </cell>
          <cell r="CL415">
            <v>11</v>
          </cell>
          <cell r="CM415">
            <v>10</v>
          </cell>
          <cell r="CN415">
            <v>11</v>
          </cell>
          <cell r="CO415">
            <v>6</v>
          </cell>
          <cell r="CP415">
            <v>11</v>
          </cell>
          <cell r="CQ415">
            <v>5</v>
          </cell>
          <cell r="CR415">
            <v>8</v>
          </cell>
          <cell r="CS415">
            <v>17</v>
          </cell>
          <cell r="CT415">
            <v>10</v>
          </cell>
          <cell r="CU415">
            <v>4</v>
          </cell>
          <cell r="CV415">
            <v>4</v>
          </cell>
          <cell r="CW415">
            <v>2</v>
          </cell>
          <cell r="CX415">
            <v>2</v>
          </cell>
          <cell r="CY415">
            <v>1</v>
          </cell>
          <cell r="CZ415">
            <v>3</v>
          </cell>
          <cell r="DA415">
            <v>0</v>
          </cell>
          <cell r="DB415">
            <v>0</v>
          </cell>
          <cell r="DC415">
            <v>0</v>
          </cell>
          <cell r="DD415">
            <v>1</v>
          </cell>
          <cell r="DE415">
            <v>0</v>
          </cell>
        </row>
        <row r="416">
          <cell r="A416" t="str">
            <v>ｵｵｾ 21</v>
          </cell>
          <cell r="B416" t="str">
            <v xml:space="preserve">ｵｵｾ </v>
          </cell>
          <cell r="C416">
            <v>2</v>
          </cell>
          <cell r="D416">
            <v>1</v>
          </cell>
          <cell r="E416">
            <v>22</v>
          </cell>
          <cell r="F416">
            <v>21</v>
          </cell>
          <cell r="G416">
            <v>24</v>
          </cell>
          <cell r="H416">
            <v>21</v>
          </cell>
          <cell r="I416">
            <v>33</v>
          </cell>
          <cell r="J416">
            <v>18</v>
          </cell>
          <cell r="K416">
            <v>22</v>
          </cell>
          <cell r="L416">
            <v>27</v>
          </cell>
          <cell r="M416">
            <v>31</v>
          </cell>
          <cell r="N416">
            <v>27</v>
          </cell>
          <cell r="O416">
            <v>29</v>
          </cell>
          <cell r="P416">
            <v>32</v>
          </cell>
          <cell r="Q416">
            <v>33</v>
          </cell>
          <cell r="R416">
            <v>39</v>
          </cell>
          <cell r="S416">
            <v>36</v>
          </cell>
          <cell r="T416">
            <v>29</v>
          </cell>
          <cell r="U416">
            <v>42</v>
          </cell>
          <cell r="V416">
            <v>35</v>
          </cell>
          <cell r="W416">
            <v>27</v>
          </cell>
          <cell r="X416">
            <v>26</v>
          </cell>
          <cell r="Y416">
            <v>17</v>
          </cell>
          <cell r="Z416">
            <v>30</v>
          </cell>
          <cell r="AA416">
            <v>16</v>
          </cell>
          <cell r="AB416">
            <v>31</v>
          </cell>
          <cell r="AC416">
            <v>24</v>
          </cell>
          <cell r="AD416">
            <v>25</v>
          </cell>
          <cell r="AE416">
            <v>21</v>
          </cell>
          <cell r="AF416">
            <v>18</v>
          </cell>
          <cell r="AG416">
            <v>24</v>
          </cell>
          <cell r="AH416">
            <v>27</v>
          </cell>
          <cell r="AI416">
            <v>26</v>
          </cell>
          <cell r="AJ416">
            <v>20</v>
          </cell>
          <cell r="AK416">
            <v>30</v>
          </cell>
          <cell r="AL416">
            <v>30</v>
          </cell>
          <cell r="AM416">
            <v>20</v>
          </cell>
          <cell r="AN416">
            <v>28</v>
          </cell>
          <cell r="AO416">
            <v>29</v>
          </cell>
          <cell r="AP416">
            <v>37</v>
          </cell>
          <cell r="AQ416">
            <v>39</v>
          </cell>
          <cell r="AR416">
            <v>34</v>
          </cell>
          <cell r="AS416">
            <v>34</v>
          </cell>
          <cell r="AT416">
            <v>38</v>
          </cell>
          <cell r="AU416">
            <v>33</v>
          </cell>
          <cell r="AV416">
            <v>49</v>
          </cell>
          <cell r="AW416">
            <v>41</v>
          </cell>
          <cell r="AX416">
            <v>38</v>
          </cell>
          <cell r="AY416">
            <v>40</v>
          </cell>
          <cell r="AZ416">
            <v>41</v>
          </cell>
          <cell r="BA416">
            <v>37</v>
          </cell>
          <cell r="BB416">
            <v>39</v>
          </cell>
          <cell r="BC416">
            <v>42</v>
          </cell>
          <cell r="BD416">
            <v>33</v>
          </cell>
          <cell r="BE416">
            <v>39</v>
          </cell>
          <cell r="BF416">
            <v>31</v>
          </cell>
          <cell r="BG416">
            <v>25</v>
          </cell>
          <cell r="BH416">
            <v>31</v>
          </cell>
          <cell r="BI416">
            <v>28</v>
          </cell>
          <cell r="BJ416">
            <v>29</v>
          </cell>
          <cell r="BK416">
            <v>34</v>
          </cell>
          <cell r="BL416">
            <v>29</v>
          </cell>
          <cell r="BM416">
            <v>28</v>
          </cell>
          <cell r="BN416">
            <v>29</v>
          </cell>
          <cell r="BO416">
            <v>34</v>
          </cell>
          <cell r="BP416">
            <v>21</v>
          </cell>
          <cell r="BQ416">
            <v>43</v>
          </cell>
          <cell r="BR416">
            <v>38</v>
          </cell>
          <cell r="BS416">
            <v>36</v>
          </cell>
          <cell r="BT416">
            <v>40</v>
          </cell>
          <cell r="BU416">
            <v>38</v>
          </cell>
          <cell r="BV416">
            <v>31</v>
          </cell>
          <cell r="BW416">
            <v>30</v>
          </cell>
          <cell r="BX416">
            <v>26</v>
          </cell>
          <cell r="BY416">
            <v>22</v>
          </cell>
          <cell r="BZ416">
            <v>34</v>
          </cell>
          <cell r="CA416">
            <v>31</v>
          </cell>
          <cell r="CB416">
            <v>29</v>
          </cell>
          <cell r="CC416">
            <v>24</v>
          </cell>
          <cell r="CD416">
            <v>26</v>
          </cell>
          <cell r="CE416">
            <v>28</v>
          </cell>
          <cell r="CF416">
            <v>26</v>
          </cell>
          <cell r="CG416">
            <v>21</v>
          </cell>
          <cell r="CH416">
            <v>31</v>
          </cell>
          <cell r="CI416">
            <v>21</v>
          </cell>
          <cell r="CJ416">
            <v>18</v>
          </cell>
          <cell r="CK416">
            <v>21</v>
          </cell>
          <cell r="CL416">
            <v>11</v>
          </cell>
          <cell r="CM416">
            <v>11</v>
          </cell>
          <cell r="CN416">
            <v>7</v>
          </cell>
          <cell r="CO416">
            <v>8</v>
          </cell>
          <cell r="CP416">
            <v>10</v>
          </cell>
          <cell r="CQ416">
            <v>6</v>
          </cell>
          <cell r="CR416">
            <v>7</v>
          </cell>
          <cell r="CS416">
            <v>0</v>
          </cell>
          <cell r="CT416">
            <v>3</v>
          </cell>
          <cell r="CU416">
            <v>3</v>
          </cell>
          <cell r="CV416">
            <v>0</v>
          </cell>
          <cell r="CW416">
            <v>1</v>
          </cell>
          <cell r="CX416">
            <v>1</v>
          </cell>
          <cell r="CY416">
            <v>0</v>
          </cell>
          <cell r="CZ416">
            <v>1</v>
          </cell>
          <cell r="DA416">
            <v>0</v>
          </cell>
          <cell r="DB416">
            <v>0</v>
          </cell>
          <cell r="DC416">
            <v>0</v>
          </cell>
          <cell r="DD416">
            <v>0</v>
          </cell>
          <cell r="DE416">
            <v>0</v>
          </cell>
        </row>
        <row r="417">
          <cell r="A417" t="str">
            <v>ｵｵｾ 22</v>
          </cell>
          <cell r="B417" t="str">
            <v xml:space="preserve">ｵｵｾ </v>
          </cell>
          <cell r="C417">
            <v>2</v>
          </cell>
          <cell r="D417">
            <v>2</v>
          </cell>
          <cell r="E417">
            <v>18</v>
          </cell>
          <cell r="F417">
            <v>17</v>
          </cell>
          <cell r="G417">
            <v>9</v>
          </cell>
          <cell r="H417">
            <v>25</v>
          </cell>
          <cell r="I417">
            <v>23</v>
          </cell>
          <cell r="J417">
            <v>16</v>
          </cell>
          <cell r="K417">
            <v>26</v>
          </cell>
          <cell r="L417">
            <v>26</v>
          </cell>
          <cell r="M417">
            <v>30</v>
          </cell>
          <cell r="N417">
            <v>28</v>
          </cell>
          <cell r="O417">
            <v>22</v>
          </cell>
          <cell r="P417">
            <v>30</v>
          </cell>
          <cell r="Q417">
            <v>30</v>
          </cell>
          <cell r="R417">
            <v>32</v>
          </cell>
          <cell r="S417">
            <v>28</v>
          </cell>
          <cell r="T417">
            <v>27</v>
          </cell>
          <cell r="U417">
            <v>24</v>
          </cell>
          <cell r="V417">
            <v>24</v>
          </cell>
          <cell r="W417">
            <v>25</v>
          </cell>
          <cell r="X417">
            <v>29</v>
          </cell>
          <cell r="Y417">
            <v>24</v>
          </cell>
          <cell r="Z417">
            <v>27</v>
          </cell>
          <cell r="AA417">
            <v>21</v>
          </cell>
          <cell r="AB417">
            <v>19</v>
          </cell>
          <cell r="AC417">
            <v>19</v>
          </cell>
          <cell r="AD417">
            <v>24</v>
          </cell>
          <cell r="AE417">
            <v>18</v>
          </cell>
          <cell r="AF417">
            <v>22</v>
          </cell>
          <cell r="AG417">
            <v>16</v>
          </cell>
          <cell r="AH417">
            <v>23</v>
          </cell>
          <cell r="AI417">
            <v>31</v>
          </cell>
          <cell r="AJ417">
            <v>27</v>
          </cell>
          <cell r="AK417">
            <v>15</v>
          </cell>
          <cell r="AL417">
            <v>35</v>
          </cell>
          <cell r="AM417">
            <v>27</v>
          </cell>
          <cell r="AN417">
            <v>24</v>
          </cell>
          <cell r="AO417">
            <v>31</v>
          </cell>
          <cell r="AP417">
            <v>31</v>
          </cell>
          <cell r="AQ417">
            <v>39</v>
          </cell>
          <cell r="AR417">
            <v>39</v>
          </cell>
          <cell r="AS417">
            <v>34</v>
          </cell>
          <cell r="AT417">
            <v>39</v>
          </cell>
          <cell r="AU417">
            <v>38</v>
          </cell>
          <cell r="AV417">
            <v>43</v>
          </cell>
          <cell r="AW417">
            <v>47</v>
          </cell>
          <cell r="AX417">
            <v>42</v>
          </cell>
          <cell r="AY417">
            <v>45</v>
          </cell>
          <cell r="AZ417">
            <v>50</v>
          </cell>
          <cell r="BA417">
            <v>38</v>
          </cell>
          <cell r="BB417">
            <v>24</v>
          </cell>
          <cell r="BC417">
            <v>45</v>
          </cell>
          <cell r="BD417">
            <v>25</v>
          </cell>
          <cell r="BE417">
            <v>32</v>
          </cell>
          <cell r="BF417">
            <v>45</v>
          </cell>
          <cell r="BG417">
            <v>38</v>
          </cell>
          <cell r="BH417">
            <v>31</v>
          </cell>
          <cell r="BI417">
            <v>31</v>
          </cell>
          <cell r="BJ417">
            <v>29</v>
          </cell>
          <cell r="BK417">
            <v>39</v>
          </cell>
          <cell r="BL417">
            <v>30</v>
          </cell>
          <cell r="BM417">
            <v>29</v>
          </cell>
          <cell r="BN417">
            <v>39</v>
          </cell>
          <cell r="BO417">
            <v>22</v>
          </cell>
          <cell r="BP417">
            <v>26</v>
          </cell>
          <cell r="BQ417">
            <v>26</v>
          </cell>
          <cell r="BR417">
            <v>31</v>
          </cell>
          <cell r="BS417">
            <v>34</v>
          </cell>
          <cell r="BT417">
            <v>37</v>
          </cell>
          <cell r="BU417">
            <v>37</v>
          </cell>
          <cell r="BV417">
            <v>42</v>
          </cell>
          <cell r="BW417">
            <v>47</v>
          </cell>
          <cell r="BX417">
            <v>25</v>
          </cell>
          <cell r="BY417">
            <v>34</v>
          </cell>
          <cell r="BZ417">
            <v>47</v>
          </cell>
          <cell r="CA417">
            <v>38</v>
          </cell>
          <cell r="CB417">
            <v>40</v>
          </cell>
          <cell r="CC417">
            <v>36</v>
          </cell>
          <cell r="CD417">
            <v>26</v>
          </cell>
          <cell r="CE417">
            <v>19</v>
          </cell>
          <cell r="CF417">
            <v>35</v>
          </cell>
          <cell r="CG417">
            <v>23</v>
          </cell>
          <cell r="CH417">
            <v>28</v>
          </cell>
          <cell r="CI417">
            <v>31</v>
          </cell>
          <cell r="CJ417">
            <v>25</v>
          </cell>
          <cell r="CK417">
            <v>21</v>
          </cell>
          <cell r="CL417">
            <v>28</v>
          </cell>
          <cell r="CM417">
            <v>15</v>
          </cell>
          <cell r="CN417">
            <v>11</v>
          </cell>
          <cell r="CO417">
            <v>12</v>
          </cell>
          <cell r="CP417">
            <v>12</v>
          </cell>
          <cell r="CQ417">
            <v>6</v>
          </cell>
          <cell r="CR417">
            <v>10</v>
          </cell>
          <cell r="CS417">
            <v>4</v>
          </cell>
          <cell r="CT417">
            <v>13</v>
          </cell>
          <cell r="CU417">
            <v>9</v>
          </cell>
          <cell r="CV417">
            <v>1</v>
          </cell>
          <cell r="CW417">
            <v>4</v>
          </cell>
          <cell r="CX417">
            <v>4</v>
          </cell>
          <cell r="CY417">
            <v>0</v>
          </cell>
          <cell r="CZ417">
            <v>3</v>
          </cell>
          <cell r="DA417">
            <v>0</v>
          </cell>
          <cell r="DB417">
            <v>0</v>
          </cell>
          <cell r="DC417">
            <v>0</v>
          </cell>
          <cell r="DD417">
            <v>0</v>
          </cell>
          <cell r="DE417">
            <v>0</v>
          </cell>
        </row>
        <row r="418">
          <cell r="A418" t="str">
            <v>ｶｻｲ 21</v>
          </cell>
          <cell r="B418" t="str">
            <v xml:space="preserve">ｶｻｲ </v>
          </cell>
          <cell r="C418">
            <v>2</v>
          </cell>
          <cell r="D418">
            <v>1</v>
          </cell>
          <cell r="E418">
            <v>18</v>
          </cell>
          <cell r="F418">
            <v>26</v>
          </cell>
          <cell r="G418">
            <v>14</v>
          </cell>
          <cell r="H418">
            <v>22</v>
          </cell>
          <cell r="I418">
            <v>23</v>
          </cell>
          <cell r="J418">
            <v>24</v>
          </cell>
          <cell r="K418">
            <v>17</v>
          </cell>
          <cell r="L418">
            <v>24</v>
          </cell>
          <cell r="M418">
            <v>13</v>
          </cell>
          <cell r="N418">
            <v>27</v>
          </cell>
          <cell r="O418">
            <v>18</v>
          </cell>
          <cell r="P418">
            <v>19</v>
          </cell>
          <cell r="Q418">
            <v>20</v>
          </cell>
          <cell r="R418">
            <v>18</v>
          </cell>
          <cell r="S418">
            <v>16</v>
          </cell>
          <cell r="T418">
            <v>15</v>
          </cell>
          <cell r="U418">
            <v>26</v>
          </cell>
          <cell r="V418">
            <v>22</v>
          </cell>
          <cell r="W418">
            <v>27</v>
          </cell>
          <cell r="X418">
            <v>25</v>
          </cell>
          <cell r="Y418">
            <v>16</v>
          </cell>
          <cell r="Z418">
            <v>23</v>
          </cell>
          <cell r="AA418">
            <v>14</v>
          </cell>
          <cell r="AB418">
            <v>19</v>
          </cell>
          <cell r="AC418">
            <v>18</v>
          </cell>
          <cell r="AD418">
            <v>18</v>
          </cell>
          <cell r="AE418">
            <v>19</v>
          </cell>
          <cell r="AF418">
            <v>20</v>
          </cell>
          <cell r="AG418">
            <v>19</v>
          </cell>
          <cell r="AH418">
            <v>12</v>
          </cell>
          <cell r="AI418">
            <v>24</v>
          </cell>
          <cell r="AJ418">
            <v>25</v>
          </cell>
          <cell r="AK418">
            <v>20</v>
          </cell>
          <cell r="AL418">
            <v>33</v>
          </cell>
          <cell r="AM418">
            <v>27</v>
          </cell>
          <cell r="AN418">
            <v>20</v>
          </cell>
          <cell r="AO418">
            <v>28</v>
          </cell>
          <cell r="AP418">
            <v>29</v>
          </cell>
          <cell r="AQ418">
            <v>22</v>
          </cell>
          <cell r="AR418">
            <v>32</v>
          </cell>
          <cell r="AS418">
            <v>25</v>
          </cell>
          <cell r="AT418">
            <v>19</v>
          </cell>
          <cell r="AU418">
            <v>41</v>
          </cell>
          <cell r="AV418">
            <v>37</v>
          </cell>
          <cell r="AW418">
            <v>40</v>
          </cell>
          <cell r="AX418">
            <v>19</v>
          </cell>
          <cell r="AY418">
            <v>27</v>
          </cell>
          <cell r="AZ418">
            <v>35</v>
          </cell>
          <cell r="BA418">
            <v>35</v>
          </cell>
          <cell r="BB418">
            <v>34</v>
          </cell>
          <cell r="BC418">
            <v>25</v>
          </cell>
          <cell r="BD418">
            <v>25</v>
          </cell>
          <cell r="BE418">
            <v>33</v>
          </cell>
          <cell r="BF418">
            <v>35</v>
          </cell>
          <cell r="BG418">
            <v>33</v>
          </cell>
          <cell r="BH418">
            <v>35</v>
          </cell>
          <cell r="BI418">
            <v>19</v>
          </cell>
          <cell r="BJ418">
            <v>24</v>
          </cell>
          <cell r="BK418">
            <v>24</v>
          </cell>
          <cell r="BL418">
            <v>29</v>
          </cell>
          <cell r="BM418">
            <v>23</v>
          </cell>
          <cell r="BN418">
            <v>32</v>
          </cell>
          <cell r="BO418">
            <v>28</v>
          </cell>
          <cell r="BP418">
            <v>28</v>
          </cell>
          <cell r="BQ418">
            <v>26</v>
          </cell>
          <cell r="BR418">
            <v>24</v>
          </cell>
          <cell r="BS418">
            <v>33</v>
          </cell>
          <cell r="BT418">
            <v>36</v>
          </cell>
          <cell r="BU418">
            <v>35</v>
          </cell>
          <cell r="BV418">
            <v>37</v>
          </cell>
          <cell r="BW418">
            <v>33</v>
          </cell>
          <cell r="BX418">
            <v>26</v>
          </cell>
          <cell r="BY418">
            <v>20</v>
          </cell>
          <cell r="BZ418">
            <v>17</v>
          </cell>
          <cell r="CA418">
            <v>31</v>
          </cell>
          <cell r="CB418">
            <v>19</v>
          </cell>
          <cell r="CC418">
            <v>27</v>
          </cell>
          <cell r="CD418">
            <v>15</v>
          </cell>
          <cell r="CE418">
            <v>21</v>
          </cell>
          <cell r="CF418">
            <v>23</v>
          </cell>
          <cell r="CG418">
            <v>24</v>
          </cell>
          <cell r="CH418">
            <v>23</v>
          </cell>
          <cell r="CI418">
            <v>15</v>
          </cell>
          <cell r="CJ418">
            <v>12</v>
          </cell>
          <cell r="CK418">
            <v>16</v>
          </cell>
          <cell r="CL418">
            <v>10</v>
          </cell>
          <cell r="CM418">
            <v>16</v>
          </cell>
          <cell r="CN418">
            <v>9</v>
          </cell>
          <cell r="CO418">
            <v>5</v>
          </cell>
          <cell r="CP418">
            <v>10</v>
          </cell>
          <cell r="CQ418">
            <v>5</v>
          </cell>
          <cell r="CR418">
            <v>7</v>
          </cell>
          <cell r="CS418">
            <v>6</v>
          </cell>
          <cell r="CT418">
            <v>2</v>
          </cell>
          <cell r="CU418">
            <v>1</v>
          </cell>
          <cell r="CV418">
            <v>0</v>
          </cell>
          <cell r="CW418">
            <v>1</v>
          </cell>
          <cell r="CX418">
            <v>1</v>
          </cell>
          <cell r="CY418">
            <v>0</v>
          </cell>
          <cell r="CZ418">
            <v>0</v>
          </cell>
          <cell r="DA418">
            <v>1</v>
          </cell>
          <cell r="DB418">
            <v>0</v>
          </cell>
          <cell r="DC418">
            <v>0</v>
          </cell>
          <cell r="DD418">
            <v>0</v>
          </cell>
          <cell r="DE418">
            <v>0</v>
          </cell>
        </row>
        <row r="419">
          <cell r="A419" t="str">
            <v>ｶｻｲ 22</v>
          </cell>
          <cell r="B419" t="str">
            <v xml:space="preserve">ｶｻｲ </v>
          </cell>
          <cell r="C419">
            <v>2</v>
          </cell>
          <cell r="D419">
            <v>2</v>
          </cell>
          <cell r="E419">
            <v>15</v>
          </cell>
          <cell r="F419">
            <v>16</v>
          </cell>
          <cell r="G419">
            <v>11</v>
          </cell>
          <cell r="H419">
            <v>15</v>
          </cell>
          <cell r="I419">
            <v>11</v>
          </cell>
          <cell r="J419">
            <v>23</v>
          </cell>
          <cell r="K419">
            <v>19</v>
          </cell>
          <cell r="L419">
            <v>20</v>
          </cell>
          <cell r="M419">
            <v>22</v>
          </cell>
          <cell r="N419">
            <v>19</v>
          </cell>
          <cell r="O419">
            <v>19</v>
          </cell>
          <cell r="P419">
            <v>12</v>
          </cell>
          <cell r="Q419">
            <v>18</v>
          </cell>
          <cell r="R419">
            <v>18</v>
          </cell>
          <cell r="S419">
            <v>28</v>
          </cell>
          <cell r="T419">
            <v>20</v>
          </cell>
          <cell r="U419">
            <v>17</v>
          </cell>
          <cell r="V419">
            <v>15</v>
          </cell>
          <cell r="W419">
            <v>28</v>
          </cell>
          <cell r="X419">
            <v>26</v>
          </cell>
          <cell r="Y419">
            <v>19</v>
          </cell>
          <cell r="Z419">
            <v>21</v>
          </cell>
          <cell r="AA419">
            <v>17</v>
          </cell>
          <cell r="AB419">
            <v>15</v>
          </cell>
          <cell r="AC419">
            <v>28</v>
          </cell>
          <cell r="AD419">
            <v>9</v>
          </cell>
          <cell r="AE419">
            <v>14</v>
          </cell>
          <cell r="AF419">
            <v>21</v>
          </cell>
          <cell r="AG419">
            <v>12</v>
          </cell>
          <cell r="AH419">
            <v>17</v>
          </cell>
          <cell r="AI419">
            <v>27</v>
          </cell>
          <cell r="AJ419">
            <v>21</v>
          </cell>
          <cell r="AK419">
            <v>37</v>
          </cell>
          <cell r="AL419">
            <v>26</v>
          </cell>
          <cell r="AM419">
            <v>25</v>
          </cell>
          <cell r="AN419">
            <v>19</v>
          </cell>
          <cell r="AO419">
            <v>18</v>
          </cell>
          <cell r="AP419">
            <v>30</v>
          </cell>
          <cell r="AQ419">
            <v>28</v>
          </cell>
          <cell r="AR419">
            <v>25</v>
          </cell>
          <cell r="AS419">
            <v>21</v>
          </cell>
          <cell r="AT419">
            <v>23</v>
          </cell>
          <cell r="AU419">
            <v>26</v>
          </cell>
          <cell r="AV419">
            <v>33</v>
          </cell>
          <cell r="AW419">
            <v>27</v>
          </cell>
          <cell r="AX419">
            <v>33</v>
          </cell>
          <cell r="AY419">
            <v>35</v>
          </cell>
          <cell r="AZ419">
            <v>22</v>
          </cell>
          <cell r="BA419">
            <v>39</v>
          </cell>
          <cell r="BB419">
            <v>39</v>
          </cell>
          <cell r="BC419">
            <v>25</v>
          </cell>
          <cell r="BD419">
            <v>33</v>
          </cell>
          <cell r="BE419">
            <v>31</v>
          </cell>
          <cell r="BF419">
            <v>33</v>
          </cell>
          <cell r="BG419">
            <v>17</v>
          </cell>
          <cell r="BH419">
            <v>16</v>
          </cell>
          <cell r="BI419">
            <v>25</v>
          </cell>
          <cell r="BJ419">
            <v>27</v>
          </cell>
          <cell r="BK419">
            <v>30</v>
          </cell>
          <cell r="BL419">
            <v>33</v>
          </cell>
          <cell r="BM419">
            <v>21</v>
          </cell>
          <cell r="BN419">
            <v>26</v>
          </cell>
          <cell r="BO419">
            <v>22</v>
          </cell>
          <cell r="BP419">
            <v>27</v>
          </cell>
          <cell r="BQ419">
            <v>24</v>
          </cell>
          <cell r="BR419">
            <v>34</v>
          </cell>
          <cell r="BS419">
            <v>37</v>
          </cell>
          <cell r="BT419">
            <v>25</v>
          </cell>
          <cell r="BU419">
            <v>33</v>
          </cell>
          <cell r="BV419">
            <v>40</v>
          </cell>
          <cell r="BW419">
            <v>28</v>
          </cell>
          <cell r="BX419">
            <v>27</v>
          </cell>
          <cell r="BY419">
            <v>20</v>
          </cell>
          <cell r="BZ419">
            <v>29</v>
          </cell>
          <cell r="CA419">
            <v>29</v>
          </cell>
          <cell r="CB419">
            <v>28</v>
          </cell>
          <cell r="CC419">
            <v>31</v>
          </cell>
          <cell r="CD419">
            <v>34</v>
          </cell>
          <cell r="CE419">
            <v>20</v>
          </cell>
          <cell r="CF419">
            <v>28</v>
          </cell>
          <cell r="CG419">
            <v>29</v>
          </cell>
          <cell r="CH419">
            <v>23</v>
          </cell>
          <cell r="CI419">
            <v>27</v>
          </cell>
          <cell r="CJ419">
            <v>15</v>
          </cell>
          <cell r="CK419">
            <v>20</v>
          </cell>
          <cell r="CL419">
            <v>18</v>
          </cell>
          <cell r="CM419">
            <v>23</v>
          </cell>
          <cell r="CN419">
            <v>15</v>
          </cell>
          <cell r="CO419">
            <v>14</v>
          </cell>
          <cell r="CP419">
            <v>10</v>
          </cell>
          <cell r="CQ419">
            <v>9</v>
          </cell>
          <cell r="CR419">
            <v>8</v>
          </cell>
          <cell r="CS419">
            <v>8</v>
          </cell>
          <cell r="CT419">
            <v>11</v>
          </cell>
          <cell r="CU419">
            <v>4</v>
          </cell>
          <cell r="CV419">
            <v>6</v>
          </cell>
          <cell r="CW419">
            <v>4</v>
          </cell>
          <cell r="CX419">
            <v>2</v>
          </cell>
          <cell r="CY419">
            <v>5</v>
          </cell>
          <cell r="CZ419">
            <v>2</v>
          </cell>
          <cell r="DA419">
            <v>2</v>
          </cell>
          <cell r="DB419">
            <v>1</v>
          </cell>
          <cell r="DC419">
            <v>0</v>
          </cell>
          <cell r="DD419">
            <v>0</v>
          </cell>
          <cell r="DE419">
            <v>1</v>
          </cell>
        </row>
        <row r="420">
          <cell r="A420" t="str">
            <v>ｶｻｲｶ21</v>
          </cell>
          <cell r="B420" t="str">
            <v>ｶｻｲｶ</v>
          </cell>
          <cell r="C420">
            <v>2</v>
          </cell>
          <cell r="D420">
            <v>1</v>
          </cell>
          <cell r="E420">
            <v>2</v>
          </cell>
          <cell r="F420">
            <v>7</v>
          </cell>
          <cell r="G420">
            <v>6</v>
          </cell>
          <cell r="H420">
            <v>5</v>
          </cell>
          <cell r="I420">
            <v>3</v>
          </cell>
          <cell r="J420">
            <v>7</v>
          </cell>
          <cell r="K420">
            <v>8</v>
          </cell>
          <cell r="L420">
            <v>2</v>
          </cell>
          <cell r="M420">
            <v>10</v>
          </cell>
          <cell r="N420">
            <v>10</v>
          </cell>
          <cell r="O420">
            <v>6</v>
          </cell>
          <cell r="P420">
            <v>6</v>
          </cell>
          <cell r="Q420">
            <v>8</v>
          </cell>
          <cell r="R420">
            <v>10</v>
          </cell>
          <cell r="S420">
            <v>3</v>
          </cell>
          <cell r="T420">
            <v>10</v>
          </cell>
          <cell r="U420">
            <v>5</v>
          </cell>
          <cell r="V420">
            <v>7</v>
          </cell>
          <cell r="W420">
            <v>6</v>
          </cell>
          <cell r="X420">
            <v>4</v>
          </cell>
          <cell r="Y420">
            <v>5</v>
          </cell>
          <cell r="Z420">
            <v>4</v>
          </cell>
          <cell r="AA420">
            <v>4</v>
          </cell>
          <cell r="AB420">
            <v>5</v>
          </cell>
          <cell r="AC420">
            <v>1</v>
          </cell>
          <cell r="AD420">
            <v>5</v>
          </cell>
          <cell r="AE420">
            <v>5</v>
          </cell>
          <cell r="AF420">
            <v>3</v>
          </cell>
          <cell r="AG420">
            <v>4</v>
          </cell>
          <cell r="AH420">
            <v>7</v>
          </cell>
          <cell r="AI420">
            <v>9</v>
          </cell>
          <cell r="AJ420">
            <v>3</v>
          </cell>
          <cell r="AK420">
            <v>3</v>
          </cell>
          <cell r="AL420">
            <v>5</v>
          </cell>
          <cell r="AM420">
            <v>4</v>
          </cell>
          <cell r="AN420">
            <v>4</v>
          </cell>
          <cell r="AO420">
            <v>7</v>
          </cell>
          <cell r="AP420">
            <v>8</v>
          </cell>
          <cell r="AQ420">
            <v>6</v>
          </cell>
          <cell r="AR420">
            <v>7</v>
          </cell>
          <cell r="AS420">
            <v>7</v>
          </cell>
          <cell r="AT420">
            <v>11</v>
          </cell>
          <cell r="AU420">
            <v>11</v>
          </cell>
          <cell r="AV420">
            <v>13</v>
          </cell>
          <cell r="AW420">
            <v>11</v>
          </cell>
          <cell r="AX420">
            <v>10</v>
          </cell>
          <cell r="AY420">
            <v>7</v>
          </cell>
          <cell r="AZ420">
            <v>5</v>
          </cell>
          <cell r="BA420">
            <v>10</v>
          </cell>
          <cell r="BB420">
            <v>11</v>
          </cell>
          <cell r="BC420">
            <v>5</v>
          </cell>
          <cell r="BD420">
            <v>2</v>
          </cell>
          <cell r="BE420">
            <v>5</v>
          </cell>
          <cell r="BF420">
            <v>9</v>
          </cell>
          <cell r="BG420">
            <v>6</v>
          </cell>
          <cell r="BH420">
            <v>4</v>
          </cell>
          <cell r="BI420">
            <v>2</v>
          </cell>
          <cell r="BJ420">
            <v>5</v>
          </cell>
          <cell r="BK420">
            <v>5</v>
          </cell>
          <cell r="BL420">
            <v>6</v>
          </cell>
          <cell r="BM420">
            <v>13</v>
          </cell>
          <cell r="BN420">
            <v>9</v>
          </cell>
          <cell r="BO420">
            <v>8</v>
          </cell>
          <cell r="BP420">
            <v>9</v>
          </cell>
          <cell r="BQ420">
            <v>9</v>
          </cell>
          <cell r="BR420">
            <v>15</v>
          </cell>
          <cell r="BS420">
            <v>10</v>
          </cell>
          <cell r="BT420">
            <v>9</v>
          </cell>
          <cell r="BU420">
            <v>4</v>
          </cell>
          <cell r="BV420">
            <v>12</v>
          </cell>
          <cell r="BW420">
            <v>12</v>
          </cell>
          <cell r="BX420">
            <v>15</v>
          </cell>
          <cell r="BY420">
            <v>4</v>
          </cell>
          <cell r="BZ420">
            <v>4</v>
          </cell>
          <cell r="CA420">
            <v>11</v>
          </cell>
          <cell r="CB420">
            <v>8</v>
          </cell>
          <cell r="CC420">
            <v>10</v>
          </cell>
          <cell r="CD420">
            <v>2</v>
          </cell>
          <cell r="CE420">
            <v>9</v>
          </cell>
          <cell r="CF420">
            <v>2</v>
          </cell>
          <cell r="CG420">
            <v>5</v>
          </cell>
          <cell r="CH420">
            <v>5</v>
          </cell>
          <cell r="CI420">
            <v>1</v>
          </cell>
          <cell r="CJ420">
            <v>5</v>
          </cell>
          <cell r="CK420">
            <v>3</v>
          </cell>
          <cell r="CL420">
            <v>3</v>
          </cell>
          <cell r="CM420">
            <v>1</v>
          </cell>
          <cell r="CN420">
            <v>4</v>
          </cell>
          <cell r="CO420">
            <v>4</v>
          </cell>
          <cell r="CP420">
            <v>0</v>
          </cell>
          <cell r="CQ420">
            <v>1</v>
          </cell>
          <cell r="CR420">
            <v>1</v>
          </cell>
          <cell r="CS420">
            <v>0</v>
          </cell>
          <cell r="CT420">
            <v>0</v>
          </cell>
          <cell r="CU420">
            <v>1</v>
          </cell>
          <cell r="CV420">
            <v>0</v>
          </cell>
          <cell r="CW420">
            <v>0</v>
          </cell>
          <cell r="CX420">
            <v>1</v>
          </cell>
          <cell r="CY420">
            <v>0</v>
          </cell>
          <cell r="CZ420">
            <v>0</v>
          </cell>
          <cell r="DA420">
            <v>0</v>
          </cell>
          <cell r="DB420">
            <v>0</v>
          </cell>
          <cell r="DC420">
            <v>0</v>
          </cell>
          <cell r="DD420">
            <v>0</v>
          </cell>
          <cell r="DE420">
            <v>0</v>
          </cell>
        </row>
        <row r="421">
          <cell r="A421" t="str">
            <v>ｶｻｲｶ22</v>
          </cell>
          <cell r="B421" t="str">
            <v>ｶｻｲｶ</v>
          </cell>
          <cell r="C421">
            <v>2</v>
          </cell>
          <cell r="D421">
            <v>2</v>
          </cell>
          <cell r="E421">
            <v>4</v>
          </cell>
          <cell r="F421">
            <v>9</v>
          </cell>
          <cell r="G421">
            <v>5</v>
          </cell>
          <cell r="H421">
            <v>4</v>
          </cell>
          <cell r="I421">
            <v>3</v>
          </cell>
          <cell r="J421">
            <v>4</v>
          </cell>
          <cell r="K421">
            <v>3</v>
          </cell>
          <cell r="L421">
            <v>6</v>
          </cell>
          <cell r="M421">
            <v>3</v>
          </cell>
          <cell r="N421">
            <v>5</v>
          </cell>
          <cell r="O421">
            <v>6</v>
          </cell>
          <cell r="P421">
            <v>6</v>
          </cell>
          <cell r="Q421">
            <v>4</v>
          </cell>
          <cell r="R421">
            <v>7</v>
          </cell>
          <cell r="S421">
            <v>4</v>
          </cell>
          <cell r="T421">
            <v>2</v>
          </cell>
          <cell r="U421">
            <v>5</v>
          </cell>
          <cell r="V421">
            <v>7</v>
          </cell>
          <cell r="W421">
            <v>6</v>
          </cell>
          <cell r="X421">
            <v>6</v>
          </cell>
          <cell r="Y421">
            <v>3</v>
          </cell>
          <cell r="Z421">
            <v>2</v>
          </cell>
          <cell r="AA421">
            <v>5</v>
          </cell>
          <cell r="AB421">
            <v>5</v>
          </cell>
          <cell r="AC421">
            <v>5</v>
          </cell>
          <cell r="AD421">
            <v>7</v>
          </cell>
          <cell r="AE421">
            <v>2</v>
          </cell>
          <cell r="AF421">
            <v>2</v>
          </cell>
          <cell r="AG421">
            <v>3</v>
          </cell>
          <cell r="AH421">
            <v>7</v>
          </cell>
          <cell r="AI421">
            <v>4</v>
          </cell>
          <cell r="AJ421">
            <v>7</v>
          </cell>
          <cell r="AK421">
            <v>5</v>
          </cell>
          <cell r="AL421">
            <v>2</v>
          </cell>
          <cell r="AM421">
            <v>4</v>
          </cell>
          <cell r="AN421">
            <v>6</v>
          </cell>
          <cell r="AO421">
            <v>7</v>
          </cell>
          <cell r="AP421">
            <v>4</v>
          </cell>
          <cell r="AQ421">
            <v>10</v>
          </cell>
          <cell r="AR421">
            <v>6</v>
          </cell>
          <cell r="AS421">
            <v>8</v>
          </cell>
          <cell r="AT421">
            <v>6</v>
          </cell>
          <cell r="AU421">
            <v>8</v>
          </cell>
          <cell r="AV421">
            <v>14</v>
          </cell>
          <cell r="AW421">
            <v>8</v>
          </cell>
          <cell r="AX421">
            <v>10</v>
          </cell>
          <cell r="AY421">
            <v>13</v>
          </cell>
          <cell r="AZ421">
            <v>4</v>
          </cell>
          <cell r="BA421">
            <v>7</v>
          </cell>
          <cell r="BB421">
            <v>6</v>
          </cell>
          <cell r="BC421">
            <v>6</v>
          </cell>
          <cell r="BD421">
            <v>7</v>
          </cell>
          <cell r="BE421">
            <v>9</v>
          </cell>
          <cell r="BF421">
            <v>5</v>
          </cell>
          <cell r="BG421">
            <v>3</v>
          </cell>
          <cell r="BH421">
            <v>5</v>
          </cell>
          <cell r="BI421">
            <v>11</v>
          </cell>
          <cell r="BJ421">
            <v>3</v>
          </cell>
          <cell r="BK421">
            <v>3</v>
          </cell>
          <cell r="BL421">
            <v>4</v>
          </cell>
          <cell r="BM421">
            <v>7</v>
          </cell>
          <cell r="BN421">
            <v>10</v>
          </cell>
          <cell r="BO421">
            <v>10</v>
          </cell>
          <cell r="BP421">
            <v>5</v>
          </cell>
          <cell r="BQ421">
            <v>5</v>
          </cell>
          <cell r="BR421">
            <v>11</v>
          </cell>
          <cell r="BS421">
            <v>11</v>
          </cell>
          <cell r="BT421">
            <v>10</v>
          </cell>
          <cell r="BU421">
            <v>11</v>
          </cell>
          <cell r="BV421">
            <v>16</v>
          </cell>
          <cell r="BW421">
            <v>12</v>
          </cell>
          <cell r="BX421">
            <v>12</v>
          </cell>
          <cell r="BY421">
            <v>9</v>
          </cell>
          <cell r="BZ421">
            <v>5</v>
          </cell>
          <cell r="CA421">
            <v>9</v>
          </cell>
          <cell r="CB421">
            <v>11</v>
          </cell>
          <cell r="CC421">
            <v>4</v>
          </cell>
          <cell r="CD421">
            <v>3</v>
          </cell>
          <cell r="CE421">
            <v>8</v>
          </cell>
          <cell r="CF421">
            <v>8</v>
          </cell>
          <cell r="CG421">
            <v>8</v>
          </cell>
          <cell r="CH421">
            <v>3</v>
          </cell>
          <cell r="CI421">
            <v>4</v>
          </cell>
          <cell r="CJ421">
            <v>6</v>
          </cell>
          <cell r="CK421">
            <v>4</v>
          </cell>
          <cell r="CL421">
            <v>4</v>
          </cell>
          <cell r="CM421">
            <v>6</v>
          </cell>
          <cell r="CN421">
            <v>5</v>
          </cell>
          <cell r="CO421">
            <v>7</v>
          </cell>
          <cell r="CP421">
            <v>4</v>
          </cell>
          <cell r="CQ421">
            <v>2</v>
          </cell>
          <cell r="CR421">
            <v>3</v>
          </cell>
          <cell r="CS421">
            <v>1</v>
          </cell>
          <cell r="CT421">
            <v>1</v>
          </cell>
          <cell r="CU421">
            <v>1</v>
          </cell>
          <cell r="CV421">
            <v>1</v>
          </cell>
          <cell r="CW421">
            <v>0</v>
          </cell>
          <cell r="CX421">
            <v>1</v>
          </cell>
          <cell r="CY421">
            <v>0</v>
          </cell>
          <cell r="CZ421">
            <v>0</v>
          </cell>
          <cell r="DA421">
            <v>0</v>
          </cell>
          <cell r="DB421">
            <v>1</v>
          </cell>
          <cell r="DC421">
            <v>0</v>
          </cell>
          <cell r="DD421">
            <v>0</v>
          </cell>
          <cell r="DE421">
            <v>0</v>
          </cell>
        </row>
        <row r="422">
          <cell r="A422" t="str">
            <v>ｶｻｲｼ21</v>
          </cell>
          <cell r="B422" t="str">
            <v>ｶｻｲｼ</v>
          </cell>
          <cell r="C422">
            <v>2</v>
          </cell>
          <cell r="D422">
            <v>1</v>
          </cell>
          <cell r="E422">
            <v>13</v>
          </cell>
          <cell r="F422">
            <v>7</v>
          </cell>
          <cell r="G422">
            <v>13</v>
          </cell>
          <cell r="H422">
            <v>17</v>
          </cell>
          <cell r="I422">
            <v>11</v>
          </cell>
          <cell r="J422">
            <v>11</v>
          </cell>
          <cell r="K422">
            <v>7</v>
          </cell>
          <cell r="L422">
            <v>15</v>
          </cell>
          <cell r="M422">
            <v>12</v>
          </cell>
          <cell r="N422">
            <v>15</v>
          </cell>
          <cell r="O422">
            <v>14</v>
          </cell>
          <cell r="P422">
            <v>20</v>
          </cell>
          <cell r="Q422">
            <v>9</v>
          </cell>
          <cell r="R422">
            <v>10</v>
          </cell>
          <cell r="S422">
            <v>20</v>
          </cell>
          <cell r="T422">
            <v>21</v>
          </cell>
          <cell r="U422">
            <v>21</v>
          </cell>
          <cell r="V422">
            <v>13</v>
          </cell>
          <cell r="W422">
            <v>15</v>
          </cell>
          <cell r="X422">
            <v>16</v>
          </cell>
          <cell r="Y422">
            <v>14</v>
          </cell>
          <cell r="Z422">
            <v>12</v>
          </cell>
          <cell r="AA422">
            <v>14</v>
          </cell>
          <cell r="AB422">
            <v>17</v>
          </cell>
          <cell r="AC422">
            <v>8</v>
          </cell>
          <cell r="AD422">
            <v>9</v>
          </cell>
          <cell r="AE422">
            <v>11</v>
          </cell>
          <cell r="AF422">
            <v>16</v>
          </cell>
          <cell r="AG422">
            <v>7</v>
          </cell>
          <cell r="AH422">
            <v>15</v>
          </cell>
          <cell r="AI422">
            <v>11</v>
          </cell>
          <cell r="AJ422">
            <v>17</v>
          </cell>
          <cell r="AK422">
            <v>13</v>
          </cell>
          <cell r="AL422">
            <v>27</v>
          </cell>
          <cell r="AM422">
            <v>17</v>
          </cell>
          <cell r="AN422">
            <v>17</v>
          </cell>
          <cell r="AO422">
            <v>18</v>
          </cell>
          <cell r="AP422">
            <v>19</v>
          </cell>
          <cell r="AQ422">
            <v>18</v>
          </cell>
          <cell r="AR422">
            <v>18</v>
          </cell>
          <cell r="AS422">
            <v>20</v>
          </cell>
          <cell r="AT422">
            <v>18</v>
          </cell>
          <cell r="AU422">
            <v>23</v>
          </cell>
          <cell r="AV422">
            <v>28</v>
          </cell>
          <cell r="AW422">
            <v>25</v>
          </cell>
          <cell r="AX422">
            <v>25</v>
          </cell>
          <cell r="AY422">
            <v>23</v>
          </cell>
          <cell r="AZ422">
            <v>28</v>
          </cell>
          <cell r="BA422">
            <v>20</v>
          </cell>
          <cell r="BB422">
            <v>21</v>
          </cell>
          <cell r="BC422">
            <v>19</v>
          </cell>
          <cell r="BD422">
            <v>9</v>
          </cell>
          <cell r="BE422">
            <v>25</v>
          </cell>
          <cell r="BF422">
            <v>18</v>
          </cell>
          <cell r="BG422">
            <v>11</v>
          </cell>
          <cell r="BH422">
            <v>13</v>
          </cell>
          <cell r="BI422">
            <v>20</v>
          </cell>
          <cell r="BJ422">
            <v>20</v>
          </cell>
          <cell r="BK422">
            <v>17</v>
          </cell>
          <cell r="BL422">
            <v>14</v>
          </cell>
          <cell r="BM422">
            <v>14</v>
          </cell>
          <cell r="BN422">
            <v>20</v>
          </cell>
          <cell r="BO422">
            <v>26</v>
          </cell>
          <cell r="BP422">
            <v>27</v>
          </cell>
          <cell r="BQ422">
            <v>21</v>
          </cell>
          <cell r="BR422">
            <v>20</v>
          </cell>
          <cell r="BS422">
            <v>26</v>
          </cell>
          <cell r="BT422">
            <v>24</v>
          </cell>
          <cell r="BU422">
            <v>30</v>
          </cell>
          <cell r="BV422">
            <v>32</v>
          </cell>
          <cell r="BW422">
            <v>20</v>
          </cell>
          <cell r="BX422">
            <v>15</v>
          </cell>
          <cell r="BY422">
            <v>19</v>
          </cell>
          <cell r="BZ422">
            <v>13</v>
          </cell>
          <cell r="CA422">
            <v>23</v>
          </cell>
          <cell r="CB422">
            <v>13</v>
          </cell>
          <cell r="CC422">
            <v>16</v>
          </cell>
          <cell r="CD422">
            <v>14</v>
          </cell>
          <cell r="CE422">
            <v>10</v>
          </cell>
          <cell r="CF422">
            <v>16</v>
          </cell>
          <cell r="CG422">
            <v>7</v>
          </cell>
          <cell r="CH422">
            <v>11</v>
          </cell>
          <cell r="CI422">
            <v>7</v>
          </cell>
          <cell r="CJ422">
            <v>7</v>
          </cell>
          <cell r="CK422">
            <v>4</v>
          </cell>
          <cell r="CL422">
            <v>5</v>
          </cell>
          <cell r="CM422">
            <v>6</v>
          </cell>
          <cell r="CN422">
            <v>7</v>
          </cell>
          <cell r="CO422">
            <v>5</v>
          </cell>
          <cell r="CP422">
            <v>3</v>
          </cell>
          <cell r="CQ422">
            <v>2</v>
          </cell>
          <cell r="CR422">
            <v>2</v>
          </cell>
          <cell r="CS422">
            <v>0</v>
          </cell>
          <cell r="CT422">
            <v>2</v>
          </cell>
          <cell r="CU422">
            <v>0</v>
          </cell>
          <cell r="CV422">
            <v>0</v>
          </cell>
          <cell r="CW422">
            <v>1</v>
          </cell>
          <cell r="CX422">
            <v>0</v>
          </cell>
          <cell r="CY422">
            <v>0</v>
          </cell>
          <cell r="CZ422">
            <v>1</v>
          </cell>
          <cell r="DA422">
            <v>0</v>
          </cell>
          <cell r="DB422">
            <v>0</v>
          </cell>
          <cell r="DC422">
            <v>0</v>
          </cell>
          <cell r="DD422">
            <v>0</v>
          </cell>
          <cell r="DE422">
            <v>0</v>
          </cell>
        </row>
        <row r="423">
          <cell r="A423" t="str">
            <v>ｶｻｲｼ22</v>
          </cell>
          <cell r="B423" t="str">
            <v>ｶｻｲｼ</v>
          </cell>
          <cell r="C423">
            <v>2</v>
          </cell>
          <cell r="D423">
            <v>2</v>
          </cell>
          <cell r="E423">
            <v>3</v>
          </cell>
          <cell r="F423">
            <v>10</v>
          </cell>
          <cell r="G423">
            <v>13</v>
          </cell>
          <cell r="H423">
            <v>14</v>
          </cell>
          <cell r="I423">
            <v>12</v>
          </cell>
          <cell r="J423">
            <v>16</v>
          </cell>
          <cell r="K423">
            <v>12</v>
          </cell>
          <cell r="L423">
            <v>17</v>
          </cell>
          <cell r="M423">
            <v>12</v>
          </cell>
          <cell r="N423">
            <v>14</v>
          </cell>
          <cell r="O423">
            <v>13</v>
          </cell>
          <cell r="P423">
            <v>14</v>
          </cell>
          <cell r="Q423">
            <v>12</v>
          </cell>
          <cell r="R423">
            <v>16</v>
          </cell>
          <cell r="S423">
            <v>16</v>
          </cell>
          <cell r="T423">
            <v>22</v>
          </cell>
          <cell r="U423">
            <v>9</v>
          </cell>
          <cell r="V423">
            <v>16</v>
          </cell>
          <cell r="W423">
            <v>13</v>
          </cell>
          <cell r="X423">
            <v>17</v>
          </cell>
          <cell r="Y423">
            <v>14</v>
          </cell>
          <cell r="Z423">
            <v>12</v>
          </cell>
          <cell r="AA423">
            <v>14</v>
          </cell>
          <cell r="AB423">
            <v>11</v>
          </cell>
          <cell r="AC423">
            <v>16</v>
          </cell>
          <cell r="AD423">
            <v>14</v>
          </cell>
          <cell r="AE423">
            <v>12</v>
          </cell>
          <cell r="AF423">
            <v>12</v>
          </cell>
          <cell r="AG423">
            <v>12</v>
          </cell>
          <cell r="AH423">
            <v>7</v>
          </cell>
          <cell r="AI423">
            <v>15</v>
          </cell>
          <cell r="AJ423">
            <v>19</v>
          </cell>
          <cell r="AK423">
            <v>12</v>
          </cell>
          <cell r="AL423">
            <v>15</v>
          </cell>
          <cell r="AM423">
            <v>20</v>
          </cell>
          <cell r="AN423">
            <v>25</v>
          </cell>
          <cell r="AO423">
            <v>23</v>
          </cell>
          <cell r="AP423">
            <v>15</v>
          </cell>
          <cell r="AQ423">
            <v>13</v>
          </cell>
          <cell r="AR423">
            <v>21</v>
          </cell>
          <cell r="AS423">
            <v>20</v>
          </cell>
          <cell r="AT423">
            <v>19</v>
          </cell>
          <cell r="AU423">
            <v>22</v>
          </cell>
          <cell r="AV423">
            <v>24</v>
          </cell>
          <cell r="AW423">
            <v>23</v>
          </cell>
          <cell r="AX423">
            <v>16</v>
          </cell>
          <cell r="AY423">
            <v>24</v>
          </cell>
          <cell r="AZ423">
            <v>22</v>
          </cell>
          <cell r="BA423">
            <v>20</v>
          </cell>
          <cell r="BB423">
            <v>18</v>
          </cell>
          <cell r="BC423">
            <v>11</v>
          </cell>
          <cell r="BD423">
            <v>24</v>
          </cell>
          <cell r="BE423">
            <v>15</v>
          </cell>
          <cell r="BF423">
            <v>17</v>
          </cell>
          <cell r="BG423">
            <v>18</v>
          </cell>
          <cell r="BH423">
            <v>18</v>
          </cell>
          <cell r="BI423">
            <v>18</v>
          </cell>
          <cell r="BJ423">
            <v>20</v>
          </cell>
          <cell r="BK423">
            <v>19</v>
          </cell>
          <cell r="BL423">
            <v>14</v>
          </cell>
          <cell r="BM423">
            <v>15</v>
          </cell>
          <cell r="BN423">
            <v>18</v>
          </cell>
          <cell r="BO423">
            <v>25</v>
          </cell>
          <cell r="BP423">
            <v>25</v>
          </cell>
          <cell r="BQ423">
            <v>26</v>
          </cell>
          <cell r="BR423">
            <v>17</v>
          </cell>
          <cell r="BS423">
            <v>23</v>
          </cell>
          <cell r="BT423">
            <v>23</v>
          </cell>
          <cell r="BU423">
            <v>32</v>
          </cell>
          <cell r="BV423">
            <v>26</v>
          </cell>
          <cell r="BW423">
            <v>22</v>
          </cell>
          <cell r="BX423">
            <v>22</v>
          </cell>
          <cell r="BY423">
            <v>18</v>
          </cell>
          <cell r="BZ423">
            <v>16</v>
          </cell>
          <cell r="CA423">
            <v>22</v>
          </cell>
          <cell r="CB423">
            <v>17</v>
          </cell>
          <cell r="CC423">
            <v>16</v>
          </cell>
          <cell r="CD423">
            <v>23</v>
          </cell>
          <cell r="CE423">
            <v>12</v>
          </cell>
          <cell r="CF423">
            <v>10</v>
          </cell>
          <cell r="CG423">
            <v>15</v>
          </cell>
          <cell r="CH423">
            <v>8</v>
          </cell>
          <cell r="CI423">
            <v>13</v>
          </cell>
          <cell r="CJ423">
            <v>10</v>
          </cell>
          <cell r="CK423">
            <v>7</v>
          </cell>
          <cell r="CL423">
            <v>8</v>
          </cell>
          <cell r="CM423">
            <v>14</v>
          </cell>
          <cell r="CN423">
            <v>8</v>
          </cell>
          <cell r="CO423">
            <v>5</v>
          </cell>
          <cell r="CP423">
            <v>4</v>
          </cell>
          <cell r="CQ423">
            <v>9</v>
          </cell>
          <cell r="CR423">
            <v>6</v>
          </cell>
          <cell r="CS423">
            <v>6</v>
          </cell>
          <cell r="CT423">
            <v>3</v>
          </cell>
          <cell r="CU423">
            <v>1</v>
          </cell>
          <cell r="CV423">
            <v>3</v>
          </cell>
          <cell r="CW423">
            <v>5</v>
          </cell>
          <cell r="CX423">
            <v>1</v>
          </cell>
          <cell r="CY423">
            <v>0</v>
          </cell>
          <cell r="CZ423">
            <v>2</v>
          </cell>
          <cell r="DA423">
            <v>0</v>
          </cell>
          <cell r="DB423">
            <v>0</v>
          </cell>
          <cell r="DC423">
            <v>0</v>
          </cell>
          <cell r="DD423">
            <v>0</v>
          </cell>
          <cell r="DE423">
            <v>0</v>
          </cell>
        </row>
        <row r="424">
          <cell r="A424" t="str">
            <v>ｶﾐｱﾗ21</v>
          </cell>
          <cell r="B424" t="str">
            <v>ｶﾐｱﾗ</v>
          </cell>
          <cell r="C424">
            <v>2</v>
          </cell>
          <cell r="D424">
            <v>1</v>
          </cell>
          <cell r="E424">
            <v>10</v>
          </cell>
          <cell r="F424">
            <v>9</v>
          </cell>
          <cell r="G424">
            <v>9</v>
          </cell>
          <cell r="H424">
            <v>10</v>
          </cell>
          <cell r="I424">
            <v>6</v>
          </cell>
          <cell r="J424">
            <v>11</v>
          </cell>
          <cell r="K424">
            <v>4</v>
          </cell>
          <cell r="L424">
            <v>10</v>
          </cell>
          <cell r="M424">
            <v>12</v>
          </cell>
          <cell r="N424">
            <v>12</v>
          </cell>
          <cell r="O424">
            <v>8</v>
          </cell>
          <cell r="P424">
            <v>8</v>
          </cell>
          <cell r="Q424">
            <v>13</v>
          </cell>
          <cell r="R424">
            <v>9</v>
          </cell>
          <cell r="S424">
            <v>7</v>
          </cell>
          <cell r="T424">
            <v>11</v>
          </cell>
          <cell r="U424">
            <v>8</v>
          </cell>
          <cell r="V424">
            <v>7</v>
          </cell>
          <cell r="W424">
            <v>9</v>
          </cell>
          <cell r="X424">
            <v>10</v>
          </cell>
          <cell r="Y424">
            <v>12</v>
          </cell>
          <cell r="Z424">
            <v>10</v>
          </cell>
          <cell r="AA424">
            <v>8</v>
          </cell>
          <cell r="AB424">
            <v>10</v>
          </cell>
          <cell r="AC424">
            <v>6</v>
          </cell>
          <cell r="AD424">
            <v>9</v>
          </cell>
          <cell r="AE424">
            <v>11</v>
          </cell>
          <cell r="AF424">
            <v>6</v>
          </cell>
          <cell r="AG424">
            <v>14</v>
          </cell>
          <cell r="AH424">
            <v>6</v>
          </cell>
          <cell r="AI424">
            <v>9</v>
          </cell>
          <cell r="AJ424">
            <v>12</v>
          </cell>
          <cell r="AK424">
            <v>7</v>
          </cell>
          <cell r="AL424">
            <v>20</v>
          </cell>
          <cell r="AM424">
            <v>6</v>
          </cell>
          <cell r="AN424">
            <v>12</v>
          </cell>
          <cell r="AO424">
            <v>20</v>
          </cell>
          <cell r="AP424">
            <v>18</v>
          </cell>
          <cell r="AQ424">
            <v>11</v>
          </cell>
          <cell r="AR424">
            <v>19</v>
          </cell>
          <cell r="AS424">
            <v>15</v>
          </cell>
          <cell r="AT424">
            <v>15</v>
          </cell>
          <cell r="AU424">
            <v>16</v>
          </cell>
          <cell r="AV424">
            <v>19</v>
          </cell>
          <cell r="AW424">
            <v>14</v>
          </cell>
          <cell r="AX424">
            <v>18</v>
          </cell>
          <cell r="AY424">
            <v>19</v>
          </cell>
          <cell r="AZ424">
            <v>16</v>
          </cell>
          <cell r="BA424">
            <v>15</v>
          </cell>
          <cell r="BB424">
            <v>15</v>
          </cell>
          <cell r="BC424">
            <v>12</v>
          </cell>
          <cell r="BD424">
            <v>11</v>
          </cell>
          <cell r="BE424">
            <v>20</v>
          </cell>
          <cell r="BF424">
            <v>7</v>
          </cell>
          <cell r="BG424">
            <v>14</v>
          </cell>
          <cell r="BH424">
            <v>8</v>
          </cell>
          <cell r="BI424">
            <v>9</v>
          </cell>
          <cell r="BJ424">
            <v>7</v>
          </cell>
          <cell r="BK424">
            <v>6</v>
          </cell>
          <cell r="BL424">
            <v>7</v>
          </cell>
          <cell r="BM424">
            <v>15</v>
          </cell>
          <cell r="BN424">
            <v>11</v>
          </cell>
          <cell r="BO424">
            <v>16</v>
          </cell>
          <cell r="BP424">
            <v>13</v>
          </cell>
          <cell r="BQ424">
            <v>12</v>
          </cell>
          <cell r="BR424">
            <v>10</v>
          </cell>
          <cell r="BS424">
            <v>12</v>
          </cell>
          <cell r="BT424">
            <v>11</v>
          </cell>
          <cell r="BU424">
            <v>9</v>
          </cell>
          <cell r="BV424">
            <v>18</v>
          </cell>
          <cell r="BW424">
            <v>16</v>
          </cell>
          <cell r="BX424">
            <v>6</v>
          </cell>
          <cell r="BY424">
            <v>9</v>
          </cell>
          <cell r="BZ424">
            <v>11</v>
          </cell>
          <cell r="CA424">
            <v>3</v>
          </cell>
          <cell r="CB424">
            <v>13</v>
          </cell>
          <cell r="CC424">
            <v>13</v>
          </cell>
          <cell r="CD424">
            <v>6</v>
          </cell>
          <cell r="CE424">
            <v>6</v>
          </cell>
          <cell r="CF424">
            <v>5</v>
          </cell>
          <cell r="CG424">
            <v>6</v>
          </cell>
          <cell r="CH424">
            <v>8</v>
          </cell>
          <cell r="CI424">
            <v>7</v>
          </cell>
          <cell r="CJ424">
            <v>8</v>
          </cell>
          <cell r="CK424">
            <v>3</v>
          </cell>
          <cell r="CL424">
            <v>1</v>
          </cell>
          <cell r="CM424">
            <v>2</v>
          </cell>
          <cell r="CN424">
            <v>4</v>
          </cell>
          <cell r="CO424">
            <v>0</v>
          </cell>
          <cell r="CP424">
            <v>1</v>
          </cell>
          <cell r="CQ424">
            <v>1</v>
          </cell>
          <cell r="CR424">
            <v>0</v>
          </cell>
          <cell r="CS424">
            <v>1</v>
          </cell>
          <cell r="CT424">
            <v>1</v>
          </cell>
          <cell r="CU424">
            <v>0</v>
          </cell>
          <cell r="CV424">
            <v>0</v>
          </cell>
          <cell r="CW424">
            <v>0</v>
          </cell>
          <cell r="CX424">
            <v>0</v>
          </cell>
          <cell r="CY424">
            <v>0</v>
          </cell>
          <cell r="CZ424">
            <v>0</v>
          </cell>
          <cell r="DA424">
            <v>0</v>
          </cell>
          <cell r="DB424">
            <v>0</v>
          </cell>
          <cell r="DC424">
            <v>0</v>
          </cell>
          <cell r="DD424">
            <v>0</v>
          </cell>
          <cell r="DE424">
            <v>0</v>
          </cell>
        </row>
        <row r="425">
          <cell r="A425" t="str">
            <v>ｶﾐｱﾗ22</v>
          </cell>
          <cell r="B425" t="str">
            <v>ｶﾐｱﾗ</v>
          </cell>
          <cell r="C425">
            <v>2</v>
          </cell>
          <cell r="D425">
            <v>2</v>
          </cell>
          <cell r="E425">
            <v>6</v>
          </cell>
          <cell r="F425">
            <v>6</v>
          </cell>
          <cell r="G425">
            <v>8</v>
          </cell>
          <cell r="H425">
            <v>9</v>
          </cell>
          <cell r="I425">
            <v>9</v>
          </cell>
          <cell r="J425">
            <v>13</v>
          </cell>
          <cell r="K425">
            <v>12</v>
          </cell>
          <cell r="L425">
            <v>5</v>
          </cell>
          <cell r="M425">
            <v>9</v>
          </cell>
          <cell r="N425">
            <v>6</v>
          </cell>
          <cell r="O425">
            <v>14</v>
          </cell>
          <cell r="P425">
            <v>12</v>
          </cell>
          <cell r="Q425">
            <v>10</v>
          </cell>
          <cell r="R425">
            <v>4</v>
          </cell>
          <cell r="S425">
            <v>20</v>
          </cell>
          <cell r="T425">
            <v>3</v>
          </cell>
          <cell r="U425">
            <v>10</v>
          </cell>
          <cell r="V425">
            <v>12</v>
          </cell>
          <cell r="W425">
            <v>9</v>
          </cell>
          <cell r="X425">
            <v>9</v>
          </cell>
          <cell r="Y425">
            <v>9</v>
          </cell>
          <cell r="Z425">
            <v>9</v>
          </cell>
          <cell r="AA425">
            <v>6</v>
          </cell>
          <cell r="AB425">
            <v>7</v>
          </cell>
          <cell r="AC425">
            <v>11</v>
          </cell>
          <cell r="AD425">
            <v>7</v>
          </cell>
          <cell r="AE425">
            <v>9</v>
          </cell>
          <cell r="AF425">
            <v>7</v>
          </cell>
          <cell r="AG425">
            <v>7</v>
          </cell>
          <cell r="AH425">
            <v>7</v>
          </cell>
          <cell r="AI425">
            <v>6</v>
          </cell>
          <cell r="AJ425">
            <v>10</v>
          </cell>
          <cell r="AK425">
            <v>17</v>
          </cell>
          <cell r="AL425">
            <v>7</v>
          </cell>
          <cell r="AM425">
            <v>10</v>
          </cell>
          <cell r="AN425">
            <v>12</v>
          </cell>
          <cell r="AO425">
            <v>6</v>
          </cell>
          <cell r="AP425">
            <v>12</v>
          </cell>
          <cell r="AQ425">
            <v>15</v>
          </cell>
          <cell r="AR425">
            <v>13</v>
          </cell>
          <cell r="AS425">
            <v>20</v>
          </cell>
          <cell r="AT425">
            <v>15</v>
          </cell>
          <cell r="AU425">
            <v>12</v>
          </cell>
          <cell r="AV425">
            <v>17</v>
          </cell>
          <cell r="AW425">
            <v>19</v>
          </cell>
          <cell r="AX425">
            <v>21</v>
          </cell>
          <cell r="AY425">
            <v>21</v>
          </cell>
          <cell r="AZ425">
            <v>12</v>
          </cell>
          <cell r="BA425">
            <v>11</v>
          </cell>
          <cell r="BB425">
            <v>4</v>
          </cell>
          <cell r="BC425">
            <v>16</v>
          </cell>
          <cell r="BD425">
            <v>13</v>
          </cell>
          <cell r="BE425">
            <v>9</v>
          </cell>
          <cell r="BF425">
            <v>4</v>
          </cell>
          <cell r="BG425">
            <v>7</v>
          </cell>
          <cell r="BH425">
            <v>12</v>
          </cell>
          <cell r="BI425">
            <v>13</v>
          </cell>
          <cell r="BJ425">
            <v>9</v>
          </cell>
          <cell r="BK425">
            <v>4</v>
          </cell>
          <cell r="BL425">
            <v>10</v>
          </cell>
          <cell r="BM425">
            <v>8</v>
          </cell>
          <cell r="BN425">
            <v>17</v>
          </cell>
          <cell r="BO425">
            <v>9</v>
          </cell>
          <cell r="BP425">
            <v>6</v>
          </cell>
          <cell r="BQ425">
            <v>10</v>
          </cell>
          <cell r="BR425">
            <v>9</v>
          </cell>
          <cell r="BS425">
            <v>9</v>
          </cell>
          <cell r="BT425">
            <v>12</v>
          </cell>
          <cell r="BU425">
            <v>17</v>
          </cell>
          <cell r="BV425">
            <v>14</v>
          </cell>
          <cell r="BW425">
            <v>12</v>
          </cell>
          <cell r="BX425">
            <v>10</v>
          </cell>
          <cell r="BY425">
            <v>10</v>
          </cell>
          <cell r="BZ425">
            <v>12</v>
          </cell>
          <cell r="CA425">
            <v>9</v>
          </cell>
          <cell r="CB425">
            <v>18</v>
          </cell>
          <cell r="CC425">
            <v>6</v>
          </cell>
          <cell r="CD425">
            <v>13</v>
          </cell>
          <cell r="CE425">
            <v>10</v>
          </cell>
          <cell r="CF425">
            <v>7</v>
          </cell>
          <cell r="CG425">
            <v>6</v>
          </cell>
          <cell r="CH425">
            <v>5</v>
          </cell>
          <cell r="CI425">
            <v>6</v>
          </cell>
          <cell r="CJ425">
            <v>8</v>
          </cell>
          <cell r="CK425">
            <v>7</v>
          </cell>
          <cell r="CL425">
            <v>6</v>
          </cell>
          <cell r="CM425">
            <v>5</v>
          </cell>
          <cell r="CN425">
            <v>4</v>
          </cell>
          <cell r="CO425">
            <v>1</v>
          </cell>
          <cell r="CP425">
            <v>3</v>
          </cell>
          <cell r="CQ425">
            <v>5</v>
          </cell>
          <cell r="CR425">
            <v>5</v>
          </cell>
          <cell r="CS425">
            <v>2</v>
          </cell>
          <cell r="CT425">
            <v>5</v>
          </cell>
          <cell r="CU425">
            <v>3</v>
          </cell>
          <cell r="CV425">
            <v>0</v>
          </cell>
          <cell r="CW425">
            <v>1</v>
          </cell>
          <cell r="CX425">
            <v>0</v>
          </cell>
          <cell r="CY425">
            <v>2</v>
          </cell>
          <cell r="CZ425">
            <v>0</v>
          </cell>
          <cell r="DA425">
            <v>0</v>
          </cell>
          <cell r="DB425">
            <v>0</v>
          </cell>
          <cell r="DC425">
            <v>0</v>
          </cell>
          <cell r="DD425">
            <v>0</v>
          </cell>
          <cell r="DE425">
            <v>0</v>
          </cell>
        </row>
        <row r="426">
          <cell r="A426" t="str">
            <v>ｶﾐｲｼ21</v>
          </cell>
          <cell r="B426" t="str">
            <v>ｶﾐｲｼ</v>
          </cell>
          <cell r="C426">
            <v>2</v>
          </cell>
          <cell r="D426">
            <v>1</v>
          </cell>
          <cell r="E426">
            <v>14</v>
          </cell>
          <cell r="F426">
            <v>11</v>
          </cell>
          <cell r="G426">
            <v>8</v>
          </cell>
          <cell r="H426">
            <v>10</v>
          </cell>
          <cell r="I426">
            <v>5</v>
          </cell>
          <cell r="J426">
            <v>15</v>
          </cell>
          <cell r="K426">
            <v>6</v>
          </cell>
          <cell r="L426">
            <v>9</v>
          </cell>
          <cell r="M426">
            <v>8</v>
          </cell>
          <cell r="N426">
            <v>9</v>
          </cell>
          <cell r="O426">
            <v>8</v>
          </cell>
          <cell r="P426">
            <v>14</v>
          </cell>
          <cell r="Q426">
            <v>10</v>
          </cell>
          <cell r="R426">
            <v>9</v>
          </cell>
          <cell r="S426">
            <v>14</v>
          </cell>
          <cell r="T426">
            <v>13</v>
          </cell>
          <cell r="U426">
            <v>12</v>
          </cell>
          <cell r="V426">
            <v>11</v>
          </cell>
          <cell r="W426">
            <v>10</v>
          </cell>
          <cell r="X426">
            <v>18</v>
          </cell>
          <cell r="Y426">
            <v>9</v>
          </cell>
          <cell r="Z426">
            <v>12</v>
          </cell>
          <cell r="AA426">
            <v>15</v>
          </cell>
          <cell r="AB426">
            <v>13</v>
          </cell>
          <cell r="AC426">
            <v>8</v>
          </cell>
          <cell r="AD426">
            <v>6</v>
          </cell>
          <cell r="AE426">
            <v>12</v>
          </cell>
          <cell r="AF426">
            <v>11</v>
          </cell>
          <cell r="AG426">
            <v>11</v>
          </cell>
          <cell r="AH426">
            <v>14</v>
          </cell>
          <cell r="AI426">
            <v>7</v>
          </cell>
          <cell r="AJ426">
            <v>10</v>
          </cell>
          <cell r="AK426">
            <v>6</v>
          </cell>
          <cell r="AL426">
            <v>13</v>
          </cell>
          <cell r="AM426">
            <v>19</v>
          </cell>
          <cell r="AN426">
            <v>12</v>
          </cell>
          <cell r="AO426">
            <v>12</v>
          </cell>
          <cell r="AP426">
            <v>14</v>
          </cell>
          <cell r="AQ426">
            <v>9</v>
          </cell>
          <cell r="AR426">
            <v>8</v>
          </cell>
          <cell r="AS426">
            <v>18</v>
          </cell>
          <cell r="AT426">
            <v>25</v>
          </cell>
          <cell r="AU426">
            <v>18</v>
          </cell>
          <cell r="AV426">
            <v>15</v>
          </cell>
          <cell r="AW426">
            <v>25</v>
          </cell>
          <cell r="AX426">
            <v>22</v>
          </cell>
          <cell r="AY426">
            <v>20</v>
          </cell>
          <cell r="AZ426">
            <v>16</v>
          </cell>
          <cell r="BA426">
            <v>20</v>
          </cell>
          <cell r="BB426">
            <v>17</v>
          </cell>
          <cell r="BC426">
            <v>14</v>
          </cell>
          <cell r="BD426">
            <v>10</v>
          </cell>
          <cell r="BE426">
            <v>14</v>
          </cell>
          <cell r="BF426">
            <v>16</v>
          </cell>
          <cell r="BG426">
            <v>3</v>
          </cell>
          <cell r="BH426">
            <v>11</v>
          </cell>
          <cell r="BI426">
            <v>9</v>
          </cell>
          <cell r="BJ426">
            <v>14</v>
          </cell>
          <cell r="BK426">
            <v>13</v>
          </cell>
          <cell r="BL426">
            <v>10</v>
          </cell>
          <cell r="BM426">
            <v>8</v>
          </cell>
          <cell r="BN426">
            <v>16</v>
          </cell>
          <cell r="BO426">
            <v>4</v>
          </cell>
          <cell r="BP426">
            <v>15</v>
          </cell>
          <cell r="BQ426">
            <v>17</v>
          </cell>
          <cell r="BR426">
            <v>11</v>
          </cell>
          <cell r="BS426">
            <v>15</v>
          </cell>
          <cell r="BT426">
            <v>16</v>
          </cell>
          <cell r="BU426">
            <v>15</v>
          </cell>
          <cell r="BV426">
            <v>21</v>
          </cell>
          <cell r="BW426">
            <v>17</v>
          </cell>
          <cell r="BX426">
            <v>14</v>
          </cell>
          <cell r="BY426">
            <v>14</v>
          </cell>
          <cell r="BZ426">
            <v>17</v>
          </cell>
          <cell r="CA426">
            <v>10</v>
          </cell>
          <cell r="CB426">
            <v>16</v>
          </cell>
          <cell r="CC426">
            <v>20</v>
          </cell>
          <cell r="CD426">
            <v>18</v>
          </cell>
          <cell r="CE426">
            <v>9</v>
          </cell>
          <cell r="CF426">
            <v>10</v>
          </cell>
          <cell r="CG426">
            <v>8</v>
          </cell>
          <cell r="CH426">
            <v>8</v>
          </cell>
          <cell r="CI426">
            <v>11</v>
          </cell>
          <cell r="CJ426">
            <v>4</v>
          </cell>
          <cell r="CK426">
            <v>5</v>
          </cell>
          <cell r="CL426">
            <v>5</v>
          </cell>
          <cell r="CM426">
            <v>2</v>
          </cell>
          <cell r="CN426">
            <v>3</v>
          </cell>
          <cell r="CO426">
            <v>2</v>
          </cell>
          <cell r="CP426">
            <v>0</v>
          </cell>
          <cell r="CQ426">
            <v>2</v>
          </cell>
          <cell r="CR426">
            <v>3</v>
          </cell>
          <cell r="CS426">
            <v>4</v>
          </cell>
          <cell r="CT426">
            <v>1</v>
          </cell>
          <cell r="CU426">
            <v>0</v>
          </cell>
          <cell r="CV426">
            <v>0</v>
          </cell>
          <cell r="CW426">
            <v>0</v>
          </cell>
          <cell r="CX426">
            <v>0</v>
          </cell>
          <cell r="CY426">
            <v>0</v>
          </cell>
          <cell r="CZ426">
            <v>0</v>
          </cell>
          <cell r="DA426">
            <v>1</v>
          </cell>
          <cell r="DB426">
            <v>0</v>
          </cell>
          <cell r="DC426">
            <v>0</v>
          </cell>
          <cell r="DD426">
            <v>1</v>
          </cell>
          <cell r="DE426">
            <v>0</v>
          </cell>
        </row>
        <row r="427">
          <cell r="A427" t="str">
            <v>ｶﾐｲｼ22</v>
          </cell>
          <cell r="B427" t="str">
            <v>ｶﾐｲｼ</v>
          </cell>
          <cell r="C427">
            <v>2</v>
          </cell>
          <cell r="D427">
            <v>2</v>
          </cell>
          <cell r="E427">
            <v>8</v>
          </cell>
          <cell r="F427">
            <v>7</v>
          </cell>
          <cell r="G427">
            <v>4</v>
          </cell>
          <cell r="H427">
            <v>5</v>
          </cell>
          <cell r="I427">
            <v>5</v>
          </cell>
          <cell r="J427">
            <v>7</v>
          </cell>
          <cell r="K427">
            <v>9</v>
          </cell>
          <cell r="L427">
            <v>10</v>
          </cell>
          <cell r="M427">
            <v>4</v>
          </cell>
          <cell r="N427">
            <v>9</v>
          </cell>
          <cell r="O427">
            <v>11</v>
          </cell>
          <cell r="P427">
            <v>8</v>
          </cell>
          <cell r="Q427">
            <v>13</v>
          </cell>
          <cell r="R427">
            <v>8</v>
          </cell>
          <cell r="S427">
            <v>10</v>
          </cell>
          <cell r="T427">
            <v>12</v>
          </cell>
          <cell r="U427">
            <v>6</v>
          </cell>
          <cell r="V427">
            <v>11</v>
          </cell>
          <cell r="W427">
            <v>4</v>
          </cell>
          <cell r="X427">
            <v>10</v>
          </cell>
          <cell r="Y427">
            <v>4</v>
          </cell>
          <cell r="Z427">
            <v>7</v>
          </cell>
          <cell r="AA427">
            <v>5</v>
          </cell>
          <cell r="AB427">
            <v>12</v>
          </cell>
          <cell r="AC427">
            <v>5</v>
          </cell>
          <cell r="AD427">
            <v>16</v>
          </cell>
          <cell r="AE427">
            <v>8</v>
          </cell>
          <cell r="AF427">
            <v>9</v>
          </cell>
          <cell r="AG427">
            <v>7</v>
          </cell>
          <cell r="AH427">
            <v>8</v>
          </cell>
          <cell r="AI427">
            <v>13</v>
          </cell>
          <cell r="AJ427">
            <v>10</v>
          </cell>
          <cell r="AK427">
            <v>8</v>
          </cell>
          <cell r="AL427">
            <v>11</v>
          </cell>
          <cell r="AM427">
            <v>11</v>
          </cell>
          <cell r="AN427">
            <v>11</v>
          </cell>
          <cell r="AO427">
            <v>12</v>
          </cell>
          <cell r="AP427">
            <v>12</v>
          </cell>
          <cell r="AQ427">
            <v>18</v>
          </cell>
          <cell r="AR427">
            <v>14</v>
          </cell>
          <cell r="AS427">
            <v>9</v>
          </cell>
          <cell r="AT427">
            <v>10</v>
          </cell>
          <cell r="AU427">
            <v>16</v>
          </cell>
          <cell r="AV427">
            <v>23</v>
          </cell>
          <cell r="AW427">
            <v>21</v>
          </cell>
          <cell r="AX427">
            <v>15</v>
          </cell>
          <cell r="AY427">
            <v>17</v>
          </cell>
          <cell r="AZ427">
            <v>13</v>
          </cell>
          <cell r="BA427">
            <v>13</v>
          </cell>
          <cell r="BB427">
            <v>15</v>
          </cell>
          <cell r="BC427">
            <v>10</v>
          </cell>
          <cell r="BD427">
            <v>10</v>
          </cell>
          <cell r="BE427">
            <v>9</v>
          </cell>
          <cell r="BF427">
            <v>6</v>
          </cell>
          <cell r="BG427">
            <v>13</v>
          </cell>
          <cell r="BH427">
            <v>15</v>
          </cell>
          <cell r="BI427">
            <v>12</v>
          </cell>
          <cell r="BJ427">
            <v>9</v>
          </cell>
          <cell r="BK427">
            <v>8</v>
          </cell>
          <cell r="BL427">
            <v>8</v>
          </cell>
          <cell r="BM427">
            <v>7</v>
          </cell>
          <cell r="BN427">
            <v>18</v>
          </cell>
          <cell r="BO427">
            <v>12</v>
          </cell>
          <cell r="BP427">
            <v>8</v>
          </cell>
          <cell r="BQ427">
            <v>15</v>
          </cell>
          <cell r="BR427">
            <v>13</v>
          </cell>
          <cell r="BS427">
            <v>17</v>
          </cell>
          <cell r="BT427">
            <v>17</v>
          </cell>
          <cell r="BU427">
            <v>24</v>
          </cell>
          <cell r="BV427">
            <v>22</v>
          </cell>
          <cell r="BW427">
            <v>23</v>
          </cell>
          <cell r="BX427">
            <v>11</v>
          </cell>
          <cell r="BY427">
            <v>18</v>
          </cell>
          <cell r="BZ427">
            <v>17</v>
          </cell>
          <cell r="CA427">
            <v>17</v>
          </cell>
          <cell r="CB427">
            <v>18</v>
          </cell>
          <cell r="CC427">
            <v>15</v>
          </cell>
          <cell r="CD427">
            <v>18</v>
          </cell>
          <cell r="CE427">
            <v>13</v>
          </cell>
          <cell r="CF427">
            <v>9</v>
          </cell>
          <cell r="CG427">
            <v>9</v>
          </cell>
          <cell r="CH427">
            <v>11</v>
          </cell>
          <cell r="CI427">
            <v>4</v>
          </cell>
          <cell r="CJ427">
            <v>12</v>
          </cell>
          <cell r="CK427">
            <v>2</v>
          </cell>
          <cell r="CL427">
            <v>7</v>
          </cell>
          <cell r="CM427">
            <v>11</v>
          </cell>
          <cell r="CN427">
            <v>4</v>
          </cell>
          <cell r="CO427">
            <v>5</v>
          </cell>
          <cell r="CP427">
            <v>4</v>
          </cell>
          <cell r="CQ427">
            <v>7</v>
          </cell>
          <cell r="CR427">
            <v>4</v>
          </cell>
          <cell r="CS427">
            <v>4</v>
          </cell>
          <cell r="CT427">
            <v>1</v>
          </cell>
          <cell r="CU427">
            <v>1</v>
          </cell>
          <cell r="CV427">
            <v>0</v>
          </cell>
          <cell r="CW427">
            <v>3</v>
          </cell>
          <cell r="CX427">
            <v>0</v>
          </cell>
          <cell r="CY427">
            <v>3</v>
          </cell>
          <cell r="CZ427">
            <v>1</v>
          </cell>
          <cell r="DA427">
            <v>0</v>
          </cell>
          <cell r="DB427">
            <v>1</v>
          </cell>
          <cell r="DC427">
            <v>0</v>
          </cell>
          <cell r="DD427">
            <v>0</v>
          </cell>
          <cell r="DE427">
            <v>1</v>
          </cell>
        </row>
        <row r="428">
          <cell r="A428" t="str">
            <v>ｶﾐﾆｼ21</v>
          </cell>
          <cell r="B428" t="str">
            <v>ｶﾐﾆｼ</v>
          </cell>
          <cell r="C428">
            <v>2</v>
          </cell>
          <cell r="D428">
            <v>1</v>
          </cell>
          <cell r="E428">
            <v>23</v>
          </cell>
          <cell r="F428">
            <v>28</v>
          </cell>
          <cell r="G428">
            <v>36</v>
          </cell>
          <cell r="H428">
            <v>28</v>
          </cell>
          <cell r="I428">
            <v>23</v>
          </cell>
          <cell r="J428">
            <v>22</v>
          </cell>
          <cell r="K428">
            <v>23</v>
          </cell>
          <cell r="L428">
            <v>22</v>
          </cell>
          <cell r="M428">
            <v>22</v>
          </cell>
          <cell r="N428">
            <v>17</v>
          </cell>
          <cell r="O428">
            <v>21</v>
          </cell>
          <cell r="P428">
            <v>24</v>
          </cell>
          <cell r="Q428">
            <v>17</v>
          </cell>
          <cell r="R428">
            <v>25</v>
          </cell>
          <cell r="S428">
            <v>29</v>
          </cell>
          <cell r="T428">
            <v>29</v>
          </cell>
          <cell r="U428">
            <v>24</v>
          </cell>
          <cell r="V428">
            <v>22</v>
          </cell>
          <cell r="W428">
            <v>25</v>
          </cell>
          <cell r="X428">
            <v>20</v>
          </cell>
          <cell r="Y428">
            <v>17</v>
          </cell>
          <cell r="Z428">
            <v>20</v>
          </cell>
          <cell r="AA428">
            <v>13</v>
          </cell>
          <cell r="AB428">
            <v>20</v>
          </cell>
          <cell r="AC428">
            <v>21</v>
          </cell>
          <cell r="AD428">
            <v>30</v>
          </cell>
          <cell r="AE428">
            <v>24</v>
          </cell>
          <cell r="AF428">
            <v>29</v>
          </cell>
          <cell r="AG428">
            <v>18</v>
          </cell>
          <cell r="AH428">
            <v>14</v>
          </cell>
          <cell r="AI428">
            <v>32</v>
          </cell>
          <cell r="AJ428">
            <v>26</v>
          </cell>
          <cell r="AK428">
            <v>26</v>
          </cell>
          <cell r="AL428">
            <v>33</v>
          </cell>
          <cell r="AM428">
            <v>34</v>
          </cell>
          <cell r="AN428">
            <v>24</v>
          </cell>
          <cell r="AO428">
            <v>43</v>
          </cell>
          <cell r="AP428">
            <v>36</v>
          </cell>
          <cell r="AQ428">
            <v>37</v>
          </cell>
          <cell r="AR428">
            <v>27</v>
          </cell>
          <cell r="AS428">
            <v>37</v>
          </cell>
          <cell r="AT428">
            <v>41</v>
          </cell>
          <cell r="AU428">
            <v>36</v>
          </cell>
          <cell r="AV428">
            <v>32</v>
          </cell>
          <cell r="AW428">
            <v>38</v>
          </cell>
          <cell r="AX428">
            <v>42</v>
          </cell>
          <cell r="AY428">
            <v>47</v>
          </cell>
          <cell r="AZ428">
            <v>32</v>
          </cell>
          <cell r="BA428">
            <v>23</v>
          </cell>
          <cell r="BB428">
            <v>41</v>
          </cell>
          <cell r="BC428">
            <v>28</v>
          </cell>
          <cell r="BD428">
            <v>19</v>
          </cell>
          <cell r="BE428">
            <v>33</v>
          </cell>
          <cell r="BF428">
            <v>20</v>
          </cell>
          <cell r="BG428">
            <v>28</v>
          </cell>
          <cell r="BH428">
            <v>28</v>
          </cell>
          <cell r="BI428">
            <v>22</v>
          </cell>
          <cell r="BJ428">
            <v>22</v>
          </cell>
          <cell r="BK428">
            <v>21</v>
          </cell>
          <cell r="BL428">
            <v>13</v>
          </cell>
          <cell r="BM428">
            <v>26</v>
          </cell>
          <cell r="BN428">
            <v>20</v>
          </cell>
          <cell r="BO428">
            <v>19</v>
          </cell>
          <cell r="BP428">
            <v>29</v>
          </cell>
          <cell r="BQ428">
            <v>9</v>
          </cell>
          <cell r="BR428">
            <v>14</v>
          </cell>
          <cell r="BS428">
            <v>18</v>
          </cell>
          <cell r="BT428">
            <v>24</v>
          </cell>
          <cell r="BU428">
            <v>31</v>
          </cell>
          <cell r="BV428">
            <v>32</v>
          </cell>
          <cell r="BW428">
            <v>23</v>
          </cell>
          <cell r="BX428">
            <v>12</v>
          </cell>
          <cell r="BY428">
            <v>11</v>
          </cell>
          <cell r="BZ428">
            <v>20</v>
          </cell>
          <cell r="CA428">
            <v>23</v>
          </cell>
          <cell r="CB428">
            <v>18</v>
          </cell>
          <cell r="CC428">
            <v>16</v>
          </cell>
          <cell r="CD428">
            <v>12</v>
          </cell>
          <cell r="CE428">
            <v>14</v>
          </cell>
          <cell r="CF428">
            <v>13</v>
          </cell>
          <cell r="CG428">
            <v>15</v>
          </cell>
          <cell r="CH428">
            <v>8</v>
          </cell>
          <cell r="CI428">
            <v>12</v>
          </cell>
          <cell r="CJ428">
            <v>5</v>
          </cell>
          <cell r="CK428">
            <v>10</v>
          </cell>
          <cell r="CL428">
            <v>8</v>
          </cell>
          <cell r="CM428">
            <v>6</v>
          </cell>
          <cell r="CN428">
            <v>5</v>
          </cell>
          <cell r="CO428">
            <v>2</v>
          </cell>
          <cell r="CP428">
            <v>1</v>
          </cell>
          <cell r="CQ428">
            <v>0</v>
          </cell>
          <cell r="CR428">
            <v>1</v>
          </cell>
          <cell r="CS428">
            <v>1</v>
          </cell>
          <cell r="CT428">
            <v>1</v>
          </cell>
          <cell r="CU428">
            <v>0</v>
          </cell>
          <cell r="CV428">
            <v>0</v>
          </cell>
          <cell r="CW428">
            <v>0</v>
          </cell>
          <cell r="CX428">
            <v>1</v>
          </cell>
          <cell r="CY428">
            <v>0</v>
          </cell>
          <cell r="CZ428">
            <v>0</v>
          </cell>
          <cell r="DA428">
            <v>0</v>
          </cell>
          <cell r="DB428">
            <v>0</v>
          </cell>
          <cell r="DC428">
            <v>0</v>
          </cell>
          <cell r="DD428">
            <v>0</v>
          </cell>
          <cell r="DE428">
            <v>0</v>
          </cell>
        </row>
        <row r="429">
          <cell r="A429" t="str">
            <v>ｶﾐﾆｼ22</v>
          </cell>
          <cell r="B429" t="str">
            <v>ｶﾐﾆｼ</v>
          </cell>
          <cell r="C429">
            <v>2</v>
          </cell>
          <cell r="D429">
            <v>2</v>
          </cell>
          <cell r="E429">
            <v>27</v>
          </cell>
          <cell r="F429">
            <v>17</v>
          </cell>
          <cell r="G429">
            <v>21</v>
          </cell>
          <cell r="H429">
            <v>23</v>
          </cell>
          <cell r="I429">
            <v>22</v>
          </cell>
          <cell r="J429">
            <v>19</v>
          </cell>
          <cell r="K429">
            <v>17</v>
          </cell>
          <cell r="L429">
            <v>16</v>
          </cell>
          <cell r="M429">
            <v>20</v>
          </cell>
          <cell r="N429">
            <v>25</v>
          </cell>
          <cell r="O429">
            <v>28</v>
          </cell>
          <cell r="P429">
            <v>23</v>
          </cell>
          <cell r="Q429">
            <v>17</v>
          </cell>
          <cell r="R429">
            <v>14</v>
          </cell>
          <cell r="S429">
            <v>15</v>
          </cell>
          <cell r="T429">
            <v>26</v>
          </cell>
          <cell r="U429">
            <v>25</v>
          </cell>
          <cell r="V429">
            <v>27</v>
          </cell>
          <cell r="W429">
            <v>17</v>
          </cell>
          <cell r="X429">
            <v>22</v>
          </cell>
          <cell r="Y429">
            <v>20</v>
          </cell>
          <cell r="Z429">
            <v>14</v>
          </cell>
          <cell r="AA429">
            <v>13</v>
          </cell>
          <cell r="AB429">
            <v>11</v>
          </cell>
          <cell r="AC429">
            <v>11</v>
          </cell>
          <cell r="AD429">
            <v>19</v>
          </cell>
          <cell r="AE429">
            <v>20</v>
          </cell>
          <cell r="AF429">
            <v>25</v>
          </cell>
          <cell r="AG429">
            <v>27</v>
          </cell>
          <cell r="AH429">
            <v>26</v>
          </cell>
          <cell r="AI429">
            <v>22</v>
          </cell>
          <cell r="AJ429">
            <v>23</v>
          </cell>
          <cell r="AK429">
            <v>34</v>
          </cell>
          <cell r="AL429">
            <v>25</v>
          </cell>
          <cell r="AM429">
            <v>29</v>
          </cell>
          <cell r="AN429">
            <v>18</v>
          </cell>
          <cell r="AO429">
            <v>29</v>
          </cell>
          <cell r="AP429">
            <v>27</v>
          </cell>
          <cell r="AQ429">
            <v>49</v>
          </cell>
          <cell r="AR429">
            <v>23</v>
          </cell>
          <cell r="AS429">
            <v>30</v>
          </cell>
          <cell r="AT429">
            <v>30</v>
          </cell>
          <cell r="AU429">
            <v>48</v>
          </cell>
          <cell r="AV429">
            <v>37</v>
          </cell>
          <cell r="AW429">
            <v>45</v>
          </cell>
          <cell r="AX429">
            <v>39</v>
          </cell>
          <cell r="AY429">
            <v>38</v>
          </cell>
          <cell r="AZ429">
            <v>37</v>
          </cell>
          <cell r="BA429">
            <v>24</v>
          </cell>
          <cell r="BB429">
            <v>24</v>
          </cell>
          <cell r="BC429">
            <v>28</v>
          </cell>
          <cell r="BD429">
            <v>18</v>
          </cell>
          <cell r="BE429">
            <v>24</v>
          </cell>
          <cell r="BF429">
            <v>23</v>
          </cell>
          <cell r="BG429">
            <v>22</v>
          </cell>
          <cell r="BH429">
            <v>22</v>
          </cell>
          <cell r="BI429">
            <v>26</v>
          </cell>
          <cell r="BJ429">
            <v>18</v>
          </cell>
          <cell r="BK429">
            <v>24</v>
          </cell>
          <cell r="BL429">
            <v>11</v>
          </cell>
          <cell r="BM429">
            <v>20</v>
          </cell>
          <cell r="BN429">
            <v>15</v>
          </cell>
          <cell r="BO429">
            <v>14</v>
          </cell>
          <cell r="BP429">
            <v>19</v>
          </cell>
          <cell r="BQ429">
            <v>21</v>
          </cell>
          <cell r="BR429">
            <v>16</v>
          </cell>
          <cell r="BS429">
            <v>21</v>
          </cell>
          <cell r="BT429">
            <v>27</v>
          </cell>
          <cell r="BU429">
            <v>31</v>
          </cell>
          <cell r="BV429">
            <v>27</v>
          </cell>
          <cell r="BW429">
            <v>23</v>
          </cell>
          <cell r="BX429">
            <v>23</v>
          </cell>
          <cell r="BY429">
            <v>15</v>
          </cell>
          <cell r="BZ429">
            <v>25</v>
          </cell>
          <cell r="CA429">
            <v>14</v>
          </cell>
          <cell r="CB429">
            <v>20</v>
          </cell>
          <cell r="CC429">
            <v>12</v>
          </cell>
          <cell r="CD429">
            <v>15</v>
          </cell>
          <cell r="CE429">
            <v>18</v>
          </cell>
          <cell r="CF429">
            <v>16</v>
          </cell>
          <cell r="CG429">
            <v>17</v>
          </cell>
          <cell r="CH429">
            <v>12</v>
          </cell>
          <cell r="CI429">
            <v>12</v>
          </cell>
          <cell r="CJ429">
            <v>9</v>
          </cell>
          <cell r="CK429">
            <v>6</v>
          </cell>
          <cell r="CL429">
            <v>9</v>
          </cell>
          <cell r="CM429">
            <v>16</v>
          </cell>
          <cell r="CN429">
            <v>7</v>
          </cell>
          <cell r="CO429">
            <v>4</v>
          </cell>
          <cell r="CP429">
            <v>6</v>
          </cell>
          <cell r="CQ429">
            <v>7</v>
          </cell>
          <cell r="CR429">
            <v>5</v>
          </cell>
          <cell r="CS429">
            <v>5</v>
          </cell>
          <cell r="CT429">
            <v>11</v>
          </cell>
          <cell r="CU429">
            <v>3</v>
          </cell>
          <cell r="CV429">
            <v>3</v>
          </cell>
          <cell r="CW429">
            <v>1</v>
          </cell>
          <cell r="CX429">
            <v>0</v>
          </cell>
          <cell r="CY429">
            <v>3</v>
          </cell>
          <cell r="CZ429">
            <v>1</v>
          </cell>
          <cell r="DA429">
            <v>0</v>
          </cell>
          <cell r="DB429">
            <v>0</v>
          </cell>
          <cell r="DC429">
            <v>0</v>
          </cell>
          <cell r="DD429">
            <v>1</v>
          </cell>
          <cell r="DE429">
            <v>1</v>
          </cell>
        </row>
        <row r="430">
          <cell r="A430" t="str">
            <v>ｷﾀｼﾏ21</v>
          </cell>
          <cell r="B430" t="str">
            <v>ｷﾀｼﾏ</v>
          </cell>
          <cell r="C430">
            <v>2</v>
          </cell>
          <cell r="D430">
            <v>1</v>
          </cell>
          <cell r="E430">
            <v>29</v>
          </cell>
          <cell r="F430">
            <v>22</v>
          </cell>
          <cell r="G430">
            <v>19</v>
          </cell>
          <cell r="H430">
            <v>16</v>
          </cell>
          <cell r="I430">
            <v>17</v>
          </cell>
          <cell r="J430">
            <v>14</v>
          </cell>
          <cell r="K430">
            <v>11</v>
          </cell>
          <cell r="L430">
            <v>6</v>
          </cell>
          <cell r="M430">
            <v>16</v>
          </cell>
          <cell r="N430">
            <v>8</v>
          </cell>
          <cell r="O430">
            <v>15</v>
          </cell>
          <cell r="P430">
            <v>10</v>
          </cell>
          <cell r="Q430">
            <v>14</v>
          </cell>
          <cell r="R430">
            <v>13</v>
          </cell>
          <cell r="S430">
            <v>13</v>
          </cell>
          <cell r="T430">
            <v>17</v>
          </cell>
          <cell r="U430">
            <v>17</v>
          </cell>
          <cell r="V430">
            <v>14</v>
          </cell>
          <cell r="W430">
            <v>17</v>
          </cell>
          <cell r="X430">
            <v>13</v>
          </cell>
          <cell r="Y430">
            <v>15</v>
          </cell>
          <cell r="Z430">
            <v>13</v>
          </cell>
          <cell r="AA430">
            <v>24</v>
          </cell>
          <cell r="AB430">
            <v>28</v>
          </cell>
          <cell r="AC430">
            <v>27</v>
          </cell>
          <cell r="AD430">
            <v>27</v>
          </cell>
          <cell r="AE430">
            <v>28</v>
          </cell>
          <cell r="AF430">
            <v>22</v>
          </cell>
          <cell r="AG430">
            <v>25</v>
          </cell>
          <cell r="AH430">
            <v>28</v>
          </cell>
          <cell r="AI430">
            <v>20</v>
          </cell>
          <cell r="AJ430">
            <v>26</v>
          </cell>
          <cell r="AK430">
            <v>31</v>
          </cell>
          <cell r="AL430">
            <v>25</v>
          </cell>
          <cell r="AM430">
            <v>34</v>
          </cell>
          <cell r="AN430">
            <v>30</v>
          </cell>
          <cell r="AO430">
            <v>36</v>
          </cell>
          <cell r="AP430">
            <v>31</v>
          </cell>
          <cell r="AQ430">
            <v>27</v>
          </cell>
          <cell r="AR430">
            <v>36</v>
          </cell>
          <cell r="AS430">
            <v>28</v>
          </cell>
          <cell r="AT430">
            <v>24</v>
          </cell>
          <cell r="AU430">
            <v>27</v>
          </cell>
          <cell r="AV430">
            <v>30</v>
          </cell>
          <cell r="AW430">
            <v>34</v>
          </cell>
          <cell r="AX430">
            <v>38</v>
          </cell>
          <cell r="AY430">
            <v>24</v>
          </cell>
          <cell r="AZ430">
            <v>33</v>
          </cell>
          <cell r="BA430">
            <v>35</v>
          </cell>
          <cell r="BB430">
            <v>21</v>
          </cell>
          <cell r="BC430">
            <v>19</v>
          </cell>
          <cell r="BD430">
            <v>13</v>
          </cell>
          <cell r="BE430">
            <v>23</v>
          </cell>
          <cell r="BF430">
            <v>16</v>
          </cell>
          <cell r="BG430">
            <v>20</v>
          </cell>
          <cell r="BH430">
            <v>20</v>
          </cell>
          <cell r="BI430">
            <v>29</v>
          </cell>
          <cell r="BJ430">
            <v>14</v>
          </cell>
          <cell r="BK430">
            <v>17</v>
          </cell>
          <cell r="BL430">
            <v>21</v>
          </cell>
          <cell r="BM430">
            <v>12</v>
          </cell>
          <cell r="BN430">
            <v>14</v>
          </cell>
          <cell r="BO430">
            <v>30</v>
          </cell>
          <cell r="BP430">
            <v>22</v>
          </cell>
          <cell r="BQ430">
            <v>17</v>
          </cell>
          <cell r="BR430">
            <v>26</v>
          </cell>
          <cell r="BS430">
            <v>26</v>
          </cell>
          <cell r="BT430">
            <v>23</v>
          </cell>
          <cell r="BU430">
            <v>20</v>
          </cell>
          <cell r="BV430">
            <v>28</v>
          </cell>
          <cell r="BW430">
            <v>25</v>
          </cell>
          <cell r="BX430">
            <v>13</v>
          </cell>
          <cell r="BY430">
            <v>15</v>
          </cell>
          <cell r="BZ430">
            <v>14</v>
          </cell>
          <cell r="CA430">
            <v>16</v>
          </cell>
          <cell r="CB430">
            <v>17</v>
          </cell>
          <cell r="CC430">
            <v>14</v>
          </cell>
          <cell r="CD430">
            <v>14</v>
          </cell>
          <cell r="CE430">
            <v>13</v>
          </cell>
          <cell r="CF430">
            <v>13</v>
          </cell>
          <cell r="CG430">
            <v>9</v>
          </cell>
          <cell r="CH430">
            <v>11</v>
          </cell>
          <cell r="CI430">
            <v>12</v>
          </cell>
          <cell r="CJ430">
            <v>7</v>
          </cell>
          <cell r="CK430">
            <v>4</v>
          </cell>
          <cell r="CL430">
            <v>4</v>
          </cell>
          <cell r="CM430">
            <v>2</v>
          </cell>
          <cell r="CN430">
            <v>2</v>
          </cell>
          <cell r="CO430">
            <v>1</v>
          </cell>
          <cell r="CP430">
            <v>5</v>
          </cell>
          <cell r="CQ430">
            <v>2</v>
          </cell>
          <cell r="CR430">
            <v>1</v>
          </cell>
          <cell r="CS430">
            <v>0</v>
          </cell>
          <cell r="CT430">
            <v>1</v>
          </cell>
          <cell r="CU430">
            <v>0</v>
          </cell>
          <cell r="CV430">
            <v>0</v>
          </cell>
          <cell r="CW430">
            <v>0</v>
          </cell>
          <cell r="CX430">
            <v>0</v>
          </cell>
          <cell r="CY430">
            <v>0</v>
          </cell>
          <cell r="CZ430">
            <v>0</v>
          </cell>
          <cell r="DA430">
            <v>0</v>
          </cell>
          <cell r="DB430">
            <v>0</v>
          </cell>
          <cell r="DC430">
            <v>0</v>
          </cell>
          <cell r="DD430">
            <v>0</v>
          </cell>
          <cell r="DE430">
            <v>0</v>
          </cell>
        </row>
        <row r="431">
          <cell r="A431" t="str">
            <v>ｷﾀｼﾏ22</v>
          </cell>
          <cell r="B431" t="str">
            <v>ｷﾀｼﾏ</v>
          </cell>
          <cell r="C431">
            <v>2</v>
          </cell>
          <cell r="D431">
            <v>2</v>
          </cell>
          <cell r="E431">
            <v>29</v>
          </cell>
          <cell r="F431">
            <v>24</v>
          </cell>
          <cell r="G431">
            <v>18</v>
          </cell>
          <cell r="H431">
            <v>16</v>
          </cell>
          <cell r="I431">
            <v>18</v>
          </cell>
          <cell r="J431">
            <v>11</v>
          </cell>
          <cell r="K431">
            <v>10</v>
          </cell>
          <cell r="L431">
            <v>16</v>
          </cell>
          <cell r="M431">
            <v>16</v>
          </cell>
          <cell r="N431">
            <v>6</v>
          </cell>
          <cell r="O431">
            <v>10</v>
          </cell>
          <cell r="P431">
            <v>17</v>
          </cell>
          <cell r="Q431">
            <v>7</v>
          </cell>
          <cell r="R431">
            <v>17</v>
          </cell>
          <cell r="S431">
            <v>14</v>
          </cell>
          <cell r="T431">
            <v>14</v>
          </cell>
          <cell r="U431">
            <v>8</v>
          </cell>
          <cell r="V431">
            <v>15</v>
          </cell>
          <cell r="W431">
            <v>16</v>
          </cell>
          <cell r="X431">
            <v>15</v>
          </cell>
          <cell r="Y431">
            <v>21</v>
          </cell>
          <cell r="Z431">
            <v>17</v>
          </cell>
          <cell r="AA431">
            <v>18</v>
          </cell>
          <cell r="AB431">
            <v>19</v>
          </cell>
          <cell r="AC431">
            <v>21</v>
          </cell>
          <cell r="AD431">
            <v>22</v>
          </cell>
          <cell r="AE431">
            <v>28</v>
          </cell>
          <cell r="AF431">
            <v>17</v>
          </cell>
          <cell r="AG431">
            <v>22</v>
          </cell>
          <cell r="AH431">
            <v>26</v>
          </cell>
          <cell r="AI431">
            <v>25</v>
          </cell>
          <cell r="AJ431">
            <v>30</v>
          </cell>
          <cell r="AK431">
            <v>31</v>
          </cell>
          <cell r="AL431">
            <v>24</v>
          </cell>
          <cell r="AM431">
            <v>26</v>
          </cell>
          <cell r="AN431">
            <v>14</v>
          </cell>
          <cell r="AO431">
            <v>25</v>
          </cell>
          <cell r="AP431">
            <v>24</v>
          </cell>
          <cell r="AQ431">
            <v>26</v>
          </cell>
          <cell r="AR431">
            <v>24</v>
          </cell>
          <cell r="AS431">
            <v>21</v>
          </cell>
          <cell r="AT431">
            <v>22</v>
          </cell>
          <cell r="AU431">
            <v>25</v>
          </cell>
          <cell r="AV431">
            <v>21</v>
          </cell>
          <cell r="AW431">
            <v>23</v>
          </cell>
          <cell r="AX431">
            <v>19</v>
          </cell>
          <cell r="AY431">
            <v>20</v>
          </cell>
          <cell r="AZ431">
            <v>23</v>
          </cell>
          <cell r="BA431">
            <v>19</v>
          </cell>
          <cell r="BB431">
            <v>27</v>
          </cell>
          <cell r="BC431">
            <v>23</v>
          </cell>
          <cell r="BD431">
            <v>15</v>
          </cell>
          <cell r="BE431">
            <v>23</v>
          </cell>
          <cell r="BF431">
            <v>12</v>
          </cell>
          <cell r="BG431">
            <v>25</v>
          </cell>
          <cell r="BH431">
            <v>19</v>
          </cell>
          <cell r="BI431">
            <v>15</v>
          </cell>
          <cell r="BJ431">
            <v>19</v>
          </cell>
          <cell r="BK431">
            <v>25</v>
          </cell>
          <cell r="BL431">
            <v>15</v>
          </cell>
          <cell r="BM431">
            <v>22</v>
          </cell>
          <cell r="BN431">
            <v>14</v>
          </cell>
          <cell r="BO431">
            <v>15</v>
          </cell>
          <cell r="BP431">
            <v>23</v>
          </cell>
          <cell r="BQ431">
            <v>24</v>
          </cell>
          <cell r="BR431">
            <v>15</v>
          </cell>
          <cell r="BS431">
            <v>15</v>
          </cell>
          <cell r="BT431">
            <v>23</v>
          </cell>
          <cell r="BU431">
            <v>20</v>
          </cell>
          <cell r="BV431">
            <v>26</v>
          </cell>
          <cell r="BW431">
            <v>26</v>
          </cell>
          <cell r="BX431">
            <v>15</v>
          </cell>
          <cell r="BY431">
            <v>14</v>
          </cell>
          <cell r="BZ431">
            <v>17</v>
          </cell>
          <cell r="CA431">
            <v>31</v>
          </cell>
          <cell r="CB431">
            <v>13</v>
          </cell>
          <cell r="CC431">
            <v>19</v>
          </cell>
          <cell r="CD431">
            <v>17</v>
          </cell>
          <cell r="CE431">
            <v>11</v>
          </cell>
          <cell r="CF431">
            <v>8</v>
          </cell>
          <cell r="CG431">
            <v>9</v>
          </cell>
          <cell r="CH431">
            <v>16</v>
          </cell>
          <cell r="CI431">
            <v>7</v>
          </cell>
          <cell r="CJ431">
            <v>8</v>
          </cell>
          <cell r="CK431">
            <v>6</v>
          </cell>
          <cell r="CL431">
            <v>4</v>
          </cell>
          <cell r="CM431">
            <v>7</v>
          </cell>
          <cell r="CN431">
            <v>6</v>
          </cell>
          <cell r="CO431">
            <v>2</v>
          </cell>
          <cell r="CP431">
            <v>6</v>
          </cell>
          <cell r="CQ431">
            <v>2</v>
          </cell>
          <cell r="CR431">
            <v>1</v>
          </cell>
          <cell r="CS431">
            <v>3</v>
          </cell>
          <cell r="CT431">
            <v>3</v>
          </cell>
          <cell r="CU431">
            <v>1</v>
          </cell>
          <cell r="CV431">
            <v>1</v>
          </cell>
          <cell r="CW431">
            <v>0</v>
          </cell>
          <cell r="CX431">
            <v>3</v>
          </cell>
          <cell r="CY431">
            <v>0</v>
          </cell>
          <cell r="CZ431">
            <v>0</v>
          </cell>
          <cell r="DA431">
            <v>0</v>
          </cell>
          <cell r="DB431">
            <v>0</v>
          </cell>
          <cell r="DC431">
            <v>0</v>
          </cell>
          <cell r="DD431">
            <v>0</v>
          </cell>
          <cell r="DE431">
            <v>0</v>
          </cell>
        </row>
        <row r="432">
          <cell r="A432" t="str">
            <v>ｷﾍｲ 21</v>
          </cell>
          <cell r="B432" t="str">
            <v xml:space="preserve">ｷﾍｲ </v>
          </cell>
          <cell r="C432">
            <v>2</v>
          </cell>
          <cell r="D432">
            <v>1</v>
          </cell>
          <cell r="E432">
            <v>2</v>
          </cell>
          <cell r="F432">
            <v>2</v>
          </cell>
          <cell r="G432">
            <v>3</v>
          </cell>
          <cell r="H432">
            <v>6</v>
          </cell>
          <cell r="I432">
            <v>2</v>
          </cell>
          <cell r="J432">
            <v>4</v>
          </cell>
          <cell r="K432">
            <v>2</v>
          </cell>
          <cell r="L432">
            <v>3</v>
          </cell>
          <cell r="M432">
            <v>0</v>
          </cell>
          <cell r="N432">
            <v>5</v>
          </cell>
          <cell r="O432">
            <v>1</v>
          </cell>
          <cell r="P432">
            <v>4</v>
          </cell>
          <cell r="Q432">
            <v>1</v>
          </cell>
          <cell r="R432">
            <v>6</v>
          </cell>
          <cell r="S432">
            <v>1</v>
          </cell>
          <cell r="T432">
            <v>1</v>
          </cell>
          <cell r="U432">
            <v>2</v>
          </cell>
          <cell r="V432">
            <v>0</v>
          </cell>
          <cell r="W432">
            <v>4</v>
          </cell>
          <cell r="X432">
            <v>2</v>
          </cell>
          <cell r="Y432">
            <v>0</v>
          </cell>
          <cell r="Z432">
            <v>3</v>
          </cell>
          <cell r="AA432">
            <v>3</v>
          </cell>
          <cell r="AB432">
            <v>9</v>
          </cell>
          <cell r="AC432">
            <v>4</v>
          </cell>
          <cell r="AD432">
            <v>3</v>
          </cell>
          <cell r="AE432">
            <v>7</v>
          </cell>
          <cell r="AF432">
            <v>4</v>
          </cell>
          <cell r="AG432">
            <v>2</v>
          </cell>
          <cell r="AH432">
            <v>7</v>
          </cell>
          <cell r="AI432">
            <v>6</v>
          </cell>
          <cell r="AJ432">
            <v>5</v>
          </cell>
          <cell r="AK432">
            <v>1</v>
          </cell>
          <cell r="AL432">
            <v>4</v>
          </cell>
          <cell r="AM432">
            <v>4</v>
          </cell>
          <cell r="AN432">
            <v>1</v>
          </cell>
          <cell r="AO432">
            <v>5</v>
          </cell>
          <cell r="AP432">
            <v>6</v>
          </cell>
          <cell r="AQ432">
            <v>5</v>
          </cell>
          <cell r="AR432">
            <v>6</v>
          </cell>
          <cell r="AS432">
            <v>5</v>
          </cell>
          <cell r="AT432">
            <v>4</v>
          </cell>
          <cell r="AU432">
            <v>5</v>
          </cell>
          <cell r="AV432">
            <v>4</v>
          </cell>
          <cell r="AW432">
            <v>6</v>
          </cell>
          <cell r="AX432">
            <v>2</v>
          </cell>
          <cell r="AY432">
            <v>5</v>
          </cell>
          <cell r="AZ432">
            <v>1</v>
          </cell>
          <cell r="BA432">
            <v>5</v>
          </cell>
          <cell r="BB432">
            <v>4</v>
          </cell>
          <cell r="BC432">
            <v>6</v>
          </cell>
          <cell r="BD432">
            <v>1</v>
          </cell>
          <cell r="BE432">
            <v>3</v>
          </cell>
          <cell r="BF432">
            <v>6</v>
          </cell>
          <cell r="BG432">
            <v>5</v>
          </cell>
          <cell r="BH432">
            <v>4</v>
          </cell>
          <cell r="BI432">
            <v>4</v>
          </cell>
          <cell r="BJ432">
            <v>4</v>
          </cell>
          <cell r="BK432">
            <v>8</v>
          </cell>
          <cell r="BL432">
            <v>7</v>
          </cell>
          <cell r="BM432">
            <v>7</v>
          </cell>
          <cell r="BN432">
            <v>6</v>
          </cell>
          <cell r="BO432">
            <v>4</v>
          </cell>
          <cell r="BP432">
            <v>5</v>
          </cell>
          <cell r="BQ432">
            <v>3</v>
          </cell>
          <cell r="BR432">
            <v>4</v>
          </cell>
          <cell r="BS432">
            <v>4</v>
          </cell>
          <cell r="BT432">
            <v>7</v>
          </cell>
          <cell r="BU432">
            <v>6</v>
          </cell>
          <cell r="BV432">
            <v>4</v>
          </cell>
          <cell r="BW432">
            <v>5</v>
          </cell>
          <cell r="BX432">
            <v>7</v>
          </cell>
          <cell r="BY432">
            <v>10</v>
          </cell>
          <cell r="BZ432">
            <v>4</v>
          </cell>
          <cell r="CA432">
            <v>4</v>
          </cell>
          <cell r="CB432">
            <v>2</v>
          </cell>
          <cell r="CC432">
            <v>2</v>
          </cell>
          <cell r="CD432">
            <v>3</v>
          </cell>
          <cell r="CE432">
            <v>3</v>
          </cell>
          <cell r="CF432">
            <v>1</v>
          </cell>
          <cell r="CG432">
            <v>2</v>
          </cell>
          <cell r="CH432">
            <v>3</v>
          </cell>
          <cell r="CI432">
            <v>0</v>
          </cell>
          <cell r="CJ432">
            <v>2</v>
          </cell>
          <cell r="CK432">
            <v>4</v>
          </cell>
          <cell r="CL432">
            <v>2</v>
          </cell>
          <cell r="CM432">
            <v>2</v>
          </cell>
          <cell r="CN432">
            <v>1</v>
          </cell>
          <cell r="CO432">
            <v>2</v>
          </cell>
          <cell r="CP432">
            <v>1</v>
          </cell>
          <cell r="CQ432">
            <v>2</v>
          </cell>
          <cell r="CR432">
            <v>0</v>
          </cell>
          <cell r="CS432">
            <v>0</v>
          </cell>
          <cell r="CT432">
            <v>2</v>
          </cell>
          <cell r="CU432">
            <v>1</v>
          </cell>
          <cell r="CV432">
            <v>0</v>
          </cell>
          <cell r="CW432">
            <v>0</v>
          </cell>
          <cell r="CX432">
            <v>0</v>
          </cell>
          <cell r="CY432">
            <v>0</v>
          </cell>
          <cell r="CZ432">
            <v>0</v>
          </cell>
          <cell r="DA432">
            <v>0</v>
          </cell>
          <cell r="DB432">
            <v>0</v>
          </cell>
          <cell r="DC432">
            <v>0</v>
          </cell>
          <cell r="DD432">
            <v>0</v>
          </cell>
          <cell r="DE432">
            <v>0</v>
          </cell>
        </row>
        <row r="433">
          <cell r="A433" t="str">
            <v>ｷﾍｲ 22</v>
          </cell>
          <cell r="B433" t="str">
            <v xml:space="preserve">ｷﾍｲ </v>
          </cell>
          <cell r="C433">
            <v>2</v>
          </cell>
          <cell r="D433">
            <v>2</v>
          </cell>
          <cell r="E433">
            <v>5</v>
          </cell>
          <cell r="F433">
            <v>5</v>
          </cell>
          <cell r="G433">
            <v>2</v>
          </cell>
          <cell r="H433">
            <v>2</v>
          </cell>
          <cell r="I433">
            <v>3</v>
          </cell>
          <cell r="J433">
            <v>1</v>
          </cell>
          <cell r="K433">
            <v>2</v>
          </cell>
          <cell r="L433">
            <v>1</v>
          </cell>
          <cell r="M433">
            <v>2</v>
          </cell>
          <cell r="N433">
            <v>2</v>
          </cell>
          <cell r="O433">
            <v>0</v>
          </cell>
          <cell r="P433">
            <v>3</v>
          </cell>
          <cell r="Q433">
            <v>0</v>
          </cell>
          <cell r="R433">
            <v>4</v>
          </cell>
          <cell r="S433">
            <v>5</v>
          </cell>
          <cell r="T433">
            <v>2</v>
          </cell>
          <cell r="U433">
            <v>2</v>
          </cell>
          <cell r="V433">
            <v>0</v>
          </cell>
          <cell r="W433">
            <v>1</v>
          </cell>
          <cell r="X433">
            <v>2</v>
          </cell>
          <cell r="Y433">
            <v>1</v>
          </cell>
          <cell r="Z433">
            <v>1</v>
          </cell>
          <cell r="AA433">
            <v>2</v>
          </cell>
          <cell r="AB433">
            <v>3</v>
          </cell>
          <cell r="AC433">
            <v>5</v>
          </cell>
          <cell r="AD433">
            <v>4</v>
          </cell>
          <cell r="AE433">
            <v>4</v>
          </cell>
          <cell r="AF433">
            <v>4</v>
          </cell>
          <cell r="AG433">
            <v>4</v>
          </cell>
          <cell r="AH433">
            <v>4</v>
          </cell>
          <cell r="AI433">
            <v>2</v>
          </cell>
          <cell r="AJ433">
            <v>3</v>
          </cell>
          <cell r="AK433">
            <v>2</v>
          </cell>
          <cell r="AL433">
            <v>2</v>
          </cell>
          <cell r="AM433">
            <v>6</v>
          </cell>
          <cell r="AN433">
            <v>1</v>
          </cell>
          <cell r="AO433">
            <v>1</v>
          </cell>
          <cell r="AP433">
            <v>6</v>
          </cell>
          <cell r="AQ433">
            <v>2</v>
          </cell>
          <cell r="AR433">
            <v>5</v>
          </cell>
          <cell r="AS433">
            <v>5</v>
          </cell>
          <cell r="AT433">
            <v>3</v>
          </cell>
          <cell r="AU433">
            <v>2</v>
          </cell>
          <cell r="AV433">
            <v>3</v>
          </cell>
          <cell r="AW433">
            <v>4</v>
          </cell>
          <cell r="AX433">
            <v>2</v>
          </cell>
          <cell r="AY433">
            <v>3</v>
          </cell>
          <cell r="AZ433">
            <v>2</v>
          </cell>
          <cell r="BA433">
            <v>4</v>
          </cell>
          <cell r="BB433">
            <v>3</v>
          </cell>
          <cell r="BC433">
            <v>3</v>
          </cell>
          <cell r="BD433">
            <v>1</v>
          </cell>
          <cell r="BE433">
            <v>5</v>
          </cell>
          <cell r="BF433">
            <v>5</v>
          </cell>
          <cell r="BG433">
            <v>7</v>
          </cell>
          <cell r="BH433">
            <v>8</v>
          </cell>
          <cell r="BI433">
            <v>5</v>
          </cell>
          <cell r="BJ433">
            <v>5</v>
          </cell>
          <cell r="BK433">
            <v>7</v>
          </cell>
          <cell r="BL433">
            <v>4</v>
          </cell>
          <cell r="BM433">
            <v>2</v>
          </cell>
          <cell r="BN433">
            <v>7</v>
          </cell>
          <cell r="BO433">
            <v>4</v>
          </cell>
          <cell r="BP433">
            <v>2</v>
          </cell>
          <cell r="BQ433">
            <v>6</v>
          </cell>
          <cell r="BR433">
            <v>6</v>
          </cell>
          <cell r="BS433">
            <v>6</v>
          </cell>
          <cell r="BT433">
            <v>7</v>
          </cell>
          <cell r="BU433">
            <v>8</v>
          </cell>
          <cell r="BV433">
            <v>6</v>
          </cell>
          <cell r="BW433">
            <v>6</v>
          </cell>
          <cell r="BX433">
            <v>4</v>
          </cell>
          <cell r="BY433">
            <v>2</v>
          </cell>
          <cell r="BZ433">
            <v>3</v>
          </cell>
          <cell r="CA433">
            <v>3</v>
          </cell>
          <cell r="CB433">
            <v>5</v>
          </cell>
          <cell r="CC433">
            <v>5</v>
          </cell>
          <cell r="CD433">
            <v>4</v>
          </cell>
          <cell r="CE433">
            <v>4</v>
          </cell>
          <cell r="CF433">
            <v>2</v>
          </cell>
          <cell r="CG433">
            <v>3</v>
          </cell>
          <cell r="CH433">
            <v>6</v>
          </cell>
          <cell r="CI433">
            <v>3</v>
          </cell>
          <cell r="CJ433">
            <v>4</v>
          </cell>
          <cell r="CK433">
            <v>5</v>
          </cell>
          <cell r="CL433">
            <v>0</v>
          </cell>
          <cell r="CM433">
            <v>4</v>
          </cell>
          <cell r="CN433">
            <v>1</v>
          </cell>
          <cell r="CO433">
            <v>3</v>
          </cell>
          <cell r="CP433">
            <v>7</v>
          </cell>
          <cell r="CQ433">
            <v>0</v>
          </cell>
          <cell r="CR433">
            <v>1</v>
          </cell>
          <cell r="CS433">
            <v>1</v>
          </cell>
          <cell r="CT433">
            <v>0</v>
          </cell>
          <cell r="CU433">
            <v>1</v>
          </cell>
          <cell r="CV433">
            <v>0</v>
          </cell>
          <cell r="CW433">
            <v>0</v>
          </cell>
          <cell r="CX433">
            <v>1</v>
          </cell>
          <cell r="CY433">
            <v>0</v>
          </cell>
          <cell r="CZ433">
            <v>0</v>
          </cell>
          <cell r="DA433">
            <v>0</v>
          </cell>
          <cell r="DB433">
            <v>0</v>
          </cell>
          <cell r="DC433">
            <v>0</v>
          </cell>
          <cell r="DD433">
            <v>0</v>
          </cell>
          <cell r="DE433">
            <v>0</v>
          </cell>
        </row>
        <row r="434">
          <cell r="A434" t="str">
            <v>ｸﾆﾖｼ21</v>
          </cell>
          <cell r="B434" t="str">
            <v>ｸﾆﾖｼ</v>
          </cell>
          <cell r="C434">
            <v>2</v>
          </cell>
          <cell r="D434">
            <v>1</v>
          </cell>
          <cell r="E434">
            <v>2</v>
          </cell>
          <cell r="F434">
            <v>3</v>
          </cell>
          <cell r="G434">
            <v>3</v>
          </cell>
          <cell r="H434">
            <v>3</v>
          </cell>
          <cell r="I434">
            <v>8</v>
          </cell>
          <cell r="J434">
            <v>1</v>
          </cell>
          <cell r="K434">
            <v>2</v>
          </cell>
          <cell r="L434">
            <v>5</v>
          </cell>
          <cell r="M434">
            <v>9</v>
          </cell>
          <cell r="N434">
            <v>3</v>
          </cell>
          <cell r="O434">
            <v>4</v>
          </cell>
          <cell r="P434">
            <v>3</v>
          </cell>
          <cell r="Q434">
            <v>4</v>
          </cell>
          <cell r="R434">
            <v>4</v>
          </cell>
          <cell r="S434">
            <v>3</v>
          </cell>
          <cell r="T434">
            <v>4</v>
          </cell>
          <cell r="U434">
            <v>3</v>
          </cell>
          <cell r="V434">
            <v>3</v>
          </cell>
          <cell r="W434">
            <v>2</v>
          </cell>
          <cell r="X434">
            <v>1</v>
          </cell>
          <cell r="Y434">
            <v>6</v>
          </cell>
          <cell r="Z434">
            <v>1</v>
          </cell>
          <cell r="AA434">
            <v>4</v>
          </cell>
          <cell r="AB434">
            <v>3</v>
          </cell>
          <cell r="AC434">
            <v>3</v>
          </cell>
          <cell r="AD434">
            <v>4</v>
          </cell>
          <cell r="AE434">
            <v>6</v>
          </cell>
          <cell r="AF434">
            <v>5</v>
          </cell>
          <cell r="AG434">
            <v>6</v>
          </cell>
          <cell r="AH434">
            <v>4</v>
          </cell>
          <cell r="AI434">
            <v>1</v>
          </cell>
          <cell r="AJ434">
            <v>9</v>
          </cell>
          <cell r="AK434">
            <v>3</v>
          </cell>
          <cell r="AL434">
            <v>5</v>
          </cell>
          <cell r="AM434">
            <v>2</v>
          </cell>
          <cell r="AN434">
            <v>3</v>
          </cell>
          <cell r="AO434">
            <v>6</v>
          </cell>
          <cell r="AP434">
            <v>2</v>
          </cell>
          <cell r="AQ434">
            <v>9</v>
          </cell>
          <cell r="AR434">
            <v>7</v>
          </cell>
          <cell r="AS434">
            <v>5</v>
          </cell>
          <cell r="AT434">
            <v>7</v>
          </cell>
          <cell r="AU434">
            <v>11</v>
          </cell>
          <cell r="AV434">
            <v>4</v>
          </cell>
          <cell r="AW434">
            <v>9</v>
          </cell>
          <cell r="AX434">
            <v>9</v>
          </cell>
          <cell r="AY434">
            <v>8</v>
          </cell>
          <cell r="AZ434">
            <v>5</v>
          </cell>
          <cell r="BA434">
            <v>9</v>
          </cell>
          <cell r="BB434">
            <v>4</v>
          </cell>
          <cell r="BC434">
            <v>8</v>
          </cell>
          <cell r="BD434">
            <v>6</v>
          </cell>
          <cell r="BE434">
            <v>6</v>
          </cell>
          <cell r="BF434">
            <v>8</v>
          </cell>
          <cell r="BG434">
            <v>3</v>
          </cell>
          <cell r="BH434">
            <v>5</v>
          </cell>
          <cell r="BI434">
            <v>4</v>
          </cell>
          <cell r="BJ434">
            <v>7</v>
          </cell>
          <cell r="BK434">
            <v>5</v>
          </cell>
          <cell r="BL434">
            <v>5</v>
          </cell>
          <cell r="BM434">
            <v>7</v>
          </cell>
          <cell r="BN434">
            <v>9</v>
          </cell>
          <cell r="BO434">
            <v>1</v>
          </cell>
          <cell r="BP434">
            <v>0</v>
          </cell>
          <cell r="BQ434">
            <v>3</v>
          </cell>
          <cell r="BR434">
            <v>5</v>
          </cell>
          <cell r="BS434">
            <v>7</v>
          </cell>
          <cell r="BT434">
            <v>8</v>
          </cell>
          <cell r="BU434">
            <v>17</v>
          </cell>
          <cell r="BV434">
            <v>7</v>
          </cell>
          <cell r="BW434">
            <v>9</v>
          </cell>
          <cell r="BX434">
            <v>7</v>
          </cell>
          <cell r="BY434">
            <v>2</v>
          </cell>
          <cell r="BZ434">
            <v>3</v>
          </cell>
          <cell r="CA434">
            <v>3</v>
          </cell>
          <cell r="CB434">
            <v>2</v>
          </cell>
          <cell r="CC434">
            <v>3</v>
          </cell>
          <cell r="CD434">
            <v>6</v>
          </cell>
          <cell r="CE434">
            <v>3</v>
          </cell>
          <cell r="CF434">
            <v>1</v>
          </cell>
          <cell r="CG434">
            <v>8</v>
          </cell>
          <cell r="CH434">
            <v>6</v>
          </cell>
          <cell r="CI434">
            <v>2</v>
          </cell>
          <cell r="CJ434">
            <v>3</v>
          </cell>
          <cell r="CK434">
            <v>2</v>
          </cell>
          <cell r="CL434">
            <v>1</v>
          </cell>
          <cell r="CM434">
            <v>3</v>
          </cell>
          <cell r="CN434">
            <v>2</v>
          </cell>
          <cell r="CO434">
            <v>0</v>
          </cell>
          <cell r="CP434">
            <v>0</v>
          </cell>
          <cell r="CQ434">
            <v>0</v>
          </cell>
          <cell r="CR434">
            <v>1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0</v>
          </cell>
          <cell r="CY434">
            <v>0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</row>
        <row r="435">
          <cell r="A435" t="str">
            <v>ｸﾆﾖｼ22</v>
          </cell>
          <cell r="B435" t="str">
            <v>ｸﾆﾖｼ</v>
          </cell>
          <cell r="C435">
            <v>2</v>
          </cell>
          <cell r="D435">
            <v>2</v>
          </cell>
          <cell r="E435">
            <v>3</v>
          </cell>
          <cell r="F435">
            <v>4</v>
          </cell>
          <cell r="G435">
            <v>3</v>
          </cell>
          <cell r="H435">
            <v>2</v>
          </cell>
          <cell r="I435">
            <v>3</v>
          </cell>
          <cell r="J435">
            <v>4</v>
          </cell>
          <cell r="K435">
            <v>5</v>
          </cell>
          <cell r="L435">
            <v>3</v>
          </cell>
          <cell r="M435">
            <v>6</v>
          </cell>
          <cell r="N435">
            <v>3</v>
          </cell>
          <cell r="O435">
            <v>3</v>
          </cell>
          <cell r="P435">
            <v>4</v>
          </cell>
          <cell r="Q435">
            <v>2</v>
          </cell>
          <cell r="R435">
            <v>4</v>
          </cell>
          <cell r="S435">
            <v>6</v>
          </cell>
          <cell r="T435">
            <v>4</v>
          </cell>
          <cell r="U435">
            <v>5</v>
          </cell>
          <cell r="V435">
            <v>8</v>
          </cell>
          <cell r="W435">
            <v>7</v>
          </cell>
          <cell r="X435">
            <v>5</v>
          </cell>
          <cell r="Y435">
            <v>1</v>
          </cell>
          <cell r="Z435">
            <v>1</v>
          </cell>
          <cell r="AA435">
            <v>3</v>
          </cell>
          <cell r="AB435">
            <v>1</v>
          </cell>
          <cell r="AC435">
            <v>4</v>
          </cell>
          <cell r="AD435">
            <v>6</v>
          </cell>
          <cell r="AE435">
            <v>1</v>
          </cell>
          <cell r="AF435">
            <v>2</v>
          </cell>
          <cell r="AG435">
            <v>5</v>
          </cell>
          <cell r="AH435">
            <v>2</v>
          </cell>
          <cell r="AI435">
            <v>2</v>
          </cell>
          <cell r="AJ435">
            <v>4</v>
          </cell>
          <cell r="AK435">
            <v>8</v>
          </cell>
          <cell r="AL435">
            <v>1</v>
          </cell>
          <cell r="AM435">
            <v>3</v>
          </cell>
          <cell r="AN435">
            <v>3</v>
          </cell>
          <cell r="AO435">
            <v>8</v>
          </cell>
          <cell r="AP435">
            <v>5</v>
          </cell>
          <cell r="AQ435">
            <v>4</v>
          </cell>
          <cell r="AR435">
            <v>5</v>
          </cell>
          <cell r="AS435">
            <v>6</v>
          </cell>
          <cell r="AT435">
            <v>6</v>
          </cell>
          <cell r="AU435">
            <v>5</v>
          </cell>
          <cell r="AV435">
            <v>7</v>
          </cell>
          <cell r="AW435">
            <v>5</v>
          </cell>
          <cell r="AX435">
            <v>3</v>
          </cell>
          <cell r="AY435">
            <v>10</v>
          </cell>
          <cell r="AZ435">
            <v>8</v>
          </cell>
          <cell r="BA435">
            <v>5</v>
          </cell>
          <cell r="BB435">
            <v>6</v>
          </cell>
          <cell r="BC435">
            <v>7</v>
          </cell>
          <cell r="BD435">
            <v>2</v>
          </cell>
          <cell r="BE435">
            <v>6</v>
          </cell>
          <cell r="BF435">
            <v>7</v>
          </cell>
          <cell r="BG435">
            <v>4</v>
          </cell>
          <cell r="BH435">
            <v>8</v>
          </cell>
          <cell r="BI435">
            <v>4</v>
          </cell>
          <cell r="BJ435">
            <v>3</v>
          </cell>
          <cell r="BK435">
            <v>6</v>
          </cell>
          <cell r="BL435">
            <v>7</v>
          </cell>
          <cell r="BM435">
            <v>6</v>
          </cell>
          <cell r="BN435">
            <v>9</v>
          </cell>
          <cell r="BO435">
            <v>7</v>
          </cell>
          <cell r="BP435">
            <v>8</v>
          </cell>
          <cell r="BQ435">
            <v>9</v>
          </cell>
          <cell r="BR435">
            <v>9</v>
          </cell>
          <cell r="BS435">
            <v>6</v>
          </cell>
          <cell r="BT435">
            <v>9</v>
          </cell>
          <cell r="BU435">
            <v>11</v>
          </cell>
          <cell r="BV435">
            <v>7</v>
          </cell>
          <cell r="BW435">
            <v>3</v>
          </cell>
          <cell r="BX435">
            <v>2</v>
          </cell>
          <cell r="BY435">
            <v>4</v>
          </cell>
          <cell r="BZ435">
            <v>5</v>
          </cell>
          <cell r="CA435">
            <v>5</v>
          </cell>
          <cell r="CB435">
            <v>5</v>
          </cell>
          <cell r="CC435">
            <v>4</v>
          </cell>
          <cell r="CD435">
            <v>5</v>
          </cell>
          <cell r="CE435">
            <v>6</v>
          </cell>
          <cell r="CF435">
            <v>9</v>
          </cell>
          <cell r="CG435">
            <v>3</v>
          </cell>
          <cell r="CH435">
            <v>4</v>
          </cell>
          <cell r="CI435">
            <v>9</v>
          </cell>
          <cell r="CJ435">
            <v>4</v>
          </cell>
          <cell r="CK435">
            <v>1</v>
          </cell>
          <cell r="CL435">
            <v>4</v>
          </cell>
          <cell r="CM435">
            <v>4</v>
          </cell>
          <cell r="CN435">
            <v>1</v>
          </cell>
          <cell r="CO435">
            <v>0</v>
          </cell>
          <cell r="CP435">
            <v>4</v>
          </cell>
          <cell r="CQ435">
            <v>4</v>
          </cell>
          <cell r="CR435">
            <v>3</v>
          </cell>
          <cell r="CS435">
            <v>1</v>
          </cell>
          <cell r="CT435">
            <v>2</v>
          </cell>
          <cell r="CU435">
            <v>1</v>
          </cell>
          <cell r="CV435">
            <v>1</v>
          </cell>
          <cell r="CW435">
            <v>0</v>
          </cell>
          <cell r="CX435">
            <v>1</v>
          </cell>
          <cell r="CY435">
            <v>0</v>
          </cell>
          <cell r="CZ435">
            <v>0</v>
          </cell>
          <cell r="DA435">
            <v>1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</row>
        <row r="436">
          <cell r="A436" t="str">
            <v>ｺｲｹ 21</v>
          </cell>
          <cell r="B436" t="str">
            <v xml:space="preserve">ｺｲｹ </v>
          </cell>
          <cell r="C436">
            <v>2</v>
          </cell>
          <cell r="D436">
            <v>1</v>
          </cell>
          <cell r="E436">
            <v>32</v>
          </cell>
          <cell r="F436">
            <v>32</v>
          </cell>
          <cell r="G436">
            <v>29</v>
          </cell>
          <cell r="H436">
            <v>42</v>
          </cell>
          <cell r="I436">
            <v>26</v>
          </cell>
          <cell r="J436">
            <v>24</v>
          </cell>
          <cell r="K436">
            <v>30</v>
          </cell>
          <cell r="L436">
            <v>44</v>
          </cell>
          <cell r="M436">
            <v>34</v>
          </cell>
          <cell r="N436">
            <v>26</v>
          </cell>
          <cell r="O436">
            <v>30</v>
          </cell>
          <cell r="P436">
            <v>36</v>
          </cell>
          <cell r="Q436">
            <v>31</v>
          </cell>
          <cell r="R436">
            <v>37</v>
          </cell>
          <cell r="S436">
            <v>23</v>
          </cell>
          <cell r="T436">
            <v>24</v>
          </cell>
          <cell r="U436">
            <v>22</v>
          </cell>
          <cell r="V436">
            <v>21</v>
          </cell>
          <cell r="W436">
            <v>27</v>
          </cell>
          <cell r="X436">
            <v>26</v>
          </cell>
          <cell r="Y436">
            <v>34</v>
          </cell>
          <cell r="Z436">
            <v>31</v>
          </cell>
          <cell r="AA436">
            <v>21</v>
          </cell>
          <cell r="AB436">
            <v>36</v>
          </cell>
          <cell r="AC436">
            <v>32</v>
          </cell>
          <cell r="AD436">
            <v>45</v>
          </cell>
          <cell r="AE436">
            <v>31</v>
          </cell>
          <cell r="AF436">
            <v>30</v>
          </cell>
          <cell r="AG436">
            <v>36</v>
          </cell>
          <cell r="AH436">
            <v>34</v>
          </cell>
          <cell r="AI436">
            <v>38</v>
          </cell>
          <cell r="AJ436">
            <v>50</v>
          </cell>
          <cell r="AK436">
            <v>57</v>
          </cell>
          <cell r="AL436">
            <v>42</v>
          </cell>
          <cell r="AM436">
            <v>48</v>
          </cell>
          <cell r="AN436">
            <v>52</v>
          </cell>
          <cell r="AO436">
            <v>38</v>
          </cell>
          <cell r="AP436">
            <v>37</v>
          </cell>
          <cell r="AQ436">
            <v>41</v>
          </cell>
          <cell r="AR436">
            <v>48</v>
          </cell>
          <cell r="AS436">
            <v>38</v>
          </cell>
          <cell r="AT436">
            <v>50</v>
          </cell>
          <cell r="AU436">
            <v>56</v>
          </cell>
          <cell r="AV436">
            <v>50</v>
          </cell>
          <cell r="AW436">
            <v>58</v>
          </cell>
          <cell r="AX436">
            <v>57</v>
          </cell>
          <cell r="AY436">
            <v>61</v>
          </cell>
          <cell r="AZ436">
            <v>49</v>
          </cell>
          <cell r="BA436">
            <v>43</v>
          </cell>
          <cell r="BB436">
            <v>55</v>
          </cell>
          <cell r="BC436">
            <v>44</v>
          </cell>
          <cell r="BD436">
            <v>40</v>
          </cell>
          <cell r="BE436">
            <v>58</v>
          </cell>
          <cell r="BF436">
            <v>40</v>
          </cell>
          <cell r="BG436">
            <v>37</v>
          </cell>
          <cell r="BH436">
            <v>37</v>
          </cell>
          <cell r="BI436">
            <v>33</v>
          </cell>
          <cell r="BJ436">
            <v>33</v>
          </cell>
          <cell r="BK436">
            <v>34</v>
          </cell>
          <cell r="BL436">
            <v>46</v>
          </cell>
          <cell r="BM436">
            <v>33</v>
          </cell>
          <cell r="BN436">
            <v>44</v>
          </cell>
          <cell r="BO436">
            <v>32</v>
          </cell>
          <cell r="BP436">
            <v>40</v>
          </cell>
          <cell r="BQ436">
            <v>28</v>
          </cell>
          <cell r="BR436">
            <v>39</v>
          </cell>
          <cell r="BS436">
            <v>47</v>
          </cell>
          <cell r="BT436">
            <v>46</v>
          </cell>
          <cell r="BU436">
            <v>56</v>
          </cell>
          <cell r="BV436">
            <v>55</v>
          </cell>
          <cell r="BW436">
            <v>32</v>
          </cell>
          <cell r="BX436">
            <v>26</v>
          </cell>
          <cell r="BY436">
            <v>31</v>
          </cell>
          <cell r="BZ436">
            <v>33</v>
          </cell>
          <cell r="CA436">
            <v>36</v>
          </cell>
          <cell r="CB436">
            <v>42</v>
          </cell>
          <cell r="CC436">
            <v>32</v>
          </cell>
          <cell r="CD436">
            <v>31</v>
          </cell>
          <cell r="CE436">
            <v>21</v>
          </cell>
          <cell r="CF436">
            <v>32</v>
          </cell>
          <cell r="CG436">
            <v>23</v>
          </cell>
          <cell r="CH436">
            <v>25</v>
          </cell>
          <cell r="CI436">
            <v>33</v>
          </cell>
          <cell r="CJ436">
            <v>16</v>
          </cell>
          <cell r="CK436">
            <v>22</v>
          </cell>
          <cell r="CL436">
            <v>18</v>
          </cell>
          <cell r="CM436">
            <v>17</v>
          </cell>
          <cell r="CN436">
            <v>7</v>
          </cell>
          <cell r="CO436">
            <v>11</v>
          </cell>
          <cell r="CP436">
            <v>7</v>
          </cell>
          <cell r="CQ436">
            <v>3</v>
          </cell>
          <cell r="CR436">
            <v>2</v>
          </cell>
          <cell r="CS436">
            <v>4</v>
          </cell>
          <cell r="CT436">
            <v>1</v>
          </cell>
          <cell r="CU436">
            <v>2</v>
          </cell>
          <cell r="CV436">
            <v>2</v>
          </cell>
          <cell r="CW436">
            <v>0</v>
          </cell>
          <cell r="CX436">
            <v>2</v>
          </cell>
          <cell r="CY436">
            <v>0</v>
          </cell>
          <cell r="CZ436">
            <v>0</v>
          </cell>
          <cell r="DA436">
            <v>0</v>
          </cell>
          <cell r="DB436">
            <v>0</v>
          </cell>
          <cell r="DC436">
            <v>0</v>
          </cell>
          <cell r="DD436">
            <v>0</v>
          </cell>
          <cell r="DE436">
            <v>0</v>
          </cell>
        </row>
        <row r="437">
          <cell r="A437" t="str">
            <v>ｺｲｹ 22</v>
          </cell>
          <cell r="B437" t="str">
            <v xml:space="preserve">ｺｲｹ </v>
          </cell>
          <cell r="C437">
            <v>2</v>
          </cell>
          <cell r="D437">
            <v>2</v>
          </cell>
          <cell r="E437">
            <v>24</v>
          </cell>
          <cell r="F437">
            <v>31</v>
          </cell>
          <cell r="G437">
            <v>23</v>
          </cell>
          <cell r="H437">
            <v>31</v>
          </cell>
          <cell r="I437">
            <v>20</v>
          </cell>
          <cell r="J437">
            <v>40</v>
          </cell>
          <cell r="K437">
            <v>26</v>
          </cell>
          <cell r="L437">
            <v>24</v>
          </cell>
          <cell r="M437">
            <v>22</v>
          </cell>
          <cell r="N437">
            <v>29</v>
          </cell>
          <cell r="O437">
            <v>26</v>
          </cell>
          <cell r="P437">
            <v>33</v>
          </cell>
          <cell r="Q437">
            <v>23</v>
          </cell>
          <cell r="R437">
            <v>31</v>
          </cell>
          <cell r="S437">
            <v>28</v>
          </cell>
          <cell r="T437">
            <v>34</v>
          </cell>
          <cell r="U437">
            <v>30</v>
          </cell>
          <cell r="V437">
            <v>22</v>
          </cell>
          <cell r="W437">
            <v>29</v>
          </cell>
          <cell r="X437">
            <v>24</v>
          </cell>
          <cell r="Y437">
            <v>29</v>
          </cell>
          <cell r="Z437">
            <v>29</v>
          </cell>
          <cell r="AA437">
            <v>29</v>
          </cell>
          <cell r="AB437">
            <v>26</v>
          </cell>
          <cell r="AC437">
            <v>31</v>
          </cell>
          <cell r="AD437">
            <v>28</v>
          </cell>
          <cell r="AE437">
            <v>35</v>
          </cell>
          <cell r="AF437">
            <v>37</v>
          </cell>
          <cell r="AG437">
            <v>40</v>
          </cell>
          <cell r="AH437">
            <v>36</v>
          </cell>
          <cell r="AI437">
            <v>41</v>
          </cell>
          <cell r="AJ437">
            <v>45</v>
          </cell>
          <cell r="AK437">
            <v>38</v>
          </cell>
          <cell r="AL437">
            <v>45</v>
          </cell>
          <cell r="AM437">
            <v>42</v>
          </cell>
          <cell r="AN437">
            <v>35</v>
          </cell>
          <cell r="AO437">
            <v>39</v>
          </cell>
          <cell r="AP437">
            <v>37</v>
          </cell>
          <cell r="AQ437">
            <v>34</v>
          </cell>
          <cell r="AR437">
            <v>41</v>
          </cell>
          <cell r="AS437">
            <v>47</v>
          </cell>
          <cell r="AT437">
            <v>40</v>
          </cell>
          <cell r="AU437">
            <v>57</v>
          </cell>
          <cell r="AV437">
            <v>55</v>
          </cell>
          <cell r="AW437">
            <v>57</v>
          </cell>
          <cell r="AX437">
            <v>44</v>
          </cell>
          <cell r="AY437">
            <v>38</v>
          </cell>
          <cell r="AZ437">
            <v>48</v>
          </cell>
          <cell r="BA437">
            <v>52</v>
          </cell>
          <cell r="BB437">
            <v>44</v>
          </cell>
          <cell r="BC437">
            <v>47</v>
          </cell>
          <cell r="BD437">
            <v>29</v>
          </cell>
          <cell r="BE437">
            <v>38</v>
          </cell>
          <cell r="BF437">
            <v>35</v>
          </cell>
          <cell r="BG437">
            <v>39</v>
          </cell>
          <cell r="BH437">
            <v>41</v>
          </cell>
          <cell r="BI437">
            <v>29</v>
          </cell>
          <cell r="BJ437">
            <v>37</v>
          </cell>
          <cell r="BK437">
            <v>39</v>
          </cell>
          <cell r="BL437">
            <v>34</v>
          </cell>
          <cell r="BM437">
            <v>33</v>
          </cell>
          <cell r="BN437">
            <v>46</v>
          </cell>
          <cell r="BO437">
            <v>41</v>
          </cell>
          <cell r="BP437">
            <v>28</v>
          </cell>
          <cell r="BQ437">
            <v>37</v>
          </cell>
          <cell r="BR437">
            <v>47</v>
          </cell>
          <cell r="BS437">
            <v>34</v>
          </cell>
          <cell r="BT437">
            <v>32</v>
          </cell>
          <cell r="BU437">
            <v>49</v>
          </cell>
          <cell r="BV437">
            <v>53</v>
          </cell>
          <cell r="BW437">
            <v>47</v>
          </cell>
          <cell r="BX437">
            <v>44</v>
          </cell>
          <cell r="BY437">
            <v>37</v>
          </cell>
          <cell r="BZ437">
            <v>47</v>
          </cell>
          <cell r="CA437">
            <v>45</v>
          </cell>
          <cell r="CB437">
            <v>44</v>
          </cell>
          <cell r="CC437">
            <v>35</v>
          </cell>
          <cell r="CD437">
            <v>37</v>
          </cell>
          <cell r="CE437">
            <v>19</v>
          </cell>
          <cell r="CF437">
            <v>40</v>
          </cell>
          <cell r="CG437">
            <v>36</v>
          </cell>
          <cell r="CH437">
            <v>29</v>
          </cell>
          <cell r="CI437">
            <v>27</v>
          </cell>
          <cell r="CJ437">
            <v>23</v>
          </cell>
          <cell r="CK437">
            <v>24</v>
          </cell>
          <cell r="CL437">
            <v>23</v>
          </cell>
          <cell r="CM437">
            <v>14</v>
          </cell>
          <cell r="CN437">
            <v>15</v>
          </cell>
          <cell r="CO437">
            <v>16</v>
          </cell>
          <cell r="CP437">
            <v>18</v>
          </cell>
          <cell r="CQ437">
            <v>12</v>
          </cell>
          <cell r="CR437">
            <v>15</v>
          </cell>
          <cell r="CS437">
            <v>14</v>
          </cell>
          <cell r="CT437">
            <v>11</v>
          </cell>
          <cell r="CU437">
            <v>7</v>
          </cell>
          <cell r="CV437">
            <v>7</v>
          </cell>
          <cell r="CW437">
            <v>4</v>
          </cell>
          <cell r="CX437">
            <v>5</v>
          </cell>
          <cell r="CY437">
            <v>2</v>
          </cell>
          <cell r="CZ437">
            <v>3</v>
          </cell>
          <cell r="DA437">
            <v>2</v>
          </cell>
          <cell r="DB437">
            <v>0</v>
          </cell>
          <cell r="DC437">
            <v>2</v>
          </cell>
          <cell r="DD437">
            <v>0</v>
          </cell>
          <cell r="DE437">
            <v>0</v>
          </cell>
        </row>
        <row r="438">
          <cell r="A438" t="str">
            <v>ｺｳﾀﾞ21</v>
          </cell>
          <cell r="B438" t="str">
            <v>ｺｳﾀﾞ</v>
          </cell>
          <cell r="C438">
            <v>2</v>
          </cell>
          <cell r="D438">
            <v>1</v>
          </cell>
          <cell r="E438">
            <v>6</v>
          </cell>
          <cell r="F438">
            <v>7</v>
          </cell>
          <cell r="G438">
            <v>4</v>
          </cell>
          <cell r="H438">
            <v>12</v>
          </cell>
          <cell r="I438">
            <v>15</v>
          </cell>
          <cell r="J438">
            <v>12</v>
          </cell>
          <cell r="K438">
            <v>9</v>
          </cell>
          <cell r="L438">
            <v>9</v>
          </cell>
          <cell r="M438">
            <v>13</v>
          </cell>
          <cell r="N438">
            <v>12</v>
          </cell>
          <cell r="O438">
            <v>8</v>
          </cell>
          <cell r="P438">
            <v>7</v>
          </cell>
          <cell r="Q438">
            <v>11</v>
          </cell>
          <cell r="R438">
            <v>9</v>
          </cell>
          <cell r="S438">
            <v>10</v>
          </cell>
          <cell r="T438">
            <v>11</v>
          </cell>
          <cell r="U438">
            <v>8</v>
          </cell>
          <cell r="V438">
            <v>9</v>
          </cell>
          <cell r="W438">
            <v>5</v>
          </cell>
          <cell r="X438">
            <v>7</v>
          </cell>
          <cell r="Y438">
            <v>6</v>
          </cell>
          <cell r="Z438">
            <v>5</v>
          </cell>
          <cell r="AA438">
            <v>9</v>
          </cell>
          <cell r="AB438">
            <v>6</v>
          </cell>
          <cell r="AC438">
            <v>10</v>
          </cell>
          <cell r="AD438">
            <v>10</v>
          </cell>
          <cell r="AE438">
            <v>10</v>
          </cell>
          <cell r="AF438">
            <v>8</v>
          </cell>
          <cell r="AG438">
            <v>8</v>
          </cell>
          <cell r="AH438">
            <v>7</v>
          </cell>
          <cell r="AI438">
            <v>3</v>
          </cell>
          <cell r="AJ438">
            <v>12</v>
          </cell>
          <cell r="AK438">
            <v>11</v>
          </cell>
          <cell r="AL438">
            <v>10</v>
          </cell>
          <cell r="AM438">
            <v>10</v>
          </cell>
          <cell r="AN438">
            <v>12</v>
          </cell>
          <cell r="AO438">
            <v>8</v>
          </cell>
          <cell r="AP438">
            <v>18</v>
          </cell>
          <cell r="AQ438">
            <v>9</v>
          </cell>
          <cell r="AR438">
            <v>16</v>
          </cell>
          <cell r="AS438">
            <v>12</v>
          </cell>
          <cell r="AT438">
            <v>10</v>
          </cell>
          <cell r="AU438">
            <v>10</v>
          </cell>
          <cell r="AV438">
            <v>21</v>
          </cell>
          <cell r="AW438">
            <v>15</v>
          </cell>
          <cell r="AX438">
            <v>15</v>
          </cell>
          <cell r="AY438">
            <v>27</v>
          </cell>
          <cell r="AZ438">
            <v>11</v>
          </cell>
          <cell r="BA438">
            <v>11</v>
          </cell>
          <cell r="BB438">
            <v>15</v>
          </cell>
          <cell r="BC438">
            <v>10</v>
          </cell>
          <cell r="BD438">
            <v>11</v>
          </cell>
          <cell r="BE438">
            <v>7</v>
          </cell>
          <cell r="BF438">
            <v>18</v>
          </cell>
          <cell r="BG438">
            <v>12</v>
          </cell>
          <cell r="BH438">
            <v>10</v>
          </cell>
          <cell r="BI438">
            <v>16</v>
          </cell>
          <cell r="BJ438">
            <v>10</v>
          </cell>
          <cell r="BK438">
            <v>15</v>
          </cell>
          <cell r="BL438">
            <v>11</v>
          </cell>
          <cell r="BM438">
            <v>7</v>
          </cell>
          <cell r="BN438">
            <v>11</v>
          </cell>
          <cell r="BO438">
            <v>5</v>
          </cell>
          <cell r="BP438">
            <v>5</v>
          </cell>
          <cell r="BQ438">
            <v>12</v>
          </cell>
          <cell r="BR438">
            <v>11</v>
          </cell>
          <cell r="BS438">
            <v>10</v>
          </cell>
          <cell r="BT438">
            <v>9</v>
          </cell>
          <cell r="BU438">
            <v>11</v>
          </cell>
          <cell r="BV438">
            <v>10</v>
          </cell>
          <cell r="BW438">
            <v>7</v>
          </cell>
          <cell r="BX438">
            <v>1</v>
          </cell>
          <cell r="BY438">
            <v>9</v>
          </cell>
          <cell r="BZ438">
            <v>13</v>
          </cell>
          <cell r="CA438">
            <v>7</v>
          </cell>
          <cell r="CB438">
            <v>7</v>
          </cell>
          <cell r="CC438">
            <v>3</v>
          </cell>
          <cell r="CD438">
            <v>3</v>
          </cell>
          <cell r="CE438">
            <v>6</v>
          </cell>
          <cell r="CF438">
            <v>2</v>
          </cell>
          <cell r="CG438">
            <v>5</v>
          </cell>
          <cell r="CH438">
            <v>3</v>
          </cell>
          <cell r="CI438">
            <v>7</v>
          </cell>
          <cell r="CJ438">
            <v>2</v>
          </cell>
          <cell r="CK438">
            <v>5</v>
          </cell>
          <cell r="CL438">
            <v>2</v>
          </cell>
          <cell r="CM438">
            <v>2</v>
          </cell>
          <cell r="CN438">
            <v>4</v>
          </cell>
          <cell r="CO438">
            <v>1</v>
          </cell>
          <cell r="CP438">
            <v>3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1</v>
          </cell>
          <cell r="CV438">
            <v>0</v>
          </cell>
          <cell r="CW438">
            <v>0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</row>
        <row r="439">
          <cell r="A439" t="str">
            <v>ｺｳﾀﾞ22</v>
          </cell>
          <cell r="B439" t="str">
            <v>ｺｳﾀﾞ</v>
          </cell>
          <cell r="C439">
            <v>2</v>
          </cell>
          <cell r="D439">
            <v>2</v>
          </cell>
          <cell r="E439">
            <v>8</v>
          </cell>
          <cell r="F439">
            <v>9</v>
          </cell>
          <cell r="G439">
            <v>6</v>
          </cell>
          <cell r="H439">
            <v>5</v>
          </cell>
          <cell r="I439">
            <v>6</v>
          </cell>
          <cell r="J439">
            <v>12</v>
          </cell>
          <cell r="K439">
            <v>9</v>
          </cell>
          <cell r="L439">
            <v>7</v>
          </cell>
          <cell r="M439">
            <v>10</v>
          </cell>
          <cell r="N439">
            <v>8</v>
          </cell>
          <cell r="O439">
            <v>9</v>
          </cell>
          <cell r="P439">
            <v>13</v>
          </cell>
          <cell r="Q439">
            <v>10</v>
          </cell>
          <cell r="R439">
            <v>9</v>
          </cell>
          <cell r="S439">
            <v>12</v>
          </cell>
          <cell r="T439">
            <v>16</v>
          </cell>
          <cell r="U439">
            <v>9</v>
          </cell>
          <cell r="V439">
            <v>14</v>
          </cell>
          <cell r="W439">
            <v>10</v>
          </cell>
          <cell r="X439">
            <v>7</v>
          </cell>
          <cell r="Y439">
            <v>5</v>
          </cell>
          <cell r="Z439">
            <v>5</v>
          </cell>
          <cell r="AA439">
            <v>5</v>
          </cell>
          <cell r="AB439">
            <v>2</v>
          </cell>
          <cell r="AC439">
            <v>5</v>
          </cell>
          <cell r="AD439">
            <v>8</v>
          </cell>
          <cell r="AE439">
            <v>11</v>
          </cell>
          <cell r="AF439">
            <v>3</v>
          </cell>
          <cell r="AG439">
            <v>6</v>
          </cell>
          <cell r="AH439">
            <v>10</v>
          </cell>
          <cell r="AI439">
            <v>10</v>
          </cell>
          <cell r="AJ439">
            <v>8</v>
          </cell>
          <cell r="AK439">
            <v>12</v>
          </cell>
          <cell r="AL439">
            <v>15</v>
          </cell>
          <cell r="AM439">
            <v>2</v>
          </cell>
          <cell r="AN439">
            <v>14</v>
          </cell>
          <cell r="AO439">
            <v>10</v>
          </cell>
          <cell r="AP439">
            <v>9</v>
          </cell>
          <cell r="AQ439">
            <v>8</v>
          </cell>
          <cell r="AR439">
            <v>15</v>
          </cell>
          <cell r="AS439">
            <v>15</v>
          </cell>
          <cell r="AT439">
            <v>10</v>
          </cell>
          <cell r="AU439">
            <v>21</v>
          </cell>
          <cell r="AV439">
            <v>15</v>
          </cell>
          <cell r="AW439">
            <v>14</v>
          </cell>
          <cell r="AX439">
            <v>23</v>
          </cell>
          <cell r="AY439">
            <v>15</v>
          </cell>
          <cell r="AZ439">
            <v>15</v>
          </cell>
          <cell r="BA439">
            <v>16</v>
          </cell>
          <cell r="BB439">
            <v>11</v>
          </cell>
          <cell r="BC439">
            <v>13</v>
          </cell>
          <cell r="BD439">
            <v>8</v>
          </cell>
          <cell r="BE439">
            <v>14</v>
          </cell>
          <cell r="BF439">
            <v>12</v>
          </cell>
          <cell r="BG439">
            <v>17</v>
          </cell>
          <cell r="BH439">
            <v>11</v>
          </cell>
          <cell r="BI439">
            <v>10</v>
          </cell>
          <cell r="BJ439">
            <v>10</v>
          </cell>
          <cell r="BK439">
            <v>7</v>
          </cell>
          <cell r="BL439">
            <v>7</v>
          </cell>
          <cell r="BM439">
            <v>5</v>
          </cell>
          <cell r="BN439">
            <v>6</v>
          </cell>
          <cell r="BO439">
            <v>4</v>
          </cell>
          <cell r="BP439">
            <v>8</v>
          </cell>
          <cell r="BQ439">
            <v>6</v>
          </cell>
          <cell r="BR439">
            <v>9</v>
          </cell>
          <cell r="BS439">
            <v>12</v>
          </cell>
          <cell r="BT439">
            <v>10</v>
          </cell>
          <cell r="BU439">
            <v>9</v>
          </cell>
          <cell r="BV439">
            <v>13</v>
          </cell>
          <cell r="BW439">
            <v>15</v>
          </cell>
          <cell r="BX439">
            <v>6</v>
          </cell>
          <cell r="BY439">
            <v>8</v>
          </cell>
          <cell r="BZ439">
            <v>7</v>
          </cell>
          <cell r="CA439">
            <v>8</v>
          </cell>
          <cell r="CB439">
            <v>5</v>
          </cell>
          <cell r="CC439">
            <v>9</v>
          </cell>
          <cell r="CD439">
            <v>4</v>
          </cell>
          <cell r="CE439">
            <v>4</v>
          </cell>
          <cell r="CF439">
            <v>6</v>
          </cell>
          <cell r="CG439">
            <v>5</v>
          </cell>
          <cell r="CH439">
            <v>3</v>
          </cell>
          <cell r="CI439">
            <v>5</v>
          </cell>
          <cell r="CJ439">
            <v>10</v>
          </cell>
          <cell r="CK439">
            <v>9</v>
          </cell>
          <cell r="CL439">
            <v>5</v>
          </cell>
          <cell r="CM439">
            <v>4</v>
          </cell>
          <cell r="CN439">
            <v>5</v>
          </cell>
          <cell r="CO439">
            <v>5</v>
          </cell>
          <cell r="CP439">
            <v>4</v>
          </cell>
          <cell r="CQ439">
            <v>4</v>
          </cell>
          <cell r="CR439">
            <v>2</v>
          </cell>
          <cell r="CS439">
            <v>1</v>
          </cell>
          <cell r="CT439">
            <v>1</v>
          </cell>
          <cell r="CU439">
            <v>2</v>
          </cell>
          <cell r="CV439">
            <v>2</v>
          </cell>
          <cell r="CW439">
            <v>0</v>
          </cell>
          <cell r="CX439">
            <v>1</v>
          </cell>
          <cell r="CY439">
            <v>0</v>
          </cell>
          <cell r="CZ439">
            <v>1</v>
          </cell>
          <cell r="DA439">
            <v>0</v>
          </cell>
          <cell r="DB439">
            <v>1</v>
          </cell>
          <cell r="DC439">
            <v>0</v>
          </cell>
          <cell r="DD439">
            <v>0</v>
          </cell>
          <cell r="DE439">
            <v>0</v>
          </cell>
        </row>
        <row r="440">
          <cell r="A440" t="str">
            <v>ｺﾔｽ 21</v>
          </cell>
          <cell r="B440" t="str">
            <v xml:space="preserve">ｺﾔｽ </v>
          </cell>
          <cell r="C440">
            <v>2</v>
          </cell>
          <cell r="D440">
            <v>1</v>
          </cell>
          <cell r="E440">
            <v>12</v>
          </cell>
          <cell r="F440">
            <v>9</v>
          </cell>
          <cell r="G440">
            <v>6</v>
          </cell>
          <cell r="H440">
            <v>15</v>
          </cell>
          <cell r="I440">
            <v>7</v>
          </cell>
          <cell r="J440">
            <v>8</v>
          </cell>
          <cell r="K440">
            <v>6</v>
          </cell>
          <cell r="L440">
            <v>7</v>
          </cell>
          <cell r="M440">
            <v>3</v>
          </cell>
          <cell r="N440">
            <v>2</v>
          </cell>
          <cell r="O440">
            <v>6</v>
          </cell>
          <cell r="P440">
            <v>4</v>
          </cell>
          <cell r="Q440">
            <v>7</v>
          </cell>
          <cell r="R440">
            <v>7</v>
          </cell>
          <cell r="S440">
            <v>10</v>
          </cell>
          <cell r="T440">
            <v>8</v>
          </cell>
          <cell r="U440">
            <v>5</v>
          </cell>
          <cell r="V440">
            <v>10</v>
          </cell>
          <cell r="W440">
            <v>8</v>
          </cell>
          <cell r="X440">
            <v>7</v>
          </cell>
          <cell r="Y440">
            <v>11</v>
          </cell>
          <cell r="Z440">
            <v>5</v>
          </cell>
          <cell r="AA440">
            <v>8</v>
          </cell>
          <cell r="AB440">
            <v>8</v>
          </cell>
          <cell r="AC440">
            <v>4</v>
          </cell>
          <cell r="AD440">
            <v>8</v>
          </cell>
          <cell r="AE440">
            <v>13</v>
          </cell>
          <cell r="AF440">
            <v>9</v>
          </cell>
          <cell r="AG440">
            <v>8</v>
          </cell>
          <cell r="AH440">
            <v>8</v>
          </cell>
          <cell r="AI440">
            <v>11</v>
          </cell>
          <cell r="AJ440">
            <v>9</v>
          </cell>
          <cell r="AK440">
            <v>14</v>
          </cell>
          <cell r="AL440">
            <v>11</v>
          </cell>
          <cell r="AM440">
            <v>11</v>
          </cell>
          <cell r="AN440">
            <v>9</v>
          </cell>
          <cell r="AO440">
            <v>12</v>
          </cell>
          <cell r="AP440">
            <v>18</v>
          </cell>
          <cell r="AQ440">
            <v>10</v>
          </cell>
          <cell r="AR440">
            <v>14</v>
          </cell>
          <cell r="AS440">
            <v>6</v>
          </cell>
          <cell r="AT440">
            <v>12</v>
          </cell>
          <cell r="AU440">
            <v>12</v>
          </cell>
          <cell r="AV440">
            <v>17</v>
          </cell>
          <cell r="AW440">
            <v>9</v>
          </cell>
          <cell r="AX440">
            <v>8</v>
          </cell>
          <cell r="AY440">
            <v>14</v>
          </cell>
          <cell r="AZ440">
            <v>15</v>
          </cell>
          <cell r="BA440">
            <v>11</v>
          </cell>
          <cell r="BB440">
            <v>12</v>
          </cell>
          <cell r="BC440">
            <v>16</v>
          </cell>
          <cell r="BD440">
            <v>8</v>
          </cell>
          <cell r="BE440">
            <v>8</v>
          </cell>
          <cell r="BF440">
            <v>16</v>
          </cell>
          <cell r="BG440">
            <v>13</v>
          </cell>
          <cell r="BH440">
            <v>11</v>
          </cell>
          <cell r="BI440">
            <v>12</v>
          </cell>
          <cell r="BJ440">
            <v>13</v>
          </cell>
          <cell r="BK440">
            <v>14</v>
          </cell>
          <cell r="BL440">
            <v>7</v>
          </cell>
          <cell r="BM440">
            <v>15</v>
          </cell>
          <cell r="BN440">
            <v>15</v>
          </cell>
          <cell r="BO440">
            <v>11</v>
          </cell>
          <cell r="BP440">
            <v>15</v>
          </cell>
          <cell r="BQ440">
            <v>15</v>
          </cell>
          <cell r="BR440">
            <v>23</v>
          </cell>
          <cell r="BS440">
            <v>13</v>
          </cell>
          <cell r="BT440">
            <v>16</v>
          </cell>
          <cell r="BU440">
            <v>13</v>
          </cell>
          <cell r="BV440">
            <v>21</v>
          </cell>
          <cell r="BW440">
            <v>11</v>
          </cell>
          <cell r="BX440">
            <v>8</v>
          </cell>
          <cell r="BY440">
            <v>5</v>
          </cell>
          <cell r="BZ440">
            <v>11</v>
          </cell>
          <cell r="CA440">
            <v>6</v>
          </cell>
          <cell r="CB440">
            <v>12</v>
          </cell>
          <cell r="CC440">
            <v>6</v>
          </cell>
          <cell r="CD440">
            <v>8</v>
          </cell>
          <cell r="CE440">
            <v>2</v>
          </cell>
          <cell r="CF440">
            <v>8</v>
          </cell>
          <cell r="CG440">
            <v>9</v>
          </cell>
          <cell r="CH440">
            <v>9</v>
          </cell>
          <cell r="CI440">
            <v>8</v>
          </cell>
          <cell r="CJ440">
            <v>3</v>
          </cell>
          <cell r="CK440">
            <v>8</v>
          </cell>
          <cell r="CL440">
            <v>5</v>
          </cell>
          <cell r="CM440">
            <v>4</v>
          </cell>
          <cell r="CN440">
            <v>0</v>
          </cell>
          <cell r="CO440">
            <v>2</v>
          </cell>
          <cell r="CP440">
            <v>3</v>
          </cell>
          <cell r="CQ440">
            <v>6</v>
          </cell>
          <cell r="CR440">
            <v>0</v>
          </cell>
          <cell r="CS440">
            <v>1</v>
          </cell>
          <cell r="CT440">
            <v>1</v>
          </cell>
          <cell r="CU440">
            <v>0</v>
          </cell>
          <cell r="CV440">
            <v>0</v>
          </cell>
          <cell r="CW440">
            <v>0</v>
          </cell>
          <cell r="CX440">
            <v>1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</v>
          </cell>
          <cell r="DE440">
            <v>0</v>
          </cell>
        </row>
        <row r="441">
          <cell r="A441" t="str">
            <v>ｺﾔｽ 22</v>
          </cell>
          <cell r="B441" t="str">
            <v xml:space="preserve">ｺﾔｽ </v>
          </cell>
          <cell r="C441">
            <v>2</v>
          </cell>
          <cell r="D441">
            <v>2</v>
          </cell>
          <cell r="E441">
            <v>7</v>
          </cell>
          <cell r="F441">
            <v>6</v>
          </cell>
          <cell r="G441">
            <v>6</v>
          </cell>
          <cell r="H441">
            <v>8</v>
          </cell>
          <cell r="I441">
            <v>7</v>
          </cell>
          <cell r="J441">
            <v>7</v>
          </cell>
          <cell r="K441">
            <v>10</v>
          </cell>
          <cell r="L441">
            <v>5</v>
          </cell>
          <cell r="M441">
            <v>5</v>
          </cell>
          <cell r="N441">
            <v>3</v>
          </cell>
          <cell r="O441">
            <v>1</v>
          </cell>
          <cell r="P441">
            <v>4</v>
          </cell>
          <cell r="Q441">
            <v>5</v>
          </cell>
          <cell r="R441">
            <v>5</v>
          </cell>
          <cell r="S441">
            <v>7</v>
          </cell>
          <cell r="T441">
            <v>6</v>
          </cell>
          <cell r="U441">
            <v>5</v>
          </cell>
          <cell r="V441">
            <v>6</v>
          </cell>
          <cell r="W441">
            <v>7</v>
          </cell>
          <cell r="X441">
            <v>10</v>
          </cell>
          <cell r="Y441">
            <v>2</v>
          </cell>
          <cell r="Z441">
            <v>8</v>
          </cell>
          <cell r="AA441">
            <v>12</v>
          </cell>
          <cell r="AB441">
            <v>6</v>
          </cell>
          <cell r="AC441">
            <v>11</v>
          </cell>
          <cell r="AD441">
            <v>6</v>
          </cell>
          <cell r="AE441">
            <v>4</v>
          </cell>
          <cell r="AF441">
            <v>16</v>
          </cell>
          <cell r="AG441">
            <v>11</v>
          </cell>
          <cell r="AH441">
            <v>21</v>
          </cell>
          <cell r="AI441">
            <v>7</v>
          </cell>
          <cell r="AJ441">
            <v>17</v>
          </cell>
          <cell r="AK441">
            <v>17</v>
          </cell>
          <cell r="AL441">
            <v>9</v>
          </cell>
          <cell r="AM441">
            <v>9</v>
          </cell>
          <cell r="AN441">
            <v>10</v>
          </cell>
          <cell r="AO441">
            <v>10</v>
          </cell>
          <cell r="AP441">
            <v>8</v>
          </cell>
          <cell r="AQ441">
            <v>10</v>
          </cell>
          <cell r="AR441">
            <v>9</v>
          </cell>
          <cell r="AS441">
            <v>12</v>
          </cell>
          <cell r="AT441">
            <v>10</v>
          </cell>
          <cell r="AU441">
            <v>8</v>
          </cell>
          <cell r="AV441">
            <v>12</v>
          </cell>
          <cell r="AW441">
            <v>10</v>
          </cell>
          <cell r="AX441">
            <v>13</v>
          </cell>
          <cell r="AY441">
            <v>11</v>
          </cell>
          <cell r="AZ441">
            <v>14</v>
          </cell>
          <cell r="BA441">
            <v>15</v>
          </cell>
          <cell r="BB441">
            <v>12</v>
          </cell>
          <cell r="BC441">
            <v>11</v>
          </cell>
          <cell r="BD441">
            <v>12</v>
          </cell>
          <cell r="BE441">
            <v>15</v>
          </cell>
          <cell r="BF441">
            <v>5</v>
          </cell>
          <cell r="BG441">
            <v>16</v>
          </cell>
          <cell r="BH441">
            <v>13</v>
          </cell>
          <cell r="BI441">
            <v>12</v>
          </cell>
          <cell r="BJ441">
            <v>18</v>
          </cell>
          <cell r="BK441">
            <v>7</v>
          </cell>
          <cell r="BL441">
            <v>11</v>
          </cell>
          <cell r="BM441">
            <v>7</v>
          </cell>
          <cell r="BN441">
            <v>12</v>
          </cell>
          <cell r="BO441">
            <v>10</v>
          </cell>
          <cell r="BP441">
            <v>17</v>
          </cell>
          <cell r="BQ441">
            <v>16</v>
          </cell>
          <cell r="BR441">
            <v>17</v>
          </cell>
          <cell r="BS441">
            <v>17</v>
          </cell>
          <cell r="BT441">
            <v>17</v>
          </cell>
          <cell r="BU441">
            <v>19</v>
          </cell>
          <cell r="BV441">
            <v>14</v>
          </cell>
          <cell r="BW441">
            <v>14</v>
          </cell>
          <cell r="BX441">
            <v>11</v>
          </cell>
          <cell r="BY441">
            <v>8</v>
          </cell>
          <cell r="BZ441">
            <v>7</v>
          </cell>
          <cell r="CA441">
            <v>17</v>
          </cell>
          <cell r="CB441">
            <v>14</v>
          </cell>
          <cell r="CC441">
            <v>14</v>
          </cell>
          <cell r="CD441">
            <v>12</v>
          </cell>
          <cell r="CE441">
            <v>10</v>
          </cell>
          <cell r="CF441">
            <v>9</v>
          </cell>
          <cell r="CG441">
            <v>14</v>
          </cell>
          <cell r="CH441">
            <v>12</v>
          </cell>
          <cell r="CI441">
            <v>11</v>
          </cell>
          <cell r="CJ441">
            <v>10</v>
          </cell>
          <cell r="CK441">
            <v>8</v>
          </cell>
          <cell r="CL441">
            <v>8</v>
          </cell>
          <cell r="CM441">
            <v>2</v>
          </cell>
          <cell r="CN441">
            <v>7</v>
          </cell>
          <cell r="CO441">
            <v>9</v>
          </cell>
          <cell r="CP441">
            <v>3</v>
          </cell>
          <cell r="CQ441">
            <v>3</v>
          </cell>
          <cell r="CR441">
            <v>2</v>
          </cell>
          <cell r="CS441">
            <v>2</v>
          </cell>
          <cell r="CT441">
            <v>5</v>
          </cell>
          <cell r="CU441">
            <v>2</v>
          </cell>
          <cell r="CV441">
            <v>0</v>
          </cell>
          <cell r="CW441">
            <v>0</v>
          </cell>
          <cell r="CX441">
            <v>2</v>
          </cell>
          <cell r="CY441">
            <v>1</v>
          </cell>
          <cell r="CZ441">
            <v>0</v>
          </cell>
          <cell r="DA441">
            <v>0</v>
          </cell>
          <cell r="DB441">
            <v>0</v>
          </cell>
          <cell r="DC441">
            <v>1</v>
          </cell>
          <cell r="DD441">
            <v>0</v>
          </cell>
          <cell r="DE441">
            <v>0</v>
          </cell>
        </row>
        <row r="442">
          <cell r="A442" t="str">
            <v>ｻｻｶﾞ21</v>
          </cell>
          <cell r="B442" t="str">
            <v>ｻｻｶﾞ</v>
          </cell>
          <cell r="C442">
            <v>2</v>
          </cell>
          <cell r="D442">
            <v>1</v>
          </cell>
          <cell r="E442">
            <v>28</v>
          </cell>
          <cell r="F442">
            <v>24</v>
          </cell>
          <cell r="G442">
            <v>34</v>
          </cell>
          <cell r="H442">
            <v>24</v>
          </cell>
          <cell r="I442">
            <v>24</v>
          </cell>
          <cell r="J442">
            <v>20</v>
          </cell>
          <cell r="K442">
            <v>27</v>
          </cell>
          <cell r="L442">
            <v>31</v>
          </cell>
          <cell r="M442">
            <v>14</v>
          </cell>
          <cell r="N442">
            <v>24</v>
          </cell>
          <cell r="O442">
            <v>27</v>
          </cell>
          <cell r="P442">
            <v>15</v>
          </cell>
          <cell r="Q442">
            <v>13</v>
          </cell>
          <cell r="R442">
            <v>16</v>
          </cell>
          <cell r="S442">
            <v>23</v>
          </cell>
          <cell r="T442">
            <v>15</v>
          </cell>
          <cell r="U442">
            <v>20</v>
          </cell>
          <cell r="V442">
            <v>20</v>
          </cell>
          <cell r="W442">
            <v>17</v>
          </cell>
          <cell r="X442">
            <v>22</v>
          </cell>
          <cell r="Y442">
            <v>14</v>
          </cell>
          <cell r="Z442">
            <v>31</v>
          </cell>
          <cell r="AA442">
            <v>21</v>
          </cell>
          <cell r="AB442">
            <v>25</v>
          </cell>
          <cell r="AC442">
            <v>28</v>
          </cell>
          <cell r="AD442">
            <v>30</v>
          </cell>
          <cell r="AE442">
            <v>20</v>
          </cell>
          <cell r="AF442">
            <v>35</v>
          </cell>
          <cell r="AG442">
            <v>34</v>
          </cell>
          <cell r="AH442">
            <v>37</v>
          </cell>
          <cell r="AI442">
            <v>37</v>
          </cell>
          <cell r="AJ442">
            <v>31</v>
          </cell>
          <cell r="AK442">
            <v>42</v>
          </cell>
          <cell r="AL442">
            <v>29</v>
          </cell>
          <cell r="AM442">
            <v>47</v>
          </cell>
          <cell r="AN442">
            <v>27</v>
          </cell>
          <cell r="AO442">
            <v>44</v>
          </cell>
          <cell r="AP442">
            <v>33</v>
          </cell>
          <cell r="AQ442">
            <v>32</v>
          </cell>
          <cell r="AR442">
            <v>29</v>
          </cell>
          <cell r="AS442">
            <v>25</v>
          </cell>
          <cell r="AT442">
            <v>37</v>
          </cell>
          <cell r="AU442">
            <v>47</v>
          </cell>
          <cell r="AV442">
            <v>37</v>
          </cell>
          <cell r="AW442">
            <v>41</v>
          </cell>
          <cell r="AX442">
            <v>39</v>
          </cell>
          <cell r="AY442">
            <v>41</v>
          </cell>
          <cell r="AZ442">
            <v>37</v>
          </cell>
          <cell r="BA442">
            <v>37</v>
          </cell>
          <cell r="BB442">
            <v>42</v>
          </cell>
          <cell r="BC442">
            <v>28</v>
          </cell>
          <cell r="BD442">
            <v>30</v>
          </cell>
          <cell r="BE442">
            <v>28</v>
          </cell>
          <cell r="BF442">
            <v>29</v>
          </cell>
          <cell r="BG442">
            <v>32</v>
          </cell>
          <cell r="BH442">
            <v>26</v>
          </cell>
          <cell r="BI442">
            <v>23</v>
          </cell>
          <cell r="BJ442">
            <v>22</v>
          </cell>
          <cell r="BK442">
            <v>37</v>
          </cell>
          <cell r="BL442">
            <v>23</v>
          </cell>
          <cell r="BM442">
            <v>20</v>
          </cell>
          <cell r="BN442">
            <v>37</v>
          </cell>
          <cell r="BO442">
            <v>29</v>
          </cell>
          <cell r="BP442">
            <v>29</v>
          </cell>
          <cell r="BQ442">
            <v>26</v>
          </cell>
          <cell r="BR442">
            <v>25</v>
          </cell>
          <cell r="BS442">
            <v>24</v>
          </cell>
          <cell r="BT442">
            <v>24</v>
          </cell>
          <cell r="BU442">
            <v>32</v>
          </cell>
          <cell r="BV442">
            <v>27</v>
          </cell>
          <cell r="BW442">
            <v>34</v>
          </cell>
          <cell r="BX442">
            <v>13</v>
          </cell>
          <cell r="BY442">
            <v>17</v>
          </cell>
          <cell r="BZ442">
            <v>24</v>
          </cell>
          <cell r="CA442">
            <v>23</v>
          </cell>
          <cell r="CB442">
            <v>22</v>
          </cell>
          <cell r="CC442">
            <v>17</v>
          </cell>
          <cell r="CD442">
            <v>17</v>
          </cell>
          <cell r="CE442">
            <v>16</v>
          </cell>
          <cell r="CF442">
            <v>11</v>
          </cell>
          <cell r="CG442">
            <v>10</v>
          </cell>
          <cell r="CH442">
            <v>11</v>
          </cell>
          <cell r="CI442">
            <v>17</v>
          </cell>
          <cell r="CJ442">
            <v>9</v>
          </cell>
          <cell r="CK442">
            <v>7</v>
          </cell>
          <cell r="CL442">
            <v>4</v>
          </cell>
          <cell r="CM442">
            <v>7</v>
          </cell>
          <cell r="CN442">
            <v>10</v>
          </cell>
          <cell r="CO442">
            <v>6</v>
          </cell>
          <cell r="CP442">
            <v>5</v>
          </cell>
          <cell r="CQ442">
            <v>3</v>
          </cell>
          <cell r="CR442">
            <v>3</v>
          </cell>
          <cell r="CS442">
            <v>1</v>
          </cell>
          <cell r="CT442">
            <v>2</v>
          </cell>
          <cell r="CU442">
            <v>0</v>
          </cell>
          <cell r="CV442">
            <v>0</v>
          </cell>
          <cell r="CW442">
            <v>1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</row>
        <row r="443">
          <cell r="A443" t="str">
            <v>ｻｻｶﾞ22</v>
          </cell>
          <cell r="B443" t="str">
            <v>ｻｻｶﾞ</v>
          </cell>
          <cell r="C443">
            <v>2</v>
          </cell>
          <cell r="D443">
            <v>2</v>
          </cell>
          <cell r="E443">
            <v>29</v>
          </cell>
          <cell r="F443">
            <v>29</v>
          </cell>
          <cell r="G443">
            <v>29</v>
          </cell>
          <cell r="H443">
            <v>29</v>
          </cell>
          <cell r="I443">
            <v>21</v>
          </cell>
          <cell r="J443">
            <v>28</v>
          </cell>
          <cell r="K443">
            <v>20</v>
          </cell>
          <cell r="L443">
            <v>18</v>
          </cell>
          <cell r="M443">
            <v>15</v>
          </cell>
          <cell r="N443">
            <v>10</v>
          </cell>
          <cell r="O443">
            <v>20</v>
          </cell>
          <cell r="P443">
            <v>23</v>
          </cell>
          <cell r="Q443">
            <v>17</v>
          </cell>
          <cell r="R443">
            <v>19</v>
          </cell>
          <cell r="S443">
            <v>12</v>
          </cell>
          <cell r="T443">
            <v>23</v>
          </cell>
          <cell r="U443">
            <v>24</v>
          </cell>
          <cell r="V443">
            <v>17</v>
          </cell>
          <cell r="W443">
            <v>18</v>
          </cell>
          <cell r="X443">
            <v>23</v>
          </cell>
          <cell r="Y443">
            <v>25</v>
          </cell>
          <cell r="Z443">
            <v>28</v>
          </cell>
          <cell r="AA443">
            <v>16</v>
          </cell>
          <cell r="AB443">
            <v>13</v>
          </cell>
          <cell r="AC443">
            <v>23</v>
          </cell>
          <cell r="AD443">
            <v>25</v>
          </cell>
          <cell r="AE443">
            <v>34</v>
          </cell>
          <cell r="AF443">
            <v>30</v>
          </cell>
          <cell r="AG443">
            <v>32</v>
          </cell>
          <cell r="AH443">
            <v>36</v>
          </cell>
          <cell r="AI443">
            <v>43</v>
          </cell>
          <cell r="AJ443">
            <v>32</v>
          </cell>
          <cell r="AK443">
            <v>34</v>
          </cell>
          <cell r="AL443">
            <v>33</v>
          </cell>
          <cell r="AM443">
            <v>30</v>
          </cell>
          <cell r="AN443">
            <v>31</v>
          </cell>
          <cell r="AO443">
            <v>29</v>
          </cell>
          <cell r="AP443">
            <v>40</v>
          </cell>
          <cell r="AQ443">
            <v>32</v>
          </cell>
          <cell r="AR443">
            <v>17</v>
          </cell>
          <cell r="AS443">
            <v>29</v>
          </cell>
          <cell r="AT443">
            <v>39</v>
          </cell>
          <cell r="AU443">
            <v>31</v>
          </cell>
          <cell r="AV443">
            <v>29</v>
          </cell>
          <cell r="AW443">
            <v>39</v>
          </cell>
          <cell r="AX443">
            <v>33</v>
          </cell>
          <cell r="AY443">
            <v>32</v>
          </cell>
          <cell r="AZ443">
            <v>38</v>
          </cell>
          <cell r="BA443">
            <v>33</v>
          </cell>
          <cell r="BB443">
            <v>34</v>
          </cell>
          <cell r="BC443">
            <v>32</v>
          </cell>
          <cell r="BD443">
            <v>26</v>
          </cell>
          <cell r="BE443">
            <v>26</v>
          </cell>
          <cell r="BF443">
            <v>25</v>
          </cell>
          <cell r="BG443">
            <v>29</v>
          </cell>
          <cell r="BH443">
            <v>21</v>
          </cell>
          <cell r="BI443">
            <v>18</v>
          </cell>
          <cell r="BJ443">
            <v>21</v>
          </cell>
          <cell r="BK443">
            <v>19</v>
          </cell>
          <cell r="BL443">
            <v>25</v>
          </cell>
          <cell r="BM443">
            <v>25</v>
          </cell>
          <cell r="BN443">
            <v>24</v>
          </cell>
          <cell r="BO443">
            <v>28</v>
          </cell>
          <cell r="BP443">
            <v>27</v>
          </cell>
          <cell r="BQ443">
            <v>31</v>
          </cell>
          <cell r="BR443">
            <v>23</v>
          </cell>
          <cell r="BS443">
            <v>21</v>
          </cell>
          <cell r="BT443">
            <v>27</v>
          </cell>
          <cell r="BU443">
            <v>36</v>
          </cell>
          <cell r="BV443">
            <v>49</v>
          </cell>
          <cell r="BW443">
            <v>21</v>
          </cell>
          <cell r="BX443">
            <v>22</v>
          </cell>
          <cell r="BY443">
            <v>21</v>
          </cell>
          <cell r="BZ443">
            <v>29</v>
          </cell>
          <cell r="CA443">
            <v>27</v>
          </cell>
          <cell r="CB443">
            <v>18</v>
          </cell>
          <cell r="CC443">
            <v>25</v>
          </cell>
          <cell r="CD443">
            <v>12</v>
          </cell>
          <cell r="CE443">
            <v>20</v>
          </cell>
          <cell r="CF443">
            <v>25</v>
          </cell>
          <cell r="CG443">
            <v>14</v>
          </cell>
          <cell r="CH443">
            <v>13</v>
          </cell>
          <cell r="CI443">
            <v>13</v>
          </cell>
          <cell r="CJ443">
            <v>23</v>
          </cell>
          <cell r="CK443">
            <v>8</v>
          </cell>
          <cell r="CL443">
            <v>6</v>
          </cell>
          <cell r="CM443">
            <v>16</v>
          </cell>
          <cell r="CN443">
            <v>13</v>
          </cell>
          <cell r="CO443">
            <v>8</v>
          </cell>
          <cell r="CP443">
            <v>13</v>
          </cell>
          <cell r="CQ443">
            <v>6</v>
          </cell>
          <cell r="CR443">
            <v>3</v>
          </cell>
          <cell r="CS443">
            <v>5</v>
          </cell>
          <cell r="CT443">
            <v>1</v>
          </cell>
          <cell r="CU443">
            <v>5</v>
          </cell>
          <cell r="CV443">
            <v>1</v>
          </cell>
          <cell r="CW443">
            <v>2</v>
          </cell>
          <cell r="CX443">
            <v>2</v>
          </cell>
          <cell r="CY443">
            <v>1</v>
          </cell>
          <cell r="CZ443">
            <v>0</v>
          </cell>
          <cell r="DA443">
            <v>0</v>
          </cell>
          <cell r="DB443">
            <v>1</v>
          </cell>
          <cell r="DC443">
            <v>0</v>
          </cell>
          <cell r="DD443">
            <v>0</v>
          </cell>
          <cell r="DE443">
            <v>0</v>
          </cell>
        </row>
        <row r="444">
          <cell r="A444" t="str">
            <v>ｻﾞｲﾓ21</v>
          </cell>
          <cell r="B444" t="str">
            <v>ｻﾞｲﾓ</v>
          </cell>
          <cell r="C444">
            <v>2</v>
          </cell>
          <cell r="D444">
            <v>1</v>
          </cell>
          <cell r="E444">
            <v>0</v>
          </cell>
          <cell r="F444">
            <v>0</v>
          </cell>
          <cell r="G444">
            <v>3</v>
          </cell>
          <cell r="H444">
            <v>4</v>
          </cell>
          <cell r="I444">
            <v>4</v>
          </cell>
          <cell r="J444">
            <v>4</v>
          </cell>
          <cell r="K444">
            <v>3</v>
          </cell>
          <cell r="L444">
            <v>6</v>
          </cell>
          <cell r="M444">
            <v>1</v>
          </cell>
          <cell r="N444">
            <v>5</v>
          </cell>
          <cell r="O444">
            <v>5</v>
          </cell>
          <cell r="P444">
            <v>6</v>
          </cell>
          <cell r="Q444">
            <v>6</v>
          </cell>
          <cell r="R444">
            <v>4</v>
          </cell>
          <cell r="S444">
            <v>3</v>
          </cell>
          <cell r="T444">
            <v>2</v>
          </cell>
          <cell r="U444">
            <v>3</v>
          </cell>
          <cell r="V444">
            <v>2</v>
          </cell>
          <cell r="W444">
            <v>4</v>
          </cell>
          <cell r="X444">
            <v>5</v>
          </cell>
          <cell r="Y444">
            <v>2</v>
          </cell>
          <cell r="Z444">
            <v>3</v>
          </cell>
          <cell r="AA444">
            <v>3</v>
          </cell>
          <cell r="AB444">
            <v>1</v>
          </cell>
          <cell r="AC444">
            <v>4</v>
          </cell>
          <cell r="AD444">
            <v>3</v>
          </cell>
          <cell r="AE444">
            <v>3</v>
          </cell>
          <cell r="AF444">
            <v>2</v>
          </cell>
          <cell r="AG444">
            <v>1</v>
          </cell>
          <cell r="AH444">
            <v>1</v>
          </cell>
          <cell r="AI444">
            <v>0</v>
          </cell>
          <cell r="AJ444">
            <v>2</v>
          </cell>
          <cell r="AK444">
            <v>1</v>
          </cell>
          <cell r="AL444">
            <v>4</v>
          </cell>
          <cell r="AM444">
            <v>3</v>
          </cell>
          <cell r="AN444">
            <v>4</v>
          </cell>
          <cell r="AO444">
            <v>7</v>
          </cell>
          <cell r="AP444">
            <v>9</v>
          </cell>
          <cell r="AQ444">
            <v>3</v>
          </cell>
          <cell r="AR444">
            <v>3</v>
          </cell>
          <cell r="AS444">
            <v>2</v>
          </cell>
          <cell r="AT444">
            <v>8</v>
          </cell>
          <cell r="AU444">
            <v>3</v>
          </cell>
          <cell r="AV444">
            <v>9</v>
          </cell>
          <cell r="AW444">
            <v>6</v>
          </cell>
          <cell r="AX444">
            <v>4</v>
          </cell>
          <cell r="AY444">
            <v>3</v>
          </cell>
          <cell r="AZ444">
            <v>3</v>
          </cell>
          <cell r="BA444">
            <v>5</v>
          </cell>
          <cell r="BB444">
            <v>7</v>
          </cell>
          <cell r="BC444">
            <v>5</v>
          </cell>
          <cell r="BD444">
            <v>3</v>
          </cell>
          <cell r="BE444">
            <v>2</v>
          </cell>
          <cell r="BF444">
            <v>6</v>
          </cell>
          <cell r="BG444">
            <v>2</v>
          </cell>
          <cell r="BH444">
            <v>3</v>
          </cell>
          <cell r="BI444">
            <v>2</v>
          </cell>
          <cell r="BJ444">
            <v>2</v>
          </cell>
          <cell r="BK444">
            <v>9</v>
          </cell>
          <cell r="BL444">
            <v>5</v>
          </cell>
          <cell r="BM444">
            <v>4</v>
          </cell>
          <cell r="BN444">
            <v>5</v>
          </cell>
          <cell r="BO444">
            <v>3</v>
          </cell>
          <cell r="BP444">
            <v>4</v>
          </cell>
          <cell r="BQ444">
            <v>2</v>
          </cell>
          <cell r="BR444">
            <v>2</v>
          </cell>
          <cell r="BS444">
            <v>9</v>
          </cell>
          <cell r="BT444">
            <v>6</v>
          </cell>
          <cell r="BU444">
            <v>6</v>
          </cell>
          <cell r="BV444">
            <v>5</v>
          </cell>
          <cell r="BW444">
            <v>7</v>
          </cell>
          <cell r="BX444">
            <v>4</v>
          </cell>
          <cell r="BY444">
            <v>3</v>
          </cell>
          <cell r="BZ444">
            <v>5</v>
          </cell>
          <cell r="CA444">
            <v>2</v>
          </cell>
          <cell r="CB444">
            <v>0</v>
          </cell>
          <cell r="CC444">
            <v>1</v>
          </cell>
          <cell r="CD444">
            <v>2</v>
          </cell>
          <cell r="CE444">
            <v>4</v>
          </cell>
          <cell r="CF444">
            <v>1</v>
          </cell>
          <cell r="CG444">
            <v>4</v>
          </cell>
          <cell r="CH444">
            <v>2</v>
          </cell>
          <cell r="CI444">
            <v>2</v>
          </cell>
          <cell r="CJ444">
            <v>5</v>
          </cell>
          <cell r="CK444">
            <v>4</v>
          </cell>
          <cell r="CL444">
            <v>2</v>
          </cell>
          <cell r="CM444">
            <v>1</v>
          </cell>
          <cell r="CN444">
            <v>1</v>
          </cell>
          <cell r="CO444">
            <v>2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0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</row>
        <row r="445">
          <cell r="A445" t="str">
            <v>ｻﾞｲﾓ22</v>
          </cell>
          <cell r="B445" t="str">
            <v>ｻﾞｲﾓ</v>
          </cell>
          <cell r="C445">
            <v>2</v>
          </cell>
          <cell r="D445">
            <v>2</v>
          </cell>
          <cell r="E445">
            <v>2</v>
          </cell>
          <cell r="F445">
            <v>2</v>
          </cell>
          <cell r="G445">
            <v>3</v>
          </cell>
          <cell r="H445">
            <v>2</v>
          </cell>
          <cell r="I445">
            <v>1</v>
          </cell>
          <cell r="J445">
            <v>1</v>
          </cell>
          <cell r="K445">
            <v>0</v>
          </cell>
          <cell r="L445">
            <v>3</v>
          </cell>
          <cell r="M445">
            <v>2</v>
          </cell>
          <cell r="N445">
            <v>5</v>
          </cell>
          <cell r="O445">
            <v>5</v>
          </cell>
          <cell r="P445">
            <v>4</v>
          </cell>
          <cell r="Q445">
            <v>5</v>
          </cell>
          <cell r="R445">
            <v>4</v>
          </cell>
          <cell r="S445">
            <v>7</v>
          </cell>
          <cell r="T445">
            <v>4</v>
          </cell>
          <cell r="U445">
            <v>5</v>
          </cell>
          <cell r="V445">
            <v>2</v>
          </cell>
          <cell r="W445">
            <v>3</v>
          </cell>
          <cell r="X445">
            <v>1</v>
          </cell>
          <cell r="Y445">
            <v>4</v>
          </cell>
          <cell r="Z445">
            <v>6</v>
          </cell>
          <cell r="AA445">
            <v>2</v>
          </cell>
          <cell r="AB445">
            <v>2</v>
          </cell>
          <cell r="AC445">
            <v>1</v>
          </cell>
          <cell r="AD445">
            <v>4</v>
          </cell>
          <cell r="AE445">
            <v>2</v>
          </cell>
          <cell r="AF445">
            <v>2</v>
          </cell>
          <cell r="AG445">
            <v>1</v>
          </cell>
          <cell r="AH445">
            <v>2</v>
          </cell>
          <cell r="AI445">
            <v>4</v>
          </cell>
          <cell r="AJ445">
            <v>0</v>
          </cell>
          <cell r="AK445">
            <v>2</v>
          </cell>
          <cell r="AL445">
            <v>3</v>
          </cell>
          <cell r="AM445">
            <v>5</v>
          </cell>
          <cell r="AN445">
            <v>2</v>
          </cell>
          <cell r="AO445">
            <v>4</v>
          </cell>
          <cell r="AP445">
            <v>6</v>
          </cell>
          <cell r="AQ445">
            <v>6</v>
          </cell>
          <cell r="AR445">
            <v>6</v>
          </cell>
          <cell r="AS445">
            <v>6</v>
          </cell>
          <cell r="AT445">
            <v>1</v>
          </cell>
          <cell r="AU445">
            <v>4</v>
          </cell>
          <cell r="AV445">
            <v>7</v>
          </cell>
          <cell r="AW445">
            <v>6</v>
          </cell>
          <cell r="AX445">
            <v>7</v>
          </cell>
          <cell r="AY445">
            <v>11</v>
          </cell>
          <cell r="AZ445">
            <v>4</v>
          </cell>
          <cell r="BA445">
            <v>1</v>
          </cell>
          <cell r="BB445">
            <v>2</v>
          </cell>
          <cell r="BC445">
            <v>4</v>
          </cell>
          <cell r="BD445">
            <v>1</v>
          </cell>
          <cell r="BE445">
            <v>7</v>
          </cell>
          <cell r="BF445">
            <v>3</v>
          </cell>
          <cell r="BG445">
            <v>2</v>
          </cell>
          <cell r="BH445">
            <v>1</v>
          </cell>
          <cell r="BI445">
            <v>4</v>
          </cell>
          <cell r="BJ445">
            <v>4</v>
          </cell>
          <cell r="BK445">
            <v>0</v>
          </cell>
          <cell r="BL445">
            <v>3</v>
          </cell>
          <cell r="BM445">
            <v>2</v>
          </cell>
          <cell r="BN445">
            <v>2</v>
          </cell>
          <cell r="BO445">
            <v>1</v>
          </cell>
          <cell r="BP445">
            <v>4</v>
          </cell>
          <cell r="BQ445">
            <v>4</v>
          </cell>
          <cell r="BR445">
            <v>7</v>
          </cell>
          <cell r="BS445">
            <v>5</v>
          </cell>
          <cell r="BT445">
            <v>8</v>
          </cell>
          <cell r="BU445">
            <v>2</v>
          </cell>
          <cell r="BV445">
            <v>9</v>
          </cell>
          <cell r="BW445">
            <v>4</v>
          </cell>
          <cell r="BX445">
            <v>1</v>
          </cell>
          <cell r="BY445">
            <v>2</v>
          </cell>
          <cell r="BZ445">
            <v>4</v>
          </cell>
          <cell r="CA445">
            <v>0</v>
          </cell>
          <cell r="CB445">
            <v>3</v>
          </cell>
          <cell r="CC445">
            <v>5</v>
          </cell>
          <cell r="CD445">
            <v>1</v>
          </cell>
          <cell r="CE445">
            <v>4</v>
          </cell>
          <cell r="CF445">
            <v>1</v>
          </cell>
          <cell r="CG445">
            <v>3</v>
          </cell>
          <cell r="CH445">
            <v>2</v>
          </cell>
          <cell r="CI445">
            <v>3</v>
          </cell>
          <cell r="CJ445">
            <v>4</v>
          </cell>
          <cell r="CK445">
            <v>2</v>
          </cell>
          <cell r="CL445">
            <v>2</v>
          </cell>
          <cell r="CM445">
            <v>1</v>
          </cell>
          <cell r="CN445">
            <v>0</v>
          </cell>
          <cell r="CO445">
            <v>1</v>
          </cell>
          <cell r="CP445">
            <v>1</v>
          </cell>
          <cell r="CQ445">
            <v>0</v>
          </cell>
          <cell r="CR445">
            <v>1</v>
          </cell>
          <cell r="CS445">
            <v>0</v>
          </cell>
          <cell r="CT445">
            <v>0</v>
          </cell>
          <cell r="CU445">
            <v>1</v>
          </cell>
          <cell r="CV445">
            <v>2</v>
          </cell>
          <cell r="CW445">
            <v>2</v>
          </cell>
          <cell r="CX445">
            <v>0</v>
          </cell>
          <cell r="CY445">
            <v>0</v>
          </cell>
          <cell r="CZ445">
            <v>0</v>
          </cell>
          <cell r="DA445">
            <v>1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</row>
        <row r="446">
          <cell r="A446" t="str">
            <v>ｼﾓｲｼ21</v>
          </cell>
          <cell r="B446" t="str">
            <v>ｼﾓｲｼ</v>
          </cell>
          <cell r="C446">
            <v>2</v>
          </cell>
          <cell r="D446">
            <v>1</v>
          </cell>
          <cell r="E446">
            <v>12</v>
          </cell>
          <cell r="F446">
            <v>18</v>
          </cell>
          <cell r="G446">
            <v>10</v>
          </cell>
          <cell r="H446">
            <v>11</v>
          </cell>
          <cell r="I446">
            <v>13</v>
          </cell>
          <cell r="J446">
            <v>13</v>
          </cell>
          <cell r="K446">
            <v>13</v>
          </cell>
          <cell r="L446">
            <v>15</v>
          </cell>
          <cell r="M446">
            <v>13</v>
          </cell>
          <cell r="N446">
            <v>13</v>
          </cell>
          <cell r="O446">
            <v>15</v>
          </cell>
          <cell r="P446">
            <v>11</v>
          </cell>
          <cell r="Q446">
            <v>12</v>
          </cell>
          <cell r="R446">
            <v>13</v>
          </cell>
          <cell r="S446">
            <v>11</v>
          </cell>
          <cell r="T446">
            <v>16</v>
          </cell>
          <cell r="U446">
            <v>12</v>
          </cell>
          <cell r="V446">
            <v>16</v>
          </cell>
          <cell r="W446">
            <v>14</v>
          </cell>
          <cell r="X446">
            <v>11</v>
          </cell>
          <cell r="Y446">
            <v>10</v>
          </cell>
          <cell r="Z446">
            <v>11</v>
          </cell>
          <cell r="AA446">
            <v>6</v>
          </cell>
          <cell r="AB446">
            <v>13</v>
          </cell>
          <cell r="AC446">
            <v>10</v>
          </cell>
          <cell r="AD446">
            <v>14</v>
          </cell>
          <cell r="AE446">
            <v>13</v>
          </cell>
          <cell r="AF446">
            <v>14</v>
          </cell>
          <cell r="AG446">
            <v>19</v>
          </cell>
          <cell r="AH446">
            <v>10</v>
          </cell>
          <cell r="AI446">
            <v>15</v>
          </cell>
          <cell r="AJ446">
            <v>18</v>
          </cell>
          <cell r="AK446">
            <v>14</v>
          </cell>
          <cell r="AL446">
            <v>16</v>
          </cell>
          <cell r="AM446">
            <v>14</v>
          </cell>
          <cell r="AN446">
            <v>14</v>
          </cell>
          <cell r="AO446">
            <v>17</v>
          </cell>
          <cell r="AP446">
            <v>24</v>
          </cell>
          <cell r="AQ446">
            <v>19</v>
          </cell>
          <cell r="AR446">
            <v>17</v>
          </cell>
          <cell r="AS446">
            <v>19</v>
          </cell>
          <cell r="AT446">
            <v>16</v>
          </cell>
          <cell r="AU446">
            <v>20</v>
          </cell>
          <cell r="AV446">
            <v>27</v>
          </cell>
          <cell r="AW446">
            <v>17</v>
          </cell>
          <cell r="AX446">
            <v>23</v>
          </cell>
          <cell r="AY446">
            <v>31</v>
          </cell>
          <cell r="AZ446">
            <v>27</v>
          </cell>
          <cell r="BA446">
            <v>25</v>
          </cell>
          <cell r="BB446">
            <v>21</v>
          </cell>
          <cell r="BC446">
            <v>16</v>
          </cell>
          <cell r="BD446">
            <v>12</v>
          </cell>
          <cell r="BE446">
            <v>14</v>
          </cell>
          <cell r="BF446">
            <v>16</v>
          </cell>
          <cell r="BG446">
            <v>24</v>
          </cell>
          <cell r="BH446">
            <v>22</v>
          </cell>
          <cell r="BI446">
            <v>15</v>
          </cell>
          <cell r="BJ446">
            <v>15</v>
          </cell>
          <cell r="BK446">
            <v>13</v>
          </cell>
          <cell r="BL446">
            <v>11</v>
          </cell>
          <cell r="BM446">
            <v>10</v>
          </cell>
          <cell r="BN446">
            <v>9</v>
          </cell>
          <cell r="BO446">
            <v>16</v>
          </cell>
          <cell r="BP446">
            <v>12</v>
          </cell>
          <cell r="BQ446">
            <v>13</v>
          </cell>
          <cell r="BR446">
            <v>18</v>
          </cell>
          <cell r="BS446">
            <v>16</v>
          </cell>
          <cell r="BT446">
            <v>17</v>
          </cell>
          <cell r="BU446">
            <v>19</v>
          </cell>
          <cell r="BV446">
            <v>22</v>
          </cell>
          <cell r="BW446">
            <v>15</v>
          </cell>
          <cell r="BX446">
            <v>15</v>
          </cell>
          <cell r="BY446">
            <v>20</v>
          </cell>
          <cell r="BZ446">
            <v>20</v>
          </cell>
          <cell r="CA446">
            <v>16</v>
          </cell>
          <cell r="CB446">
            <v>10</v>
          </cell>
          <cell r="CC446">
            <v>21</v>
          </cell>
          <cell r="CD446">
            <v>14</v>
          </cell>
          <cell r="CE446">
            <v>9</v>
          </cell>
          <cell r="CF446">
            <v>10</v>
          </cell>
          <cell r="CG446">
            <v>12</v>
          </cell>
          <cell r="CH446">
            <v>8</v>
          </cell>
          <cell r="CI446">
            <v>13</v>
          </cell>
          <cell r="CJ446">
            <v>6</v>
          </cell>
          <cell r="CK446">
            <v>4</v>
          </cell>
          <cell r="CL446">
            <v>2</v>
          </cell>
          <cell r="CM446">
            <v>6</v>
          </cell>
          <cell r="CN446">
            <v>3</v>
          </cell>
          <cell r="CO446">
            <v>3</v>
          </cell>
          <cell r="CP446">
            <v>4</v>
          </cell>
          <cell r="CQ446">
            <v>1</v>
          </cell>
          <cell r="CR446">
            <v>2</v>
          </cell>
          <cell r="CS446">
            <v>1</v>
          </cell>
          <cell r="CT446">
            <v>1</v>
          </cell>
          <cell r="CU446">
            <v>0</v>
          </cell>
          <cell r="CV446">
            <v>1</v>
          </cell>
          <cell r="CW446">
            <v>1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</row>
        <row r="447">
          <cell r="A447" t="str">
            <v>ｼﾓｲｼ22</v>
          </cell>
          <cell r="B447" t="str">
            <v>ｼﾓｲｼ</v>
          </cell>
          <cell r="C447">
            <v>2</v>
          </cell>
          <cell r="D447">
            <v>2</v>
          </cell>
          <cell r="E447">
            <v>2</v>
          </cell>
          <cell r="F447">
            <v>10</v>
          </cell>
          <cell r="G447">
            <v>6</v>
          </cell>
          <cell r="H447">
            <v>10</v>
          </cell>
          <cell r="I447">
            <v>8</v>
          </cell>
          <cell r="J447">
            <v>7</v>
          </cell>
          <cell r="K447">
            <v>14</v>
          </cell>
          <cell r="L447">
            <v>8</v>
          </cell>
          <cell r="M447">
            <v>14</v>
          </cell>
          <cell r="N447">
            <v>12</v>
          </cell>
          <cell r="O447">
            <v>17</v>
          </cell>
          <cell r="P447">
            <v>16</v>
          </cell>
          <cell r="Q447">
            <v>10</v>
          </cell>
          <cell r="R447">
            <v>11</v>
          </cell>
          <cell r="S447">
            <v>12</v>
          </cell>
          <cell r="T447">
            <v>8</v>
          </cell>
          <cell r="U447">
            <v>7</v>
          </cell>
          <cell r="V447">
            <v>13</v>
          </cell>
          <cell r="W447">
            <v>4</v>
          </cell>
          <cell r="X447">
            <v>8</v>
          </cell>
          <cell r="Y447">
            <v>11</v>
          </cell>
          <cell r="Z447">
            <v>13</v>
          </cell>
          <cell r="AA447">
            <v>5</v>
          </cell>
          <cell r="AB447">
            <v>11</v>
          </cell>
          <cell r="AC447">
            <v>5</v>
          </cell>
          <cell r="AD447">
            <v>15</v>
          </cell>
          <cell r="AE447">
            <v>11</v>
          </cell>
          <cell r="AF447">
            <v>8</v>
          </cell>
          <cell r="AG447">
            <v>15</v>
          </cell>
          <cell r="AH447">
            <v>11</v>
          </cell>
          <cell r="AI447">
            <v>16</v>
          </cell>
          <cell r="AJ447">
            <v>12</v>
          </cell>
          <cell r="AK447">
            <v>17</v>
          </cell>
          <cell r="AL447">
            <v>14</v>
          </cell>
          <cell r="AM447">
            <v>15</v>
          </cell>
          <cell r="AN447">
            <v>10</v>
          </cell>
          <cell r="AO447">
            <v>31</v>
          </cell>
          <cell r="AP447">
            <v>20</v>
          </cell>
          <cell r="AQ447">
            <v>10</v>
          </cell>
          <cell r="AR447">
            <v>11</v>
          </cell>
          <cell r="AS447">
            <v>17</v>
          </cell>
          <cell r="AT447">
            <v>11</v>
          </cell>
          <cell r="AU447">
            <v>17</v>
          </cell>
          <cell r="AV447">
            <v>24</v>
          </cell>
          <cell r="AW447">
            <v>19</v>
          </cell>
          <cell r="AX447">
            <v>21</v>
          </cell>
          <cell r="AY447">
            <v>22</v>
          </cell>
          <cell r="AZ447">
            <v>16</v>
          </cell>
          <cell r="BA447">
            <v>21</v>
          </cell>
          <cell r="BB447">
            <v>15</v>
          </cell>
          <cell r="BC447">
            <v>16</v>
          </cell>
          <cell r="BD447">
            <v>9</v>
          </cell>
          <cell r="BE447">
            <v>15</v>
          </cell>
          <cell r="BF447">
            <v>11</v>
          </cell>
          <cell r="BG447">
            <v>16</v>
          </cell>
          <cell r="BH447">
            <v>14</v>
          </cell>
          <cell r="BI447">
            <v>7</v>
          </cell>
          <cell r="BJ447">
            <v>9</v>
          </cell>
          <cell r="BK447">
            <v>15</v>
          </cell>
          <cell r="BL447">
            <v>10</v>
          </cell>
          <cell r="BM447">
            <v>13</v>
          </cell>
          <cell r="BN447">
            <v>13</v>
          </cell>
          <cell r="BO447">
            <v>14</v>
          </cell>
          <cell r="BP447">
            <v>7</v>
          </cell>
          <cell r="BQ447">
            <v>18</v>
          </cell>
          <cell r="BR447">
            <v>16</v>
          </cell>
          <cell r="BS447">
            <v>13</v>
          </cell>
          <cell r="BT447">
            <v>22</v>
          </cell>
          <cell r="BU447">
            <v>32</v>
          </cell>
          <cell r="BV447">
            <v>29</v>
          </cell>
          <cell r="BW447">
            <v>22</v>
          </cell>
          <cell r="BX447">
            <v>16</v>
          </cell>
          <cell r="BY447">
            <v>14</v>
          </cell>
          <cell r="BZ447">
            <v>16</v>
          </cell>
          <cell r="CA447">
            <v>18</v>
          </cell>
          <cell r="CB447">
            <v>17</v>
          </cell>
          <cell r="CC447">
            <v>14</v>
          </cell>
          <cell r="CD447">
            <v>17</v>
          </cell>
          <cell r="CE447">
            <v>13</v>
          </cell>
          <cell r="CF447">
            <v>15</v>
          </cell>
          <cell r="CG447">
            <v>18</v>
          </cell>
          <cell r="CH447">
            <v>6</v>
          </cell>
          <cell r="CI447">
            <v>11</v>
          </cell>
          <cell r="CJ447">
            <v>8</v>
          </cell>
          <cell r="CK447">
            <v>7</v>
          </cell>
          <cell r="CL447">
            <v>7</v>
          </cell>
          <cell r="CM447">
            <v>5</v>
          </cell>
          <cell r="CN447">
            <v>10</v>
          </cell>
          <cell r="CO447">
            <v>7</v>
          </cell>
          <cell r="CP447">
            <v>9</v>
          </cell>
          <cell r="CQ447">
            <v>3</v>
          </cell>
          <cell r="CR447">
            <v>4</v>
          </cell>
          <cell r="CS447">
            <v>6</v>
          </cell>
          <cell r="CT447">
            <v>4</v>
          </cell>
          <cell r="CU447">
            <v>5</v>
          </cell>
          <cell r="CV447">
            <v>2</v>
          </cell>
          <cell r="CW447">
            <v>2</v>
          </cell>
          <cell r="CX447">
            <v>4</v>
          </cell>
          <cell r="CY447">
            <v>1</v>
          </cell>
          <cell r="CZ447">
            <v>1</v>
          </cell>
          <cell r="DA447">
            <v>0</v>
          </cell>
          <cell r="DB447">
            <v>0</v>
          </cell>
          <cell r="DC447">
            <v>0</v>
          </cell>
          <cell r="DD447">
            <v>1</v>
          </cell>
          <cell r="DE447">
            <v>0</v>
          </cell>
        </row>
        <row r="448">
          <cell r="A448" t="str">
            <v>ｼﾖｳｹ21</v>
          </cell>
          <cell r="B448" t="str">
            <v>ｼﾖｳｹ</v>
          </cell>
          <cell r="C448">
            <v>2</v>
          </cell>
          <cell r="D448">
            <v>1</v>
          </cell>
          <cell r="E448">
            <v>7</v>
          </cell>
          <cell r="F448">
            <v>4</v>
          </cell>
          <cell r="G448">
            <v>6</v>
          </cell>
          <cell r="H448">
            <v>5</v>
          </cell>
          <cell r="I448">
            <v>6</v>
          </cell>
          <cell r="J448">
            <v>2</v>
          </cell>
          <cell r="K448">
            <v>10</v>
          </cell>
          <cell r="L448">
            <v>4</v>
          </cell>
          <cell r="M448">
            <v>4</v>
          </cell>
          <cell r="N448">
            <v>4</v>
          </cell>
          <cell r="O448">
            <v>6</v>
          </cell>
          <cell r="P448">
            <v>4</v>
          </cell>
          <cell r="Q448">
            <v>5</v>
          </cell>
          <cell r="R448">
            <v>8</v>
          </cell>
          <cell r="S448">
            <v>9</v>
          </cell>
          <cell r="T448">
            <v>5</v>
          </cell>
          <cell r="U448">
            <v>9</v>
          </cell>
          <cell r="V448">
            <v>6</v>
          </cell>
          <cell r="W448">
            <v>7</v>
          </cell>
          <cell r="X448">
            <v>2</v>
          </cell>
          <cell r="Y448">
            <v>8</v>
          </cell>
          <cell r="Z448">
            <v>7</v>
          </cell>
          <cell r="AA448">
            <v>5</v>
          </cell>
          <cell r="AB448">
            <v>5</v>
          </cell>
          <cell r="AC448">
            <v>4</v>
          </cell>
          <cell r="AD448">
            <v>6</v>
          </cell>
          <cell r="AE448">
            <v>7</v>
          </cell>
          <cell r="AF448">
            <v>4</v>
          </cell>
          <cell r="AG448">
            <v>5</v>
          </cell>
          <cell r="AH448">
            <v>9</v>
          </cell>
          <cell r="AI448">
            <v>8</v>
          </cell>
          <cell r="AJ448">
            <v>3</v>
          </cell>
          <cell r="AK448">
            <v>4</v>
          </cell>
          <cell r="AL448">
            <v>5</v>
          </cell>
          <cell r="AM448">
            <v>8</v>
          </cell>
          <cell r="AN448">
            <v>6</v>
          </cell>
          <cell r="AO448">
            <v>8</v>
          </cell>
          <cell r="AP448">
            <v>5</v>
          </cell>
          <cell r="AQ448">
            <v>12</v>
          </cell>
          <cell r="AR448">
            <v>5</v>
          </cell>
          <cell r="AS448">
            <v>14</v>
          </cell>
          <cell r="AT448">
            <v>8</v>
          </cell>
          <cell r="AU448">
            <v>9</v>
          </cell>
          <cell r="AV448">
            <v>6</v>
          </cell>
          <cell r="AW448">
            <v>10</v>
          </cell>
          <cell r="AX448">
            <v>9</v>
          </cell>
          <cell r="AY448">
            <v>10</v>
          </cell>
          <cell r="AZ448">
            <v>10</v>
          </cell>
          <cell r="BA448">
            <v>7</v>
          </cell>
          <cell r="BB448">
            <v>6</v>
          </cell>
          <cell r="BC448">
            <v>9</v>
          </cell>
          <cell r="BD448">
            <v>7</v>
          </cell>
          <cell r="BE448">
            <v>6</v>
          </cell>
          <cell r="BF448">
            <v>3</v>
          </cell>
          <cell r="BG448">
            <v>7</v>
          </cell>
          <cell r="BH448">
            <v>6</v>
          </cell>
          <cell r="BI448">
            <v>1</v>
          </cell>
          <cell r="BJ448">
            <v>7</v>
          </cell>
          <cell r="BK448">
            <v>4</v>
          </cell>
          <cell r="BL448">
            <v>6</v>
          </cell>
          <cell r="BM448">
            <v>3</v>
          </cell>
          <cell r="BN448">
            <v>3</v>
          </cell>
          <cell r="BO448">
            <v>2</v>
          </cell>
          <cell r="BP448">
            <v>4</v>
          </cell>
          <cell r="BQ448">
            <v>8</v>
          </cell>
          <cell r="BR448">
            <v>7</v>
          </cell>
          <cell r="BS448">
            <v>3</v>
          </cell>
          <cell r="BT448">
            <v>9</v>
          </cell>
          <cell r="BU448">
            <v>3</v>
          </cell>
          <cell r="BV448">
            <v>5</v>
          </cell>
          <cell r="BW448">
            <v>3</v>
          </cell>
          <cell r="BX448">
            <v>4</v>
          </cell>
          <cell r="BY448">
            <v>9</v>
          </cell>
          <cell r="BZ448">
            <v>2</v>
          </cell>
          <cell r="CA448">
            <v>2</v>
          </cell>
          <cell r="CB448">
            <v>6</v>
          </cell>
          <cell r="CC448">
            <v>3</v>
          </cell>
          <cell r="CD448">
            <v>7</v>
          </cell>
          <cell r="CE448">
            <v>2</v>
          </cell>
          <cell r="CF448">
            <v>3</v>
          </cell>
          <cell r="CG448">
            <v>6</v>
          </cell>
          <cell r="CH448">
            <v>3</v>
          </cell>
          <cell r="CI448">
            <v>2</v>
          </cell>
          <cell r="CJ448">
            <v>2</v>
          </cell>
          <cell r="CK448">
            <v>3</v>
          </cell>
          <cell r="CL448">
            <v>1</v>
          </cell>
          <cell r="CM448">
            <v>2</v>
          </cell>
          <cell r="CN448">
            <v>0</v>
          </cell>
          <cell r="CO448">
            <v>0</v>
          </cell>
          <cell r="CP448">
            <v>1</v>
          </cell>
          <cell r="CQ448">
            <v>1</v>
          </cell>
          <cell r="CR448">
            <v>0</v>
          </cell>
          <cell r="CS448">
            <v>1</v>
          </cell>
          <cell r="CT448">
            <v>0</v>
          </cell>
          <cell r="CU448">
            <v>0</v>
          </cell>
          <cell r="CV448">
            <v>1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</row>
        <row r="449">
          <cell r="A449" t="str">
            <v>ｼﾖｳｹ22</v>
          </cell>
          <cell r="B449" t="str">
            <v>ｼﾖｳｹ</v>
          </cell>
          <cell r="C449">
            <v>2</v>
          </cell>
          <cell r="D449">
            <v>2</v>
          </cell>
          <cell r="E449">
            <v>2</v>
          </cell>
          <cell r="F449">
            <v>6</v>
          </cell>
          <cell r="G449">
            <v>3</v>
          </cell>
          <cell r="H449">
            <v>6</v>
          </cell>
          <cell r="I449">
            <v>3</v>
          </cell>
          <cell r="J449">
            <v>5</v>
          </cell>
          <cell r="K449">
            <v>8</v>
          </cell>
          <cell r="L449">
            <v>4</v>
          </cell>
          <cell r="M449">
            <v>3</v>
          </cell>
          <cell r="N449">
            <v>6</v>
          </cell>
          <cell r="O449">
            <v>7</v>
          </cell>
          <cell r="P449">
            <v>9</v>
          </cell>
          <cell r="Q449">
            <v>5</v>
          </cell>
          <cell r="R449">
            <v>3</v>
          </cell>
          <cell r="S449">
            <v>3</v>
          </cell>
          <cell r="T449">
            <v>4</v>
          </cell>
          <cell r="U449">
            <v>7</v>
          </cell>
          <cell r="V449">
            <v>6</v>
          </cell>
          <cell r="W449">
            <v>7</v>
          </cell>
          <cell r="X449">
            <v>8</v>
          </cell>
          <cell r="Y449">
            <v>3</v>
          </cell>
          <cell r="Z449">
            <v>5</v>
          </cell>
          <cell r="AA449">
            <v>6</v>
          </cell>
          <cell r="AB449">
            <v>15</v>
          </cell>
          <cell r="AC449">
            <v>7</v>
          </cell>
          <cell r="AD449">
            <v>8</v>
          </cell>
          <cell r="AE449">
            <v>9</v>
          </cell>
          <cell r="AF449">
            <v>8</v>
          </cell>
          <cell r="AG449">
            <v>9</v>
          </cell>
          <cell r="AH449">
            <v>13</v>
          </cell>
          <cell r="AI449">
            <v>8</v>
          </cell>
          <cell r="AJ449">
            <v>10</v>
          </cell>
          <cell r="AK449">
            <v>6</v>
          </cell>
          <cell r="AL449">
            <v>6</v>
          </cell>
          <cell r="AM449">
            <v>11</v>
          </cell>
          <cell r="AN449">
            <v>4</v>
          </cell>
          <cell r="AO449">
            <v>11</v>
          </cell>
          <cell r="AP449">
            <v>2</v>
          </cell>
          <cell r="AQ449">
            <v>5</v>
          </cell>
          <cell r="AR449">
            <v>8</v>
          </cell>
          <cell r="AS449">
            <v>9</v>
          </cell>
          <cell r="AT449">
            <v>9</v>
          </cell>
          <cell r="AU449">
            <v>9</v>
          </cell>
          <cell r="AV449">
            <v>5</v>
          </cell>
          <cell r="AW449">
            <v>4</v>
          </cell>
          <cell r="AX449">
            <v>16</v>
          </cell>
          <cell r="AY449">
            <v>14</v>
          </cell>
          <cell r="AZ449">
            <v>8</v>
          </cell>
          <cell r="BA449">
            <v>7</v>
          </cell>
          <cell r="BB449">
            <v>6</v>
          </cell>
          <cell r="BC449">
            <v>10</v>
          </cell>
          <cell r="BD449">
            <v>3</v>
          </cell>
          <cell r="BE449">
            <v>7</v>
          </cell>
          <cell r="BF449">
            <v>0</v>
          </cell>
          <cell r="BG449">
            <v>6</v>
          </cell>
          <cell r="BH449">
            <v>6</v>
          </cell>
          <cell r="BI449">
            <v>4</v>
          </cell>
          <cell r="BJ449">
            <v>3</v>
          </cell>
          <cell r="BK449">
            <v>2</v>
          </cell>
          <cell r="BL449">
            <v>5</v>
          </cell>
          <cell r="BM449">
            <v>3</v>
          </cell>
          <cell r="BN449">
            <v>6</v>
          </cell>
          <cell r="BO449">
            <v>3</v>
          </cell>
          <cell r="BP449">
            <v>7</v>
          </cell>
          <cell r="BQ449">
            <v>4</v>
          </cell>
          <cell r="BR449">
            <v>7</v>
          </cell>
          <cell r="BS449">
            <v>5</v>
          </cell>
          <cell r="BT449">
            <v>7</v>
          </cell>
          <cell r="BU449">
            <v>6</v>
          </cell>
          <cell r="BV449">
            <v>7</v>
          </cell>
          <cell r="BW449">
            <v>4</v>
          </cell>
          <cell r="BX449">
            <v>2</v>
          </cell>
          <cell r="BY449">
            <v>1</v>
          </cell>
          <cell r="BZ449">
            <v>3</v>
          </cell>
          <cell r="CA449">
            <v>10</v>
          </cell>
          <cell r="CB449">
            <v>8</v>
          </cell>
          <cell r="CC449">
            <v>6</v>
          </cell>
          <cell r="CD449">
            <v>6</v>
          </cell>
          <cell r="CE449">
            <v>2</v>
          </cell>
          <cell r="CF449">
            <v>5</v>
          </cell>
          <cell r="CG449">
            <v>9</v>
          </cell>
          <cell r="CH449">
            <v>4</v>
          </cell>
          <cell r="CI449">
            <v>5</v>
          </cell>
          <cell r="CJ449">
            <v>3</v>
          </cell>
          <cell r="CK449">
            <v>0</v>
          </cell>
          <cell r="CL449">
            <v>1</v>
          </cell>
          <cell r="CM449">
            <v>4</v>
          </cell>
          <cell r="CN449">
            <v>1</v>
          </cell>
          <cell r="CO449">
            <v>1</v>
          </cell>
          <cell r="CP449">
            <v>4</v>
          </cell>
          <cell r="CQ449">
            <v>3</v>
          </cell>
          <cell r="CR449">
            <v>1</v>
          </cell>
          <cell r="CS449">
            <v>2</v>
          </cell>
          <cell r="CT449">
            <v>1</v>
          </cell>
          <cell r="CU449">
            <v>0</v>
          </cell>
          <cell r="CV449">
            <v>0</v>
          </cell>
          <cell r="CW449">
            <v>0</v>
          </cell>
          <cell r="CX449">
            <v>1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</row>
        <row r="450">
          <cell r="A450" t="str">
            <v>ｼﾛﾄﾘ21</v>
          </cell>
          <cell r="B450" t="str">
            <v>ｼﾛﾄﾘ</v>
          </cell>
          <cell r="C450">
            <v>2</v>
          </cell>
          <cell r="D450">
            <v>1</v>
          </cell>
          <cell r="E450">
            <v>2</v>
          </cell>
          <cell r="F450">
            <v>3</v>
          </cell>
          <cell r="G450">
            <v>3</v>
          </cell>
          <cell r="H450">
            <v>0</v>
          </cell>
          <cell r="I450">
            <v>1</v>
          </cell>
          <cell r="J450">
            <v>4</v>
          </cell>
          <cell r="K450">
            <v>1</v>
          </cell>
          <cell r="L450">
            <v>3</v>
          </cell>
          <cell r="M450">
            <v>2</v>
          </cell>
          <cell r="N450">
            <v>3</v>
          </cell>
          <cell r="O450">
            <v>5</v>
          </cell>
          <cell r="P450">
            <v>1</v>
          </cell>
          <cell r="Q450">
            <v>3</v>
          </cell>
          <cell r="R450">
            <v>1</v>
          </cell>
          <cell r="S450">
            <v>4</v>
          </cell>
          <cell r="T450">
            <v>0</v>
          </cell>
          <cell r="U450">
            <v>3</v>
          </cell>
          <cell r="V450">
            <v>3</v>
          </cell>
          <cell r="W450">
            <v>7</v>
          </cell>
          <cell r="X450">
            <v>3</v>
          </cell>
          <cell r="Y450">
            <v>1</v>
          </cell>
          <cell r="Z450">
            <v>6</v>
          </cell>
          <cell r="AA450">
            <v>2</v>
          </cell>
          <cell r="AB450">
            <v>1</v>
          </cell>
          <cell r="AC450">
            <v>5</v>
          </cell>
          <cell r="AD450">
            <v>1</v>
          </cell>
          <cell r="AE450">
            <v>3</v>
          </cell>
          <cell r="AF450">
            <v>1</v>
          </cell>
          <cell r="AG450">
            <v>2</v>
          </cell>
          <cell r="AH450">
            <v>4</v>
          </cell>
          <cell r="AI450">
            <v>5</v>
          </cell>
          <cell r="AJ450">
            <v>2</v>
          </cell>
          <cell r="AK450">
            <v>2</v>
          </cell>
          <cell r="AL450">
            <v>2</v>
          </cell>
          <cell r="AM450">
            <v>3</v>
          </cell>
          <cell r="AN450">
            <v>3</v>
          </cell>
          <cell r="AO450">
            <v>4</v>
          </cell>
          <cell r="AP450">
            <v>3</v>
          </cell>
          <cell r="AQ450">
            <v>4</v>
          </cell>
          <cell r="AR450">
            <v>5</v>
          </cell>
          <cell r="AS450">
            <v>6</v>
          </cell>
          <cell r="AT450">
            <v>8</v>
          </cell>
          <cell r="AU450">
            <v>7</v>
          </cell>
          <cell r="AV450">
            <v>6</v>
          </cell>
          <cell r="AW450">
            <v>7</v>
          </cell>
          <cell r="AX450">
            <v>5</v>
          </cell>
          <cell r="AY450">
            <v>5</v>
          </cell>
          <cell r="AZ450">
            <v>4</v>
          </cell>
          <cell r="BA450">
            <v>5</v>
          </cell>
          <cell r="BB450">
            <v>4</v>
          </cell>
          <cell r="BC450">
            <v>8</v>
          </cell>
          <cell r="BD450">
            <v>1</v>
          </cell>
          <cell r="BE450">
            <v>9</v>
          </cell>
          <cell r="BF450">
            <v>3</v>
          </cell>
          <cell r="BG450">
            <v>5</v>
          </cell>
          <cell r="BH450">
            <v>5</v>
          </cell>
          <cell r="BI450">
            <v>4</v>
          </cell>
          <cell r="BJ450">
            <v>5</v>
          </cell>
          <cell r="BK450">
            <v>6</v>
          </cell>
          <cell r="BL450">
            <v>4</v>
          </cell>
          <cell r="BM450">
            <v>2</v>
          </cell>
          <cell r="BN450">
            <v>6</v>
          </cell>
          <cell r="BO450">
            <v>9</v>
          </cell>
          <cell r="BP450">
            <v>5</v>
          </cell>
          <cell r="BQ450">
            <v>4</v>
          </cell>
          <cell r="BR450">
            <v>3</v>
          </cell>
          <cell r="BS450">
            <v>8</v>
          </cell>
          <cell r="BT450">
            <v>6</v>
          </cell>
          <cell r="BU450">
            <v>8</v>
          </cell>
          <cell r="BV450">
            <v>7</v>
          </cell>
          <cell r="BW450">
            <v>4</v>
          </cell>
          <cell r="BX450">
            <v>2</v>
          </cell>
          <cell r="BY450">
            <v>5</v>
          </cell>
          <cell r="BZ450">
            <v>6</v>
          </cell>
          <cell r="CA450">
            <v>5</v>
          </cell>
          <cell r="CB450">
            <v>9</v>
          </cell>
          <cell r="CC450">
            <v>2</v>
          </cell>
          <cell r="CD450">
            <v>5</v>
          </cell>
          <cell r="CE450">
            <v>1</v>
          </cell>
          <cell r="CF450">
            <v>1</v>
          </cell>
          <cell r="CG450">
            <v>7</v>
          </cell>
          <cell r="CH450">
            <v>2</v>
          </cell>
          <cell r="CI450">
            <v>5</v>
          </cell>
          <cell r="CJ450">
            <v>2</v>
          </cell>
          <cell r="CK450">
            <v>2</v>
          </cell>
          <cell r="CL450">
            <v>2</v>
          </cell>
          <cell r="CM450">
            <v>4</v>
          </cell>
          <cell r="CN450">
            <v>1</v>
          </cell>
          <cell r="CO450">
            <v>1</v>
          </cell>
          <cell r="CP450">
            <v>4</v>
          </cell>
          <cell r="CQ450">
            <v>2</v>
          </cell>
          <cell r="CR450">
            <v>1</v>
          </cell>
          <cell r="CS450">
            <v>0</v>
          </cell>
          <cell r="CT450">
            <v>2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1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</row>
        <row r="451">
          <cell r="A451" t="str">
            <v>ｼﾛﾄﾘ22</v>
          </cell>
          <cell r="B451" t="str">
            <v>ｼﾛﾄﾘ</v>
          </cell>
          <cell r="C451">
            <v>2</v>
          </cell>
          <cell r="D451">
            <v>2</v>
          </cell>
          <cell r="E451">
            <v>2</v>
          </cell>
          <cell r="F451">
            <v>3</v>
          </cell>
          <cell r="G451">
            <v>3</v>
          </cell>
          <cell r="H451">
            <v>0</v>
          </cell>
          <cell r="I451">
            <v>2</v>
          </cell>
          <cell r="J451">
            <v>5</v>
          </cell>
          <cell r="K451">
            <v>3</v>
          </cell>
          <cell r="L451">
            <v>2</v>
          </cell>
          <cell r="M451">
            <v>1</v>
          </cell>
          <cell r="N451">
            <v>5</v>
          </cell>
          <cell r="O451">
            <v>4</v>
          </cell>
          <cell r="P451">
            <v>2</v>
          </cell>
          <cell r="Q451">
            <v>2</v>
          </cell>
          <cell r="R451">
            <v>1</v>
          </cell>
          <cell r="S451">
            <v>3</v>
          </cell>
          <cell r="T451">
            <v>2</v>
          </cell>
          <cell r="U451">
            <v>6</v>
          </cell>
          <cell r="V451">
            <v>1</v>
          </cell>
          <cell r="W451">
            <v>3</v>
          </cell>
          <cell r="X451">
            <v>0</v>
          </cell>
          <cell r="Y451">
            <v>5</v>
          </cell>
          <cell r="Z451">
            <v>3</v>
          </cell>
          <cell r="AA451">
            <v>3</v>
          </cell>
          <cell r="AB451">
            <v>0</v>
          </cell>
          <cell r="AC451">
            <v>2</v>
          </cell>
          <cell r="AD451">
            <v>5</v>
          </cell>
          <cell r="AE451">
            <v>1</v>
          </cell>
          <cell r="AF451">
            <v>2</v>
          </cell>
          <cell r="AG451">
            <v>2</v>
          </cell>
          <cell r="AH451">
            <v>2</v>
          </cell>
          <cell r="AI451">
            <v>2</v>
          </cell>
          <cell r="AJ451">
            <v>3</v>
          </cell>
          <cell r="AK451">
            <v>1</v>
          </cell>
          <cell r="AL451">
            <v>4</v>
          </cell>
          <cell r="AM451">
            <v>4</v>
          </cell>
          <cell r="AN451">
            <v>4</v>
          </cell>
          <cell r="AO451">
            <v>3</v>
          </cell>
          <cell r="AP451">
            <v>5</v>
          </cell>
          <cell r="AQ451">
            <v>5</v>
          </cell>
          <cell r="AR451">
            <v>0</v>
          </cell>
          <cell r="AS451">
            <v>4</v>
          </cell>
          <cell r="AT451">
            <v>3</v>
          </cell>
          <cell r="AU451">
            <v>5</v>
          </cell>
          <cell r="AV451">
            <v>5</v>
          </cell>
          <cell r="AW451">
            <v>2</v>
          </cell>
          <cell r="AX451">
            <v>3</v>
          </cell>
          <cell r="AY451">
            <v>6</v>
          </cell>
          <cell r="AZ451">
            <v>4</v>
          </cell>
          <cell r="BA451">
            <v>5</v>
          </cell>
          <cell r="BB451">
            <v>5</v>
          </cell>
          <cell r="BC451">
            <v>3</v>
          </cell>
          <cell r="BD451">
            <v>5</v>
          </cell>
          <cell r="BE451">
            <v>6</v>
          </cell>
          <cell r="BF451">
            <v>2</v>
          </cell>
          <cell r="BG451">
            <v>4</v>
          </cell>
          <cell r="BH451">
            <v>7</v>
          </cell>
          <cell r="BI451">
            <v>3</v>
          </cell>
          <cell r="BJ451">
            <v>6</v>
          </cell>
          <cell r="BK451">
            <v>5</v>
          </cell>
          <cell r="BL451">
            <v>4</v>
          </cell>
          <cell r="BM451">
            <v>7</v>
          </cell>
          <cell r="BN451">
            <v>5</v>
          </cell>
          <cell r="BO451">
            <v>6</v>
          </cell>
          <cell r="BP451">
            <v>3</v>
          </cell>
          <cell r="BQ451">
            <v>8</v>
          </cell>
          <cell r="BR451">
            <v>1</v>
          </cell>
          <cell r="BS451">
            <v>5</v>
          </cell>
          <cell r="BT451">
            <v>6</v>
          </cell>
          <cell r="BU451">
            <v>9</v>
          </cell>
          <cell r="BV451">
            <v>10</v>
          </cell>
          <cell r="BW451">
            <v>5</v>
          </cell>
          <cell r="BX451">
            <v>5</v>
          </cell>
          <cell r="BY451">
            <v>4</v>
          </cell>
          <cell r="BZ451">
            <v>5</v>
          </cell>
          <cell r="CA451">
            <v>6</v>
          </cell>
          <cell r="CB451">
            <v>10</v>
          </cell>
          <cell r="CC451">
            <v>5</v>
          </cell>
          <cell r="CD451">
            <v>4</v>
          </cell>
          <cell r="CE451">
            <v>4</v>
          </cell>
          <cell r="CF451">
            <v>4</v>
          </cell>
          <cell r="CG451">
            <v>3</v>
          </cell>
          <cell r="CH451">
            <v>11</v>
          </cell>
          <cell r="CI451">
            <v>4</v>
          </cell>
          <cell r="CJ451">
            <v>3</v>
          </cell>
          <cell r="CK451">
            <v>1</v>
          </cell>
          <cell r="CL451">
            <v>3</v>
          </cell>
          <cell r="CM451">
            <v>6</v>
          </cell>
          <cell r="CN451">
            <v>1</v>
          </cell>
          <cell r="CO451">
            <v>5</v>
          </cell>
          <cell r="CP451">
            <v>0</v>
          </cell>
          <cell r="CQ451">
            <v>2</v>
          </cell>
          <cell r="CR451">
            <v>2</v>
          </cell>
          <cell r="CS451">
            <v>1</v>
          </cell>
          <cell r="CT451">
            <v>1</v>
          </cell>
          <cell r="CU451">
            <v>0</v>
          </cell>
          <cell r="CV451">
            <v>2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</row>
        <row r="452">
          <cell r="A452" t="str">
            <v>ｼﾞﾖｳ21</v>
          </cell>
          <cell r="B452" t="str">
            <v>ｼﾞﾖｳ</v>
          </cell>
          <cell r="C452">
            <v>2</v>
          </cell>
          <cell r="D452">
            <v>1</v>
          </cell>
          <cell r="E452">
            <v>3</v>
          </cell>
          <cell r="F452">
            <v>2</v>
          </cell>
          <cell r="G452">
            <v>2</v>
          </cell>
          <cell r="H452">
            <v>3</v>
          </cell>
          <cell r="I452">
            <v>3</v>
          </cell>
          <cell r="J452">
            <v>3</v>
          </cell>
          <cell r="K452">
            <v>9</v>
          </cell>
          <cell r="L452">
            <v>5</v>
          </cell>
          <cell r="M452">
            <v>4</v>
          </cell>
          <cell r="N452">
            <v>3</v>
          </cell>
          <cell r="O452">
            <v>1</v>
          </cell>
          <cell r="P452">
            <v>0</v>
          </cell>
          <cell r="Q452">
            <v>4</v>
          </cell>
          <cell r="R452">
            <v>2</v>
          </cell>
          <cell r="S452">
            <v>2</v>
          </cell>
          <cell r="T452">
            <v>3</v>
          </cell>
          <cell r="U452">
            <v>6</v>
          </cell>
          <cell r="V452">
            <v>3</v>
          </cell>
          <cell r="W452">
            <v>3</v>
          </cell>
          <cell r="X452">
            <v>0</v>
          </cell>
          <cell r="Y452">
            <v>4</v>
          </cell>
          <cell r="Z452">
            <v>5</v>
          </cell>
          <cell r="AA452">
            <v>5</v>
          </cell>
          <cell r="AB452">
            <v>4</v>
          </cell>
          <cell r="AC452">
            <v>3</v>
          </cell>
          <cell r="AD452">
            <v>3</v>
          </cell>
          <cell r="AE452">
            <v>6</v>
          </cell>
          <cell r="AF452">
            <v>2</v>
          </cell>
          <cell r="AG452">
            <v>7</v>
          </cell>
          <cell r="AH452">
            <v>1</v>
          </cell>
          <cell r="AI452">
            <v>2</v>
          </cell>
          <cell r="AJ452">
            <v>1</v>
          </cell>
          <cell r="AK452">
            <v>3</v>
          </cell>
          <cell r="AL452">
            <v>4</v>
          </cell>
          <cell r="AM452">
            <v>5</v>
          </cell>
          <cell r="AN452">
            <v>3</v>
          </cell>
          <cell r="AO452">
            <v>2</v>
          </cell>
          <cell r="AP452">
            <v>2</v>
          </cell>
          <cell r="AQ452">
            <v>7</v>
          </cell>
          <cell r="AR452">
            <v>5</v>
          </cell>
          <cell r="AS452">
            <v>9</v>
          </cell>
          <cell r="AT452">
            <v>6</v>
          </cell>
          <cell r="AU452">
            <v>4</v>
          </cell>
          <cell r="AV452">
            <v>11</v>
          </cell>
          <cell r="AW452">
            <v>5</v>
          </cell>
          <cell r="AX452">
            <v>3</v>
          </cell>
          <cell r="AY452">
            <v>9</v>
          </cell>
          <cell r="AZ452">
            <v>3</v>
          </cell>
          <cell r="BA452">
            <v>5</v>
          </cell>
          <cell r="BB452">
            <v>3</v>
          </cell>
          <cell r="BC452">
            <v>5</v>
          </cell>
          <cell r="BD452">
            <v>3</v>
          </cell>
          <cell r="BE452">
            <v>4</v>
          </cell>
          <cell r="BF452">
            <v>5</v>
          </cell>
          <cell r="BG452">
            <v>2</v>
          </cell>
          <cell r="BH452">
            <v>11</v>
          </cell>
          <cell r="BI452">
            <v>2</v>
          </cell>
          <cell r="BJ452">
            <v>3</v>
          </cell>
          <cell r="BK452">
            <v>6</v>
          </cell>
          <cell r="BL452">
            <v>5</v>
          </cell>
          <cell r="BM452">
            <v>4</v>
          </cell>
          <cell r="BN452">
            <v>4</v>
          </cell>
          <cell r="BO452">
            <v>3</v>
          </cell>
          <cell r="BP452">
            <v>1</v>
          </cell>
          <cell r="BQ452">
            <v>3</v>
          </cell>
          <cell r="BR452">
            <v>4</v>
          </cell>
          <cell r="BS452">
            <v>8</v>
          </cell>
          <cell r="BT452">
            <v>6</v>
          </cell>
          <cell r="BU452">
            <v>14</v>
          </cell>
          <cell r="BV452">
            <v>4</v>
          </cell>
          <cell r="BW452">
            <v>7</v>
          </cell>
          <cell r="BX452">
            <v>4</v>
          </cell>
          <cell r="BY452">
            <v>9</v>
          </cell>
          <cell r="BZ452">
            <v>6</v>
          </cell>
          <cell r="CA452">
            <v>5</v>
          </cell>
          <cell r="CB452">
            <v>2</v>
          </cell>
          <cell r="CC452">
            <v>4</v>
          </cell>
          <cell r="CD452">
            <v>4</v>
          </cell>
          <cell r="CE452">
            <v>1</v>
          </cell>
          <cell r="CF452">
            <v>3</v>
          </cell>
          <cell r="CG452">
            <v>4</v>
          </cell>
          <cell r="CH452">
            <v>4</v>
          </cell>
          <cell r="CI452">
            <v>1</v>
          </cell>
          <cell r="CJ452">
            <v>4</v>
          </cell>
          <cell r="CK452">
            <v>1</v>
          </cell>
          <cell r="CL452">
            <v>0</v>
          </cell>
          <cell r="CM452">
            <v>2</v>
          </cell>
          <cell r="CN452">
            <v>0</v>
          </cell>
          <cell r="CO452">
            <v>0</v>
          </cell>
          <cell r="CP452">
            <v>3</v>
          </cell>
          <cell r="CQ452">
            <v>1</v>
          </cell>
          <cell r="CR452">
            <v>2</v>
          </cell>
          <cell r="CS452">
            <v>0</v>
          </cell>
          <cell r="CT452">
            <v>2</v>
          </cell>
          <cell r="CU452">
            <v>1</v>
          </cell>
          <cell r="CV452">
            <v>1</v>
          </cell>
          <cell r="CW452">
            <v>0</v>
          </cell>
          <cell r="CX452">
            <v>0</v>
          </cell>
          <cell r="CY452">
            <v>0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</row>
        <row r="453">
          <cell r="A453" t="str">
            <v>ｼﾞﾖｳ22</v>
          </cell>
          <cell r="B453" t="str">
            <v>ｼﾞﾖｳ</v>
          </cell>
          <cell r="C453">
            <v>2</v>
          </cell>
          <cell r="D453">
            <v>2</v>
          </cell>
          <cell r="E453">
            <v>2</v>
          </cell>
          <cell r="F453">
            <v>5</v>
          </cell>
          <cell r="G453">
            <v>4</v>
          </cell>
          <cell r="H453">
            <v>3</v>
          </cell>
          <cell r="I453">
            <v>4</v>
          </cell>
          <cell r="J453">
            <v>2</v>
          </cell>
          <cell r="K453">
            <v>1</v>
          </cell>
          <cell r="L453">
            <v>2</v>
          </cell>
          <cell r="M453">
            <v>3</v>
          </cell>
          <cell r="N453">
            <v>2</v>
          </cell>
          <cell r="O453">
            <v>6</v>
          </cell>
          <cell r="P453">
            <v>4</v>
          </cell>
          <cell r="Q453">
            <v>3</v>
          </cell>
          <cell r="R453">
            <v>2</v>
          </cell>
          <cell r="S453">
            <v>4</v>
          </cell>
          <cell r="T453">
            <v>8</v>
          </cell>
          <cell r="U453">
            <v>1</v>
          </cell>
          <cell r="V453">
            <v>4</v>
          </cell>
          <cell r="W453">
            <v>3</v>
          </cell>
          <cell r="X453">
            <v>5</v>
          </cell>
          <cell r="Y453">
            <v>3</v>
          </cell>
          <cell r="Z453">
            <v>1</v>
          </cell>
          <cell r="AA453">
            <v>4</v>
          </cell>
          <cell r="AB453">
            <v>5</v>
          </cell>
          <cell r="AC453">
            <v>2</v>
          </cell>
          <cell r="AD453">
            <v>3</v>
          </cell>
          <cell r="AE453">
            <v>1</v>
          </cell>
          <cell r="AF453">
            <v>1</v>
          </cell>
          <cell r="AG453">
            <v>3</v>
          </cell>
          <cell r="AH453">
            <v>7</v>
          </cell>
          <cell r="AI453">
            <v>6</v>
          </cell>
          <cell r="AJ453">
            <v>5</v>
          </cell>
          <cell r="AK453">
            <v>4</v>
          </cell>
          <cell r="AL453">
            <v>3</v>
          </cell>
          <cell r="AM453">
            <v>2</v>
          </cell>
          <cell r="AN453">
            <v>4</v>
          </cell>
          <cell r="AO453">
            <v>3</v>
          </cell>
          <cell r="AP453">
            <v>6</v>
          </cell>
          <cell r="AQ453">
            <v>1</v>
          </cell>
          <cell r="AR453">
            <v>2</v>
          </cell>
          <cell r="AS453">
            <v>5</v>
          </cell>
          <cell r="AT453">
            <v>4</v>
          </cell>
          <cell r="AU453">
            <v>6</v>
          </cell>
          <cell r="AV453">
            <v>2</v>
          </cell>
          <cell r="AW453">
            <v>4</v>
          </cell>
          <cell r="AX453">
            <v>6</v>
          </cell>
          <cell r="AY453">
            <v>6</v>
          </cell>
          <cell r="AZ453">
            <v>4</v>
          </cell>
          <cell r="BA453">
            <v>8</v>
          </cell>
          <cell r="BB453">
            <v>3</v>
          </cell>
          <cell r="BC453">
            <v>1</v>
          </cell>
          <cell r="BD453">
            <v>3</v>
          </cell>
          <cell r="BE453">
            <v>4</v>
          </cell>
          <cell r="BF453">
            <v>5</v>
          </cell>
          <cell r="BG453">
            <v>2</v>
          </cell>
          <cell r="BH453">
            <v>4</v>
          </cell>
          <cell r="BI453">
            <v>4</v>
          </cell>
          <cell r="BJ453">
            <v>2</v>
          </cell>
          <cell r="BK453">
            <v>3</v>
          </cell>
          <cell r="BL453">
            <v>2</v>
          </cell>
          <cell r="BM453">
            <v>6</v>
          </cell>
          <cell r="BN453">
            <v>9</v>
          </cell>
          <cell r="BO453">
            <v>1</v>
          </cell>
          <cell r="BP453">
            <v>9</v>
          </cell>
          <cell r="BQ453">
            <v>5</v>
          </cell>
          <cell r="BR453">
            <v>4</v>
          </cell>
          <cell r="BS453">
            <v>7</v>
          </cell>
          <cell r="BT453">
            <v>5</v>
          </cell>
          <cell r="BU453">
            <v>9</v>
          </cell>
          <cell r="BV453">
            <v>13</v>
          </cell>
          <cell r="BW453">
            <v>6</v>
          </cell>
          <cell r="BX453">
            <v>3</v>
          </cell>
          <cell r="BY453">
            <v>1</v>
          </cell>
          <cell r="BZ453">
            <v>5</v>
          </cell>
          <cell r="CA453">
            <v>6</v>
          </cell>
          <cell r="CB453">
            <v>3</v>
          </cell>
          <cell r="CC453">
            <v>2</v>
          </cell>
          <cell r="CD453">
            <v>2</v>
          </cell>
          <cell r="CE453">
            <v>4</v>
          </cell>
          <cell r="CF453">
            <v>8</v>
          </cell>
          <cell r="CG453">
            <v>7</v>
          </cell>
          <cell r="CH453">
            <v>3</v>
          </cell>
          <cell r="CI453">
            <v>6</v>
          </cell>
          <cell r="CJ453">
            <v>2</v>
          </cell>
          <cell r="CK453">
            <v>1</v>
          </cell>
          <cell r="CL453">
            <v>3</v>
          </cell>
          <cell r="CM453">
            <v>1</v>
          </cell>
          <cell r="CN453">
            <v>2</v>
          </cell>
          <cell r="CO453">
            <v>3</v>
          </cell>
          <cell r="CP453">
            <v>6</v>
          </cell>
          <cell r="CQ453">
            <v>5</v>
          </cell>
          <cell r="CR453">
            <v>0</v>
          </cell>
          <cell r="CS453">
            <v>2</v>
          </cell>
          <cell r="CT453">
            <v>3</v>
          </cell>
          <cell r="CU453">
            <v>3</v>
          </cell>
          <cell r="CV453">
            <v>0</v>
          </cell>
          <cell r="CW453">
            <v>0</v>
          </cell>
          <cell r="CX453">
            <v>1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</row>
        <row r="454">
          <cell r="A454" t="str">
            <v>ｾｷｼ 21</v>
          </cell>
          <cell r="B454" t="str">
            <v xml:space="preserve">ｾｷｼ </v>
          </cell>
          <cell r="C454">
            <v>2</v>
          </cell>
          <cell r="D454">
            <v>1</v>
          </cell>
          <cell r="E454">
            <v>13</v>
          </cell>
          <cell r="F454">
            <v>17</v>
          </cell>
          <cell r="G454">
            <v>12</v>
          </cell>
          <cell r="H454">
            <v>17</v>
          </cell>
          <cell r="I454">
            <v>13</v>
          </cell>
          <cell r="J454">
            <v>24</v>
          </cell>
          <cell r="K454">
            <v>21</v>
          </cell>
          <cell r="L454">
            <v>11</v>
          </cell>
          <cell r="M454">
            <v>15</v>
          </cell>
          <cell r="N454">
            <v>22</v>
          </cell>
          <cell r="O454">
            <v>26</v>
          </cell>
          <cell r="P454">
            <v>22</v>
          </cell>
          <cell r="Q454">
            <v>17</v>
          </cell>
          <cell r="R454">
            <v>20</v>
          </cell>
          <cell r="S454">
            <v>25</v>
          </cell>
          <cell r="T454">
            <v>22</v>
          </cell>
          <cell r="U454">
            <v>21</v>
          </cell>
          <cell r="V454">
            <v>21</v>
          </cell>
          <cell r="W454">
            <v>13</v>
          </cell>
          <cell r="X454">
            <v>20</v>
          </cell>
          <cell r="Y454">
            <v>16</v>
          </cell>
          <cell r="Z454">
            <v>16</v>
          </cell>
          <cell r="AA454">
            <v>19</v>
          </cell>
          <cell r="AB454">
            <v>18</v>
          </cell>
          <cell r="AC454">
            <v>20</v>
          </cell>
          <cell r="AD454">
            <v>15</v>
          </cell>
          <cell r="AE454">
            <v>14</v>
          </cell>
          <cell r="AF454">
            <v>21</v>
          </cell>
          <cell r="AG454">
            <v>12</v>
          </cell>
          <cell r="AH454">
            <v>19</v>
          </cell>
          <cell r="AI454">
            <v>17</v>
          </cell>
          <cell r="AJ454">
            <v>27</v>
          </cell>
          <cell r="AK454">
            <v>25</v>
          </cell>
          <cell r="AL454">
            <v>13</v>
          </cell>
          <cell r="AM454">
            <v>21</v>
          </cell>
          <cell r="AN454">
            <v>21</v>
          </cell>
          <cell r="AO454">
            <v>19</v>
          </cell>
          <cell r="AP454">
            <v>22</v>
          </cell>
          <cell r="AQ454">
            <v>29</v>
          </cell>
          <cell r="AR454">
            <v>24</v>
          </cell>
          <cell r="AS454">
            <v>21</v>
          </cell>
          <cell r="AT454">
            <v>27</v>
          </cell>
          <cell r="AU454">
            <v>26</v>
          </cell>
          <cell r="AV454">
            <v>36</v>
          </cell>
          <cell r="AW454">
            <v>44</v>
          </cell>
          <cell r="AX454">
            <v>43</v>
          </cell>
          <cell r="AY454">
            <v>32</v>
          </cell>
          <cell r="AZ454">
            <v>36</v>
          </cell>
          <cell r="BA454">
            <v>36</v>
          </cell>
          <cell r="BB454">
            <v>34</v>
          </cell>
          <cell r="BC454">
            <v>30</v>
          </cell>
          <cell r="BD454">
            <v>30</v>
          </cell>
          <cell r="BE454">
            <v>28</v>
          </cell>
          <cell r="BF454">
            <v>24</v>
          </cell>
          <cell r="BG454">
            <v>23</v>
          </cell>
          <cell r="BH454">
            <v>22</v>
          </cell>
          <cell r="BI454">
            <v>18</v>
          </cell>
          <cell r="BJ454">
            <v>27</v>
          </cell>
          <cell r="BK454">
            <v>25</v>
          </cell>
          <cell r="BL454">
            <v>25</v>
          </cell>
          <cell r="BM454">
            <v>20</v>
          </cell>
          <cell r="BN454">
            <v>28</v>
          </cell>
          <cell r="BO454">
            <v>19</v>
          </cell>
          <cell r="BP454">
            <v>24</v>
          </cell>
          <cell r="BQ454">
            <v>26</v>
          </cell>
          <cell r="BR454">
            <v>20</v>
          </cell>
          <cell r="BS454">
            <v>18</v>
          </cell>
          <cell r="BT454">
            <v>30</v>
          </cell>
          <cell r="BU454">
            <v>26</v>
          </cell>
          <cell r="BV454">
            <v>26</v>
          </cell>
          <cell r="BW454">
            <v>39</v>
          </cell>
          <cell r="BX454">
            <v>27</v>
          </cell>
          <cell r="BY454">
            <v>26</v>
          </cell>
          <cell r="BZ454">
            <v>24</v>
          </cell>
          <cell r="CA454">
            <v>33</v>
          </cell>
          <cell r="CB454">
            <v>26</v>
          </cell>
          <cell r="CC454">
            <v>23</v>
          </cell>
          <cell r="CD454">
            <v>26</v>
          </cell>
          <cell r="CE454">
            <v>22</v>
          </cell>
          <cell r="CF454">
            <v>34</v>
          </cell>
          <cell r="CG454">
            <v>15</v>
          </cell>
          <cell r="CH454">
            <v>19</v>
          </cell>
          <cell r="CI454">
            <v>17</v>
          </cell>
          <cell r="CJ454">
            <v>6</v>
          </cell>
          <cell r="CK454">
            <v>16</v>
          </cell>
          <cell r="CL454">
            <v>11</v>
          </cell>
          <cell r="CM454">
            <v>5</v>
          </cell>
          <cell r="CN454">
            <v>9</v>
          </cell>
          <cell r="CO454">
            <v>4</v>
          </cell>
          <cell r="CP454">
            <v>5</v>
          </cell>
          <cell r="CQ454">
            <v>3</v>
          </cell>
          <cell r="CR454">
            <v>4</v>
          </cell>
          <cell r="CS454">
            <v>3</v>
          </cell>
          <cell r="CT454">
            <v>0</v>
          </cell>
          <cell r="CU454">
            <v>1</v>
          </cell>
          <cell r="CV454">
            <v>1</v>
          </cell>
          <cell r="CW454">
            <v>0</v>
          </cell>
          <cell r="CX454">
            <v>2</v>
          </cell>
          <cell r="CY454">
            <v>2</v>
          </cell>
          <cell r="CZ454">
            <v>1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</row>
        <row r="455">
          <cell r="A455" t="str">
            <v>ｾｷｼ 22</v>
          </cell>
          <cell r="B455" t="str">
            <v xml:space="preserve">ｾｷｼ </v>
          </cell>
          <cell r="C455">
            <v>2</v>
          </cell>
          <cell r="D455">
            <v>2</v>
          </cell>
          <cell r="E455">
            <v>16</v>
          </cell>
          <cell r="F455">
            <v>6</v>
          </cell>
          <cell r="G455">
            <v>12</v>
          </cell>
          <cell r="H455">
            <v>18</v>
          </cell>
          <cell r="I455">
            <v>11</v>
          </cell>
          <cell r="J455">
            <v>15</v>
          </cell>
          <cell r="K455">
            <v>17</v>
          </cell>
          <cell r="L455">
            <v>14</v>
          </cell>
          <cell r="M455">
            <v>15</v>
          </cell>
          <cell r="N455">
            <v>21</v>
          </cell>
          <cell r="O455">
            <v>19</v>
          </cell>
          <cell r="P455">
            <v>19</v>
          </cell>
          <cell r="Q455">
            <v>12</v>
          </cell>
          <cell r="R455">
            <v>23</v>
          </cell>
          <cell r="S455">
            <v>22</v>
          </cell>
          <cell r="T455">
            <v>18</v>
          </cell>
          <cell r="U455">
            <v>18</v>
          </cell>
          <cell r="V455">
            <v>25</v>
          </cell>
          <cell r="W455">
            <v>23</v>
          </cell>
          <cell r="X455">
            <v>11</v>
          </cell>
          <cell r="Y455">
            <v>16</v>
          </cell>
          <cell r="Z455">
            <v>11</v>
          </cell>
          <cell r="AA455">
            <v>18</v>
          </cell>
          <cell r="AB455">
            <v>12</v>
          </cell>
          <cell r="AC455">
            <v>9</v>
          </cell>
          <cell r="AD455">
            <v>23</v>
          </cell>
          <cell r="AE455">
            <v>16</v>
          </cell>
          <cell r="AF455">
            <v>16</v>
          </cell>
          <cell r="AG455">
            <v>19</v>
          </cell>
          <cell r="AH455">
            <v>14</v>
          </cell>
          <cell r="AI455">
            <v>26</v>
          </cell>
          <cell r="AJ455">
            <v>22</v>
          </cell>
          <cell r="AK455">
            <v>28</v>
          </cell>
          <cell r="AL455">
            <v>20</v>
          </cell>
          <cell r="AM455">
            <v>21</v>
          </cell>
          <cell r="AN455">
            <v>14</v>
          </cell>
          <cell r="AO455">
            <v>23</v>
          </cell>
          <cell r="AP455">
            <v>30</v>
          </cell>
          <cell r="AQ455">
            <v>19</v>
          </cell>
          <cell r="AR455">
            <v>16</v>
          </cell>
          <cell r="AS455">
            <v>21</v>
          </cell>
          <cell r="AT455">
            <v>29</v>
          </cell>
          <cell r="AU455">
            <v>21</v>
          </cell>
          <cell r="AV455">
            <v>39</v>
          </cell>
          <cell r="AW455">
            <v>30</v>
          </cell>
          <cell r="AX455">
            <v>31</v>
          </cell>
          <cell r="AY455">
            <v>34</v>
          </cell>
          <cell r="AZ455">
            <v>39</v>
          </cell>
          <cell r="BA455">
            <v>39</v>
          </cell>
          <cell r="BB455">
            <v>18</v>
          </cell>
          <cell r="BC455">
            <v>22</v>
          </cell>
          <cell r="BD455">
            <v>15</v>
          </cell>
          <cell r="BE455">
            <v>33</v>
          </cell>
          <cell r="BF455">
            <v>28</v>
          </cell>
          <cell r="BG455">
            <v>22</v>
          </cell>
          <cell r="BH455">
            <v>20</v>
          </cell>
          <cell r="BI455">
            <v>18</v>
          </cell>
          <cell r="BJ455">
            <v>27</v>
          </cell>
          <cell r="BK455">
            <v>26</v>
          </cell>
          <cell r="BL455">
            <v>21</v>
          </cell>
          <cell r="BM455">
            <v>21</v>
          </cell>
          <cell r="BN455">
            <v>19</v>
          </cell>
          <cell r="BO455">
            <v>22</v>
          </cell>
          <cell r="BP455">
            <v>23</v>
          </cell>
          <cell r="BQ455">
            <v>26</v>
          </cell>
          <cell r="BR455">
            <v>27</v>
          </cell>
          <cell r="BS455">
            <v>22</v>
          </cell>
          <cell r="BT455">
            <v>36</v>
          </cell>
          <cell r="BU455">
            <v>31</v>
          </cell>
          <cell r="BV455">
            <v>33</v>
          </cell>
          <cell r="BW455">
            <v>28</v>
          </cell>
          <cell r="BX455">
            <v>19</v>
          </cell>
          <cell r="BY455">
            <v>31</v>
          </cell>
          <cell r="BZ455">
            <v>37</v>
          </cell>
          <cell r="CA455">
            <v>40</v>
          </cell>
          <cell r="CB455">
            <v>26</v>
          </cell>
          <cell r="CC455">
            <v>33</v>
          </cell>
          <cell r="CD455">
            <v>34</v>
          </cell>
          <cell r="CE455">
            <v>28</v>
          </cell>
          <cell r="CF455">
            <v>20</v>
          </cell>
          <cell r="CG455">
            <v>18</v>
          </cell>
          <cell r="CH455">
            <v>17</v>
          </cell>
          <cell r="CI455">
            <v>20</v>
          </cell>
          <cell r="CJ455">
            <v>20</v>
          </cell>
          <cell r="CK455">
            <v>17</v>
          </cell>
          <cell r="CL455">
            <v>14</v>
          </cell>
          <cell r="CM455">
            <v>12</v>
          </cell>
          <cell r="CN455">
            <v>11</v>
          </cell>
          <cell r="CO455">
            <v>11</v>
          </cell>
          <cell r="CP455">
            <v>8</v>
          </cell>
          <cell r="CQ455">
            <v>10</v>
          </cell>
          <cell r="CR455">
            <v>8</v>
          </cell>
          <cell r="CS455">
            <v>6</v>
          </cell>
          <cell r="CT455">
            <v>5</v>
          </cell>
          <cell r="CU455">
            <v>7</v>
          </cell>
          <cell r="CV455">
            <v>5</v>
          </cell>
          <cell r="CW455">
            <v>2</v>
          </cell>
          <cell r="CX455">
            <v>2</v>
          </cell>
          <cell r="CY455">
            <v>2</v>
          </cell>
          <cell r="CZ455">
            <v>0</v>
          </cell>
          <cell r="DA455">
            <v>1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</row>
        <row r="456">
          <cell r="A456" t="str">
            <v>ﾂﾈﾀｹ21</v>
          </cell>
          <cell r="B456" t="str">
            <v>ﾂﾈﾀｹ</v>
          </cell>
          <cell r="C456">
            <v>2</v>
          </cell>
          <cell r="D456">
            <v>1</v>
          </cell>
          <cell r="E456">
            <v>5</v>
          </cell>
          <cell r="F456">
            <v>9</v>
          </cell>
          <cell r="G456">
            <v>7</v>
          </cell>
          <cell r="H456">
            <v>7</v>
          </cell>
          <cell r="I456">
            <v>5</v>
          </cell>
          <cell r="J456">
            <v>7</v>
          </cell>
          <cell r="K456">
            <v>12</v>
          </cell>
          <cell r="L456">
            <v>5</v>
          </cell>
          <cell r="M456">
            <v>3</v>
          </cell>
          <cell r="N456">
            <v>9</v>
          </cell>
          <cell r="O456">
            <v>5</v>
          </cell>
          <cell r="P456">
            <v>6</v>
          </cell>
          <cell r="Q456">
            <v>5</v>
          </cell>
          <cell r="R456">
            <v>2</v>
          </cell>
          <cell r="S456">
            <v>5</v>
          </cell>
          <cell r="T456">
            <v>5</v>
          </cell>
          <cell r="U456">
            <v>9</v>
          </cell>
          <cell r="V456">
            <v>5</v>
          </cell>
          <cell r="W456">
            <v>9</v>
          </cell>
          <cell r="X456">
            <v>4</v>
          </cell>
          <cell r="Y456">
            <v>3</v>
          </cell>
          <cell r="Z456">
            <v>1</v>
          </cell>
          <cell r="AA456">
            <v>4</v>
          </cell>
          <cell r="AB456">
            <v>6</v>
          </cell>
          <cell r="AC456">
            <v>7</v>
          </cell>
          <cell r="AD456">
            <v>8</v>
          </cell>
          <cell r="AE456">
            <v>3</v>
          </cell>
          <cell r="AF456">
            <v>4</v>
          </cell>
          <cell r="AG456">
            <v>3</v>
          </cell>
          <cell r="AH456">
            <v>6</v>
          </cell>
          <cell r="AI456">
            <v>8</v>
          </cell>
          <cell r="AJ456">
            <v>5</v>
          </cell>
          <cell r="AK456">
            <v>6</v>
          </cell>
          <cell r="AL456">
            <v>13</v>
          </cell>
          <cell r="AM456">
            <v>18</v>
          </cell>
          <cell r="AN456">
            <v>9</v>
          </cell>
          <cell r="AO456">
            <v>8</v>
          </cell>
          <cell r="AP456">
            <v>5</v>
          </cell>
          <cell r="AQ456">
            <v>13</v>
          </cell>
          <cell r="AR456">
            <v>8</v>
          </cell>
          <cell r="AS456">
            <v>7</v>
          </cell>
          <cell r="AT456">
            <v>9</v>
          </cell>
          <cell r="AU456">
            <v>13</v>
          </cell>
          <cell r="AV456">
            <v>13</v>
          </cell>
          <cell r="AW456">
            <v>22</v>
          </cell>
          <cell r="AX456">
            <v>9</v>
          </cell>
          <cell r="AY456">
            <v>9</v>
          </cell>
          <cell r="AZ456">
            <v>8</v>
          </cell>
          <cell r="BA456">
            <v>5</v>
          </cell>
          <cell r="BB456">
            <v>3</v>
          </cell>
          <cell r="BC456">
            <v>14</v>
          </cell>
          <cell r="BD456">
            <v>3</v>
          </cell>
          <cell r="BE456">
            <v>5</v>
          </cell>
          <cell r="BF456">
            <v>8</v>
          </cell>
          <cell r="BG456">
            <v>4</v>
          </cell>
          <cell r="BH456">
            <v>11</v>
          </cell>
          <cell r="BI456">
            <v>13</v>
          </cell>
          <cell r="BJ456">
            <v>6</v>
          </cell>
          <cell r="BK456">
            <v>4</v>
          </cell>
          <cell r="BL456">
            <v>6</v>
          </cell>
          <cell r="BM456">
            <v>5</v>
          </cell>
          <cell r="BN456">
            <v>2</v>
          </cell>
          <cell r="BO456">
            <v>10</v>
          </cell>
          <cell r="BP456">
            <v>11</v>
          </cell>
          <cell r="BQ456">
            <v>6</v>
          </cell>
          <cell r="BR456">
            <v>7</v>
          </cell>
          <cell r="BS456">
            <v>4</v>
          </cell>
          <cell r="BT456">
            <v>9</v>
          </cell>
          <cell r="BU456">
            <v>15</v>
          </cell>
          <cell r="BV456">
            <v>15</v>
          </cell>
          <cell r="BW456">
            <v>5</v>
          </cell>
          <cell r="BX456">
            <v>8</v>
          </cell>
          <cell r="BY456">
            <v>14</v>
          </cell>
          <cell r="BZ456">
            <v>14</v>
          </cell>
          <cell r="CA456">
            <v>5</v>
          </cell>
          <cell r="CB456">
            <v>10</v>
          </cell>
          <cell r="CC456">
            <v>11</v>
          </cell>
          <cell r="CD456">
            <v>7</v>
          </cell>
          <cell r="CE456">
            <v>6</v>
          </cell>
          <cell r="CF456">
            <v>8</v>
          </cell>
          <cell r="CG456">
            <v>7</v>
          </cell>
          <cell r="CH456">
            <v>3</v>
          </cell>
          <cell r="CI456">
            <v>5</v>
          </cell>
          <cell r="CJ456">
            <v>4</v>
          </cell>
          <cell r="CK456">
            <v>3</v>
          </cell>
          <cell r="CL456">
            <v>1</v>
          </cell>
          <cell r="CM456">
            <v>2</v>
          </cell>
          <cell r="CN456">
            <v>3</v>
          </cell>
          <cell r="CO456">
            <v>1</v>
          </cell>
          <cell r="CP456">
            <v>3</v>
          </cell>
          <cell r="CQ456">
            <v>0</v>
          </cell>
          <cell r="CR456">
            <v>1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>
            <v>0</v>
          </cell>
          <cell r="DE456">
            <v>0</v>
          </cell>
        </row>
        <row r="457">
          <cell r="A457" t="str">
            <v>ﾂﾈﾀｹ22</v>
          </cell>
          <cell r="B457" t="str">
            <v>ﾂﾈﾀｹ</v>
          </cell>
          <cell r="C457">
            <v>2</v>
          </cell>
          <cell r="D457">
            <v>2</v>
          </cell>
          <cell r="E457">
            <v>8</v>
          </cell>
          <cell r="F457">
            <v>7</v>
          </cell>
          <cell r="G457">
            <v>5</v>
          </cell>
          <cell r="H457">
            <v>5</v>
          </cell>
          <cell r="I457">
            <v>12</v>
          </cell>
          <cell r="J457">
            <v>6</v>
          </cell>
          <cell r="K457">
            <v>10</v>
          </cell>
          <cell r="L457">
            <v>6</v>
          </cell>
          <cell r="M457">
            <v>5</v>
          </cell>
          <cell r="N457">
            <v>5</v>
          </cell>
          <cell r="O457">
            <v>10</v>
          </cell>
          <cell r="P457">
            <v>5</v>
          </cell>
          <cell r="Q457">
            <v>3</v>
          </cell>
          <cell r="R457">
            <v>5</v>
          </cell>
          <cell r="S457">
            <v>4</v>
          </cell>
          <cell r="T457">
            <v>4</v>
          </cell>
          <cell r="U457">
            <v>3</v>
          </cell>
          <cell r="V457">
            <v>2</v>
          </cell>
          <cell r="W457">
            <v>5</v>
          </cell>
          <cell r="X457">
            <v>7</v>
          </cell>
          <cell r="Y457">
            <v>8</v>
          </cell>
          <cell r="Z457">
            <v>6</v>
          </cell>
          <cell r="AA457">
            <v>3</v>
          </cell>
          <cell r="AB457">
            <v>7</v>
          </cell>
          <cell r="AC457">
            <v>2</v>
          </cell>
          <cell r="AD457">
            <v>5</v>
          </cell>
          <cell r="AE457">
            <v>5</v>
          </cell>
          <cell r="AF457">
            <v>5</v>
          </cell>
          <cell r="AG457">
            <v>9</v>
          </cell>
          <cell r="AH457">
            <v>7</v>
          </cell>
          <cell r="AI457">
            <v>6</v>
          </cell>
          <cell r="AJ457">
            <v>8</v>
          </cell>
          <cell r="AK457">
            <v>17</v>
          </cell>
          <cell r="AL457">
            <v>12</v>
          </cell>
          <cell r="AM457">
            <v>4</v>
          </cell>
          <cell r="AN457">
            <v>8</v>
          </cell>
          <cell r="AO457">
            <v>11</v>
          </cell>
          <cell r="AP457">
            <v>8</v>
          </cell>
          <cell r="AQ457">
            <v>14</v>
          </cell>
          <cell r="AR457">
            <v>8</v>
          </cell>
          <cell r="AS457">
            <v>8</v>
          </cell>
          <cell r="AT457">
            <v>8</v>
          </cell>
          <cell r="AU457">
            <v>6</v>
          </cell>
          <cell r="AV457">
            <v>14</v>
          </cell>
          <cell r="AW457">
            <v>10</v>
          </cell>
          <cell r="AX457">
            <v>7</v>
          </cell>
          <cell r="AY457">
            <v>8</v>
          </cell>
          <cell r="AZ457">
            <v>8</v>
          </cell>
          <cell r="BA457">
            <v>9</v>
          </cell>
          <cell r="BB457">
            <v>5</v>
          </cell>
          <cell r="BC457">
            <v>4</v>
          </cell>
          <cell r="BD457">
            <v>1</v>
          </cell>
          <cell r="BE457">
            <v>9</v>
          </cell>
          <cell r="BF457">
            <v>3</v>
          </cell>
          <cell r="BG457">
            <v>5</v>
          </cell>
          <cell r="BH457">
            <v>10</v>
          </cell>
          <cell r="BI457">
            <v>7</v>
          </cell>
          <cell r="BJ457">
            <v>4</v>
          </cell>
          <cell r="BK457">
            <v>7</v>
          </cell>
          <cell r="BL457">
            <v>9</v>
          </cell>
          <cell r="BM457">
            <v>2</v>
          </cell>
          <cell r="BN457">
            <v>8</v>
          </cell>
          <cell r="BO457">
            <v>8</v>
          </cell>
          <cell r="BP457">
            <v>4</v>
          </cell>
          <cell r="BQ457">
            <v>9</v>
          </cell>
          <cell r="BR457">
            <v>11</v>
          </cell>
          <cell r="BS457">
            <v>5</v>
          </cell>
          <cell r="BT457">
            <v>18</v>
          </cell>
          <cell r="BU457">
            <v>10</v>
          </cell>
          <cell r="BV457">
            <v>13</v>
          </cell>
          <cell r="BW457">
            <v>15</v>
          </cell>
          <cell r="BX457">
            <v>11</v>
          </cell>
          <cell r="BY457">
            <v>4</v>
          </cell>
          <cell r="BZ457">
            <v>6</v>
          </cell>
          <cell r="CA457">
            <v>13</v>
          </cell>
          <cell r="CB457">
            <v>5</v>
          </cell>
          <cell r="CC457">
            <v>10</v>
          </cell>
          <cell r="CD457">
            <v>5</v>
          </cell>
          <cell r="CE457">
            <v>9</v>
          </cell>
          <cell r="CF457">
            <v>5</v>
          </cell>
          <cell r="CG457">
            <v>8</v>
          </cell>
          <cell r="CH457">
            <v>11</v>
          </cell>
          <cell r="CI457">
            <v>9</v>
          </cell>
          <cell r="CJ457">
            <v>10</v>
          </cell>
          <cell r="CK457">
            <v>7</v>
          </cell>
          <cell r="CL457">
            <v>6</v>
          </cell>
          <cell r="CM457">
            <v>3</v>
          </cell>
          <cell r="CN457">
            <v>4</v>
          </cell>
          <cell r="CO457">
            <v>2</v>
          </cell>
          <cell r="CP457">
            <v>5</v>
          </cell>
          <cell r="CQ457">
            <v>7</v>
          </cell>
          <cell r="CR457">
            <v>4</v>
          </cell>
          <cell r="CS457">
            <v>4</v>
          </cell>
          <cell r="CT457">
            <v>3</v>
          </cell>
          <cell r="CU457">
            <v>4</v>
          </cell>
          <cell r="CV457">
            <v>3</v>
          </cell>
          <cell r="CW457">
            <v>2</v>
          </cell>
          <cell r="CX457">
            <v>3</v>
          </cell>
          <cell r="CY457">
            <v>1</v>
          </cell>
          <cell r="CZ457">
            <v>0</v>
          </cell>
          <cell r="DA457">
            <v>0</v>
          </cell>
          <cell r="DB457">
            <v>0</v>
          </cell>
          <cell r="DC457">
            <v>0</v>
          </cell>
          <cell r="DD457">
            <v>0</v>
          </cell>
          <cell r="DE457">
            <v>0</v>
          </cell>
        </row>
        <row r="458">
          <cell r="A458" t="str">
            <v>ﾃﾝﾉｳ21</v>
          </cell>
          <cell r="B458" t="str">
            <v>ﾃﾝﾉｳ</v>
          </cell>
          <cell r="C458">
            <v>2</v>
          </cell>
          <cell r="D458">
            <v>1</v>
          </cell>
          <cell r="E458">
            <v>43</v>
          </cell>
          <cell r="F458">
            <v>29</v>
          </cell>
          <cell r="G458">
            <v>28</v>
          </cell>
          <cell r="H458">
            <v>35</v>
          </cell>
          <cell r="I458">
            <v>23</v>
          </cell>
          <cell r="J458">
            <v>46</v>
          </cell>
          <cell r="K458">
            <v>37</v>
          </cell>
          <cell r="L458">
            <v>32</v>
          </cell>
          <cell r="M458">
            <v>28</v>
          </cell>
          <cell r="N458">
            <v>33</v>
          </cell>
          <cell r="O458">
            <v>42</v>
          </cell>
          <cell r="P458">
            <v>34</v>
          </cell>
          <cell r="Q458">
            <v>26</v>
          </cell>
          <cell r="R458">
            <v>44</v>
          </cell>
          <cell r="S458">
            <v>26</v>
          </cell>
          <cell r="T458">
            <v>33</v>
          </cell>
          <cell r="U458">
            <v>30</v>
          </cell>
          <cell r="V458">
            <v>28</v>
          </cell>
          <cell r="W458">
            <v>21</v>
          </cell>
          <cell r="X458">
            <v>29</v>
          </cell>
          <cell r="Y458">
            <v>26</v>
          </cell>
          <cell r="Z458">
            <v>31</v>
          </cell>
          <cell r="AA458">
            <v>31</v>
          </cell>
          <cell r="AB458">
            <v>28</v>
          </cell>
          <cell r="AC458">
            <v>39</v>
          </cell>
          <cell r="AD458">
            <v>35</v>
          </cell>
          <cell r="AE458">
            <v>31</v>
          </cell>
          <cell r="AF458">
            <v>50</v>
          </cell>
          <cell r="AG458">
            <v>31</v>
          </cell>
          <cell r="AH458">
            <v>36</v>
          </cell>
          <cell r="AI458">
            <v>43</v>
          </cell>
          <cell r="AJ458">
            <v>39</v>
          </cell>
          <cell r="AK458">
            <v>57</v>
          </cell>
          <cell r="AL458">
            <v>48</v>
          </cell>
          <cell r="AM458">
            <v>43</v>
          </cell>
          <cell r="AN458">
            <v>41</v>
          </cell>
          <cell r="AO458">
            <v>39</v>
          </cell>
          <cell r="AP458">
            <v>34</v>
          </cell>
          <cell r="AQ458">
            <v>48</v>
          </cell>
          <cell r="AR458">
            <v>41</v>
          </cell>
          <cell r="AS458">
            <v>59</v>
          </cell>
          <cell r="AT458">
            <v>51</v>
          </cell>
          <cell r="AU458">
            <v>45</v>
          </cell>
          <cell r="AV458">
            <v>59</v>
          </cell>
          <cell r="AW458">
            <v>60</v>
          </cell>
          <cell r="AX458">
            <v>40</v>
          </cell>
          <cell r="AY458">
            <v>66</v>
          </cell>
          <cell r="AZ458">
            <v>35</v>
          </cell>
          <cell r="BA458">
            <v>42</v>
          </cell>
          <cell r="BB458">
            <v>49</v>
          </cell>
          <cell r="BC458">
            <v>55</v>
          </cell>
          <cell r="BD458">
            <v>32</v>
          </cell>
          <cell r="BE458">
            <v>42</v>
          </cell>
          <cell r="BF458">
            <v>34</v>
          </cell>
          <cell r="BG458">
            <v>41</v>
          </cell>
          <cell r="BH458">
            <v>37</v>
          </cell>
          <cell r="BI458">
            <v>23</v>
          </cell>
          <cell r="BJ458">
            <v>44</v>
          </cell>
          <cell r="BK458">
            <v>43</v>
          </cell>
          <cell r="BL458">
            <v>36</v>
          </cell>
          <cell r="BM458">
            <v>38</v>
          </cell>
          <cell r="BN458">
            <v>38</v>
          </cell>
          <cell r="BO458">
            <v>26</v>
          </cell>
          <cell r="BP458">
            <v>36</v>
          </cell>
          <cell r="BQ458">
            <v>38</v>
          </cell>
          <cell r="BR458">
            <v>41</v>
          </cell>
          <cell r="BS458">
            <v>31</v>
          </cell>
          <cell r="BT458">
            <v>51</v>
          </cell>
          <cell r="BU458">
            <v>45</v>
          </cell>
          <cell r="BV458">
            <v>34</v>
          </cell>
          <cell r="BW458">
            <v>31</v>
          </cell>
          <cell r="BX458">
            <v>26</v>
          </cell>
          <cell r="BY458">
            <v>33</v>
          </cell>
          <cell r="BZ458">
            <v>39</v>
          </cell>
          <cell r="CA458">
            <v>30</v>
          </cell>
          <cell r="CB458">
            <v>30</v>
          </cell>
          <cell r="CC458">
            <v>24</v>
          </cell>
          <cell r="CD458">
            <v>26</v>
          </cell>
          <cell r="CE458">
            <v>26</v>
          </cell>
          <cell r="CF458">
            <v>19</v>
          </cell>
          <cell r="CG458">
            <v>23</v>
          </cell>
          <cell r="CH458">
            <v>20</v>
          </cell>
          <cell r="CI458">
            <v>14</v>
          </cell>
          <cell r="CJ458">
            <v>14</v>
          </cell>
          <cell r="CK458">
            <v>15</v>
          </cell>
          <cell r="CL458">
            <v>12</v>
          </cell>
          <cell r="CM458">
            <v>14</v>
          </cell>
          <cell r="CN458">
            <v>9</v>
          </cell>
          <cell r="CO458">
            <v>10</v>
          </cell>
          <cell r="CP458">
            <v>4</v>
          </cell>
          <cell r="CQ458">
            <v>5</v>
          </cell>
          <cell r="CR458">
            <v>2</v>
          </cell>
          <cell r="CS458">
            <v>2</v>
          </cell>
          <cell r="CT458">
            <v>2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1</v>
          </cell>
          <cell r="CZ458">
            <v>0</v>
          </cell>
          <cell r="DA458">
            <v>0</v>
          </cell>
          <cell r="DB458">
            <v>1</v>
          </cell>
          <cell r="DC458">
            <v>0</v>
          </cell>
          <cell r="DD458">
            <v>0</v>
          </cell>
          <cell r="DE458">
            <v>0</v>
          </cell>
        </row>
        <row r="459">
          <cell r="A459" t="str">
            <v>ﾃﾝﾉｳ22</v>
          </cell>
          <cell r="B459" t="str">
            <v>ﾃﾝﾉｳ</v>
          </cell>
          <cell r="C459">
            <v>2</v>
          </cell>
          <cell r="D459">
            <v>2</v>
          </cell>
          <cell r="E459">
            <v>29</v>
          </cell>
          <cell r="F459">
            <v>24</v>
          </cell>
          <cell r="G459">
            <v>34</v>
          </cell>
          <cell r="H459">
            <v>25</v>
          </cell>
          <cell r="I459">
            <v>26</v>
          </cell>
          <cell r="J459">
            <v>31</v>
          </cell>
          <cell r="K459">
            <v>28</v>
          </cell>
          <cell r="L459">
            <v>38</v>
          </cell>
          <cell r="M459">
            <v>41</v>
          </cell>
          <cell r="N459">
            <v>33</v>
          </cell>
          <cell r="O459">
            <v>36</v>
          </cell>
          <cell r="P459">
            <v>27</v>
          </cell>
          <cell r="Q459">
            <v>30</v>
          </cell>
          <cell r="R459">
            <v>38</v>
          </cell>
          <cell r="S459">
            <v>34</v>
          </cell>
          <cell r="T459">
            <v>24</v>
          </cell>
          <cell r="U459">
            <v>31</v>
          </cell>
          <cell r="V459">
            <v>36</v>
          </cell>
          <cell r="W459">
            <v>34</v>
          </cell>
          <cell r="X459">
            <v>16</v>
          </cell>
          <cell r="Y459">
            <v>34</v>
          </cell>
          <cell r="Z459">
            <v>31</v>
          </cell>
          <cell r="AA459">
            <v>40</v>
          </cell>
          <cell r="AB459">
            <v>23</v>
          </cell>
          <cell r="AC459">
            <v>38</v>
          </cell>
          <cell r="AD459">
            <v>29</v>
          </cell>
          <cell r="AE459">
            <v>29</v>
          </cell>
          <cell r="AF459">
            <v>40</v>
          </cell>
          <cell r="AG459">
            <v>37</v>
          </cell>
          <cell r="AH459">
            <v>38</v>
          </cell>
          <cell r="AI459">
            <v>46</v>
          </cell>
          <cell r="AJ459">
            <v>45</v>
          </cell>
          <cell r="AK459">
            <v>38</v>
          </cell>
          <cell r="AL459">
            <v>46</v>
          </cell>
          <cell r="AM459">
            <v>39</v>
          </cell>
          <cell r="AN459">
            <v>32</v>
          </cell>
          <cell r="AO459">
            <v>31</v>
          </cell>
          <cell r="AP459">
            <v>44</v>
          </cell>
          <cell r="AQ459">
            <v>30</v>
          </cell>
          <cell r="AR459">
            <v>41</v>
          </cell>
          <cell r="AS459">
            <v>53</v>
          </cell>
          <cell r="AT459">
            <v>49</v>
          </cell>
          <cell r="AU459">
            <v>49</v>
          </cell>
          <cell r="AV459">
            <v>51</v>
          </cell>
          <cell r="AW459">
            <v>48</v>
          </cell>
          <cell r="AX459">
            <v>54</v>
          </cell>
          <cell r="AY459">
            <v>42</v>
          </cell>
          <cell r="AZ459">
            <v>43</v>
          </cell>
          <cell r="BA459">
            <v>53</v>
          </cell>
          <cell r="BB459">
            <v>42</v>
          </cell>
          <cell r="BC459">
            <v>38</v>
          </cell>
          <cell r="BD459">
            <v>31</v>
          </cell>
          <cell r="BE459">
            <v>48</v>
          </cell>
          <cell r="BF459">
            <v>37</v>
          </cell>
          <cell r="BG459">
            <v>45</v>
          </cell>
          <cell r="BH459">
            <v>32</v>
          </cell>
          <cell r="BI459">
            <v>31</v>
          </cell>
          <cell r="BJ459">
            <v>41</v>
          </cell>
          <cell r="BK459">
            <v>28</v>
          </cell>
          <cell r="BL459">
            <v>30</v>
          </cell>
          <cell r="BM459">
            <v>32</v>
          </cell>
          <cell r="BN459">
            <v>28</v>
          </cell>
          <cell r="BO459">
            <v>41</v>
          </cell>
          <cell r="BP459">
            <v>35</v>
          </cell>
          <cell r="BQ459">
            <v>31</v>
          </cell>
          <cell r="BR459">
            <v>28</v>
          </cell>
          <cell r="BS459">
            <v>34</v>
          </cell>
          <cell r="BT459">
            <v>45</v>
          </cell>
          <cell r="BU459">
            <v>48</v>
          </cell>
          <cell r="BV459">
            <v>36</v>
          </cell>
          <cell r="BW459">
            <v>52</v>
          </cell>
          <cell r="BX459">
            <v>35</v>
          </cell>
          <cell r="BY459">
            <v>19</v>
          </cell>
          <cell r="BZ459">
            <v>27</v>
          </cell>
          <cell r="CA459">
            <v>31</v>
          </cell>
          <cell r="CB459">
            <v>32</v>
          </cell>
          <cell r="CC459">
            <v>39</v>
          </cell>
          <cell r="CD459">
            <v>32</v>
          </cell>
          <cell r="CE459">
            <v>25</v>
          </cell>
          <cell r="CF459">
            <v>23</v>
          </cell>
          <cell r="CG459">
            <v>20</v>
          </cell>
          <cell r="CH459">
            <v>26</v>
          </cell>
          <cell r="CI459">
            <v>22</v>
          </cell>
          <cell r="CJ459">
            <v>19</v>
          </cell>
          <cell r="CK459">
            <v>19</v>
          </cell>
          <cell r="CL459">
            <v>24</v>
          </cell>
          <cell r="CM459">
            <v>20</v>
          </cell>
          <cell r="CN459">
            <v>14</v>
          </cell>
          <cell r="CO459">
            <v>9</v>
          </cell>
          <cell r="CP459">
            <v>10</v>
          </cell>
          <cell r="CQ459">
            <v>4</v>
          </cell>
          <cell r="CR459">
            <v>9</v>
          </cell>
          <cell r="CS459">
            <v>8</v>
          </cell>
          <cell r="CT459">
            <v>7</v>
          </cell>
          <cell r="CU459">
            <v>3</v>
          </cell>
          <cell r="CV459">
            <v>7</v>
          </cell>
          <cell r="CW459">
            <v>3</v>
          </cell>
          <cell r="CX459">
            <v>3</v>
          </cell>
          <cell r="CY459">
            <v>1</v>
          </cell>
          <cell r="CZ459">
            <v>1</v>
          </cell>
          <cell r="DA459">
            <v>1</v>
          </cell>
          <cell r="DB459">
            <v>0</v>
          </cell>
          <cell r="DC459">
            <v>1</v>
          </cell>
          <cell r="DD459">
            <v>1</v>
          </cell>
          <cell r="DE459">
            <v>0</v>
          </cell>
        </row>
        <row r="460">
          <cell r="A460" t="str">
            <v>ﾃﾝﾘﾕ21</v>
          </cell>
          <cell r="B460" t="str">
            <v>ﾃﾝﾘﾕ</v>
          </cell>
          <cell r="C460">
            <v>2</v>
          </cell>
          <cell r="D460">
            <v>1</v>
          </cell>
          <cell r="E460">
            <v>11</v>
          </cell>
          <cell r="F460">
            <v>9</v>
          </cell>
          <cell r="G460">
            <v>7</v>
          </cell>
          <cell r="H460">
            <v>13</v>
          </cell>
          <cell r="I460">
            <v>9</v>
          </cell>
          <cell r="J460">
            <v>8</v>
          </cell>
          <cell r="K460">
            <v>8</v>
          </cell>
          <cell r="L460">
            <v>12</v>
          </cell>
          <cell r="M460">
            <v>6</v>
          </cell>
          <cell r="N460">
            <v>16</v>
          </cell>
          <cell r="O460">
            <v>9</v>
          </cell>
          <cell r="P460">
            <v>13</v>
          </cell>
          <cell r="Q460">
            <v>12</v>
          </cell>
          <cell r="R460">
            <v>12</v>
          </cell>
          <cell r="S460">
            <v>16</v>
          </cell>
          <cell r="T460">
            <v>9</v>
          </cell>
          <cell r="U460">
            <v>13</v>
          </cell>
          <cell r="V460">
            <v>21</v>
          </cell>
          <cell r="W460">
            <v>16</v>
          </cell>
          <cell r="X460">
            <v>7</v>
          </cell>
          <cell r="Y460">
            <v>11</v>
          </cell>
          <cell r="Z460">
            <v>13</v>
          </cell>
          <cell r="AA460">
            <v>8</v>
          </cell>
          <cell r="AB460">
            <v>15</v>
          </cell>
          <cell r="AC460">
            <v>11</v>
          </cell>
          <cell r="AD460">
            <v>8</v>
          </cell>
          <cell r="AE460">
            <v>10</v>
          </cell>
          <cell r="AF460">
            <v>11</v>
          </cell>
          <cell r="AG460">
            <v>18</v>
          </cell>
          <cell r="AH460">
            <v>27</v>
          </cell>
          <cell r="AI460">
            <v>8</v>
          </cell>
          <cell r="AJ460">
            <v>15</v>
          </cell>
          <cell r="AK460">
            <v>15</v>
          </cell>
          <cell r="AL460">
            <v>11</v>
          </cell>
          <cell r="AM460">
            <v>18</v>
          </cell>
          <cell r="AN460">
            <v>16</v>
          </cell>
          <cell r="AO460">
            <v>14</v>
          </cell>
          <cell r="AP460">
            <v>19</v>
          </cell>
          <cell r="AQ460">
            <v>13</v>
          </cell>
          <cell r="AR460">
            <v>15</v>
          </cell>
          <cell r="AS460">
            <v>11</v>
          </cell>
          <cell r="AT460">
            <v>18</v>
          </cell>
          <cell r="AU460">
            <v>18</v>
          </cell>
          <cell r="AV460">
            <v>24</v>
          </cell>
          <cell r="AW460">
            <v>18</v>
          </cell>
          <cell r="AX460">
            <v>21</v>
          </cell>
          <cell r="AY460">
            <v>28</v>
          </cell>
          <cell r="AZ460">
            <v>25</v>
          </cell>
          <cell r="BA460">
            <v>10</v>
          </cell>
          <cell r="BB460">
            <v>22</v>
          </cell>
          <cell r="BC460">
            <v>24</v>
          </cell>
          <cell r="BD460">
            <v>18</v>
          </cell>
          <cell r="BE460">
            <v>16</v>
          </cell>
          <cell r="BF460">
            <v>19</v>
          </cell>
          <cell r="BG460">
            <v>20</v>
          </cell>
          <cell r="BH460">
            <v>19</v>
          </cell>
          <cell r="BI460">
            <v>25</v>
          </cell>
          <cell r="BJ460">
            <v>19</v>
          </cell>
          <cell r="BK460">
            <v>20</v>
          </cell>
          <cell r="BL460">
            <v>21</v>
          </cell>
          <cell r="BM460">
            <v>13</v>
          </cell>
          <cell r="BN460">
            <v>23</v>
          </cell>
          <cell r="BO460">
            <v>12</v>
          </cell>
          <cell r="BP460">
            <v>19</v>
          </cell>
          <cell r="BQ460">
            <v>21</v>
          </cell>
          <cell r="BR460">
            <v>17</v>
          </cell>
          <cell r="BS460">
            <v>19</v>
          </cell>
          <cell r="BT460">
            <v>20</v>
          </cell>
          <cell r="BU460">
            <v>23</v>
          </cell>
          <cell r="BV460">
            <v>16</v>
          </cell>
          <cell r="BW460">
            <v>17</v>
          </cell>
          <cell r="BX460">
            <v>7</v>
          </cell>
          <cell r="BY460">
            <v>7</v>
          </cell>
          <cell r="BZ460">
            <v>16</v>
          </cell>
          <cell r="CA460">
            <v>14</v>
          </cell>
          <cell r="CB460">
            <v>18</v>
          </cell>
          <cell r="CC460">
            <v>13</v>
          </cell>
          <cell r="CD460">
            <v>11</v>
          </cell>
          <cell r="CE460">
            <v>8</v>
          </cell>
          <cell r="CF460">
            <v>9</v>
          </cell>
          <cell r="CG460">
            <v>9</v>
          </cell>
          <cell r="CH460">
            <v>6</v>
          </cell>
          <cell r="CI460">
            <v>4</v>
          </cell>
          <cell r="CJ460">
            <v>5</v>
          </cell>
          <cell r="CK460">
            <v>4</v>
          </cell>
          <cell r="CL460">
            <v>7</v>
          </cell>
          <cell r="CM460">
            <v>5</v>
          </cell>
          <cell r="CN460">
            <v>4</v>
          </cell>
          <cell r="CO460">
            <v>4</v>
          </cell>
          <cell r="CP460">
            <v>2</v>
          </cell>
          <cell r="CQ460">
            <v>3</v>
          </cell>
          <cell r="CR460">
            <v>2</v>
          </cell>
          <cell r="CS460">
            <v>3</v>
          </cell>
          <cell r="CT460">
            <v>0</v>
          </cell>
          <cell r="CU460">
            <v>0</v>
          </cell>
          <cell r="CV460">
            <v>0</v>
          </cell>
          <cell r="CW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</row>
        <row r="461">
          <cell r="A461" t="str">
            <v>ﾃﾝﾘﾕ22</v>
          </cell>
          <cell r="B461" t="str">
            <v>ﾃﾝﾘﾕ</v>
          </cell>
          <cell r="C461">
            <v>2</v>
          </cell>
          <cell r="D461">
            <v>2</v>
          </cell>
          <cell r="E461">
            <v>7</v>
          </cell>
          <cell r="F461">
            <v>19</v>
          </cell>
          <cell r="G461">
            <v>11</v>
          </cell>
          <cell r="H461">
            <v>9</v>
          </cell>
          <cell r="I461">
            <v>9</v>
          </cell>
          <cell r="J461">
            <v>6</v>
          </cell>
          <cell r="K461">
            <v>6</v>
          </cell>
          <cell r="L461">
            <v>12</v>
          </cell>
          <cell r="M461">
            <v>10</v>
          </cell>
          <cell r="N461">
            <v>11</v>
          </cell>
          <cell r="O461">
            <v>9</v>
          </cell>
          <cell r="P461">
            <v>10</v>
          </cell>
          <cell r="Q461">
            <v>15</v>
          </cell>
          <cell r="R461">
            <v>11</v>
          </cell>
          <cell r="S461">
            <v>14</v>
          </cell>
          <cell r="T461">
            <v>14</v>
          </cell>
          <cell r="U461">
            <v>7</v>
          </cell>
          <cell r="V461">
            <v>10</v>
          </cell>
          <cell r="W461">
            <v>10</v>
          </cell>
          <cell r="X461">
            <v>14</v>
          </cell>
          <cell r="Y461">
            <v>23</v>
          </cell>
          <cell r="Z461">
            <v>8</v>
          </cell>
          <cell r="AA461">
            <v>16</v>
          </cell>
          <cell r="AB461">
            <v>10</v>
          </cell>
          <cell r="AC461">
            <v>8</v>
          </cell>
          <cell r="AD461">
            <v>5</v>
          </cell>
          <cell r="AE461">
            <v>18</v>
          </cell>
          <cell r="AF461">
            <v>9</v>
          </cell>
          <cell r="AG461">
            <v>16</v>
          </cell>
          <cell r="AH461">
            <v>12</v>
          </cell>
          <cell r="AI461">
            <v>17</v>
          </cell>
          <cell r="AJ461">
            <v>13</v>
          </cell>
          <cell r="AK461">
            <v>18</v>
          </cell>
          <cell r="AL461">
            <v>22</v>
          </cell>
          <cell r="AM461">
            <v>11</v>
          </cell>
          <cell r="AN461">
            <v>18</v>
          </cell>
          <cell r="AO461">
            <v>11</v>
          </cell>
          <cell r="AP461">
            <v>22</v>
          </cell>
          <cell r="AQ461">
            <v>12</v>
          </cell>
          <cell r="AR461">
            <v>18</v>
          </cell>
          <cell r="AS461">
            <v>22</v>
          </cell>
          <cell r="AT461">
            <v>15</v>
          </cell>
          <cell r="AU461">
            <v>27</v>
          </cell>
          <cell r="AV461">
            <v>19</v>
          </cell>
          <cell r="AW461">
            <v>27</v>
          </cell>
          <cell r="AX461">
            <v>25</v>
          </cell>
          <cell r="AY461">
            <v>21</v>
          </cell>
          <cell r="AZ461">
            <v>20</v>
          </cell>
          <cell r="BA461">
            <v>19</v>
          </cell>
          <cell r="BB461">
            <v>17</v>
          </cell>
          <cell r="BC461">
            <v>24</v>
          </cell>
          <cell r="BD461">
            <v>20</v>
          </cell>
          <cell r="BE461">
            <v>24</v>
          </cell>
          <cell r="BF461">
            <v>23</v>
          </cell>
          <cell r="BG461">
            <v>17</v>
          </cell>
          <cell r="BH461">
            <v>14</v>
          </cell>
          <cell r="BI461">
            <v>10</v>
          </cell>
          <cell r="BJ461">
            <v>16</v>
          </cell>
          <cell r="BK461">
            <v>20</v>
          </cell>
          <cell r="BL461">
            <v>20</v>
          </cell>
          <cell r="BM461">
            <v>20</v>
          </cell>
          <cell r="BN461">
            <v>14</v>
          </cell>
          <cell r="BO461">
            <v>16</v>
          </cell>
          <cell r="BP461">
            <v>14</v>
          </cell>
          <cell r="BQ461">
            <v>18</v>
          </cell>
          <cell r="BR461">
            <v>12</v>
          </cell>
          <cell r="BS461">
            <v>18</v>
          </cell>
          <cell r="BT461">
            <v>20</v>
          </cell>
          <cell r="BU461">
            <v>22</v>
          </cell>
          <cell r="BV461">
            <v>21</v>
          </cell>
          <cell r="BW461">
            <v>15</v>
          </cell>
          <cell r="BX461">
            <v>9</v>
          </cell>
          <cell r="BY461">
            <v>13</v>
          </cell>
          <cell r="BZ461">
            <v>13</v>
          </cell>
          <cell r="CA461">
            <v>7</v>
          </cell>
          <cell r="CB461">
            <v>19</v>
          </cell>
          <cell r="CC461">
            <v>19</v>
          </cell>
          <cell r="CD461">
            <v>14</v>
          </cell>
          <cell r="CE461">
            <v>14</v>
          </cell>
          <cell r="CF461">
            <v>8</v>
          </cell>
          <cell r="CG461">
            <v>8</v>
          </cell>
          <cell r="CH461">
            <v>7</v>
          </cell>
          <cell r="CI461">
            <v>12</v>
          </cell>
          <cell r="CJ461">
            <v>17</v>
          </cell>
          <cell r="CK461">
            <v>7</v>
          </cell>
          <cell r="CL461">
            <v>10</v>
          </cell>
          <cell r="CM461">
            <v>8</v>
          </cell>
          <cell r="CN461">
            <v>6</v>
          </cell>
          <cell r="CO461">
            <v>8</v>
          </cell>
          <cell r="CP461">
            <v>3</v>
          </cell>
          <cell r="CQ461">
            <v>8</v>
          </cell>
          <cell r="CR461">
            <v>8</v>
          </cell>
          <cell r="CS461">
            <v>6</v>
          </cell>
          <cell r="CT461">
            <v>1</v>
          </cell>
          <cell r="CU461">
            <v>4</v>
          </cell>
          <cell r="CV461">
            <v>0</v>
          </cell>
          <cell r="CW461">
            <v>2</v>
          </cell>
          <cell r="CX461">
            <v>1</v>
          </cell>
          <cell r="CY461">
            <v>0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1</v>
          </cell>
        </row>
        <row r="462">
          <cell r="A462" t="str">
            <v>ﾄﾖﾆｼ21</v>
          </cell>
          <cell r="B462" t="str">
            <v>ﾄﾖﾆｼ</v>
          </cell>
          <cell r="C462">
            <v>2</v>
          </cell>
          <cell r="D462">
            <v>1</v>
          </cell>
          <cell r="E462">
            <v>6</v>
          </cell>
          <cell r="F462">
            <v>2</v>
          </cell>
          <cell r="G462">
            <v>4</v>
          </cell>
          <cell r="H462">
            <v>8</v>
          </cell>
          <cell r="I462">
            <v>5</v>
          </cell>
          <cell r="J462">
            <v>3</v>
          </cell>
          <cell r="K462">
            <v>5</v>
          </cell>
          <cell r="L462">
            <v>8</v>
          </cell>
          <cell r="M462">
            <v>3</v>
          </cell>
          <cell r="N462">
            <v>2</v>
          </cell>
          <cell r="O462">
            <v>4</v>
          </cell>
          <cell r="P462">
            <v>5</v>
          </cell>
          <cell r="Q462">
            <v>5</v>
          </cell>
          <cell r="R462">
            <v>4</v>
          </cell>
          <cell r="S462">
            <v>6</v>
          </cell>
          <cell r="T462">
            <v>8</v>
          </cell>
          <cell r="U462">
            <v>3</v>
          </cell>
          <cell r="V462">
            <v>8</v>
          </cell>
          <cell r="W462">
            <v>3</v>
          </cell>
          <cell r="X462">
            <v>7</v>
          </cell>
          <cell r="Y462">
            <v>9</v>
          </cell>
          <cell r="Z462">
            <v>10</v>
          </cell>
          <cell r="AA462">
            <v>6</v>
          </cell>
          <cell r="AB462">
            <v>9</v>
          </cell>
          <cell r="AC462">
            <v>5</v>
          </cell>
          <cell r="AD462">
            <v>6</v>
          </cell>
          <cell r="AE462">
            <v>4</v>
          </cell>
          <cell r="AF462">
            <v>4</v>
          </cell>
          <cell r="AG462">
            <v>3</v>
          </cell>
          <cell r="AH462">
            <v>5</v>
          </cell>
          <cell r="AI462">
            <v>3</v>
          </cell>
          <cell r="AJ462">
            <v>8</v>
          </cell>
          <cell r="AK462">
            <v>3</v>
          </cell>
          <cell r="AL462">
            <v>4</v>
          </cell>
          <cell r="AM462">
            <v>4</v>
          </cell>
          <cell r="AN462">
            <v>3</v>
          </cell>
          <cell r="AO462">
            <v>11</v>
          </cell>
          <cell r="AP462">
            <v>7</v>
          </cell>
          <cell r="AQ462">
            <v>4</v>
          </cell>
          <cell r="AR462">
            <v>4</v>
          </cell>
          <cell r="AS462">
            <v>7</v>
          </cell>
          <cell r="AT462">
            <v>6</v>
          </cell>
          <cell r="AU462">
            <v>11</v>
          </cell>
          <cell r="AV462">
            <v>7</v>
          </cell>
          <cell r="AW462">
            <v>4</v>
          </cell>
          <cell r="AX462">
            <v>10</v>
          </cell>
          <cell r="AY462">
            <v>11</v>
          </cell>
          <cell r="AZ462">
            <v>9</v>
          </cell>
          <cell r="BA462">
            <v>11</v>
          </cell>
          <cell r="BB462">
            <v>4</v>
          </cell>
          <cell r="BC462">
            <v>4</v>
          </cell>
          <cell r="BD462">
            <v>2</v>
          </cell>
          <cell r="BE462">
            <v>3</v>
          </cell>
          <cell r="BF462">
            <v>4</v>
          </cell>
          <cell r="BG462">
            <v>6</v>
          </cell>
          <cell r="BH462">
            <v>2</v>
          </cell>
          <cell r="BI462">
            <v>6</v>
          </cell>
          <cell r="BJ462">
            <v>8</v>
          </cell>
          <cell r="BK462">
            <v>3</v>
          </cell>
          <cell r="BL462">
            <v>5</v>
          </cell>
          <cell r="BM462">
            <v>6</v>
          </cell>
          <cell r="BN462">
            <v>9</v>
          </cell>
          <cell r="BO462">
            <v>9</v>
          </cell>
          <cell r="BP462">
            <v>3</v>
          </cell>
          <cell r="BQ462">
            <v>3</v>
          </cell>
          <cell r="BR462">
            <v>9</v>
          </cell>
          <cell r="BS462">
            <v>0</v>
          </cell>
          <cell r="BT462">
            <v>6</v>
          </cell>
          <cell r="BU462">
            <v>14</v>
          </cell>
          <cell r="BV462">
            <v>7</v>
          </cell>
          <cell r="BW462">
            <v>5</v>
          </cell>
          <cell r="BX462">
            <v>10</v>
          </cell>
          <cell r="BY462">
            <v>7</v>
          </cell>
          <cell r="BZ462">
            <v>5</v>
          </cell>
          <cell r="CA462">
            <v>8</v>
          </cell>
          <cell r="CB462">
            <v>4</v>
          </cell>
          <cell r="CC462">
            <v>9</v>
          </cell>
          <cell r="CD462">
            <v>8</v>
          </cell>
          <cell r="CE462">
            <v>3</v>
          </cell>
          <cell r="CF462">
            <v>1</v>
          </cell>
          <cell r="CG462">
            <v>2</v>
          </cell>
          <cell r="CH462">
            <v>4</v>
          </cell>
          <cell r="CI462">
            <v>1</v>
          </cell>
          <cell r="CJ462">
            <v>5</v>
          </cell>
          <cell r="CK462">
            <v>1</v>
          </cell>
          <cell r="CL462">
            <v>3</v>
          </cell>
          <cell r="CM462">
            <v>0</v>
          </cell>
          <cell r="CN462">
            <v>3</v>
          </cell>
          <cell r="CO462">
            <v>0</v>
          </cell>
          <cell r="CP462">
            <v>4</v>
          </cell>
          <cell r="CQ462">
            <v>2</v>
          </cell>
          <cell r="CR462">
            <v>1</v>
          </cell>
          <cell r="CS462">
            <v>0</v>
          </cell>
          <cell r="CT462">
            <v>0</v>
          </cell>
          <cell r="CU462">
            <v>0</v>
          </cell>
          <cell r="CV462">
            <v>1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</row>
        <row r="463">
          <cell r="A463" t="str">
            <v>ﾄﾖﾆｼ22</v>
          </cell>
          <cell r="B463" t="str">
            <v>ﾄﾖﾆｼ</v>
          </cell>
          <cell r="C463">
            <v>2</v>
          </cell>
          <cell r="D463">
            <v>2</v>
          </cell>
          <cell r="E463">
            <v>5</v>
          </cell>
          <cell r="F463">
            <v>3</v>
          </cell>
          <cell r="G463">
            <v>1</v>
          </cell>
          <cell r="H463">
            <v>3</v>
          </cell>
          <cell r="I463">
            <v>2</v>
          </cell>
          <cell r="J463">
            <v>8</v>
          </cell>
          <cell r="K463">
            <v>4</v>
          </cell>
          <cell r="L463">
            <v>4</v>
          </cell>
          <cell r="M463">
            <v>3</v>
          </cell>
          <cell r="N463">
            <v>3</v>
          </cell>
          <cell r="O463">
            <v>2</v>
          </cell>
          <cell r="P463">
            <v>4</v>
          </cell>
          <cell r="Q463">
            <v>7</v>
          </cell>
          <cell r="R463">
            <v>3</v>
          </cell>
          <cell r="S463">
            <v>6</v>
          </cell>
          <cell r="T463">
            <v>7</v>
          </cell>
          <cell r="U463">
            <v>3</v>
          </cell>
          <cell r="V463">
            <v>1</v>
          </cell>
          <cell r="W463">
            <v>3</v>
          </cell>
          <cell r="X463">
            <v>9</v>
          </cell>
          <cell r="Y463">
            <v>7</v>
          </cell>
          <cell r="Z463">
            <v>8</v>
          </cell>
          <cell r="AA463">
            <v>5</v>
          </cell>
          <cell r="AB463">
            <v>3</v>
          </cell>
          <cell r="AC463">
            <v>3</v>
          </cell>
          <cell r="AD463">
            <v>3</v>
          </cell>
          <cell r="AE463">
            <v>6</v>
          </cell>
          <cell r="AF463">
            <v>4</v>
          </cell>
          <cell r="AG463">
            <v>4</v>
          </cell>
          <cell r="AH463">
            <v>5</v>
          </cell>
          <cell r="AI463">
            <v>4</v>
          </cell>
          <cell r="AJ463">
            <v>4</v>
          </cell>
          <cell r="AK463">
            <v>3</v>
          </cell>
          <cell r="AL463">
            <v>9</v>
          </cell>
          <cell r="AM463">
            <v>3</v>
          </cell>
          <cell r="AN463">
            <v>4</v>
          </cell>
          <cell r="AO463">
            <v>6</v>
          </cell>
          <cell r="AP463">
            <v>6</v>
          </cell>
          <cell r="AQ463">
            <v>3</v>
          </cell>
          <cell r="AR463">
            <v>2</v>
          </cell>
          <cell r="AS463">
            <v>8</v>
          </cell>
          <cell r="AT463">
            <v>5</v>
          </cell>
          <cell r="AU463">
            <v>13</v>
          </cell>
          <cell r="AV463">
            <v>7</v>
          </cell>
          <cell r="AW463">
            <v>6</v>
          </cell>
          <cell r="AX463">
            <v>8</v>
          </cell>
          <cell r="AY463">
            <v>3</v>
          </cell>
          <cell r="AZ463">
            <v>5</v>
          </cell>
          <cell r="BA463">
            <v>5</v>
          </cell>
          <cell r="BB463">
            <v>7</v>
          </cell>
          <cell r="BC463">
            <v>8</v>
          </cell>
          <cell r="BD463">
            <v>4</v>
          </cell>
          <cell r="BE463">
            <v>2</v>
          </cell>
          <cell r="BF463">
            <v>5</v>
          </cell>
          <cell r="BG463">
            <v>4</v>
          </cell>
          <cell r="BH463">
            <v>6</v>
          </cell>
          <cell r="BI463">
            <v>4</v>
          </cell>
          <cell r="BJ463">
            <v>13</v>
          </cell>
          <cell r="BK463">
            <v>8</v>
          </cell>
          <cell r="BL463">
            <v>2</v>
          </cell>
          <cell r="BM463">
            <v>8</v>
          </cell>
          <cell r="BN463">
            <v>6</v>
          </cell>
          <cell r="BO463">
            <v>2</v>
          </cell>
          <cell r="BP463">
            <v>3</v>
          </cell>
          <cell r="BQ463">
            <v>10</v>
          </cell>
          <cell r="BR463">
            <v>10</v>
          </cell>
          <cell r="BS463">
            <v>8</v>
          </cell>
          <cell r="BT463">
            <v>9</v>
          </cell>
          <cell r="BU463">
            <v>11</v>
          </cell>
          <cell r="BV463">
            <v>8</v>
          </cell>
          <cell r="BW463">
            <v>8</v>
          </cell>
          <cell r="BX463">
            <v>10</v>
          </cell>
          <cell r="BY463">
            <v>6</v>
          </cell>
          <cell r="BZ463">
            <v>6</v>
          </cell>
          <cell r="CA463">
            <v>4</v>
          </cell>
          <cell r="CB463">
            <v>8</v>
          </cell>
          <cell r="CC463">
            <v>6</v>
          </cell>
          <cell r="CD463">
            <v>4</v>
          </cell>
          <cell r="CE463">
            <v>3</v>
          </cell>
          <cell r="CF463">
            <v>2</v>
          </cell>
          <cell r="CG463">
            <v>6</v>
          </cell>
          <cell r="CH463">
            <v>4</v>
          </cell>
          <cell r="CI463">
            <v>5</v>
          </cell>
          <cell r="CJ463">
            <v>5</v>
          </cell>
          <cell r="CK463">
            <v>3</v>
          </cell>
          <cell r="CL463">
            <v>3</v>
          </cell>
          <cell r="CM463">
            <v>2</v>
          </cell>
          <cell r="CN463">
            <v>1</v>
          </cell>
          <cell r="CO463">
            <v>1</v>
          </cell>
          <cell r="CP463">
            <v>5</v>
          </cell>
          <cell r="CQ463">
            <v>1</v>
          </cell>
          <cell r="CR463">
            <v>1</v>
          </cell>
          <cell r="CS463">
            <v>2</v>
          </cell>
          <cell r="CT463">
            <v>0</v>
          </cell>
          <cell r="CU463">
            <v>4</v>
          </cell>
          <cell r="CV463">
            <v>1</v>
          </cell>
          <cell r="CW463">
            <v>1</v>
          </cell>
          <cell r="CX463">
            <v>0</v>
          </cell>
          <cell r="CY463">
            <v>2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</v>
          </cell>
          <cell r="DE463">
            <v>0</v>
          </cell>
        </row>
        <row r="464">
          <cell r="A464" t="str">
            <v>ﾅｶｺﾞ21</v>
          </cell>
          <cell r="B464" t="str">
            <v>ﾅｶｺﾞ</v>
          </cell>
          <cell r="C464">
            <v>2</v>
          </cell>
          <cell r="D464">
            <v>1</v>
          </cell>
          <cell r="E464">
            <v>13</v>
          </cell>
          <cell r="F464">
            <v>21</v>
          </cell>
          <cell r="G464">
            <v>25</v>
          </cell>
          <cell r="H464">
            <v>15</v>
          </cell>
          <cell r="I464">
            <v>25</v>
          </cell>
          <cell r="J464">
            <v>29</v>
          </cell>
          <cell r="K464">
            <v>24</v>
          </cell>
          <cell r="L464">
            <v>17</v>
          </cell>
          <cell r="M464">
            <v>20</v>
          </cell>
          <cell r="N464">
            <v>20</v>
          </cell>
          <cell r="O464">
            <v>22</v>
          </cell>
          <cell r="P464">
            <v>14</v>
          </cell>
          <cell r="Q464">
            <v>26</v>
          </cell>
          <cell r="R464">
            <v>16</v>
          </cell>
          <cell r="S464">
            <v>27</v>
          </cell>
          <cell r="T464">
            <v>20</v>
          </cell>
          <cell r="U464">
            <v>27</v>
          </cell>
          <cell r="V464">
            <v>32</v>
          </cell>
          <cell r="W464">
            <v>15</v>
          </cell>
          <cell r="X464">
            <v>22</v>
          </cell>
          <cell r="Y464">
            <v>27</v>
          </cell>
          <cell r="Z464">
            <v>14</v>
          </cell>
          <cell r="AA464">
            <v>19</v>
          </cell>
          <cell r="AB464">
            <v>19</v>
          </cell>
          <cell r="AC464">
            <v>14</v>
          </cell>
          <cell r="AD464">
            <v>16</v>
          </cell>
          <cell r="AE464">
            <v>16</v>
          </cell>
          <cell r="AF464">
            <v>22</v>
          </cell>
          <cell r="AG464">
            <v>18</v>
          </cell>
          <cell r="AH464">
            <v>24</v>
          </cell>
          <cell r="AI464">
            <v>24</v>
          </cell>
          <cell r="AJ464">
            <v>22</v>
          </cell>
          <cell r="AK464">
            <v>30</v>
          </cell>
          <cell r="AL464">
            <v>27</v>
          </cell>
          <cell r="AM464">
            <v>35</v>
          </cell>
          <cell r="AN464">
            <v>23</v>
          </cell>
          <cell r="AO464">
            <v>35</v>
          </cell>
          <cell r="AP464">
            <v>21</v>
          </cell>
          <cell r="AQ464">
            <v>17</v>
          </cell>
          <cell r="AR464">
            <v>36</v>
          </cell>
          <cell r="AS464">
            <v>27</v>
          </cell>
          <cell r="AT464">
            <v>24</v>
          </cell>
          <cell r="AU464">
            <v>35</v>
          </cell>
          <cell r="AV464">
            <v>37</v>
          </cell>
          <cell r="AW464">
            <v>34</v>
          </cell>
          <cell r="AX464">
            <v>45</v>
          </cell>
          <cell r="AY464">
            <v>34</v>
          </cell>
          <cell r="AZ464">
            <v>36</v>
          </cell>
          <cell r="BA464">
            <v>30</v>
          </cell>
          <cell r="BB464">
            <v>36</v>
          </cell>
          <cell r="BC464">
            <v>34</v>
          </cell>
          <cell r="BD464">
            <v>16</v>
          </cell>
          <cell r="BE464">
            <v>35</v>
          </cell>
          <cell r="BF464">
            <v>20</v>
          </cell>
          <cell r="BG464">
            <v>19</v>
          </cell>
          <cell r="BH464">
            <v>28</v>
          </cell>
          <cell r="BI464">
            <v>29</v>
          </cell>
          <cell r="BJ464">
            <v>12</v>
          </cell>
          <cell r="BK464">
            <v>27</v>
          </cell>
          <cell r="BL464">
            <v>18</v>
          </cell>
          <cell r="BM464">
            <v>24</v>
          </cell>
          <cell r="BN464">
            <v>34</v>
          </cell>
          <cell r="BO464">
            <v>23</v>
          </cell>
          <cell r="BP464">
            <v>27</v>
          </cell>
          <cell r="BQ464">
            <v>31</v>
          </cell>
          <cell r="BR464">
            <v>24</v>
          </cell>
          <cell r="BS464">
            <v>31</v>
          </cell>
          <cell r="BT464">
            <v>23</v>
          </cell>
          <cell r="BU464">
            <v>21</v>
          </cell>
          <cell r="BV464">
            <v>30</v>
          </cell>
          <cell r="BW464">
            <v>37</v>
          </cell>
          <cell r="BX464">
            <v>19</v>
          </cell>
          <cell r="BY464">
            <v>19</v>
          </cell>
          <cell r="BZ464">
            <v>34</v>
          </cell>
          <cell r="CA464">
            <v>25</v>
          </cell>
          <cell r="CB464">
            <v>29</v>
          </cell>
          <cell r="CC464">
            <v>29</v>
          </cell>
          <cell r="CD464">
            <v>25</v>
          </cell>
          <cell r="CE464">
            <v>22</v>
          </cell>
          <cell r="CF464">
            <v>21</v>
          </cell>
          <cell r="CG464">
            <v>20</v>
          </cell>
          <cell r="CH464">
            <v>18</v>
          </cell>
          <cell r="CI464">
            <v>12</v>
          </cell>
          <cell r="CJ464">
            <v>13</v>
          </cell>
          <cell r="CK464">
            <v>6</v>
          </cell>
          <cell r="CL464">
            <v>8</v>
          </cell>
          <cell r="CM464">
            <v>13</v>
          </cell>
          <cell r="CN464">
            <v>9</v>
          </cell>
          <cell r="CO464">
            <v>7</v>
          </cell>
          <cell r="CP464">
            <v>5</v>
          </cell>
          <cell r="CQ464">
            <v>1</v>
          </cell>
          <cell r="CR464">
            <v>2</v>
          </cell>
          <cell r="CS464">
            <v>3</v>
          </cell>
          <cell r="CT464">
            <v>2</v>
          </cell>
          <cell r="CU464">
            <v>1</v>
          </cell>
          <cell r="CV464">
            <v>1</v>
          </cell>
          <cell r="CW464">
            <v>1</v>
          </cell>
          <cell r="CX464">
            <v>0</v>
          </cell>
          <cell r="CY464">
            <v>0</v>
          </cell>
          <cell r="CZ464">
            <v>0</v>
          </cell>
          <cell r="DA464">
            <v>2</v>
          </cell>
          <cell r="DB464">
            <v>0</v>
          </cell>
          <cell r="DC464">
            <v>0</v>
          </cell>
          <cell r="DD464">
            <v>0</v>
          </cell>
          <cell r="DE464">
            <v>0</v>
          </cell>
        </row>
        <row r="465">
          <cell r="A465" t="str">
            <v>ﾅｶｺﾞ22</v>
          </cell>
          <cell r="B465" t="str">
            <v>ﾅｶｺﾞ</v>
          </cell>
          <cell r="C465">
            <v>2</v>
          </cell>
          <cell r="D465">
            <v>2</v>
          </cell>
          <cell r="E465">
            <v>20</v>
          </cell>
          <cell r="F465">
            <v>23</v>
          </cell>
          <cell r="G465">
            <v>30</v>
          </cell>
          <cell r="H465">
            <v>23</v>
          </cell>
          <cell r="I465">
            <v>27</v>
          </cell>
          <cell r="J465">
            <v>16</v>
          </cell>
          <cell r="K465">
            <v>29</v>
          </cell>
          <cell r="L465">
            <v>18</v>
          </cell>
          <cell r="M465">
            <v>19</v>
          </cell>
          <cell r="N465">
            <v>19</v>
          </cell>
          <cell r="O465">
            <v>22</v>
          </cell>
          <cell r="P465">
            <v>19</v>
          </cell>
          <cell r="Q465">
            <v>24</v>
          </cell>
          <cell r="R465">
            <v>22</v>
          </cell>
          <cell r="S465">
            <v>18</v>
          </cell>
          <cell r="T465">
            <v>27</v>
          </cell>
          <cell r="U465">
            <v>15</v>
          </cell>
          <cell r="V465">
            <v>27</v>
          </cell>
          <cell r="W465">
            <v>21</v>
          </cell>
          <cell r="X465">
            <v>19</v>
          </cell>
          <cell r="Y465">
            <v>23</v>
          </cell>
          <cell r="Z465">
            <v>17</v>
          </cell>
          <cell r="AA465">
            <v>24</v>
          </cell>
          <cell r="AB465">
            <v>15</v>
          </cell>
          <cell r="AC465">
            <v>19</v>
          </cell>
          <cell r="AD465">
            <v>8</v>
          </cell>
          <cell r="AE465">
            <v>21</v>
          </cell>
          <cell r="AF465">
            <v>17</v>
          </cell>
          <cell r="AG465">
            <v>24</v>
          </cell>
          <cell r="AH465">
            <v>19</v>
          </cell>
          <cell r="AI465">
            <v>19</v>
          </cell>
          <cell r="AJ465">
            <v>21</v>
          </cell>
          <cell r="AK465">
            <v>23</v>
          </cell>
          <cell r="AL465">
            <v>24</v>
          </cell>
          <cell r="AM465">
            <v>18</v>
          </cell>
          <cell r="AN465">
            <v>28</v>
          </cell>
          <cell r="AO465">
            <v>20</v>
          </cell>
          <cell r="AP465">
            <v>24</v>
          </cell>
          <cell r="AQ465">
            <v>24</v>
          </cell>
          <cell r="AR465">
            <v>26</v>
          </cell>
          <cell r="AS465">
            <v>38</v>
          </cell>
          <cell r="AT465">
            <v>25</v>
          </cell>
          <cell r="AU465">
            <v>37</v>
          </cell>
          <cell r="AV465">
            <v>39</v>
          </cell>
          <cell r="AW465">
            <v>29</v>
          </cell>
          <cell r="AX465">
            <v>39</v>
          </cell>
          <cell r="AY465">
            <v>45</v>
          </cell>
          <cell r="AZ465">
            <v>28</v>
          </cell>
          <cell r="BA465">
            <v>24</v>
          </cell>
          <cell r="BB465">
            <v>31</v>
          </cell>
          <cell r="BC465">
            <v>25</v>
          </cell>
          <cell r="BD465">
            <v>17</v>
          </cell>
          <cell r="BE465">
            <v>35</v>
          </cell>
          <cell r="BF465">
            <v>24</v>
          </cell>
          <cell r="BG465">
            <v>20</v>
          </cell>
          <cell r="BH465">
            <v>29</v>
          </cell>
          <cell r="BI465">
            <v>16</v>
          </cell>
          <cell r="BJ465">
            <v>26</v>
          </cell>
          <cell r="BK465">
            <v>25</v>
          </cell>
          <cell r="BL465">
            <v>31</v>
          </cell>
          <cell r="BM465">
            <v>20</v>
          </cell>
          <cell r="BN465">
            <v>21</v>
          </cell>
          <cell r="BO465">
            <v>26</v>
          </cell>
          <cell r="BP465">
            <v>23</v>
          </cell>
          <cell r="BQ465">
            <v>32</v>
          </cell>
          <cell r="BR465">
            <v>28</v>
          </cell>
          <cell r="BS465">
            <v>25</v>
          </cell>
          <cell r="BT465">
            <v>32</v>
          </cell>
          <cell r="BU465">
            <v>41</v>
          </cell>
          <cell r="BV465">
            <v>44</v>
          </cell>
          <cell r="BW465">
            <v>24</v>
          </cell>
          <cell r="BX465">
            <v>22</v>
          </cell>
          <cell r="BY465">
            <v>23</v>
          </cell>
          <cell r="BZ465">
            <v>36</v>
          </cell>
          <cell r="CA465">
            <v>27</v>
          </cell>
          <cell r="CB465">
            <v>37</v>
          </cell>
          <cell r="CC465">
            <v>26</v>
          </cell>
          <cell r="CD465">
            <v>28</v>
          </cell>
          <cell r="CE465">
            <v>25</v>
          </cell>
          <cell r="CF465">
            <v>17</v>
          </cell>
          <cell r="CG465">
            <v>21</v>
          </cell>
          <cell r="CH465">
            <v>20</v>
          </cell>
          <cell r="CI465">
            <v>18</v>
          </cell>
          <cell r="CJ465">
            <v>17</v>
          </cell>
          <cell r="CK465">
            <v>19</v>
          </cell>
          <cell r="CL465">
            <v>17</v>
          </cell>
          <cell r="CM465">
            <v>14</v>
          </cell>
          <cell r="CN465">
            <v>11</v>
          </cell>
          <cell r="CO465">
            <v>12</v>
          </cell>
          <cell r="CP465">
            <v>6</v>
          </cell>
          <cell r="CQ465">
            <v>6</v>
          </cell>
          <cell r="CR465">
            <v>5</v>
          </cell>
          <cell r="CS465">
            <v>7</v>
          </cell>
          <cell r="CT465">
            <v>4</v>
          </cell>
          <cell r="CU465">
            <v>10</v>
          </cell>
          <cell r="CV465">
            <v>4</v>
          </cell>
          <cell r="CW465">
            <v>1</v>
          </cell>
          <cell r="CX465">
            <v>2</v>
          </cell>
          <cell r="CY465">
            <v>1</v>
          </cell>
          <cell r="CZ465">
            <v>2</v>
          </cell>
          <cell r="DA465">
            <v>1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</row>
        <row r="466">
          <cell r="A466" t="str">
            <v>ﾅｶｻﾄ21</v>
          </cell>
          <cell r="B466" t="str">
            <v>ﾅｶｻﾄ</v>
          </cell>
          <cell r="C466">
            <v>2</v>
          </cell>
          <cell r="D466">
            <v>1</v>
          </cell>
          <cell r="E466">
            <v>2</v>
          </cell>
          <cell r="F466">
            <v>7</v>
          </cell>
          <cell r="G466">
            <v>6</v>
          </cell>
          <cell r="H466">
            <v>5</v>
          </cell>
          <cell r="I466">
            <v>2</v>
          </cell>
          <cell r="J466">
            <v>6</v>
          </cell>
          <cell r="K466">
            <v>5</v>
          </cell>
          <cell r="L466">
            <v>6</v>
          </cell>
          <cell r="M466">
            <v>4</v>
          </cell>
          <cell r="N466">
            <v>2</v>
          </cell>
          <cell r="O466">
            <v>7</v>
          </cell>
          <cell r="P466">
            <v>2</v>
          </cell>
          <cell r="Q466">
            <v>4</v>
          </cell>
          <cell r="R466">
            <v>5</v>
          </cell>
          <cell r="S466">
            <v>7</v>
          </cell>
          <cell r="T466">
            <v>4</v>
          </cell>
          <cell r="U466">
            <v>9</v>
          </cell>
          <cell r="V466">
            <v>3</v>
          </cell>
          <cell r="W466">
            <v>2</v>
          </cell>
          <cell r="X466">
            <v>1</v>
          </cell>
          <cell r="Y466">
            <v>4</v>
          </cell>
          <cell r="Z466">
            <v>10</v>
          </cell>
          <cell r="AA466">
            <v>4</v>
          </cell>
          <cell r="AB466">
            <v>5</v>
          </cell>
          <cell r="AC466">
            <v>6</v>
          </cell>
          <cell r="AD466">
            <v>7</v>
          </cell>
          <cell r="AE466">
            <v>3</v>
          </cell>
          <cell r="AF466">
            <v>2</v>
          </cell>
          <cell r="AG466">
            <v>9</v>
          </cell>
          <cell r="AH466">
            <v>4</v>
          </cell>
          <cell r="AI466">
            <v>6</v>
          </cell>
          <cell r="AJ466">
            <v>4</v>
          </cell>
          <cell r="AK466">
            <v>12</v>
          </cell>
          <cell r="AL466">
            <v>7</v>
          </cell>
          <cell r="AM466">
            <v>4</v>
          </cell>
          <cell r="AN466">
            <v>5</v>
          </cell>
          <cell r="AO466">
            <v>3</v>
          </cell>
          <cell r="AP466">
            <v>6</v>
          </cell>
          <cell r="AQ466">
            <v>6</v>
          </cell>
          <cell r="AR466">
            <v>12</v>
          </cell>
          <cell r="AS466">
            <v>6</v>
          </cell>
          <cell r="AT466">
            <v>8</v>
          </cell>
          <cell r="AU466">
            <v>8</v>
          </cell>
          <cell r="AV466">
            <v>16</v>
          </cell>
          <cell r="AW466">
            <v>11</v>
          </cell>
          <cell r="AX466">
            <v>12</v>
          </cell>
          <cell r="AY466">
            <v>8</v>
          </cell>
          <cell r="AZ466">
            <v>6</v>
          </cell>
          <cell r="BA466">
            <v>3</v>
          </cell>
          <cell r="BB466">
            <v>5</v>
          </cell>
          <cell r="BC466">
            <v>7</v>
          </cell>
          <cell r="BD466">
            <v>5</v>
          </cell>
          <cell r="BE466">
            <v>6</v>
          </cell>
          <cell r="BF466">
            <v>4</v>
          </cell>
          <cell r="BG466">
            <v>7</v>
          </cell>
          <cell r="BH466">
            <v>10</v>
          </cell>
          <cell r="BI466">
            <v>6</v>
          </cell>
          <cell r="BJ466">
            <v>4</v>
          </cell>
          <cell r="BK466">
            <v>4</v>
          </cell>
          <cell r="BL466">
            <v>5</v>
          </cell>
          <cell r="BM466">
            <v>4</v>
          </cell>
          <cell r="BN466">
            <v>4</v>
          </cell>
          <cell r="BO466">
            <v>3</v>
          </cell>
          <cell r="BP466">
            <v>6</v>
          </cell>
          <cell r="BQ466">
            <v>9</v>
          </cell>
          <cell r="BR466">
            <v>3</v>
          </cell>
          <cell r="BS466">
            <v>9</v>
          </cell>
          <cell r="BT466">
            <v>3</v>
          </cell>
          <cell r="BU466">
            <v>6</v>
          </cell>
          <cell r="BV466">
            <v>13</v>
          </cell>
          <cell r="BW466">
            <v>7</v>
          </cell>
          <cell r="BX466">
            <v>5</v>
          </cell>
          <cell r="BY466">
            <v>6</v>
          </cell>
          <cell r="BZ466">
            <v>3</v>
          </cell>
          <cell r="CA466">
            <v>4</v>
          </cell>
          <cell r="CB466">
            <v>3</v>
          </cell>
          <cell r="CC466">
            <v>9</v>
          </cell>
          <cell r="CD466">
            <v>6</v>
          </cell>
          <cell r="CE466">
            <v>2</v>
          </cell>
          <cell r="CF466">
            <v>6</v>
          </cell>
          <cell r="CG466">
            <v>6</v>
          </cell>
          <cell r="CH466">
            <v>4</v>
          </cell>
          <cell r="CI466">
            <v>3</v>
          </cell>
          <cell r="CJ466">
            <v>3</v>
          </cell>
          <cell r="CK466">
            <v>3</v>
          </cell>
          <cell r="CL466">
            <v>1</v>
          </cell>
          <cell r="CM466">
            <v>3</v>
          </cell>
          <cell r="CN466">
            <v>2</v>
          </cell>
          <cell r="CO466">
            <v>2</v>
          </cell>
          <cell r="CP466">
            <v>1</v>
          </cell>
          <cell r="CQ466">
            <v>2</v>
          </cell>
          <cell r="CR466">
            <v>2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1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</row>
        <row r="467">
          <cell r="A467" t="str">
            <v>ﾅｶｻﾄ22</v>
          </cell>
          <cell r="B467" t="str">
            <v>ﾅｶｻﾄ</v>
          </cell>
          <cell r="C467">
            <v>2</v>
          </cell>
          <cell r="D467">
            <v>2</v>
          </cell>
          <cell r="E467">
            <v>4</v>
          </cell>
          <cell r="F467">
            <v>3</v>
          </cell>
          <cell r="G467">
            <v>5</v>
          </cell>
          <cell r="H467">
            <v>2</v>
          </cell>
          <cell r="I467">
            <v>5</v>
          </cell>
          <cell r="J467">
            <v>2</v>
          </cell>
          <cell r="K467">
            <v>4</v>
          </cell>
          <cell r="L467">
            <v>2</v>
          </cell>
          <cell r="M467">
            <v>2</v>
          </cell>
          <cell r="N467">
            <v>2</v>
          </cell>
          <cell r="O467">
            <v>4</v>
          </cell>
          <cell r="P467">
            <v>3</v>
          </cell>
          <cell r="Q467">
            <v>2</v>
          </cell>
          <cell r="R467">
            <v>8</v>
          </cell>
          <cell r="S467">
            <v>4</v>
          </cell>
          <cell r="T467">
            <v>9</v>
          </cell>
          <cell r="U467">
            <v>6</v>
          </cell>
          <cell r="V467">
            <v>2</v>
          </cell>
          <cell r="W467">
            <v>4</v>
          </cell>
          <cell r="X467">
            <v>4</v>
          </cell>
          <cell r="Y467">
            <v>2</v>
          </cell>
          <cell r="Z467">
            <v>5</v>
          </cell>
          <cell r="AA467">
            <v>3</v>
          </cell>
          <cell r="AB467">
            <v>3</v>
          </cell>
          <cell r="AC467">
            <v>4</v>
          </cell>
          <cell r="AD467">
            <v>2</v>
          </cell>
          <cell r="AE467">
            <v>3</v>
          </cell>
          <cell r="AF467">
            <v>2</v>
          </cell>
          <cell r="AG467">
            <v>5</v>
          </cell>
          <cell r="AH467">
            <v>6</v>
          </cell>
          <cell r="AI467">
            <v>10</v>
          </cell>
          <cell r="AJ467">
            <v>3</v>
          </cell>
          <cell r="AK467">
            <v>7</v>
          </cell>
          <cell r="AL467">
            <v>7</v>
          </cell>
          <cell r="AM467">
            <v>8</v>
          </cell>
          <cell r="AN467">
            <v>3</v>
          </cell>
          <cell r="AO467">
            <v>6</v>
          </cell>
          <cell r="AP467">
            <v>7</v>
          </cell>
          <cell r="AQ467">
            <v>10</v>
          </cell>
          <cell r="AR467">
            <v>10</v>
          </cell>
          <cell r="AS467">
            <v>3</v>
          </cell>
          <cell r="AT467">
            <v>8</v>
          </cell>
          <cell r="AU467">
            <v>7</v>
          </cell>
          <cell r="AV467">
            <v>6</v>
          </cell>
          <cell r="AW467">
            <v>8</v>
          </cell>
          <cell r="AX467">
            <v>13</v>
          </cell>
          <cell r="AY467">
            <v>4</v>
          </cell>
          <cell r="AZ467">
            <v>12</v>
          </cell>
          <cell r="BA467">
            <v>10</v>
          </cell>
          <cell r="BB467">
            <v>5</v>
          </cell>
          <cell r="BC467">
            <v>6</v>
          </cell>
          <cell r="BD467">
            <v>4</v>
          </cell>
          <cell r="BE467">
            <v>5</v>
          </cell>
          <cell r="BF467">
            <v>5</v>
          </cell>
          <cell r="BG467">
            <v>6</v>
          </cell>
          <cell r="BH467">
            <v>4</v>
          </cell>
          <cell r="BI467">
            <v>5</v>
          </cell>
          <cell r="BJ467">
            <v>4</v>
          </cell>
          <cell r="BK467">
            <v>6</v>
          </cell>
          <cell r="BL467">
            <v>6</v>
          </cell>
          <cell r="BM467">
            <v>5</v>
          </cell>
          <cell r="BN467">
            <v>10</v>
          </cell>
          <cell r="BO467">
            <v>3</v>
          </cell>
          <cell r="BP467">
            <v>6</v>
          </cell>
          <cell r="BQ467">
            <v>4</v>
          </cell>
          <cell r="BR467">
            <v>5</v>
          </cell>
          <cell r="BS467">
            <v>3</v>
          </cell>
          <cell r="BT467">
            <v>7</v>
          </cell>
          <cell r="BU467">
            <v>9</v>
          </cell>
          <cell r="BV467">
            <v>10</v>
          </cell>
          <cell r="BW467">
            <v>10</v>
          </cell>
          <cell r="BX467">
            <v>8</v>
          </cell>
          <cell r="BY467">
            <v>8</v>
          </cell>
          <cell r="BZ467">
            <v>4</v>
          </cell>
          <cell r="CA467">
            <v>3</v>
          </cell>
          <cell r="CB467">
            <v>11</v>
          </cell>
          <cell r="CC467">
            <v>7</v>
          </cell>
          <cell r="CD467">
            <v>5</v>
          </cell>
          <cell r="CE467">
            <v>4</v>
          </cell>
          <cell r="CF467">
            <v>8</v>
          </cell>
          <cell r="CG467">
            <v>4</v>
          </cell>
          <cell r="CH467">
            <v>4</v>
          </cell>
          <cell r="CI467">
            <v>1</v>
          </cell>
          <cell r="CJ467">
            <v>4</v>
          </cell>
          <cell r="CK467">
            <v>5</v>
          </cell>
          <cell r="CL467">
            <v>4</v>
          </cell>
          <cell r="CM467">
            <v>3</v>
          </cell>
          <cell r="CN467">
            <v>3</v>
          </cell>
          <cell r="CO467">
            <v>3</v>
          </cell>
          <cell r="CP467">
            <v>5</v>
          </cell>
          <cell r="CQ467">
            <v>1</v>
          </cell>
          <cell r="CR467">
            <v>0</v>
          </cell>
          <cell r="CS467">
            <v>1</v>
          </cell>
          <cell r="CT467">
            <v>2</v>
          </cell>
          <cell r="CU467">
            <v>0</v>
          </cell>
          <cell r="CV467">
            <v>1</v>
          </cell>
          <cell r="CW467">
            <v>2</v>
          </cell>
          <cell r="CX467">
            <v>0</v>
          </cell>
          <cell r="CY467">
            <v>1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</row>
        <row r="468">
          <cell r="A468" t="str">
            <v>ﾅｶﾀﾞ21</v>
          </cell>
          <cell r="B468" t="str">
            <v>ﾅｶﾀﾞ</v>
          </cell>
          <cell r="C468">
            <v>2</v>
          </cell>
          <cell r="D468">
            <v>1</v>
          </cell>
          <cell r="E468">
            <v>7</v>
          </cell>
          <cell r="F468">
            <v>5</v>
          </cell>
          <cell r="G468">
            <v>14</v>
          </cell>
          <cell r="H468">
            <v>7</v>
          </cell>
          <cell r="I468">
            <v>6</v>
          </cell>
          <cell r="J468">
            <v>5</v>
          </cell>
          <cell r="K468">
            <v>4</v>
          </cell>
          <cell r="L468">
            <v>3</v>
          </cell>
          <cell r="M468">
            <v>4</v>
          </cell>
          <cell r="N468">
            <v>6</v>
          </cell>
          <cell r="O468">
            <v>2</v>
          </cell>
          <cell r="P468">
            <v>5</v>
          </cell>
          <cell r="Q468">
            <v>4</v>
          </cell>
          <cell r="R468">
            <v>2</v>
          </cell>
          <cell r="S468">
            <v>7</v>
          </cell>
          <cell r="T468">
            <v>3</v>
          </cell>
          <cell r="U468">
            <v>3</v>
          </cell>
          <cell r="V468">
            <v>5</v>
          </cell>
          <cell r="W468">
            <v>2</v>
          </cell>
          <cell r="X468">
            <v>6</v>
          </cell>
          <cell r="Y468">
            <v>5</v>
          </cell>
          <cell r="Z468">
            <v>3</v>
          </cell>
          <cell r="AA468">
            <v>4</v>
          </cell>
          <cell r="AB468">
            <v>2</v>
          </cell>
          <cell r="AC468">
            <v>4</v>
          </cell>
          <cell r="AD468">
            <v>7</v>
          </cell>
          <cell r="AE468">
            <v>4</v>
          </cell>
          <cell r="AF468">
            <v>4</v>
          </cell>
          <cell r="AG468">
            <v>3</v>
          </cell>
          <cell r="AH468">
            <v>7</v>
          </cell>
          <cell r="AI468">
            <v>9</v>
          </cell>
          <cell r="AJ468">
            <v>4</v>
          </cell>
          <cell r="AK468">
            <v>8</v>
          </cell>
          <cell r="AL468">
            <v>7</v>
          </cell>
          <cell r="AM468">
            <v>11</v>
          </cell>
          <cell r="AN468">
            <v>8</v>
          </cell>
          <cell r="AO468">
            <v>11</v>
          </cell>
          <cell r="AP468">
            <v>7</v>
          </cell>
          <cell r="AQ468">
            <v>8</v>
          </cell>
          <cell r="AR468">
            <v>10</v>
          </cell>
          <cell r="AS468">
            <v>9</v>
          </cell>
          <cell r="AT468">
            <v>9</v>
          </cell>
          <cell r="AU468">
            <v>13</v>
          </cell>
          <cell r="AV468">
            <v>7</v>
          </cell>
          <cell r="AW468">
            <v>7</v>
          </cell>
          <cell r="AX468">
            <v>5</v>
          </cell>
          <cell r="AY468">
            <v>5</v>
          </cell>
          <cell r="AZ468">
            <v>8</v>
          </cell>
          <cell r="BA468">
            <v>7</v>
          </cell>
          <cell r="BB468">
            <v>10</v>
          </cell>
          <cell r="BC468">
            <v>7</v>
          </cell>
          <cell r="BD468">
            <v>5</v>
          </cell>
          <cell r="BE468">
            <v>4</v>
          </cell>
          <cell r="BF468">
            <v>8</v>
          </cell>
          <cell r="BG468">
            <v>6</v>
          </cell>
          <cell r="BH468">
            <v>5</v>
          </cell>
          <cell r="BI468">
            <v>8</v>
          </cell>
          <cell r="BJ468">
            <v>8</v>
          </cell>
          <cell r="BK468">
            <v>6</v>
          </cell>
          <cell r="BL468">
            <v>5</v>
          </cell>
          <cell r="BM468">
            <v>4</v>
          </cell>
          <cell r="BN468">
            <v>1</v>
          </cell>
          <cell r="BO468">
            <v>7</v>
          </cell>
          <cell r="BP468">
            <v>5</v>
          </cell>
          <cell r="BQ468">
            <v>5</v>
          </cell>
          <cell r="BR468">
            <v>3</v>
          </cell>
          <cell r="BS468">
            <v>10</v>
          </cell>
          <cell r="BT468">
            <v>6</v>
          </cell>
          <cell r="BU468">
            <v>5</v>
          </cell>
          <cell r="BV468">
            <v>13</v>
          </cell>
          <cell r="BW468">
            <v>9</v>
          </cell>
          <cell r="BX468">
            <v>4</v>
          </cell>
          <cell r="BY468">
            <v>8</v>
          </cell>
          <cell r="BZ468">
            <v>3</v>
          </cell>
          <cell r="CA468">
            <v>8</v>
          </cell>
          <cell r="CB468">
            <v>8</v>
          </cell>
          <cell r="CC468">
            <v>4</v>
          </cell>
          <cell r="CD468">
            <v>3</v>
          </cell>
          <cell r="CE468">
            <v>5</v>
          </cell>
          <cell r="CF468">
            <v>3</v>
          </cell>
          <cell r="CG468">
            <v>4</v>
          </cell>
          <cell r="CH468">
            <v>5</v>
          </cell>
          <cell r="CI468">
            <v>6</v>
          </cell>
          <cell r="CJ468">
            <v>1</v>
          </cell>
          <cell r="CK468">
            <v>2</v>
          </cell>
          <cell r="CL468">
            <v>3</v>
          </cell>
          <cell r="CM468">
            <v>1</v>
          </cell>
          <cell r="CN468">
            <v>0</v>
          </cell>
          <cell r="CO468">
            <v>1</v>
          </cell>
          <cell r="CP468">
            <v>0</v>
          </cell>
          <cell r="CQ468">
            <v>2</v>
          </cell>
          <cell r="CR468">
            <v>0</v>
          </cell>
          <cell r="CS468">
            <v>0</v>
          </cell>
          <cell r="CT468">
            <v>1</v>
          </cell>
          <cell r="CU468">
            <v>0</v>
          </cell>
          <cell r="CV468">
            <v>0</v>
          </cell>
          <cell r="CW468">
            <v>0</v>
          </cell>
          <cell r="CX468">
            <v>0</v>
          </cell>
          <cell r="CY468">
            <v>0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</row>
        <row r="469">
          <cell r="A469" t="str">
            <v>ﾅｶﾀﾞ22</v>
          </cell>
          <cell r="B469" t="str">
            <v>ﾅｶﾀﾞ</v>
          </cell>
          <cell r="C469">
            <v>2</v>
          </cell>
          <cell r="D469">
            <v>2</v>
          </cell>
          <cell r="E469">
            <v>7</v>
          </cell>
          <cell r="F469">
            <v>4</v>
          </cell>
          <cell r="G469">
            <v>3</v>
          </cell>
          <cell r="H469">
            <v>3</v>
          </cell>
          <cell r="I469">
            <v>3</v>
          </cell>
          <cell r="J469">
            <v>3</v>
          </cell>
          <cell r="K469">
            <v>4</v>
          </cell>
          <cell r="L469">
            <v>6</v>
          </cell>
          <cell r="M469">
            <v>5</v>
          </cell>
          <cell r="N469">
            <v>6</v>
          </cell>
          <cell r="O469">
            <v>3</v>
          </cell>
          <cell r="P469">
            <v>4</v>
          </cell>
          <cell r="Q469">
            <v>1</v>
          </cell>
          <cell r="R469">
            <v>6</v>
          </cell>
          <cell r="S469">
            <v>2</v>
          </cell>
          <cell r="T469">
            <v>1</v>
          </cell>
          <cell r="U469">
            <v>8</v>
          </cell>
          <cell r="V469">
            <v>4</v>
          </cell>
          <cell r="W469">
            <v>7</v>
          </cell>
          <cell r="X469">
            <v>4</v>
          </cell>
          <cell r="Y469">
            <v>3</v>
          </cell>
          <cell r="Z469">
            <v>6</v>
          </cell>
          <cell r="AA469">
            <v>4</v>
          </cell>
          <cell r="AB469">
            <v>3</v>
          </cell>
          <cell r="AC469">
            <v>6</v>
          </cell>
          <cell r="AD469">
            <v>5</v>
          </cell>
          <cell r="AE469">
            <v>8</v>
          </cell>
          <cell r="AF469">
            <v>9</v>
          </cell>
          <cell r="AG469">
            <v>6</v>
          </cell>
          <cell r="AH469">
            <v>6</v>
          </cell>
          <cell r="AI469">
            <v>8</v>
          </cell>
          <cell r="AJ469">
            <v>7</v>
          </cell>
          <cell r="AK469">
            <v>12</v>
          </cell>
          <cell r="AL469">
            <v>7</v>
          </cell>
          <cell r="AM469">
            <v>6</v>
          </cell>
          <cell r="AN469">
            <v>8</v>
          </cell>
          <cell r="AO469">
            <v>8</v>
          </cell>
          <cell r="AP469">
            <v>3</v>
          </cell>
          <cell r="AQ469">
            <v>12</v>
          </cell>
          <cell r="AR469">
            <v>3</v>
          </cell>
          <cell r="AS469">
            <v>8</v>
          </cell>
          <cell r="AT469">
            <v>8</v>
          </cell>
          <cell r="AU469">
            <v>13</v>
          </cell>
          <cell r="AV469">
            <v>11</v>
          </cell>
          <cell r="AW469">
            <v>4</v>
          </cell>
          <cell r="AX469">
            <v>6</v>
          </cell>
          <cell r="AY469">
            <v>4</v>
          </cell>
          <cell r="AZ469">
            <v>11</v>
          </cell>
          <cell r="BA469">
            <v>5</v>
          </cell>
          <cell r="BB469">
            <v>3</v>
          </cell>
          <cell r="BC469">
            <v>7</v>
          </cell>
          <cell r="BD469">
            <v>2</v>
          </cell>
          <cell r="BE469">
            <v>3</v>
          </cell>
          <cell r="BF469">
            <v>5</v>
          </cell>
          <cell r="BG469">
            <v>5</v>
          </cell>
          <cell r="BH469">
            <v>5</v>
          </cell>
          <cell r="BI469">
            <v>8</v>
          </cell>
          <cell r="BJ469">
            <v>7</v>
          </cell>
          <cell r="BK469">
            <v>2</v>
          </cell>
          <cell r="BL469">
            <v>6</v>
          </cell>
          <cell r="BM469">
            <v>7</v>
          </cell>
          <cell r="BN469">
            <v>3</v>
          </cell>
          <cell r="BO469">
            <v>2</v>
          </cell>
          <cell r="BP469">
            <v>3</v>
          </cell>
          <cell r="BQ469">
            <v>10</v>
          </cell>
          <cell r="BR469">
            <v>10</v>
          </cell>
          <cell r="BS469">
            <v>12</v>
          </cell>
          <cell r="BT469">
            <v>12</v>
          </cell>
          <cell r="BU469">
            <v>12</v>
          </cell>
          <cell r="BV469">
            <v>12</v>
          </cell>
          <cell r="BW469">
            <v>7</v>
          </cell>
          <cell r="BX469">
            <v>5</v>
          </cell>
          <cell r="BY469">
            <v>5</v>
          </cell>
          <cell r="BZ469">
            <v>4</v>
          </cell>
          <cell r="CA469">
            <v>7</v>
          </cell>
          <cell r="CB469">
            <v>5</v>
          </cell>
          <cell r="CC469">
            <v>12</v>
          </cell>
          <cell r="CD469">
            <v>2</v>
          </cell>
          <cell r="CE469">
            <v>7</v>
          </cell>
          <cell r="CF469">
            <v>4</v>
          </cell>
          <cell r="CG469">
            <v>7</v>
          </cell>
          <cell r="CH469">
            <v>2</v>
          </cell>
          <cell r="CI469">
            <v>6</v>
          </cell>
          <cell r="CJ469">
            <v>6</v>
          </cell>
          <cell r="CK469">
            <v>3</v>
          </cell>
          <cell r="CL469">
            <v>2</v>
          </cell>
          <cell r="CM469">
            <v>3</v>
          </cell>
          <cell r="CN469">
            <v>2</v>
          </cell>
          <cell r="CO469">
            <v>4</v>
          </cell>
          <cell r="CP469">
            <v>7</v>
          </cell>
          <cell r="CQ469">
            <v>1</v>
          </cell>
          <cell r="CR469">
            <v>3</v>
          </cell>
          <cell r="CS469">
            <v>0</v>
          </cell>
          <cell r="CT469">
            <v>4</v>
          </cell>
          <cell r="CU469">
            <v>1</v>
          </cell>
          <cell r="CV469">
            <v>2</v>
          </cell>
          <cell r="CW469">
            <v>0</v>
          </cell>
          <cell r="CX469">
            <v>0</v>
          </cell>
          <cell r="CY469">
            <v>2</v>
          </cell>
          <cell r="CZ469">
            <v>1</v>
          </cell>
          <cell r="DA469">
            <v>1</v>
          </cell>
          <cell r="DB469">
            <v>0</v>
          </cell>
          <cell r="DC469">
            <v>0</v>
          </cell>
          <cell r="DD469">
            <v>0</v>
          </cell>
          <cell r="DE469">
            <v>1</v>
          </cell>
        </row>
        <row r="470">
          <cell r="A470" t="str">
            <v>ﾅｶﾉ 21</v>
          </cell>
          <cell r="B470" t="str">
            <v xml:space="preserve">ﾅｶﾉ </v>
          </cell>
          <cell r="C470">
            <v>2</v>
          </cell>
          <cell r="D470">
            <v>1</v>
          </cell>
          <cell r="E470">
            <v>10</v>
          </cell>
          <cell r="F470">
            <v>11</v>
          </cell>
          <cell r="G470">
            <v>11</v>
          </cell>
          <cell r="H470">
            <v>14</v>
          </cell>
          <cell r="I470">
            <v>14</v>
          </cell>
          <cell r="J470">
            <v>11</v>
          </cell>
          <cell r="K470">
            <v>13</v>
          </cell>
          <cell r="L470">
            <v>15</v>
          </cell>
          <cell r="M470">
            <v>13</v>
          </cell>
          <cell r="N470">
            <v>20</v>
          </cell>
          <cell r="O470">
            <v>16</v>
          </cell>
          <cell r="P470">
            <v>20</v>
          </cell>
          <cell r="Q470">
            <v>16</v>
          </cell>
          <cell r="R470">
            <v>15</v>
          </cell>
          <cell r="S470">
            <v>21</v>
          </cell>
          <cell r="T470">
            <v>16</v>
          </cell>
          <cell r="U470">
            <v>15</v>
          </cell>
          <cell r="V470">
            <v>19</v>
          </cell>
          <cell r="W470">
            <v>17</v>
          </cell>
          <cell r="X470">
            <v>20</v>
          </cell>
          <cell r="Y470">
            <v>11</v>
          </cell>
          <cell r="Z470">
            <v>15</v>
          </cell>
          <cell r="AA470">
            <v>12</v>
          </cell>
          <cell r="AB470">
            <v>15</v>
          </cell>
          <cell r="AC470">
            <v>15</v>
          </cell>
          <cell r="AD470">
            <v>13</v>
          </cell>
          <cell r="AE470">
            <v>14</v>
          </cell>
          <cell r="AF470">
            <v>14</v>
          </cell>
          <cell r="AG470">
            <v>9</v>
          </cell>
          <cell r="AH470">
            <v>21</v>
          </cell>
          <cell r="AI470">
            <v>17</v>
          </cell>
          <cell r="AJ470">
            <v>21</v>
          </cell>
          <cell r="AK470">
            <v>16</v>
          </cell>
          <cell r="AL470">
            <v>18</v>
          </cell>
          <cell r="AM470">
            <v>25</v>
          </cell>
          <cell r="AN470">
            <v>25</v>
          </cell>
          <cell r="AO470">
            <v>14</v>
          </cell>
          <cell r="AP470">
            <v>21</v>
          </cell>
          <cell r="AQ470">
            <v>12</v>
          </cell>
          <cell r="AR470">
            <v>24</v>
          </cell>
          <cell r="AS470">
            <v>23</v>
          </cell>
          <cell r="AT470">
            <v>20</v>
          </cell>
          <cell r="AU470">
            <v>20</v>
          </cell>
          <cell r="AV470">
            <v>21</v>
          </cell>
          <cell r="AW470">
            <v>18</v>
          </cell>
          <cell r="AX470">
            <v>26</v>
          </cell>
          <cell r="AY470">
            <v>24</v>
          </cell>
          <cell r="AZ470">
            <v>18</v>
          </cell>
          <cell r="BA470">
            <v>24</v>
          </cell>
          <cell r="BB470">
            <v>26</v>
          </cell>
          <cell r="BC470">
            <v>21</v>
          </cell>
          <cell r="BD470">
            <v>14</v>
          </cell>
          <cell r="BE470">
            <v>22</v>
          </cell>
          <cell r="BF470">
            <v>19</v>
          </cell>
          <cell r="BG470">
            <v>22</v>
          </cell>
          <cell r="BH470">
            <v>21</v>
          </cell>
          <cell r="BI470">
            <v>12</v>
          </cell>
          <cell r="BJ470">
            <v>25</v>
          </cell>
          <cell r="BK470">
            <v>13</v>
          </cell>
          <cell r="BL470">
            <v>23</v>
          </cell>
          <cell r="BM470">
            <v>16</v>
          </cell>
          <cell r="BN470">
            <v>14</v>
          </cell>
          <cell r="BO470">
            <v>21</v>
          </cell>
          <cell r="BP470">
            <v>25</v>
          </cell>
          <cell r="BQ470">
            <v>22</v>
          </cell>
          <cell r="BR470">
            <v>24</v>
          </cell>
          <cell r="BS470">
            <v>20</v>
          </cell>
          <cell r="BT470">
            <v>26</v>
          </cell>
          <cell r="BU470">
            <v>26</v>
          </cell>
          <cell r="BV470">
            <v>28</v>
          </cell>
          <cell r="BW470">
            <v>26</v>
          </cell>
          <cell r="BX470">
            <v>16</v>
          </cell>
          <cell r="BY470">
            <v>19</v>
          </cell>
          <cell r="BZ470">
            <v>21</v>
          </cell>
          <cell r="CA470">
            <v>15</v>
          </cell>
          <cell r="CB470">
            <v>18</v>
          </cell>
          <cell r="CC470">
            <v>13</v>
          </cell>
          <cell r="CD470">
            <v>11</v>
          </cell>
          <cell r="CE470">
            <v>9</v>
          </cell>
          <cell r="CF470">
            <v>11</v>
          </cell>
          <cell r="CG470">
            <v>9</v>
          </cell>
          <cell r="CH470">
            <v>10</v>
          </cell>
          <cell r="CI470">
            <v>16</v>
          </cell>
          <cell r="CJ470">
            <v>6</v>
          </cell>
          <cell r="CK470">
            <v>6</v>
          </cell>
          <cell r="CL470">
            <v>5</v>
          </cell>
          <cell r="CM470">
            <v>7</v>
          </cell>
          <cell r="CN470">
            <v>6</v>
          </cell>
          <cell r="CO470">
            <v>11</v>
          </cell>
          <cell r="CP470">
            <v>3</v>
          </cell>
          <cell r="CQ470">
            <v>2</v>
          </cell>
          <cell r="CR470">
            <v>3</v>
          </cell>
          <cell r="CS470">
            <v>2</v>
          </cell>
          <cell r="CT470">
            <v>2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>
            <v>0</v>
          </cell>
          <cell r="DA470">
            <v>0</v>
          </cell>
          <cell r="DB470">
            <v>0</v>
          </cell>
          <cell r="DC470">
            <v>0</v>
          </cell>
          <cell r="DD470">
            <v>0</v>
          </cell>
          <cell r="DE470">
            <v>0</v>
          </cell>
        </row>
        <row r="471">
          <cell r="A471" t="str">
            <v>ﾅｶﾉ 22</v>
          </cell>
          <cell r="B471" t="str">
            <v xml:space="preserve">ﾅｶﾉ </v>
          </cell>
          <cell r="C471">
            <v>2</v>
          </cell>
          <cell r="D471">
            <v>2</v>
          </cell>
          <cell r="E471">
            <v>9</v>
          </cell>
          <cell r="F471">
            <v>16</v>
          </cell>
          <cell r="G471">
            <v>10</v>
          </cell>
          <cell r="H471">
            <v>10</v>
          </cell>
          <cell r="I471">
            <v>18</v>
          </cell>
          <cell r="J471">
            <v>13</v>
          </cell>
          <cell r="K471">
            <v>14</v>
          </cell>
          <cell r="L471">
            <v>15</v>
          </cell>
          <cell r="M471">
            <v>15</v>
          </cell>
          <cell r="N471">
            <v>13</v>
          </cell>
          <cell r="O471">
            <v>21</v>
          </cell>
          <cell r="P471">
            <v>15</v>
          </cell>
          <cell r="Q471">
            <v>11</v>
          </cell>
          <cell r="R471">
            <v>14</v>
          </cell>
          <cell r="S471">
            <v>18</v>
          </cell>
          <cell r="T471">
            <v>12</v>
          </cell>
          <cell r="U471">
            <v>9</v>
          </cell>
          <cell r="V471">
            <v>11</v>
          </cell>
          <cell r="W471">
            <v>16</v>
          </cell>
          <cell r="X471">
            <v>8</v>
          </cell>
          <cell r="Y471">
            <v>13</v>
          </cell>
          <cell r="Z471">
            <v>14</v>
          </cell>
          <cell r="AA471">
            <v>11</v>
          </cell>
          <cell r="AB471">
            <v>13</v>
          </cell>
          <cell r="AC471">
            <v>9</v>
          </cell>
          <cell r="AD471">
            <v>18</v>
          </cell>
          <cell r="AE471">
            <v>13</v>
          </cell>
          <cell r="AF471">
            <v>12</v>
          </cell>
          <cell r="AG471">
            <v>22</v>
          </cell>
          <cell r="AH471">
            <v>14</v>
          </cell>
          <cell r="AI471">
            <v>18</v>
          </cell>
          <cell r="AJ471">
            <v>11</v>
          </cell>
          <cell r="AK471">
            <v>17</v>
          </cell>
          <cell r="AL471">
            <v>19</v>
          </cell>
          <cell r="AM471">
            <v>19</v>
          </cell>
          <cell r="AN471">
            <v>24</v>
          </cell>
          <cell r="AO471">
            <v>13</v>
          </cell>
          <cell r="AP471">
            <v>14</v>
          </cell>
          <cell r="AQ471">
            <v>15</v>
          </cell>
          <cell r="AR471">
            <v>26</v>
          </cell>
          <cell r="AS471">
            <v>13</v>
          </cell>
          <cell r="AT471">
            <v>18</v>
          </cell>
          <cell r="AU471">
            <v>27</v>
          </cell>
          <cell r="AV471">
            <v>21</v>
          </cell>
          <cell r="AW471">
            <v>25</v>
          </cell>
          <cell r="AX471">
            <v>21</v>
          </cell>
          <cell r="AY471">
            <v>18</v>
          </cell>
          <cell r="AZ471">
            <v>15</v>
          </cell>
          <cell r="BA471">
            <v>14</v>
          </cell>
          <cell r="BB471">
            <v>22</v>
          </cell>
          <cell r="BC471">
            <v>25</v>
          </cell>
          <cell r="BD471">
            <v>17</v>
          </cell>
          <cell r="BE471">
            <v>30</v>
          </cell>
          <cell r="BF471">
            <v>16</v>
          </cell>
          <cell r="BG471">
            <v>27</v>
          </cell>
          <cell r="BH471">
            <v>13</v>
          </cell>
          <cell r="BI471">
            <v>13</v>
          </cell>
          <cell r="BJ471">
            <v>21</v>
          </cell>
          <cell r="BK471">
            <v>25</v>
          </cell>
          <cell r="BL471">
            <v>24</v>
          </cell>
          <cell r="BM471">
            <v>25</v>
          </cell>
          <cell r="BN471">
            <v>17</v>
          </cell>
          <cell r="BO471">
            <v>15</v>
          </cell>
          <cell r="BP471">
            <v>20</v>
          </cell>
          <cell r="BQ471">
            <v>9</v>
          </cell>
          <cell r="BR471">
            <v>24</v>
          </cell>
          <cell r="BS471">
            <v>19</v>
          </cell>
          <cell r="BT471">
            <v>18</v>
          </cell>
          <cell r="BU471">
            <v>30</v>
          </cell>
          <cell r="BV471">
            <v>31</v>
          </cell>
          <cell r="BW471">
            <v>26</v>
          </cell>
          <cell r="BX471">
            <v>13</v>
          </cell>
          <cell r="BY471">
            <v>16</v>
          </cell>
          <cell r="BZ471">
            <v>16</v>
          </cell>
          <cell r="CA471">
            <v>15</v>
          </cell>
          <cell r="CB471">
            <v>23</v>
          </cell>
          <cell r="CC471">
            <v>15</v>
          </cell>
          <cell r="CD471">
            <v>19</v>
          </cell>
          <cell r="CE471">
            <v>15</v>
          </cell>
          <cell r="CF471">
            <v>8</v>
          </cell>
          <cell r="CG471">
            <v>12</v>
          </cell>
          <cell r="CH471">
            <v>27</v>
          </cell>
          <cell r="CI471">
            <v>15</v>
          </cell>
          <cell r="CJ471">
            <v>14</v>
          </cell>
          <cell r="CK471">
            <v>20</v>
          </cell>
          <cell r="CL471">
            <v>12</v>
          </cell>
          <cell r="CM471">
            <v>17</v>
          </cell>
          <cell r="CN471">
            <v>13</v>
          </cell>
          <cell r="CO471">
            <v>13</v>
          </cell>
          <cell r="CP471">
            <v>6</v>
          </cell>
          <cell r="CQ471">
            <v>14</v>
          </cell>
          <cell r="CR471">
            <v>7</v>
          </cell>
          <cell r="CS471">
            <v>8</v>
          </cell>
          <cell r="CT471">
            <v>7</v>
          </cell>
          <cell r="CU471">
            <v>9</v>
          </cell>
          <cell r="CV471">
            <v>8</v>
          </cell>
          <cell r="CW471">
            <v>5</v>
          </cell>
          <cell r="CX471">
            <v>4</v>
          </cell>
          <cell r="CY471">
            <v>2</v>
          </cell>
          <cell r="CZ471">
            <v>3</v>
          </cell>
          <cell r="DA471">
            <v>1</v>
          </cell>
          <cell r="DB471">
            <v>0</v>
          </cell>
          <cell r="DC471">
            <v>0</v>
          </cell>
          <cell r="DD471">
            <v>0</v>
          </cell>
          <cell r="DE471">
            <v>1</v>
          </cell>
        </row>
        <row r="472">
          <cell r="A472" t="str">
            <v>ﾅｶﾞﾂ21</v>
          </cell>
          <cell r="B472" t="str">
            <v>ﾅｶﾞﾂ</v>
          </cell>
          <cell r="C472">
            <v>2</v>
          </cell>
          <cell r="D472">
            <v>1</v>
          </cell>
          <cell r="E472">
            <v>8</v>
          </cell>
          <cell r="F472">
            <v>4</v>
          </cell>
          <cell r="G472">
            <v>5</v>
          </cell>
          <cell r="H472">
            <v>2</v>
          </cell>
          <cell r="I472">
            <v>3</v>
          </cell>
          <cell r="J472">
            <v>3</v>
          </cell>
          <cell r="K472">
            <v>3</v>
          </cell>
          <cell r="L472">
            <v>0</v>
          </cell>
          <cell r="M472">
            <v>1</v>
          </cell>
          <cell r="N472">
            <v>1</v>
          </cell>
          <cell r="O472">
            <v>6</v>
          </cell>
          <cell r="P472">
            <v>4</v>
          </cell>
          <cell r="Q472">
            <v>3</v>
          </cell>
          <cell r="R472">
            <v>2</v>
          </cell>
          <cell r="S472">
            <v>0</v>
          </cell>
          <cell r="T472">
            <v>2</v>
          </cell>
          <cell r="U472">
            <v>4</v>
          </cell>
          <cell r="V472">
            <v>3</v>
          </cell>
          <cell r="W472">
            <v>2</v>
          </cell>
          <cell r="X472">
            <v>3</v>
          </cell>
          <cell r="Y472">
            <v>6</v>
          </cell>
          <cell r="Z472">
            <v>2</v>
          </cell>
          <cell r="AA472">
            <v>6</v>
          </cell>
          <cell r="AB472">
            <v>4</v>
          </cell>
          <cell r="AC472">
            <v>4</v>
          </cell>
          <cell r="AD472">
            <v>4</v>
          </cell>
          <cell r="AE472">
            <v>8</v>
          </cell>
          <cell r="AF472">
            <v>3</v>
          </cell>
          <cell r="AG472">
            <v>7</v>
          </cell>
          <cell r="AH472">
            <v>6</v>
          </cell>
          <cell r="AI472">
            <v>7</v>
          </cell>
          <cell r="AJ472">
            <v>3</v>
          </cell>
          <cell r="AK472">
            <v>9</v>
          </cell>
          <cell r="AL472">
            <v>5</v>
          </cell>
          <cell r="AM472">
            <v>9</v>
          </cell>
          <cell r="AN472">
            <v>12</v>
          </cell>
          <cell r="AO472">
            <v>7</v>
          </cell>
          <cell r="AP472">
            <v>2</v>
          </cell>
          <cell r="AQ472">
            <v>6</v>
          </cell>
          <cell r="AR472">
            <v>4</v>
          </cell>
          <cell r="AS472">
            <v>7</v>
          </cell>
          <cell r="AT472">
            <v>4</v>
          </cell>
          <cell r="AU472">
            <v>8</v>
          </cell>
          <cell r="AV472">
            <v>6</v>
          </cell>
          <cell r="AW472">
            <v>10</v>
          </cell>
          <cell r="AX472">
            <v>5</v>
          </cell>
          <cell r="AY472">
            <v>3</v>
          </cell>
          <cell r="AZ472">
            <v>12</v>
          </cell>
          <cell r="BA472">
            <v>8</v>
          </cell>
          <cell r="BB472">
            <v>5</v>
          </cell>
          <cell r="BC472">
            <v>10</v>
          </cell>
          <cell r="BD472">
            <v>4</v>
          </cell>
          <cell r="BE472">
            <v>9</v>
          </cell>
          <cell r="BF472">
            <v>6</v>
          </cell>
          <cell r="BG472">
            <v>2</v>
          </cell>
          <cell r="BH472">
            <v>2</v>
          </cell>
          <cell r="BI472">
            <v>1</v>
          </cell>
          <cell r="BJ472">
            <v>3</v>
          </cell>
          <cell r="BK472">
            <v>10</v>
          </cell>
          <cell r="BL472">
            <v>5</v>
          </cell>
          <cell r="BM472">
            <v>0</v>
          </cell>
          <cell r="BN472">
            <v>5</v>
          </cell>
          <cell r="BO472">
            <v>3</v>
          </cell>
          <cell r="BP472">
            <v>5</v>
          </cell>
          <cell r="BQ472">
            <v>5</v>
          </cell>
          <cell r="BR472">
            <v>3</v>
          </cell>
          <cell r="BS472">
            <v>6</v>
          </cell>
          <cell r="BT472">
            <v>9</v>
          </cell>
          <cell r="BU472">
            <v>6</v>
          </cell>
          <cell r="BV472">
            <v>5</v>
          </cell>
          <cell r="BW472">
            <v>8</v>
          </cell>
          <cell r="BX472">
            <v>4</v>
          </cell>
          <cell r="BY472">
            <v>7</v>
          </cell>
          <cell r="BZ472">
            <v>3</v>
          </cell>
          <cell r="CA472">
            <v>5</v>
          </cell>
          <cell r="CB472">
            <v>1</v>
          </cell>
          <cell r="CC472">
            <v>4</v>
          </cell>
          <cell r="CD472">
            <v>4</v>
          </cell>
          <cell r="CE472">
            <v>0</v>
          </cell>
          <cell r="CF472">
            <v>5</v>
          </cell>
          <cell r="CG472">
            <v>3</v>
          </cell>
          <cell r="CH472">
            <v>3</v>
          </cell>
          <cell r="CI472">
            <v>3</v>
          </cell>
          <cell r="CJ472">
            <v>3</v>
          </cell>
          <cell r="CK472">
            <v>3</v>
          </cell>
          <cell r="CL472">
            <v>1</v>
          </cell>
          <cell r="CM472">
            <v>0</v>
          </cell>
          <cell r="CN472">
            <v>0</v>
          </cell>
          <cell r="CO472">
            <v>1</v>
          </cell>
          <cell r="CP472">
            <v>0</v>
          </cell>
          <cell r="CQ472">
            <v>1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</row>
        <row r="473">
          <cell r="A473" t="str">
            <v>ﾅｶﾞﾂ22</v>
          </cell>
          <cell r="B473" t="str">
            <v>ﾅｶﾞﾂ</v>
          </cell>
          <cell r="C473">
            <v>2</v>
          </cell>
          <cell r="D473">
            <v>2</v>
          </cell>
          <cell r="E473">
            <v>5</v>
          </cell>
          <cell r="F473">
            <v>8</v>
          </cell>
          <cell r="G473">
            <v>3</v>
          </cell>
          <cell r="H473">
            <v>4</v>
          </cell>
          <cell r="I473">
            <v>3</v>
          </cell>
          <cell r="J473">
            <v>2</v>
          </cell>
          <cell r="K473">
            <v>2</v>
          </cell>
          <cell r="L473">
            <v>0</v>
          </cell>
          <cell r="M473">
            <v>4</v>
          </cell>
          <cell r="N473">
            <v>1</v>
          </cell>
          <cell r="O473">
            <v>2</v>
          </cell>
          <cell r="P473">
            <v>2</v>
          </cell>
          <cell r="Q473">
            <v>1</v>
          </cell>
          <cell r="R473">
            <v>3</v>
          </cell>
          <cell r="S473">
            <v>1</v>
          </cell>
          <cell r="T473">
            <v>0</v>
          </cell>
          <cell r="U473">
            <v>2</v>
          </cell>
          <cell r="V473">
            <v>0</v>
          </cell>
          <cell r="W473">
            <v>2</v>
          </cell>
          <cell r="X473">
            <v>4</v>
          </cell>
          <cell r="Y473">
            <v>3</v>
          </cell>
          <cell r="Z473">
            <v>3</v>
          </cell>
          <cell r="AA473">
            <v>3</v>
          </cell>
          <cell r="AB473">
            <v>2</v>
          </cell>
          <cell r="AC473">
            <v>5</v>
          </cell>
          <cell r="AD473">
            <v>4</v>
          </cell>
          <cell r="AE473">
            <v>7</v>
          </cell>
          <cell r="AF473">
            <v>7</v>
          </cell>
          <cell r="AG473">
            <v>9</v>
          </cell>
          <cell r="AH473">
            <v>4</v>
          </cell>
          <cell r="AI473">
            <v>2</v>
          </cell>
          <cell r="AJ473">
            <v>2</v>
          </cell>
          <cell r="AK473">
            <v>5</v>
          </cell>
          <cell r="AL473">
            <v>8</v>
          </cell>
          <cell r="AM473">
            <v>6</v>
          </cell>
          <cell r="AN473">
            <v>5</v>
          </cell>
          <cell r="AO473">
            <v>6</v>
          </cell>
          <cell r="AP473">
            <v>2</v>
          </cell>
          <cell r="AQ473">
            <v>4</v>
          </cell>
          <cell r="AR473">
            <v>9</v>
          </cell>
          <cell r="AS473">
            <v>6</v>
          </cell>
          <cell r="AT473">
            <v>6</v>
          </cell>
          <cell r="AU473">
            <v>8</v>
          </cell>
          <cell r="AV473">
            <v>3</v>
          </cell>
          <cell r="AW473">
            <v>7</v>
          </cell>
          <cell r="AX473">
            <v>5</v>
          </cell>
          <cell r="AY473">
            <v>4</v>
          </cell>
          <cell r="AZ473">
            <v>5</v>
          </cell>
          <cell r="BA473">
            <v>1</v>
          </cell>
          <cell r="BB473">
            <v>5</v>
          </cell>
          <cell r="BC473">
            <v>3</v>
          </cell>
          <cell r="BD473">
            <v>4</v>
          </cell>
          <cell r="BE473">
            <v>3</v>
          </cell>
          <cell r="BF473">
            <v>5</v>
          </cell>
          <cell r="BG473">
            <v>5</v>
          </cell>
          <cell r="BH473">
            <v>5</v>
          </cell>
          <cell r="BI473">
            <v>3</v>
          </cell>
          <cell r="BJ473">
            <v>4</v>
          </cell>
          <cell r="BK473">
            <v>1</v>
          </cell>
          <cell r="BL473">
            <v>4</v>
          </cell>
          <cell r="BM473">
            <v>4</v>
          </cell>
          <cell r="BN473">
            <v>3</v>
          </cell>
          <cell r="BO473">
            <v>6</v>
          </cell>
          <cell r="BP473">
            <v>5</v>
          </cell>
          <cell r="BQ473">
            <v>9</v>
          </cell>
          <cell r="BR473">
            <v>8</v>
          </cell>
          <cell r="BS473">
            <v>8</v>
          </cell>
          <cell r="BT473">
            <v>5</v>
          </cell>
          <cell r="BU473">
            <v>5</v>
          </cell>
          <cell r="BV473">
            <v>4</v>
          </cell>
          <cell r="BW473">
            <v>3</v>
          </cell>
          <cell r="BX473">
            <v>5</v>
          </cell>
          <cell r="BY473">
            <v>3</v>
          </cell>
          <cell r="BZ473">
            <v>4</v>
          </cell>
          <cell r="CA473">
            <v>6</v>
          </cell>
          <cell r="CB473">
            <v>4</v>
          </cell>
          <cell r="CC473">
            <v>5</v>
          </cell>
          <cell r="CD473">
            <v>0</v>
          </cell>
          <cell r="CE473">
            <v>4</v>
          </cell>
          <cell r="CF473">
            <v>5</v>
          </cell>
          <cell r="CG473">
            <v>5</v>
          </cell>
          <cell r="CH473">
            <v>4</v>
          </cell>
          <cell r="CI473">
            <v>3</v>
          </cell>
          <cell r="CJ473">
            <v>4</v>
          </cell>
          <cell r="CK473">
            <v>1</v>
          </cell>
          <cell r="CL473">
            <v>0</v>
          </cell>
          <cell r="CM473">
            <v>7</v>
          </cell>
          <cell r="CN473">
            <v>1</v>
          </cell>
          <cell r="CO473">
            <v>1</v>
          </cell>
          <cell r="CP473">
            <v>1</v>
          </cell>
          <cell r="CQ473">
            <v>0</v>
          </cell>
          <cell r="CR473">
            <v>0</v>
          </cell>
          <cell r="CS473">
            <v>2</v>
          </cell>
          <cell r="CT473">
            <v>1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</row>
        <row r="474">
          <cell r="A474" t="str">
            <v>ﾆｼｶﾞ21</v>
          </cell>
          <cell r="B474" t="str">
            <v>ﾆｼｶﾞ</v>
          </cell>
          <cell r="C474">
            <v>2</v>
          </cell>
          <cell r="D474">
            <v>1</v>
          </cell>
          <cell r="E474">
            <v>11</v>
          </cell>
          <cell r="F474">
            <v>17</v>
          </cell>
          <cell r="G474">
            <v>19</v>
          </cell>
          <cell r="H474">
            <v>13</v>
          </cell>
          <cell r="I474">
            <v>8</v>
          </cell>
          <cell r="J474">
            <v>15</v>
          </cell>
          <cell r="K474">
            <v>15</v>
          </cell>
          <cell r="L474">
            <v>12</v>
          </cell>
          <cell r="M474">
            <v>17</v>
          </cell>
          <cell r="N474">
            <v>19</v>
          </cell>
          <cell r="O474">
            <v>14</v>
          </cell>
          <cell r="P474">
            <v>29</v>
          </cell>
          <cell r="Q474">
            <v>19</v>
          </cell>
          <cell r="R474">
            <v>21</v>
          </cell>
          <cell r="S474">
            <v>19</v>
          </cell>
          <cell r="T474">
            <v>21</v>
          </cell>
          <cell r="U474">
            <v>15</v>
          </cell>
          <cell r="V474">
            <v>12</v>
          </cell>
          <cell r="W474">
            <v>17</v>
          </cell>
          <cell r="X474">
            <v>17</v>
          </cell>
          <cell r="Y474">
            <v>16</v>
          </cell>
          <cell r="Z474">
            <v>11</v>
          </cell>
          <cell r="AA474">
            <v>21</v>
          </cell>
          <cell r="AB474">
            <v>11</v>
          </cell>
          <cell r="AC474">
            <v>15</v>
          </cell>
          <cell r="AD474">
            <v>9</v>
          </cell>
          <cell r="AE474">
            <v>11</v>
          </cell>
          <cell r="AF474">
            <v>13</v>
          </cell>
          <cell r="AG474">
            <v>16</v>
          </cell>
          <cell r="AH474">
            <v>10</v>
          </cell>
          <cell r="AI474">
            <v>14</v>
          </cell>
          <cell r="AJ474">
            <v>9</v>
          </cell>
          <cell r="AK474">
            <v>12</v>
          </cell>
          <cell r="AL474">
            <v>21</v>
          </cell>
          <cell r="AM474">
            <v>21</v>
          </cell>
          <cell r="AN474">
            <v>18</v>
          </cell>
          <cell r="AO474">
            <v>30</v>
          </cell>
          <cell r="AP474">
            <v>16</v>
          </cell>
          <cell r="AQ474">
            <v>26</v>
          </cell>
          <cell r="AR474">
            <v>33</v>
          </cell>
          <cell r="AS474">
            <v>17</v>
          </cell>
          <cell r="AT474">
            <v>25</v>
          </cell>
          <cell r="AU474">
            <v>25</v>
          </cell>
          <cell r="AV474">
            <v>28</v>
          </cell>
          <cell r="AW474">
            <v>40</v>
          </cell>
          <cell r="AX474">
            <v>30</v>
          </cell>
          <cell r="AY474">
            <v>33</v>
          </cell>
          <cell r="AZ474">
            <v>17</v>
          </cell>
          <cell r="BA474">
            <v>26</v>
          </cell>
          <cell r="BB474">
            <v>29</v>
          </cell>
          <cell r="BC474">
            <v>33</v>
          </cell>
          <cell r="BD474">
            <v>16</v>
          </cell>
          <cell r="BE474">
            <v>23</v>
          </cell>
          <cell r="BF474">
            <v>25</v>
          </cell>
          <cell r="BG474">
            <v>16</v>
          </cell>
          <cell r="BH474">
            <v>23</v>
          </cell>
          <cell r="BI474">
            <v>15</v>
          </cell>
          <cell r="BJ474">
            <v>20</v>
          </cell>
          <cell r="BK474">
            <v>22</v>
          </cell>
          <cell r="BL474">
            <v>20</v>
          </cell>
          <cell r="BM474">
            <v>17</v>
          </cell>
          <cell r="BN474">
            <v>16</v>
          </cell>
          <cell r="BO474">
            <v>26</v>
          </cell>
          <cell r="BP474">
            <v>16</v>
          </cell>
          <cell r="BQ474">
            <v>20</v>
          </cell>
          <cell r="BR474">
            <v>26</v>
          </cell>
          <cell r="BS474">
            <v>16</v>
          </cell>
          <cell r="BT474">
            <v>29</v>
          </cell>
          <cell r="BU474">
            <v>34</v>
          </cell>
          <cell r="BV474">
            <v>30</v>
          </cell>
          <cell r="BW474">
            <v>34</v>
          </cell>
          <cell r="BX474">
            <v>29</v>
          </cell>
          <cell r="BY474">
            <v>26</v>
          </cell>
          <cell r="BZ474">
            <v>31</v>
          </cell>
          <cell r="CA474">
            <v>29</v>
          </cell>
          <cell r="CB474">
            <v>36</v>
          </cell>
          <cell r="CC474">
            <v>33</v>
          </cell>
          <cell r="CD474">
            <v>27</v>
          </cell>
          <cell r="CE474">
            <v>16</v>
          </cell>
          <cell r="CF474">
            <v>24</v>
          </cell>
          <cell r="CG474">
            <v>13</v>
          </cell>
          <cell r="CH474">
            <v>26</v>
          </cell>
          <cell r="CI474">
            <v>13</v>
          </cell>
          <cell r="CJ474">
            <v>10</v>
          </cell>
          <cell r="CK474">
            <v>11</v>
          </cell>
          <cell r="CL474">
            <v>10</v>
          </cell>
          <cell r="CM474">
            <v>11</v>
          </cell>
          <cell r="CN474">
            <v>3</v>
          </cell>
          <cell r="CO474">
            <v>10</v>
          </cell>
          <cell r="CP474">
            <v>10</v>
          </cell>
          <cell r="CQ474">
            <v>4</v>
          </cell>
          <cell r="CR474">
            <v>2</v>
          </cell>
          <cell r="CS474">
            <v>2</v>
          </cell>
          <cell r="CT474">
            <v>0</v>
          </cell>
          <cell r="CU474">
            <v>4</v>
          </cell>
          <cell r="CV474">
            <v>0</v>
          </cell>
          <cell r="CW474">
            <v>2</v>
          </cell>
          <cell r="CX474">
            <v>0</v>
          </cell>
          <cell r="CY474">
            <v>0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</row>
        <row r="475">
          <cell r="A475" t="str">
            <v>ﾆｼｶﾞ22</v>
          </cell>
          <cell r="B475" t="str">
            <v>ﾆｼｶﾞ</v>
          </cell>
          <cell r="C475">
            <v>2</v>
          </cell>
          <cell r="D475">
            <v>2</v>
          </cell>
          <cell r="E475">
            <v>13</v>
          </cell>
          <cell r="F475">
            <v>7</v>
          </cell>
          <cell r="G475">
            <v>19</v>
          </cell>
          <cell r="H475">
            <v>12</v>
          </cell>
          <cell r="I475">
            <v>17</v>
          </cell>
          <cell r="J475">
            <v>28</v>
          </cell>
          <cell r="K475">
            <v>13</v>
          </cell>
          <cell r="L475">
            <v>15</v>
          </cell>
          <cell r="M475">
            <v>15</v>
          </cell>
          <cell r="N475">
            <v>18</v>
          </cell>
          <cell r="O475">
            <v>13</v>
          </cell>
          <cell r="P475">
            <v>15</v>
          </cell>
          <cell r="Q475">
            <v>13</v>
          </cell>
          <cell r="R475">
            <v>12</v>
          </cell>
          <cell r="S475">
            <v>14</v>
          </cell>
          <cell r="T475">
            <v>18</v>
          </cell>
          <cell r="U475">
            <v>24</v>
          </cell>
          <cell r="V475">
            <v>15</v>
          </cell>
          <cell r="W475">
            <v>13</v>
          </cell>
          <cell r="X475">
            <v>14</v>
          </cell>
          <cell r="Y475">
            <v>15</v>
          </cell>
          <cell r="Z475">
            <v>15</v>
          </cell>
          <cell r="AA475">
            <v>15</v>
          </cell>
          <cell r="AB475">
            <v>11</v>
          </cell>
          <cell r="AC475">
            <v>12</v>
          </cell>
          <cell r="AD475">
            <v>15</v>
          </cell>
          <cell r="AE475">
            <v>17</v>
          </cell>
          <cell r="AF475">
            <v>9</v>
          </cell>
          <cell r="AG475">
            <v>11</v>
          </cell>
          <cell r="AH475">
            <v>14</v>
          </cell>
          <cell r="AI475">
            <v>16</v>
          </cell>
          <cell r="AJ475">
            <v>11</v>
          </cell>
          <cell r="AK475">
            <v>14</v>
          </cell>
          <cell r="AL475">
            <v>19</v>
          </cell>
          <cell r="AM475">
            <v>19</v>
          </cell>
          <cell r="AN475">
            <v>21</v>
          </cell>
          <cell r="AO475">
            <v>17</v>
          </cell>
          <cell r="AP475">
            <v>16</v>
          </cell>
          <cell r="AQ475">
            <v>26</v>
          </cell>
          <cell r="AR475">
            <v>28</v>
          </cell>
          <cell r="AS475">
            <v>30</v>
          </cell>
          <cell r="AT475">
            <v>20</v>
          </cell>
          <cell r="AU475">
            <v>22</v>
          </cell>
          <cell r="AV475">
            <v>24</v>
          </cell>
          <cell r="AW475">
            <v>42</v>
          </cell>
          <cell r="AX475">
            <v>32</v>
          </cell>
          <cell r="AY475">
            <v>37</v>
          </cell>
          <cell r="AZ475">
            <v>26</v>
          </cell>
          <cell r="BA475">
            <v>33</v>
          </cell>
          <cell r="BB475">
            <v>21</v>
          </cell>
          <cell r="BC475">
            <v>19</v>
          </cell>
          <cell r="BD475">
            <v>14</v>
          </cell>
          <cell r="BE475">
            <v>18</v>
          </cell>
          <cell r="BF475">
            <v>22</v>
          </cell>
          <cell r="BG475">
            <v>21</v>
          </cell>
          <cell r="BH475">
            <v>20</v>
          </cell>
          <cell r="BI475">
            <v>13</v>
          </cell>
          <cell r="BJ475">
            <v>15</v>
          </cell>
          <cell r="BK475">
            <v>24</v>
          </cell>
          <cell r="BL475">
            <v>27</v>
          </cell>
          <cell r="BM475">
            <v>20</v>
          </cell>
          <cell r="BN475">
            <v>25</v>
          </cell>
          <cell r="BO475">
            <v>16</v>
          </cell>
          <cell r="BP475">
            <v>18</v>
          </cell>
          <cell r="BQ475">
            <v>22</v>
          </cell>
          <cell r="BR475">
            <v>27</v>
          </cell>
          <cell r="BS475">
            <v>32</v>
          </cell>
          <cell r="BT475">
            <v>24</v>
          </cell>
          <cell r="BU475">
            <v>38</v>
          </cell>
          <cell r="BV475">
            <v>29</v>
          </cell>
          <cell r="BW475">
            <v>40</v>
          </cell>
          <cell r="BX475">
            <v>35</v>
          </cell>
          <cell r="BY475">
            <v>21</v>
          </cell>
          <cell r="BZ475">
            <v>25</v>
          </cell>
          <cell r="CA475">
            <v>31</v>
          </cell>
          <cell r="CB475">
            <v>28</v>
          </cell>
          <cell r="CC475">
            <v>36</v>
          </cell>
          <cell r="CD475">
            <v>26</v>
          </cell>
          <cell r="CE475">
            <v>23</v>
          </cell>
          <cell r="CF475">
            <v>14</v>
          </cell>
          <cell r="CG475">
            <v>22</v>
          </cell>
          <cell r="CH475">
            <v>14</v>
          </cell>
          <cell r="CI475">
            <v>15</v>
          </cell>
          <cell r="CJ475">
            <v>19</v>
          </cell>
          <cell r="CK475">
            <v>20</v>
          </cell>
          <cell r="CL475">
            <v>14</v>
          </cell>
          <cell r="CM475">
            <v>16</v>
          </cell>
          <cell r="CN475">
            <v>12</v>
          </cell>
          <cell r="CO475">
            <v>15</v>
          </cell>
          <cell r="CP475">
            <v>12</v>
          </cell>
          <cell r="CQ475">
            <v>10</v>
          </cell>
          <cell r="CR475">
            <v>12</v>
          </cell>
          <cell r="CS475">
            <v>7</v>
          </cell>
          <cell r="CT475">
            <v>2</v>
          </cell>
          <cell r="CU475">
            <v>8</v>
          </cell>
          <cell r="CV475">
            <v>2</v>
          </cell>
          <cell r="CW475">
            <v>2</v>
          </cell>
          <cell r="CX475">
            <v>1</v>
          </cell>
          <cell r="CY475">
            <v>0</v>
          </cell>
          <cell r="CZ475">
            <v>0</v>
          </cell>
          <cell r="DA475">
            <v>1</v>
          </cell>
          <cell r="DB475">
            <v>0</v>
          </cell>
          <cell r="DC475">
            <v>1</v>
          </cell>
          <cell r="DD475">
            <v>0</v>
          </cell>
          <cell r="DE475">
            <v>0</v>
          </cell>
        </row>
        <row r="476">
          <cell r="A476" t="str">
            <v>ﾆｼｽﾞ21</v>
          </cell>
          <cell r="B476" t="str">
            <v>ﾆｼｽﾞ</v>
          </cell>
          <cell r="C476">
            <v>2</v>
          </cell>
          <cell r="D476">
            <v>1</v>
          </cell>
          <cell r="E476">
            <v>8</v>
          </cell>
          <cell r="F476">
            <v>4</v>
          </cell>
          <cell r="G476">
            <v>5</v>
          </cell>
          <cell r="H476">
            <v>6</v>
          </cell>
          <cell r="I476">
            <v>12</v>
          </cell>
          <cell r="J476">
            <v>12</v>
          </cell>
          <cell r="K476">
            <v>4</v>
          </cell>
          <cell r="L476">
            <v>4</v>
          </cell>
          <cell r="M476">
            <v>8</v>
          </cell>
          <cell r="N476">
            <v>5</v>
          </cell>
          <cell r="O476">
            <v>9</v>
          </cell>
          <cell r="P476">
            <v>6</v>
          </cell>
          <cell r="Q476">
            <v>9</v>
          </cell>
          <cell r="R476">
            <v>10</v>
          </cell>
          <cell r="S476">
            <v>7</v>
          </cell>
          <cell r="T476">
            <v>6</v>
          </cell>
          <cell r="U476">
            <v>5</v>
          </cell>
          <cell r="V476">
            <v>6</v>
          </cell>
          <cell r="W476">
            <v>3</v>
          </cell>
          <cell r="X476">
            <v>5</v>
          </cell>
          <cell r="Y476">
            <v>5</v>
          </cell>
          <cell r="Z476">
            <v>1</v>
          </cell>
          <cell r="AA476">
            <v>3</v>
          </cell>
          <cell r="AB476">
            <v>2</v>
          </cell>
          <cell r="AC476">
            <v>5</v>
          </cell>
          <cell r="AD476">
            <v>5</v>
          </cell>
          <cell r="AE476">
            <v>2</v>
          </cell>
          <cell r="AF476">
            <v>5</v>
          </cell>
          <cell r="AG476">
            <v>7</v>
          </cell>
          <cell r="AH476">
            <v>9</v>
          </cell>
          <cell r="AI476">
            <v>10</v>
          </cell>
          <cell r="AJ476">
            <v>9</v>
          </cell>
          <cell r="AK476">
            <v>4</v>
          </cell>
          <cell r="AL476">
            <v>5</v>
          </cell>
          <cell r="AM476">
            <v>6</v>
          </cell>
          <cell r="AN476">
            <v>7</v>
          </cell>
          <cell r="AO476">
            <v>13</v>
          </cell>
          <cell r="AP476">
            <v>6</v>
          </cell>
          <cell r="AQ476">
            <v>12</v>
          </cell>
          <cell r="AR476">
            <v>9</v>
          </cell>
          <cell r="AS476">
            <v>9</v>
          </cell>
          <cell r="AT476">
            <v>10</v>
          </cell>
          <cell r="AU476">
            <v>10</v>
          </cell>
          <cell r="AV476">
            <v>12</v>
          </cell>
          <cell r="AW476">
            <v>11</v>
          </cell>
          <cell r="AX476">
            <v>9</v>
          </cell>
          <cell r="AY476">
            <v>11</v>
          </cell>
          <cell r="AZ476">
            <v>8</v>
          </cell>
          <cell r="BA476">
            <v>10</v>
          </cell>
          <cell r="BB476">
            <v>8</v>
          </cell>
          <cell r="BC476">
            <v>6</v>
          </cell>
          <cell r="BD476">
            <v>7</v>
          </cell>
          <cell r="BE476">
            <v>16</v>
          </cell>
          <cell r="BF476">
            <v>7</v>
          </cell>
          <cell r="BG476">
            <v>2</v>
          </cell>
          <cell r="BH476">
            <v>6</v>
          </cell>
          <cell r="BI476">
            <v>2</v>
          </cell>
          <cell r="BJ476">
            <v>9</v>
          </cell>
          <cell r="BK476">
            <v>7</v>
          </cell>
          <cell r="BL476">
            <v>6</v>
          </cell>
          <cell r="BM476">
            <v>5</v>
          </cell>
          <cell r="BN476">
            <v>5</v>
          </cell>
          <cell r="BO476">
            <v>5</v>
          </cell>
          <cell r="BP476">
            <v>6</v>
          </cell>
          <cell r="BQ476">
            <v>5</v>
          </cell>
          <cell r="BR476">
            <v>3</v>
          </cell>
          <cell r="BS476">
            <v>6</v>
          </cell>
          <cell r="BT476">
            <v>7</v>
          </cell>
          <cell r="BU476">
            <v>4</v>
          </cell>
          <cell r="BV476">
            <v>7</v>
          </cell>
          <cell r="BW476">
            <v>5</v>
          </cell>
          <cell r="BX476">
            <v>2</v>
          </cell>
          <cell r="BY476">
            <v>2</v>
          </cell>
          <cell r="BZ476">
            <v>3</v>
          </cell>
          <cell r="CA476">
            <v>4</v>
          </cell>
          <cell r="CB476">
            <v>0</v>
          </cell>
          <cell r="CC476">
            <v>2</v>
          </cell>
          <cell r="CD476">
            <v>1</v>
          </cell>
          <cell r="CE476">
            <v>1</v>
          </cell>
          <cell r="CF476">
            <v>3</v>
          </cell>
          <cell r="CG476">
            <v>3</v>
          </cell>
          <cell r="CH476">
            <v>0</v>
          </cell>
          <cell r="CI476">
            <v>0</v>
          </cell>
          <cell r="CJ476">
            <v>2</v>
          </cell>
          <cell r="CK476">
            <v>0</v>
          </cell>
          <cell r="CL476">
            <v>3</v>
          </cell>
          <cell r="CM476">
            <v>1</v>
          </cell>
          <cell r="CN476">
            <v>0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2</v>
          </cell>
          <cell r="CT476">
            <v>0</v>
          </cell>
          <cell r="CU476">
            <v>0</v>
          </cell>
          <cell r="CV476">
            <v>0</v>
          </cell>
          <cell r="CW476">
            <v>1</v>
          </cell>
          <cell r="CX476">
            <v>0</v>
          </cell>
          <cell r="CY476">
            <v>0</v>
          </cell>
          <cell r="CZ476">
            <v>1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</row>
        <row r="477">
          <cell r="A477" t="str">
            <v>ﾆｼｽﾞ22</v>
          </cell>
          <cell r="B477" t="str">
            <v>ﾆｼｽﾞ</v>
          </cell>
          <cell r="C477">
            <v>2</v>
          </cell>
          <cell r="D477">
            <v>2</v>
          </cell>
          <cell r="E477">
            <v>5</v>
          </cell>
          <cell r="F477">
            <v>5</v>
          </cell>
          <cell r="G477">
            <v>10</v>
          </cell>
          <cell r="H477">
            <v>7</v>
          </cell>
          <cell r="I477">
            <v>9</v>
          </cell>
          <cell r="J477">
            <v>5</v>
          </cell>
          <cell r="K477">
            <v>5</v>
          </cell>
          <cell r="L477">
            <v>8</v>
          </cell>
          <cell r="M477">
            <v>4</v>
          </cell>
          <cell r="N477">
            <v>6</v>
          </cell>
          <cell r="O477">
            <v>8</v>
          </cell>
          <cell r="P477">
            <v>6</v>
          </cell>
          <cell r="Q477">
            <v>3</v>
          </cell>
          <cell r="R477">
            <v>7</v>
          </cell>
          <cell r="S477">
            <v>7</v>
          </cell>
          <cell r="T477">
            <v>7</v>
          </cell>
          <cell r="U477">
            <v>4</v>
          </cell>
          <cell r="V477">
            <v>6</v>
          </cell>
          <cell r="W477">
            <v>7</v>
          </cell>
          <cell r="X477">
            <v>3</v>
          </cell>
          <cell r="Y477">
            <v>2</v>
          </cell>
          <cell r="Z477">
            <v>4</v>
          </cell>
          <cell r="AA477">
            <v>4</v>
          </cell>
          <cell r="AB477">
            <v>3</v>
          </cell>
          <cell r="AC477">
            <v>4</v>
          </cell>
          <cell r="AD477">
            <v>5</v>
          </cell>
          <cell r="AE477">
            <v>4</v>
          </cell>
          <cell r="AF477">
            <v>7</v>
          </cell>
          <cell r="AG477">
            <v>6</v>
          </cell>
          <cell r="AH477">
            <v>4</v>
          </cell>
          <cell r="AI477">
            <v>3</v>
          </cell>
          <cell r="AJ477">
            <v>3</v>
          </cell>
          <cell r="AK477">
            <v>6</v>
          </cell>
          <cell r="AL477">
            <v>7</v>
          </cell>
          <cell r="AM477">
            <v>4</v>
          </cell>
          <cell r="AN477">
            <v>8</v>
          </cell>
          <cell r="AO477">
            <v>10</v>
          </cell>
          <cell r="AP477">
            <v>10</v>
          </cell>
          <cell r="AQ477">
            <v>14</v>
          </cell>
          <cell r="AR477">
            <v>9</v>
          </cell>
          <cell r="AS477">
            <v>5</v>
          </cell>
          <cell r="AT477">
            <v>13</v>
          </cell>
          <cell r="AU477">
            <v>7</v>
          </cell>
          <cell r="AV477">
            <v>8</v>
          </cell>
          <cell r="AW477">
            <v>11</v>
          </cell>
          <cell r="AX477">
            <v>6</v>
          </cell>
          <cell r="AY477">
            <v>9</v>
          </cell>
          <cell r="AZ477">
            <v>10</v>
          </cell>
          <cell r="BA477">
            <v>9</v>
          </cell>
          <cell r="BB477">
            <v>8</v>
          </cell>
          <cell r="BC477">
            <v>4</v>
          </cell>
          <cell r="BD477">
            <v>5</v>
          </cell>
          <cell r="BE477">
            <v>6</v>
          </cell>
          <cell r="BF477">
            <v>4</v>
          </cell>
          <cell r="BG477">
            <v>3</v>
          </cell>
          <cell r="BH477">
            <v>3</v>
          </cell>
          <cell r="BI477">
            <v>4</v>
          </cell>
          <cell r="BJ477">
            <v>4</v>
          </cell>
          <cell r="BK477">
            <v>4</v>
          </cell>
          <cell r="BL477">
            <v>3</v>
          </cell>
          <cell r="BM477">
            <v>4</v>
          </cell>
          <cell r="BN477">
            <v>5</v>
          </cell>
          <cell r="BO477">
            <v>5</v>
          </cell>
          <cell r="BP477">
            <v>5</v>
          </cell>
          <cell r="BQ477">
            <v>8</v>
          </cell>
          <cell r="BR477">
            <v>3</v>
          </cell>
          <cell r="BS477">
            <v>1</v>
          </cell>
          <cell r="BT477">
            <v>4</v>
          </cell>
          <cell r="BU477">
            <v>2</v>
          </cell>
          <cell r="BV477">
            <v>6</v>
          </cell>
          <cell r="BW477">
            <v>1</v>
          </cell>
          <cell r="BX477">
            <v>1</v>
          </cell>
          <cell r="BY477">
            <v>9</v>
          </cell>
          <cell r="BZ477">
            <v>2</v>
          </cell>
          <cell r="CA477">
            <v>1</v>
          </cell>
          <cell r="CB477">
            <v>3</v>
          </cell>
          <cell r="CC477">
            <v>6</v>
          </cell>
          <cell r="CD477">
            <v>5</v>
          </cell>
          <cell r="CE477">
            <v>1</v>
          </cell>
          <cell r="CF477">
            <v>3</v>
          </cell>
          <cell r="CG477">
            <v>3</v>
          </cell>
          <cell r="CH477">
            <v>1</v>
          </cell>
          <cell r="CI477">
            <v>2</v>
          </cell>
          <cell r="CJ477">
            <v>0</v>
          </cell>
          <cell r="CK477">
            <v>2</v>
          </cell>
          <cell r="CL477">
            <v>6</v>
          </cell>
          <cell r="CM477">
            <v>2</v>
          </cell>
          <cell r="CN477">
            <v>1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2</v>
          </cell>
          <cell r="CT477">
            <v>0</v>
          </cell>
          <cell r="CU477">
            <v>1</v>
          </cell>
          <cell r="CV477">
            <v>0</v>
          </cell>
          <cell r="CW477">
            <v>2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</row>
        <row r="478">
          <cell r="A478" t="str">
            <v>ﾊﾝﾀﾞ21</v>
          </cell>
          <cell r="B478" t="str">
            <v>ﾊﾝﾀﾞ</v>
          </cell>
          <cell r="C478">
            <v>2</v>
          </cell>
          <cell r="D478">
            <v>1</v>
          </cell>
          <cell r="E478">
            <v>8</v>
          </cell>
          <cell r="F478">
            <v>5</v>
          </cell>
          <cell r="G478">
            <v>5</v>
          </cell>
          <cell r="H478">
            <v>6</v>
          </cell>
          <cell r="I478">
            <v>7</v>
          </cell>
          <cell r="J478">
            <v>8</v>
          </cell>
          <cell r="K478">
            <v>7</v>
          </cell>
          <cell r="L478">
            <v>9</v>
          </cell>
          <cell r="M478">
            <v>8</v>
          </cell>
          <cell r="N478">
            <v>9</v>
          </cell>
          <cell r="O478">
            <v>9</v>
          </cell>
          <cell r="P478">
            <v>10</v>
          </cell>
          <cell r="Q478">
            <v>11</v>
          </cell>
          <cell r="R478">
            <v>7</v>
          </cell>
          <cell r="S478">
            <v>7</v>
          </cell>
          <cell r="T478">
            <v>7</v>
          </cell>
          <cell r="U478">
            <v>8</v>
          </cell>
          <cell r="V478">
            <v>4</v>
          </cell>
          <cell r="W478">
            <v>10</v>
          </cell>
          <cell r="X478">
            <v>6</v>
          </cell>
          <cell r="Y478">
            <v>7</v>
          </cell>
          <cell r="Z478">
            <v>9</v>
          </cell>
          <cell r="AA478">
            <v>10</v>
          </cell>
          <cell r="AB478">
            <v>8</v>
          </cell>
          <cell r="AC478">
            <v>9</v>
          </cell>
          <cell r="AD478">
            <v>5</v>
          </cell>
          <cell r="AE478">
            <v>7</v>
          </cell>
          <cell r="AF478">
            <v>20</v>
          </cell>
          <cell r="AG478">
            <v>9</v>
          </cell>
          <cell r="AH478">
            <v>9</v>
          </cell>
          <cell r="AI478">
            <v>7</v>
          </cell>
          <cell r="AJ478">
            <v>9</v>
          </cell>
          <cell r="AK478">
            <v>12</v>
          </cell>
          <cell r="AL478">
            <v>6</v>
          </cell>
          <cell r="AM478">
            <v>8</v>
          </cell>
          <cell r="AN478">
            <v>8</v>
          </cell>
          <cell r="AO478">
            <v>9</v>
          </cell>
          <cell r="AP478">
            <v>14</v>
          </cell>
          <cell r="AQ478">
            <v>8</v>
          </cell>
          <cell r="AR478">
            <v>10</v>
          </cell>
          <cell r="AS478">
            <v>10</v>
          </cell>
          <cell r="AT478">
            <v>14</v>
          </cell>
          <cell r="AU478">
            <v>15</v>
          </cell>
          <cell r="AV478">
            <v>6</v>
          </cell>
          <cell r="AW478">
            <v>15</v>
          </cell>
          <cell r="AX478">
            <v>11</v>
          </cell>
          <cell r="AY478">
            <v>10</v>
          </cell>
          <cell r="AZ478">
            <v>7</v>
          </cell>
          <cell r="BA478">
            <v>12</v>
          </cell>
          <cell r="BB478">
            <v>5</v>
          </cell>
          <cell r="BC478">
            <v>10</v>
          </cell>
          <cell r="BD478">
            <v>12</v>
          </cell>
          <cell r="BE478">
            <v>10</v>
          </cell>
          <cell r="BF478">
            <v>8</v>
          </cell>
          <cell r="BG478">
            <v>10</v>
          </cell>
          <cell r="BH478">
            <v>9</v>
          </cell>
          <cell r="BI478">
            <v>9</v>
          </cell>
          <cell r="BJ478">
            <v>10</v>
          </cell>
          <cell r="BK478">
            <v>8</v>
          </cell>
          <cell r="BL478">
            <v>10</v>
          </cell>
          <cell r="BM478">
            <v>9</v>
          </cell>
          <cell r="BN478">
            <v>11</v>
          </cell>
          <cell r="BO478">
            <v>5</v>
          </cell>
          <cell r="BP478">
            <v>5</v>
          </cell>
          <cell r="BQ478">
            <v>8</v>
          </cell>
          <cell r="BR478">
            <v>9</v>
          </cell>
          <cell r="BS478">
            <v>13</v>
          </cell>
          <cell r="BT478">
            <v>9</v>
          </cell>
          <cell r="BU478">
            <v>18</v>
          </cell>
          <cell r="BV478">
            <v>16</v>
          </cell>
          <cell r="BW478">
            <v>15</v>
          </cell>
          <cell r="BX478">
            <v>4</v>
          </cell>
          <cell r="BY478">
            <v>4</v>
          </cell>
          <cell r="BZ478">
            <v>6</v>
          </cell>
          <cell r="CA478">
            <v>8</v>
          </cell>
          <cell r="CB478">
            <v>7</v>
          </cell>
          <cell r="CC478">
            <v>6</v>
          </cell>
          <cell r="CD478">
            <v>10</v>
          </cell>
          <cell r="CE478">
            <v>6</v>
          </cell>
          <cell r="CF478">
            <v>5</v>
          </cell>
          <cell r="CG478">
            <v>13</v>
          </cell>
          <cell r="CH478">
            <v>13</v>
          </cell>
          <cell r="CI478">
            <v>4</v>
          </cell>
          <cell r="CJ478">
            <v>6</v>
          </cell>
          <cell r="CK478">
            <v>2</v>
          </cell>
          <cell r="CL478">
            <v>3</v>
          </cell>
          <cell r="CM478">
            <v>5</v>
          </cell>
          <cell r="CN478">
            <v>1</v>
          </cell>
          <cell r="CO478">
            <v>4</v>
          </cell>
          <cell r="CP478">
            <v>1</v>
          </cell>
          <cell r="CQ478">
            <v>2</v>
          </cell>
          <cell r="CR478">
            <v>2</v>
          </cell>
          <cell r="CS478">
            <v>2</v>
          </cell>
          <cell r="CT478">
            <v>2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1</v>
          </cell>
          <cell r="DE478">
            <v>0</v>
          </cell>
        </row>
        <row r="479">
          <cell r="A479" t="str">
            <v>ﾊﾝﾀﾞ22</v>
          </cell>
          <cell r="B479" t="str">
            <v>ﾊﾝﾀﾞ</v>
          </cell>
          <cell r="C479">
            <v>2</v>
          </cell>
          <cell r="D479">
            <v>2</v>
          </cell>
          <cell r="E479">
            <v>2</v>
          </cell>
          <cell r="F479">
            <v>7</v>
          </cell>
          <cell r="G479">
            <v>8</v>
          </cell>
          <cell r="H479">
            <v>7</v>
          </cell>
          <cell r="I479">
            <v>9</v>
          </cell>
          <cell r="J479">
            <v>5</v>
          </cell>
          <cell r="K479">
            <v>8</v>
          </cell>
          <cell r="L479">
            <v>6</v>
          </cell>
          <cell r="M479">
            <v>8</v>
          </cell>
          <cell r="N479">
            <v>7</v>
          </cell>
          <cell r="O479">
            <v>2</v>
          </cell>
          <cell r="P479">
            <v>4</v>
          </cell>
          <cell r="Q479">
            <v>5</v>
          </cell>
          <cell r="R479">
            <v>9</v>
          </cell>
          <cell r="S479">
            <v>9</v>
          </cell>
          <cell r="T479">
            <v>4</v>
          </cell>
          <cell r="U479">
            <v>6</v>
          </cell>
          <cell r="V479">
            <v>7</v>
          </cell>
          <cell r="W479">
            <v>11</v>
          </cell>
          <cell r="X479">
            <v>7</v>
          </cell>
          <cell r="Y479">
            <v>3</v>
          </cell>
          <cell r="Z479">
            <v>7</v>
          </cell>
          <cell r="AA479">
            <v>5</v>
          </cell>
          <cell r="AB479">
            <v>11</v>
          </cell>
          <cell r="AC479">
            <v>7</v>
          </cell>
          <cell r="AD479">
            <v>9</v>
          </cell>
          <cell r="AE479">
            <v>10</v>
          </cell>
          <cell r="AF479">
            <v>6</v>
          </cell>
          <cell r="AG479">
            <v>7</v>
          </cell>
          <cell r="AH479">
            <v>4</v>
          </cell>
          <cell r="AI479">
            <v>7</v>
          </cell>
          <cell r="AJ479">
            <v>5</v>
          </cell>
          <cell r="AK479">
            <v>10</v>
          </cell>
          <cell r="AL479">
            <v>15</v>
          </cell>
          <cell r="AM479">
            <v>12</v>
          </cell>
          <cell r="AN479">
            <v>15</v>
          </cell>
          <cell r="AO479">
            <v>7</v>
          </cell>
          <cell r="AP479">
            <v>6</v>
          </cell>
          <cell r="AQ479">
            <v>8</v>
          </cell>
          <cell r="AR479">
            <v>13</v>
          </cell>
          <cell r="AS479">
            <v>13</v>
          </cell>
          <cell r="AT479">
            <v>10</v>
          </cell>
          <cell r="AU479">
            <v>13</v>
          </cell>
          <cell r="AV479">
            <v>9</v>
          </cell>
          <cell r="AW479">
            <v>11</v>
          </cell>
          <cell r="AX479">
            <v>9</v>
          </cell>
          <cell r="AY479">
            <v>8</v>
          </cell>
          <cell r="AZ479">
            <v>14</v>
          </cell>
          <cell r="BA479">
            <v>11</v>
          </cell>
          <cell r="BB479">
            <v>7</v>
          </cell>
          <cell r="BC479">
            <v>9</v>
          </cell>
          <cell r="BD479">
            <v>11</v>
          </cell>
          <cell r="BE479">
            <v>6</v>
          </cell>
          <cell r="BF479">
            <v>9</v>
          </cell>
          <cell r="BG479">
            <v>9</v>
          </cell>
          <cell r="BH479">
            <v>11</v>
          </cell>
          <cell r="BI479">
            <v>5</v>
          </cell>
          <cell r="BJ479">
            <v>8</v>
          </cell>
          <cell r="BK479">
            <v>10</v>
          </cell>
          <cell r="BL479">
            <v>13</v>
          </cell>
          <cell r="BM479">
            <v>10</v>
          </cell>
          <cell r="BN479">
            <v>8</v>
          </cell>
          <cell r="BO479">
            <v>4</v>
          </cell>
          <cell r="BP479">
            <v>9</v>
          </cell>
          <cell r="BQ479">
            <v>11</v>
          </cell>
          <cell r="BR479">
            <v>8</v>
          </cell>
          <cell r="BS479">
            <v>12</v>
          </cell>
          <cell r="BT479">
            <v>10</v>
          </cell>
          <cell r="BU479">
            <v>12</v>
          </cell>
          <cell r="BV479">
            <v>14</v>
          </cell>
          <cell r="BW479">
            <v>11</v>
          </cell>
          <cell r="BX479">
            <v>5</v>
          </cell>
          <cell r="BY479">
            <v>10</v>
          </cell>
          <cell r="BZ479">
            <v>13</v>
          </cell>
          <cell r="CA479">
            <v>10</v>
          </cell>
          <cell r="CB479">
            <v>11</v>
          </cell>
          <cell r="CC479">
            <v>13</v>
          </cell>
          <cell r="CD479">
            <v>15</v>
          </cell>
          <cell r="CE479">
            <v>6</v>
          </cell>
          <cell r="CF479">
            <v>7</v>
          </cell>
          <cell r="CG479">
            <v>6</v>
          </cell>
          <cell r="CH479">
            <v>5</v>
          </cell>
          <cell r="CI479">
            <v>5</v>
          </cell>
          <cell r="CJ479">
            <v>5</v>
          </cell>
          <cell r="CK479">
            <v>4</v>
          </cell>
          <cell r="CL479">
            <v>7</v>
          </cell>
          <cell r="CM479">
            <v>7</v>
          </cell>
          <cell r="CN479">
            <v>2</v>
          </cell>
          <cell r="CO479">
            <v>5</v>
          </cell>
          <cell r="CP479">
            <v>1</v>
          </cell>
          <cell r="CQ479">
            <v>0</v>
          </cell>
          <cell r="CR479">
            <v>6</v>
          </cell>
          <cell r="CS479">
            <v>1</v>
          </cell>
          <cell r="CT479">
            <v>4</v>
          </cell>
          <cell r="CU479">
            <v>2</v>
          </cell>
          <cell r="CV479">
            <v>1</v>
          </cell>
          <cell r="CW479">
            <v>0</v>
          </cell>
          <cell r="CX479">
            <v>1</v>
          </cell>
          <cell r="CY479">
            <v>0</v>
          </cell>
          <cell r="CZ479">
            <v>0</v>
          </cell>
          <cell r="DA479">
            <v>1</v>
          </cell>
          <cell r="DB479">
            <v>0</v>
          </cell>
          <cell r="DC479">
            <v>2</v>
          </cell>
          <cell r="DD479">
            <v>0</v>
          </cell>
          <cell r="DE479">
            <v>0</v>
          </cell>
        </row>
        <row r="480">
          <cell r="A480" t="str">
            <v>ﾊﾝﾀ121</v>
          </cell>
          <cell r="B480" t="str">
            <v>ﾊﾝﾀ1</v>
          </cell>
          <cell r="C480">
            <v>2</v>
          </cell>
          <cell r="D480">
            <v>1</v>
          </cell>
          <cell r="E480">
            <v>4</v>
          </cell>
          <cell r="F480">
            <v>7</v>
          </cell>
          <cell r="G480">
            <v>6</v>
          </cell>
          <cell r="H480">
            <v>8</v>
          </cell>
          <cell r="I480">
            <v>3</v>
          </cell>
          <cell r="J480">
            <v>1</v>
          </cell>
          <cell r="K480">
            <v>2</v>
          </cell>
          <cell r="L480">
            <v>5</v>
          </cell>
          <cell r="M480">
            <v>2</v>
          </cell>
          <cell r="N480">
            <v>0</v>
          </cell>
          <cell r="O480">
            <v>5</v>
          </cell>
          <cell r="P480">
            <v>4</v>
          </cell>
          <cell r="Q480">
            <v>5</v>
          </cell>
          <cell r="R480">
            <v>5</v>
          </cell>
          <cell r="S480">
            <v>4</v>
          </cell>
          <cell r="T480">
            <v>8</v>
          </cell>
          <cell r="U480">
            <v>4</v>
          </cell>
          <cell r="V480">
            <v>4</v>
          </cell>
          <cell r="W480">
            <v>3</v>
          </cell>
          <cell r="X480">
            <v>2</v>
          </cell>
          <cell r="Y480">
            <v>3</v>
          </cell>
          <cell r="Z480">
            <v>2</v>
          </cell>
          <cell r="AA480">
            <v>6</v>
          </cell>
          <cell r="AB480">
            <v>9</v>
          </cell>
          <cell r="AC480">
            <v>6</v>
          </cell>
          <cell r="AD480">
            <v>8</v>
          </cell>
          <cell r="AE480">
            <v>4</v>
          </cell>
          <cell r="AF480">
            <v>6</v>
          </cell>
          <cell r="AG480">
            <v>11</v>
          </cell>
          <cell r="AH480">
            <v>4</v>
          </cell>
          <cell r="AI480">
            <v>4</v>
          </cell>
          <cell r="AJ480">
            <v>5</v>
          </cell>
          <cell r="AK480">
            <v>8</v>
          </cell>
          <cell r="AL480">
            <v>4</v>
          </cell>
          <cell r="AM480">
            <v>7</v>
          </cell>
          <cell r="AN480">
            <v>7</v>
          </cell>
          <cell r="AO480">
            <v>7</v>
          </cell>
          <cell r="AP480">
            <v>10</v>
          </cell>
          <cell r="AQ480">
            <v>4</v>
          </cell>
          <cell r="AR480">
            <v>5</v>
          </cell>
          <cell r="AS480">
            <v>6</v>
          </cell>
          <cell r="AT480">
            <v>3</v>
          </cell>
          <cell r="AU480">
            <v>8</v>
          </cell>
          <cell r="AV480">
            <v>4</v>
          </cell>
          <cell r="AW480">
            <v>9</v>
          </cell>
          <cell r="AX480">
            <v>13</v>
          </cell>
          <cell r="AY480">
            <v>8</v>
          </cell>
          <cell r="AZ480">
            <v>4</v>
          </cell>
          <cell r="BA480">
            <v>6</v>
          </cell>
          <cell r="BB480">
            <v>3</v>
          </cell>
          <cell r="BC480">
            <v>8</v>
          </cell>
          <cell r="BD480">
            <v>6</v>
          </cell>
          <cell r="BE480">
            <v>6</v>
          </cell>
          <cell r="BF480">
            <v>3</v>
          </cell>
          <cell r="BG480">
            <v>6</v>
          </cell>
          <cell r="BH480">
            <v>3</v>
          </cell>
          <cell r="BI480">
            <v>5</v>
          </cell>
          <cell r="BJ480">
            <v>5</v>
          </cell>
          <cell r="BK480">
            <v>4</v>
          </cell>
          <cell r="BL480">
            <v>2</v>
          </cell>
          <cell r="BM480">
            <v>2</v>
          </cell>
          <cell r="BN480">
            <v>2</v>
          </cell>
          <cell r="BO480">
            <v>6</v>
          </cell>
          <cell r="BP480">
            <v>2</v>
          </cell>
          <cell r="BQ480">
            <v>1</v>
          </cell>
          <cell r="BR480">
            <v>5</v>
          </cell>
          <cell r="BS480">
            <v>5</v>
          </cell>
          <cell r="BT480">
            <v>6</v>
          </cell>
          <cell r="BU480">
            <v>3</v>
          </cell>
          <cell r="BV480">
            <v>4</v>
          </cell>
          <cell r="BW480">
            <v>2</v>
          </cell>
          <cell r="BX480">
            <v>1</v>
          </cell>
          <cell r="BY480">
            <v>1</v>
          </cell>
          <cell r="BZ480">
            <v>0</v>
          </cell>
          <cell r="CA480">
            <v>2</v>
          </cell>
          <cell r="CB480">
            <v>2</v>
          </cell>
          <cell r="CC480">
            <v>4</v>
          </cell>
          <cell r="CD480">
            <v>1</v>
          </cell>
          <cell r="CE480">
            <v>1</v>
          </cell>
          <cell r="CF480">
            <v>3</v>
          </cell>
          <cell r="CG480">
            <v>3</v>
          </cell>
          <cell r="CH480">
            <v>2</v>
          </cell>
          <cell r="CI480">
            <v>1</v>
          </cell>
          <cell r="CJ480">
            <v>1</v>
          </cell>
          <cell r="CK480">
            <v>1</v>
          </cell>
          <cell r="CL480">
            <v>0</v>
          </cell>
          <cell r="CM480">
            <v>0</v>
          </cell>
          <cell r="CN480">
            <v>0</v>
          </cell>
          <cell r="CO480">
            <v>1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</row>
        <row r="481">
          <cell r="A481" t="str">
            <v>ﾊﾝﾀ122</v>
          </cell>
          <cell r="B481" t="str">
            <v>ﾊﾝﾀ1</v>
          </cell>
          <cell r="C481">
            <v>2</v>
          </cell>
          <cell r="D481">
            <v>2</v>
          </cell>
          <cell r="E481">
            <v>8</v>
          </cell>
          <cell r="F481">
            <v>2</v>
          </cell>
          <cell r="G481">
            <v>10</v>
          </cell>
          <cell r="H481">
            <v>5</v>
          </cell>
          <cell r="I481">
            <v>7</v>
          </cell>
          <cell r="J481">
            <v>4</v>
          </cell>
          <cell r="K481">
            <v>1</v>
          </cell>
          <cell r="L481">
            <v>4</v>
          </cell>
          <cell r="M481">
            <v>8</v>
          </cell>
          <cell r="N481">
            <v>5</v>
          </cell>
          <cell r="O481">
            <v>5</v>
          </cell>
          <cell r="P481">
            <v>4</v>
          </cell>
          <cell r="Q481">
            <v>5</v>
          </cell>
          <cell r="R481">
            <v>5</v>
          </cell>
          <cell r="S481">
            <v>6</v>
          </cell>
          <cell r="T481">
            <v>2</v>
          </cell>
          <cell r="U481">
            <v>2</v>
          </cell>
          <cell r="V481">
            <v>5</v>
          </cell>
          <cell r="W481">
            <v>3</v>
          </cell>
          <cell r="X481">
            <v>2</v>
          </cell>
          <cell r="Y481">
            <v>2</v>
          </cell>
          <cell r="Z481">
            <v>3</v>
          </cell>
          <cell r="AA481">
            <v>13</v>
          </cell>
          <cell r="AB481">
            <v>9</v>
          </cell>
          <cell r="AC481">
            <v>7</v>
          </cell>
          <cell r="AD481">
            <v>16</v>
          </cell>
          <cell r="AE481">
            <v>10</v>
          </cell>
          <cell r="AF481">
            <v>9</v>
          </cell>
          <cell r="AG481">
            <v>8</v>
          </cell>
          <cell r="AH481">
            <v>4</v>
          </cell>
          <cell r="AI481">
            <v>8</v>
          </cell>
          <cell r="AJ481">
            <v>2</v>
          </cell>
          <cell r="AK481">
            <v>4</v>
          </cell>
          <cell r="AL481">
            <v>9</v>
          </cell>
          <cell r="AM481">
            <v>12</v>
          </cell>
          <cell r="AN481">
            <v>4</v>
          </cell>
          <cell r="AO481">
            <v>5</v>
          </cell>
          <cell r="AP481">
            <v>3</v>
          </cell>
          <cell r="AQ481">
            <v>5</v>
          </cell>
          <cell r="AR481">
            <v>6</v>
          </cell>
          <cell r="AS481">
            <v>6</v>
          </cell>
          <cell r="AT481">
            <v>6</v>
          </cell>
          <cell r="AU481">
            <v>4</v>
          </cell>
          <cell r="AV481">
            <v>5</v>
          </cell>
          <cell r="AW481">
            <v>6</v>
          </cell>
          <cell r="AX481">
            <v>10</v>
          </cell>
          <cell r="AY481">
            <v>4</v>
          </cell>
          <cell r="AZ481">
            <v>8</v>
          </cell>
          <cell r="BA481">
            <v>10</v>
          </cell>
          <cell r="BB481">
            <v>5</v>
          </cell>
          <cell r="BC481">
            <v>2</v>
          </cell>
          <cell r="BD481">
            <v>5</v>
          </cell>
          <cell r="BE481">
            <v>4</v>
          </cell>
          <cell r="BF481">
            <v>3</v>
          </cell>
          <cell r="BG481">
            <v>7</v>
          </cell>
          <cell r="BH481">
            <v>7</v>
          </cell>
          <cell r="BI481">
            <v>1</v>
          </cell>
          <cell r="BJ481">
            <v>2</v>
          </cell>
          <cell r="BK481">
            <v>5</v>
          </cell>
          <cell r="BL481">
            <v>4</v>
          </cell>
          <cell r="BM481">
            <v>3</v>
          </cell>
          <cell r="BN481">
            <v>2</v>
          </cell>
          <cell r="BO481">
            <v>1</v>
          </cell>
          <cell r="BP481">
            <v>0</v>
          </cell>
          <cell r="BQ481">
            <v>4</v>
          </cell>
          <cell r="BR481">
            <v>3</v>
          </cell>
          <cell r="BS481">
            <v>1</v>
          </cell>
          <cell r="BT481">
            <v>3</v>
          </cell>
          <cell r="BU481">
            <v>1</v>
          </cell>
          <cell r="BV481">
            <v>3</v>
          </cell>
          <cell r="BW481">
            <v>2</v>
          </cell>
          <cell r="BX481">
            <v>3</v>
          </cell>
          <cell r="BY481">
            <v>1</v>
          </cell>
          <cell r="BZ481">
            <v>5</v>
          </cell>
          <cell r="CA481">
            <v>6</v>
          </cell>
          <cell r="CB481">
            <v>2</v>
          </cell>
          <cell r="CC481">
            <v>3</v>
          </cell>
          <cell r="CD481">
            <v>3</v>
          </cell>
          <cell r="CE481">
            <v>4</v>
          </cell>
          <cell r="CF481">
            <v>3</v>
          </cell>
          <cell r="CG481">
            <v>0</v>
          </cell>
          <cell r="CH481">
            <v>2</v>
          </cell>
          <cell r="CI481">
            <v>1</v>
          </cell>
          <cell r="CJ481">
            <v>3</v>
          </cell>
          <cell r="CK481">
            <v>1</v>
          </cell>
          <cell r="CL481">
            <v>2</v>
          </cell>
          <cell r="CM481">
            <v>0</v>
          </cell>
          <cell r="CN481">
            <v>2</v>
          </cell>
          <cell r="CO481">
            <v>1</v>
          </cell>
          <cell r="CP481">
            <v>0</v>
          </cell>
          <cell r="CQ481">
            <v>1</v>
          </cell>
          <cell r="CR481">
            <v>0</v>
          </cell>
          <cell r="CS481">
            <v>1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</row>
        <row r="482">
          <cell r="A482" t="str">
            <v>ﾊﾝﾀ221</v>
          </cell>
          <cell r="B482" t="str">
            <v>ﾊﾝﾀ2</v>
          </cell>
          <cell r="C482">
            <v>2</v>
          </cell>
          <cell r="D482">
            <v>1</v>
          </cell>
          <cell r="E482">
            <v>6</v>
          </cell>
          <cell r="F482">
            <v>5</v>
          </cell>
          <cell r="G482">
            <v>2</v>
          </cell>
          <cell r="H482">
            <v>0</v>
          </cell>
          <cell r="I482">
            <v>5</v>
          </cell>
          <cell r="J482">
            <v>3</v>
          </cell>
          <cell r="K482">
            <v>5</v>
          </cell>
          <cell r="L482">
            <v>2</v>
          </cell>
          <cell r="M482">
            <v>4</v>
          </cell>
          <cell r="N482">
            <v>1</v>
          </cell>
          <cell r="O482">
            <v>3</v>
          </cell>
          <cell r="P482">
            <v>4</v>
          </cell>
          <cell r="Q482">
            <v>3</v>
          </cell>
          <cell r="R482">
            <v>7</v>
          </cell>
          <cell r="S482">
            <v>6</v>
          </cell>
          <cell r="T482">
            <v>6</v>
          </cell>
          <cell r="U482">
            <v>6</v>
          </cell>
          <cell r="V482">
            <v>4</v>
          </cell>
          <cell r="W482">
            <v>8</v>
          </cell>
          <cell r="X482">
            <v>4</v>
          </cell>
          <cell r="Y482">
            <v>7</v>
          </cell>
          <cell r="Z482">
            <v>3</v>
          </cell>
          <cell r="AA482">
            <v>5</v>
          </cell>
          <cell r="AB482">
            <v>6</v>
          </cell>
          <cell r="AC482">
            <v>3</v>
          </cell>
          <cell r="AD482">
            <v>2</v>
          </cell>
          <cell r="AE482">
            <v>4</v>
          </cell>
          <cell r="AF482">
            <v>3</v>
          </cell>
          <cell r="AG482">
            <v>3</v>
          </cell>
          <cell r="AH482">
            <v>4</v>
          </cell>
          <cell r="AI482">
            <v>6</v>
          </cell>
          <cell r="AJ482">
            <v>3</v>
          </cell>
          <cell r="AK482">
            <v>5</v>
          </cell>
          <cell r="AL482">
            <v>6</v>
          </cell>
          <cell r="AM482">
            <v>4</v>
          </cell>
          <cell r="AN482">
            <v>6</v>
          </cell>
          <cell r="AO482">
            <v>2</v>
          </cell>
          <cell r="AP482">
            <v>3</v>
          </cell>
          <cell r="AQ482">
            <v>2</v>
          </cell>
          <cell r="AR482">
            <v>3</v>
          </cell>
          <cell r="AS482">
            <v>2</v>
          </cell>
          <cell r="AT482">
            <v>8</v>
          </cell>
          <cell r="AU482">
            <v>7</v>
          </cell>
          <cell r="AV482">
            <v>7</v>
          </cell>
          <cell r="AW482">
            <v>5</v>
          </cell>
          <cell r="AX482">
            <v>6</v>
          </cell>
          <cell r="AY482">
            <v>5</v>
          </cell>
          <cell r="AZ482">
            <v>8</v>
          </cell>
          <cell r="BA482">
            <v>7</v>
          </cell>
          <cell r="BB482">
            <v>7</v>
          </cell>
          <cell r="BC482">
            <v>10</v>
          </cell>
          <cell r="BD482">
            <v>6</v>
          </cell>
          <cell r="BE482">
            <v>10</v>
          </cell>
          <cell r="BF482">
            <v>2</v>
          </cell>
          <cell r="BG482">
            <v>4</v>
          </cell>
          <cell r="BH482">
            <v>9</v>
          </cell>
          <cell r="BI482">
            <v>7</v>
          </cell>
          <cell r="BJ482">
            <v>4</v>
          </cell>
          <cell r="BK482">
            <v>7</v>
          </cell>
          <cell r="BL482">
            <v>12</v>
          </cell>
          <cell r="BM482">
            <v>7</v>
          </cell>
          <cell r="BN482">
            <v>5</v>
          </cell>
          <cell r="BO482">
            <v>6</v>
          </cell>
          <cell r="BP482">
            <v>6</v>
          </cell>
          <cell r="BQ482">
            <v>2</v>
          </cell>
          <cell r="BR482">
            <v>7</v>
          </cell>
          <cell r="BS482">
            <v>7</v>
          </cell>
          <cell r="BT482">
            <v>4</v>
          </cell>
          <cell r="BU482">
            <v>3</v>
          </cell>
          <cell r="BV482">
            <v>8</v>
          </cell>
          <cell r="BW482">
            <v>7</v>
          </cell>
          <cell r="BX482">
            <v>2</v>
          </cell>
          <cell r="BY482">
            <v>4</v>
          </cell>
          <cell r="BZ482">
            <v>5</v>
          </cell>
          <cell r="CA482">
            <v>4</v>
          </cell>
          <cell r="CB482">
            <v>5</v>
          </cell>
          <cell r="CC482">
            <v>4</v>
          </cell>
          <cell r="CD482">
            <v>2</v>
          </cell>
          <cell r="CE482">
            <v>4</v>
          </cell>
          <cell r="CF482">
            <v>5</v>
          </cell>
          <cell r="CG482">
            <v>5</v>
          </cell>
          <cell r="CH482">
            <v>5</v>
          </cell>
          <cell r="CI482">
            <v>3</v>
          </cell>
          <cell r="CJ482">
            <v>1</v>
          </cell>
          <cell r="CK482">
            <v>1</v>
          </cell>
          <cell r="CL482">
            <v>1</v>
          </cell>
          <cell r="CM482">
            <v>2</v>
          </cell>
          <cell r="CN482">
            <v>3</v>
          </cell>
          <cell r="CO482">
            <v>1</v>
          </cell>
          <cell r="CP482">
            <v>3</v>
          </cell>
          <cell r="CQ482">
            <v>3</v>
          </cell>
          <cell r="CR482">
            <v>0</v>
          </cell>
          <cell r="CS482">
            <v>1</v>
          </cell>
          <cell r="CT482">
            <v>1</v>
          </cell>
          <cell r="CU482">
            <v>1</v>
          </cell>
          <cell r="CV482">
            <v>1</v>
          </cell>
          <cell r="CW482">
            <v>1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</row>
        <row r="483">
          <cell r="A483" t="str">
            <v>ﾊﾝﾀ222</v>
          </cell>
          <cell r="B483" t="str">
            <v>ﾊﾝﾀ2</v>
          </cell>
          <cell r="C483">
            <v>2</v>
          </cell>
          <cell r="D483">
            <v>2</v>
          </cell>
          <cell r="E483">
            <v>1</v>
          </cell>
          <cell r="F483">
            <v>0</v>
          </cell>
          <cell r="G483">
            <v>4</v>
          </cell>
          <cell r="H483">
            <v>1</v>
          </cell>
          <cell r="I483">
            <v>2</v>
          </cell>
          <cell r="J483">
            <v>2</v>
          </cell>
          <cell r="K483">
            <v>1</v>
          </cell>
          <cell r="L483">
            <v>1</v>
          </cell>
          <cell r="M483">
            <v>3</v>
          </cell>
          <cell r="N483">
            <v>4</v>
          </cell>
          <cell r="O483">
            <v>2</v>
          </cell>
          <cell r="P483">
            <v>3</v>
          </cell>
          <cell r="Q483">
            <v>2</v>
          </cell>
          <cell r="R483">
            <v>5</v>
          </cell>
          <cell r="S483">
            <v>3</v>
          </cell>
          <cell r="T483">
            <v>9</v>
          </cell>
          <cell r="U483">
            <v>3</v>
          </cell>
          <cell r="V483">
            <v>8</v>
          </cell>
          <cell r="W483">
            <v>3</v>
          </cell>
          <cell r="X483">
            <v>5</v>
          </cell>
          <cell r="Y483">
            <v>3</v>
          </cell>
          <cell r="Z483">
            <v>5</v>
          </cell>
          <cell r="AA483">
            <v>1</v>
          </cell>
          <cell r="AB483">
            <v>7</v>
          </cell>
          <cell r="AC483">
            <v>2</v>
          </cell>
          <cell r="AD483">
            <v>3</v>
          </cell>
          <cell r="AE483">
            <v>3</v>
          </cell>
          <cell r="AF483">
            <v>9</v>
          </cell>
          <cell r="AG483">
            <v>3</v>
          </cell>
          <cell r="AH483">
            <v>3</v>
          </cell>
          <cell r="AI483">
            <v>3</v>
          </cell>
          <cell r="AJ483">
            <v>3</v>
          </cell>
          <cell r="AK483">
            <v>4</v>
          </cell>
          <cell r="AL483">
            <v>7</v>
          </cell>
          <cell r="AM483">
            <v>3</v>
          </cell>
          <cell r="AN483">
            <v>2</v>
          </cell>
          <cell r="AO483">
            <v>2</v>
          </cell>
          <cell r="AP483">
            <v>3</v>
          </cell>
          <cell r="AQ483">
            <v>7</v>
          </cell>
          <cell r="AR483">
            <v>5</v>
          </cell>
          <cell r="AS483">
            <v>1</v>
          </cell>
          <cell r="AT483">
            <v>4</v>
          </cell>
          <cell r="AU483">
            <v>6</v>
          </cell>
          <cell r="AV483">
            <v>2</v>
          </cell>
          <cell r="AW483">
            <v>10</v>
          </cell>
          <cell r="AX483">
            <v>9</v>
          </cell>
          <cell r="AY483">
            <v>6</v>
          </cell>
          <cell r="AZ483">
            <v>10</v>
          </cell>
          <cell r="BA483">
            <v>9</v>
          </cell>
          <cell r="BB483">
            <v>9</v>
          </cell>
          <cell r="BC483">
            <v>4</v>
          </cell>
          <cell r="BD483">
            <v>4</v>
          </cell>
          <cell r="BE483">
            <v>6</v>
          </cell>
          <cell r="BF483">
            <v>4</v>
          </cell>
          <cell r="BG483">
            <v>6</v>
          </cell>
          <cell r="BH483">
            <v>5</v>
          </cell>
          <cell r="BI483">
            <v>5</v>
          </cell>
          <cell r="BJ483">
            <v>3</v>
          </cell>
          <cell r="BK483">
            <v>6</v>
          </cell>
          <cell r="BL483">
            <v>6</v>
          </cell>
          <cell r="BM483">
            <v>8</v>
          </cell>
          <cell r="BN483">
            <v>2</v>
          </cell>
          <cell r="BO483">
            <v>5</v>
          </cell>
          <cell r="BP483">
            <v>5</v>
          </cell>
          <cell r="BQ483">
            <v>6</v>
          </cell>
          <cell r="BR483">
            <v>8</v>
          </cell>
          <cell r="BS483">
            <v>5</v>
          </cell>
          <cell r="BT483">
            <v>7</v>
          </cell>
          <cell r="BU483">
            <v>5</v>
          </cell>
          <cell r="BV483">
            <v>8</v>
          </cell>
          <cell r="BW483">
            <v>7</v>
          </cell>
          <cell r="BX483">
            <v>3</v>
          </cell>
          <cell r="BY483">
            <v>3</v>
          </cell>
          <cell r="BZ483">
            <v>4</v>
          </cell>
          <cell r="CA483">
            <v>3</v>
          </cell>
          <cell r="CB483">
            <v>2</v>
          </cell>
          <cell r="CC483">
            <v>4</v>
          </cell>
          <cell r="CD483">
            <v>7</v>
          </cell>
          <cell r="CE483">
            <v>4</v>
          </cell>
          <cell r="CF483">
            <v>7</v>
          </cell>
          <cell r="CG483">
            <v>3</v>
          </cell>
          <cell r="CH483">
            <v>3</v>
          </cell>
          <cell r="CI483">
            <v>3</v>
          </cell>
          <cell r="CJ483">
            <v>4</v>
          </cell>
          <cell r="CK483">
            <v>5</v>
          </cell>
          <cell r="CL483">
            <v>4</v>
          </cell>
          <cell r="CM483">
            <v>4</v>
          </cell>
          <cell r="CN483">
            <v>2</v>
          </cell>
          <cell r="CO483">
            <v>2</v>
          </cell>
          <cell r="CP483">
            <v>1</v>
          </cell>
          <cell r="CQ483">
            <v>2</v>
          </cell>
          <cell r="CR483">
            <v>3</v>
          </cell>
          <cell r="CS483">
            <v>0</v>
          </cell>
          <cell r="CT483">
            <v>0</v>
          </cell>
          <cell r="CU483">
            <v>1</v>
          </cell>
          <cell r="CV483">
            <v>1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</row>
        <row r="484">
          <cell r="A484" t="str">
            <v>ﾊﾝﾀ321</v>
          </cell>
          <cell r="B484" t="str">
            <v>ﾊﾝﾀ3</v>
          </cell>
          <cell r="C484">
            <v>2</v>
          </cell>
          <cell r="D484">
            <v>1</v>
          </cell>
          <cell r="E484">
            <v>4</v>
          </cell>
          <cell r="F484">
            <v>6</v>
          </cell>
          <cell r="G484">
            <v>5</v>
          </cell>
          <cell r="H484">
            <v>6</v>
          </cell>
          <cell r="I484">
            <v>7</v>
          </cell>
          <cell r="J484">
            <v>6</v>
          </cell>
          <cell r="K484">
            <v>6</v>
          </cell>
          <cell r="L484">
            <v>5</v>
          </cell>
          <cell r="M484">
            <v>6</v>
          </cell>
          <cell r="N484">
            <v>8</v>
          </cell>
          <cell r="O484">
            <v>11</v>
          </cell>
          <cell r="P484">
            <v>5</v>
          </cell>
          <cell r="Q484">
            <v>5</v>
          </cell>
          <cell r="R484">
            <v>9</v>
          </cell>
          <cell r="S484">
            <v>3</v>
          </cell>
          <cell r="T484">
            <v>4</v>
          </cell>
          <cell r="U484">
            <v>7</v>
          </cell>
          <cell r="V484">
            <v>4</v>
          </cell>
          <cell r="W484">
            <v>7</v>
          </cell>
          <cell r="X484">
            <v>5</v>
          </cell>
          <cell r="Y484">
            <v>6</v>
          </cell>
          <cell r="Z484">
            <v>10</v>
          </cell>
          <cell r="AA484">
            <v>3</v>
          </cell>
          <cell r="AB484">
            <v>6</v>
          </cell>
          <cell r="AC484">
            <v>6</v>
          </cell>
          <cell r="AD484">
            <v>10</v>
          </cell>
          <cell r="AE484">
            <v>6</v>
          </cell>
          <cell r="AF484">
            <v>4</v>
          </cell>
          <cell r="AG484">
            <v>5</v>
          </cell>
          <cell r="AH484">
            <v>5</v>
          </cell>
          <cell r="AI484">
            <v>6</v>
          </cell>
          <cell r="AJ484">
            <v>6</v>
          </cell>
          <cell r="AK484">
            <v>2</v>
          </cell>
          <cell r="AL484">
            <v>4</v>
          </cell>
          <cell r="AM484">
            <v>4</v>
          </cell>
          <cell r="AN484">
            <v>7</v>
          </cell>
          <cell r="AO484">
            <v>7</v>
          </cell>
          <cell r="AP484">
            <v>11</v>
          </cell>
          <cell r="AQ484">
            <v>7</v>
          </cell>
          <cell r="AR484">
            <v>5</v>
          </cell>
          <cell r="AS484">
            <v>7</v>
          </cell>
          <cell r="AT484">
            <v>13</v>
          </cell>
          <cell r="AU484">
            <v>9</v>
          </cell>
          <cell r="AV484">
            <v>9</v>
          </cell>
          <cell r="AW484">
            <v>7</v>
          </cell>
          <cell r="AX484">
            <v>6</v>
          </cell>
          <cell r="AY484">
            <v>16</v>
          </cell>
          <cell r="AZ484">
            <v>5</v>
          </cell>
          <cell r="BA484">
            <v>14</v>
          </cell>
          <cell r="BB484">
            <v>9</v>
          </cell>
          <cell r="BC484">
            <v>12</v>
          </cell>
          <cell r="BD484">
            <v>8</v>
          </cell>
          <cell r="BE484">
            <v>6</v>
          </cell>
          <cell r="BF484">
            <v>8</v>
          </cell>
          <cell r="BG484">
            <v>9</v>
          </cell>
          <cell r="BH484">
            <v>6</v>
          </cell>
          <cell r="BI484">
            <v>6</v>
          </cell>
          <cell r="BJ484">
            <v>6</v>
          </cell>
          <cell r="BK484">
            <v>7</v>
          </cell>
          <cell r="BL484">
            <v>8</v>
          </cell>
          <cell r="BM484">
            <v>6</v>
          </cell>
          <cell r="BN484">
            <v>5</v>
          </cell>
          <cell r="BO484">
            <v>7</v>
          </cell>
          <cell r="BP484">
            <v>3</v>
          </cell>
          <cell r="BQ484">
            <v>5</v>
          </cell>
          <cell r="BR484">
            <v>11</v>
          </cell>
          <cell r="BS484">
            <v>5</v>
          </cell>
          <cell r="BT484">
            <v>8</v>
          </cell>
          <cell r="BU484">
            <v>9</v>
          </cell>
          <cell r="BV484">
            <v>7</v>
          </cell>
          <cell r="BW484">
            <v>7</v>
          </cell>
          <cell r="BX484">
            <v>17</v>
          </cell>
          <cell r="BY484">
            <v>10</v>
          </cell>
          <cell r="BZ484">
            <v>14</v>
          </cell>
          <cell r="CA484">
            <v>13</v>
          </cell>
          <cell r="CB484">
            <v>10</v>
          </cell>
          <cell r="CC484">
            <v>13</v>
          </cell>
          <cell r="CD484">
            <v>8</v>
          </cell>
          <cell r="CE484">
            <v>5</v>
          </cell>
          <cell r="CF484">
            <v>5</v>
          </cell>
          <cell r="CG484">
            <v>7</v>
          </cell>
          <cell r="CH484">
            <v>6</v>
          </cell>
          <cell r="CI484">
            <v>4</v>
          </cell>
          <cell r="CJ484">
            <v>8</v>
          </cell>
          <cell r="CK484">
            <v>4</v>
          </cell>
          <cell r="CL484">
            <v>2</v>
          </cell>
          <cell r="CM484">
            <v>5</v>
          </cell>
          <cell r="CN484">
            <v>5</v>
          </cell>
          <cell r="CO484">
            <v>2</v>
          </cell>
          <cell r="CP484">
            <v>3</v>
          </cell>
          <cell r="CQ484">
            <v>1</v>
          </cell>
          <cell r="CR484">
            <v>1</v>
          </cell>
          <cell r="CS484">
            <v>1</v>
          </cell>
          <cell r="CT484">
            <v>0</v>
          </cell>
          <cell r="CU484">
            <v>1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</row>
        <row r="485">
          <cell r="A485" t="str">
            <v>ﾊﾝﾀ322</v>
          </cell>
          <cell r="B485" t="str">
            <v>ﾊﾝﾀ3</v>
          </cell>
          <cell r="C485">
            <v>2</v>
          </cell>
          <cell r="D485">
            <v>2</v>
          </cell>
          <cell r="E485">
            <v>4</v>
          </cell>
          <cell r="F485">
            <v>6</v>
          </cell>
          <cell r="G485">
            <v>5</v>
          </cell>
          <cell r="H485">
            <v>6</v>
          </cell>
          <cell r="I485">
            <v>3</v>
          </cell>
          <cell r="J485">
            <v>1</v>
          </cell>
          <cell r="K485">
            <v>3</v>
          </cell>
          <cell r="L485">
            <v>7</v>
          </cell>
          <cell r="M485">
            <v>5</v>
          </cell>
          <cell r="N485">
            <v>3</v>
          </cell>
          <cell r="O485">
            <v>2</v>
          </cell>
          <cell r="P485">
            <v>4</v>
          </cell>
          <cell r="Q485">
            <v>4</v>
          </cell>
          <cell r="R485">
            <v>6</v>
          </cell>
          <cell r="S485">
            <v>5</v>
          </cell>
          <cell r="T485">
            <v>7</v>
          </cell>
          <cell r="U485">
            <v>4</v>
          </cell>
          <cell r="V485">
            <v>3</v>
          </cell>
          <cell r="W485">
            <v>5</v>
          </cell>
          <cell r="X485">
            <v>8</v>
          </cell>
          <cell r="Y485">
            <v>5</v>
          </cell>
          <cell r="Z485">
            <v>10</v>
          </cell>
          <cell r="AA485">
            <v>4</v>
          </cell>
          <cell r="AB485">
            <v>4</v>
          </cell>
          <cell r="AC485">
            <v>5</v>
          </cell>
          <cell r="AD485">
            <v>6</v>
          </cell>
          <cell r="AE485">
            <v>9</v>
          </cell>
          <cell r="AF485">
            <v>7</v>
          </cell>
          <cell r="AG485">
            <v>4</v>
          </cell>
          <cell r="AH485">
            <v>7</v>
          </cell>
          <cell r="AI485">
            <v>2</v>
          </cell>
          <cell r="AJ485">
            <v>7</v>
          </cell>
          <cell r="AK485">
            <v>6</v>
          </cell>
          <cell r="AL485">
            <v>3</v>
          </cell>
          <cell r="AM485">
            <v>6</v>
          </cell>
          <cell r="AN485">
            <v>6</v>
          </cell>
          <cell r="AO485">
            <v>4</v>
          </cell>
          <cell r="AP485">
            <v>6</v>
          </cell>
          <cell r="AQ485">
            <v>7</v>
          </cell>
          <cell r="AR485">
            <v>5</v>
          </cell>
          <cell r="AS485">
            <v>11</v>
          </cell>
          <cell r="AT485">
            <v>2</v>
          </cell>
          <cell r="AU485">
            <v>17</v>
          </cell>
          <cell r="AV485">
            <v>10</v>
          </cell>
          <cell r="AW485">
            <v>9</v>
          </cell>
          <cell r="AX485">
            <v>10</v>
          </cell>
          <cell r="AY485">
            <v>8</v>
          </cell>
          <cell r="AZ485">
            <v>9</v>
          </cell>
          <cell r="BA485">
            <v>11</v>
          </cell>
          <cell r="BB485">
            <v>6</v>
          </cell>
          <cell r="BC485">
            <v>4</v>
          </cell>
          <cell r="BD485">
            <v>7</v>
          </cell>
          <cell r="BE485">
            <v>9</v>
          </cell>
          <cell r="BF485">
            <v>11</v>
          </cell>
          <cell r="BG485">
            <v>7</v>
          </cell>
          <cell r="BH485">
            <v>3</v>
          </cell>
          <cell r="BI485">
            <v>2</v>
          </cell>
          <cell r="BJ485">
            <v>7</v>
          </cell>
          <cell r="BK485">
            <v>4</v>
          </cell>
          <cell r="BL485">
            <v>5</v>
          </cell>
          <cell r="BM485">
            <v>10</v>
          </cell>
          <cell r="BN485">
            <v>5</v>
          </cell>
          <cell r="BO485">
            <v>9</v>
          </cell>
          <cell r="BP485">
            <v>5</v>
          </cell>
          <cell r="BQ485">
            <v>10</v>
          </cell>
          <cell r="BR485">
            <v>7</v>
          </cell>
          <cell r="BS485">
            <v>9</v>
          </cell>
          <cell r="BT485">
            <v>15</v>
          </cell>
          <cell r="BU485">
            <v>11</v>
          </cell>
          <cell r="BV485">
            <v>17</v>
          </cell>
          <cell r="BW485">
            <v>10</v>
          </cell>
          <cell r="BX485">
            <v>19</v>
          </cell>
          <cell r="BY485">
            <v>8</v>
          </cell>
          <cell r="BZ485">
            <v>7</v>
          </cell>
          <cell r="CA485">
            <v>16</v>
          </cell>
          <cell r="CB485">
            <v>11</v>
          </cell>
          <cell r="CC485">
            <v>13</v>
          </cell>
          <cell r="CD485">
            <v>8</v>
          </cell>
          <cell r="CE485">
            <v>9</v>
          </cell>
          <cell r="CF485">
            <v>5</v>
          </cell>
          <cell r="CG485">
            <v>2</v>
          </cell>
          <cell r="CH485">
            <v>2</v>
          </cell>
          <cell r="CI485">
            <v>3</v>
          </cell>
          <cell r="CJ485">
            <v>8</v>
          </cell>
          <cell r="CK485">
            <v>10</v>
          </cell>
          <cell r="CL485">
            <v>4</v>
          </cell>
          <cell r="CM485">
            <v>4</v>
          </cell>
          <cell r="CN485">
            <v>4</v>
          </cell>
          <cell r="CO485">
            <v>5</v>
          </cell>
          <cell r="CP485">
            <v>2</v>
          </cell>
          <cell r="CQ485">
            <v>5</v>
          </cell>
          <cell r="CR485">
            <v>2</v>
          </cell>
          <cell r="CS485">
            <v>4</v>
          </cell>
          <cell r="CT485">
            <v>0</v>
          </cell>
          <cell r="CU485">
            <v>2</v>
          </cell>
          <cell r="CV485">
            <v>2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</row>
        <row r="486">
          <cell r="A486" t="str">
            <v>ﾊﾝﾀ421</v>
          </cell>
          <cell r="B486" t="str">
            <v>ﾊﾝﾀ4</v>
          </cell>
          <cell r="C486">
            <v>2</v>
          </cell>
          <cell r="D486">
            <v>1</v>
          </cell>
          <cell r="E486">
            <v>15</v>
          </cell>
          <cell r="F486">
            <v>19</v>
          </cell>
          <cell r="G486">
            <v>19</v>
          </cell>
          <cell r="H486">
            <v>15</v>
          </cell>
          <cell r="I486">
            <v>14</v>
          </cell>
          <cell r="J486">
            <v>12</v>
          </cell>
          <cell r="K486">
            <v>15</v>
          </cell>
          <cell r="L486">
            <v>14</v>
          </cell>
          <cell r="M486">
            <v>12</v>
          </cell>
          <cell r="N486">
            <v>14</v>
          </cell>
          <cell r="O486">
            <v>12</v>
          </cell>
          <cell r="P486">
            <v>7</v>
          </cell>
          <cell r="Q486">
            <v>9</v>
          </cell>
          <cell r="R486">
            <v>12</v>
          </cell>
          <cell r="S486">
            <v>14</v>
          </cell>
          <cell r="T486">
            <v>13</v>
          </cell>
          <cell r="U486">
            <v>8</v>
          </cell>
          <cell r="V486">
            <v>13</v>
          </cell>
          <cell r="W486">
            <v>12</v>
          </cell>
          <cell r="X486">
            <v>15</v>
          </cell>
          <cell r="Y486">
            <v>8</v>
          </cell>
          <cell r="Z486">
            <v>8</v>
          </cell>
          <cell r="AA486">
            <v>8</v>
          </cell>
          <cell r="AB486">
            <v>9</v>
          </cell>
          <cell r="AC486">
            <v>7</v>
          </cell>
          <cell r="AD486">
            <v>6</v>
          </cell>
          <cell r="AE486">
            <v>4</v>
          </cell>
          <cell r="AF486">
            <v>7</v>
          </cell>
          <cell r="AG486">
            <v>7</v>
          </cell>
          <cell r="AH486">
            <v>14</v>
          </cell>
          <cell r="AI486">
            <v>11</v>
          </cell>
          <cell r="AJ486">
            <v>16</v>
          </cell>
          <cell r="AK486">
            <v>11</v>
          </cell>
          <cell r="AL486">
            <v>8</v>
          </cell>
          <cell r="AM486">
            <v>17</v>
          </cell>
          <cell r="AN486">
            <v>16</v>
          </cell>
          <cell r="AO486">
            <v>13</v>
          </cell>
          <cell r="AP486">
            <v>15</v>
          </cell>
          <cell r="AQ486">
            <v>10</v>
          </cell>
          <cell r="AR486">
            <v>17</v>
          </cell>
          <cell r="AS486">
            <v>13</v>
          </cell>
          <cell r="AT486">
            <v>20</v>
          </cell>
          <cell r="AU486">
            <v>15</v>
          </cell>
          <cell r="AV486">
            <v>24</v>
          </cell>
          <cell r="AW486">
            <v>25</v>
          </cell>
          <cell r="AX486">
            <v>16</v>
          </cell>
          <cell r="AY486">
            <v>15</v>
          </cell>
          <cell r="AZ486">
            <v>19</v>
          </cell>
          <cell r="BA486">
            <v>14</v>
          </cell>
          <cell r="BB486">
            <v>10</v>
          </cell>
          <cell r="BC486">
            <v>17</v>
          </cell>
          <cell r="BD486">
            <v>11</v>
          </cell>
          <cell r="BE486">
            <v>14</v>
          </cell>
          <cell r="BF486">
            <v>9</v>
          </cell>
          <cell r="BG486">
            <v>13</v>
          </cell>
          <cell r="BH486">
            <v>11</v>
          </cell>
          <cell r="BI486">
            <v>6</v>
          </cell>
          <cell r="BJ486">
            <v>10</v>
          </cell>
          <cell r="BK486">
            <v>11</v>
          </cell>
          <cell r="BL486">
            <v>6</v>
          </cell>
          <cell r="BM486">
            <v>3</v>
          </cell>
          <cell r="BN486">
            <v>7</v>
          </cell>
          <cell r="BO486">
            <v>5</v>
          </cell>
          <cell r="BP486">
            <v>1</v>
          </cell>
          <cell r="BQ486">
            <v>6</v>
          </cell>
          <cell r="BR486">
            <v>5</v>
          </cell>
          <cell r="BS486">
            <v>10</v>
          </cell>
          <cell r="BT486">
            <v>6</v>
          </cell>
          <cell r="BU486">
            <v>4</v>
          </cell>
          <cell r="BV486">
            <v>8</v>
          </cell>
          <cell r="BW486">
            <v>5</v>
          </cell>
          <cell r="BX486">
            <v>5</v>
          </cell>
          <cell r="BY486">
            <v>7</v>
          </cell>
          <cell r="BZ486">
            <v>2</v>
          </cell>
          <cell r="CA486">
            <v>4</v>
          </cell>
          <cell r="CB486">
            <v>2</v>
          </cell>
          <cell r="CC486">
            <v>2</v>
          </cell>
          <cell r="CD486">
            <v>6</v>
          </cell>
          <cell r="CE486">
            <v>3</v>
          </cell>
          <cell r="CF486">
            <v>2</v>
          </cell>
          <cell r="CG486">
            <v>2</v>
          </cell>
          <cell r="CH486">
            <v>3</v>
          </cell>
          <cell r="CI486">
            <v>4</v>
          </cell>
          <cell r="CJ486">
            <v>0</v>
          </cell>
          <cell r="CK486">
            <v>2</v>
          </cell>
          <cell r="CL486">
            <v>1</v>
          </cell>
          <cell r="CM486">
            <v>0</v>
          </cell>
          <cell r="CN486">
            <v>3</v>
          </cell>
          <cell r="CO486">
            <v>1</v>
          </cell>
          <cell r="CP486">
            <v>1</v>
          </cell>
          <cell r="CQ486">
            <v>2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</row>
        <row r="487">
          <cell r="A487" t="str">
            <v>ﾊﾝﾀ422</v>
          </cell>
          <cell r="B487" t="str">
            <v>ﾊﾝﾀ4</v>
          </cell>
          <cell r="C487">
            <v>2</v>
          </cell>
          <cell r="D487">
            <v>2</v>
          </cell>
          <cell r="E487">
            <v>13</v>
          </cell>
          <cell r="F487">
            <v>12</v>
          </cell>
          <cell r="G487">
            <v>23</v>
          </cell>
          <cell r="H487">
            <v>11</v>
          </cell>
          <cell r="I487">
            <v>13</v>
          </cell>
          <cell r="J487">
            <v>10</v>
          </cell>
          <cell r="K487">
            <v>10</v>
          </cell>
          <cell r="L487">
            <v>8</v>
          </cell>
          <cell r="M487">
            <v>8</v>
          </cell>
          <cell r="N487">
            <v>5</v>
          </cell>
          <cell r="O487">
            <v>7</v>
          </cell>
          <cell r="P487">
            <v>8</v>
          </cell>
          <cell r="Q487">
            <v>8</v>
          </cell>
          <cell r="R487">
            <v>8</v>
          </cell>
          <cell r="S487">
            <v>10</v>
          </cell>
          <cell r="T487">
            <v>10</v>
          </cell>
          <cell r="U487">
            <v>13</v>
          </cell>
          <cell r="V487">
            <v>11</v>
          </cell>
          <cell r="W487">
            <v>4</v>
          </cell>
          <cell r="X487">
            <v>12</v>
          </cell>
          <cell r="Y487">
            <v>4</v>
          </cell>
          <cell r="Z487">
            <v>6</v>
          </cell>
          <cell r="AA487">
            <v>8</v>
          </cell>
          <cell r="AB487">
            <v>15</v>
          </cell>
          <cell r="AC487">
            <v>9</v>
          </cell>
          <cell r="AD487">
            <v>8</v>
          </cell>
          <cell r="AE487">
            <v>8</v>
          </cell>
          <cell r="AF487">
            <v>5</v>
          </cell>
          <cell r="AG487">
            <v>17</v>
          </cell>
          <cell r="AH487">
            <v>16</v>
          </cell>
          <cell r="AI487">
            <v>11</v>
          </cell>
          <cell r="AJ487">
            <v>13</v>
          </cell>
          <cell r="AK487">
            <v>14</v>
          </cell>
          <cell r="AL487">
            <v>10</v>
          </cell>
          <cell r="AM487">
            <v>16</v>
          </cell>
          <cell r="AN487">
            <v>13</v>
          </cell>
          <cell r="AO487">
            <v>12</v>
          </cell>
          <cell r="AP487">
            <v>8</v>
          </cell>
          <cell r="AQ487">
            <v>23</v>
          </cell>
          <cell r="AR487">
            <v>12</v>
          </cell>
          <cell r="AS487">
            <v>22</v>
          </cell>
          <cell r="AT487">
            <v>26</v>
          </cell>
          <cell r="AU487">
            <v>14</v>
          </cell>
          <cell r="AV487">
            <v>16</v>
          </cell>
          <cell r="AW487">
            <v>28</v>
          </cell>
          <cell r="AX487">
            <v>15</v>
          </cell>
          <cell r="AY487">
            <v>16</v>
          </cell>
          <cell r="AZ487">
            <v>23</v>
          </cell>
          <cell r="BA487">
            <v>24</v>
          </cell>
          <cell r="BB487">
            <v>10</v>
          </cell>
          <cell r="BC487">
            <v>9</v>
          </cell>
          <cell r="BD487">
            <v>5</v>
          </cell>
          <cell r="BE487">
            <v>13</v>
          </cell>
          <cell r="BF487">
            <v>9</v>
          </cell>
          <cell r="BG487">
            <v>12</v>
          </cell>
          <cell r="BH487">
            <v>8</v>
          </cell>
          <cell r="BI487">
            <v>10</v>
          </cell>
          <cell r="BJ487">
            <v>10</v>
          </cell>
          <cell r="BK487">
            <v>2</v>
          </cell>
          <cell r="BL487">
            <v>3</v>
          </cell>
          <cell r="BM487">
            <v>1</v>
          </cell>
          <cell r="BN487">
            <v>5</v>
          </cell>
          <cell r="BO487">
            <v>2</v>
          </cell>
          <cell r="BP487">
            <v>8</v>
          </cell>
          <cell r="BQ487">
            <v>9</v>
          </cell>
          <cell r="BR487">
            <v>3</v>
          </cell>
          <cell r="BS487">
            <v>4</v>
          </cell>
          <cell r="BT487">
            <v>8</v>
          </cell>
          <cell r="BU487">
            <v>6</v>
          </cell>
          <cell r="BV487">
            <v>11</v>
          </cell>
          <cell r="BW487">
            <v>12</v>
          </cell>
          <cell r="BX487">
            <v>0</v>
          </cell>
          <cell r="BY487">
            <v>5</v>
          </cell>
          <cell r="BZ487">
            <v>4</v>
          </cell>
          <cell r="CA487">
            <v>6</v>
          </cell>
          <cell r="CB487">
            <v>7</v>
          </cell>
          <cell r="CC487">
            <v>6</v>
          </cell>
          <cell r="CD487">
            <v>4</v>
          </cell>
          <cell r="CE487">
            <v>2</v>
          </cell>
          <cell r="CF487">
            <v>4</v>
          </cell>
          <cell r="CG487">
            <v>4</v>
          </cell>
          <cell r="CH487">
            <v>3</v>
          </cell>
          <cell r="CI487">
            <v>1</v>
          </cell>
          <cell r="CJ487">
            <v>2</v>
          </cell>
          <cell r="CK487">
            <v>2</v>
          </cell>
          <cell r="CL487">
            <v>5</v>
          </cell>
          <cell r="CM487">
            <v>1</v>
          </cell>
          <cell r="CN487">
            <v>2</v>
          </cell>
          <cell r="CO487">
            <v>3</v>
          </cell>
          <cell r="CP487">
            <v>2</v>
          </cell>
          <cell r="CQ487">
            <v>2</v>
          </cell>
          <cell r="CR487">
            <v>2</v>
          </cell>
          <cell r="CS487">
            <v>0</v>
          </cell>
          <cell r="CT487">
            <v>0</v>
          </cell>
          <cell r="CU487">
            <v>1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</row>
        <row r="488">
          <cell r="A488" t="str">
            <v>ﾊﾝﾀ521</v>
          </cell>
          <cell r="B488" t="str">
            <v>ﾊﾝﾀ5</v>
          </cell>
          <cell r="C488">
            <v>2</v>
          </cell>
          <cell r="D488">
            <v>1</v>
          </cell>
          <cell r="E488">
            <v>16</v>
          </cell>
          <cell r="F488">
            <v>7</v>
          </cell>
          <cell r="G488">
            <v>11</v>
          </cell>
          <cell r="H488">
            <v>8</v>
          </cell>
          <cell r="I488">
            <v>7</v>
          </cell>
          <cell r="J488">
            <v>9</v>
          </cell>
          <cell r="K488">
            <v>1</v>
          </cell>
          <cell r="L488">
            <v>5</v>
          </cell>
          <cell r="M488">
            <v>8</v>
          </cell>
          <cell r="N488">
            <v>5</v>
          </cell>
          <cell r="O488">
            <v>10</v>
          </cell>
          <cell r="P488">
            <v>8</v>
          </cell>
          <cell r="Q488">
            <v>6</v>
          </cell>
          <cell r="R488">
            <v>14</v>
          </cell>
          <cell r="S488">
            <v>9</v>
          </cell>
          <cell r="T488">
            <v>10</v>
          </cell>
          <cell r="U488">
            <v>12</v>
          </cell>
          <cell r="V488">
            <v>18</v>
          </cell>
          <cell r="W488">
            <v>8</v>
          </cell>
          <cell r="X488">
            <v>9</v>
          </cell>
          <cell r="Y488">
            <v>10</v>
          </cell>
          <cell r="Z488">
            <v>10</v>
          </cell>
          <cell r="AA488">
            <v>7</v>
          </cell>
          <cell r="AB488">
            <v>7</v>
          </cell>
          <cell r="AC488">
            <v>10</v>
          </cell>
          <cell r="AD488">
            <v>6</v>
          </cell>
          <cell r="AE488">
            <v>3</v>
          </cell>
          <cell r="AF488">
            <v>12</v>
          </cell>
          <cell r="AG488">
            <v>10</v>
          </cell>
          <cell r="AH488">
            <v>4</v>
          </cell>
          <cell r="AI488">
            <v>9</v>
          </cell>
          <cell r="AJ488">
            <v>6</v>
          </cell>
          <cell r="AK488">
            <v>16</v>
          </cell>
          <cell r="AL488">
            <v>12</v>
          </cell>
          <cell r="AM488">
            <v>8</v>
          </cell>
          <cell r="AN488">
            <v>11</v>
          </cell>
          <cell r="AO488">
            <v>9</v>
          </cell>
          <cell r="AP488">
            <v>13</v>
          </cell>
          <cell r="AQ488">
            <v>10</v>
          </cell>
          <cell r="AR488">
            <v>8</v>
          </cell>
          <cell r="AS488">
            <v>6</v>
          </cell>
          <cell r="AT488">
            <v>12</v>
          </cell>
          <cell r="AU488">
            <v>11</v>
          </cell>
          <cell r="AV488">
            <v>13</v>
          </cell>
          <cell r="AW488">
            <v>10</v>
          </cell>
          <cell r="AX488">
            <v>16</v>
          </cell>
          <cell r="AY488">
            <v>13</v>
          </cell>
          <cell r="AZ488">
            <v>11</v>
          </cell>
          <cell r="BA488">
            <v>13</v>
          </cell>
          <cell r="BB488">
            <v>14</v>
          </cell>
          <cell r="BC488">
            <v>16</v>
          </cell>
          <cell r="BD488">
            <v>6</v>
          </cell>
          <cell r="BE488">
            <v>16</v>
          </cell>
          <cell r="BF488">
            <v>12</v>
          </cell>
          <cell r="BG488">
            <v>12</v>
          </cell>
          <cell r="BH488">
            <v>9</v>
          </cell>
          <cell r="BI488">
            <v>10</v>
          </cell>
          <cell r="BJ488">
            <v>13</v>
          </cell>
          <cell r="BK488">
            <v>4</v>
          </cell>
          <cell r="BL488">
            <v>3</v>
          </cell>
          <cell r="BM488">
            <v>5</v>
          </cell>
          <cell r="BN488">
            <v>5</v>
          </cell>
          <cell r="BO488">
            <v>5</v>
          </cell>
          <cell r="BP488">
            <v>6</v>
          </cell>
          <cell r="BQ488">
            <v>3</v>
          </cell>
          <cell r="BR488">
            <v>7</v>
          </cell>
          <cell r="BS488">
            <v>2</v>
          </cell>
          <cell r="BT488">
            <v>1</v>
          </cell>
          <cell r="BU488">
            <v>2</v>
          </cell>
          <cell r="BV488">
            <v>7</v>
          </cell>
          <cell r="BW488">
            <v>6</v>
          </cell>
          <cell r="BX488">
            <v>6</v>
          </cell>
          <cell r="BY488">
            <v>7</v>
          </cell>
          <cell r="BZ488">
            <v>4</v>
          </cell>
          <cell r="CA488">
            <v>6</v>
          </cell>
          <cell r="CB488">
            <v>6</v>
          </cell>
          <cell r="CC488">
            <v>4</v>
          </cell>
          <cell r="CD488">
            <v>3</v>
          </cell>
          <cell r="CE488">
            <v>3</v>
          </cell>
          <cell r="CF488">
            <v>1</v>
          </cell>
          <cell r="CG488">
            <v>5</v>
          </cell>
          <cell r="CH488">
            <v>4</v>
          </cell>
          <cell r="CI488">
            <v>2</v>
          </cell>
          <cell r="CJ488">
            <v>6</v>
          </cell>
          <cell r="CK488">
            <v>1</v>
          </cell>
          <cell r="CL488">
            <v>2</v>
          </cell>
          <cell r="CM488">
            <v>2</v>
          </cell>
          <cell r="CN488">
            <v>1</v>
          </cell>
          <cell r="CO488">
            <v>1</v>
          </cell>
          <cell r="CP488">
            <v>0</v>
          </cell>
          <cell r="CQ488">
            <v>1</v>
          </cell>
          <cell r="CR488">
            <v>1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</row>
        <row r="489">
          <cell r="A489" t="str">
            <v>ﾊﾝﾀ522</v>
          </cell>
          <cell r="B489" t="str">
            <v>ﾊﾝﾀ5</v>
          </cell>
          <cell r="C489">
            <v>2</v>
          </cell>
          <cell r="D489">
            <v>2</v>
          </cell>
          <cell r="E489">
            <v>5</v>
          </cell>
          <cell r="F489">
            <v>7</v>
          </cell>
          <cell r="G489">
            <v>9</v>
          </cell>
          <cell r="H489">
            <v>9</v>
          </cell>
          <cell r="I489">
            <v>8</v>
          </cell>
          <cell r="J489">
            <v>6</v>
          </cell>
          <cell r="K489">
            <v>0</v>
          </cell>
          <cell r="L489">
            <v>3</v>
          </cell>
          <cell r="M489">
            <v>5</v>
          </cell>
          <cell r="N489">
            <v>3</v>
          </cell>
          <cell r="O489">
            <v>9</v>
          </cell>
          <cell r="P489">
            <v>7</v>
          </cell>
          <cell r="Q489">
            <v>5</v>
          </cell>
          <cell r="R489">
            <v>6</v>
          </cell>
          <cell r="S489">
            <v>15</v>
          </cell>
          <cell r="T489">
            <v>6</v>
          </cell>
          <cell r="U489">
            <v>6</v>
          </cell>
          <cell r="V489">
            <v>9</v>
          </cell>
          <cell r="W489">
            <v>12</v>
          </cell>
          <cell r="X489">
            <v>5</v>
          </cell>
          <cell r="Y489">
            <v>8</v>
          </cell>
          <cell r="Z489">
            <v>12</v>
          </cell>
          <cell r="AA489">
            <v>8</v>
          </cell>
          <cell r="AB489">
            <v>11</v>
          </cell>
          <cell r="AC489">
            <v>10</v>
          </cell>
          <cell r="AD489">
            <v>10</v>
          </cell>
          <cell r="AE489">
            <v>4</v>
          </cell>
          <cell r="AF489">
            <v>8</v>
          </cell>
          <cell r="AG489">
            <v>11</v>
          </cell>
          <cell r="AH489">
            <v>9</v>
          </cell>
          <cell r="AI489">
            <v>18</v>
          </cell>
          <cell r="AJ489">
            <v>10</v>
          </cell>
          <cell r="AK489">
            <v>10</v>
          </cell>
          <cell r="AL489">
            <v>14</v>
          </cell>
          <cell r="AM489">
            <v>9</v>
          </cell>
          <cell r="AN489">
            <v>9</v>
          </cell>
          <cell r="AO489">
            <v>7</v>
          </cell>
          <cell r="AP489">
            <v>10</v>
          </cell>
          <cell r="AQ489">
            <v>9</v>
          </cell>
          <cell r="AR489">
            <v>9</v>
          </cell>
          <cell r="AS489">
            <v>6</v>
          </cell>
          <cell r="AT489">
            <v>10</v>
          </cell>
          <cell r="AU489">
            <v>13</v>
          </cell>
          <cell r="AV489">
            <v>24</v>
          </cell>
          <cell r="AW489">
            <v>14</v>
          </cell>
          <cell r="AX489">
            <v>10</v>
          </cell>
          <cell r="AY489">
            <v>9</v>
          </cell>
          <cell r="AZ489">
            <v>14</v>
          </cell>
          <cell r="BA489">
            <v>18</v>
          </cell>
          <cell r="BB489">
            <v>15</v>
          </cell>
          <cell r="BC489">
            <v>21</v>
          </cell>
          <cell r="BD489">
            <v>6</v>
          </cell>
          <cell r="BE489">
            <v>9</v>
          </cell>
          <cell r="BF489">
            <v>8</v>
          </cell>
          <cell r="BG489">
            <v>6</v>
          </cell>
          <cell r="BH489">
            <v>14</v>
          </cell>
          <cell r="BI489">
            <v>3</v>
          </cell>
          <cell r="BJ489">
            <v>5</v>
          </cell>
          <cell r="BK489">
            <v>9</v>
          </cell>
          <cell r="BL489">
            <v>4</v>
          </cell>
          <cell r="BM489">
            <v>5</v>
          </cell>
          <cell r="BN489">
            <v>10</v>
          </cell>
          <cell r="BO489">
            <v>2</v>
          </cell>
          <cell r="BP489">
            <v>0</v>
          </cell>
          <cell r="BQ489">
            <v>7</v>
          </cell>
          <cell r="BR489">
            <v>8</v>
          </cell>
          <cell r="BS489">
            <v>3</v>
          </cell>
          <cell r="BT489">
            <v>11</v>
          </cell>
          <cell r="BU489">
            <v>4</v>
          </cell>
          <cell r="BV489">
            <v>13</v>
          </cell>
          <cell r="BW489">
            <v>6</v>
          </cell>
          <cell r="BX489">
            <v>1</v>
          </cell>
          <cell r="BY489">
            <v>6</v>
          </cell>
          <cell r="BZ489">
            <v>8</v>
          </cell>
          <cell r="CA489">
            <v>5</v>
          </cell>
          <cell r="CB489">
            <v>7</v>
          </cell>
          <cell r="CC489">
            <v>4</v>
          </cell>
          <cell r="CD489">
            <v>3</v>
          </cell>
          <cell r="CE489">
            <v>2</v>
          </cell>
          <cell r="CF489">
            <v>2</v>
          </cell>
          <cell r="CG489">
            <v>4</v>
          </cell>
          <cell r="CH489">
            <v>11</v>
          </cell>
          <cell r="CI489">
            <v>9</v>
          </cell>
          <cell r="CJ489">
            <v>4</v>
          </cell>
          <cell r="CK489">
            <v>3</v>
          </cell>
          <cell r="CL489">
            <v>6</v>
          </cell>
          <cell r="CM489">
            <v>2</v>
          </cell>
          <cell r="CN489">
            <v>1</v>
          </cell>
          <cell r="CO489">
            <v>4</v>
          </cell>
          <cell r="CP489">
            <v>0</v>
          </cell>
          <cell r="CQ489">
            <v>3</v>
          </cell>
          <cell r="CR489">
            <v>2</v>
          </cell>
          <cell r="CS489">
            <v>0</v>
          </cell>
          <cell r="CT489">
            <v>1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</row>
        <row r="490">
          <cell r="A490" t="str">
            <v>ﾊﾝﾀ621</v>
          </cell>
          <cell r="B490" t="str">
            <v>ﾊﾝﾀ6</v>
          </cell>
          <cell r="C490">
            <v>2</v>
          </cell>
          <cell r="D490">
            <v>1</v>
          </cell>
          <cell r="E490">
            <v>3</v>
          </cell>
          <cell r="F490">
            <v>5</v>
          </cell>
          <cell r="G490">
            <v>4</v>
          </cell>
          <cell r="H490">
            <v>1</v>
          </cell>
          <cell r="I490">
            <v>1</v>
          </cell>
          <cell r="J490">
            <v>6</v>
          </cell>
          <cell r="K490">
            <v>4</v>
          </cell>
          <cell r="L490">
            <v>5</v>
          </cell>
          <cell r="M490">
            <v>5</v>
          </cell>
          <cell r="N490">
            <v>3</v>
          </cell>
          <cell r="O490">
            <v>4</v>
          </cell>
          <cell r="P490">
            <v>3</v>
          </cell>
          <cell r="Q490">
            <v>2</v>
          </cell>
          <cell r="R490">
            <v>4</v>
          </cell>
          <cell r="S490">
            <v>4</v>
          </cell>
          <cell r="T490">
            <v>5</v>
          </cell>
          <cell r="U490">
            <v>4</v>
          </cell>
          <cell r="V490">
            <v>9</v>
          </cell>
          <cell r="W490">
            <v>2</v>
          </cell>
          <cell r="X490">
            <v>0</v>
          </cell>
          <cell r="Y490">
            <v>1</v>
          </cell>
          <cell r="Z490">
            <v>4</v>
          </cell>
          <cell r="AA490">
            <v>0</v>
          </cell>
          <cell r="AB490">
            <v>1</v>
          </cell>
          <cell r="AC490">
            <v>2</v>
          </cell>
          <cell r="AD490">
            <v>1</v>
          </cell>
          <cell r="AE490">
            <v>3</v>
          </cell>
          <cell r="AF490">
            <v>5</v>
          </cell>
          <cell r="AG490">
            <v>4</v>
          </cell>
          <cell r="AH490">
            <v>4</v>
          </cell>
          <cell r="AI490">
            <v>5</v>
          </cell>
          <cell r="AJ490">
            <v>4</v>
          </cell>
          <cell r="AK490">
            <v>8</v>
          </cell>
          <cell r="AL490">
            <v>6</v>
          </cell>
          <cell r="AM490">
            <v>7</v>
          </cell>
          <cell r="AN490">
            <v>2</v>
          </cell>
          <cell r="AO490">
            <v>3</v>
          </cell>
          <cell r="AP490">
            <v>2</v>
          </cell>
          <cell r="AQ490">
            <v>2</v>
          </cell>
          <cell r="AR490">
            <v>4</v>
          </cell>
          <cell r="AS490">
            <v>6</v>
          </cell>
          <cell r="AT490">
            <v>5</v>
          </cell>
          <cell r="AU490">
            <v>3</v>
          </cell>
          <cell r="AV490">
            <v>5</v>
          </cell>
          <cell r="AW490">
            <v>1</v>
          </cell>
          <cell r="AX490">
            <v>6</v>
          </cell>
          <cell r="AY490">
            <v>7</v>
          </cell>
          <cell r="AZ490">
            <v>4</v>
          </cell>
          <cell r="BA490">
            <v>8</v>
          </cell>
          <cell r="BB490">
            <v>5</v>
          </cell>
          <cell r="BC490">
            <v>2</v>
          </cell>
          <cell r="BD490">
            <v>0</v>
          </cell>
          <cell r="BE490">
            <v>7</v>
          </cell>
          <cell r="BF490">
            <v>5</v>
          </cell>
          <cell r="BG490">
            <v>4</v>
          </cell>
          <cell r="BH490">
            <v>3</v>
          </cell>
          <cell r="BI490">
            <v>1</v>
          </cell>
          <cell r="BJ490">
            <v>1</v>
          </cell>
          <cell r="BK490">
            <v>1</v>
          </cell>
          <cell r="BL490">
            <v>5</v>
          </cell>
          <cell r="BM490">
            <v>1</v>
          </cell>
          <cell r="BN490">
            <v>3</v>
          </cell>
          <cell r="BO490">
            <v>2</v>
          </cell>
          <cell r="BP490">
            <v>1</v>
          </cell>
          <cell r="BQ490">
            <v>3</v>
          </cell>
          <cell r="BR490">
            <v>5</v>
          </cell>
          <cell r="BS490">
            <v>5</v>
          </cell>
          <cell r="BT490">
            <v>2</v>
          </cell>
          <cell r="BU490">
            <v>4</v>
          </cell>
          <cell r="BV490">
            <v>2</v>
          </cell>
          <cell r="BW490">
            <v>1</v>
          </cell>
          <cell r="BX490">
            <v>0</v>
          </cell>
          <cell r="BY490">
            <v>2</v>
          </cell>
          <cell r="BZ490">
            <v>3</v>
          </cell>
          <cell r="CA490">
            <v>1</v>
          </cell>
          <cell r="CB490">
            <v>0</v>
          </cell>
          <cell r="CC490">
            <v>4</v>
          </cell>
          <cell r="CD490">
            <v>1</v>
          </cell>
          <cell r="CE490">
            <v>2</v>
          </cell>
          <cell r="CF490">
            <v>0</v>
          </cell>
          <cell r="CG490">
            <v>1</v>
          </cell>
          <cell r="CH490">
            <v>1</v>
          </cell>
          <cell r="CI490">
            <v>1</v>
          </cell>
          <cell r="CJ490">
            <v>0</v>
          </cell>
          <cell r="CK490">
            <v>0</v>
          </cell>
          <cell r="CL490">
            <v>2</v>
          </cell>
          <cell r="CM490">
            <v>1</v>
          </cell>
          <cell r="CN490">
            <v>0</v>
          </cell>
          <cell r="CO490">
            <v>0</v>
          </cell>
          <cell r="CP490">
            <v>0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</row>
        <row r="491">
          <cell r="A491" t="str">
            <v>ﾊﾝﾀ622</v>
          </cell>
          <cell r="B491" t="str">
            <v>ﾊﾝﾀ6</v>
          </cell>
          <cell r="C491">
            <v>2</v>
          </cell>
          <cell r="D491">
            <v>2</v>
          </cell>
          <cell r="E491">
            <v>2</v>
          </cell>
          <cell r="F491">
            <v>2</v>
          </cell>
          <cell r="G491">
            <v>2</v>
          </cell>
          <cell r="H491">
            <v>3</v>
          </cell>
          <cell r="I491">
            <v>3</v>
          </cell>
          <cell r="J491">
            <v>1</v>
          </cell>
          <cell r="K491">
            <v>1</v>
          </cell>
          <cell r="L491">
            <v>3</v>
          </cell>
          <cell r="M491">
            <v>0</v>
          </cell>
          <cell r="N491">
            <v>3</v>
          </cell>
          <cell r="O491">
            <v>1</v>
          </cell>
          <cell r="P491">
            <v>5</v>
          </cell>
          <cell r="Q491">
            <v>4</v>
          </cell>
          <cell r="R491">
            <v>4</v>
          </cell>
          <cell r="S491">
            <v>6</v>
          </cell>
          <cell r="T491">
            <v>2</v>
          </cell>
          <cell r="U491">
            <v>4</v>
          </cell>
          <cell r="V491">
            <v>6</v>
          </cell>
          <cell r="W491">
            <v>8</v>
          </cell>
          <cell r="X491">
            <v>6</v>
          </cell>
          <cell r="Y491">
            <v>3</v>
          </cell>
          <cell r="Z491">
            <v>3</v>
          </cell>
          <cell r="AA491">
            <v>1</v>
          </cell>
          <cell r="AB491">
            <v>5</v>
          </cell>
          <cell r="AC491">
            <v>5</v>
          </cell>
          <cell r="AD491">
            <v>2</v>
          </cell>
          <cell r="AE491">
            <v>5</v>
          </cell>
          <cell r="AF491">
            <v>3</v>
          </cell>
          <cell r="AG491">
            <v>5</v>
          </cell>
          <cell r="AH491">
            <v>2</v>
          </cell>
          <cell r="AI491">
            <v>7</v>
          </cell>
          <cell r="AJ491">
            <v>5</v>
          </cell>
          <cell r="AK491">
            <v>2</v>
          </cell>
          <cell r="AL491">
            <v>5</v>
          </cell>
          <cell r="AM491">
            <v>4</v>
          </cell>
          <cell r="AN491">
            <v>3</v>
          </cell>
          <cell r="AO491">
            <v>1</v>
          </cell>
          <cell r="AP491">
            <v>2</v>
          </cell>
          <cell r="AQ491">
            <v>4</v>
          </cell>
          <cell r="AR491">
            <v>1</v>
          </cell>
          <cell r="AS491">
            <v>5</v>
          </cell>
          <cell r="AT491">
            <v>4</v>
          </cell>
          <cell r="AU491">
            <v>8</v>
          </cell>
          <cell r="AV491">
            <v>7</v>
          </cell>
          <cell r="AW491">
            <v>10</v>
          </cell>
          <cell r="AX491">
            <v>6</v>
          </cell>
          <cell r="AY491">
            <v>6</v>
          </cell>
          <cell r="AZ491">
            <v>6</v>
          </cell>
          <cell r="BA491">
            <v>4</v>
          </cell>
          <cell r="BB491">
            <v>5</v>
          </cell>
          <cell r="BC491">
            <v>3</v>
          </cell>
          <cell r="BD491">
            <v>2</v>
          </cell>
          <cell r="BE491">
            <v>7</v>
          </cell>
          <cell r="BF491">
            <v>1</v>
          </cell>
          <cell r="BG491">
            <v>0</v>
          </cell>
          <cell r="BH491">
            <v>2</v>
          </cell>
          <cell r="BI491">
            <v>3</v>
          </cell>
          <cell r="BJ491">
            <v>1</v>
          </cell>
          <cell r="BK491">
            <v>2</v>
          </cell>
          <cell r="BL491">
            <v>2</v>
          </cell>
          <cell r="BM491">
            <v>2</v>
          </cell>
          <cell r="BN491">
            <v>4</v>
          </cell>
          <cell r="BO491">
            <v>2</v>
          </cell>
          <cell r="BP491">
            <v>4</v>
          </cell>
          <cell r="BQ491">
            <v>0</v>
          </cell>
          <cell r="BR491">
            <v>3</v>
          </cell>
          <cell r="BS491">
            <v>5</v>
          </cell>
          <cell r="BT491">
            <v>1</v>
          </cell>
          <cell r="BU491">
            <v>3</v>
          </cell>
          <cell r="BV491">
            <v>3</v>
          </cell>
          <cell r="BW491">
            <v>5</v>
          </cell>
          <cell r="BX491">
            <v>0</v>
          </cell>
          <cell r="BY491">
            <v>3</v>
          </cell>
          <cell r="BZ491">
            <v>0</v>
          </cell>
          <cell r="CA491">
            <v>0</v>
          </cell>
          <cell r="CB491">
            <v>1</v>
          </cell>
          <cell r="CC491">
            <v>2</v>
          </cell>
          <cell r="CD491">
            <v>1</v>
          </cell>
          <cell r="CE491">
            <v>1</v>
          </cell>
          <cell r="CF491">
            <v>1</v>
          </cell>
          <cell r="CG491">
            <v>1</v>
          </cell>
          <cell r="CH491">
            <v>1</v>
          </cell>
          <cell r="CI491">
            <v>0</v>
          </cell>
          <cell r="CJ491">
            <v>1</v>
          </cell>
          <cell r="CK491">
            <v>0</v>
          </cell>
          <cell r="CL491">
            <v>2</v>
          </cell>
          <cell r="CM491">
            <v>0</v>
          </cell>
          <cell r="CN491">
            <v>1</v>
          </cell>
          <cell r="CO491">
            <v>0</v>
          </cell>
          <cell r="CP491">
            <v>1</v>
          </cell>
          <cell r="CQ491">
            <v>2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1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</row>
        <row r="492">
          <cell r="A492" t="str">
            <v>ﾊﾞﾗｼ21</v>
          </cell>
          <cell r="B492" t="str">
            <v>ﾊﾞﾗｼ</v>
          </cell>
          <cell r="C492">
            <v>2</v>
          </cell>
          <cell r="D492">
            <v>1</v>
          </cell>
          <cell r="E492">
            <v>17</v>
          </cell>
          <cell r="F492">
            <v>8</v>
          </cell>
          <cell r="G492">
            <v>8</v>
          </cell>
          <cell r="H492">
            <v>11</v>
          </cell>
          <cell r="I492">
            <v>9</v>
          </cell>
          <cell r="J492">
            <v>9</v>
          </cell>
          <cell r="K492">
            <v>14</v>
          </cell>
          <cell r="L492">
            <v>11</v>
          </cell>
          <cell r="M492">
            <v>15</v>
          </cell>
          <cell r="N492">
            <v>11</v>
          </cell>
          <cell r="O492">
            <v>11</v>
          </cell>
          <cell r="P492">
            <v>5</v>
          </cell>
          <cell r="Q492">
            <v>7</v>
          </cell>
          <cell r="R492">
            <v>6</v>
          </cell>
          <cell r="S492">
            <v>14</v>
          </cell>
          <cell r="T492">
            <v>12</v>
          </cell>
          <cell r="U492">
            <v>11</v>
          </cell>
          <cell r="V492">
            <v>5</v>
          </cell>
          <cell r="W492">
            <v>14</v>
          </cell>
          <cell r="X492">
            <v>12</v>
          </cell>
          <cell r="Y492">
            <v>13</v>
          </cell>
          <cell r="Z492">
            <v>4</v>
          </cell>
          <cell r="AA492">
            <v>12</v>
          </cell>
          <cell r="AB492">
            <v>16</v>
          </cell>
          <cell r="AC492">
            <v>16</v>
          </cell>
          <cell r="AD492">
            <v>12</v>
          </cell>
          <cell r="AE492">
            <v>12</v>
          </cell>
          <cell r="AF492">
            <v>24</v>
          </cell>
          <cell r="AG492">
            <v>16</v>
          </cell>
          <cell r="AH492">
            <v>17</v>
          </cell>
          <cell r="AI492">
            <v>20</v>
          </cell>
          <cell r="AJ492">
            <v>16</v>
          </cell>
          <cell r="AK492">
            <v>27</v>
          </cell>
          <cell r="AL492">
            <v>19</v>
          </cell>
          <cell r="AM492">
            <v>23</v>
          </cell>
          <cell r="AN492">
            <v>14</v>
          </cell>
          <cell r="AO492">
            <v>17</v>
          </cell>
          <cell r="AP492">
            <v>23</v>
          </cell>
          <cell r="AQ492">
            <v>20</v>
          </cell>
          <cell r="AR492">
            <v>17</v>
          </cell>
          <cell r="AS492">
            <v>18</v>
          </cell>
          <cell r="AT492">
            <v>21</v>
          </cell>
          <cell r="AU492">
            <v>29</v>
          </cell>
          <cell r="AV492">
            <v>27</v>
          </cell>
          <cell r="AW492">
            <v>19</v>
          </cell>
          <cell r="AX492">
            <v>24</v>
          </cell>
          <cell r="AY492">
            <v>12</v>
          </cell>
          <cell r="AZ492">
            <v>22</v>
          </cell>
          <cell r="BA492">
            <v>16</v>
          </cell>
          <cell r="BB492">
            <v>21</v>
          </cell>
          <cell r="BC492">
            <v>16</v>
          </cell>
          <cell r="BD492">
            <v>15</v>
          </cell>
          <cell r="BE492">
            <v>18</v>
          </cell>
          <cell r="BF492">
            <v>16</v>
          </cell>
          <cell r="BG492">
            <v>14</v>
          </cell>
          <cell r="BH492">
            <v>19</v>
          </cell>
          <cell r="BI492">
            <v>17</v>
          </cell>
          <cell r="BJ492">
            <v>15</v>
          </cell>
          <cell r="BK492">
            <v>12</v>
          </cell>
          <cell r="BL492">
            <v>11</v>
          </cell>
          <cell r="BM492">
            <v>14</v>
          </cell>
          <cell r="BN492">
            <v>19</v>
          </cell>
          <cell r="BO492">
            <v>26</v>
          </cell>
          <cell r="BP492">
            <v>13</v>
          </cell>
          <cell r="BQ492">
            <v>16</v>
          </cell>
          <cell r="BR492">
            <v>21</v>
          </cell>
          <cell r="BS492">
            <v>10</v>
          </cell>
          <cell r="BT492">
            <v>28</v>
          </cell>
          <cell r="BU492">
            <v>22</v>
          </cell>
          <cell r="BV492">
            <v>20</v>
          </cell>
          <cell r="BW492">
            <v>16</v>
          </cell>
          <cell r="BX492">
            <v>8</v>
          </cell>
          <cell r="BY492">
            <v>10</v>
          </cell>
          <cell r="BZ492">
            <v>16</v>
          </cell>
          <cell r="CA492">
            <v>17</v>
          </cell>
          <cell r="CB492">
            <v>8</v>
          </cell>
          <cell r="CC492">
            <v>8</v>
          </cell>
          <cell r="CD492">
            <v>11</v>
          </cell>
          <cell r="CE492">
            <v>8</v>
          </cell>
          <cell r="CF492">
            <v>6</v>
          </cell>
          <cell r="CG492">
            <v>9</v>
          </cell>
          <cell r="CH492">
            <v>7</v>
          </cell>
          <cell r="CI492">
            <v>9</v>
          </cell>
          <cell r="CJ492">
            <v>2</v>
          </cell>
          <cell r="CK492">
            <v>7</v>
          </cell>
          <cell r="CL492">
            <v>2</v>
          </cell>
          <cell r="CM492">
            <v>2</v>
          </cell>
          <cell r="CN492">
            <v>4</v>
          </cell>
          <cell r="CO492">
            <v>3</v>
          </cell>
          <cell r="CP492">
            <v>0</v>
          </cell>
          <cell r="CQ492">
            <v>3</v>
          </cell>
          <cell r="CR492">
            <v>0</v>
          </cell>
          <cell r="CS492">
            <v>1</v>
          </cell>
          <cell r="CT492">
            <v>0</v>
          </cell>
          <cell r="CU492">
            <v>0</v>
          </cell>
          <cell r="CV492">
            <v>0</v>
          </cell>
          <cell r="CW492">
            <v>1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</row>
        <row r="493">
          <cell r="A493" t="str">
            <v>ﾊﾞﾗｼ22</v>
          </cell>
          <cell r="B493" t="str">
            <v>ﾊﾞﾗｼ</v>
          </cell>
          <cell r="C493">
            <v>2</v>
          </cell>
          <cell r="D493">
            <v>2</v>
          </cell>
          <cell r="E493">
            <v>18</v>
          </cell>
          <cell r="F493">
            <v>15</v>
          </cell>
          <cell r="G493">
            <v>11</v>
          </cell>
          <cell r="H493">
            <v>14</v>
          </cell>
          <cell r="I493">
            <v>11</v>
          </cell>
          <cell r="J493">
            <v>10</v>
          </cell>
          <cell r="K493">
            <v>10</v>
          </cell>
          <cell r="L493">
            <v>7</v>
          </cell>
          <cell r="M493">
            <v>13</v>
          </cell>
          <cell r="N493">
            <v>10</v>
          </cell>
          <cell r="O493">
            <v>8</v>
          </cell>
          <cell r="P493">
            <v>18</v>
          </cell>
          <cell r="Q493">
            <v>6</v>
          </cell>
          <cell r="R493">
            <v>7</v>
          </cell>
          <cell r="S493">
            <v>5</v>
          </cell>
          <cell r="T493">
            <v>17</v>
          </cell>
          <cell r="U493">
            <v>9</v>
          </cell>
          <cell r="V493">
            <v>13</v>
          </cell>
          <cell r="W493">
            <v>11</v>
          </cell>
          <cell r="X493">
            <v>10</v>
          </cell>
          <cell r="Y493">
            <v>12</v>
          </cell>
          <cell r="Z493">
            <v>8</v>
          </cell>
          <cell r="AA493">
            <v>7</v>
          </cell>
          <cell r="AB493">
            <v>10</v>
          </cell>
          <cell r="AC493">
            <v>15</v>
          </cell>
          <cell r="AD493">
            <v>15</v>
          </cell>
          <cell r="AE493">
            <v>15</v>
          </cell>
          <cell r="AF493">
            <v>16</v>
          </cell>
          <cell r="AG493">
            <v>13</v>
          </cell>
          <cell r="AH493">
            <v>16</v>
          </cell>
          <cell r="AI493">
            <v>16</v>
          </cell>
          <cell r="AJ493">
            <v>23</v>
          </cell>
          <cell r="AK493">
            <v>19</v>
          </cell>
          <cell r="AL493">
            <v>18</v>
          </cell>
          <cell r="AM493">
            <v>18</v>
          </cell>
          <cell r="AN493">
            <v>29</v>
          </cell>
          <cell r="AO493">
            <v>23</v>
          </cell>
          <cell r="AP493">
            <v>18</v>
          </cell>
          <cell r="AQ493">
            <v>15</v>
          </cell>
          <cell r="AR493">
            <v>18</v>
          </cell>
          <cell r="AS493">
            <v>17</v>
          </cell>
          <cell r="AT493">
            <v>23</v>
          </cell>
          <cell r="AU493">
            <v>21</v>
          </cell>
          <cell r="AV493">
            <v>16</v>
          </cell>
          <cell r="AW493">
            <v>15</v>
          </cell>
          <cell r="AX493">
            <v>13</v>
          </cell>
          <cell r="AY493">
            <v>17</v>
          </cell>
          <cell r="AZ493">
            <v>15</v>
          </cell>
          <cell r="BA493">
            <v>8</v>
          </cell>
          <cell r="BB493">
            <v>15</v>
          </cell>
          <cell r="BC493">
            <v>31</v>
          </cell>
          <cell r="BD493">
            <v>10</v>
          </cell>
          <cell r="BE493">
            <v>17</v>
          </cell>
          <cell r="BF493">
            <v>8</v>
          </cell>
          <cell r="BG493">
            <v>22</v>
          </cell>
          <cell r="BH493">
            <v>12</v>
          </cell>
          <cell r="BI493">
            <v>15</v>
          </cell>
          <cell r="BJ493">
            <v>8</v>
          </cell>
          <cell r="BK493">
            <v>21</v>
          </cell>
          <cell r="BL493">
            <v>13</v>
          </cell>
          <cell r="BM493">
            <v>16</v>
          </cell>
          <cell r="BN493">
            <v>20</v>
          </cell>
          <cell r="BO493">
            <v>14</v>
          </cell>
          <cell r="BP493">
            <v>13</v>
          </cell>
          <cell r="BQ493">
            <v>8</v>
          </cell>
          <cell r="BR493">
            <v>28</v>
          </cell>
          <cell r="BS493">
            <v>15</v>
          </cell>
          <cell r="BT493">
            <v>18</v>
          </cell>
          <cell r="BU493">
            <v>20</v>
          </cell>
          <cell r="BV493">
            <v>15</v>
          </cell>
          <cell r="BW493">
            <v>19</v>
          </cell>
          <cell r="BX493">
            <v>10</v>
          </cell>
          <cell r="BY493">
            <v>9</v>
          </cell>
          <cell r="BZ493">
            <v>19</v>
          </cell>
          <cell r="CA493">
            <v>16</v>
          </cell>
          <cell r="CB493">
            <v>16</v>
          </cell>
          <cell r="CC493">
            <v>7</v>
          </cell>
          <cell r="CD493">
            <v>16</v>
          </cell>
          <cell r="CE493">
            <v>10</v>
          </cell>
          <cell r="CF493">
            <v>7</v>
          </cell>
          <cell r="CG493">
            <v>9</v>
          </cell>
          <cell r="CH493">
            <v>11</v>
          </cell>
          <cell r="CI493">
            <v>8</v>
          </cell>
          <cell r="CJ493">
            <v>6</v>
          </cell>
          <cell r="CK493">
            <v>5</v>
          </cell>
          <cell r="CL493">
            <v>11</v>
          </cell>
          <cell r="CM493">
            <v>5</v>
          </cell>
          <cell r="CN493">
            <v>2</v>
          </cell>
          <cell r="CO493">
            <v>5</v>
          </cell>
          <cell r="CP493">
            <v>3</v>
          </cell>
          <cell r="CQ493">
            <v>9</v>
          </cell>
          <cell r="CR493">
            <v>3</v>
          </cell>
          <cell r="CS493">
            <v>2</v>
          </cell>
          <cell r="CT493">
            <v>0</v>
          </cell>
          <cell r="CU493">
            <v>3</v>
          </cell>
          <cell r="CV493">
            <v>0</v>
          </cell>
          <cell r="CW493">
            <v>2</v>
          </cell>
          <cell r="CX493">
            <v>2</v>
          </cell>
          <cell r="CY493">
            <v>0</v>
          </cell>
          <cell r="CZ493">
            <v>0</v>
          </cell>
          <cell r="DA493">
            <v>1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</row>
        <row r="494">
          <cell r="A494" t="str">
            <v>ﾏﾂｺｲ21</v>
          </cell>
          <cell r="B494" t="str">
            <v>ﾏﾂｺｲ</v>
          </cell>
          <cell r="C494">
            <v>2</v>
          </cell>
          <cell r="D494">
            <v>1</v>
          </cell>
          <cell r="E494">
            <v>3</v>
          </cell>
          <cell r="F494">
            <v>2</v>
          </cell>
          <cell r="G494">
            <v>0</v>
          </cell>
          <cell r="H494">
            <v>1</v>
          </cell>
          <cell r="I494">
            <v>6</v>
          </cell>
          <cell r="J494">
            <v>2</v>
          </cell>
          <cell r="K494">
            <v>3</v>
          </cell>
          <cell r="L494">
            <v>10</v>
          </cell>
          <cell r="M494">
            <v>6</v>
          </cell>
          <cell r="N494">
            <v>5</v>
          </cell>
          <cell r="O494">
            <v>3</v>
          </cell>
          <cell r="P494">
            <v>3</v>
          </cell>
          <cell r="Q494">
            <v>2</v>
          </cell>
          <cell r="R494">
            <v>3</v>
          </cell>
          <cell r="S494">
            <v>0</v>
          </cell>
          <cell r="T494">
            <v>2</v>
          </cell>
          <cell r="U494">
            <v>1</v>
          </cell>
          <cell r="V494">
            <v>3</v>
          </cell>
          <cell r="W494">
            <v>4</v>
          </cell>
          <cell r="X494">
            <v>4</v>
          </cell>
          <cell r="Y494">
            <v>5</v>
          </cell>
          <cell r="Z494">
            <v>0</v>
          </cell>
          <cell r="AA494">
            <v>3</v>
          </cell>
          <cell r="AB494">
            <v>2</v>
          </cell>
          <cell r="AC494">
            <v>3</v>
          </cell>
          <cell r="AD494">
            <v>1</v>
          </cell>
          <cell r="AE494">
            <v>0</v>
          </cell>
          <cell r="AF494">
            <v>4</v>
          </cell>
          <cell r="AG494">
            <v>2</v>
          </cell>
          <cell r="AH494">
            <v>1</v>
          </cell>
          <cell r="AI494">
            <v>2</v>
          </cell>
          <cell r="AJ494">
            <v>3</v>
          </cell>
          <cell r="AK494">
            <v>4</v>
          </cell>
          <cell r="AL494">
            <v>2</v>
          </cell>
          <cell r="AM494">
            <v>3</v>
          </cell>
          <cell r="AN494">
            <v>2</v>
          </cell>
          <cell r="AO494">
            <v>1</v>
          </cell>
          <cell r="AP494">
            <v>6</v>
          </cell>
          <cell r="AQ494">
            <v>9</v>
          </cell>
          <cell r="AR494">
            <v>7</v>
          </cell>
          <cell r="AS494">
            <v>3</v>
          </cell>
          <cell r="AT494">
            <v>5</v>
          </cell>
          <cell r="AU494">
            <v>4</v>
          </cell>
          <cell r="AV494">
            <v>3</v>
          </cell>
          <cell r="AW494">
            <v>3</v>
          </cell>
          <cell r="AX494">
            <v>9</v>
          </cell>
          <cell r="AY494">
            <v>8</v>
          </cell>
          <cell r="AZ494">
            <v>2</v>
          </cell>
          <cell r="BA494">
            <v>9</v>
          </cell>
          <cell r="BB494">
            <v>3</v>
          </cell>
          <cell r="BC494">
            <v>4</v>
          </cell>
          <cell r="BD494">
            <v>4</v>
          </cell>
          <cell r="BE494">
            <v>2</v>
          </cell>
          <cell r="BF494">
            <v>5</v>
          </cell>
          <cell r="BG494">
            <v>7</v>
          </cell>
          <cell r="BH494">
            <v>3</v>
          </cell>
          <cell r="BI494">
            <v>2</v>
          </cell>
          <cell r="BJ494">
            <v>3</v>
          </cell>
          <cell r="BK494">
            <v>2</v>
          </cell>
          <cell r="BL494">
            <v>3</v>
          </cell>
          <cell r="BM494">
            <v>2</v>
          </cell>
          <cell r="BN494">
            <v>2</v>
          </cell>
          <cell r="BO494">
            <v>3</v>
          </cell>
          <cell r="BP494">
            <v>3</v>
          </cell>
          <cell r="BQ494">
            <v>7</v>
          </cell>
          <cell r="BR494">
            <v>4</v>
          </cell>
          <cell r="BS494">
            <v>6</v>
          </cell>
          <cell r="BT494">
            <v>2</v>
          </cell>
          <cell r="BU494">
            <v>4</v>
          </cell>
          <cell r="BV494">
            <v>8</v>
          </cell>
          <cell r="BW494">
            <v>4</v>
          </cell>
          <cell r="BX494">
            <v>1</v>
          </cell>
          <cell r="BY494">
            <v>3</v>
          </cell>
          <cell r="BZ494">
            <v>2</v>
          </cell>
          <cell r="CA494">
            <v>3</v>
          </cell>
          <cell r="CB494">
            <v>6</v>
          </cell>
          <cell r="CC494">
            <v>4</v>
          </cell>
          <cell r="CD494">
            <v>3</v>
          </cell>
          <cell r="CE494">
            <v>1</v>
          </cell>
          <cell r="CF494">
            <v>4</v>
          </cell>
          <cell r="CG494">
            <v>5</v>
          </cell>
          <cell r="CH494">
            <v>1</v>
          </cell>
          <cell r="CI494">
            <v>1</v>
          </cell>
          <cell r="CJ494">
            <v>2</v>
          </cell>
          <cell r="CK494">
            <v>1</v>
          </cell>
          <cell r="CL494">
            <v>5</v>
          </cell>
          <cell r="CM494">
            <v>3</v>
          </cell>
          <cell r="CN494">
            <v>0</v>
          </cell>
          <cell r="CO494">
            <v>0</v>
          </cell>
          <cell r="CP494">
            <v>1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1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</row>
        <row r="495">
          <cell r="A495" t="str">
            <v>ﾏﾂｺｲ22</v>
          </cell>
          <cell r="B495" t="str">
            <v>ﾏﾂｺｲ</v>
          </cell>
          <cell r="C495">
            <v>2</v>
          </cell>
          <cell r="D495">
            <v>2</v>
          </cell>
          <cell r="E495">
            <v>4</v>
          </cell>
          <cell r="F495">
            <v>0</v>
          </cell>
          <cell r="G495">
            <v>3</v>
          </cell>
          <cell r="H495">
            <v>6</v>
          </cell>
          <cell r="I495">
            <v>3</v>
          </cell>
          <cell r="J495">
            <v>2</v>
          </cell>
          <cell r="K495">
            <v>1</v>
          </cell>
          <cell r="L495">
            <v>2</v>
          </cell>
          <cell r="M495">
            <v>5</v>
          </cell>
          <cell r="N495">
            <v>6</v>
          </cell>
          <cell r="O495">
            <v>4</v>
          </cell>
          <cell r="P495">
            <v>5</v>
          </cell>
          <cell r="Q495">
            <v>0</v>
          </cell>
          <cell r="R495">
            <v>3</v>
          </cell>
          <cell r="S495">
            <v>4</v>
          </cell>
          <cell r="T495">
            <v>3</v>
          </cell>
          <cell r="U495">
            <v>3</v>
          </cell>
          <cell r="V495">
            <v>3</v>
          </cell>
          <cell r="W495">
            <v>1</v>
          </cell>
          <cell r="X495">
            <v>1</v>
          </cell>
          <cell r="Y495">
            <v>4</v>
          </cell>
          <cell r="Z495">
            <v>2</v>
          </cell>
          <cell r="AA495">
            <v>1</v>
          </cell>
          <cell r="AB495">
            <v>2</v>
          </cell>
          <cell r="AC495">
            <v>1</v>
          </cell>
          <cell r="AD495">
            <v>1</v>
          </cell>
          <cell r="AE495">
            <v>2</v>
          </cell>
          <cell r="AF495">
            <v>1</v>
          </cell>
          <cell r="AG495">
            <v>1</v>
          </cell>
          <cell r="AH495">
            <v>3</v>
          </cell>
          <cell r="AI495">
            <v>2</v>
          </cell>
          <cell r="AJ495">
            <v>3</v>
          </cell>
          <cell r="AK495">
            <v>5</v>
          </cell>
          <cell r="AL495">
            <v>3</v>
          </cell>
          <cell r="AM495">
            <v>3</v>
          </cell>
          <cell r="AN495">
            <v>5</v>
          </cell>
          <cell r="AO495">
            <v>6</v>
          </cell>
          <cell r="AP495">
            <v>2</v>
          </cell>
          <cell r="AQ495">
            <v>6</v>
          </cell>
          <cell r="AR495">
            <v>4</v>
          </cell>
          <cell r="AS495">
            <v>5</v>
          </cell>
          <cell r="AT495">
            <v>3</v>
          </cell>
          <cell r="AU495">
            <v>2</v>
          </cell>
          <cell r="AV495">
            <v>5</v>
          </cell>
          <cell r="AW495">
            <v>1</v>
          </cell>
          <cell r="AX495">
            <v>3</v>
          </cell>
          <cell r="AY495">
            <v>3</v>
          </cell>
          <cell r="AZ495">
            <v>5</v>
          </cell>
          <cell r="BA495">
            <v>5</v>
          </cell>
          <cell r="BB495">
            <v>3</v>
          </cell>
          <cell r="BC495">
            <v>4</v>
          </cell>
          <cell r="BD495">
            <v>2</v>
          </cell>
          <cell r="BE495">
            <v>5</v>
          </cell>
          <cell r="BF495">
            <v>3</v>
          </cell>
          <cell r="BG495">
            <v>3</v>
          </cell>
          <cell r="BH495">
            <v>2</v>
          </cell>
          <cell r="BI495">
            <v>2</v>
          </cell>
          <cell r="BJ495">
            <v>1</v>
          </cell>
          <cell r="BK495">
            <v>3</v>
          </cell>
          <cell r="BL495">
            <v>3</v>
          </cell>
          <cell r="BM495">
            <v>2</v>
          </cell>
          <cell r="BN495">
            <v>3</v>
          </cell>
          <cell r="BO495">
            <v>5</v>
          </cell>
          <cell r="BP495">
            <v>2</v>
          </cell>
          <cell r="BQ495">
            <v>5</v>
          </cell>
          <cell r="BR495">
            <v>4</v>
          </cell>
          <cell r="BS495">
            <v>4</v>
          </cell>
          <cell r="BT495">
            <v>4</v>
          </cell>
          <cell r="BU495">
            <v>8</v>
          </cell>
          <cell r="BV495">
            <v>9</v>
          </cell>
          <cell r="BW495">
            <v>4</v>
          </cell>
          <cell r="BX495">
            <v>3</v>
          </cell>
          <cell r="BY495">
            <v>1</v>
          </cell>
          <cell r="BZ495">
            <v>4</v>
          </cell>
          <cell r="CA495">
            <v>3</v>
          </cell>
          <cell r="CB495">
            <v>7</v>
          </cell>
          <cell r="CC495">
            <v>3</v>
          </cell>
          <cell r="CD495">
            <v>3</v>
          </cell>
          <cell r="CE495">
            <v>4</v>
          </cell>
          <cell r="CF495">
            <v>3</v>
          </cell>
          <cell r="CG495">
            <v>4</v>
          </cell>
          <cell r="CH495">
            <v>1</v>
          </cell>
          <cell r="CI495">
            <v>2</v>
          </cell>
          <cell r="CJ495">
            <v>2</v>
          </cell>
          <cell r="CK495">
            <v>2</v>
          </cell>
          <cell r="CL495">
            <v>1</v>
          </cell>
          <cell r="CM495">
            <v>2</v>
          </cell>
          <cell r="CN495">
            <v>1</v>
          </cell>
          <cell r="CO495">
            <v>0</v>
          </cell>
          <cell r="CP495">
            <v>1</v>
          </cell>
          <cell r="CQ495">
            <v>1</v>
          </cell>
          <cell r="CR495">
            <v>2</v>
          </cell>
          <cell r="CS495">
            <v>0</v>
          </cell>
          <cell r="CT495">
            <v>2</v>
          </cell>
          <cell r="CU495">
            <v>1</v>
          </cell>
          <cell r="CV495">
            <v>1</v>
          </cell>
          <cell r="CW495">
            <v>0</v>
          </cell>
          <cell r="CX495">
            <v>1</v>
          </cell>
          <cell r="CY495">
            <v>0</v>
          </cell>
          <cell r="CZ495">
            <v>0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</row>
        <row r="496">
          <cell r="A496" t="str">
            <v>ﾏﾙｽﾞ21</v>
          </cell>
          <cell r="B496" t="str">
            <v>ﾏﾙｽﾞ</v>
          </cell>
          <cell r="C496">
            <v>2</v>
          </cell>
          <cell r="D496">
            <v>1</v>
          </cell>
          <cell r="E496">
            <v>11</v>
          </cell>
          <cell r="F496">
            <v>14</v>
          </cell>
          <cell r="G496">
            <v>19</v>
          </cell>
          <cell r="H496">
            <v>11</v>
          </cell>
          <cell r="I496">
            <v>8</v>
          </cell>
          <cell r="J496">
            <v>9</v>
          </cell>
          <cell r="K496">
            <v>18</v>
          </cell>
          <cell r="L496">
            <v>12</v>
          </cell>
          <cell r="M496">
            <v>7</v>
          </cell>
          <cell r="N496">
            <v>11</v>
          </cell>
          <cell r="O496">
            <v>7</v>
          </cell>
          <cell r="P496">
            <v>13</v>
          </cell>
          <cell r="Q496">
            <v>9</v>
          </cell>
          <cell r="R496">
            <v>13</v>
          </cell>
          <cell r="S496">
            <v>15</v>
          </cell>
          <cell r="T496">
            <v>12</v>
          </cell>
          <cell r="U496">
            <v>7</v>
          </cell>
          <cell r="V496">
            <v>15</v>
          </cell>
          <cell r="W496">
            <v>14</v>
          </cell>
          <cell r="X496">
            <v>9</v>
          </cell>
          <cell r="Y496">
            <v>9</v>
          </cell>
          <cell r="Z496">
            <v>5</v>
          </cell>
          <cell r="AA496">
            <v>14</v>
          </cell>
          <cell r="AB496">
            <v>17</v>
          </cell>
          <cell r="AC496">
            <v>15</v>
          </cell>
          <cell r="AD496">
            <v>20</v>
          </cell>
          <cell r="AE496">
            <v>18</v>
          </cell>
          <cell r="AF496">
            <v>23</v>
          </cell>
          <cell r="AG496">
            <v>21</v>
          </cell>
          <cell r="AH496">
            <v>17</v>
          </cell>
          <cell r="AI496">
            <v>25</v>
          </cell>
          <cell r="AJ496">
            <v>21</v>
          </cell>
          <cell r="AK496">
            <v>16</v>
          </cell>
          <cell r="AL496">
            <v>26</v>
          </cell>
          <cell r="AM496">
            <v>23</v>
          </cell>
          <cell r="AN496">
            <v>27</v>
          </cell>
          <cell r="AO496">
            <v>17</v>
          </cell>
          <cell r="AP496">
            <v>12</v>
          </cell>
          <cell r="AQ496">
            <v>15</v>
          </cell>
          <cell r="AR496">
            <v>22</v>
          </cell>
          <cell r="AS496">
            <v>22</v>
          </cell>
          <cell r="AT496">
            <v>17</v>
          </cell>
          <cell r="AU496">
            <v>29</v>
          </cell>
          <cell r="AV496">
            <v>20</v>
          </cell>
          <cell r="AW496">
            <v>21</v>
          </cell>
          <cell r="AX496">
            <v>42</v>
          </cell>
          <cell r="AY496">
            <v>22</v>
          </cell>
          <cell r="AZ496">
            <v>21</v>
          </cell>
          <cell r="BA496">
            <v>25</v>
          </cell>
          <cell r="BB496">
            <v>19</v>
          </cell>
          <cell r="BC496">
            <v>23</v>
          </cell>
          <cell r="BD496">
            <v>10</v>
          </cell>
          <cell r="BE496">
            <v>19</v>
          </cell>
          <cell r="BF496">
            <v>22</v>
          </cell>
          <cell r="BG496">
            <v>14</v>
          </cell>
          <cell r="BH496">
            <v>15</v>
          </cell>
          <cell r="BI496">
            <v>13</v>
          </cell>
          <cell r="BJ496">
            <v>6</v>
          </cell>
          <cell r="BK496">
            <v>12</v>
          </cell>
          <cell r="BL496">
            <v>12</v>
          </cell>
          <cell r="BM496">
            <v>10</v>
          </cell>
          <cell r="BN496">
            <v>14</v>
          </cell>
          <cell r="BO496">
            <v>17</v>
          </cell>
          <cell r="BP496">
            <v>14</v>
          </cell>
          <cell r="BQ496">
            <v>12</v>
          </cell>
          <cell r="BR496">
            <v>9</v>
          </cell>
          <cell r="BS496">
            <v>12</v>
          </cell>
          <cell r="BT496">
            <v>15</v>
          </cell>
          <cell r="BU496">
            <v>16</v>
          </cell>
          <cell r="BV496">
            <v>19</v>
          </cell>
          <cell r="BW496">
            <v>16</v>
          </cell>
          <cell r="BX496">
            <v>8</v>
          </cell>
          <cell r="BY496">
            <v>5</v>
          </cell>
          <cell r="BZ496">
            <v>13</v>
          </cell>
          <cell r="CA496">
            <v>13</v>
          </cell>
          <cell r="CB496">
            <v>14</v>
          </cell>
          <cell r="CC496">
            <v>19</v>
          </cell>
          <cell r="CD496">
            <v>10</v>
          </cell>
          <cell r="CE496">
            <v>8</v>
          </cell>
          <cell r="CF496">
            <v>14</v>
          </cell>
          <cell r="CG496">
            <v>14</v>
          </cell>
          <cell r="CH496">
            <v>11</v>
          </cell>
          <cell r="CI496">
            <v>12</v>
          </cell>
          <cell r="CJ496">
            <v>2</v>
          </cell>
          <cell r="CK496">
            <v>9</v>
          </cell>
          <cell r="CL496">
            <v>5</v>
          </cell>
          <cell r="CM496">
            <v>6</v>
          </cell>
          <cell r="CN496">
            <v>1</v>
          </cell>
          <cell r="CO496">
            <v>4</v>
          </cell>
          <cell r="CP496">
            <v>3</v>
          </cell>
          <cell r="CQ496">
            <v>0</v>
          </cell>
          <cell r="CR496">
            <v>2</v>
          </cell>
          <cell r="CS496">
            <v>1</v>
          </cell>
          <cell r="CT496">
            <v>1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</row>
        <row r="497">
          <cell r="A497" t="str">
            <v>ﾏﾙｽﾞ22</v>
          </cell>
          <cell r="B497" t="str">
            <v>ﾏﾙｽﾞ</v>
          </cell>
          <cell r="C497">
            <v>2</v>
          </cell>
          <cell r="D497">
            <v>2</v>
          </cell>
          <cell r="E497">
            <v>8</v>
          </cell>
          <cell r="F497">
            <v>11</v>
          </cell>
          <cell r="G497">
            <v>10</v>
          </cell>
          <cell r="H497">
            <v>13</v>
          </cell>
          <cell r="I497">
            <v>11</v>
          </cell>
          <cell r="J497">
            <v>6</v>
          </cell>
          <cell r="K497">
            <v>9</v>
          </cell>
          <cell r="L497">
            <v>8</v>
          </cell>
          <cell r="M497">
            <v>8</v>
          </cell>
          <cell r="N497">
            <v>7</v>
          </cell>
          <cell r="O497">
            <v>12</v>
          </cell>
          <cell r="P497">
            <v>12</v>
          </cell>
          <cell r="Q497">
            <v>6</v>
          </cell>
          <cell r="R497">
            <v>12</v>
          </cell>
          <cell r="S497">
            <v>13</v>
          </cell>
          <cell r="T497">
            <v>9</v>
          </cell>
          <cell r="U497">
            <v>16</v>
          </cell>
          <cell r="V497">
            <v>15</v>
          </cell>
          <cell r="W497">
            <v>11</v>
          </cell>
          <cell r="X497">
            <v>8</v>
          </cell>
          <cell r="Y497">
            <v>15</v>
          </cell>
          <cell r="Z497">
            <v>12</v>
          </cell>
          <cell r="AA497">
            <v>11</v>
          </cell>
          <cell r="AB497">
            <v>18</v>
          </cell>
          <cell r="AC497">
            <v>13</v>
          </cell>
          <cell r="AD497">
            <v>28</v>
          </cell>
          <cell r="AE497">
            <v>16</v>
          </cell>
          <cell r="AF497">
            <v>18</v>
          </cell>
          <cell r="AG497">
            <v>14</v>
          </cell>
          <cell r="AH497">
            <v>14</v>
          </cell>
          <cell r="AI497">
            <v>14</v>
          </cell>
          <cell r="AJ497">
            <v>18</v>
          </cell>
          <cell r="AK497">
            <v>16</v>
          </cell>
          <cell r="AL497">
            <v>14</v>
          </cell>
          <cell r="AM497">
            <v>22</v>
          </cell>
          <cell r="AN497">
            <v>9</v>
          </cell>
          <cell r="AO497">
            <v>24</v>
          </cell>
          <cell r="AP497">
            <v>22</v>
          </cell>
          <cell r="AQ497">
            <v>17</v>
          </cell>
          <cell r="AR497">
            <v>20</v>
          </cell>
          <cell r="AS497">
            <v>16</v>
          </cell>
          <cell r="AT497">
            <v>17</v>
          </cell>
          <cell r="AU497">
            <v>18</v>
          </cell>
          <cell r="AV497">
            <v>19</v>
          </cell>
          <cell r="AW497">
            <v>19</v>
          </cell>
          <cell r="AX497">
            <v>26</v>
          </cell>
          <cell r="AY497">
            <v>19</v>
          </cell>
          <cell r="AZ497">
            <v>18</v>
          </cell>
          <cell r="BA497">
            <v>14</v>
          </cell>
          <cell r="BB497">
            <v>15</v>
          </cell>
          <cell r="BC497">
            <v>21</v>
          </cell>
          <cell r="BD497">
            <v>11</v>
          </cell>
          <cell r="BE497">
            <v>12</v>
          </cell>
          <cell r="BF497">
            <v>17</v>
          </cell>
          <cell r="BG497">
            <v>8</v>
          </cell>
          <cell r="BH497">
            <v>14</v>
          </cell>
          <cell r="BI497">
            <v>17</v>
          </cell>
          <cell r="BJ497">
            <v>13</v>
          </cell>
          <cell r="BK497">
            <v>6</v>
          </cell>
          <cell r="BL497">
            <v>14</v>
          </cell>
          <cell r="BM497">
            <v>10</v>
          </cell>
          <cell r="BN497">
            <v>12</v>
          </cell>
          <cell r="BO497">
            <v>17</v>
          </cell>
          <cell r="BP497">
            <v>13</v>
          </cell>
          <cell r="BQ497">
            <v>13</v>
          </cell>
          <cell r="BR497">
            <v>6</v>
          </cell>
          <cell r="BS497">
            <v>17</v>
          </cell>
          <cell r="BT497">
            <v>17</v>
          </cell>
          <cell r="BU497">
            <v>12</v>
          </cell>
          <cell r="BV497">
            <v>16</v>
          </cell>
          <cell r="BW497">
            <v>13</v>
          </cell>
          <cell r="BX497">
            <v>11</v>
          </cell>
          <cell r="BY497">
            <v>22</v>
          </cell>
          <cell r="BZ497">
            <v>18</v>
          </cell>
          <cell r="CA497">
            <v>17</v>
          </cell>
          <cell r="CB497">
            <v>23</v>
          </cell>
          <cell r="CC497">
            <v>18</v>
          </cell>
          <cell r="CD497">
            <v>12</v>
          </cell>
          <cell r="CE497">
            <v>14</v>
          </cell>
          <cell r="CF497">
            <v>13</v>
          </cell>
          <cell r="CG497">
            <v>11</v>
          </cell>
          <cell r="CH497">
            <v>9</v>
          </cell>
          <cell r="CI497">
            <v>12</v>
          </cell>
          <cell r="CJ497">
            <v>9</v>
          </cell>
          <cell r="CK497">
            <v>12</v>
          </cell>
          <cell r="CL497">
            <v>4</v>
          </cell>
          <cell r="CM497">
            <v>6</v>
          </cell>
          <cell r="CN497">
            <v>4</v>
          </cell>
          <cell r="CO497">
            <v>11</v>
          </cell>
          <cell r="CP497">
            <v>5</v>
          </cell>
          <cell r="CQ497">
            <v>6</v>
          </cell>
          <cell r="CR497">
            <v>5</v>
          </cell>
          <cell r="CS497">
            <v>0</v>
          </cell>
          <cell r="CT497">
            <v>3</v>
          </cell>
          <cell r="CU497">
            <v>4</v>
          </cell>
          <cell r="CV497">
            <v>3</v>
          </cell>
          <cell r="CW497">
            <v>1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</row>
        <row r="498">
          <cell r="A498" t="str">
            <v>ﾐﾔﾀｹ21</v>
          </cell>
          <cell r="B498" t="str">
            <v>ﾐﾔﾀｹ</v>
          </cell>
          <cell r="C498">
            <v>2</v>
          </cell>
          <cell r="D498">
            <v>1</v>
          </cell>
          <cell r="E498">
            <v>7</v>
          </cell>
          <cell r="F498">
            <v>8</v>
          </cell>
          <cell r="G498">
            <v>4</v>
          </cell>
          <cell r="H498">
            <v>4</v>
          </cell>
          <cell r="I498">
            <v>9</v>
          </cell>
          <cell r="J498">
            <v>11</v>
          </cell>
          <cell r="K498">
            <v>4</v>
          </cell>
          <cell r="L498">
            <v>7</v>
          </cell>
          <cell r="M498">
            <v>6</v>
          </cell>
          <cell r="N498">
            <v>6</v>
          </cell>
          <cell r="O498">
            <v>5</v>
          </cell>
          <cell r="P498">
            <v>5</v>
          </cell>
          <cell r="Q498">
            <v>6</v>
          </cell>
          <cell r="R498">
            <v>9</v>
          </cell>
          <cell r="S498">
            <v>5</v>
          </cell>
          <cell r="T498">
            <v>7</v>
          </cell>
          <cell r="U498">
            <v>6</v>
          </cell>
          <cell r="V498">
            <v>5</v>
          </cell>
          <cell r="W498">
            <v>3</v>
          </cell>
          <cell r="X498">
            <v>6</v>
          </cell>
          <cell r="Y498">
            <v>8</v>
          </cell>
          <cell r="Z498">
            <v>6</v>
          </cell>
          <cell r="AA498">
            <v>5</v>
          </cell>
          <cell r="AB498">
            <v>7</v>
          </cell>
          <cell r="AC498">
            <v>7</v>
          </cell>
          <cell r="AD498">
            <v>2</v>
          </cell>
          <cell r="AE498">
            <v>5</v>
          </cell>
          <cell r="AF498">
            <v>6</v>
          </cell>
          <cell r="AG498">
            <v>8</v>
          </cell>
          <cell r="AH498">
            <v>5</v>
          </cell>
          <cell r="AI498">
            <v>9</v>
          </cell>
          <cell r="AJ498">
            <v>5</v>
          </cell>
          <cell r="AK498">
            <v>12</v>
          </cell>
          <cell r="AL498">
            <v>5</v>
          </cell>
          <cell r="AM498">
            <v>9</v>
          </cell>
          <cell r="AN498">
            <v>6</v>
          </cell>
          <cell r="AO498">
            <v>4</v>
          </cell>
          <cell r="AP498">
            <v>12</v>
          </cell>
          <cell r="AQ498">
            <v>9</v>
          </cell>
          <cell r="AR498">
            <v>5</v>
          </cell>
          <cell r="AS498">
            <v>5</v>
          </cell>
          <cell r="AT498">
            <v>8</v>
          </cell>
          <cell r="AU498">
            <v>10</v>
          </cell>
          <cell r="AV498">
            <v>13</v>
          </cell>
          <cell r="AW498">
            <v>15</v>
          </cell>
          <cell r="AX498">
            <v>8</v>
          </cell>
          <cell r="AY498">
            <v>11</v>
          </cell>
          <cell r="AZ498">
            <v>10</v>
          </cell>
          <cell r="BA498">
            <v>3</v>
          </cell>
          <cell r="BB498">
            <v>13</v>
          </cell>
          <cell r="BC498">
            <v>11</v>
          </cell>
          <cell r="BD498">
            <v>5</v>
          </cell>
          <cell r="BE498">
            <v>15</v>
          </cell>
          <cell r="BF498">
            <v>12</v>
          </cell>
          <cell r="BG498">
            <v>14</v>
          </cell>
          <cell r="BH498">
            <v>10</v>
          </cell>
          <cell r="BI498">
            <v>8</v>
          </cell>
          <cell r="BJ498">
            <v>4</v>
          </cell>
          <cell r="BK498">
            <v>12</v>
          </cell>
          <cell r="BL498">
            <v>8</v>
          </cell>
          <cell r="BM498">
            <v>4</v>
          </cell>
          <cell r="BN498">
            <v>5</v>
          </cell>
          <cell r="BO498">
            <v>2</v>
          </cell>
          <cell r="BP498">
            <v>5</v>
          </cell>
          <cell r="BQ498">
            <v>8</v>
          </cell>
          <cell r="BR498">
            <v>12</v>
          </cell>
          <cell r="BS498">
            <v>8</v>
          </cell>
          <cell r="BT498">
            <v>5</v>
          </cell>
          <cell r="BU498">
            <v>8</v>
          </cell>
          <cell r="BV498">
            <v>9</v>
          </cell>
          <cell r="BW498">
            <v>6</v>
          </cell>
          <cell r="BX498">
            <v>3</v>
          </cell>
          <cell r="BY498">
            <v>2</v>
          </cell>
          <cell r="BZ498">
            <v>7</v>
          </cell>
          <cell r="CA498">
            <v>4</v>
          </cell>
          <cell r="CB498">
            <v>3</v>
          </cell>
          <cell r="CC498">
            <v>2</v>
          </cell>
          <cell r="CD498">
            <v>3</v>
          </cell>
          <cell r="CE498">
            <v>0</v>
          </cell>
          <cell r="CF498">
            <v>2</v>
          </cell>
          <cell r="CG498">
            <v>3</v>
          </cell>
          <cell r="CH498">
            <v>3</v>
          </cell>
          <cell r="CI498">
            <v>1</v>
          </cell>
          <cell r="CJ498">
            <v>2</v>
          </cell>
          <cell r="CK498">
            <v>0</v>
          </cell>
          <cell r="CL498">
            <v>3</v>
          </cell>
          <cell r="CM498">
            <v>1</v>
          </cell>
          <cell r="CN498">
            <v>1</v>
          </cell>
          <cell r="CO498">
            <v>1</v>
          </cell>
          <cell r="CP498">
            <v>1</v>
          </cell>
          <cell r="CQ498">
            <v>1</v>
          </cell>
          <cell r="CR498">
            <v>0</v>
          </cell>
          <cell r="CS498">
            <v>1</v>
          </cell>
          <cell r="CT498">
            <v>0</v>
          </cell>
          <cell r="CU498">
            <v>0</v>
          </cell>
          <cell r="CV498">
            <v>1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</row>
        <row r="499">
          <cell r="A499" t="str">
            <v>ﾐﾔﾀｹ22</v>
          </cell>
          <cell r="B499" t="str">
            <v>ﾐﾔﾀｹ</v>
          </cell>
          <cell r="C499">
            <v>2</v>
          </cell>
          <cell r="D499">
            <v>2</v>
          </cell>
          <cell r="E499">
            <v>7</v>
          </cell>
          <cell r="F499">
            <v>7</v>
          </cell>
          <cell r="G499">
            <v>9</v>
          </cell>
          <cell r="H499">
            <v>9</v>
          </cell>
          <cell r="I499">
            <v>6</v>
          </cell>
          <cell r="J499">
            <v>8</v>
          </cell>
          <cell r="K499">
            <v>5</v>
          </cell>
          <cell r="L499">
            <v>8</v>
          </cell>
          <cell r="M499">
            <v>2</v>
          </cell>
          <cell r="N499">
            <v>8</v>
          </cell>
          <cell r="O499">
            <v>13</v>
          </cell>
          <cell r="P499">
            <v>7</v>
          </cell>
          <cell r="Q499">
            <v>12</v>
          </cell>
          <cell r="R499">
            <v>9</v>
          </cell>
          <cell r="S499">
            <v>4</v>
          </cell>
          <cell r="T499">
            <v>2</v>
          </cell>
          <cell r="U499">
            <v>7</v>
          </cell>
          <cell r="V499">
            <v>6</v>
          </cell>
          <cell r="W499">
            <v>7</v>
          </cell>
          <cell r="X499">
            <v>8</v>
          </cell>
          <cell r="Y499">
            <v>8</v>
          </cell>
          <cell r="Z499">
            <v>7</v>
          </cell>
          <cell r="AA499">
            <v>9</v>
          </cell>
          <cell r="AB499">
            <v>7</v>
          </cell>
          <cell r="AC499">
            <v>7</v>
          </cell>
          <cell r="AD499">
            <v>4</v>
          </cell>
          <cell r="AE499">
            <v>9</v>
          </cell>
          <cell r="AF499">
            <v>5</v>
          </cell>
          <cell r="AG499">
            <v>5</v>
          </cell>
          <cell r="AH499">
            <v>5</v>
          </cell>
          <cell r="AI499">
            <v>4</v>
          </cell>
          <cell r="AJ499">
            <v>9</v>
          </cell>
          <cell r="AK499">
            <v>6</v>
          </cell>
          <cell r="AL499">
            <v>6</v>
          </cell>
          <cell r="AM499">
            <v>4</v>
          </cell>
          <cell r="AN499">
            <v>7</v>
          </cell>
          <cell r="AO499">
            <v>3</v>
          </cell>
          <cell r="AP499">
            <v>14</v>
          </cell>
          <cell r="AQ499">
            <v>9</v>
          </cell>
          <cell r="AR499">
            <v>11</v>
          </cell>
          <cell r="AS499">
            <v>11</v>
          </cell>
          <cell r="AT499">
            <v>11</v>
          </cell>
          <cell r="AU499">
            <v>16</v>
          </cell>
          <cell r="AV499">
            <v>9</v>
          </cell>
          <cell r="AW499">
            <v>11</v>
          </cell>
          <cell r="AX499">
            <v>7</v>
          </cell>
          <cell r="AY499">
            <v>15</v>
          </cell>
          <cell r="AZ499">
            <v>14</v>
          </cell>
          <cell r="BA499">
            <v>6</v>
          </cell>
          <cell r="BB499">
            <v>10</v>
          </cell>
          <cell r="BC499">
            <v>15</v>
          </cell>
          <cell r="BD499">
            <v>5</v>
          </cell>
          <cell r="BE499">
            <v>10</v>
          </cell>
          <cell r="BF499">
            <v>10</v>
          </cell>
          <cell r="BG499">
            <v>10</v>
          </cell>
          <cell r="BH499">
            <v>8</v>
          </cell>
          <cell r="BI499">
            <v>9</v>
          </cell>
          <cell r="BJ499">
            <v>7</v>
          </cell>
          <cell r="BK499">
            <v>5</v>
          </cell>
          <cell r="BL499">
            <v>6</v>
          </cell>
          <cell r="BM499">
            <v>6</v>
          </cell>
          <cell r="BN499">
            <v>6</v>
          </cell>
          <cell r="BO499">
            <v>7</v>
          </cell>
          <cell r="BP499">
            <v>8</v>
          </cell>
          <cell r="BQ499">
            <v>6</v>
          </cell>
          <cell r="BR499">
            <v>4</v>
          </cell>
          <cell r="BS499">
            <v>7</v>
          </cell>
          <cell r="BT499">
            <v>7</v>
          </cell>
          <cell r="BU499">
            <v>6</v>
          </cell>
          <cell r="BV499">
            <v>4</v>
          </cell>
          <cell r="BW499">
            <v>4</v>
          </cell>
          <cell r="BX499">
            <v>5</v>
          </cell>
          <cell r="BY499">
            <v>6</v>
          </cell>
          <cell r="BZ499">
            <v>4</v>
          </cell>
          <cell r="CA499">
            <v>4</v>
          </cell>
          <cell r="CB499">
            <v>5</v>
          </cell>
          <cell r="CC499">
            <v>5</v>
          </cell>
          <cell r="CD499">
            <v>9</v>
          </cell>
          <cell r="CE499">
            <v>3</v>
          </cell>
          <cell r="CF499">
            <v>5</v>
          </cell>
          <cell r="CG499">
            <v>5</v>
          </cell>
          <cell r="CH499">
            <v>3</v>
          </cell>
          <cell r="CI499">
            <v>4</v>
          </cell>
          <cell r="CJ499">
            <v>4</v>
          </cell>
          <cell r="CK499">
            <v>4</v>
          </cell>
          <cell r="CL499">
            <v>2</v>
          </cell>
          <cell r="CM499">
            <v>1</v>
          </cell>
          <cell r="CN499">
            <v>1</v>
          </cell>
          <cell r="CO499">
            <v>5</v>
          </cell>
          <cell r="CP499">
            <v>3</v>
          </cell>
          <cell r="CQ499">
            <v>2</v>
          </cell>
          <cell r="CR499">
            <v>2</v>
          </cell>
          <cell r="CS499">
            <v>2</v>
          </cell>
          <cell r="CT499">
            <v>0</v>
          </cell>
          <cell r="CU499">
            <v>0</v>
          </cell>
          <cell r="CV499">
            <v>1</v>
          </cell>
          <cell r="CW499">
            <v>2</v>
          </cell>
          <cell r="CX499">
            <v>0</v>
          </cell>
          <cell r="CY499">
            <v>1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</row>
        <row r="500">
          <cell r="A500" t="str">
            <v>ﾔｸｼ 21</v>
          </cell>
          <cell r="B500" t="str">
            <v xml:space="preserve">ﾔｸｼ </v>
          </cell>
          <cell r="C500">
            <v>2</v>
          </cell>
          <cell r="D500">
            <v>1</v>
          </cell>
          <cell r="E500">
            <v>4</v>
          </cell>
          <cell r="F500">
            <v>14</v>
          </cell>
          <cell r="G500">
            <v>6</v>
          </cell>
          <cell r="H500">
            <v>8</v>
          </cell>
          <cell r="I500">
            <v>7</v>
          </cell>
          <cell r="J500">
            <v>5</v>
          </cell>
          <cell r="K500">
            <v>3</v>
          </cell>
          <cell r="L500">
            <v>9</v>
          </cell>
          <cell r="M500">
            <v>7</v>
          </cell>
          <cell r="N500">
            <v>7</v>
          </cell>
          <cell r="O500">
            <v>10</v>
          </cell>
          <cell r="P500">
            <v>6</v>
          </cell>
          <cell r="Q500">
            <v>9</v>
          </cell>
          <cell r="R500">
            <v>12</v>
          </cell>
          <cell r="S500">
            <v>10</v>
          </cell>
          <cell r="T500">
            <v>10</v>
          </cell>
          <cell r="U500">
            <v>10</v>
          </cell>
          <cell r="V500">
            <v>11</v>
          </cell>
          <cell r="W500">
            <v>6</v>
          </cell>
          <cell r="X500">
            <v>6</v>
          </cell>
          <cell r="Y500">
            <v>5</v>
          </cell>
          <cell r="Z500">
            <v>10</v>
          </cell>
          <cell r="AA500">
            <v>6</v>
          </cell>
          <cell r="AB500">
            <v>7</v>
          </cell>
          <cell r="AC500">
            <v>6</v>
          </cell>
          <cell r="AD500">
            <v>8</v>
          </cell>
          <cell r="AE500">
            <v>5</v>
          </cell>
          <cell r="AF500">
            <v>5</v>
          </cell>
          <cell r="AG500">
            <v>9</v>
          </cell>
          <cell r="AH500">
            <v>6</v>
          </cell>
          <cell r="AI500">
            <v>14</v>
          </cell>
          <cell r="AJ500">
            <v>10</v>
          </cell>
          <cell r="AK500">
            <v>16</v>
          </cell>
          <cell r="AL500">
            <v>6</v>
          </cell>
          <cell r="AM500">
            <v>6</v>
          </cell>
          <cell r="AN500">
            <v>7</v>
          </cell>
          <cell r="AO500">
            <v>9</v>
          </cell>
          <cell r="AP500">
            <v>8</v>
          </cell>
          <cell r="AQ500">
            <v>18</v>
          </cell>
          <cell r="AR500">
            <v>7</v>
          </cell>
          <cell r="AS500">
            <v>11</v>
          </cell>
          <cell r="AT500">
            <v>9</v>
          </cell>
          <cell r="AU500">
            <v>16</v>
          </cell>
          <cell r="AV500">
            <v>17</v>
          </cell>
          <cell r="AW500">
            <v>20</v>
          </cell>
          <cell r="AX500">
            <v>11</v>
          </cell>
          <cell r="AY500">
            <v>20</v>
          </cell>
          <cell r="AZ500">
            <v>20</v>
          </cell>
          <cell r="BA500">
            <v>12</v>
          </cell>
          <cell r="BB500">
            <v>9</v>
          </cell>
          <cell r="BC500">
            <v>13</v>
          </cell>
          <cell r="BD500">
            <v>7</v>
          </cell>
          <cell r="BE500">
            <v>11</v>
          </cell>
          <cell r="BF500">
            <v>8</v>
          </cell>
          <cell r="BG500">
            <v>10</v>
          </cell>
          <cell r="BH500">
            <v>11</v>
          </cell>
          <cell r="BI500">
            <v>7</v>
          </cell>
          <cell r="BJ500">
            <v>7</v>
          </cell>
          <cell r="BK500">
            <v>8</v>
          </cell>
          <cell r="BL500">
            <v>5</v>
          </cell>
          <cell r="BM500">
            <v>9</v>
          </cell>
          <cell r="BN500">
            <v>5</v>
          </cell>
          <cell r="BO500">
            <v>6</v>
          </cell>
          <cell r="BP500">
            <v>12</v>
          </cell>
          <cell r="BQ500">
            <v>9</v>
          </cell>
          <cell r="BR500">
            <v>8</v>
          </cell>
          <cell r="BS500">
            <v>7</v>
          </cell>
          <cell r="BT500">
            <v>10</v>
          </cell>
          <cell r="BU500">
            <v>4</v>
          </cell>
          <cell r="BV500">
            <v>10</v>
          </cell>
          <cell r="BW500">
            <v>9</v>
          </cell>
          <cell r="BX500">
            <v>3</v>
          </cell>
          <cell r="BY500">
            <v>6</v>
          </cell>
          <cell r="BZ500">
            <v>9</v>
          </cell>
          <cell r="CA500">
            <v>3</v>
          </cell>
          <cell r="CB500">
            <v>8</v>
          </cell>
          <cell r="CC500">
            <v>5</v>
          </cell>
          <cell r="CD500">
            <v>5</v>
          </cell>
          <cell r="CE500">
            <v>10</v>
          </cell>
          <cell r="CF500">
            <v>9</v>
          </cell>
          <cell r="CG500">
            <v>4</v>
          </cell>
          <cell r="CH500">
            <v>3</v>
          </cell>
          <cell r="CI500">
            <v>5</v>
          </cell>
          <cell r="CJ500">
            <v>7</v>
          </cell>
          <cell r="CK500">
            <v>2</v>
          </cell>
          <cell r="CL500">
            <v>3</v>
          </cell>
          <cell r="CM500">
            <v>2</v>
          </cell>
          <cell r="CN500">
            <v>0</v>
          </cell>
          <cell r="CO500">
            <v>2</v>
          </cell>
          <cell r="CP500">
            <v>4</v>
          </cell>
          <cell r="CQ500">
            <v>3</v>
          </cell>
          <cell r="CR500">
            <v>2</v>
          </cell>
          <cell r="CS500">
            <v>0</v>
          </cell>
          <cell r="CT500">
            <v>1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</row>
        <row r="501">
          <cell r="A501" t="str">
            <v>ﾔｸｼ 22</v>
          </cell>
          <cell r="B501" t="str">
            <v xml:space="preserve">ﾔｸｼ </v>
          </cell>
          <cell r="C501">
            <v>2</v>
          </cell>
          <cell r="D501">
            <v>2</v>
          </cell>
          <cell r="E501">
            <v>7</v>
          </cell>
          <cell r="F501">
            <v>10</v>
          </cell>
          <cell r="G501">
            <v>7</v>
          </cell>
          <cell r="H501">
            <v>6</v>
          </cell>
          <cell r="I501">
            <v>13</v>
          </cell>
          <cell r="J501">
            <v>10</v>
          </cell>
          <cell r="K501">
            <v>5</v>
          </cell>
          <cell r="L501">
            <v>13</v>
          </cell>
          <cell r="M501">
            <v>8</v>
          </cell>
          <cell r="N501">
            <v>7</v>
          </cell>
          <cell r="O501">
            <v>7</v>
          </cell>
          <cell r="P501">
            <v>5</v>
          </cell>
          <cell r="Q501">
            <v>12</v>
          </cell>
          <cell r="R501">
            <v>5</v>
          </cell>
          <cell r="S501">
            <v>12</v>
          </cell>
          <cell r="T501">
            <v>14</v>
          </cell>
          <cell r="U501">
            <v>8</v>
          </cell>
          <cell r="V501">
            <v>11</v>
          </cell>
          <cell r="W501">
            <v>5</v>
          </cell>
          <cell r="X501">
            <v>7</v>
          </cell>
          <cell r="Y501">
            <v>8</v>
          </cell>
          <cell r="Z501">
            <v>6</v>
          </cell>
          <cell r="AA501">
            <v>7</v>
          </cell>
          <cell r="AB501">
            <v>4</v>
          </cell>
          <cell r="AC501">
            <v>5</v>
          </cell>
          <cell r="AD501">
            <v>3</v>
          </cell>
          <cell r="AE501">
            <v>9</v>
          </cell>
          <cell r="AF501">
            <v>3</v>
          </cell>
          <cell r="AG501">
            <v>6</v>
          </cell>
          <cell r="AH501">
            <v>9</v>
          </cell>
          <cell r="AI501">
            <v>9</v>
          </cell>
          <cell r="AJ501">
            <v>14</v>
          </cell>
          <cell r="AK501">
            <v>11</v>
          </cell>
          <cell r="AL501">
            <v>9</v>
          </cell>
          <cell r="AM501">
            <v>11</v>
          </cell>
          <cell r="AN501">
            <v>14</v>
          </cell>
          <cell r="AO501">
            <v>7</v>
          </cell>
          <cell r="AP501">
            <v>12</v>
          </cell>
          <cell r="AQ501">
            <v>7</v>
          </cell>
          <cell r="AR501">
            <v>12</v>
          </cell>
          <cell r="AS501">
            <v>15</v>
          </cell>
          <cell r="AT501">
            <v>9</v>
          </cell>
          <cell r="AU501">
            <v>12</v>
          </cell>
          <cell r="AV501">
            <v>14</v>
          </cell>
          <cell r="AW501">
            <v>15</v>
          </cell>
          <cell r="AX501">
            <v>21</v>
          </cell>
          <cell r="AY501">
            <v>9</v>
          </cell>
          <cell r="AZ501">
            <v>12</v>
          </cell>
          <cell r="BA501">
            <v>13</v>
          </cell>
          <cell r="BB501">
            <v>12</v>
          </cell>
          <cell r="BC501">
            <v>12</v>
          </cell>
          <cell r="BD501">
            <v>7</v>
          </cell>
          <cell r="BE501">
            <v>7</v>
          </cell>
          <cell r="BF501">
            <v>9</v>
          </cell>
          <cell r="BG501">
            <v>11</v>
          </cell>
          <cell r="BH501">
            <v>7</v>
          </cell>
          <cell r="BI501">
            <v>5</v>
          </cell>
          <cell r="BJ501">
            <v>3</v>
          </cell>
          <cell r="BK501">
            <v>14</v>
          </cell>
          <cell r="BL501">
            <v>6</v>
          </cell>
          <cell r="BM501">
            <v>10</v>
          </cell>
          <cell r="BN501">
            <v>7</v>
          </cell>
          <cell r="BO501">
            <v>9</v>
          </cell>
          <cell r="BP501">
            <v>5</v>
          </cell>
          <cell r="BQ501">
            <v>4</v>
          </cell>
          <cell r="BR501">
            <v>7</v>
          </cell>
          <cell r="BS501">
            <v>10</v>
          </cell>
          <cell r="BT501">
            <v>9</v>
          </cell>
          <cell r="BU501">
            <v>8</v>
          </cell>
          <cell r="BV501">
            <v>9</v>
          </cell>
          <cell r="BW501">
            <v>8</v>
          </cell>
          <cell r="BX501">
            <v>5</v>
          </cell>
          <cell r="BY501">
            <v>4</v>
          </cell>
          <cell r="BZ501">
            <v>7</v>
          </cell>
          <cell r="CA501">
            <v>12</v>
          </cell>
          <cell r="CB501">
            <v>11</v>
          </cell>
          <cell r="CC501">
            <v>5</v>
          </cell>
          <cell r="CD501">
            <v>9</v>
          </cell>
          <cell r="CE501">
            <v>11</v>
          </cell>
          <cell r="CF501">
            <v>10</v>
          </cell>
          <cell r="CG501">
            <v>8</v>
          </cell>
          <cell r="CH501">
            <v>2</v>
          </cell>
          <cell r="CI501">
            <v>4</v>
          </cell>
          <cell r="CJ501">
            <v>5</v>
          </cell>
          <cell r="CK501">
            <v>4</v>
          </cell>
          <cell r="CL501">
            <v>3</v>
          </cell>
          <cell r="CM501">
            <v>10</v>
          </cell>
          <cell r="CN501">
            <v>1</v>
          </cell>
          <cell r="CO501">
            <v>4</v>
          </cell>
          <cell r="CP501">
            <v>1</v>
          </cell>
          <cell r="CQ501">
            <v>5</v>
          </cell>
          <cell r="CR501">
            <v>5</v>
          </cell>
          <cell r="CS501">
            <v>1</v>
          </cell>
          <cell r="CT501">
            <v>1</v>
          </cell>
          <cell r="CU501">
            <v>1</v>
          </cell>
          <cell r="CV501">
            <v>0</v>
          </cell>
          <cell r="CW501">
            <v>0</v>
          </cell>
          <cell r="CX501">
            <v>1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</row>
        <row r="502">
          <cell r="A502" t="str">
            <v>ﾔｸｼﾝ21</v>
          </cell>
          <cell r="B502" t="str">
            <v>ﾔｸｼﾝ</v>
          </cell>
          <cell r="C502">
            <v>2</v>
          </cell>
          <cell r="D502">
            <v>1</v>
          </cell>
          <cell r="E502">
            <v>4</v>
          </cell>
          <cell r="F502">
            <v>6</v>
          </cell>
          <cell r="G502">
            <v>3</v>
          </cell>
          <cell r="H502">
            <v>3</v>
          </cell>
          <cell r="I502">
            <v>11</v>
          </cell>
          <cell r="J502">
            <v>3</v>
          </cell>
          <cell r="K502">
            <v>13</v>
          </cell>
          <cell r="L502">
            <v>6</v>
          </cell>
          <cell r="M502">
            <v>11</v>
          </cell>
          <cell r="N502">
            <v>7</v>
          </cell>
          <cell r="O502">
            <v>3</v>
          </cell>
          <cell r="P502">
            <v>3</v>
          </cell>
          <cell r="Q502">
            <v>7</v>
          </cell>
          <cell r="R502">
            <v>6</v>
          </cell>
          <cell r="S502">
            <v>2</v>
          </cell>
          <cell r="T502">
            <v>6</v>
          </cell>
          <cell r="U502">
            <v>8</v>
          </cell>
          <cell r="V502">
            <v>11</v>
          </cell>
          <cell r="W502">
            <v>3</v>
          </cell>
          <cell r="X502">
            <v>6</v>
          </cell>
          <cell r="Y502">
            <v>5</v>
          </cell>
          <cell r="Z502">
            <v>6</v>
          </cell>
          <cell r="AA502">
            <v>7</v>
          </cell>
          <cell r="AB502">
            <v>5</v>
          </cell>
          <cell r="AC502">
            <v>5</v>
          </cell>
          <cell r="AD502">
            <v>7</v>
          </cell>
          <cell r="AE502">
            <v>5</v>
          </cell>
          <cell r="AF502">
            <v>4</v>
          </cell>
          <cell r="AG502">
            <v>7</v>
          </cell>
          <cell r="AH502">
            <v>10</v>
          </cell>
          <cell r="AI502">
            <v>9</v>
          </cell>
          <cell r="AJ502">
            <v>10</v>
          </cell>
          <cell r="AK502">
            <v>4</v>
          </cell>
          <cell r="AL502">
            <v>6</v>
          </cell>
          <cell r="AM502">
            <v>9</v>
          </cell>
          <cell r="AN502">
            <v>9</v>
          </cell>
          <cell r="AO502">
            <v>4</v>
          </cell>
          <cell r="AP502">
            <v>8</v>
          </cell>
          <cell r="AQ502">
            <v>12</v>
          </cell>
          <cell r="AR502">
            <v>9</v>
          </cell>
          <cell r="AS502">
            <v>7</v>
          </cell>
          <cell r="AT502">
            <v>9</v>
          </cell>
          <cell r="AU502">
            <v>10</v>
          </cell>
          <cell r="AV502">
            <v>7</v>
          </cell>
          <cell r="AW502">
            <v>5</v>
          </cell>
          <cell r="AX502">
            <v>6</v>
          </cell>
          <cell r="AY502">
            <v>5</v>
          </cell>
          <cell r="AZ502">
            <v>8</v>
          </cell>
          <cell r="BA502">
            <v>3</v>
          </cell>
          <cell r="BB502">
            <v>13</v>
          </cell>
          <cell r="BC502">
            <v>10</v>
          </cell>
          <cell r="BD502">
            <v>6</v>
          </cell>
          <cell r="BE502">
            <v>11</v>
          </cell>
          <cell r="BF502">
            <v>8</v>
          </cell>
          <cell r="BG502">
            <v>8</v>
          </cell>
          <cell r="BH502">
            <v>5</v>
          </cell>
          <cell r="BI502">
            <v>6</v>
          </cell>
          <cell r="BJ502">
            <v>3</v>
          </cell>
          <cell r="BK502">
            <v>7</v>
          </cell>
          <cell r="BL502">
            <v>6</v>
          </cell>
          <cell r="BM502">
            <v>3</v>
          </cell>
          <cell r="BN502">
            <v>5</v>
          </cell>
          <cell r="BO502">
            <v>2</v>
          </cell>
          <cell r="BP502">
            <v>5</v>
          </cell>
          <cell r="BQ502">
            <v>5</v>
          </cell>
          <cell r="BR502">
            <v>7</v>
          </cell>
          <cell r="BS502">
            <v>9</v>
          </cell>
          <cell r="BT502">
            <v>5</v>
          </cell>
          <cell r="BU502">
            <v>5</v>
          </cell>
          <cell r="BV502">
            <v>8</v>
          </cell>
          <cell r="BW502">
            <v>5</v>
          </cell>
          <cell r="BX502">
            <v>2</v>
          </cell>
          <cell r="BY502">
            <v>3</v>
          </cell>
          <cell r="BZ502">
            <v>9</v>
          </cell>
          <cell r="CA502">
            <v>5</v>
          </cell>
          <cell r="CB502">
            <v>6</v>
          </cell>
          <cell r="CC502">
            <v>4</v>
          </cell>
          <cell r="CD502">
            <v>4</v>
          </cell>
          <cell r="CE502">
            <v>4</v>
          </cell>
          <cell r="CF502">
            <v>2</v>
          </cell>
          <cell r="CG502">
            <v>2</v>
          </cell>
          <cell r="CH502">
            <v>5</v>
          </cell>
          <cell r="CI502">
            <v>4</v>
          </cell>
          <cell r="CJ502">
            <v>2</v>
          </cell>
          <cell r="CK502">
            <v>4</v>
          </cell>
          <cell r="CL502">
            <v>2</v>
          </cell>
          <cell r="CM502">
            <v>4</v>
          </cell>
          <cell r="CN502">
            <v>2</v>
          </cell>
          <cell r="CO502">
            <v>0</v>
          </cell>
          <cell r="CP502">
            <v>2</v>
          </cell>
          <cell r="CQ502">
            <v>1</v>
          </cell>
          <cell r="CR502">
            <v>0</v>
          </cell>
          <cell r="CS502">
            <v>1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</row>
        <row r="503">
          <cell r="A503" t="str">
            <v>ﾔｸｼﾝ22</v>
          </cell>
          <cell r="B503" t="str">
            <v>ﾔｸｼﾝ</v>
          </cell>
          <cell r="C503">
            <v>2</v>
          </cell>
          <cell r="D503">
            <v>2</v>
          </cell>
          <cell r="E503">
            <v>6</v>
          </cell>
          <cell r="F503">
            <v>7</v>
          </cell>
          <cell r="G503">
            <v>9</v>
          </cell>
          <cell r="H503">
            <v>5</v>
          </cell>
          <cell r="I503">
            <v>4</v>
          </cell>
          <cell r="J503">
            <v>5</v>
          </cell>
          <cell r="K503">
            <v>1</v>
          </cell>
          <cell r="L503">
            <v>5</v>
          </cell>
          <cell r="M503">
            <v>5</v>
          </cell>
          <cell r="N503">
            <v>6</v>
          </cell>
          <cell r="O503">
            <v>2</v>
          </cell>
          <cell r="P503">
            <v>5</v>
          </cell>
          <cell r="Q503">
            <v>5</v>
          </cell>
          <cell r="R503">
            <v>4</v>
          </cell>
          <cell r="S503">
            <v>1</v>
          </cell>
          <cell r="T503">
            <v>6</v>
          </cell>
          <cell r="U503">
            <v>10</v>
          </cell>
          <cell r="V503">
            <v>6</v>
          </cell>
          <cell r="W503">
            <v>7</v>
          </cell>
          <cell r="X503">
            <v>8</v>
          </cell>
          <cell r="Y503">
            <v>3</v>
          </cell>
          <cell r="Z503">
            <v>3</v>
          </cell>
          <cell r="AA503">
            <v>7</v>
          </cell>
          <cell r="AB503">
            <v>5</v>
          </cell>
          <cell r="AC503">
            <v>6</v>
          </cell>
          <cell r="AD503">
            <v>4</v>
          </cell>
          <cell r="AE503">
            <v>2</v>
          </cell>
          <cell r="AF503">
            <v>7</v>
          </cell>
          <cell r="AG503">
            <v>9</v>
          </cell>
          <cell r="AH503">
            <v>8</v>
          </cell>
          <cell r="AI503">
            <v>6</v>
          </cell>
          <cell r="AJ503">
            <v>6</v>
          </cell>
          <cell r="AK503">
            <v>2</v>
          </cell>
          <cell r="AL503">
            <v>6</v>
          </cell>
          <cell r="AM503">
            <v>9</v>
          </cell>
          <cell r="AN503">
            <v>7</v>
          </cell>
          <cell r="AO503">
            <v>5</v>
          </cell>
          <cell r="AP503">
            <v>3</v>
          </cell>
          <cell r="AQ503">
            <v>7</v>
          </cell>
          <cell r="AR503">
            <v>7</v>
          </cell>
          <cell r="AS503">
            <v>8</v>
          </cell>
          <cell r="AT503">
            <v>6</v>
          </cell>
          <cell r="AU503">
            <v>5</v>
          </cell>
          <cell r="AV503">
            <v>13</v>
          </cell>
          <cell r="AW503">
            <v>8</v>
          </cell>
          <cell r="AX503">
            <v>7</v>
          </cell>
          <cell r="AY503">
            <v>9</v>
          </cell>
          <cell r="AZ503">
            <v>11</v>
          </cell>
          <cell r="BA503">
            <v>5</v>
          </cell>
          <cell r="BB503">
            <v>8</v>
          </cell>
          <cell r="BC503">
            <v>11</v>
          </cell>
          <cell r="BD503">
            <v>6</v>
          </cell>
          <cell r="BE503">
            <v>8</v>
          </cell>
          <cell r="BF503">
            <v>4</v>
          </cell>
          <cell r="BG503">
            <v>8</v>
          </cell>
          <cell r="BH503">
            <v>5</v>
          </cell>
          <cell r="BI503">
            <v>4</v>
          </cell>
          <cell r="BJ503">
            <v>3</v>
          </cell>
          <cell r="BK503">
            <v>3</v>
          </cell>
          <cell r="BL503">
            <v>7</v>
          </cell>
          <cell r="BM503">
            <v>5</v>
          </cell>
          <cell r="BN503">
            <v>7</v>
          </cell>
          <cell r="BO503">
            <v>3</v>
          </cell>
          <cell r="BP503">
            <v>2</v>
          </cell>
          <cell r="BQ503">
            <v>5</v>
          </cell>
          <cell r="BR503">
            <v>7</v>
          </cell>
          <cell r="BS503">
            <v>7</v>
          </cell>
          <cell r="BT503">
            <v>8</v>
          </cell>
          <cell r="BU503">
            <v>7</v>
          </cell>
          <cell r="BV503">
            <v>6</v>
          </cell>
          <cell r="BW503">
            <v>7</v>
          </cell>
          <cell r="BX503">
            <v>1</v>
          </cell>
          <cell r="BY503">
            <v>6</v>
          </cell>
          <cell r="BZ503">
            <v>5</v>
          </cell>
          <cell r="CA503">
            <v>3</v>
          </cell>
          <cell r="CB503">
            <v>6</v>
          </cell>
          <cell r="CC503">
            <v>3</v>
          </cell>
          <cell r="CD503">
            <v>6</v>
          </cell>
          <cell r="CE503">
            <v>7</v>
          </cell>
          <cell r="CF503">
            <v>3</v>
          </cell>
          <cell r="CG503">
            <v>5</v>
          </cell>
          <cell r="CH503">
            <v>3</v>
          </cell>
          <cell r="CI503">
            <v>2</v>
          </cell>
          <cell r="CJ503">
            <v>2</v>
          </cell>
          <cell r="CK503">
            <v>4</v>
          </cell>
          <cell r="CL503">
            <v>6</v>
          </cell>
          <cell r="CM503">
            <v>3</v>
          </cell>
          <cell r="CN503">
            <v>2</v>
          </cell>
          <cell r="CO503">
            <v>2</v>
          </cell>
          <cell r="CP503">
            <v>2</v>
          </cell>
          <cell r="CQ503">
            <v>2</v>
          </cell>
          <cell r="CR503">
            <v>3</v>
          </cell>
          <cell r="CS503">
            <v>2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1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</row>
        <row r="504">
          <cell r="A504" t="str">
            <v>ﾕﾀｶ 21</v>
          </cell>
          <cell r="B504" t="str">
            <v xml:space="preserve">ﾕﾀｶ </v>
          </cell>
          <cell r="C504">
            <v>2</v>
          </cell>
          <cell r="D504">
            <v>1</v>
          </cell>
          <cell r="E504">
            <v>14</v>
          </cell>
          <cell r="F504">
            <v>16</v>
          </cell>
          <cell r="G504">
            <v>17</v>
          </cell>
          <cell r="H504">
            <v>12</v>
          </cell>
          <cell r="I504">
            <v>16</v>
          </cell>
          <cell r="J504">
            <v>14</v>
          </cell>
          <cell r="K504">
            <v>17</v>
          </cell>
          <cell r="L504">
            <v>11</v>
          </cell>
          <cell r="M504">
            <v>17</v>
          </cell>
          <cell r="N504">
            <v>18</v>
          </cell>
          <cell r="O504">
            <v>15</v>
          </cell>
          <cell r="P504">
            <v>15</v>
          </cell>
          <cell r="Q504">
            <v>17</v>
          </cell>
          <cell r="R504">
            <v>24</v>
          </cell>
          <cell r="S504">
            <v>16</v>
          </cell>
          <cell r="T504">
            <v>27</v>
          </cell>
          <cell r="U504">
            <v>20</v>
          </cell>
          <cell r="V504">
            <v>23</v>
          </cell>
          <cell r="W504">
            <v>16</v>
          </cell>
          <cell r="X504">
            <v>17</v>
          </cell>
          <cell r="Y504">
            <v>18</v>
          </cell>
          <cell r="Z504">
            <v>22</v>
          </cell>
          <cell r="AA504">
            <v>19</v>
          </cell>
          <cell r="AB504">
            <v>20</v>
          </cell>
          <cell r="AC504">
            <v>15</v>
          </cell>
          <cell r="AD504">
            <v>14</v>
          </cell>
          <cell r="AE504">
            <v>17</v>
          </cell>
          <cell r="AF504">
            <v>24</v>
          </cell>
          <cell r="AG504">
            <v>10</v>
          </cell>
          <cell r="AH504">
            <v>21</v>
          </cell>
          <cell r="AI504">
            <v>25</v>
          </cell>
          <cell r="AJ504">
            <v>24</v>
          </cell>
          <cell r="AK504">
            <v>25</v>
          </cell>
          <cell r="AL504">
            <v>20</v>
          </cell>
          <cell r="AM504">
            <v>22</v>
          </cell>
          <cell r="AN504">
            <v>17</v>
          </cell>
          <cell r="AO504">
            <v>24</v>
          </cell>
          <cell r="AP504">
            <v>17</v>
          </cell>
          <cell r="AQ504">
            <v>25</v>
          </cell>
          <cell r="AR504">
            <v>18</v>
          </cell>
          <cell r="AS504">
            <v>30</v>
          </cell>
          <cell r="AT504">
            <v>26</v>
          </cell>
          <cell r="AU504">
            <v>29</v>
          </cell>
          <cell r="AV504">
            <v>23</v>
          </cell>
          <cell r="AW504">
            <v>20</v>
          </cell>
          <cell r="AX504">
            <v>29</v>
          </cell>
          <cell r="AY504">
            <v>28</v>
          </cell>
          <cell r="AZ504">
            <v>19</v>
          </cell>
          <cell r="BA504">
            <v>23</v>
          </cell>
          <cell r="BB504">
            <v>23</v>
          </cell>
          <cell r="BC504">
            <v>18</v>
          </cell>
          <cell r="BD504">
            <v>16</v>
          </cell>
          <cell r="BE504">
            <v>21</v>
          </cell>
          <cell r="BF504">
            <v>29</v>
          </cell>
          <cell r="BG504">
            <v>22</v>
          </cell>
          <cell r="BH504">
            <v>17</v>
          </cell>
          <cell r="BI504">
            <v>16</v>
          </cell>
          <cell r="BJ504">
            <v>24</v>
          </cell>
          <cell r="BK504">
            <v>22</v>
          </cell>
          <cell r="BL504">
            <v>19</v>
          </cell>
          <cell r="BM504">
            <v>18</v>
          </cell>
          <cell r="BN504">
            <v>12</v>
          </cell>
          <cell r="BO504">
            <v>22</v>
          </cell>
          <cell r="BP504">
            <v>25</v>
          </cell>
          <cell r="BQ504">
            <v>28</v>
          </cell>
          <cell r="BR504">
            <v>27</v>
          </cell>
          <cell r="BS504">
            <v>28</v>
          </cell>
          <cell r="BT504">
            <v>40</v>
          </cell>
          <cell r="BU504">
            <v>33</v>
          </cell>
          <cell r="BV504">
            <v>24</v>
          </cell>
          <cell r="BW504">
            <v>20</v>
          </cell>
          <cell r="BX504">
            <v>20</v>
          </cell>
          <cell r="BY504">
            <v>19</v>
          </cell>
          <cell r="BZ504">
            <v>18</v>
          </cell>
          <cell r="CA504">
            <v>19</v>
          </cell>
          <cell r="CB504">
            <v>17</v>
          </cell>
          <cell r="CC504">
            <v>20</v>
          </cell>
          <cell r="CD504">
            <v>15</v>
          </cell>
          <cell r="CE504">
            <v>10</v>
          </cell>
          <cell r="CF504">
            <v>9</v>
          </cell>
          <cell r="CG504">
            <v>8</v>
          </cell>
          <cell r="CH504">
            <v>19</v>
          </cell>
          <cell r="CI504">
            <v>10</v>
          </cell>
          <cell r="CJ504">
            <v>10</v>
          </cell>
          <cell r="CK504">
            <v>9</v>
          </cell>
          <cell r="CL504">
            <v>2</v>
          </cell>
          <cell r="CM504">
            <v>10</v>
          </cell>
          <cell r="CN504">
            <v>3</v>
          </cell>
          <cell r="CO504">
            <v>9</v>
          </cell>
          <cell r="CP504">
            <v>3</v>
          </cell>
          <cell r="CQ504">
            <v>1</v>
          </cell>
          <cell r="CR504">
            <v>1</v>
          </cell>
          <cell r="CS504">
            <v>1</v>
          </cell>
          <cell r="CT504">
            <v>2</v>
          </cell>
          <cell r="CU504">
            <v>4</v>
          </cell>
          <cell r="CV504">
            <v>1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</row>
        <row r="505">
          <cell r="A505" t="str">
            <v>ﾕﾀｶ 22</v>
          </cell>
          <cell r="B505" t="str">
            <v xml:space="preserve">ﾕﾀｶ </v>
          </cell>
          <cell r="C505">
            <v>2</v>
          </cell>
          <cell r="D505">
            <v>2</v>
          </cell>
          <cell r="E505">
            <v>20</v>
          </cell>
          <cell r="F505">
            <v>17</v>
          </cell>
          <cell r="G505">
            <v>10</v>
          </cell>
          <cell r="H505">
            <v>18</v>
          </cell>
          <cell r="I505">
            <v>14</v>
          </cell>
          <cell r="J505">
            <v>10</v>
          </cell>
          <cell r="K505">
            <v>19</v>
          </cell>
          <cell r="L505">
            <v>16</v>
          </cell>
          <cell r="M505">
            <v>18</v>
          </cell>
          <cell r="N505">
            <v>21</v>
          </cell>
          <cell r="O505">
            <v>17</v>
          </cell>
          <cell r="P505">
            <v>18</v>
          </cell>
          <cell r="Q505">
            <v>15</v>
          </cell>
          <cell r="R505">
            <v>8</v>
          </cell>
          <cell r="S505">
            <v>8</v>
          </cell>
          <cell r="T505">
            <v>20</v>
          </cell>
          <cell r="U505">
            <v>13</v>
          </cell>
          <cell r="V505">
            <v>9</v>
          </cell>
          <cell r="W505">
            <v>14</v>
          </cell>
          <cell r="X505">
            <v>17</v>
          </cell>
          <cell r="Y505">
            <v>12</v>
          </cell>
          <cell r="Z505">
            <v>11</v>
          </cell>
          <cell r="AA505">
            <v>16</v>
          </cell>
          <cell r="AB505">
            <v>15</v>
          </cell>
          <cell r="AC505">
            <v>21</v>
          </cell>
          <cell r="AD505">
            <v>13</v>
          </cell>
          <cell r="AE505">
            <v>12</v>
          </cell>
          <cell r="AF505">
            <v>15</v>
          </cell>
          <cell r="AG505">
            <v>29</v>
          </cell>
          <cell r="AH505">
            <v>17</v>
          </cell>
          <cell r="AI505">
            <v>17</v>
          </cell>
          <cell r="AJ505">
            <v>20</v>
          </cell>
          <cell r="AK505">
            <v>23</v>
          </cell>
          <cell r="AL505">
            <v>15</v>
          </cell>
          <cell r="AM505">
            <v>15</v>
          </cell>
          <cell r="AN505">
            <v>20</v>
          </cell>
          <cell r="AO505">
            <v>16</v>
          </cell>
          <cell r="AP505">
            <v>16</v>
          </cell>
          <cell r="AQ505">
            <v>20</v>
          </cell>
          <cell r="AR505">
            <v>21</v>
          </cell>
          <cell r="AS505">
            <v>21</v>
          </cell>
          <cell r="AT505">
            <v>20</v>
          </cell>
          <cell r="AU505">
            <v>27</v>
          </cell>
          <cell r="AV505">
            <v>22</v>
          </cell>
          <cell r="AW505">
            <v>27</v>
          </cell>
          <cell r="AX505">
            <v>23</v>
          </cell>
          <cell r="AY505">
            <v>28</v>
          </cell>
          <cell r="AZ505">
            <v>22</v>
          </cell>
          <cell r="BA505">
            <v>20</v>
          </cell>
          <cell r="BB505">
            <v>28</v>
          </cell>
          <cell r="BC505">
            <v>24</v>
          </cell>
          <cell r="BD505">
            <v>15</v>
          </cell>
          <cell r="BE505">
            <v>22</v>
          </cell>
          <cell r="BF505">
            <v>23</v>
          </cell>
          <cell r="BG505">
            <v>12</v>
          </cell>
          <cell r="BH505">
            <v>16</v>
          </cell>
          <cell r="BI505">
            <v>19</v>
          </cell>
          <cell r="BJ505">
            <v>17</v>
          </cell>
          <cell r="BK505">
            <v>25</v>
          </cell>
          <cell r="BL505">
            <v>29</v>
          </cell>
          <cell r="BM505">
            <v>20</v>
          </cell>
          <cell r="BN505">
            <v>25</v>
          </cell>
          <cell r="BO505">
            <v>20</v>
          </cell>
          <cell r="BP505">
            <v>34</v>
          </cell>
          <cell r="BQ505">
            <v>20</v>
          </cell>
          <cell r="BR505">
            <v>22</v>
          </cell>
          <cell r="BS505">
            <v>17</v>
          </cell>
          <cell r="BT505">
            <v>25</v>
          </cell>
          <cell r="BU505">
            <v>29</v>
          </cell>
          <cell r="BV505">
            <v>30</v>
          </cell>
          <cell r="BW505">
            <v>27</v>
          </cell>
          <cell r="BX505">
            <v>14</v>
          </cell>
          <cell r="BY505">
            <v>19</v>
          </cell>
          <cell r="BZ505">
            <v>13</v>
          </cell>
          <cell r="CA505">
            <v>23</v>
          </cell>
          <cell r="CB505">
            <v>25</v>
          </cell>
          <cell r="CC505">
            <v>15</v>
          </cell>
          <cell r="CD505">
            <v>25</v>
          </cell>
          <cell r="CE505">
            <v>7</v>
          </cell>
          <cell r="CF505">
            <v>15</v>
          </cell>
          <cell r="CG505">
            <v>16</v>
          </cell>
          <cell r="CH505">
            <v>16</v>
          </cell>
          <cell r="CI505">
            <v>11</v>
          </cell>
          <cell r="CJ505">
            <v>12</v>
          </cell>
          <cell r="CK505">
            <v>8</v>
          </cell>
          <cell r="CL505">
            <v>18</v>
          </cell>
          <cell r="CM505">
            <v>12</v>
          </cell>
          <cell r="CN505">
            <v>5</v>
          </cell>
          <cell r="CO505">
            <v>8</v>
          </cell>
          <cell r="CP505">
            <v>12</v>
          </cell>
          <cell r="CQ505">
            <v>3</v>
          </cell>
          <cell r="CR505">
            <v>5</v>
          </cell>
          <cell r="CS505">
            <v>4</v>
          </cell>
          <cell r="CT505">
            <v>6</v>
          </cell>
          <cell r="CU505">
            <v>5</v>
          </cell>
          <cell r="CV505">
            <v>4</v>
          </cell>
          <cell r="CW505">
            <v>0</v>
          </cell>
          <cell r="CX505">
            <v>3</v>
          </cell>
          <cell r="CY505">
            <v>2</v>
          </cell>
          <cell r="CZ505">
            <v>0</v>
          </cell>
          <cell r="DA505">
            <v>0</v>
          </cell>
          <cell r="DB505">
            <v>1</v>
          </cell>
          <cell r="DC505">
            <v>0</v>
          </cell>
          <cell r="DD505">
            <v>0</v>
          </cell>
          <cell r="DE505">
            <v>1</v>
          </cell>
        </row>
        <row r="506">
          <cell r="A506" t="str">
            <v>ﾘﾕｳｺ21</v>
          </cell>
          <cell r="B506" t="str">
            <v>ﾘﾕｳｺ</v>
          </cell>
          <cell r="C506">
            <v>2</v>
          </cell>
          <cell r="D506">
            <v>1</v>
          </cell>
          <cell r="E506">
            <v>3</v>
          </cell>
          <cell r="F506">
            <v>0</v>
          </cell>
          <cell r="G506">
            <v>1</v>
          </cell>
          <cell r="H506">
            <v>2</v>
          </cell>
          <cell r="I506">
            <v>1</v>
          </cell>
          <cell r="J506">
            <v>3</v>
          </cell>
          <cell r="K506">
            <v>3</v>
          </cell>
          <cell r="L506">
            <v>4</v>
          </cell>
          <cell r="M506">
            <v>0</v>
          </cell>
          <cell r="N506">
            <v>2</v>
          </cell>
          <cell r="O506">
            <v>1</v>
          </cell>
          <cell r="P506">
            <v>0</v>
          </cell>
          <cell r="Q506">
            <v>1</v>
          </cell>
          <cell r="R506">
            <v>0</v>
          </cell>
          <cell r="S506">
            <v>2</v>
          </cell>
          <cell r="T506">
            <v>2</v>
          </cell>
          <cell r="U506">
            <v>1</v>
          </cell>
          <cell r="V506">
            <v>0</v>
          </cell>
          <cell r="W506">
            <v>1</v>
          </cell>
          <cell r="X506">
            <v>3</v>
          </cell>
          <cell r="Y506">
            <v>0</v>
          </cell>
          <cell r="Z506">
            <v>1</v>
          </cell>
          <cell r="AA506">
            <v>6</v>
          </cell>
          <cell r="AB506">
            <v>5</v>
          </cell>
          <cell r="AC506">
            <v>5</v>
          </cell>
          <cell r="AD506">
            <v>2</v>
          </cell>
          <cell r="AE506">
            <v>4</v>
          </cell>
          <cell r="AF506">
            <v>8</v>
          </cell>
          <cell r="AG506">
            <v>5</v>
          </cell>
          <cell r="AH506">
            <v>4</v>
          </cell>
          <cell r="AI506">
            <v>4</v>
          </cell>
          <cell r="AJ506">
            <v>2</v>
          </cell>
          <cell r="AK506">
            <v>5</v>
          </cell>
          <cell r="AL506">
            <v>3</v>
          </cell>
          <cell r="AM506">
            <v>2</v>
          </cell>
          <cell r="AN506">
            <v>4</v>
          </cell>
          <cell r="AO506">
            <v>4</v>
          </cell>
          <cell r="AP506">
            <v>4</v>
          </cell>
          <cell r="AQ506">
            <v>2</v>
          </cell>
          <cell r="AR506">
            <v>0</v>
          </cell>
          <cell r="AS506">
            <v>4</v>
          </cell>
          <cell r="AT506">
            <v>3</v>
          </cell>
          <cell r="AU506">
            <v>3</v>
          </cell>
          <cell r="AV506">
            <v>3</v>
          </cell>
          <cell r="AW506">
            <v>3</v>
          </cell>
          <cell r="AX506">
            <v>4</v>
          </cell>
          <cell r="AY506">
            <v>2</v>
          </cell>
          <cell r="AZ506">
            <v>5</v>
          </cell>
          <cell r="BA506">
            <v>5</v>
          </cell>
          <cell r="BB506">
            <v>1</v>
          </cell>
          <cell r="BC506">
            <v>3</v>
          </cell>
          <cell r="BD506">
            <v>1</v>
          </cell>
          <cell r="BE506">
            <v>1</v>
          </cell>
          <cell r="BF506">
            <v>4</v>
          </cell>
          <cell r="BG506">
            <v>4</v>
          </cell>
          <cell r="BH506">
            <v>2</v>
          </cell>
          <cell r="BI506">
            <v>4</v>
          </cell>
          <cell r="BJ506">
            <v>0</v>
          </cell>
          <cell r="BK506">
            <v>6</v>
          </cell>
          <cell r="BL506">
            <v>1</v>
          </cell>
          <cell r="BM506">
            <v>3</v>
          </cell>
          <cell r="BN506">
            <v>3</v>
          </cell>
          <cell r="BO506">
            <v>8</v>
          </cell>
          <cell r="BP506">
            <v>1</v>
          </cell>
          <cell r="BQ506">
            <v>3</v>
          </cell>
          <cell r="BR506">
            <v>3</v>
          </cell>
          <cell r="BS506">
            <v>4</v>
          </cell>
          <cell r="BT506">
            <v>4</v>
          </cell>
          <cell r="BU506">
            <v>5</v>
          </cell>
          <cell r="BV506">
            <v>4</v>
          </cell>
          <cell r="BW506">
            <v>2</v>
          </cell>
          <cell r="BX506">
            <v>0</v>
          </cell>
          <cell r="BY506">
            <v>1</v>
          </cell>
          <cell r="BZ506">
            <v>4</v>
          </cell>
          <cell r="CA506">
            <v>3</v>
          </cell>
          <cell r="CB506">
            <v>3</v>
          </cell>
          <cell r="CC506">
            <v>2</v>
          </cell>
          <cell r="CD506">
            <v>2</v>
          </cell>
          <cell r="CE506">
            <v>0</v>
          </cell>
          <cell r="CF506">
            <v>0</v>
          </cell>
          <cell r="CG506">
            <v>1</v>
          </cell>
          <cell r="CH506">
            <v>1</v>
          </cell>
          <cell r="CI506">
            <v>3</v>
          </cell>
          <cell r="CJ506">
            <v>2</v>
          </cell>
          <cell r="CK506">
            <v>1</v>
          </cell>
          <cell r="CL506">
            <v>1</v>
          </cell>
          <cell r="CM506">
            <v>0</v>
          </cell>
          <cell r="CN506">
            <v>1</v>
          </cell>
          <cell r="CO506">
            <v>1</v>
          </cell>
          <cell r="CP506">
            <v>0</v>
          </cell>
          <cell r="CQ506">
            <v>0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</row>
        <row r="507">
          <cell r="A507" t="str">
            <v>ﾘﾕｳｺ22</v>
          </cell>
          <cell r="B507" t="str">
            <v>ﾘﾕｳｺ</v>
          </cell>
          <cell r="C507">
            <v>2</v>
          </cell>
          <cell r="D507">
            <v>2</v>
          </cell>
          <cell r="E507">
            <v>4</v>
          </cell>
          <cell r="F507">
            <v>3</v>
          </cell>
          <cell r="G507">
            <v>1</v>
          </cell>
          <cell r="H507">
            <v>0</v>
          </cell>
          <cell r="I507">
            <v>1</v>
          </cell>
          <cell r="J507">
            <v>1</v>
          </cell>
          <cell r="K507">
            <v>2</v>
          </cell>
          <cell r="L507">
            <v>1</v>
          </cell>
          <cell r="M507">
            <v>2</v>
          </cell>
          <cell r="N507">
            <v>3</v>
          </cell>
          <cell r="O507">
            <v>2</v>
          </cell>
          <cell r="P507">
            <v>1</v>
          </cell>
          <cell r="Q507">
            <v>2</v>
          </cell>
          <cell r="R507">
            <v>0</v>
          </cell>
          <cell r="S507">
            <v>3</v>
          </cell>
          <cell r="T507">
            <v>2</v>
          </cell>
          <cell r="U507">
            <v>1</v>
          </cell>
          <cell r="V507">
            <v>0</v>
          </cell>
          <cell r="W507">
            <v>3</v>
          </cell>
          <cell r="X507">
            <v>1</v>
          </cell>
          <cell r="Y507">
            <v>0</v>
          </cell>
          <cell r="Z507">
            <v>3</v>
          </cell>
          <cell r="AA507">
            <v>1</v>
          </cell>
          <cell r="AB507">
            <v>2</v>
          </cell>
          <cell r="AC507">
            <v>4</v>
          </cell>
          <cell r="AD507">
            <v>2</v>
          </cell>
          <cell r="AE507">
            <v>2</v>
          </cell>
          <cell r="AF507">
            <v>3</v>
          </cell>
          <cell r="AG507">
            <v>2</v>
          </cell>
          <cell r="AH507">
            <v>2</v>
          </cell>
          <cell r="AI507">
            <v>3</v>
          </cell>
          <cell r="AJ507">
            <v>3</v>
          </cell>
          <cell r="AK507">
            <v>2</v>
          </cell>
          <cell r="AL507">
            <v>4</v>
          </cell>
          <cell r="AM507">
            <v>1</v>
          </cell>
          <cell r="AN507">
            <v>1</v>
          </cell>
          <cell r="AO507">
            <v>0</v>
          </cell>
          <cell r="AP507">
            <v>1</v>
          </cell>
          <cell r="AQ507">
            <v>1</v>
          </cell>
          <cell r="AR507">
            <v>3</v>
          </cell>
          <cell r="AS507">
            <v>0</v>
          </cell>
          <cell r="AT507">
            <v>1</v>
          </cell>
          <cell r="AU507">
            <v>3</v>
          </cell>
          <cell r="AV507">
            <v>3</v>
          </cell>
          <cell r="AW507">
            <v>0</v>
          </cell>
          <cell r="AX507">
            <v>2</v>
          </cell>
          <cell r="AY507">
            <v>3</v>
          </cell>
          <cell r="AZ507">
            <v>1</v>
          </cell>
          <cell r="BA507">
            <v>4</v>
          </cell>
          <cell r="BB507">
            <v>1</v>
          </cell>
          <cell r="BC507">
            <v>0</v>
          </cell>
          <cell r="BD507">
            <v>2</v>
          </cell>
          <cell r="BE507">
            <v>3</v>
          </cell>
          <cell r="BF507">
            <v>3</v>
          </cell>
          <cell r="BG507">
            <v>3</v>
          </cell>
          <cell r="BH507">
            <v>3</v>
          </cell>
          <cell r="BI507">
            <v>1</v>
          </cell>
          <cell r="BJ507">
            <v>5</v>
          </cell>
          <cell r="BK507">
            <v>3</v>
          </cell>
          <cell r="BL507">
            <v>3</v>
          </cell>
          <cell r="BM507">
            <v>4</v>
          </cell>
          <cell r="BN507">
            <v>6</v>
          </cell>
          <cell r="BO507">
            <v>4</v>
          </cell>
          <cell r="BP507">
            <v>2</v>
          </cell>
          <cell r="BQ507">
            <v>1</v>
          </cell>
          <cell r="BR507">
            <v>3</v>
          </cell>
          <cell r="BS507">
            <v>1</v>
          </cell>
          <cell r="BT507">
            <v>4</v>
          </cell>
          <cell r="BU507">
            <v>4</v>
          </cell>
          <cell r="BV507">
            <v>2</v>
          </cell>
          <cell r="BW507">
            <v>2</v>
          </cell>
          <cell r="BX507">
            <v>1</v>
          </cell>
          <cell r="BY507">
            <v>5</v>
          </cell>
          <cell r="BZ507">
            <v>3</v>
          </cell>
          <cell r="CA507">
            <v>2</v>
          </cell>
          <cell r="CB507">
            <v>2</v>
          </cell>
          <cell r="CC507">
            <v>1</v>
          </cell>
          <cell r="CD507">
            <v>1</v>
          </cell>
          <cell r="CE507">
            <v>5</v>
          </cell>
          <cell r="CF507">
            <v>3</v>
          </cell>
          <cell r="CG507">
            <v>4</v>
          </cell>
          <cell r="CH507">
            <v>1</v>
          </cell>
          <cell r="CI507">
            <v>1</v>
          </cell>
          <cell r="CJ507">
            <v>0</v>
          </cell>
          <cell r="CK507">
            <v>6</v>
          </cell>
          <cell r="CL507">
            <v>1</v>
          </cell>
          <cell r="CM507">
            <v>2</v>
          </cell>
          <cell r="CN507">
            <v>2</v>
          </cell>
          <cell r="CO507">
            <v>0</v>
          </cell>
          <cell r="CP507">
            <v>1</v>
          </cell>
          <cell r="CQ507">
            <v>3</v>
          </cell>
          <cell r="CR507">
            <v>1</v>
          </cell>
          <cell r="CS507">
            <v>1</v>
          </cell>
          <cell r="CT507">
            <v>1</v>
          </cell>
          <cell r="CU507">
            <v>0</v>
          </cell>
          <cell r="CV507">
            <v>0</v>
          </cell>
          <cell r="CW507">
            <v>1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</row>
        <row r="508">
          <cell r="A508" t="str">
            <v>ﾘﾕｳﾂ21</v>
          </cell>
          <cell r="B508" t="str">
            <v>ﾘﾕｳﾂ</v>
          </cell>
          <cell r="C508">
            <v>2</v>
          </cell>
          <cell r="D508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1</v>
          </cell>
          <cell r="AG508">
            <v>0</v>
          </cell>
          <cell r="AH508">
            <v>0</v>
          </cell>
          <cell r="AI508">
            <v>1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1</v>
          </cell>
          <cell r="AO508">
            <v>0</v>
          </cell>
          <cell r="AP508">
            <v>0</v>
          </cell>
          <cell r="AQ508">
            <v>1</v>
          </cell>
          <cell r="AR508">
            <v>0</v>
          </cell>
          <cell r="AS508">
            <v>0</v>
          </cell>
          <cell r="AT508">
            <v>1</v>
          </cell>
          <cell r="AU508">
            <v>1</v>
          </cell>
          <cell r="AV508">
            <v>2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1</v>
          </cell>
          <cell r="BC508">
            <v>1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1</v>
          </cell>
          <cell r="BJ508">
            <v>0</v>
          </cell>
          <cell r="BK508">
            <v>0</v>
          </cell>
          <cell r="BL508">
            <v>0</v>
          </cell>
          <cell r="BM508">
            <v>1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1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</row>
        <row r="509">
          <cell r="A509" t="str">
            <v>ﾘﾕｳﾂ22</v>
          </cell>
          <cell r="B509" t="str">
            <v>ﾘﾕｳﾂ</v>
          </cell>
          <cell r="C509">
            <v>2</v>
          </cell>
          <cell r="D509">
            <v>2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1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1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0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</row>
        <row r="510">
          <cell r="A510" t="str">
            <v>ﾜﾀﾞ 21</v>
          </cell>
          <cell r="B510" t="str">
            <v xml:space="preserve">ﾜﾀﾞ </v>
          </cell>
          <cell r="C510">
            <v>2</v>
          </cell>
          <cell r="D510">
            <v>1</v>
          </cell>
          <cell r="E510">
            <v>27</v>
          </cell>
          <cell r="F510">
            <v>26</v>
          </cell>
          <cell r="G510">
            <v>25</v>
          </cell>
          <cell r="H510">
            <v>18</v>
          </cell>
          <cell r="I510">
            <v>15</v>
          </cell>
          <cell r="J510">
            <v>14</v>
          </cell>
          <cell r="K510">
            <v>23</v>
          </cell>
          <cell r="L510">
            <v>12</v>
          </cell>
          <cell r="M510">
            <v>13</v>
          </cell>
          <cell r="N510">
            <v>20</v>
          </cell>
          <cell r="O510">
            <v>16</v>
          </cell>
          <cell r="P510">
            <v>14</v>
          </cell>
          <cell r="Q510">
            <v>19</v>
          </cell>
          <cell r="R510">
            <v>22</v>
          </cell>
          <cell r="S510">
            <v>8</v>
          </cell>
          <cell r="T510">
            <v>20</v>
          </cell>
          <cell r="U510">
            <v>18</v>
          </cell>
          <cell r="V510">
            <v>15</v>
          </cell>
          <cell r="W510">
            <v>19</v>
          </cell>
          <cell r="X510">
            <v>11</v>
          </cell>
          <cell r="Y510">
            <v>23</v>
          </cell>
          <cell r="Z510">
            <v>23</v>
          </cell>
          <cell r="AA510">
            <v>22</v>
          </cell>
          <cell r="AB510">
            <v>28</v>
          </cell>
          <cell r="AC510">
            <v>29</v>
          </cell>
          <cell r="AD510">
            <v>42</v>
          </cell>
          <cell r="AE510">
            <v>37</v>
          </cell>
          <cell r="AF510">
            <v>25</v>
          </cell>
          <cell r="AG510">
            <v>40</v>
          </cell>
          <cell r="AH510">
            <v>35</v>
          </cell>
          <cell r="AI510">
            <v>32</v>
          </cell>
          <cell r="AJ510">
            <v>32</v>
          </cell>
          <cell r="AK510">
            <v>35</v>
          </cell>
          <cell r="AL510">
            <v>29</v>
          </cell>
          <cell r="AM510">
            <v>37</v>
          </cell>
          <cell r="AN510">
            <v>21</v>
          </cell>
          <cell r="AO510">
            <v>32</v>
          </cell>
          <cell r="AP510">
            <v>23</v>
          </cell>
          <cell r="AQ510">
            <v>23</v>
          </cell>
          <cell r="AR510">
            <v>21</v>
          </cell>
          <cell r="AS510">
            <v>28</v>
          </cell>
          <cell r="AT510">
            <v>29</v>
          </cell>
          <cell r="AU510">
            <v>28</v>
          </cell>
          <cell r="AV510">
            <v>34</v>
          </cell>
          <cell r="AW510">
            <v>39</v>
          </cell>
          <cell r="AX510">
            <v>31</v>
          </cell>
          <cell r="AY510">
            <v>31</v>
          </cell>
          <cell r="AZ510">
            <v>30</v>
          </cell>
          <cell r="BA510">
            <v>27</v>
          </cell>
          <cell r="BB510">
            <v>38</v>
          </cell>
          <cell r="BC510">
            <v>28</v>
          </cell>
          <cell r="BD510">
            <v>21</v>
          </cell>
          <cell r="BE510">
            <v>41</v>
          </cell>
          <cell r="BF510">
            <v>27</v>
          </cell>
          <cell r="BG510">
            <v>25</v>
          </cell>
          <cell r="BH510">
            <v>18</v>
          </cell>
          <cell r="BI510">
            <v>25</v>
          </cell>
          <cell r="BJ510">
            <v>16</v>
          </cell>
          <cell r="BK510">
            <v>29</v>
          </cell>
          <cell r="BL510">
            <v>14</v>
          </cell>
          <cell r="BM510">
            <v>22</v>
          </cell>
          <cell r="BN510">
            <v>19</v>
          </cell>
          <cell r="BO510">
            <v>15</v>
          </cell>
          <cell r="BP510">
            <v>27</v>
          </cell>
          <cell r="BQ510">
            <v>20</v>
          </cell>
          <cell r="BR510">
            <v>12</v>
          </cell>
          <cell r="BS510">
            <v>13</v>
          </cell>
          <cell r="BT510">
            <v>24</v>
          </cell>
          <cell r="BU510">
            <v>15</v>
          </cell>
          <cell r="BV510">
            <v>16</v>
          </cell>
          <cell r="BW510">
            <v>20</v>
          </cell>
          <cell r="BX510">
            <v>10</v>
          </cell>
          <cell r="BY510">
            <v>15</v>
          </cell>
          <cell r="BZ510">
            <v>14</v>
          </cell>
          <cell r="CA510">
            <v>18</v>
          </cell>
          <cell r="CB510">
            <v>9</v>
          </cell>
          <cell r="CC510">
            <v>20</v>
          </cell>
          <cell r="CD510">
            <v>16</v>
          </cell>
          <cell r="CE510">
            <v>20</v>
          </cell>
          <cell r="CF510">
            <v>11</v>
          </cell>
          <cell r="CG510">
            <v>13</v>
          </cell>
          <cell r="CH510">
            <v>17</v>
          </cell>
          <cell r="CI510">
            <v>14</v>
          </cell>
          <cell r="CJ510">
            <v>7</v>
          </cell>
          <cell r="CK510">
            <v>9</v>
          </cell>
          <cell r="CL510">
            <v>7</v>
          </cell>
          <cell r="CM510">
            <v>5</v>
          </cell>
          <cell r="CN510">
            <v>6</v>
          </cell>
          <cell r="CO510">
            <v>3</v>
          </cell>
          <cell r="CP510">
            <v>4</v>
          </cell>
          <cell r="CQ510">
            <v>4</v>
          </cell>
          <cell r="CR510">
            <v>4</v>
          </cell>
          <cell r="CS510">
            <v>0</v>
          </cell>
          <cell r="CT510">
            <v>3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</row>
        <row r="511">
          <cell r="A511" t="str">
            <v>ﾜﾀﾞ 22</v>
          </cell>
          <cell r="B511" t="str">
            <v xml:space="preserve">ﾜﾀﾞ </v>
          </cell>
          <cell r="C511">
            <v>2</v>
          </cell>
          <cell r="D511">
            <v>2</v>
          </cell>
          <cell r="E511">
            <v>24</v>
          </cell>
          <cell r="F511">
            <v>25</v>
          </cell>
          <cell r="G511">
            <v>20</v>
          </cell>
          <cell r="H511">
            <v>18</v>
          </cell>
          <cell r="I511">
            <v>16</v>
          </cell>
          <cell r="J511">
            <v>12</v>
          </cell>
          <cell r="K511">
            <v>11</v>
          </cell>
          <cell r="L511">
            <v>10</v>
          </cell>
          <cell r="M511">
            <v>11</v>
          </cell>
          <cell r="N511">
            <v>16</v>
          </cell>
          <cell r="O511">
            <v>19</v>
          </cell>
          <cell r="P511">
            <v>13</v>
          </cell>
          <cell r="Q511">
            <v>16</v>
          </cell>
          <cell r="R511">
            <v>12</v>
          </cell>
          <cell r="S511">
            <v>19</v>
          </cell>
          <cell r="T511">
            <v>13</v>
          </cell>
          <cell r="U511">
            <v>18</v>
          </cell>
          <cell r="V511">
            <v>18</v>
          </cell>
          <cell r="W511">
            <v>18</v>
          </cell>
          <cell r="X511">
            <v>9</v>
          </cell>
          <cell r="Y511">
            <v>13</v>
          </cell>
          <cell r="Z511">
            <v>13</v>
          </cell>
          <cell r="AA511">
            <v>28</v>
          </cell>
          <cell r="AB511">
            <v>14</v>
          </cell>
          <cell r="AC511">
            <v>18</v>
          </cell>
          <cell r="AD511">
            <v>29</v>
          </cell>
          <cell r="AE511">
            <v>21</v>
          </cell>
          <cell r="AF511">
            <v>31</v>
          </cell>
          <cell r="AG511">
            <v>32</v>
          </cell>
          <cell r="AH511">
            <v>23</v>
          </cell>
          <cell r="AI511">
            <v>28</v>
          </cell>
          <cell r="AJ511">
            <v>26</v>
          </cell>
          <cell r="AK511">
            <v>33</v>
          </cell>
          <cell r="AL511">
            <v>26</v>
          </cell>
          <cell r="AM511">
            <v>27</v>
          </cell>
          <cell r="AN511">
            <v>34</v>
          </cell>
          <cell r="AO511">
            <v>26</v>
          </cell>
          <cell r="AP511">
            <v>26</v>
          </cell>
          <cell r="AQ511">
            <v>23</v>
          </cell>
          <cell r="AR511">
            <v>29</v>
          </cell>
          <cell r="AS511">
            <v>24</v>
          </cell>
          <cell r="AT511">
            <v>17</v>
          </cell>
          <cell r="AU511">
            <v>21</v>
          </cell>
          <cell r="AV511">
            <v>35</v>
          </cell>
          <cell r="AW511">
            <v>36</v>
          </cell>
          <cell r="AX511">
            <v>25</v>
          </cell>
          <cell r="AY511">
            <v>29</v>
          </cell>
          <cell r="AZ511">
            <v>32</v>
          </cell>
          <cell r="BA511">
            <v>19</v>
          </cell>
          <cell r="BB511">
            <v>30</v>
          </cell>
          <cell r="BC511">
            <v>28</v>
          </cell>
          <cell r="BD511">
            <v>16</v>
          </cell>
          <cell r="BE511">
            <v>25</v>
          </cell>
          <cell r="BF511">
            <v>27</v>
          </cell>
          <cell r="BG511">
            <v>25</v>
          </cell>
          <cell r="BH511">
            <v>16</v>
          </cell>
          <cell r="BI511">
            <v>20</v>
          </cell>
          <cell r="BJ511">
            <v>16</v>
          </cell>
          <cell r="BK511">
            <v>21</v>
          </cell>
          <cell r="BL511">
            <v>21</v>
          </cell>
          <cell r="BM511">
            <v>18</v>
          </cell>
          <cell r="BN511">
            <v>13</v>
          </cell>
          <cell r="BO511">
            <v>13</v>
          </cell>
          <cell r="BP511">
            <v>16</v>
          </cell>
          <cell r="BQ511">
            <v>11</v>
          </cell>
          <cell r="BR511">
            <v>21</v>
          </cell>
          <cell r="BS511">
            <v>13</v>
          </cell>
          <cell r="BT511">
            <v>13</v>
          </cell>
          <cell r="BU511">
            <v>23</v>
          </cell>
          <cell r="BV511">
            <v>33</v>
          </cell>
          <cell r="BW511">
            <v>21</v>
          </cell>
          <cell r="BX511">
            <v>15</v>
          </cell>
          <cell r="BY511">
            <v>12</v>
          </cell>
          <cell r="BZ511">
            <v>20</v>
          </cell>
          <cell r="CA511">
            <v>21</v>
          </cell>
          <cell r="CB511">
            <v>21</v>
          </cell>
          <cell r="CC511">
            <v>21</v>
          </cell>
          <cell r="CD511">
            <v>18</v>
          </cell>
          <cell r="CE511">
            <v>19</v>
          </cell>
          <cell r="CF511">
            <v>15</v>
          </cell>
          <cell r="CG511">
            <v>18</v>
          </cell>
          <cell r="CH511">
            <v>18</v>
          </cell>
          <cell r="CI511">
            <v>11</v>
          </cell>
          <cell r="CJ511">
            <v>16</v>
          </cell>
          <cell r="CK511">
            <v>16</v>
          </cell>
          <cell r="CL511">
            <v>14</v>
          </cell>
          <cell r="CM511">
            <v>7</v>
          </cell>
          <cell r="CN511">
            <v>14</v>
          </cell>
          <cell r="CO511">
            <v>9</v>
          </cell>
          <cell r="CP511">
            <v>8</v>
          </cell>
          <cell r="CQ511">
            <v>6</v>
          </cell>
          <cell r="CR511">
            <v>4</v>
          </cell>
          <cell r="CS511">
            <v>3</v>
          </cell>
          <cell r="CT511">
            <v>2</v>
          </cell>
          <cell r="CU511">
            <v>3</v>
          </cell>
          <cell r="CV511">
            <v>1</v>
          </cell>
          <cell r="CW511">
            <v>3</v>
          </cell>
          <cell r="CX511">
            <v>1</v>
          </cell>
          <cell r="CY511">
            <v>0</v>
          </cell>
          <cell r="CZ511">
            <v>1</v>
          </cell>
          <cell r="DA511">
            <v>0</v>
          </cell>
          <cell r="DB511">
            <v>0</v>
          </cell>
          <cell r="DC511">
            <v>1</v>
          </cell>
          <cell r="DD511">
            <v>0</v>
          </cell>
          <cell r="DE511">
            <v>0</v>
          </cell>
        </row>
        <row r="512">
          <cell r="A512" t="str">
            <v>ﾋｶﾞｼ21</v>
          </cell>
          <cell r="B512" t="str">
            <v>ﾋｶﾞｼ</v>
          </cell>
          <cell r="C512">
            <v>2</v>
          </cell>
          <cell r="D512">
            <v>1</v>
          </cell>
          <cell r="E512">
            <v>649</v>
          </cell>
          <cell r="F512">
            <v>663</v>
          </cell>
          <cell r="G512">
            <v>672</v>
          </cell>
          <cell r="H512">
            <v>651</v>
          </cell>
          <cell r="I512">
            <v>632</v>
          </cell>
          <cell r="J512">
            <v>645</v>
          </cell>
          <cell r="K512">
            <v>647</v>
          </cell>
          <cell r="L512">
            <v>652</v>
          </cell>
          <cell r="M512">
            <v>598</v>
          </cell>
          <cell r="N512">
            <v>654</v>
          </cell>
          <cell r="O512">
            <v>673</v>
          </cell>
          <cell r="P512">
            <v>642</v>
          </cell>
          <cell r="Q512">
            <v>641</v>
          </cell>
          <cell r="R512">
            <v>691</v>
          </cell>
          <cell r="S512">
            <v>663</v>
          </cell>
          <cell r="T512">
            <v>713</v>
          </cell>
          <cell r="U512">
            <v>688</v>
          </cell>
          <cell r="V512">
            <v>712</v>
          </cell>
          <cell r="W512">
            <v>630</v>
          </cell>
          <cell r="X512">
            <v>606</v>
          </cell>
          <cell r="Y512">
            <v>597</v>
          </cell>
          <cell r="Z512">
            <v>591</v>
          </cell>
          <cell r="AA512">
            <v>614</v>
          </cell>
          <cell r="AB512">
            <v>677</v>
          </cell>
          <cell r="AC512">
            <v>635</v>
          </cell>
          <cell r="AD512">
            <v>665</v>
          </cell>
          <cell r="AE512">
            <v>637</v>
          </cell>
          <cell r="AF512">
            <v>688</v>
          </cell>
          <cell r="AG512">
            <v>711</v>
          </cell>
          <cell r="AH512">
            <v>727</v>
          </cell>
          <cell r="AI512">
            <v>792</v>
          </cell>
          <cell r="AJ512">
            <v>810</v>
          </cell>
          <cell r="AK512">
            <v>894</v>
          </cell>
          <cell r="AL512">
            <v>852</v>
          </cell>
          <cell r="AM512">
            <v>905</v>
          </cell>
          <cell r="AN512">
            <v>823</v>
          </cell>
          <cell r="AO512">
            <v>921</v>
          </cell>
          <cell r="AP512">
            <v>876</v>
          </cell>
          <cell r="AQ512">
            <v>911</v>
          </cell>
          <cell r="AR512">
            <v>908</v>
          </cell>
          <cell r="AS512">
            <v>928</v>
          </cell>
          <cell r="AT512">
            <v>988</v>
          </cell>
          <cell r="AU512">
            <v>1057</v>
          </cell>
          <cell r="AV512">
            <v>1160</v>
          </cell>
          <cell r="AW512">
            <v>1174</v>
          </cell>
          <cell r="AX512">
            <v>1148</v>
          </cell>
          <cell r="AY512">
            <v>1143</v>
          </cell>
          <cell r="AZ512">
            <v>1004</v>
          </cell>
          <cell r="BA512">
            <v>986</v>
          </cell>
          <cell r="BB512">
            <v>1013</v>
          </cell>
          <cell r="BC512">
            <v>1009</v>
          </cell>
          <cell r="BD512">
            <v>702</v>
          </cell>
          <cell r="BE512">
            <v>966</v>
          </cell>
          <cell r="BF512">
            <v>863</v>
          </cell>
          <cell r="BG512">
            <v>805</v>
          </cell>
          <cell r="BH512">
            <v>786</v>
          </cell>
          <cell r="BI512">
            <v>714</v>
          </cell>
          <cell r="BJ512">
            <v>713</v>
          </cell>
          <cell r="BK512">
            <v>793</v>
          </cell>
          <cell r="BL512">
            <v>729</v>
          </cell>
          <cell r="BM512">
            <v>679</v>
          </cell>
          <cell r="BN512">
            <v>767</v>
          </cell>
          <cell r="BO512">
            <v>750</v>
          </cell>
          <cell r="BP512">
            <v>771</v>
          </cell>
          <cell r="BQ512">
            <v>770</v>
          </cell>
          <cell r="BR512">
            <v>816</v>
          </cell>
          <cell r="BS512">
            <v>827</v>
          </cell>
          <cell r="BT512">
            <v>895</v>
          </cell>
          <cell r="BU512">
            <v>973</v>
          </cell>
          <cell r="BV512">
            <v>1002</v>
          </cell>
          <cell r="BW512">
            <v>855</v>
          </cell>
          <cell r="BX512">
            <v>584</v>
          </cell>
          <cell r="BY512">
            <v>628</v>
          </cell>
          <cell r="BZ512">
            <v>733</v>
          </cell>
          <cell r="CA512">
            <v>736</v>
          </cell>
          <cell r="CB512">
            <v>699</v>
          </cell>
          <cell r="CC512">
            <v>682</v>
          </cell>
          <cell r="CD512">
            <v>588</v>
          </cell>
          <cell r="CE512">
            <v>500</v>
          </cell>
          <cell r="CF512">
            <v>524</v>
          </cell>
          <cell r="CG512">
            <v>495</v>
          </cell>
          <cell r="CH512">
            <v>496</v>
          </cell>
          <cell r="CI512">
            <v>465</v>
          </cell>
          <cell r="CJ512">
            <v>333</v>
          </cell>
          <cell r="CK512">
            <v>339</v>
          </cell>
          <cell r="CL512">
            <v>260</v>
          </cell>
          <cell r="CM512">
            <v>277</v>
          </cell>
          <cell r="CN512">
            <v>180</v>
          </cell>
          <cell r="CO512">
            <v>171</v>
          </cell>
          <cell r="CP512">
            <v>155</v>
          </cell>
          <cell r="CQ512">
            <v>108</v>
          </cell>
          <cell r="CR512">
            <v>87</v>
          </cell>
          <cell r="CS512">
            <v>67</v>
          </cell>
          <cell r="CT512">
            <v>53</v>
          </cell>
          <cell r="CU512">
            <v>31</v>
          </cell>
          <cell r="CV512">
            <v>15</v>
          </cell>
          <cell r="CW512">
            <v>18</v>
          </cell>
          <cell r="CX512">
            <v>10</v>
          </cell>
          <cell r="CY512">
            <v>5</v>
          </cell>
          <cell r="CZ512">
            <v>5</v>
          </cell>
          <cell r="DA512">
            <v>4</v>
          </cell>
          <cell r="DB512">
            <v>1</v>
          </cell>
          <cell r="DC512">
            <v>0</v>
          </cell>
          <cell r="DD512">
            <v>2</v>
          </cell>
          <cell r="DE512">
            <v>0</v>
          </cell>
        </row>
        <row r="513">
          <cell r="A513" t="str">
            <v>ﾋｶﾞｼ22</v>
          </cell>
          <cell r="B513" t="str">
            <v>ﾋｶﾞｼ</v>
          </cell>
          <cell r="C513">
            <v>2</v>
          </cell>
          <cell r="D513">
            <v>2</v>
          </cell>
          <cell r="E513">
            <v>579</v>
          </cell>
          <cell r="F513">
            <v>586</v>
          </cell>
          <cell r="G513">
            <v>599</v>
          </cell>
          <cell r="H513">
            <v>579</v>
          </cell>
          <cell r="I513">
            <v>585</v>
          </cell>
          <cell r="J513">
            <v>576</v>
          </cell>
          <cell r="K513">
            <v>580</v>
          </cell>
          <cell r="L513">
            <v>566</v>
          </cell>
          <cell r="M513">
            <v>586</v>
          </cell>
          <cell r="N513">
            <v>576</v>
          </cell>
          <cell r="O513">
            <v>635</v>
          </cell>
          <cell r="P513">
            <v>604</v>
          </cell>
          <cell r="Q513">
            <v>557</v>
          </cell>
          <cell r="R513">
            <v>620</v>
          </cell>
          <cell r="S513">
            <v>643</v>
          </cell>
          <cell r="T513">
            <v>643</v>
          </cell>
          <cell r="U513">
            <v>603</v>
          </cell>
          <cell r="V513">
            <v>603</v>
          </cell>
          <cell r="W513">
            <v>603</v>
          </cell>
          <cell r="X513">
            <v>575</v>
          </cell>
          <cell r="Y513">
            <v>575</v>
          </cell>
          <cell r="Z513">
            <v>556</v>
          </cell>
          <cell r="AA513">
            <v>593</v>
          </cell>
          <cell r="AB513">
            <v>535</v>
          </cell>
          <cell r="AC513">
            <v>586</v>
          </cell>
          <cell r="AD513">
            <v>651</v>
          </cell>
          <cell r="AE513">
            <v>638</v>
          </cell>
          <cell r="AF513">
            <v>640</v>
          </cell>
          <cell r="AG513">
            <v>723</v>
          </cell>
          <cell r="AH513">
            <v>703</v>
          </cell>
          <cell r="AI513">
            <v>771</v>
          </cell>
          <cell r="AJ513">
            <v>787</v>
          </cell>
          <cell r="AK513">
            <v>854</v>
          </cell>
          <cell r="AL513">
            <v>822</v>
          </cell>
          <cell r="AM513">
            <v>791</v>
          </cell>
          <cell r="AN513">
            <v>783</v>
          </cell>
          <cell r="AO513">
            <v>784</v>
          </cell>
          <cell r="AP513">
            <v>808</v>
          </cell>
          <cell r="AQ513">
            <v>878</v>
          </cell>
          <cell r="AR513">
            <v>835</v>
          </cell>
          <cell r="AS513">
            <v>900</v>
          </cell>
          <cell r="AT513">
            <v>871</v>
          </cell>
          <cell r="AU513">
            <v>1010</v>
          </cell>
          <cell r="AV513">
            <v>1072</v>
          </cell>
          <cell r="AW513">
            <v>1080</v>
          </cell>
          <cell r="AX513">
            <v>1040</v>
          </cell>
          <cell r="AY513">
            <v>1016</v>
          </cell>
          <cell r="AZ513">
            <v>1018</v>
          </cell>
          <cell r="BA513">
            <v>976</v>
          </cell>
          <cell r="BB513">
            <v>890</v>
          </cell>
          <cell r="BC513">
            <v>897</v>
          </cell>
          <cell r="BD513">
            <v>615</v>
          </cell>
          <cell r="BE513">
            <v>856</v>
          </cell>
          <cell r="BF513">
            <v>752</v>
          </cell>
          <cell r="BG513">
            <v>787</v>
          </cell>
          <cell r="BH513">
            <v>740</v>
          </cell>
          <cell r="BI513">
            <v>656</v>
          </cell>
          <cell r="BJ513">
            <v>707</v>
          </cell>
          <cell r="BK513">
            <v>724</v>
          </cell>
          <cell r="BL513">
            <v>708</v>
          </cell>
          <cell r="BM513">
            <v>685</v>
          </cell>
          <cell r="BN513">
            <v>737</v>
          </cell>
          <cell r="BO513">
            <v>706</v>
          </cell>
          <cell r="BP513">
            <v>723</v>
          </cell>
          <cell r="BQ513">
            <v>754</v>
          </cell>
          <cell r="BR513">
            <v>805</v>
          </cell>
          <cell r="BS513">
            <v>809</v>
          </cell>
          <cell r="BT513">
            <v>913</v>
          </cell>
          <cell r="BU513">
            <v>1025</v>
          </cell>
          <cell r="BV513">
            <v>1099</v>
          </cell>
          <cell r="BW513">
            <v>917</v>
          </cell>
          <cell r="BX513">
            <v>671</v>
          </cell>
          <cell r="BY513">
            <v>667</v>
          </cell>
          <cell r="BZ513">
            <v>801</v>
          </cell>
          <cell r="CA513">
            <v>796</v>
          </cell>
          <cell r="CB513">
            <v>836</v>
          </cell>
          <cell r="CC513">
            <v>777</v>
          </cell>
          <cell r="CD513">
            <v>758</v>
          </cell>
          <cell r="CE513">
            <v>603</v>
          </cell>
          <cell r="CF513">
            <v>603</v>
          </cell>
          <cell r="CG513">
            <v>595</v>
          </cell>
          <cell r="CH513">
            <v>547</v>
          </cell>
          <cell r="CI513">
            <v>539</v>
          </cell>
          <cell r="CJ513">
            <v>520</v>
          </cell>
          <cell r="CK513">
            <v>446</v>
          </cell>
          <cell r="CL513">
            <v>442</v>
          </cell>
          <cell r="CM513">
            <v>417</v>
          </cell>
          <cell r="CN513">
            <v>324</v>
          </cell>
          <cell r="CO513">
            <v>312</v>
          </cell>
          <cell r="CP513">
            <v>303</v>
          </cell>
          <cell r="CQ513">
            <v>265</v>
          </cell>
          <cell r="CR513">
            <v>232</v>
          </cell>
          <cell r="CS513">
            <v>195</v>
          </cell>
          <cell r="CT513">
            <v>183</v>
          </cell>
          <cell r="CU513">
            <v>148</v>
          </cell>
          <cell r="CV513">
            <v>95</v>
          </cell>
          <cell r="CW513">
            <v>73</v>
          </cell>
          <cell r="CX513">
            <v>72</v>
          </cell>
          <cell r="CY513">
            <v>43</v>
          </cell>
          <cell r="CZ513">
            <v>28</v>
          </cell>
          <cell r="DA513">
            <v>17</v>
          </cell>
          <cell r="DB513">
            <v>10</v>
          </cell>
          <cell r="DC513">
            <v>10</v>
          </cell>
          <cell r="DD513">
            <v>6</v>
          </cell>
          <cell r="DE513">
            <v>10</v>
          </cell>
        </row>
        <row r="514">
          <cell r="A514" t="str">
            <v>ｲｻｼﾞ31</v>
          </cell>
          <cell r="B514" t="str">
            <v>ｲｻｼﾞ</v>
          </cell>
          <cell r="C514">
            <v>3</v>
          </cell>
          <cell r="D514">
            <v>1</v>
          </cell>
          <cell r="E514">
            <v>14</v>
          </cell>
          <cell r="F514">
            <v>11</v>
          </cell>
          <cell r="G514">
            <v>9</v>
          </cell>
          <cell r="H514">
            <v>17</v>
          </cell>
          <cell r="I514">
            <v>13</v>
          </cell>
          <cell r="J514">
            <v>12</v>
          </cell>
          <cell r="K514">
            <v>15</v>
          </cell>
          <cell r="L514">
            <v>15</v>
          </cell>
          <cell r="M514">
            <v>14</v>
          </cell>
          <cell r="N514">
            <v>15</v>
          </cell>
          <cell r="O514">
            <v>10</v>
          </cell>
          <cell r="P514">
            <v>18</v>
          </cell>
          <cell r="Q514">
            <v>15</v>
          </cell>
          <cell r="R514">
            <v>19</v>
          </cell>
          <cell r="S514">
            <v>15</v>
          </cell>
          <cell r="T514">
            <v>11</v>
          </cell>
          <cell r="U514">
            <v>9</v>
          </cell>
          <cell r="V514">
            <v>13</v>
          </cell>
          <cell r="W514">
            <v>17</v>
          </cell>
          <cell r="X514">
            <v>11</v>
          </cell>
          <cell r="Y514">
            <v>16</v>
          </cell>
          <cell r="Z514">
            <v>14</v>
          </cell>
          <cell r="AA514">
            <v>10</v>
          </cell>
          <cell r="AB514">
            <v>11</v>
          </cell>
          <cell r="AC514">
            <v>8</v>
          </cell>
          <cell r="AD514">
            <v>8</v>
          </cell>
          <cell r="AE514">
            <v>14</v>
          </cell>
          <cell r="AF514">
            <v>11</v>
          </cell>
          <cell r="AG514">
            <v>12</v>
          </cell>
          <cell r="AH514">
            <v>14</v>
          </cell>
          <cell r="AI514">
            <v>14</v>
          </cell>
          <cell r="AJ514">
            <v>12</v>
          </cell>
          <cell r="AK514">
            <v>14</v>
          </cell>
          <cell r="AL514">
            <v>8</v>
          </cell>
          <cell r="AM514">
            <v>12</v>
          </cell>
          <cell r="AN514">
            <v>26</v>
          </cell>
          <cell r="AO514">
            <v>20</v>
          </cell>
          <cell r="AP514">
            <v>22</v>
          </cell>
          <cell r="AQ514">
            <v>23</v>
          </cell>
          <cell r="AR514">
            <v>17</v>
          </cell>
          <cell r="AS514">
            <v>24</v>
          </cell>
          <cell r="AT514">
            <v>24</v>
          </cell>
          <cell r="AU514">
            <v>30</v>
          </cell>
          <cell r="AV514">
            <v>25</v>
          </cell>
          <cell r="AW514">
            <v>28</v>
          </cell>
          <cell r="AX514">
            <v>17</v>
          </cell>
          <cell r="AY514">
            <v>12</v>
          </cell>
          <cell r="AZ514">
            <v>20</v>
          </cell>
          <cell r="BA514">
            <v>15</v>
          </cell>
          <cell r="BB514">
            <v>19</v>
          </cell>
          <cell r="BC514">
            <v>20</v>
          </cell>
          <cell r="BD514">
            <v>8</v>
          </cell>
          <cell r="BE514">
            <v>22</v>
          </cell>
          <cell r="BF514">
            <v>16</v>
          </cell>
          <cell r="BG514">
            <v>21</v>
          </cell>
          <cell r="BH514">
            <v>19</v>
          </cell>
          <cell r="BI514">
            <v>21</v>
          </cell>
          <cell r="BJ514">
            <v>20</v>
          </cell>
          <cell r="BK514">
            <v>19</v>
          </cell>
          <cell r="BL514">
            <v>27</v>
          </cell>
          <cell r="BM514">
            <v>21</v>
          </cell>
          <cell r="BN514">
            <v>14</v>
          </cell>
          <cell r="BO514">
            <v>23</v>
          </cell>
          <cell r="BP514">
            <v>19</v>
          </cell>
          <cell r="BQ514">
            <v>29</v>
          </cell>
          <cell r="BR514">
            <v>30</v>
          </cell>
          <cell r="BS514">
            <v>27</v>
          </cell>
          <cell r="BT514">
            <v>22</v>
          </cell>
          <cell r="BU514">
            <v>39</v>
          </cell>
          <cell r="BV514">
            <v>31</v>
          </cell>
          <cell r="BW514">
            <v>35</v>
          </cell>
          <cell r="BX514">
            <v>30</v>
          </cell>
          <cell r="BY514">
            <v>15</v>
          </cell>
          <cell r="BZ514">
            <v>27</v>
          </cell>
          <cell r="CA514">
            <v>33</v>
          </cell>
          <cell r="CB514">
            <v>25</v>
          </cell>
          <cell r="CC514">
            <v>23</v>
          </cell>
          <cell r="CD514">
            <v>18</v>
          </cell>
          <cell r="CE514">
            <v>12</v>
          </cell>
          <cell r="CF514">
            <v>13</v>
          </cell>
          <cell r="CG514">
            <v>17</v>
          </cell>
          <cell r="CH514">
            <v>15</v>
          </cell>
          <cell r="CI514">
            <v>14</v>
          </cell>
          <cell r="CJ514">
            <v>13</v>
          </cell>
          <cell r="CK514">
            <v>7</v>
          </cell>
          <cell r="CL514">
            <v>6</v>
          </cell>
          <cell r="CM514">
            <v>11</v>
          </cell>
          <cell r="CN514">
            <v>7</v>
          </cell>
          <cell r="CO514">
            <v>8</v>
          </cell>
          <cell r="CP514">
            <v>5</v>
          </cell>
          <cell r="CQ514">
            <v>3</v>
          </cell>
          <cell r="CR514">
            <v>1</v>
          </cell>
          <cell r="CS514">
            <v>4</v>
          </cell>
          <cell r="CT514">
            <v>1</v>
          </cell>
          <cell r="CU514">
            <v>1</v>
          </cell>
          <cell r="CV514">
            <v>2</v>
          </cell>
          <cell r="CW514">
            <v>0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</row>
        <row r="515">
          <cell r="A515" t="str">
            <v>ｲｻｼﾞ32</v>
          </cell>
          <cell r="B515" t="str">
            <v>ｲｻｼﾞ</v>
          </cell>
          <cell r="C515">
            <v>3</v>
          </cell>
          <cell r="D515">
            <v>2</v>
          </cell>
          <cell r="E515">
            <v>9</v>
          </cell>
          <cell r="F515">
            <v>12</v>
          </cell>
          <cell r="G515">
            <v>11</v>
          </cell>
          <cell r="H515">
            <v>11</v>
          </cell>
          <cell r="I515">
            <v>15</v>
          </cell>
          <cell r="J515">
            <v>8</v>
          </cell>
          <cell r="K515">
            <v>12</v>
          </cell>
          <cell r="L515">
            <v>14</v>
          </cell>
          <cell r="M515">
            <v>15</v>
          </cell>
          <cell r="N515">
            <v>14</v>
          </cell>
          <cell r="O515">
            <v>14</v>
          </cell>
          <cell r="P515">
            <v>10</v>
          </cell>
          <cell r="Q515">
            <v>14</v>
          </cell>
          <cell r="R515">
            <v>9</v>
          </cell>
          <cell r="S515">
            <v>20</v>
          </cell>
          <cell r="T515">
            <v>15</v>
          </cell>
          <cell r="U515">
            <v>19</v>
          </cell>
          <cell r="V515">
            <v>10</v>
          </cell>
          <cell r="W515">
            <v>12</v>
          </cell>
          <cell r="X515">
            <v>11</v>
          </cell>
          <cell r="Y515">
            <v>12</v>
          </cell>
          <cell r="Z515">
            <v>16</v>
          </cell>
          <cell r="AA515">
            <v>22</v>
          </cell>
          <cell r="AB515">
            <v>9</v>
          </cell>
          <cell r="AC515">
            <v>19</v>
          </cell>
          <cell r="AD515">
            <v>9</v>
          </cell>
          <cell r="AE515">
            <v>16</v>
          </cell>
          <cell r="AF515">
            <v>7</v>
          </cell>
          <cell r="AG515">
            <v>14</v>
          </cell>
          <cell r="AH515">
            <v>7</v>
          </cell>
          <cell r="AI515">
            <v>9</v>
          </cell>
          <cell r="AJ515">
            <v>13</v>
          </cell>
          <cell r="AK515">
            <v>15</v>
          </cell>
          <cell r="AL515">
            <v>13</v>
          </cell>
          <cell r="AM515">
            <v>15</v>
          </cell>
          <cell r="AN515">
            <v>15</v>
          </cell>
          <cell r="AO515">
            <v>19</v>
          </cell>
          <cell r="AP515">
            <v>19</v>
          </cell>
          <cell r="AQ515">
            <v>17</v>
          </cell>
          <cell r="AR515">
            <v>26</v>
          </cell>
          <cell r="AS515">
            <v>20</v>
          </cell>
          <cell r="AT515">
            <v>13</v>
          </cell>
          <cell r="AU515">
            <v>28</v>
          </cell>
          <cell r="AV515">
            <v>22</v>
          </cell>
          <cell r="AW515">
            <v>19</v>
          </cell>
          <cell r="AX515">
            <v>23</v>
          </cell>
          <cell r="AY515">
            <v>19</v>
          </cell>
          <cell r="AZ515">
            <v>19</v>
          </cell>
          <cell r="BA515">
            <v>13</v>
          </cell>
          <cell r="BB515">
            <v>27</v>
          </cell>
          <cell r="BC515">
            <v>18</v>
          </cell>
          <cell r="BD515">
            <v>8</v>
          </cell>
          <cell r="BE515">
            <v>16</v>
          </cell>
          <cell r="BF515">
            <v>13</v>
          </cell>
          <cell r="BG515">
            <v>23</v>
          </cell>
          <cell r="BH515">
            <v>21</v>
          </cell>
          <cell r="BI515">
            <v>12</v>
          </cell>
          <cell r="BJ515">
            <v>18</v>
          </cell>
          <cell r="BK515">
            <v>24</v>
          </cell>
          <cell r="BL515">
            <v>15</v>
          </cell>
          <cell r="BM515">
            <v>30</v>
          </cell>
          <cell r="BN515">
            <v>22</v>
          </cell>
          <cell r="BO515">
            <v>32</v>
          </cell>
          <cell r="BP515">
            <v>18</v>
          </cell>
          <cell r="BQ515">
            <v>33</v>
          </cell>
          <cell r="BR515">
            <v>23</v>
          </cell>
          <cell r="BS515">
            <v>31</v>
          </cell>
          <cell r="BT515">
            <v>35</v>
          </cell>
          <cell r="BU515">
            <v>41</v>
          </cell>
          <cell r="BV515">
            <v>40</v>
          </cell>
          <cell r="BW515">
            <v>37</v>
          </cell>
          <cell r="BX515">
            <v>19</v>
          </cell>
          <cell r="BY515">
            <v>19</v>
          </cell>
          <cell r="BZ515">
            <v>25</v>
          </cell>
          <cell r="CA515">
            <v>28</v>
          </cell>
          <cell r="CB515">
            <v>11</v>
          </cell>
          <cell r="CC515">
            <v>20</v>
          </cell>
          <cell r="CD515">
            <v>14</v>
          </cell>
          <cell r="CE515">
            <v>23</v>
          </cell>
          <cell r="CF515">
            <v>21</v>
          </cell>
          <cell r="CG515">
            <v>20</v>
          </cell>
          <cell r="CH515">
            <v>17</v>
          </cell>
          <cell r="CI515">
            <v>19</v>
          </cell>
          <cell r="CJ515">
            <v>10</v>
          </cell>
          <cell r="CK515">
            <v>11</v>
          </cell>
          <cell r="CL515">
            <v>18</v>
          </cell>
          <cell r="CM515">
            <v>16</v>
          </cell>
          <cell r="CN515">
            <v>19</v>
          </cell>
          <cell r="CO515">
            <v>10</v>
          </cell>
          <cell r="CP515">
            <v>8</v>
          </cell>
          <cell r="CQ515">
            <v>3</v>
          </cell>
          <cell r="CR515">
            <v>7</v>
          </cell>
          <cell r="CS515">
            <v>7</v>
          </cell>
          <cell r="CT515">
            <v>5</v>
          </cell>
          <cell r="CU515">
            <v>6</v>
          </cell>
          <cell r="CV515">
            <v>1</v>
          </cell>
          <cell r="CW515">
            <v>4</v>
          </cell>
          <cell r="CX515">
            <v>2</v>
          </cell>
          <cell r="CY515">
            <v>1</v>
          </cell>
          <cell r="CZ515">
            <v>0</v>
          </cell>
          <cell r="DA515">
            <v>0</v>
          </cell>
          <cell r="DB515">
            <v>0</v>
          </cell>
          <cell r="DC515">
            <v>2</v>
          </cell>
          <cell r="DD515">
            <v>0</v>
          </cell>
          <cell r="DE515">
            <v>0</v>
          </cell>
        </row>
        <row r="516">
          <cell r="A516" t="str">
            <v>ｲﾘﾉ 31</v>
          </cell>
          <cell r="B516" t="str">
            <v xml:space="preserve">ｲﾘﾉ </v>
          </cell>
          <cell r="C516">
            <v>3</v>
          </cell>
          <cell r="D516">
            <v>1</v>
          </cell>
          <cell r="E516">
            <v>56</v>
          </cell>
          <cell r="F516">
            <v>55</v>
          </cell>
          <cell r="G516">
            <v>48</v>
          </cell>
          <cell r="H516">
            <v>62</v>
          </cell>
          <cell r="I516">
            <v>70</v>
          </cell>
          <cell r="J516">
            <v>50</v>
          </cell>
          <cell r="K516">
            <v>61</v>
          </cell>
          <cell r="L516">
            <v>52</v>
          </cell>
          <cell r="M516">
            <v>46</v>
          </cell>
          <cell r="N516">
            <v>54</v>
          </cell>
          <cell r="O516">
            <v>58</v>
          </cell>
          <cell r="P516">
            <v>69</v>
          </cell>
          <cell r="Q516">
            <v>66</v>
          </cell>
          <cell r="R516">
            <v>64</v>
          </cell>
          <cell r="S516">
            <v>84</v>
          </cell>
          <cell r="T516">
            <v>74</v>
          </cell>
          <cell r="U516">
            <v>65</v>
          </cell>
          <cell r="V516">
            <v>77</v>
          </cell>
          <cell r="W516">
            <v>77</v>
          </cell>
          <cell r="X516">
            <v>89</v>
          </cell>
          <cell r="Y516">
            <v>61</v>
          </cell>
          <cell r="Z516">
            <v>67</v>
          </cell>
          <cell r="AA516">
            <v>69</v>
          </cell>
          <cell r="AB516">
            <v>64</v>
          </cell>
          <cell r="AC516">
            <v>61</v>
          </cell>
          <cell r="AD516">
            <v>62</v>
          </cell>
          <cell r="AE516">
            <v>53</v>
          </cell>
          <cell r="AF516">
            <v>53</v>
          </cell>
          <cell r="AG516">
            <v>64</v>
          </cell>
          <cell r="AH516">
            <v>86</v>
          </cell>
          <cell r="AI516">
            <v>75</v>
          </cell>
          <cell r="AJ516">
            <v>89</v>
          </cell>
          <cell r="AK516">
            <v>72</v>
          </cell>
          <cell r="AL516">
            <v>90</v>
          </cell>
          <cell r="AM516">
            <v>91</v>
          </cell>
          <cell r="AN516">
            <v>85</v>
          </cell>
          <cell r="AO516">
            <v>82</v>
          </cell>
          <cell r="AP516">
            <v>81</v>
          </cell>
          <cell r="AQ516">
            <v>94</v>
          </cell>
          <cell r="AR516">
            <v>84</v>
          </cell>
          <cell r="AS516">
            <v>86</v>
          </cell>
          <cell r="AT516">
            <v>93</v>
          </cell>
          <cell r="AU516">
            <v>105</v>
          </cell>
          <cell r="AV516">
            <v>103</v>
          </cell>
          <cell r="AW516">
            <v>117</v>
          </cell>
          <cell r="AX516">
            <v>111</v>
          </cell>
          <cell r="AY516">
            <v>115</v>
          </cell>
          <cell r="AZ516">
            <v>120</v>
          </cell>
          <cell r="BA516">
            <v>105</v>
          </cell>
          <cell r="BB516">
            <v>118</v>
          </cell>
          <cell r="BC516">
            <v>118</v>
          </cell>
          <cell r="BD516">
            <v>79</v>
          </cell>
          <cell r="BE516">
            <v>94</v>
          </cell>
          <cell r="BF516">
            <v>111</v>
          </cell>
          <cell r="BG516">
            <v>90</v>
          </cell>
          <cell r="BH516">
            <v>81</v>
          </cell>
          <cell r="BI516">
            <v>79</v>
          </cell>
          <cell r="BJ516">
            <v>85</v>
          </cell>
          <cell r="BK516">
            <v>87</v>
          </cell>
          <cell r="BL516">
            <v>75</v>
          </cell>
          <cell r="BM516">
            <v>65</v>
          </cell>
          <cell r="BN516">
            <v>78</v>
          </cell>
          <cell r="BO516">
            <v>81</v>
          </cell>
          <cell r="BP516">
            <v>68</v>
          </cell>
          <cell r="BQ516">
            <v>93</v>
          </cell>
          <cell r="BR516">
            <v>73</v>
          </cell>
          <cell r="BS516">
            <v>89</v>
          </cell>
          <cell r="BT516">
            <v>75</v>
          </cell>
          <cell r="BU516">
            <v>85</v>
          </cell>
          <cell r="BV516">
            <v>94</v>
          </cell>
          <cell r="BW516">
            <v>76</v>
          </cell>
          <cell r="BX516">
            <v>52</v>
          </cell>
          <cell r="BY516">
            <v>56</v>
          </cell>
          <cell r="BZ516">
            <v>69</v>
          </cell>
          <cell r="CA516">
            <v>57</v>
          </cell>
          <cell r="CB516">
            <v>60</v>
          </cell>
          <cell r="CC516">
            <v>38</v>
          </cell>
          <cell r="CD516">
            <v>43</v>
          </cell>
          <cell r="CE516">
            <v>45</v>
          </cell>
          <cell r="CF516">
            <v>56</v>
          </cell>
          <cell r="CG516">
            <v>38</v>
          </cell>
          <cell r="CH516">
            <v>35</v>
          </cell>
          <cell r="CI516">
            <v>31</v>
          </cell>
          <cell r="CJ516">
            <v>34</v>
          </cell>
          <cell r="CK516">
            <v>26</v>
          </cell>
          <cell r="CL516">
            <v>28</v>
          </cell>
          <cell r="CM516">
            <v>21</v>
          </cell>
          <cell r="CN516">
            <v>11</v>
          </cell>
          <cell r="CO516">
            <v>14</v>
          </cell>
          <cell r="CP516">
            <v>15</v>
          </cell>
          <cell r="CQ516">
            <v>4</v>
          </cell>
          <cell r="CR516">
            <v>9</v>
          </cell>
          <cell r="CS516">
            <v>5</v>
          </cell>
          <cell r="CT516">
            <v>5</v>
          </cell>
          <cell r="CU516">
            <v>1</v>
          </cell>
          <cell r="CV516">
            <v>0</v>
          </cell>
          <cell r="CW516">
            <v>1</v>
          </cell>
          <cell r="CX516">
            <v>2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</row>
        <row r="517">
          <cell r="A517" t="str">
            <v>ｲﾘﾉ 32</v>
          </cell>
          <cell r="B517" t="str">
            <v xml:space="preserve">ｲﾘﾉ </v>
          </cell>
          <cell r="C517">
            <v>3</v>
          </cell>
          <cell r="D517">
            <v>2</v>
          </cell>
          <cell r="E517">
            <v>57</v>
          </cell>
          <cell r="F517">
            <v>57</v>
          </cell>
          <cell r="G517">
            <v>42</v>
          </cell>
          <cell r="H517">
            <v>51</v>
          </cell>
          <cell r="I517">
            <v>51</v>
          </cell>
          <cell r="J517">
            <v>59</v>
          </cell>
          <cell r="K517">
            <v>51</v>
          </cell>
          <cell r="L517">
            <v>41</v>
          </cell>
          <cell r="M517">
            <v>71</v>
          </cell>
          <cell r="N517">
            <v>52</v>
          </cell>
          <cell r="O517">
            <v>67</v>
          </cell>
          <cell r="P517">
            <v>70</v>
          </cell>
          <cell r="Q517">
            <v>64</v>
          </cell>
          <cell r="R517">
            <v>58</v>
          </cell>
          <cell r="S517">
            <v>67</v>
          </cell>
          <cell r="T517">
            <v>50</v>
          </cell>
          <cell r="U517">
            <v>52</v>
          </cell>
          <cell r="V517">
            <v>57</v>
          </cell>
          <cell r="W517">
            <v>66</v>
          </cell>
          <cell r="X517">
            <v>74</v>
          </cell>
          <cell r="Y517">
            <v>70</v>
          </cell>
          <cell r="Z517">
            <v>44</v>
          </cell>
          <cell r="AA517">
            <v>55</v>
          </cell>
          <cell r="AB517">
            <v>52</v>
          </cell>
          <cell r="AC517">
            <v>68</v>
          </cell>
          <cell r="AD517">
            <v>46</v>
          </cell>
          <cell r="AE517">
            <v>52</v>
          </cell>
          <cell r="AF517">
            <v>66</v>
          </cell>
          <cell r="AG517">
            <v>69</v>
          </cell>
          <cell r="AH517">
            <v>76</v>
          </cell>
          <cell r="AI517">
            <v>65</v>
          </cell>
          <cell r="AJ517">
            <v>80</v>
          </cell>
          <cell r="AK517">
            <v>72</v>
          </cell>
          <cell r="AL517">
            <v>75</v>
          </cell>
          <cell r="AM517">
            <v>77</v>
          </cell>
          <cell r="AN517">
            <v>74</v>
          </cell>
          <cell r="AO517">
            <v>72</v>
          </cell>
          <cell r="AP517">
            <v>86</v>
          </cell>
          <cell r="AQ517">
            <v>84</v>
          </cell>
          <cell r="AR517">
            <v>94</v>
          </cell>
          <cell r="AS517">
            <v>103</v>
          </cell>
          <cell r="AT517">
            <v>101</v>
          </cell>
          <cell r="AU517">
            <v>95</v>
          </cell>
          <cell r="AV517">
            <v>105</v>
          </cell>
          <cell r="AW517">
            <v>115</v>
          </cell>
          <cell r="AX517">
            <v>96</v>
          </cell>
          <cell r="AY517">
            <v>105</v>
          </cell>
          <cell r="AZ517">
            <v>104</v>
          </cell>
          <cell r="BA517">
            <v>102</v>
          </cell>
          <cell r="BB517">
            <v>109</v>
          </cell>
          <cell r="BC517">
            <v>91</v>
          </cell>
          <cell r="BD517">
            <v>66</v>
          </cell>
          <cell r="BE517">
            <v>115</v>
          </cell>
          <cell r="BF517">
            <v>90</v>
          </cell>
          <cell r="BG517">
            <v>79</v>
          </cell>
          <cell r="BH517">
            <v>78</v>
          </cell>
          <cell r="BI517">
            <v>73</v>
          </cell>
          <cell r="BJ517">
            <v>72</v>
          </cell>
          <cell r="BK517">
            <v>67</v>
          </cell>
          <cell r="BL517">
            <v>81</v>
          </cell>
          <cell r="BM517">
            <v>68</v>
          </cell>
          <cell r="BN517">
            <v>67</v>
          </cell>
          <cell r="BO517">
            <v>82</v>
          </cell>
          <cell r="BP517">
            <v>64</v>
          </cell>
          <cell r="BQ517">
            <v>77</v>
          </cell>
          <cell r="BR517">
            <v>57</v>
          </cell>
          <cell r="BS517">
            <v>74</v>
          </cell>
          <cell r="BT517">
            <v>79</v>
          </cell>
          <cell r="BU517">
            <v>103</v>
          </cell>
          <cell r="BV517">
            <v>100</v>
          </cell>
          <cell r="BW517">
            <v>106</v>
          </cell>
          <cell r="BX517">
            <v>55</v>
          </cell>
          <cell r="BY517">
            <v>56</v>
          </cell>
          <cell r="BZ517">
            <v>61</v>
          </cell>
          <cell r="CA517">
            <v>56</v>
          </cell>
          <cell r="CB517">
            <v>51</v>
          </cell>
          <cell r="CC517">
            <v>76</v>
          </cell>
          <cell r="CD517">
            <v>57</v>
          </cell>
          <cell r="CE517">
            <v>47</v>
          </cell>
          <cell r="CF517">
            <v>52</v>
          </cell>
          <cell r="CG517">
            <v>49</v>
          </cell>
          <cell r="CH517">
            <v>41</v>
          </cell>
          <cell r="CI517">
            <v>64</v>
          </cell>
          <cell r="CJ517">
            <v>52</v>
          </cell>
          <cell r="CK517">
            <v>24</v>
          </cell>
          <cell r="CL517">
            <v>34</v>
          </cell>
          <cell r="CM517">
            <v>43</v>
          </cell>
          <cell r="CN517">
            <v>37</v>
          </cell>
          <cell r="CO517">
            <v>26</v>
          </cell>
          <cell r="CP517">
            <v>22</v>
          </cell>
          <cell r="CQ517">
            <v>28</v>
          </cell>
          <cell r="CR517">
            <v>22</v>
          </cell>
          <cell r="CS517">
            <v>17</v>
          </cell>
          <cell r="CT517">
            <v>16</v>
          </cell>
          <cell r="CU517">
            <v>6</v>
          </cell>
          <cell r="CV517">
            <v>8</v>
          </cell>
          <cell r="CW517">
            <v>3</v>
          </cell>
          <cell r="CX517">
            <v>5</v>
          </cell>
          <cell r="CY517">
            <v>3</v>
          </cell>
          <cell r="CZ517">
            <v>3</v>
          </cell>
          <cell r="DA517">
            <v>1</v>
          </cell>
          <cell r="DB517">
            <v>0</v>
          </cell>
          <cell r="DC517">
            <v>2</v>
          </cell>
          <cell r="DD517">
            <v>0</v>
          </cell>
          <cell r="DE517">
            <v>0</v>
          </cell>
        </row>
        <row r="518">
          <cell r="A518" t="str">
            <v>ｵｵｸﾎ31</v>
          </cell>
          <cell r="B518" t="str">
            <v>ｵｵｸﾎ</v>
          </cell>
          <cell r="C518">
            <v>3</v>
          </cell>
          <cell r="D518">
            <v>1</v>
          </cell>
          <cell r="E518">
            <v>7</v>
          </cell>
          <cell r="F518">
            <v>7</v>
          </cell>
          <cell r="G518">
            <v>7</v>
          </cell>
          <cell r="H518">
            <v>5</v>
          </cell>
          <cell r="I518">
            <v>8</v>
          </cell>
          <cell r="J518">
            <v>7</v>
          </cell>
          <cell r="K518">
            <v>2</v>
          </cell>
          <cell r="L518">
            <v>12</v>
          </cell>
          <cell r="M518">
            <v>12</v>
          </cell>
          <cell r="N518">
            <v>12</v>
          </cell>
          <cell r="O518">
            <v>11</v>
          </cell>
          <cell r="P518">
            <v>7</v>
          </cell>
          <cell r="Q518">
            <v>7</v>
          </cell>
          <cell r="R518">
            <v>8</v>
          </cell>
          <cell r="S518">
            <v>8</v>
          </cell>
          <cell r="T518">
            <v>11</v>
          </cell>
          <cell r="U518">
            <v>4</v>
          </cell>
          <cell r="V518">
            <v>14</v>
          </cell>
          <cell r="W518">
            <v>10</v>
          </cell>
          <cell r="X518">
            <v>6</v>
          </cell>
          <cell r="Y518">
            <v>3</v>
          </cell>
          <cell r="Z518">
            <v>6</v>
          </cell>
          <cell r="AA518">
            <v>15</v>
          </cell>
          <cell r="AB518">
            <v>8</v>
          </cell>
          <cell r="AC518">
            <v>16</v>
          </cell>
          <cell r="AD518">
            <v>16</v>
          </cell>
          <cell r="AE518">
            <v>9</v>
          </cell>
          <cell r="AF518">
            <v>4</v>
          </cell>
          <cell r="AG518">
            <v>10</v>
          </cell>
          <cell r="AH518">
            <v>10</v>
          </cell>
          <cell r="AI518">
            <v>10</v>
          </cell>
          <cell r="AJ518">
            <v>13</v>
          </cell>
          <cell r="AK518">
            <v>11</v>
          </cell>
          <cell r="AL518">
            <v>10</v>
          </cell>
          <cell r="AM518">
            <v>10</v>
          </cell>
          <cell r="AN518">
            <v>17</v>
          </cell>
          <cell r="AO518">
            <v>6</v>
          </cell>
          <cell r="AP518">
            <v>16</v>
          </cell>
          <cell r="AQ518">
            <v>7</v>
          </cell>
          <cell r="AR518">
            <v>19</v>
          </cell>
          <cell r="AS518">
            <v>15</v>
          </cell>
          <cell r="AT518">
            <v>15</v>
          </cell>
          <cell r="AU518">
            <v>13</v>
          </cell>
          <cell r="AV518">
            <v>15</v>
          </cell>
          <cell r="AW518">
            <v>12</v>
          </cell>
          <cell r="AX518">
            <v>9</v>
          </cell>
          <cell r="AY518">
            <v>8</v>
          </cell>
          <cell r="AZ518">
            <v>13</v>
          </cell>
          <cell r="BA518">
            <v>6</v>
          </cell>
          <cell r="BB518">
            <v>13</v>
          </cell>
          <cell r="BC518">
            <v>11</v>
          </cell>
          <cell r="BD518">
            <v>9</v>
          </cell>
          <cell r="BE518">
            <v>7</v>
          </cell>
          <cell r="BF518">
            <v>18</v>
          </cell>
          <cell r="BG518">
            <v>7</v>
          </cell>
          <cell r="BH518">
            <v>12</v>
          </cell>
          <cell r="BI518">
            <v>14</v>
          </cell>
          <cell r="BJ518">
            <v>18</v>
          </cell>
          <cell r="BK518">
            <v>16</v>
          </cell>
          <cell r="BL518">
            <v>27</v>
          </cell>
          <cell r="BM518">
            <v>18</v>
          </cell>
          <cell r="BN518">
            <v>19</v>
          </cell>
          <cell r="BO518">
            <v>14</v>
          </cell>
          <cell r="BP518">
            <v>18</v>
          </cell>
          <cell r="BQ518">
            <v>14</v>
          </cell>
          <cell r="BR518">
            <v>14</v>
          </cell>
          <cell r="BS518">
            <v>18</v>
          </cell>
          <cell r="BT518">
            <v>21</v>
          </cell>
          <cell r="BU518">
            <v>20</v>
          </cell>
          <cell r="BV518">
            <v>24</v>
          </cell>
          <cell r="BW518">
            <v>18</v>
          </cell>
          <cell r="BX518">
            <v>15</v>
          </cell>
          <cell r="BY518">
            <v>12</v>
          </cell>
          <cell r="BZ518">
            <v>11</v>
          </cell>
          <cell r="CA518">
            <v>9</v>
          </cell>
          <cell r="CB518">
            <v>10</v>
          </cell>
          <cell r="CC518">
            <v>4</v>
          </cell>
          <cell r="CD518">
            <v>4</v>
          </cell>
          <cell r="CE518">
            <v>10</v>
          </cell>
          <cell r="CF518">
            <v>4</v>
          </cell>
          <cell r="CG518">
            <v>3</v>
          </cell>
          <cell r="CH518">
            <v>7</v>
          </cell>
          <cell r="CI518">
            <v>11</v>
          </cell>
          <cell r="CJ518">
            <v>4</v>
          </cell>
          <cell r="CK518">
            <v>9</v>
          </cell>
          <cell r="CL518">
            <v>6</v>
          </cell>
          <cell r="CM518">
            <v>5</v>
          </cell>
          <cell r="CN518">
            <v>4</v>
          </cell>
          <cell r="CO518">
            <v>3</v>
          </cell>
          <cell r="CP518">
            <v>2</v>
          </cell>
          <cell r="CQ518">
            <v>4</v>
          </cell>
          <cell r="CR518">
            <v>3</v>
          </cell>
          <cell r="CS518">
            <v>1</v>
          </cell>
          <cell r="CT518">
            <v>1</v>
          </cell>
          <cell r="CU518">
            <v>2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1</v>
          </cell>
        </row>
        <row r="519">
          <cell r="A519" t="str">
            <v>ｵｵｸﾎ32</v>
          </cell>
          <cell r="B519" t="str">
            <v>ｵｵｸﾎ</v>
          </cell>
          <cell r="C519">
            <v>3</v>
          </cell>
          <cell r="D519">
            <v>2</v>
          </cell>
          <cell r="E519">
            <v>5</v>
          </cell>
          <cell r="F519">
            <v>5</v>
          </cell>
          <cell r="G519">
            <v>11</v>
          </cell>
          <cell r="H519">
            <v>5</v>
          </cell>
          <cell r="I519">
            <v>11</v>
          </cell>
          <cell r="J519">
            <v>12</v>
          </cell>
          <cell r="K519">
            <v>8</v>
          </cell>
          <cell r="L519">
            <v>11</v>
          </cell>
          <cell r="M519">
            <v>4</v>
          </cell>
          <cell r="N519">
            <v>9</v>
          </cell>
          <cell r="O519">
            <v>11</v>
          </cell>
          <cell r="P519">
            <v>10</v>
          </cell>
          <cell r="Q519">
            <v>8</v>
          </cell>
          <cell r="R519">
            <v>6</v>
          </cell>
          <cell r="S519">
            <v>7</v>
          </cell>
          <cell r="T519">
            <v>6</v>
          </cell>
          <cell r="U519">
            <v>8</v>
          </cell>
          <cell r="V519">
            <v>7</v>
          </cell>
          <cell r="W519">
            <v>5</v>
          </cell>
          <cell r="X519">
            <v>5</v>
          </cell>
          <cell r="Y519">
            <v>10</v>
          </cell>
          <cell r="Z519">
            <v>17</v>
          </cell>
          <cell r="AA519">
            <v>9</v>
          </cell>
          <cell r="AB519">
            <v>4</v>
          </cell>
          <cell r="AC519">
            <v>8</v>
          </cell>
          <cell r="AD519">
            <v>9</v>
          </cell>
          <cell r="AE519">
            <v>5</v>
          </cell>
          <cell r="AF519">
            <v>13</v>
          </cell>
          <cell r="AG519">
            <v>10</v>
          </cell>
          <cell r="AH519">
            <v>12</v>
          </cell>
          <cell r="AI519">
            <v>11</v>
          </cell>
          <cell r="AJ519">
            <v>6</v>
          </cell>
          <cell r="AK519">
            <v>9</v>
          </cell>
          <cell r="AL519">
            <v>10</v>
          </cell>
          <cell r="AM519">
            <v>7</v>
          </cell>
          <cell r="AN519">
            <v>10</v>
          </cell>
          <cell r="AO519">
            <v>15</v>
          </cell>
          <cell r="AP519">
            <v>12</v>
          </cell>
          <cell r="AQ519">
            <v>13</v>
          </cell>
          <cell r="AR519">
            <v>15</v>
          </cell>
          <cell r="AS519">
            <v>12</v>
          </cell>
          <cell r="AT519">
            <v>12</v>
          </cell>
          <cell r="AU519">
            <v>12</v>
          </cell>
          <cell r="AV519">
            <v>9</v>
          </cell>
          <cell r="AW519">
            <v>12</v>
          </cell>
          <cell r="AX519">
            <v>13</v>
          </cell>
          <cell r="AY519">
            <v>11</v>
          </cell>
          <cell r="AZ519">
            <v>8</v>
          </cell>
          <cell r="BA519">
            <v>6</v>
          </cell>
          <cell r="BB519">
            <v>19</v>
          </cell>
          <cell r="BC519">
            <v>6</v>
          </cell>
          <cell r="BD519">
            <v>7</v>
          </cell>
          <cell r="BE519">
            <v>13</v>
          </cell>
          <cell r="BF519">
            <v>11</v>
          </cell>
          <cell r="BG519">
            <v>20</v>
          </cell>
          <cell r="BH519">
            <v>20</v>
          </cell>
          <cell r="BI519">
            <v>14</v>
          </cell>
          <cell r="BJ519">
            <v>15</v>
          </cell>
          <cell r="BK519">
            <v>20</v>
          </cell>
          <cell r="BL519">
            <v>22</v>
          </cell>
          <cell r="BM519">
            <v>19</v>
          </cell>
          <cell r="BN519">
            <v>17</v>
          </cell>
          <cell r="BO519">
            <v>13</v>
          </cell>
          <cell r="BP519">
            <v>13</v>
          </cell>
          <cell r="BQ519">
            <v>12</v>
          </cell>
          <cell r="BR519">
            <v>21</v>
          </cell>
          <cell r="BS519">
            <v>16</v>
          </cell>
          <cell r="BT519">
            <v>22</v>
          </cell>
          <cell r="BU519">
            <v>11</v>
          </cell>
          <cell r="BV519">
            <v>20</v>
          </cell>
          <cell r="BW519">
            <v>11</v>
          </cell>
          <cell r="BX519">
            <v>14</v>
          </cell>
          <cell r="BY519">
            <v>7</v>
          </cell>
          <cell r="BZ519">
            <v>12</v>
          </cell>
          <cell r="CA519">
            <v>11</v>
          </cell>
          <cell r="CB519">
            <v>10</v>
          </cell>
          <cell r="CC519">
            <v>13</v>
          </cell>
          <cell r="CD519">
            <v>9</v>
          </cell>
          <cell r="CE519">
            <v>5</v>
          </cell>
          <cell r="CF519">
            <v>8</v>
          </cell>
          <cell r="CG519">
            <v>6</v>
          </cell>
          <cell r="CH519">
            <v>16</v>
          </cell>
          <cell r="CI519">
            <v>13</v>
          </cell>
          <cell r="CJ519">
            <v>7</v>
          </cell>
          <cell r="CK519">
            <v>11</v>
          </cell>
          <cell r="CL519">
            <v>12</v>
          </cell>
          <cell r="CM519">
            <v>8</v>
          </cell>
          <cell r="CN519">
            <v>4</v>
          </cell>
          <cell r="CO519">
            <v>8</v>
          </cell>
          <cell r="CP519">
            <v>10</v>
          </cell>
          <cell r="CQ519">
            <v>6</v>
          </cell>
          <cell r="CR519">
            <v>1</v>
          </cell>
          <cell r="CS519">
            <v>3</v>
          </cell>
          <cell r="CT519">
            <v>3</v>
          </cell>
          <cell r="CU519">
            <v>2</v>
          </cell>
          <cell r="CV519">
            <v>0</v>
          </cell>
          <cell r="CW519">
            <v>1</v>
          </cell>
          <cell r="CX519">
            <v>1</v>
          </cell>
          <cell r="CY519">
            <v>0</v>
          </cell>
          <cell r="CZ519">
            <v>0</v>
          </cell>
          <cell r="DA519">
            <v>0</v>
          </cell>
          <cell r="DB519">
            <v>0</v>
          </cell>
          <cell r="DC519">
            <v>0</v>
          </cell>
          <cell r="DD519">
            <v>1</v>
          </cell>
          <cell r="DE519">
            <v>0</v>
          </cell>
        </row>
        <row r="520">
          <cell r="A520" t="str">
            <v>ｵｵﾋﾄ31</v>
          </cell>
          <cell r="B520" t="str">
            <v>ｵｵﾋﾄ</v>
          </cell>
          <cell r="C520">
            <v>3</v>
          </cell>
          <cell r="D520">
            <v>1</v>
          </cell>
          <cell r="E520">
            <v>10</v>
          </cell>
          <cell r="F520">
            <v>23</v>
          </cell>
          <cell r="G520">
            <v>15</v>
          </cell>
          <cell r="H520">
            <v>18</v>
          </cell>
          <cell r="I520">
            <v>23</v>
          </cell>
          <cell r="J520">
            <v>22</v>
          </cell>
          <cell r="K520">
            <v>24</v>
          </cell>
          <cell r="L520">
            <v>19</v>
          </cell>
          <cell r="M520">
            <v>31</v>
          </cell>
          <cell r="N520">
            <v>27</v>
          </cell>
          <cell r="O520">
            <v>41</v>
          </cell>
          <cell r="P520">
            <v>38</v>
          </cell>
          <cell r="Q520">
            <v>41</v>
          </cell>
          <cell r="R520">
            <v>40</v>
          </cell>
          <cell r="S520">
            <v>40</v>
          </cell>
          <cell r="T520">
            <v>49</v>
          </cell>
          <cell r="U520">
            <v>40</v>
          </cell>
          <cell r="V520">
            <v>47</v>
          </cell>
          <cell r="W520">
            <v>35</v>
          </cell>
          <cell r="X520">
            <v>22</v>
          </cell>
          <cell r="Y520">
            <v>22</v>
          </cell>
          <cell r="Z520">
            <v>27</v>
          </cell>
          <cell r="AA520">
            <v>17</v>
          </cell>
          <cell r="AB520">
            <v>17</v>
          </cell>
          <cell r="AC520">
            <v>6</v>
          </cell>
          <cell r="AD520">
            <v>14</v>
          </cell>
          <cell r="AE520">
            <v>16</v>
          </cell>
          <cell r="AF520">
            <v>11</v>
          </cell>
          <cell r="AG520">
            <v>10</v>
          </cell>
          <cell r="AH520">
            <v>16</v>
          </cell>
          <cell r="AI520">
            <v>17</v>
          </cell>
          <cell r="AJ520">
            <v>17</v>
          </cell>
          <cell r="AK520">
            <v>15</v>
          </cell>
          <cell r="AL520">
            <v>12</v>
          </cell>
          <cell r="AM520">
            <v>19</v>
          </cell>
          <cell r="AN520">
            <v>21</v>
          </cell>
          <cell r="AO520">
            <v>33</v>
          </cell>
          <cell r="AP520">
            <v>43</v>
          </cell>
          <cell r="AQ520">
            <v>23</v>
          </cell>
          <cell r="AR520">
            <v>27</v>
          </cell>
          <cell r="AS520">
            <v>39</v>
          </cell>
          <cell r="AT520">
            <v>37</v>
          </cell>
          <cell r="AU520">
            <v>42</v>
          </cell>
          <cell r="AV520">
            <v>55</v>
          </cell>
          <cell r="AW520">
            <v>52</v>
          </cell>
          <cell r="AX520">
            <v>60</v>
          </cell>
          <cell r="AY520">
            <v>55</v>
          </cell>
          <cell r="AZ520">
            <v>49</v>
          </cell>
          <cell r="BA520">
            <v>49</v>
          </cell>
          <cell r="BB520">
            <v>46</v>
          </cell>
          <cell r="BC520">
            <v>43</v>
          </cell>
          <cell r="BD520">
            <v>32</v>
          </cell>
          <cell r="BE520">
            <v>39</v>
          </cell>
          <cell r="BF520">
            <v>25</v>
          </cell>
          <cell r="BG520">
            <v>30</v>
          </cell>
          <cell r="BH520">
            <v>25</v>
          </cell>
          <cell r="BI520">
            <v>28</v>
          </cell>
          <cell r="BJ520">
            <v>27</v>
          </cell>
          <cell r="BK520">
            <v>26</v>
          </cell>
          <cell r="BL520">
            <v>23</v>
          </cell>
          <cell r="BM520">
            <v>16</v>
          </cell>
          <cell r="BN520">
            <v>16</v>
          </cell>
          <cell r="BO520">
            <v>21</v>
          </cell>
          <cell r="BP520">
            <v>25</v>
          </cell>
          <cell r="BQ520">
            <v>13</v>
          </cell>
          <cell r="BR520">
            <v>26</v>
          </cell>
          <cell r="BS520">
            <v>36</v>
          </cell>
          <cell r="BT520">
            <v>51</v>
          </cell>
          <cell r="BU520">
            <v>59</v>
          </cell>
          <cell r="BV520">
            <v>36</v>
          </cell>
          <cell r="BW520">
            <v>52</v>
          </cell>
          <cell r="BX520">
            <v>24</v>
          </cell>
          <cell r="BY520">
            <v>34</v>
          </cell>
          <cell r="BZ520">
            <v>35</v>
          </cell>
          <cell r="CA520">
            <v>24</v>
          </cell>
          <cell r="CB520">
            <v>29</v>
          </cell>
          <cell r="CC520">
            <v>23</v>
          </cell>
          <cell r="CD520">
            <v>33</v>
          </cell>
          <cell r="CE520">
            <v>16</v>
          </cell>
          <cell r="CF520">
            <v>13</v>
          </cell>
          <cell r="CG520">
            <v>17</v>
          </cell>
          <cell r="CH520">
            <v>18</v>
          </cell>
          <cell r="CI520">
            <v>11</v>
          </cell>
          <cell r="CJ520">
            <v>12</v>
          </cell>
          <cell r="CK520">
            <v>8</v>
          </cell>
          <cell r="CL520">
            <v>5</v>
          </cell>
          <cell r="CM520">
            <v>10</v>
          </cell>
          <cell r="CN520">
            <v>3</v>
          </cell>
          <cell r="CO520">
            <v>6</v>
          </cell>
          <cell r="CP520">
            <v>6</v>
          </cell>
          <cell r="CQ520">
            <v>2</v>
          </cell>
          <cell r="CR520">
            <v>3</v>
          </cell>
          <cell r="CS520">
            <v>2</v>
          </cell>
          <cell r="CT520">
            <v>1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1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</row>
        <row r="521">
          <cell r="A521" t="str">
            <v>ｵｵﾋﾄ32</v>
          </cell>
          <cell r="B521" t="str">
            <v>ｵｵﾋﾄ</v>
          </cell>
          <cell r="C521">
            <v>3</v>
          </cell>
          <cell r="D521">
            <v>2</v>
          </cell>
          <cell r="E521">
            <v>11</v>
          </cell>
          <cell r="F521">
            <v>18</v>
          </cell>
          <cell r="G521">
            <v>19</v>
          </cell>
          <cell r="H521">
            <v>14</v>
          </cell>
          <cell r="I521">
            <v>14</v>
          </cell>
          <cell r="J521">
            <v>18</v>
          </cell>
          <cell r="K521">
            <v>24</v>
          </cell>
          <cell r="L521">
            <v>18</v>
          </cell>
          <cell r="M521">
            <v>26</v>
          </cell>
          <cell r="N521">
            <v>30</v>
          </cell>
          <cell r="O521">
            <v>41</v>
          </cell>
          <cell r="P521">
            <v>39</v>
          </cell>
          <cell r="Q521">
            <v>43</v>
          </cell>
          <cell r="R521">
            <v>36</v>
          </cell>
          <cell r="S521">
            <v>48</v>
          </cell>
          <cell r="T521">
            <v>42</v>
          </cell>
          <cell r="U521">
            <v>35</v>
          </cell>
          <cell r="V521">
            <v>38</v>
          </cell>
          <cell r="W521">
            <v>40</v>
          </cell>
          <cell r="X521">
            <v>25</v>
          </cell>
          <cell r="Y521">
            <v>21</v>
          </cell>
          <cell r="Z521">
            <v>21</v>
          </cell>
          <cell r="AA521">
            <v>9</v>
          </cell>
          <cell r="AB521">
            <v>11</v>
          </cell>
          <cell r="AC521">
            <v>8</v>
          </cell>
          <cell r="AD521">
            <v>7</v>
          </cell>
          <cell r="AE521">
            <v>15</v>
          </cell>
          <cell r="AF521">
            <v>10</v>
          </cell>
          <cell r="AG521">
            <v>20</v>
          </cell>
          <cell r="AH521">
            <v>12</v>
          </cell>
          <cell r="AI521">
            <v>16</v>
          </cell>
          <cell r="AJ521">
            <v>16</v>
          </cell>
          <cell r="AK521">
            <v>18</v>
          </cell>
          <cell r="AL521">
            <v>15</v>
          </cell>
          <cell r="AM521">
            <v>14</v>
          </cell>
          <cell r="AN521">
            <v>28</v>
          </cell>
          <cell r="AO521">
            <v>25</v>
          </cell>
          <cell r="AP521">
            <v>31</v>
          </cell>
          <cell r="AQ521">
            <v>35</v>
          </cell>
          <cell r="AR521">
            <v>26</v>
          </cell>
          <cell r="AS521">
            <v>38</v>
          </cell>
          <cell r="AT521">
            <v>46</v>
          </cell>
          <cell r="AU521">
            <v>44</v>
          </cell>
          <cell r="AV521">
            <v>42</v>
          </cell>
          <cell r="AW521">
            <v>76</v>
          </cell>
          <cell r="AX521">
            <v>56</v>
          </cell>
          <cell r="AY521">
            <v>59</v>
          </cell>
          <cell r="AZ521">
            <v>52</v>
          </cell>
          <cell r="BA521">
            <v>43</v>
          </cell>
          <cell r="BB521">
            <v>36</v>
          </cell>
          <cell r="BC521">
            <v>29</v>
          </cell>
          <cell r="BD521">
            <v>23</v>
          </cell>
          <cell r="BE521">
            <v>33</v>
          </cell>
          <cell r="BF521">
            <v>21</v>
          </cell>
          <cell r="BG521">
            <v>17</v>
          </cell>
          <cell r="BH521">
            <v>23</v>
          </cell>
          <cell r="BI521">
            <v>26</v>
          </cell>
          <cell r="BJ521">
            <v>26</v>
          </cell>
          <cell r="BK521">
            <v>18</v>
          </cell>
          <cell r="BL521">
            <v>21</v>
          </cell>
          <cell r="BM521">
            <v>17</v>
          </cell>
          <cell r="BN521">
            <v>40</v>
          </cell>
          <cell r="BO521">
            <v>25</v>
          </cell>
          <cell r="BP521">
            <v>32</v>
          </cell>
          <cell r="BQ521">
            <v>34</v>
          </cell>
          <cell r="BR521">
            <v>39</v>
          </cell>
          <cell r="BS521">
            <v>46</v>
          </cell>
          <cell r="BT521">
            <v>50</v>
          </cell>
          <cell r="BU521">
            <v>61</v>
          </cell>
          <cell r="BV521">
            <v>55</v>
          </cell>
          <cell r="BW521">
            <v>48</v>
          </cell>
          <cell r="BX521">
            <v>29</v>
          </cell>
          <cell r="BY521">
            <v>20</v>
          </cell>
          <cell r="BZ521">
            <v>30</v>
          </cell>
          <cell r="CA521">
            <v>29</v>
          </cell>
          <cell r="CB521">
            <v>19</v>
          </cell>
          <cell r="CC521">
            <v>26</v>
          </cell>
          <cell r="CD521">
            <v>14</v>
          </cell>
          <cell r="CE521">
            <v>21</v>
          </cell>
          <cell r="CF521">
            <v>19</v>
          </cell>
          <cell r="CG521">
            <v>20</v>
          </cell>
          <cell r="CH521">
            <v>20</v>
          </cell>
          <cell r="CI521">
            <v>15</v>
          </cell>
          <cell r="CJ521">
            <v>11</v>
          </cell>
          <cell r="CK521">
            <v>19</v>
          </cell>
          <cell r="CL521">
            <v>14</v>
          </cell>
          <cell r="CM521">
            <v>10</v>
          </cell>
          <cell r="CN521">
            <v>12</v>
          </cell>
          <cell r="CO521">
            <v>11</v>
          </cell>
          <cell r="CP521">
            <v>8</v>
          </cell>
          <cell r="CQ521">
            <v>8</v>
          </cell>
          <cell r="CR521">
            <v>11</v>
          </cell>
          <cell r="CS521">
            <v>7</v>
          </cell>
          <cell r="CT521">
            <v>5</v>
          </cell>
          <cell r="CU521">
            <v>5</v>
          </cell>
          <cell r="CV521">
            <v>4</v>
          </cell>
          <cell r="CW521">
            <v>2</v>
          </cell>
          <cell r="CX521">
            <v>4</v>
          </cell>
          <cell r="CY521">
            <v>1</v>
          </cell>
          <cell r="CZ521">
            <v>1</v>
          </cell>
          <cell r="DA521">
            <v>0</v>
          </cell>
          <cell r="DB521">
            <v>2</v>
          </cell>
          <cell r="DC521">
            <v>0</v>
          </cell>
          <cell r="DD521">
            <v>0</v>
          </cell>
          <cell r="DE521">
            <v>0</v>
          </cell>
        </row>
        <row r="522">
          <cell r="A522" t="str">
            <v>ｵｵﾋ131</v>
          </cell>
          <cell r="B522" t="str">
            <v>ｵｵﾋ1</v>
          </cell>
          <cell r="C522">
            <v>3</v>
          </cell>
          <cell r="D522">
            <v>1</v>
          </cell>
          <cell r="E522">
            <v>7</v>
          </cell>
          <cell r="F522">
            <v>5</v>
          </cell>
          <cell r="G522">
            <v>7</v>
          </cell>
          <cell r="H522">
            <v>5</v>
          </cell>
          <cell r="I522">
            <v>12</v>
          </cell>
          <cell r="J522">
            <v>8</v>
          </cell>
          <cell r="K522">
            <v>4</v>
          </cell>
          <cell r="L522">
            <v>9</v>
          </cell>
          <cell r="M522">
            <v>3</v>
          </cell>
          <cell r="N522">
            <v>7</v>
          </cell>
          <cell r="O522">
            <v>7</v>
          </cell>
          <cell r="P522">
            <v>7</v>
          </cell>
          <cell r="Q522">
            <v>7</v>
          </cell>
          <cell r="R522">
            <v>11</v>
          </cell>
          <cell r="S522">
            <v>5</v>
          </cell>
          <cell r="T522">
            <v>15</v>
          </cell>
          <cell r="U522">
            <v>14</v>
          </cell>
          <cell r="V522">
            <v>12</v>
          </cell>
          <cell r="W522">
            <v>12</v>
          </cell>
          <cell r="X522">
            <v>6</v>
          </cell>
          <cell r="Y522">
            <v>10</v>
          </cell>
          <cell r="Z522">
            <v>4</v>
          </cell>
          <cell r="AA522">
            <v>7</v>
          </cell>
          <cell r="AB522">
            <v>4</v>
          </cell>
          <cell r="AC522">
            <v>3</v>
          </cell>
          <cell r="AD522">
            <v>4</v>
          </cell>
          <cell r="AE522">
            <v>4</v>
          </cell>
          <cell r="AF522">
            <v>4</v>
          </cell>
          <cell r="AG522">
            <v>3</v>
          </cell>
          <cell r="AH522">
            <v>4</v>
          </cell>
          <cell r="AI522">
            <v>7</v>
          </cell>
          <cell r="AJ522">
            <v>9</v>
          </cell>
          <cell r="AK522">
            <v>5</v>
          </cell>
          <cell r="AL522">
            <v>3</v>
          </cell>
          <cell r="AM522">
            <v>4</v>
          </cell>
          <cell r="AN522">
            <v>6</v>
          </cell>
          <cell r="AO522">
            <v>8</v>
          </cell>
          <cell r="AP522">
            <v>6</v>
          </cell>
          <cell r="AQ522">
            <v>4</v>
          </cell>
          <cell r="AR522">
            <v>7</v>
          </cell>
          <cell r="AS522">
            <v>8</v>
          </cell>
          <cell r="AT522">
            <v>13</v>
          </cell>
          <cell r="AU522">
            <v>5</v>
          </cell>
          <cell r="AV522">
            <v>5</v>
          </cell>
          <cell r="AW522">
            <v>11</v>
          </cell>
          <cell r="AX522">
            <v>15</v>
          </cell>
          <cell r="AY522">
            <v>22</v>
          </cell>
          <cell r="AZ522">
            <v>20</v>
          </cell>
          <cell r="BA522">
            <v>9</v>
          </cell>
          <cell r="BB522">
            <v>10</v>
          </cell>
          <cell r="BC522">
            <v>10</v>
          </cell>
          <cell r="BD522">
            <v>6</v>
          </cell>
          <cell r="BE522">
            <v>14</v>
          </cell>
          <cell r="BF522">
            <v>14</v>
          </cell>
          <cell r="BG522">
            <v>9</v>
          </cell>
          <cell r="BH522">
            <v>8</v>
          </cell>
          <cell r="BI522">
            <v>7</v>
          </cell>
          <cell r="BJ522">
            <v>3</v>
          </cell>
          <cell r="BK522">
            <v>6</v>
          </cell>
          <cell r="BL522">
            <v>6</v>
          </cell>
          <cell r="BM522">
            <v>4</v>
          </cell>
          <cell r="BN522">
            <v>5</v>
          </cell>
          <cell r="BO522">
            <v>8</v>
          </cell>
          <cell r="BP522">
            <v>6</v>
          </cell>
          <cell r="BQ522">
            <v>3</v>
          </cell>
          <cell r="BR522">
            <v>4</v>
          </cell>
          <cell r="BS522">
            <v>5</v>
          </cell>
          <cell r="BT522">
            <v>4</v>
          </cell>
          <cell r="BU522">
            <v>6</v>
          </cell>
          <cell r="BV522">
            <v>7</v>
          </cell>
          <cell r="BW522">
            <v>9</v>
          </cell>
          <cell r="BX522">
            <v>7</v>
          </cell>
          <cell r="BY522">
            <v>3</v>
          </cell>
          <cell r="BZ522">
            <v>5</v>
          </cell>
          <cell r="CA522">
            <v>3</v>
          </cell>
          <cell r="CB522">
            <v>5</v>
          </cell>
          <cell r="CC522">
            <v>7</v>
          </cell>
          <cell r="CD522">
            <v>6</v>
          </cell>
          <cell r="CE522">
            <v>4</v>
          </cell>
          <cell r="CF522">
            <v>3</v>
          </cell>
          <cell r="CG522">
            <v>1</v>
          </cell>
          <cell r="CH522">
            <v>2</v>
          </cell>
          <cell r="CI522">
            <v>0</v>
          </cell>
          <cell r="CJ522">
            <v>1</v>
          </cell>
          <cell r="CK522">
            <v>0</v>
          </cell>
          <cell r="CL522">
            <v>3</v>
          </cell>
          <cell r="CM522">
            <v>1</v>
          </cell>
          <cell r="CN522">
            <v>0</v>
          </cell>
          <cell r="CO522">
            <v>0</v>
          </cell>
          <cell r="CP522">
            <v>1</v>
          </cell>
          <cell r="CQ522">
            <v>1</v>
          </cell>
          <cell r="CR522">
            <v>0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0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</row>
        <row r="523">
          <cell r="A523" t="str">
            <v>ｵｵﾋ132</v>
          </cell>
          <cell r="B523" t="str">
            <v>ｵｵﾋ1</v>
          </cell>
          <cell r="C523">
            <v>3</v>
          </cell>
          <cell r="D523">
            <v>2</v>
          </cell>
          <cell r="E523">
            <v>5</v>
          </cell>
          <cell r="F523">
            <v>7</v>
          </cell>
          <cell r="G523">
            <v>7</v>
          </cell>
          <cell r="H523">
            <v>4</v>
          </cell>
          <cell r="I523">
            <v>3</v>
          </cell>
          <cell r="J523">
            <v>7</v>
          </cell>
          <cell r="K523">
            <v>4</v>
          </cell>
          <cell r="L523">
            <v>6</v>
          </cell>
          <cell r="M523">
            <v>4</v>
          </cell>
          <cell r="N523">
            <v>5</v>
          </cell>
          <cell r="O523">
            <v>9</v>
          </cell>
          <cell r="P523">
            <v>6</v>
          </cell>
          <cell r="Q523">
            <v>6</v>
          </cell>
          <cell r="R523">
            <v>11</v>
          </cell>
          <cell r="S523">
            <v>14</v>
          </cell>
          <cell r="T523">
            <v>11</v>
          </cell>
          <cell r="U523">
            <v>12</v>
          </cell>
          <cell r="V523">
            <v>16</v>
          </cell>
          <cell r="W523">
            <v>7</v>
          </cell>
          <cell r="X523">
            <v>5</v>
          </cell>
          <cell r="Y523">
            <v>5</v>
          </cell>
          <cell r="Z523">
            <v>7</v>
          </cell>
          <cell r="AA523">
            <v>6</v>
          </cell>
          <cell r="AB523">
            <v>2</v>
          </cell>
          <cell r="AC523">
            <v>1</v>
          </cell>
          <cell r="AD523">
            <v>1</v>
          </cell>
          <cell r="AE523">
            <v>2</v>
          </cell>
          <cell r="AF523">
            <v>4</v>
          </cell>
          <cell r="AG523">
            <v>5</v>
          </cell>
          <cell r="AH523">
            <v>1</v>
          </cell>
          <cell r="AI523">
            <v>7</v>
          </cell>
          <cell r="AJ523">
            <v>6</v>
          </cell>
          <cell r="AK523">
            <v>6</v>
          </cell>
          <cell r="AL523">
            <v>6</v>
          </cell>
          <cell r="AM523">
            <v>5</v>
          </cell>
          <cell r="AN523">
            <v>7</v>
          </cell>
          <cell r="AO523">
            <v>9</v>
          </cell>
          <cell r="AP523">
            <v>8</v>
          </cell>
          <cell r="AQ523">
            <v>10</v>
          </cell>
          <cell r="AR523">
            <v>4</v>
          </cell>
          <cell r="AS523">
            <v>9</v>
          </cell>
          <cell r="AT523">
            <v>10</v>
          </cell>
          <cell r="AU523">
            <v>11</v>
          </cell>
          <cell r="AV523">
            <v>12</v>
          </cell>
          <cell r="AW523">
            <v>17</v>
          </cell>
          <cell r="AX523">
            <v>10</v>
          </cell>
          <cell r="AY523">
            <v>19</v>
          </cell>
          <cell r="AZ523">
            <v>16</v>
          </cell>
          <cell r="BA523">
            <v>26</v>
          </cell>
          <cell r="BB523">
            <v>8</v>
          </cell>
          <cell r="BC523">
            <v>8</v>
          </cell>
          <cell r="BD523">
            <v>7</v>
          </cell>
          <cell r="BE523">
            <v>6</v>
          </cell>
          <cell r="BF523">
            <v>7</v>
          </cell>
          <cell r="BG523">
            <v>9</v>
          </cell>
          <cell r="BH523">
            <v>6</v>
          </cell>
          <cell r="BI523">
            <v>3</v>
          </cell>
          <cell r="BJ523">
            <v>4</v>
          </cell>
          <cell r="BK523">
            <v>3</v>
          </cell>
          <cell r="BL523">
            <v>4</v>
          </cell>
          <cell r="BM523">
            <v>2</v>
          </cell>
          <cell r="BN523">
            <v>4</v>
          </cell>
          <cell r="BO523">
            <v>4</v>
          </cell>
          <cell r="BP523">
            <v>7</v>
          </cell>
          <cell r="BQ523">
            <v>6</v>
          </cell>
          <cell r="BR523">
            <v>5</v>
          </cell>
          <cell r="BS523">
            <v>2</v>
          </cell>
          <cell r="BT523">
            <v>6</v>
          </cell>
          <cell r="BU523">
            <v>8</v>
          </cell>
          <cell r="BV523">
            <v>6</v>
          </cell>
          <cell r="BW523">
            <v>5</v>
          </cell>
          <cell r="BX523">
            <v>2</v>
          </cell>
          <cell r="BY523">
            <v>3</v>
          </cell>
          <cell r="BZ523">
            <v>7</v>
          </cell>
          <cell r="CA523">
            <v>6</v>
          </cell>
          <cell r="CB523">
            <v>7</v>
          </cell>
          <cell r="CC523">
            <v>3</v>
          </cell>
          <cell r="CD523">
            <v>0</v>
          </cell>
          <cell r="CE523">
            <v>2</v>
          </cell>
          <cell r="CF523">
            <v>9</v>
          </cell>
          <cell r="CG523">
            <v>3</v>
          </cell>
          <cell r="CH523">
            <v>5</v>
          </cell>
          <cell r="CI523">
            <v>2</v>
          </cell>
          <cell r="CJ523">
            <v>0</v>
          </cell>
          <cell r="CK523">
            <v>4</v>
          </cell>
          <cell r="CL523">
            <v>5</v>
          </cell>
          <cell r="CM523">
            <v>2</v>
          </cell>
          <cell r="CN523">
            <v>3</v>
          </cell>
          <cell r="CO523">
            <v>4</v>
          </cell>
          <cell r="CP523">
            <v>4</v>
          </cell>
          <cell r="CQ523">
            <v>5</v>
          </cell>
          <cell r="CR523">
            <v>2</v>
          </cell>
          <cell r="CS523">
            <v>0</v>
          </cell>
          <cell r="CT523">
            <v>2</v>
          </cell>
          <cell r="CU523">
            <v>4</v>
          </cell>
          <cell r="CV523">
            <v>0</v>
          </cell>
          <cell r="CW523">
            <v>1</v>
          </cell>
          <cell r="CX523">
            <v>1</v>
          </cell>
          <cell r="CY523">
            <v>0</v>
          </cell>
          <cell r="CZ523">
            <v>0</v>
          </cell>
          <cell r="DA523">
            <v>1</v>
          </cell>
          <cell r="DB523">
            <v>0</v>
          </cell>
          <cell r="DC523">
            <v>0</v>
          </cell>
          <cell r="DD523">
            <v>1</v>
          </cell>
          <cell r="DE523">
            <v>0</v>
          </cell>
        </row>
        <row r="524">
          <cell r="A524" t="str">
            <v>ｵｵﾋ231</v>
          </cell>
          <cell r="B524" t="str">
            <v>ｵｵﾋ2</v>
          </cell>
          <cell r="C524">
            <v>3</v>
          </cell>
          <cell r="D524">
            <v>1</v>
          </cell>
          <cell r="E524">
            <v>5</v>
          </cell>
          <cell r="F524">
            <v>14</v>
          </cell>
          <cell r="G524">
            <v>6</v>
          </cell>
          <cell r="H524">
            <v>10</v>
          </cell>
          <cell r="I524">
            <v>8</v>
          </cell>
          <cell r="J524">
            <v>11</v>
          </cell>
          <cell r="K524">
            <v>7</v>
          </cell>
          <cell r="L524">
            <v>13</v>
          </cell>
          <cell r="M524">
            <v>11</v>
          </cell>
          <cell r="N524">
            <v>16</v>
          </cell>
          <cell r="O524">
            <v>16</v>
          </cell>
          <cell r="P524">
            <v>16</v>
          </cell>
          <cell r="Q524">
            <v>11</v>
          </cell>
          <cell r="R524">
            <v>19</v>
          </cell>
          <cell r="S524">
            <v>11</v>
          </cell>
          <cell r="T524">
            <v>11</v>
          </cell>
          <cell r="U524">
            <v>16</v>
          </cell>
          <cell r="V524">
            <v>23</v>
          </cell>
          <cell r="W524">
            <v>10</v>
          </cell>
          <cell r="X524">
            <v>19</v>
          </cell>
          <cell r="Y524">
            <v>10</v>
          </cell>
          <cell r="Z524">
            <v>15</v>
          </cell>
          <cell r="AA524">
            <v>4</v>
          </cell>
          <cell r="AB524">
            <v>9</v>
          </cell>
          <cell r="AC524">
            <v>1</v>
          </cell>
          <cell r="AD524">
            <v>3</v>
          </cell>
          <cell r="AE524">
            <v>3</v>
          </cell>
          <cell r="AF524">
            <v>4</v>
          </cell>
          <cell r="AG524">
            <v>3</v>
          </cell>
          <cell r="AH524">
            <v>7</v>
          </cell>
          <cell r="AI524">
            <v>7</v>
          </cell>
          <cell r="AJ524">
            <v>10</v>
          </cell>
          <cell r="AK524">
            <v>13</v>
          </cell>
          <cell r="AL524">
            <v>14</v>
          </cell>
          <cell r="AM524">
            <v>7</v>
          </cell>
          <cell r="AN524">
            <v>10</v>
          </cell>
          <cell r="AO524">
            <v>18</v>
          </cell>
          <cell r="AP524">
            <v>8</v>
          </cell>
          <cell r="AQ524">
            <v>14</v>
          </cell>
          <cell r="AR524">
            <v>14</v>
          </cell>
          <cell r="AS524">
            <v>11</v>
          </cell>
          <cell r="AT524">
            <v>11</v>
          </cell>
          <cell r="AU524">
            <v>11</v>
          </cell>
          <cell r="AV524">
            <v>13</v>
          </cell>
          <cell r="AW524">
            <v>18</v>
          </cell>
          <cell r="AX524">
            <v>27</v>
          </cell>
          <cell r="AY524">
            <v>14</v>
          </cell>
          <cell r="AZ524">
            <v>12</v>
          </cell>
          <cell r="BA524">
            <v>23</v>
          </cell>
          <cell r="BB524">
            <v>13</v>
          </cell>
          <cell r="BC524">
            <v>15</v>
          </cell>
          <cell r="BD524">
            <v>7</v>
          </cell>
          <cell r="BE524">
            <v>20</v>
          </cell>
          <cell r="BF524">
            <v>19</v>
          </cell>
          <cell r="BG524">
            <v>9</v>
          </cell>
          <cell r="BH524">
            <v>12</v>
          </cell>
          <cell r="BI524">
            <v>11</v>
          </cell>
          <cell r="BJ524">
            <v>11</v>
          </cell>
          <cell r="BK524">
            <v>14</v>
          </cell>
          <cell r="BL524">
            <v>8</v>
          </cell>
          <cell r="BM524">
            <v>8</v>
          </cell>
          <cell r="BN524">
            <v>8</v>
          </cell>
          <cell r="BO524">
            <v>4</v>
          </cell>
          <cell r="BP524">
            <v>5</v>
          </cell>
          <cell r="BQ524">
            <v>4</v>
          </cell>
          <cell r="BR524">
            <v>9</v>
          </cell>
          <cell r="BS524">
            <v>4</v>
          </cell>
          <cell r="BT524">
            <v>7</v>
          </cell>
          <cell r="BU524">
            <v>10</v>
          </cell>
          <cell r="BV524">
            <v>4</v>
          </cell>
          <cell r="BW524">
            <v>8</v>
          </cell>
          <cell r="BX524">
            <v>3</v>
          </cell>
          <cell r="BY524">
            <v>5</v>
          </cell>
          <cell r="BZ524">
            <v>1</v>
          </cell>
          <cell r="CA524">
            <v>5</v>
          </cell>
          <cell r="CB524">
            <v>9</v>
          </cell>
          <cell r="CC524">
            <v>8</v>
          </cell>
          <cell r="CD524">
            <v>2</v>
          </cell>
          <cell r="CE524">
            <v>3</v>
          </cell>
          <cell r="CF524">
            <v>3</v>
          </cell>
          <cell r="CG524">
            <v>3</v>
          </cell>
          <cell r="CH524">
            <v>4</v>
          </cell>
          <cell r="CI524">
            <v>4</v>
          </cell>
          <cell r="CJ524">
            <v>3</v>
          </cell>
          <cell r="CK524">
            <v>0</v>
          </cell>
          <cell r="CL524">
            <v>4</v>
          </cell>
          <cell r="CM524">
            <v>1</v>
          </cell>
          <cell r="CN524">
            <v>2</v>
          </cell>
          <cell r="CO524">
            <v>1</v>
          </cell>
          <cell r="CP524">
            <v>0</v>
          </cell>
          <cell r="CQ524">
            <v>0</v>
          </cell>
          <cell r="CR524">
            <v>1</v>
          </cell>
          <cell r="CS524">
            <v>1</v>
          </cell>
          <cell r="CT524">
            <v>1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0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</row>
        <row r="525">
          <cell r="A525" t="str">
            <v>ｵｵﾋ232</v>
          </cell>
          <cell r="B525" t="str">
            <v>ｵｵﾋ2</v>
          </cell>
          <cell r="C525">
            <v>3</v>
          </cell>
          <cell r="D525">
            <v>2</v>
          </cell>
          <cell r="E525">
            <v>14</v>
          </cell>
          <cell r="F525">
            <v>5</v>
          </cell>
          <cell r="G525">
            <v>11</v>
          </cell>
          <cell r="H525">
            <v>17</v>
          </cell>
          <cell r="I525">
            <v>9</v>
          </cell>
          <cell r="J525">
            <v>15</v>
          </cell>
          <cell r="K525">
            <v>12</v>
          </cell>
          <cell r="L525">
            <v>14</v>
          </cell>
          <cell r="M525">
            <v>15</v>
          </cell>
          <cell r="N525">
            <v>10</v>
          </cell>
          <cell r="O525">
            <v>17</v>
          </cell>
          <cell r="P525">
            <v>13</v>
          </cell>
          <cell r="Q525">
            <v>11</v>
          </cell>
          <cell r="R525">
            <v>11</v>
          </cell>
          <cell r="S525">
            <v>17</v>
          </cell>
          <cell r="T525">
            <v>21</v>
          </cell>
          <cell r="U525">
            <v>7</v>
          </cell>
          <cell r="V525">
            <v>14</v>
          </cell>
          <cell r="W525">
            <v>18</v>
          </cell>
          <cell r="X525">
            <v>10</v>
          </cell>
          <cell r="Y525">
            <v>6</v>
          </cell>
          <cell r="Z525">
            <v>8</v>
          </cell>
          <cell r="AA525">
            <v>11</v>
          </cell>
          <cell r="AB525">
            <v>11</v>
          </cell>
          <cell r="AC525">
            <v>7</v>
          </cell>
          <cell r="AD525">
            <v>8</v>
          </cell>
          <cell r="AE525">
            <v>8</v>
          </cell>
          <cell r="AF525">
            <v>6</v>
          </cell>
          <cell r="AG525">
            <v>5</v>
          </cell>
          <cell r="AH525">
            <v>7</v>
          </cell>
          <cell r="AI525">
            <v>6</v>
          </cell>
          <cell r="AJ525">
            <v>7</v>
          </cell>
          <cell r="AK525">
            <v>9</v>
          </cell>
          <cell r="AL525">
            <v>8</v>
          </cell>
          <cell r="AM525">
            <v>16</v>
          </cell>
          <cell r="AN525">
            <v>11</v>
          </cell>
          <cell r="AO525">
            <v>7</v>
          </cell>
          <cell r="AP525">
            <v>18</v>
          </cell>
          <cell r="AQ525">
            <v>17</v>
          </cell>
          <cell r="AR525">
            <v>13</v>
          </cell>
          <cell r="AS525">
            <v>15</v>
          </cell>
          <cell r="AT525">
            <v>18</v>
          </cell>
          <cell r="AU525">
            <v>14</v>
          </cell>
          <cell r="AV525">
            <v>24</v>
          </cell>
          <cell r="AW525">
            <v>25</v>
          </cell>
          <cell r="AX525">
            <v>28</v>
          </cell>
          <cell r="AY525">
            <v>21</v>
          </cell>
          <cell r="AZ525">
            <v>22</v>
          </cell>
          <cell r="BA525">
            <v>19</v>
          </cell>
          <cell r="BB525">
            <v>20</v>
          </cell>
          <cell r="BC525">
            <v>22</v>
          </cell>
          <cell r="BD525">
            <v>9</v>
          </cell>
          <cell r="BE525">
            <v>13</v>
          </cell>
          <cell r="BF525">
            <v>10</v>
          </cell>
          <cell r="BG525">
            <v>9</v>
          </cell>
          <cell r="BH525">
            <v>11</v>
          </cell>
          <cell r="BI525">
            <v>12</v>
          </cell>
          <cell r="BJ525">
            <v>7</v>
          </cell>
          <cell r="BK525">
            <v>7</v>
          </cell>
          <cell r="BL525">
            <v>3</v>
          </cell>
          <cell r="BM525">
            <v>6</v>
          </cell>
          <cell r="BN525">
            <v>8</v>
          </cell>
          <cell r="BO525">
            <v>5</v>
          </cell>
          <cell r="BP525">
            <v>6</v>
          </cell>
          <cell r="BQ525">
            <v>2</v>
          </cell>
          <cell r="BR525">
            <v>8</v>
          </cell>
          <cell r="BS525">
            <v>4</v>
          </cell>
          <cell r="BT525">
            <v>6</v>
          </cell>
          <cell r="BU525">
            <v>6</v>
          </cell>
          <cell r="BV525">
            <v>4</v>
          </cell>
          <cell r="BW525">
            <v>6</v>
          </cell>
          <cell r="BX525">
            <v>9</v>
          </cell>
          <cell r="BY525">
            <v>5</v>
          </cell>
          <cell r="BZ525">
            <v>3</v>
          </cell>
          <cell r="CA525">
            <v>3</v>
          </cell>
          <cell r="CB525">
            <v>3</v>
          </cell>
          <cell r="CC525">
            <v>4</v>
          </cell>
          <cell r="CD525">
            <v>4</v>
          </cell>
          <cell r="CE525">
            <v>6</v>
          </cell>
          <cell r="CF525">
            <v>4</v>
          </cell>
          <cell r="CG525">
            <v>4</v>
          </cell>
          <cell r="CH525">
            <v>8</v>
          </cell>
          <cell r="CI525">
            <v>2</v>
          </cell>
          <cell r="CJ525">
            <v>2</v>
          </cell>
          <cell r="CK525">
            <v>4</v>
          </cell>
          <cell r="CL525">
            <v>4</v>
          </cell>
          <cell r="CM525">
            <v>1</v>
          </cell>
          <cell r="CN525">
            <v>0</v>
          </cell>
          <cell r="CO525">
            <v>2</v>
          </cell>
          <cell r="CP525">
            <v>2</v>
          </cell>
          <cell r="CQ525">
            <v>1</v>
          </cell>
          <cell r="CR525">
            <v>2</v>
          </cell>
          <cell r="CS525">
            <v>1</v>
          </cell>
          <cell r="CT525">
            <v>1</v>
          </cell>
          <cell r="CU525">
            <v>1</v>
          </cell>
          <cell r="CV525">
            <v>0</v>
          </cell>
          <cell r="CW525">
            <v>1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1</v>
          </cell>
          <cell r="DD525">
            <v>0</v>
          </cell>
          <cell r="DE525">
            <v>0</v>
          </cell>
        </row>
        <row r="526">
          <cell r="A526" t="str">
            <v>ｵｵﾋ331</v>
          </cell>
          <cell r="B526" t="str">
            <v>ｵｵﾋ3</v>
          </cell>
          <cell r="C526">
            <v>3</v>
          </cell>
          <cell r="D526">
            <v>1</v>
          </cell>
          <cell r="E526">
            <v>12</v>
          </cell>
          <cell r="F526">
            <v>12</v>
          </cell>
          <cell r="G526">
            <v>9</v>
          </cell>
          <cell r="H526">
            <v>9</v>
          </cell>
          <cell r="I526">
            <v>12</v>
          </cell>
          <cell r="J526">
            <v>18</v>
          </cell>
          <cell r="K526">
            <v>19</v>
          </cell>
          <cell r="L526">
            <v>11</v>
          </cell>
          <cell r="M526">
            <v>13</v>
          </cell>
          <cell r="N526">
            <v>17</v>
          </cell>
          <cell r="O526">
            <v>7</v>
          </cell>
          <cell r="P526">
            <v>10</v>
          </cell>
          <cell r="Q526">
            <v>14</v>
          </cell>
          <cell r="R526">
            <v>10</v>
          </cell>
          <cell r="S526">
            <v>21</v>
          </cell>
          <cell r="T526">
            <v>15</v>
          </cell>
          <cell r="U526">
            <v>12</v>
          </cell>
          <cell r="V526">
            <v>14</v>
          </cell>
          <cell r="W526">
            <v>14</v>
          </cell>
          <cell r="X526">
            <v>10</v>
          </cell>
          <cell r="Y526">
            <v>11</v>
          </cell>
          <cell r="Z526">
            <v>13</v>
          </cell>
          <cell r="AA526">
            <v>15</v>
          </cell>
          <cell r="AB526">
            <v>9</v>
          </cell>
          <cell r="AC526">
            <v>8</v>
          </cell>
          <cell r="AD526">
            <v>9</v>
          </cell>
          <cell r="AE526">
            <v>6</v>
          </cell>
          <cell r="AF526">
            <v>14</v>
          </cell>
          <cell r="AG526">
            <v>10</v>
          </cell>
          <cell r="AH526">
            <v>14</v>
          </cell>
          <cell r="AI526">
            <v>18</v>
          </cell>
          <cell r="AJ526">
            <v>15</v>
          </cell>
          <cell r="AK526">
            <v>17</v>
          </cell>
          <cell r="AL526">
            <v>14</v>
          </cell>
          <cell r="AM526">
            <v>21</v>
          </cell>
          <cell r="AN526">
            <v>14</v>
          </cell>
          <cell r="AO526">
            <v>19</v>
          </cell>
          <cell r="AP526">
            <v>9</v>
          </cell>
          <cell r="AQ526">
            <v>14</v>
          </cell>
          <cell r="AR526">
            <v>18</v>
          </cell>
          <cell r="AS526">
            <v>17</v>
          </cell>
          <cell r="AT526">
            <v>11</v>
          </cell>
          <cell r="AU526">
            <v>19</v>
          </cell>
          <cell r="AV526">
            <v>17</v>
          </cell>
          <cell r="AW526">
            <v>29</v>
          </cell>
          <cell r="AX526">
            <v>11</v>
          </cell>
          <cell r="AY526">
            <v>13</v>
          </cell>
          <cell r="AZ526">
            <v>10</v>
          </cell>
          <cell r="BA526">
            <v>25</v>
          </cell>
          <cell r="BB526">
            <v>18</v>
          </cell>
          <cell r="BC526">
            <v>19</v>
          </cell>
          <cell r="BD526">
            <v>6</v>
          </cell>
          <cell r="BE526">
            <v>16</v>
          </cell>
          <cell r="BF526">
            <v>14</v>
          </cell>
          <cell r="BG526">
            <v>8</v>
          </cell>
          <cell r="BH526">
            <v>6</v>
          </cell>
          <cell r="BI526">
            <v>8</v>
          </cell>
          <cell r="BJ526">
            <v>11</v>
          </cell>
          <cell r="BK526">
            <v>8</v>
          </cell>
          <cell r="BL526">
            <v>10</v>
          </cell>
          <cell r="BM526">
            <v>10</v>
          </cell>
          <cell r="BN526">
            <v>11</v>
          </cell>
          <cell r="BO526">
            <v>6</v>
          </cell>
          <cell r="BP526">
            <v>9</v>
          </cell>
          <cell r="BQ526">
            <v>5</v>
          </cell>
          <cell r="BR526">
            <v>7</v>
          </cell>
          <cell r="BS526">
            <v>11</v>
          </cell>
          <cell r="BT526">
            <v>6</v>
          </cell>
          <cell r="BU526">
            <v>4</v>
          </cell>
          <cell r="BV526">
            <v>5</v>
          </cell>
          <cell r="BW526">
            <v>9</v>
          </cell>
          <cell r="BX526">
            <v>4</v>
          </cell>
          <cell r="BY526">
            <v>1</v>
          </cell>
          <cell r="BZ526">
            <v>3</v>
          </cell>
          <cell r="CA526">
            <v>4</v>
          </cell>
          <cell r="CB526">
            <v>4</v>
          </cell>
          <cell r="CC526">
            <v>4</v>
          </cell>
          <cell r="CD526">
            <v>3</v>
          </cell>
          <cell r="CE526">
            <v>2</v>
          </cell>
          <cell r="CF526">
            <v>0</v>
          </cell>
          <cell r="CG526">
            <v>2</v>
          </cell>
          <cell r="CH526">
            <v>4</v>
          </cell>
          <cell r="CI526">
            <v>4</v>
          </cell>
          <cell r="CJ526">
            <v>1</v>
          </cell>
          <cell r="CK526">
            <v>3</v>
          </cell>
          <cell r="CL526">
            <v>0</v>
          </cell>
          <cell r="CM526">
            <v>2</v>
          </cell>
          <cell r="CN526">
            <v>2</v>
          </cell>
          <cell r="CO526">
            <v>1</v>
          </cell>
          <cell r="CP526">
            <v>1</v>
          </cell>
          <cell r="CQ526">
            <v>0</v>
          </cell>
          <cell r="CR526">
            <v>0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0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</row>
        <row r="527">
          <cell r="A527" t="str">
            <v>ｵｵﾋ332</v>
          </cell>
          <cell r="B527" t="str">
            <v>ｵｵﾋ3</v>
          </cell>
          <cell r="C527">
            <v>3</v>
          </cell>
          <cell r="D527">
            <v>2</v>
          </cell>
          <cell r="E527">
            <v>9</v>
          </cell>
          <cell r="F527">
            <v>11</v>
          </cell>
          <cell r="G527">
            <v>15</v>
          </cell>
          <cell r="H527">
            <v>14</v>
          </cell>
          <cell r="I527">
            <v>7</v>
          </cell>
          <cell r="J527">
            <v>13</v>
          </cell>
          <cell r="K527">
            <v>10</v>
          </cell>
          <cell r="L527">
            <v>15</v>
          </cell>
          <cell r="M527">
            <v>8</v>
          </cell>
          <cell r="N527">
            <v>10</v>
          </cell>
          <cell r="O527">
            <v>12</v>
          </cell>
          <cell r="P527">
            <v>10</v>
          </cell>
          <cell r="Q527">
            <v>20</v>
          </cell>
          <cell r="R527">
            <v>13</v>
          </cell>
          <cell r="S527">
            <v>12</v>
          </cell>
          <cell r="T527">
            <v>19</v>
          </cell>
          <cell r="U527">
            <v>17</v>
          </cell>
          <cell r="V527">
            <v>15</v>
          </cell>
          <cell r="W527">
            <v>14</v>
          </cell>
          <cell r="X527">
            <v>12</v>
          </cell>
          <cell r="Y527">
            <v>19</v>
          </cell>
          <cell r="Z527">
            <v>8</v>
          </cell>
          <cell r="AA527">
            <v>11</v>
          </cell>
          <cell r="AB527">
            <v>6</v>
          </cell>
          <cell r="AC527">
            <v>18</v>
          </cell>
          <cell r="AD527">
            <v>18</v>
          </cell>
          <cell r="AE527">
            <v>10</v>
          </cell>
          <cell r="AF527">
            <v>10</v>
          </cell>
          <cell r="AG527">
            <v>8</v>
          </cell>
          <cell r="AH527">
            <v>12</v>
          </cell>
          <cell r="AI527">
            <v>13</v>
          </cell>
          <cell r="AJ527">
            <v>14</v>
          </cell>
          <cell r="AK527">
            <v>9</v>
          </cell>
          <cell r="AL527">
            <v>16</v>
          </cell>
          <cell r="AM527">
            <v>21</v>
          </cell>
          <cell r="AN527">
            <v>20</v>
          </cell>
          <cell r="AO527">
            <v>21</v>
          </cell>
          <cell r="AP527">
            <v>6</v>
          </cell>
          <cell r="AQ527">
            <v>7</v>
          </cell>
          <cell r="AR527">
            <v>21</v>
          </cell>
          <cell r="AS527">
            <v>23</v>
          </cell>
          <cell r="AT527">
            <v>17</v>
          </cell>
          <cell r="AU527">
            <v>13</v>
          </cell>
          <cell r="AV527">
            <v>15</v>
          </cell>
          <cell r="AW527">
            <v>31</v>
          </cell>
          <cell r="AX527">
            <v>14</v>
          </cell>
          <cell r="AY527">
            <v>20</v>
          </cell>
          <cell r="AZ527">
            <v>24</v>
          </cell>
          <cell r="BA527">
            <v>18</v>
          </cell>
          <cell r="BB527">
            <v>14</v>
          </cell>
          <cell r="BC527">
            <v>17</v>
          </cell>
          <cell r="BD527">
            <v>8</v>
          </cell>
          <cell r="BE527">
            <v>18</v>
          </cell>
          <cell r="BF527">
            <v>19</v>
          </cell>
          <cell r="BG527">
            <v>8</v>
          </cell>
          <cell r="BH527">
            <v>8</v>
          </cell>
          <cell r="BI527">
            <v>11</v>
          </cell>
          <cell r="BJ527">
            <v>10</v>
          </cell>
          <cell r="BK527">
            <v>1</v>
          </cell>
          <cell r="BL527">
            <v>13</v>
          </cell>
          <cell r="BM527">
            <v>7</v>
          </cell>
          <cell r="BN527">
            <v>6</v>
          </cell>
          <cell r="BO527">
            <v>7</v>
          </cell>
          <cell r="BP527">
            <v>9</v>
          </cell>
          <cell r="BQ527">
            <v>11</v>
          </cell>
          <cell r="BR527">
            <v>3</v>
          </cell>
          <cell r="BS527">
            <v>5</v>
          </cell>
          <cell r="BT527">
            <v>7</v>
          </cell>
          <cell r="BU527">
            <v>7</v>
          </cell>
          <cell r="BV527">
            <v>2</v>
          </cell>
          <cell r="BW527">
            <v>6</v>
          </cell>
          <cell r="BX527">
            <v>5</v>
          </cell>
          <cell r="BY527">
            <v>3</v>
          </cell>
          <cell r="BZ527">
            <v>3</v>
          </cell>
          <cell r="CA527">
            <v>5</v>
          </cell>
          <cell r="CB527">
            <v>4</v>
          </cell>
          <cell r="CC527">
            <v>7</v>
          </cell>
          <cell r="CD527">
            <v>3</v>
          </cell>
          <cell r="CE527">
            <v>5</v>
          </cell>
          <cell r="CF527">
            <v>6</v>
          </cell>
          <cell r="CG527">
            <v>2</v>
          </cell>
          <cell r="CH527">
            <v>2</v>
          </cell>
          <cell r="CI527">
            <v>4</v>
          </cell>
          <cell r="CJ527">
            <v>4</v>
          </cell>
          <cell r="CK527">
            <v>4</v>
          </cell>
          <cell r="CL527">
            <v>5</v>
          </cell>
          <cell r="CM527">
            <v>3</v>
          </cell>
          <cell r="CN527">
            <v>0</v>
          </cell>
          <cell r="CO527">
            <v>2</v>
          </cell>
          <cell r="CP527">
            <v>2</v>
          </cell>
          <cell r="CQ527">
            <v>1</v>
          </cell>
          <cell r="CR527">
            <v>2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1</v>
          </cell>
          <cell r="CX527">
            <v>0</v>
          </cell>
          <cell r="CY527">
            <v>0</v>
          </cell>
          <cell r="CZ527">
            <v>0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</row>
        <row r="528">
          <cell r="A528" t="str">
            <v>ｵｵﾋ431</v>
          </cell>
          <cell r="B528" t="str">
            <v>ｵｵﾋ4</v>
          </cell>
          <cell r="C528">
            <v>3</v>
          </cell>
          <cell r="D528">
            <v>1</v>
          </cell>
          <cell r="E528">
            <v>12</v>
          </cell>
          <cell r="F528">
            <v>16</v>
          </cell>
          <cell r="G528">
            <v>18</v>
          </cell>
          <cell r="H528">
            <v>11</v>
          </cell>
          <cell r="I528">
            <v>12</v>
          </cell>
          <cell r="J528">
            <v>6</v>
          </cell>
          <cell r="K528">
            <v>8</v>
          </cell>
          <cell r="L528">
            <v>10</v>
          </cell>
          <cell r="M528">
            <v>8</v>
          </cell>
          <cell r="N528">
            <v>12</v>
          </cell>
          <cell r="O528">
            <v>13</v>
          </cell>
          <cell r="P528">
            <v>9</v>
          </cell>
          <cell r="Q528">
            <v>12</v>
          </cell>
          <cell r="R528">
            <v>12</v>
          </cell>
          <cell r="S528">
            <v>15</v>
          </cell>
          <cell r="T528">
            <v>17</v>
          </cell>
          <cell r="U528">
            <v>17</v>
          </cell>
          <cell r="V528">
            <v>14</v>
          </cell>
          <cell r="W528">
            <v>17</v>
          </cell>
          <cell r="X528">
            <v>10</v>
          </cell>
          <cell r="Y528">
            <v>12</v>
          </cell>
          <cell r="Z528">
            <v>11</v>
          </cell>
          <cell r="AA528">
            <v>3</v>
          </cell>
          <cell r="AB528">
            <v>17</v>
          </cell>
          <cell r="AC528">
            <v>10</v>
          </cell>
          <cell r="AD528">
            <v>12</v>
          </cell>
          <cell r="AE528">
            <v>15</v>
          </cell>
          <cell r="AF528">
            <v>8</v>
          </cell>
          <cell r="AG528">
            <v>18</v>
          </cell>
          <cell r="AH528">
            <v>12</v>
          </cell>
          <cell r="AI528">
            <v>20</v>
          </cell>
          <cell r="AJ528">
            <v>21</v>
          </cell>
          <cell r="AK528">
            <v>20</v>
          </cell>
          <cell r="AL528">
            <v>15</v>
          </cell>
          <cell r="AM528">
            <v>26</v>
          </cell>
          <cell r="AN528">
            <v>15</v>
          </cell>
          <cell r="AO528">
            <v>13</v>
          </cell>
          <cell r="AP528">
            <v>14</v>
          </cell>
          <cell r="AQ528">
            <v>10</v>
          </cell>
          <cell r="AR528">
            <v>17</v>
          </cell>
          <cell r="AS528">
            <v>23</v>
          </cell>
          <cell r="AT528">
            <v>19</v>
          </cell>
          <cell r="AU528">
            <v>17</v>
          </cell>
          <cell r="AV528">
            <v>12</v>
          </cell>
          <cell r="AW528">
            <v>23</v>
          </cell>
          <cell r="AX528">
            <v>21</v>
          </cell>
          <cell r="AY528">
            <v>16</v>
          </cell>
          <cell r="AZ528">
            <v>21</v>
          </cell>
          <cell r="BA528">
            <v>22</v>
          </cell>
          <cell r="BB528">
            <v>26</v>
          </cell>
          <cell r="BC528">
            <v>18</v>
          </cell>
          <cell r="BD528">
            <v>13</v>
          </cell>
          <cell r="BE528">
            <v>19</v>
          </cell>
          <cell r="BF528">
            <v>11</v>
          </cell>
          <cell r="BG528">
            <v>11</v>
          </cell>
          <cell r="BH528">
            <v>12</v>
          </cell>
          <cell r="BI528">
            <v>9</v>
          </cell>
          <cell r="BJ528">
            <v>16</v>
          </cell>
          <cell r="BK528">
            <v>15</v>
          </cell>
          <cell r="BL528">
            <v>9</v>
          </cell>
          <cell r="BM528">
            <v>5</v>
          </cell>
          <cell r="BN528">
            <v>9</v>
          </cell>
          <cell r="BO528">
            <v>9</v>
          </cell>
          <cell r="BP528">
            <v>11</v>
          </cell>
          <cell r="BQ528">
            <v>9</v>
          </cell>
          <cell r="BR528">
            <v>5</v>
          </cell>
          <cell r="BS528">
            <v>2</v>
          </cell>
          <cell r="BT528">
            <v>12</v>
          </cell>
          <cell r="BU528">
            <v>9</v>
          </cell>
          <cell r="BV528">
            <v>4</v>
          </cell>
          <cell r="BW528">
            <v>4</v>
          </cell>
          <cell r="BX528">
            <v>3</v>
          </cell>
          <cell r="BY528">
            <v>6</v>
          </cell>
          <cell r="BZ528">
            <v>8</v>
          </cell>
          <cell r="CA528">
            <v>4</v>
          </cell>
          <cell r="CB528">
            <v>4</v>
          </cell>
          <cell r="CC528">
            <v>7</v>
          </cell>
          <cell r="CD528">
            <v>3</v>
          </cell>
          <cell r="CE528">
            <v>1</v>
          </cell>
          <cell r="CF528">
            <v>0</v>
          </cell>
          <cell r="CG528">
            <v>3</v>
          </cell>
          <cell r="CH528">
            <v>3</v>
          </cell>
          <cell r="CI528">
            <v>3</v>
          </cell>
          <cell r="CJ528">
            <v>5</v>
          </cell>
          <cell r="CK528">
            <v>2</v>
          </cell>
          <cell r="CL528">
            <v>4</v>
          </cell>
          <cell r="CM528">
            <v>2</v>
          </cell>
          <cell r="CN528">
            <v>1</v>
          </cell>
          <cell r="CO528">
            <v>3</v>
          </cell>
          <cell r="CP528">
            <v>1</v>
          </cell>
          <cell r="CQ528">
            <v>0</v>
          </cell>
          <cell r="CR528">
            <v>0</v>
          </cell>
          <cell r="CS528">
            <v>0</v>
          </cell>
          <cell r="CT528">
            <v>0</v>
          </cell>
          <cell r="CU528">
            <v>0</v>
          </cell>
          <cell r="CV528">
            <v>2</v>
          </cell>
          <cell r="CW528">
            <v>0</v>
          </cell>
          <cell r="CX528">
            <v>0</v>
          </cell>
          <cell r="CY528">
            <v>0</v>
          </cell>
          <cell r="CZ528">
            <v>0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</row>
        <row r="529">
          <cell r="A529" t="str">
            <v>ｵｵﾋ432</v>
          </cell>
          <cell r="B529" t="str">
            <v>ｵｵﾋ4</v>
          </cell>
          <cell r="C529">
            <v>3</v>
          </cell>
          <cell r="D529">
            <v>2</v>
          </cell>
          <cell r="E529">
            <v>14</v>
          </cell>
          <cell r="F529">
            <v>10</v>
          </cell>
          <cell r="G529">
            <v>11</v>
          </cell>
          <cell r="H529">
            <v>10</v>
          </cell>
          <cell r="I529">
            <v>9</v>
          </cell>
          <cell r="J529">
            <v>8</v>
          </cell>
          <cell r="K529">
            <v>9</v>
          </cell>
          <cell r="L529">
            <v>6</v>
          </cell>
          <cell r="M529">
            <v>9</v>
          </cell>
          <cell r="N529">
            <v>12</v>
          </cell>
          <cell r="O529">
            <v>13</v>
          </cell>
          <cell r="P529">
            <v>9</v>
          </cell>
          <cell r="Q529">
            <v>14</v>
          </cell>
          <cell r="R529">
            <v>9</v>
          </cell>
          <cell r="S529">
            <v>16</v>
          </cell>
          <cell r="T529">
            <v>14</v>
          </cell>
          <cell r="U529">
            <v>13</v>
          </cell>
          <cell r="V529">
            <v>16</v>
          </cell>
          <cell r="W529">
            <v>15</v>
          </cell>
          <cell r="X529">
            <v>13</v>
          </cell>
          <cell r="Y529">
            <v>17</v>
          </cell>
          <cell r="Z529">
            <v>8</v>
          </cell>
          <cell r="AA529">
            <v>10</v>
          </cell>
          <cell r="AB529">
            <v>17</v>
          </cell>
          <cell r="AC529">
            <v>9</v>
          </cell>
          <cell r="AD529">
            <v>6</v>
          </cell>
          <cell r="AE529">
            <v>14</v>
          </cell>
          <cell r="AF529">
            <v>8</v>
          </cell>
          <cell r="AG529">
            <v>12</v>
          </cell>
          <cell r="AH529">
            <v>15</v>
          </cell>
          <cell r="AI529">
            <v>15</v>
          </cell>
          <cell r="AJ529">
            <v>15</v>
          </cell>
          <cell r="AK529">
            <v>17</v>
          </cell>
          <cell r="AL529">
            <v>19</v>
          </cell>
          <cell r="AM529">
            <v>19</v>
          </cell>
          <cell r="AN529">
            <v>17</v>
          </cell>
          <cell r="AO529">
            <v>9</v>
          </cell>
          <cell r="AP529">
            <v>14</v>
          </cell>
          <cell r="AQ529">
            <v>10</v>
          </cell>
          <cell r="AR529">
            <v>12</v>
          </cell>
          <cell r="AS529">
            <v>14</v>
          </cell>
          <cell r="AT529">
            <v>22</v>
          </cell>
          <cell r="AU529">
            <v>20</v>
          </cell>
          <cell r="AV529">
            <v>21</v>
          </cell>
          <cell r="AW529">
            <v>19</v>
          </cell>
          <cell r="AX529">
            <v>24</v>
          </cell>
          <cell r="AY529">
            <v>22</v>
          </cell>
          <cell r="AZ529">
            <v>9</v>
          </cell>
          <cell r="BA529">
            <v>19</v>
          </cell>
          <cell r="BB529">
            <v>25</v>
          </cell>
          <cell r="BC529">
            <v>21</v>
          </cell>
          <cell r="BD529">
            <v>15</v>
          </cell>
          <cell r="BE529">
            <v>14</v>
          </cell>
          <cell r="BF529">
            <v>15</v>
          </cell>
          <cell r="BG529">
            <v>13</v>
          </cell>
          <cell r="BH529">
            <v>7</v>
          </cell>
          <cell r="BI529">
            <v>12</v>
          </cell>
          <cell r="BJ529">
            <v>14</v>
          </cell>
          <cell r="BK529">
            <v>10</v>
          </cell>
          <cell r="BL529">
            <v>9</v>
          </cell>
          <cell r="BM529">
            <v>10</v>
          </cell>
          <cell r="BN529">
            <v>8</v>
          </cell>
          <cell r="BO529">
            <v>9</v>
          </cell>
          <cell r="BP529">
            <v>5</v>
          </cell>
          <cell r="BQ529">
            <v>9</v>
          </cell>
          <cell r="BR529">
            <v>6</v>
          </cell>
          <cell r="BS529">
            <v>8</v>
          </cell>
          <cell r="BT529">
            <v>3</v>
          </cell>
          <cell r="BU529">
            <v>7</v>
          </cell>
          <cell r="BV529">
            <v>10</v>
          </cell>
          <cell r="BW529">
            <v>4</v>
          </cell>
          <cell r="BX529">
            <v>6</v>
          </cell>
          <cell r="BY529">
            <v>9</v>
          </cell>
          <cell r="BZ529">
            <v>5</v>
          </cell>
          <cell r="CA529">
            <v>4</v>
          </cell>
          <cell r="CB529">
            <v>5</v>
          </cell>
          <cell r="CC529">
            <v>5</v>
          </cell>
          <cell r="CD529">
            <v>4</v>
          </cell>
          <cell r="CE529">
            <v>3</v>
          </cell>
          <cell r="CF529">
            <v>4</v>
          </cell>
          <cell r="CG529">
            <v>7</v>
          </cell>
          <cell r="CH529">
            <v>2</v>
          </cell>
          <cell r="CI529">
            <v>3</v>
          </cell>
          <cell r="CJ529">
            <v>3</v>
          </cell>
          <cell r="CK529">
            <v>0</v>
          </cell>
          <cell r="CL529">
            <v>5</v>
          </cell>
          <cell r="CM529">
            <v>1</v>
          </cell>
          <cell r="CN529">
            <v>2</v>
          </cell>
          <cell r="CO529">
            <v>3</v>
          </cell>
          <cell r="CP529">
            <v>0</v>
          </cell>
          <cell r="CQ529">
            <v>3</v>
          </cell>
          <cell r="CR529">
            <v>1</v>
          </cell>
          <cell r="CS529">
            <v>2</v>
          </cell>
          <cell r="CT529">
            <v>1</v>
          </cell>
          <cell r="CU529">
            <v>1</v>
          </cell>
          <cell r="CV529">
            <v>1</v>
          </cell>
          <cell r="CW529">
            <v>0</v>
          </cell>
          <cell r="CX529">
            <v>0</v>
          </cell>
          <cell r="CY529">
            <v>0</v>
          </cell>
          <cell r="CZ529">
            <v>0</v>
          </cell>
          <cell r="DA529">
            <v>1</v>
          </cell>
          <cell r="DB529">
            <v>0</v>
          </cell>
          <cell r="DC529">
            <v>0</v>
          </cell>
          <cell r="DD529">
            <v>0</v>
          </cell>
          <cell r="DE529">
            <v>1</v>
          </cell>
        </row>
        <row r="530">
          <cell r="A530" t="str">
            <v>ｵｵﾔﾏ31</v>
          </cell>
          <cell r="B530" t="str">
            <v>ｵｵﾔﾏ</v>
          </cell>
          <cell r="C530">
            <v>3</v>
          </cell>
          <cell r="D530">
            <v>1</v>
          </cell>
          <cell r="E530">
            <v>2</v>
          </cell>
          <cell r="F530">
            <v>5</v>
          </cell>
          <cell r="G530">
            <v>7</v>
          </cell>
          <cell r="H530">
            <v>5</v>
          </cell>
          <cell r="I530">
            <v>4</v>
          </cell>
          <cell r="J530">
            <v>3</v>
          </cell>
          <cell r="K530">
            <v>1</v>
          </cell>
          <cell r="L530">
            <v>3</v>
          </cell>
          <cell r="M530">
            <v>6</v>
          </cell>
          <cell r="N530">
            <v>3</v>
          </cell>
          <cell r="O530">
            <v>3</v>
          </cell>
          <cell r="P530">
            <v>7</v>
          </cell>
          <cell r="Q530">
            <v>3</v>
          </cell>
          <cell r="R530">
            <v>6</v>
          </cell>
          <cell r="S530">
            <v>6</v>
          </cell>
          <cell r="T530">
            <v>9</v>
          </cell>
          <cell r="U530">
            <v>6</v>
          </cell>
          <cell r="V530">
            <v>2</v>
          </cell>
          <cell r="W530">
            <v>6</v>
          </cell>
          <cell r="X530">
            <v>6</v>
          </cell>
          <cell r="Y530">
            <v>3</v>
          </cell>
          <cell r="Z530">
            <v>6</v>
          </cell>
          <cell r="AA530">
            <v>7</v>
          </cell>
          <cell r="AB530">
            <v>4</v>
          </cell>
          <cell r="AC530">
            <v>2</v>
          </cell>
          <cell r="AD530">
            <v>4</v>
          </cell>
          <cell r="AE530">
            <v>3</v>
          </cell>
          <cell r="AF530">
            <v>4</v>
          </cell>
          <cell r="AG530">
            <v>5</v>
          </cell>
          <cell r="AH530">
            <v>3</v>
          </cell>
          <cell r="AI530">
            <v>5</v>
          </cell>
          <cell r="AJ530">
            <v>8</v>
          </cell>
          <cell r="AK530">
            <v>10</v>
          </cell>
          <cell r="AL530">
            <v>8</v>
          </cell>
          <cell r="AM530">
            <v>7</v>
          </cell>
          <cell r="AN530">
            <v>6</v>
          </cell>
          <cell r="AO530">
            <v>7</v>
          </cell>
          <cell r="AP530">
            <v>9</v>
          </cell>
          <cell r="AQ530">
            <v>6</v>
          </cell>
          <cell r="AR530">
            <v>12</v>
          </cell>
          <cell r="AS530">
            <v>3</v>
          </cell>
          <cell r="AT530">
            <v>9</v>
          </cell>
          <cell r="AU530">
            <v>12</v>
          </cell>
          <cell r="AV530">
            <v>14</v>
          </cell>
          <cell r="AW530">
            <v>16</v>
          </cell>
          <cell r="AX530">
            <v>15</v>
          </cell>
          <cell r="AY530">
            <v>5</v>
          </cell>
          <cell r="AZ530">
            <v>9</v>
          </cell>
          <cell r="BA530">
            <v>4</v>
          </cell>
          <cell r="BB530">
            <v>7</v>
          </cell>
          <cell r="BC530">
            <v>2</v>
          </cell>
          <cell r="BD530">
            <v>6</v>
          </cell>
          <cell r="BE530">
            <v>11</v>
          </cell>
          <cell r="BF530">
            <v>12</v>
          </cell>
          <cell r="BG530">
            <v>5</v>
          </cell>
          <cell r="BH530">
            <v>5</v>
          </cell>
          <cell r="BI530">
            <v>9</v>
          </cell>
          <cell r="BJ530">
            <v>10</v>
          </cell>
          <cell r="BK530">
            <v>4</v>
          </cell>
          <cell r="BL530">
            <v>7</v>
          </cell>
          <cell r="BM530">
            <v>9</v>
          </cell>
          <cell r="BN530">
            <v>7</v>
          </cell>
          <cell r="BO530">
            <v>7</v>
          </cell>
          <cell r="BP530">
            <v>7</v>
          </cell>
          <cell r="BQ530">
            <v>6</v>
          </cell>
          <cell r="BR530">
            <v>10</v>
          </cell>
          <cell r="BS530">
            <v>8</v>
          </cell>
          <cell r="BT530">
            <v>12</v>
          </cell>
          <cell r="BU530">
            <v>16</v>
          </cell>
          <cell r="BV530">
            <v>16</v>
          </cell>
          <cell r="BW530">
            <v>8</v>
          </cell>
          <cell r="BX530">
            <v>8</v>
          </cell>
          <cell r="BY530">
            <v>5</v>
          </cell>
          <cell r="BZ530">
            <v>7</v>
          </cell>
          <cell r="CA530">
            <v>6</v>
          </cell>
          <cell r="CB530">
            <v>4</v>
          </cell>
          <cell r="CC530">
            <v>3</v>
          </cell>
          <cell r="CD530">
            <v>12</v>
          </cell>
          <cell r="CE530">
            <v>10</v>
          </cell>
          <cell r="CF530">
            <v>7</v>
          </cell>
          <cell r="CG530">
            <v>7</v>
          </cell>
          <cell r="CH530">
            <v>4</v>
          </cell>
          <cell r="CI530">
            <v>5</v>
          </cell>
          <cell r="CJ530">
            <v>9</v>
          </cell>
          <cell r="CK530">
            <v>8</v>
          </cell>
          <cell r="CL530">
            <v>7</v>
          </cell>
          <cell r="CM530">
            <v>6</v>
          </cell>
          <cell r="CN530">
            <v>4</v>
          </cell>
          <cell r="CO530">
            <v>5</v>
          </cell>
          <cell r="CP530">
            <v>1</v>
          </cell>
          <cell r="CQ530">
            <v>1</v>
          </cell>
          <cell r="CR530">
            <v>2</v>
          </cell>
          <cell r="CS530">
            <v>1</v>
          </cell>
          <cell r="CT530">
            <v>3</v>
          </cell>
          <cell r="CU530">
            <v>1</v>
          </cell>
          <cell r="CV530">
            <v>2</v>
          </cell>
          <cell r="CW530">
            <v>0</v>
          </cell>
          <cell r="CX530">
            <v>0</v>
          </cell>
          <cell r="CY530">
            <v>0</v>
          </cell>
          <cell r="CZ530">
            <v>0</v>
          </cell>
          <cell r="DA530">
            <v>0</v>
          </cell>
          <cell r="DB530">
            <v>0</v>
          </cell>
          <cell r="DC530">
            <v>0</v>
          </cell>
          <cell r="DD530">
            <v>0</v>
          </cell>
          <cell r="DE530">
            <v>0</v>
          </cell>
        </row>
        <row r="531">
          <cell r="A531" t="str">
            <v>ｵｵﾔﾏ32</v>
          </cell>
          <cell r="B531" t="str">
            <v>ｵｵﾔﾏ</v>
          </cell>
          <cell r="C531">
            <v>3</v>
          </cell>
          <cell r="D531">
            <v>2</v>
          </cell>
          <cell r="E531">
            <v>0</v>
          </cell>
          <cell r="F531">
            <v>5</v>
          </cell>
          <cell r="G531">
            <v>9</v>
          </cell>
          <cell r="H531">
            <v>2</v>
          </cell>
          <cell r="I531">
            <v>5</v>
          </cell>
          <cell r="J531">
            <v>14</v>
          </cell>
          <cell r="K531">
            <v>5</v>
          </cell>
          <cell r="L531">
            <v>6</v>
          </cell>
          <cell r="M531">
            <v>2</v>
          </cell>
          <cell r="N531">
            <v>6</v>
          </cell>
          <cell r="O531">
            <v>10</v>
          </cell>
          <cell r="P531">
            <v>8</v>
          </cell>
          <cell r="Q531">
            <v>3</v>
          </cell>
          <cell r="R531">
            <v>9</v>
          </cell>
          <cell r="S531">
            <v>4</v>
          </cell>
          <cell r="T531">
            <v>4</v>
          </cell>
          <cell r="U531">
            <v>5</v>
          </cell>
          <cell r="V531">
            <v>9</v>
          </cell>
          <cell r="W531">
            <v>5</v>
          </cell>
          <cell r="X531">
            <v>7</v>
          </cell>
          <cell r="Y531">
            <v>4</v>
          </cell>
          <cell r="Z531">
            <v>6</v>
          </cell>
          <cell r="AA531">
            <v>2</v>
          </cell>
          <cell r="AB531">
            <v>2</v>
          </cell>
          <cell r="AC531">
            <v>2</v>
          </cell>
          <cell r="AD531">
            <v>6</v>
          </cell>
          <cell r="AE531">
            <v>4</v>
          </cell>
          <cell r="AF531">
            <v>4</v>
          </cell>
          <cell r="AG531">
            <v>7</v>
          </cell>
          <cell r="AH531">
            <v>3</v>
          </cell>
          <cell r="AI531">
            <v>2</v>
          </cell>
          <cell r="AJ531">
            <v>7</v>
          </cell>
          <cell r="AK531">
            <v>3</v>
          </cell>
          <cell r="AL531">
            <v>13</v>
          </cell>
          <cell r="AM531">
            <v>5</v>
          </cell>
          <cell r="AN531">
            <v>7</v>
          </cell>
          <cell r="AO531">
            <v>8</v>
          </cell>
          <cell r="AP531">
            <v>6</v>
          </cell>
          <cell r="AQ531">
            <v>8</v>
          </cell>
          <cell r="AR531">
            <v>8</v>
          </cell>
          <cell r="AS531">
            <v>7</v>
          </cell>
          <cell r="AT531">
            <v>11</v>
          </cell>
          <cell r="AU531">
            <v>5</v>
          </cell>
          <cell r="AV531">
            <v>10</v>
          </cell>
          <cell r="AW531">
            <v>9</v>
          </cell>
          <cell r="AX531">
            <v>7</v>
          </cell>
          <cell r="AY531">
            <v>11</v>
          </cell>
          <cell r="AZ531">
            <v>12</v>
          </cell>
          <cell r="BA531">
            <v>5</v>
          </cell>
          <cell r="BB531">
            <v>7</v>
          </cell>
          <cell r="BC531">
            <v>5</v>
          </cell>
          <cell r="BD531">
            <v>5</v>
          </cell>
          <cell r="BE531">
            <v>7</v>
          </cell>
          <cell r="BF531">
            <v>10</v>
          </cell>
          <cell r="BG531">
            <v>8</v>
          </cell>
          <cell r="BH531">
            <v>8</v>
          </cell>
          <cell r="BI531">
            <v>8</v>
          </cell>
          <cell r="BJ531">
            <v>6</v>
          </cell>
          <cell r="BK531">
            <v>10</v>
          </cell>
          <cell r="BL531">
            <v>5</v>
          </cell>
          <cell r="BM531">
            <v>7</v>
          </cell>
          <cell r="BN531">
            <v>8</v>
          </cell>
          <cell r="BO531">
            <v>7</v>
          </cell>
          <cell r="BP531">
            <v>8</v>
          </cell>
          <cell r="BQ531">
            <v>12</v>
          </cell>
          <cell r="BR531">
            <v>15</v>
          </cell>
          <cell r="BS531">
            <v>10</v>
          </cell>
          <cell r="BT531">
            <v>10</v>
          </cell>
          <cell r="BU531">
            <v>6</v>
          </cell>
          <cell r="BV531">
            <v>9</v>
          </cell>
          <cell r="BW531">
            <v>10</v>
          </cell>
          <cell r="BX531">
            <v>10</v>
          </cell>
          <cell r="BY531">
            <v>9</v>
          </cell>
          <cell r="BZ531">
            <v>12</v>
          </cell>
          <cell r="CA531">
            <v>8</v>
          </cell>
          <cell r="CB531">
            <v>5</v>
          </cell>
          <cell r="CC531">
            <v>5</v>
          </cell>
          <cell r="CD531">
            <v>6</v>
          </cell>
          <cell r="CE531">
            <v>6</v>
          </cell>
          <cell r="CF531">
            <v>8</v>
          </cell>
          <cell r="CG531">
            <v>7</v>
          </cell>
          <cell r="CH531">
            <v>7</v>
          </cell>
          <cell r="CI531">
            <v>9</v>
          </cell>
          <cell r="CJ531">
            <v>9</v>
          </cell>
          <cell r="CK531">
            <v>7</v>
          </cell>
          <cell r="CL531">
            <v>10</v>
          </cell>
          <cell r="CM531">
            <v>15</v>
          </cell>
          <cell r="CN531">
            <v>5</v>
          </cell>
          <cell r="CO531">
            <v>12</v>
          </cell>
          <cell r="CP531">
            <v>6</v>
          </cell>
          <cell r="CQ531">
            <v>7</v>
          </cell>
          <cell r="CR531">
            <v>5</v>
          </cell>
          <cell r="CS531">
            <v>8</v>
          </cell>
          <cell r="CT531">
            <v>12</v>
          </cell>
          <cell r="CU531">
            <v>7</v>
          </cell>
          <cell r="CV531">
            <v>4</v>
          </cell>
          <cell r="CW531">
            <v>3</v>
          </cell>
          <cell r="CX531">
            <v>4</v>
          </cell>
          <cell r="CY531">
            <v>1</v>
          </cell>
          <cell r="CZ531">
            <v>1</v>
          </cell>
          <cell r="DA531">
            <v>1</v>
          </cell>
          <cell r="DB531">
            <v>0</v>
          </cell>
          <cell r="DC531">
            <v>3</v>
          </cell>
          <cell r="DD531">
            <v>0</v>
          </cell>
          <cell r="DE531">
            <v>0</v>
          </cell>
        </row>
        <row r="532">
          <cell r="A532" t="str">
            <v>ｶﾐｶﾞ31</v>
          </cell>
          <cell r="B532" t="str">
            <v>ｶﾐｶﾞ</v>
          </cell>
          <cell r="C532">
            <v>3</v>
          </cell>
          <cell r="D532">
            <v>1</v>
          </cell>
          <cell r="E532">
            <v>11</v>
          </cell>
          <cell r="F532">
            <v>13</v>
          </cell>
          <cell r="G532">
            <v>8</v>
          </cell>
          <cell r="H532">
            <v>5</v>
          </cell>
          <cell r="I532">
            <v>14</v>
          </cell>
          <cell r="J532">
            <v>15</v>
          </cell>
          <cell r="K532">
            <v>16</v>
          </cell>
          <cell r="L532">
            <v>16</v>
          </cell>
          <cell r="M532">
            <v>14</v>
          </cell>
          <cell r="N532">
            <v>14</v>
          </cell>
          <cell r="O532">
            <v>19</v>
          </cell>
          <cell r="P532">
            <v>13</v>
          </cell>
          <cell r="Q532">
            <v>17</v>
          </cell>
          <cell r="R532">
            <v>14</v>
          </cell>
          <cell r="S532">
            <v>13</v>
          </cell>
          <cell r="T532">
            <v>14</v>
          </cell>
          <cell r="U532">
            <v>16</v>
          </cell>
          <cell r="V532">
            <v>19</v>
          </cell>
          <cell r="W532">
            <v>16</v>
          </cell>
          <cell r="X532">
            <v>10</v>
          </cell>
          <cell r="Y532">
            <v>11</v>
          </cell>
          <cell r="Z532">
            <v>12</v>
          </cell>
          <cell r="AA532">
            <v>15</v>
          </cell>
          <cell r="AB532">
            <v>10</v>
          </cell>
          <cell r="AC532">
            <v>10</v>
          </cell>
          <cell r="AD532">
            <v>10</v>
          </cell>
          <cell r="AE532">
            <v>10</v>
          </cell>
          <cell r="AF532">
            <v>10</v>
          </cell>
          <cell r="AG532">
            <v>6</v>
          </cell>
          <cell r="AH532">
            <v>15</v>
          </cell>
          <cell r="AI532">
            <v>11</v>
          </cell>
          <cell r="AJ532">
            <v>19</v>
          </cell>
          <cell r="AK532">
            <v>9</v>
          </cell>
          <cell r="AL532">
            <v>18</v>
          </cell>
          <cell r="AM532">
            <v>19</v>
          </cell>
          <cell r="AN532">
            <v>15</v>
          </cell>
          <cell r="AO532">
            <v>13</v>
          </cell>
          <cell r="AP532">
            <v>21</v>
          </cell>
          <cell r="AQ532">
            <v>21</v>
          </cell>
          <cell r="AR532">
            <v>25</v>
          </cell>
          <cell r="AS532">
            <v>21</v>
          </cell>
          <cell r="AT532">
            <v>19</v>
          </cell>
          <cell r="AU532">
            <v>24</v>
          </cell>
          <cell r="AV532">
            <v>36</v>
          </cell>
          <cell r="AW532">
            <v>25</v>
          </cell>
          <cell r="AX532">
            <v>28</v>
          </cell>
          <cell r="AY532">
            <v>22</v>
          </cell>
          <cell r="AZ532">
            <v>19</v>
          </cell>
          <cell r="BA532">
            <v>20</v>
          </cell>
          <cell r="BB532">
            <v>21</v>
          </cell>
          <cell r="BC532">
            <v>9</v>
          </cell>
          <cell r="BD532">
            <v>13</v>
          </cell>
          <cell r="BE532">
            <v>26</v>
          </cell>
          <cell r="BF532">
            <v>22</v>
          </cell>
          <cell r="BG532">
            <v>16</v>
          </cell>
          <cell r="BH532">
            <v>28</v>
          </cell>
          <cell r="BI532">
            <v>20</v>
          </cell>
          <cell r="BJ532">
            <v>11</v>
          </cell>
          <cell r="BK532">
            <v>13</v>
          </cell>
          <cell r="BL532">
            <v>12</v>
          </cell>
          <cell r="BM532">
            <v>20</v>
          </cell>
          <cell r="BN532">
            <v>14</v>
          </cell>
          <cell r="BO532">
            <v>19</v>
          </cell>
          <cell r="BP532">
            <v>22</v>
          </cell>
          <cell r="BQ532">
            <v>22</v>
          </cell>
          <cell r="BR532">
            <v>22</v>
          </cell>
          <cell r="BS532">
            <v>21</v>
          </cell>
          <cell r="BT532">
            <v>26</v>
          </cell>
          <cell r="BU532">
            <v>24</v>
          </cell>
          <cell r="BV532">
            <v>22</v>
          </cell>
          <cell r="BW532">
            <v>29</v>
          </cell>
          <cell r="BX532">
            <v>15</v>
          </cell>
          <cell r="BY532">
            <v>20</v>
          </cell>
          <cell r="BZ532">
            <v>24</v>
          </cell>
          <cell r="CA532">
            <v>10</v>
          </cell>
          <cell r="CB532">
            <v>24</v>
          </cell>
          <cell r="CC532">
            <v>21</v>
          </cell>
          <cell r="CD532">
            <v>17</v>
          </cell>
          <cell r="CE532">
            <v>17</v>
          </cell>
          <cell r="CF532">
            <v>19</v>
          </cell>
          <cell r="CG532">
            <v>13</v>
          </cell>
          <cell r="CH532">
            <v>13</v>
          </cell>
          <cell r="CI532">
            <v>11</v>
          </cell>
          <cell r="CJ532">
            <v>19</v>
          </cell>
          <cell r="CK532">
            <v>12</v>
          </cell>
          <cell r="CL532">
            <v>5</v>
          </cell>
          <cell r="CM532">
            <v>10</v>
          </cell>
          <cell r="CN532">
            <v>3</v>
          </cell>
          <cell r="CO532">
            <v>4</v>
          </cell>
          <cell r="CP532">
            <v>2</v>
          </cell>
          <cell r="CQ532">
            <v>6</v>
          </cell>
          <cell r="CR532">
            <v>2</v>
          </cell>
          <cell r="CS532">
            <v>4</v>
          </cell>
          <cell r="CT532">
            <v>2</v>
          </cell>
          <cell r="CU532">
            <v>3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1</v>
          </cell>
          <cell r="DC532">
            <v>0</v>
          </cell>
          <cell r="DD532">
            <v>0</v>
          </cell>
          <cell r="DE532">
            <v>0</v>
          </cell>
        </row>
        <row r="533">
          <cell r="A533" t="str">
            <v>ｶﾐｶﾞ32</v>
          </cell>
          <cell r="B533" t="str">
            <v>ｶﾐｶﾞ</v>
          </cell>
          <cell r="C533">
            <v>3</v>
          </cell>
          <cell r="D533">
            <v>2</v>
          </cell>
          <cell r="E533">
            <v>10</v>
          </cell>
          <cell r="F533">
            <v>10</v>
          </cell>
          <cell r="G533">
            <v>13</v>
          </cell>
          <cell r="H533">
            <v>14</v>
          </cell>
          <cell r="I533">
            <v>15</v>
          </cell>
          <cell r="J533">
            <v>19</v>
          </cell>
          <cell r="K533">
            <v>16</v>
          </cell>
          <cell r="L533">
            <v>18</v>
          </cell>
          <cell r="M533">
            <v>12</v>
          </cell>
          <cell r="N533">
            <v>19</v>
          </cell>
          <cell r="O533">
            <v>18</v>
          </cell>
          <cell r="P533">
            <v>6</v>
          </cell>
          <cell r="Q533">
            <v>18</v>
          </cell>
          <cell r="R533">
            <v>6</v>
          </cell>
          <cell r="S533">
            <v>13</v>
          </cell>
          <cell r="T533">
            <v>9</v>
          </cell>
          <cell r="U533">
            <v>17</v>
          </cell>
          <cell r="V533">
            <v>10</v>
          </cell>
          <cell r="W533">
            <v>10</v>
          </cell>
          <cell r="X533">
            <v>15</v>
          </cell>
          <cell r="Y533">
            <v>10</v>
          </cell>
          <cell r="Z533">
            <v>15</v>
          </cell>
          <cell r="AA533">
            <v>9</v>
          </cell>
          <cell r="AB533">
            <v>8</v>
          </cell>
          <cell r="AC533">
            <v>9</v>
          </cell>
          <cell r="AD533">
            <v>11</v>
          </cell>
          <cell r="AE533">
            <v>12</v>
          </cell>
          <cell r="AF533">
            <v>7</v>
          </cell>
          <cell r="AG533">
            <v>13</v>
          </cell>
          <cell r="AH533">
            <v>13</v>
          </cell>
          <cell r="AI533">
            <v>6</v>
          </cell>
          <cell r="AJ533">
            <v>16</v>
          </cell>
          <cell r="AK533">
            <v>29</v>
          </cell>
          <cell r="AL533">
            <v>15</v>
          </cell>
          <cell r="AM533">
            <v>16</v>
          </cell>
          <cell r="AN533">
            <v>14</v>
          </cell>
          <cell r="AO533">
            <v>11</v>
          </cell>
          <cell r="AP533">
            <v>14</v>
          </cell>
          <cell r="AQ533">
            <v>18</v>
          </cell>
          <cell r="AR533">
            <v>20</v>
          </cell>
          <cell r="AS533">
            <v>18</v>
          </cell>
          <cell r="AT533">
            <v>30</v>
          </cell>
          <cell r="AU533">
            <v>27</v>
          </cell>
          <cell r="AV533">
            <v>22</v>
          </cell>
          <cell r="AW533">
            <v>26</v>
          </cell>
          <cell r="AX533">
            <v>22</v>
          </cell>
          <cell r="AY533">
            <v>22</v>
          </cell>
          <cell r="AZ533">
            <v>18</v>
          </cell>
          <cell r="BA533">
            <v>16</v>
          </cell>
          <cell r="BB533">
            <v>18</v>
          </cell>
          <cell r="BC533">
            <v>17</v>
          </cell>
          <cell r="BD533">
            <v>14</v>
          </cell>
          <cell r="BE533">
            <v>21</v>
          </cell>
          <cell r="BF533">
            <v>22</v>
          </cell>
          <cell r="BG533">
            <v>20</v>
          </cell>
          <cell r="BH533">
            <v>14</v>
          </cell>
          <cell r="BI533">
            <v>21</v>
          </cell>
          <cell r="BJ533">
            <v>13</v>
          </cell>
          <cell r="BK533">
            <v>23</v>
          </cell>
          <cell r="BL533">
            <v>25</v>
          </cell>
          <cell r="BM533">
            <v>11</v>
          </cell>
          <cell r="BN533">
            <v>30</v>
          </cell>
          <cell r="BO533">
            <v>24</v>
          </cell>
          <cell r="BP533">
            <v>16</v>
          </cell>
          <cell r="BQ533">
            <v>21</v>
          </cell>
          <cell r="BR533">
            <v>17</v>
          </cell>
          <cell r="BS533">
            <v>24</v>
          </cell>
          <cell r="BT533">
            <v>33</v>
          </cell>
          <cell r="BU533">
            <v>28</v>
          </cell>
          <cell r="BV533">
            <v>35</v>
          </cell>
          <cell r="BW533">
            <v>23</v>
          </cell>
          <cell r="BX533">
            <v>6</v>
          </cell>
          <cell r="BY533">
            <v>22</v>
          </cell>
          <cell r="BZ533">
            <v>29</v>
          </cell>
          <cell r="CA533">
            <v>14</v>
          </cell>
          <cell r="CB533">
            <v>23</v>
          </cell>
          <cell r="CC533">
            <v>26</v>
          </cell>
          <cell r="CD533">
            <v>18</v>
          </cell>
          <cell r="CE533">
            <v>22</v>
          </cell>
          <cell r="CF533">
            <v>29</v>
          </cell>
          <cell r="CG533">
            <v>20</v>
          </cell>
          <cell r="CH533">
            <v>9</v>
          </cell>
          <cell r="CI533">
            <v>15</v>
          </cell>
          <cell r="CJ533">
            <v>12</v>
          </cell>
          <cell r="CK533">
            <v>16</v>
          </cell>
          <cell r="CL533">
            <v>17</v>
          </cell>
          <cell r="CM533">
            <v>9</v>
          </cell>
          <cell r="CN533">
            <v>17</v>
          </cell>
          <cell r="CO533">
            <v>13</v>
          </cell>
          <cell r="CP533">
            <v>12</v>
          </cell>
          <cell r="CQ533">
            <v>6</v>
          </cell>
          <cell r="CR533">
            <v>9</v>
          </cell>
          <cell r="CS533">
            <v>10</v>
          </cell>
          <cell r="CT533">
            <v>5</v>
          </cell>
          <cell r="CU533">
            <v>5</v>
          </cell>
          <cell r="CV533">
            <v>6</v>
          </cell>
          <cell r="CW533">
            <v>4</v>
          </cell>
          <cell r="CX533">
            <v>4</v>
          </cell>
          <cell r="CY533">
            <v>3</v>
          </cell>
          <cell r="CZ533">
            <v>2</v>
          </cell>
          <cell r="DA533">
            <v>1</v>
          </cell>
          <cell r="DB533">
            <v>2</v>
          </cell>
          <cell r="DC533">
            <v>0</v>
          </cell>
          <cell r="DD533">
            <v>1</v>
          </cell>
          <cell r="DE533">
            <v>0</v>
          </cell>
        </row>
        <row r="534">
          <cell r="A534" t="str">
            <v>ｶﾐﾊﾗ31</v>
          </cell>
          <cell r="B534" t="str">
            <v>ｶﾐﾊﾗ</v>
          </cell>
          <cell r="C534">
            <v>3</v>
          </cell>
          <cell r="D534">
            <v>1</v>
          </cell>
          <cell r="E534">
            <v>4</v>
          </cell>
          <cell r="F534">
            <v>8</v>
          </cell>
          <cell r="G534">
            <v>9</v>
          </cell>
          <cell r="H534">
            <v>9</v>
          </cell>
          <cell r="I534">
            <v>6</v>
          </cell>
          <cell r="J534">
            <v>5</v>
          </cell>
          <cell r="K534">
            <v>7</v>
          </cell>
          <cell r="L534">
            <v>6</v>
          </cell>
          <cell r="M534">
            <v>7</v>
          </cell>
          <cell r="N534">
            <v>6</v>
          </cell>
          <cell r="O534">
            <v>9</v>
          </cell>
          <cell r="P534">
            <v>5</v>
          </cell>
          <cell r="Q534">
            <v>7</v>
          </cell>
          <cell r="R534">
            <v>5</v>
          </cell>
          <cell r="S534">
            <v>6</v>
          </cell>
          <cell r="T534">
            <v>9</v>
          </cell>
          <cell r="U534">
            <v>4</v>
          </cell>
          <cell r="V534">
            <v>3</v>
          </cell>
          <cell r="W534">
            <v>5</v>
          </cell>
          <cell r="X534">
            <v>5</v>
          </cell>
          <cell r="Y534">
            <v>2</v>
          </cell>
          <cell r="Z534">
            <v>3</v>
          </cell>
          <cell r="AA534">
            <v>2</v>
          </cell>
          <cell r="AB534">
            <v>5</v>
          </cell>
          <cell r="AC534">
            <v>3</v>
          </cell>
          <cell r="AD534">
            <v>6</v>
          </cell>
          <cell r="AE534">
            <v>3</v>
          </cell>
          <cell r="AF534">
            <v>6</v>
          </cell>
          <cell r="AG534">
            <v>2</v>
          </cell>
          <cell r="AH534">
            <v>10</v>
          </cell>
          <cell r="AI534">
            <v>3</v>
          </cell>
          <cell r="AJ534">
            <v>5</v>
          </cell>
          <cell r="AK534">
            <v>3</v>
          </cell>
          <cell r="AL534">
            <v>5</v>
          </cell>
          <cell r="AM534">
            <v>4</v>
          </cell>
          <cell r="AN534">
            <v>8</v>
          </cell>
          <cell r="AO534">
            <v>12</v>
          </cell>
          <cell r="AP534">
            <v>9</v>
          </cell>
          <cell r="AQ534">
            <v>12</v>
          </cell>
          <cell r="AR534">
            <v>11</v>
          </cell>
          <cell r="AS534">
            <v>7</v>
          </cell>
          <cell r="AT534">
            <v>9</v>
          </cell>
          <cell r="AU534">
            <v>12</v>
          </cell>
          <cell r="AV534">
            <v>10</v>
          </cell>
          <cell r="AW534">
            <v>15</v>
          </cell>
          <cell r="AX534">
            <v>11</v>
          </cell>
          <cell r="AY534">
            <v>9</v>
          </cell>
          <cell r="AZ534">
            <v>8</v>
          </cell>
          <cell r="BA534">
            <v>4</v>
          </cell>
          <cell r="BB534">
            <v>5</v>
          </cell>
          <cell r="BC534">
            <v>7</v>
          </cell>
          <cell r="BD534">
            <v>11</v>
          </cell>
          <cell r="BE534">
            <v>3</v>
          </cell>
          <cell r="BF534">
            <v>4</v>
          </cell>
          <cell r="BG534">
            <v>5</v>
          </cell>
          <cell r="BH534">
            <v>6</v>
          </cell>
          <cell r="BI534">
            <v>5</v>
          </cell>
          <cell r="BJ534">
            <v>5</v>
          </cell>
          <cell r="BK534">
            <v>5</v>
          </cell>
          <cell r="BL534">
            <v>12</v>
          </cell>
          <cell r="BM534">
            <v>8</v>
          </cell>
          <cell r="BN534">
            <v>13</v>
          </cell>
          <cell r="BO534">
            <v>13</v>
          </cell>
          <cell r="BP534">
            <v>7</v>
          </cell>
          <cell r="BQ534">
            <v>4</v>
          </cell>
          <cell r="BR534">
            <v>8</v>
          </cell>
          <cell r="BS534">
            <v>11</v>
          </cell>
          <cell r="BT534">
            <v>9</v>
          </cell>
          <cell r="BU534">
            <v>14</v>
          </cell>
          <cell r="BV534">
            <v>16</v>
          </cell>
          <cell r="BW534">
            <v>11</v>
          </cell>
          <cell r="BX534">
            <v>10</v>
          </cell>
          <cell r="BY534">
            <v>6</v>
          </cell>
          <cell r="BZ534">
            <v>11</v>
          </cell>
          <cell r="CA534">
            <v>8</v>
          </cell>
          <cell r="CB534">
            <v>5</v>
          </cell>
          <cell r="CC534">
            <v>5</v>
          </cell>
          <cell r="CD534">
            <v>7</v>
          </cell>
          <cell r="CE534">
            <v>4</v>
          </cell>
          <cell r="CF534">
            <v>5</v>
          </cell>
          <cell r="CG534">
            <v>6</v>
          </cell>
          <cell r="CH534">
            <v>2</v>
          </cell>
          <cell r="CI534">
            <v>5</v>
          </cell>
          <cell r="CJ534">
            <v>2</v>
          </cell>
          <cell r="CK534">
            <v>5</v>
          </cell>
          <cell r="CL534">
            <v>2</v>
          </cell>
          <cell r="CM534">
            <v>6</v>
          </cell>
          <cell r="CN534">
            <v>0</v>
          </cell>
          <cell r="CO534">
            <v>2</v>
          </cell>
          <cell r="CP534">
            <v>3</v>
          </cell>
          <cell r="CQ534">
            <v>1</v>
          </cell>
          <cell r="CR534">
            <v>1</v>
          </cell>
          <cell r="CS534">
            <v>0</v>
          </cell>
          <cell r="CT534">
            <v>0</v>
          </cell>
          <cell r="CU534">
            <v>2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1</v>
          </cell>
          <cell r="DA534">
            <v>0</v>
          </cell>
          <cell r="DB534">
            <v>0</v>
          </cell>
          <cell r="DC534">
            <v>0</v>
          </cell>
          <cell r="DD534">
            <v>0</v>
          </cell>
          <cell r="DE534">
            <v>0</v>
          </cell>
        </row>
        <row r="535">
          <cell r="A535" t="str">
            <v>ｶﾐﾊﾗ32</v>
          </cell>
          <cell r="B535" t="str">
            <v>ｶﾐﾊﾗ</v>
          </cell>
          <cell r="C535">
            <v>3</v>
          </cell>
          <cell r="D535">
            <v>2</v>
          </cell>
          <cell r="E535">
            <v>3</v>
          </cell>
          <cell r="F535">
            <v>2</v>
          </cell>
          <cell r="G535">
            <v>4</v>
          </cell>
          <cell r="H535">
            <v>7</v>
          </cell>
          <cell r="I535">
            <v>5</v>
          </cell>
          <cell r="J535">
            <v>7</v>
          </cell>
          <cell r="K535">
            <v>7</v>
          </cell>
          <cell r="L535">
            <v>11</v>
          </cell>
          <cell r="M535">
            <v>9</v>
          </cell>
          <cell r="N535">
            <v>4</v>
          </cell>
          <cell r="O535">
            <v>4</v>
          </cell>
          <cell r="P535">
            <v>5</v>
          </cell>
          <cell r="Q535">
            <v>10</v>
          </cell>
          <cell r="R535">
            <v>6</v>
          </cell>
          <cell r="S535">
            <v>2</v>
          </cell>
          <cell r="T535">
            <v>8</v>
          </cell>
          <cell r="U535">
            <v>10</v>
          </cell>
          <cell r="V535">
            <v>4</v>
          </cell>
          <cell r="W535">
            <v>10</v>
          </cell>
          <cell r="X535">
            <v>4</v>
          </cell>
          <cell r="Y535">
            <v>3</v>
          </cell>
          <cell r="Z535">
            <v>3</v>
          </cell>
          <cell r="AA535">
            <v>4</v>
          </cell>
          <cell r="AB535">
            <v>3</v>
          </cell>
          <cell r="AC535">
            <v>4</v>
          </cell>
          <cell r="AD535">
            <v>4</v>
          </cell>
          <cell r="AE535">
            <v>5</v>
          </cell>
          <cell r="AF535">
            <v>7</v>
          </cell>
          <cell r="AG535">
            <v>3</v>
          </cell>
          <cell r="AH535">
            <v>7</v>
          </cell>
          <cell r="AI535">
            <v>4</v>
          </cell>
          <cell r="AJ535">
            <v>6</v>
          </cell>
          <cell r="AK535">
            <v>7</v>
          </cell>
          <cell r="AL535">
            <v>7</v>
          </cell>
          <cell r="AM535">
            <v>7</v>
          </cell>
          <cell r="AN535">
            <v>6</v>
          </cell>
          <cell r="AO535">
            <v>5</v>
          </cell>
          <cell r="AP535">
            <v>6</v>
          </cell>
          <cell r="AQ535">
            <v>9</v>
          </cell>
          <cell r="AR535">
            <v>14</v>
          </cell>
          <cell r="AS535">
            <v>10</v>
          </cell>
          <cell r="AT535">
            <v>8</v>
          </cell>
          <cell r="AU535">
            <v>15</v>
          </cell>
          <cell r="AV535">
            <v>7</v>
          </cell>
          <cell r="AW535">
            <v>5</v>
          </cell>
          <cell r="AX535">
            <v>8</v>
          </cell>
          <cell r="AY535">
            <v>5</v>
          </cell>
          <cell r="AZ535">
            <v>6</v>
          </cell>
          <cell r="BA535">
            <v>9</v>
          </cell>
          <cell r="BB535">
            <v>7</v>
          </cell>
          <cell r="BC535">
            <v>8</v>
          </cell>
          <cell r="BD535">
            <v>3</v>
          </cell>
          <cell r="BE535">
            <v>6</v>
          </cell>
          <cell r="BF535">
            <v>3</v>
          </cell>
          <cell r="BG535">
            <v>6</v>
          </cell>
          <cell r="BH535">
            <v>7</v>
          </cell>
          <cell r="BI535">
            <v>10</v>
          </cell>
          <cell r="BJ535">
            <v>6</v>
          </cell>
          <cell r="BK535">
            <v>12</v>
          </cell>
          <cell r="BL535">
            <v>4</v>
          </cell>
          <cell r="BM535">
            <v>9</v>
          </cell>
          <cell r="BN535">
            <v>9</v>
          </cell>
          <cell r="BO535">
            <v>12</v>
          </cell>
          <cell r="BP535">
            <v>6</v>
          </cell>
          <cell r="BQ535">
            <v>2</v>
          </cell>
          <cell r="BR535">
            <v>9</v>
          </cell>
          <cell r="BS535">
            <v>7</v>
          </cell>
          <cell r="BT535">
            <v>7</v>
          </cell>
          <cell r="BU535">
            <v>16</v>
          </cell>
          <cell r="BV535">
            <v>13</v>
          </cell>
          <cell r="BW535">
            <v>15</v>
          </cell>
          <cell r="BX535">
            <v>7</v>
          </cell>
          <cell r="BY535">
            <v>9</v>
          </cell>
          <cell r="BZ535">
            <v>3</v>
          </cell>
          <cell r="CA535">
            <v>5</v>
          </cell>
          <cell r="CB535">
            <v>9</v>
          </cell>
          <cell r="CC535">
            <v>11</v>
          </cell>
          <cell r="CD535">
            <v>11</v>
          </cell>
          <cell r="CE535">
            <v>8</v>
          </cell>
          <cell r="CF535">
            <v>5</v>
          </cell>
          <cell r="CG535">
            <v>5</v>
          </cell>
          <cell r="CH535">
            <v>5</v>
          </cell>
          <cell r="CI535">
            <v>6</v>
          </cell>
          <cell r="CJ535">
            <v>5</v>
          </cell>
          <cell r="CK535">
            <v>5</v>
          </cell>
          <cell r="CL535">
            <v>7</v>
          </cell>
          <cell r="CM535">
            <v>7</v>
          </cell>
          <cell r="CN535">
            <v>5</v>
          </cell>
          <cell r="CO535">
            <v>4</v>
          </cell>
          <cell r="CP535">
            <v>1</v>
          </cell>
          <cell r="CQ535">
            <v>4</v>
          </cell>
          <cell r="CR535">
            <v>0</v>
          </cell>
          <cell r="CS535">
            <v>1</v>
          </cell>
          <cell r="CT535">
            <v>1</v>
          </cell>
          <cell r="CU535">
            <v>4</v>
          </cell>
          <cell r="CV535">
            <v>1</v>
          </cell>
          <cell r="CW535">
            <v>2</v>
          </cell>
          <cell r="CX535">
            <v>1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C535">
            <v>0</v>
          </cell>
          <cell r="DD535">
            <v>0</v>
          </cell>
          <cell r="DE535">
            <v>0</v>
          </cell>
        </row>
        <row r="536">
          <cell r="A536" t="str">
            <v>ｶﾝｻﾞ31</v>
          </cell>
          <cell r="B536" t="str">
            <v>ｶﾝｻﾞ</v>
          </cell>
          <cell r="C536">
            <v>3</v>
          </cell>
          <cell r="D536">
            <v>1</v>
          </cell>
          <cell r="E536">
            <v>8</v>
          </cell>
          <cell r="F536">
            <v>5</v>
          </cell>
          <cell r="G536">
            <v>8</v>
          </cell>
          <cell r="H536">
            <v>12</v>
          </cell>
          <cell r="I536">
            <v>9</v>
          </cell>
          <cell r="J536">
            <v>12</v>
          </cell>
          <cell r="K536">
            <v>10</v>
          </cell>
          <cell r="L536">
            <v>9</v>
          </cell>
          <cell r="M536">
            <v>13</v>
          </cell>
          <cell r="N536">
            <v>18</v>
          </cell>
          <cell r="O536">
            <v>10</v>
          </cell>
          <cell r="P536">
            <v>13</v>
          </cell>
          <cell r="Q536">
            <v>9</v>
          </cell>
          <cell r="R536">
            <v>10</v>
          </cell>
          <cell r="S536">
            <v>17</v>
          </cell>
          <cell r="T536">
            <v>14</v>
          </cell>
          <cell r="U536">
            <v>14</v>
          </cell>
          <cell r="V536">
            <v>12</v>
          </cell>
          <cell r="W536">
            <v>18</v>
          </cell>
          <cell r="X536">
            <v>13</v>
          </cell>
          <cell r="Y536">
            <v>10</v>
          </cell>
          <cell r="Z536">
            <v>16</v>
          </cell>
          <cell r="AA536">
            <v>7</v>
          </cell>
          <cell r="AB536">
            <v>11</v>
          </cell>
          <cell r="AC536">
            <v>14</v>
          </cell>
          <cell r="AD536">
            <v>11</v>
          </cell>
          <cell r="AE536">
            <v>7</v>
          </cell>
          <cell r="AF536">
            <v>12</v>
          </cell>
          <cell r="AG536">
            <v>6</v>
          </cell>
          <cell r="AH536">
            <v>10</v>
          </cell>
          <cell r="AI536">
            <v>16</v>
          </cell>
          <cell r="AJ536">
            <v>8</v>
          </cell>
          <cell r="AK536">
            <v>10</v>
          </cell>
          <cell r="AL536">
            <v>12</v>
          </cell>
          <cell r="AM536">
            <v>6</v>
          </cell>
          <cell r="AN536">
            <v>13</v>
          </cell>
          <cell r="AO536">
            <v>15</v>
          </cell>
          <cell r="AP536">
            <v>11</v>
          </cell>
          <cell r="AQ536">
            <v>10</v>
          </cell>
          <cell r="AR536">
            <v>16</v>
          </cell>
          <cell r="AS536">
            <v>21</v>
          </cell>
          <cell r="AT536">
            <v>20</v>
          </cell>
          <cell r="AU536">
            <v>19</v>
          </cell>
          <cell r="AV536">
            <v>12</v>
          </cell>
          <cell r="AW536">
            <v>15</v>
          </cell>
          <cell r="AX536">
            <v>18</v>
          </cell>
          <cell r="AY536">
            <v>20</v>
          </cell>
          <cell r="AZ536">
            <v>18</v>
          </cell>
          <cell r="BA536">
            <v>21</v>
          </cell>
          <cell r="BB536">
            <v>23</v>
          </cell>
          <cell r="BC536">
            <v>12</v>
          </cell>
          <cell r="BD536">
            <v>11</v>
          </cell>
          <cell r="BE536">
            <v>15</v>
          </cell>
          <cell r="BF536">
            <v>15</v>
          </cell>
          <cell r="BG536">
            <v>10</v>
          </cell>
          <cell r="BH536">
            <v>10</v>
          </cell>
          <cell r="BI536">
            <v>15</v>
          </cell>
          <cell r="BJ536">
            <v>14</v>
          </cell>
          <cell r="BK536">
            <v>25</v>
          </cell>
          <cell r="BL536">
            <v>15</v>
          </cell>
          <cell r="BM536">
            <v>20</v>
          </cell>
          <cell r="BN536">
            <v>17</v>
          </cell>
          <cell r="BO536">
            <v>16</v>
          </cell>
          <cell r="BP536">
            <v>16</v>
          </cell>
          <cell r="BQ536">
            <v>14</v>
          </cell>
          <cell r="BR536">
            <v>16</v>
          </cell>
          <cell r="BS536">
            <v>17</v>
          </cell>
          <cell r="BT536">
            <v>24</v>
          </cell>
          <cell r="BU536">
            <v>28</v>
          </cell>
          <cell r="BV536">
            <v>26</v>
          </cell>
          <cell r="BW536">
            <v>13</v>
          </cell>
          <cell r="BX536">
            <v>16</v>
          </cell>
          <cell r="BY536">
            <v>23</v>
          </cell>
          <cell r="BZ536">
            <v>21</v>
          </cell>
          <cell r="CA536">
            <v>22</v>
          </cell>
          <cell r="CB536">
            <v>17</v>
          </cell>
          <cell r="CC536">
            <v>12</v>
          </cell>
          <cell r="CD536">
            <v>15</v>
          </cell>
          <cell r="CE536">
            <v>13</v>
          </cell>
          <cell r="CF536">
            <v>14</v>
          </cell>
          <cell r="CG536">
            <v>16</v>
          </cell>
          <cell r="CH536">
            <v>12</v>
          </cell>
          <cell r="CI536">
            <v>6</v>
          </cell>
          <cell r="CJ536">
            <v>3</v>
          </cell>
          <cell r="CK536">
            <v>6</v>
          </cell>
          <cell r="CL536">
            <v>6</v>
          </cell>
          <cell r="CM536">
            <v>7</v>
          </cell>
          <cell r="CN536">
            <v>3</v>
          </cell>
          <cell r="CO536">
            <v>4</v>
          </cell>
          <cell r="CP536">
            <v>3</v>
          </cell>
          <cell r="CQ536">
            <v>2</v>
          </cell>
          <cell r="CR536">
            <v>0</v>
          </cell>
          <cell r="CS536">
            <v>3</v>
          </cell>
          <cell r="CT536">
            <v>2</v>
          </cell>
          <cell r="CU536">
            <v>1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C536">
            <v>0</v>
          </cell>
          <cell r="DD536">
            <v>0</v>
          </cell>
          <cell r="DE536">
            <v>0</v>
          </cell>
        </row>
        <row r="537">
          <cell r="A537" t="str">
            <v>ｶﾝｻﾞ32</v>
          </cell>
          <cell r="B537" t="str">
            <v>ｶﾝｻﾞ</v>
          </cell>
          <cell r="C537">
            <v>3</v>
          </cell>
          <cell r="D537">
            <v>2</v>
          </cell>
          <cell r="E537">
            <v>5</v>
          </cell>
          <cell r="F537">
            <v>7</v>
          </cell>
          <cell r="G537">
            <v>14</v>
          </cell>
          <cell r="H537">
            <v>9</v>
          </cell>
          <cell r="I537">
            <v>15</v>
          </cell>
          <cell r="J537">
            <v>13</v>
          </cell>
          <cell r="K537">
            <v>9</v>
          </cell>
          <cell r="L537">
            <v>10</v>
          </cell>
          <cell r="M537">
            <v>10</v>
          </cell>
          <cell r="N537">
            <v>10</v>
          </cell>
          <cell r="O537">
            <v>10</v>
          </cell>
          <cell r="P537">
            <v>13</v>
          </cell>
          <cell r="Q537">
            <v>15</v>
          </cell>
          <cell r="R537">
            <v>11</v>
          </cell>
          <cell r="S537">
            <v>16</v>
          </cell>
          <cell r="T537">
            <v>15</v>
          </cell>
          <cell r="U537">
            <v>2</v>
          </cell>
          <cell r="V537">
            <v>7</v>
          </cell>
          <cell r="W537">
            <v>10</v>
          </cell>
          <cell r="X537">
            <v>18</v>
          </cell>
          <cell r="Y537">
            <v>14</v>
          </cell>
          <cell r="Z537">
            <v>21</v>
          </cell>
          <cell r="AA537">
            <v>17</v>
          </cell>
          <cell r="AB537">
            <v>20</v>
          </cell>
          <cell r="AC537">
            <v>17</v>
          </cell>
          <cell r="AD537">
            <v>18</v>
          </cell>
          <cell r="AE537">
            <v>14</v>
          </cell>
          <cell r="AF537">
            <v>9</v>
          </cell>
          <cell r="AG537">
            <v>9</v>
          </cell>
          <cell r="AH537">
            <v>8</v>
          </cell>
          <cell r="AI537">
            <v>13</v>
          </cell>
          <cell r="AJ537">
            <v>8</v>
          </cell>
          <cell r="AK537">
            <v>12</v>
          </cell>
          <cell r="AL537">
            <v>14</v>
          </cell>
          <cell r="AM537">
            <v>17</v>
          </cell>
          <cell r="AN537">
            <v>12</v>
          </cell>
          <cell r="AO537">
            <v>14</v>
          </cell>
          <cell r="AP537">
            <v>14</v>
          </cell>
          <cell r="AQ537">
            <v>17</v>
          </cell>
          <cell r="AR537">
            <v>15</v>
          </cell>
          <cell r="AS537">
            <v>9</v>
          </cell>
          <cell r="AT537">
            <v>18</v>
          </cell>
          <cell r="AU537">
            <v>15</v>
          </cell>
          <cell r="AV537">
            <v>25</v>
          </cell>
          <cell r="AW537">
            <v>16</v>
          </cell>
          <cell r="AX537">
            <v>18</v>
          </cell>
          <cell r="AY537">
            <v>22</v>
          </cell>
          <cell r="AZ537">
            <v>9</v>
          </cell>
          <cell r="BA537">
            <v>5</v>
          </cell>
          <cell r="BB537">
            <v>19</v>
          </cell>
          <cell r="BC537">
            <v>16</v>
          </cell>
          <cell r="BD537">
            <v>8</v>
          </cell>
          <cell r="BE537">
            <v>15</v>
          </cell>
          <cell r="BF537">
            <v>14</v>
          </cell>
          <cell r="BG537">
            <v>16</v>
          </cell>
          <cell r="BH537">
            <v>16</v>
          </cell>
          <cell r="BI537">
            <v>20</v>
          </cell>
          <cell r="BJ537">
            <v>21</v>
          </cell>
          <cell r="BK537">
            <v>18</v>
          </cell>
          <cell r="BL537">
            <v>19</v>
          </cell>
          <cell r="BM537">
            <v>15</v>
          </cell>
          <cell r="BN537">
            <v>17</v>
          </cell>
          <cell r="BO537">
            <v>13</v>
          </cell>
          <cell r="BP537">
            <v>21</v>
          </cell>
          <cell r="BQ537">
            <v>20</v>
          </cell>
          <cell r="BR537">
            <v>29</v>
          </cell>
          <cell r="BS537">
            <v>26</v>
          </cell>
          <cell r="BT537">
            <v>24</v>
          </cell>
          <cell r="BU537">
            <v>27</v>
          </cell>
          <cell r="BV537">
            <v>24</v>
          </cell>
          <cell r="BW537">
            <v>30</v>
          </cell>
          <cell r="BX537">
            <v>11</v>
          </cell>
          <cell r="BY537">
            <v>21</v>
          </cell>
          <cell r="BZ537">
            <v>24</v>
          </cell>
          <cell r="CA537">
            <v>15</v>
          </cell>
          <cell r="CB537">
            <v>20</v>
          </cell>
          <cell r="CC537">
            <v>16</v>
          </cell>
          <cell r="CD537">
            <v>16</v>
          </cell>
          <cell r="CE537">
            <v>17</v>
          </cell>
          <cell r="CF537">
            <v>11</v>
          </cell>
          <cell r="CG537">
            <v>10</v>
          </cell>
          <cell r="CH537">
            <v>13</v>
          </cell>
          <cell r="CI537">
            <v>14</v>
          </cell>
          <cell r="CJ537">
            <v>13</v>
          </cell>
          <cell r="CK537">
            <v>11</v>
          </cell>
          <cell r="CL537">
            <v>14</v>
          </cell>
          <cell r="CM537">
            <v>8</v>
          </cell>
          <cell r="CN537">
            <v>11</v>
          </cell>
          <cell r="CO537">
            <v>9</v>
          </cell>
          <cell r="CP537">
            <v>9</v>
          </cell>
          <cell r="CQ537">
            <v>4</v>
          </cell>
          <cell r="CR537">
            <v>6</v>
          </cell>
          <cell r="CS537">
            <v>2</v>
          </cell>
          <cell r="CT537">
            <v>3</v>
          </cell>
          <cell r="CU537">
            <v>1</v>
          </cell>
          <cell r="CV537">
            <v>3</v>
          </cell>
          <cell r="CW537">
            <v>1</v>
          </cell>
          <cell r="CX537">
            <v>1</v>
          </cell>
          <cell r="CY537">
            <v>2</v>
          </cell>
          <cell r="CZ537">
            <v>1</v>
          </cell>
          <cell r="DA537">
            <v>0</v>
          </cell>
          <cell r="DB537">
            <v>1</v>
          </cell>
          <cell r="DC537">
            <v>1</v>
          </cell>
          <cell r="DD537">
            <v>0</v>
          </cell>
          <cell r="DE537">
            <v>0</v>
          </cell>
        </row>
        <row r="538">
          <cell r="A538" t="str">
            <v>ｷﾖｳﾜ31</v>
          </cell>
          <cell r="B538" t="str">
            <v>ｷﾖｳﾜ</v>
          </cell>
          <cell r="C538">
            <v>3</v>
          </cell>
          <cell r="D538">
            <v>1</v>
          </cell>
          <cell r="E538">
            <v>0</v>
          </cell>
          <cell r="F538">
            <v>1</v>
          </cell>
          <cell r="G538">
            <v>2</v>
          </cell>
          <cell r="H538">
            <v>0</v>
          </cell>
          <cell r="I538">
            <v>0</v>
          </cell>
          <cell r="J538">
            <v>2</v>
          </cell>
          <cell r="K538">
            <v>0</v>
          </cell>
          <cell r="L538">
            <v>1</v>
          </cell>
          <cell r="M538">
            <v>1</v>
          </cell>
          <cell r="N538">
            <v>2</v>
          </cell>
          <cell r="O538">
            <v>2</v>
          </cell>
          <cell r="P538">
            <v>3</v>
          </cell>
          <cell r="Q538">
            <v>1</v>
          </cell>
          <cell r="R538">
            <v>3</v>
          </cell>
          <cell r="S538">
            <v>3</v>
          </cell>
          <cell r="T538">
            <v>0</v>
          </cell>
          <cell r="U538">
            <v>1</v>
          </cell>
          <cell r="V538">
            <v>2</v>
          </cell>
          <cell r="W538">
            <v>2</v>
          </cell>
          <cell r="X538">
            <v>2</v>
          </cell>
          <cell r="Y538">
            <v>3</v>
          </cell>
          <cell r="Z538">
            <v>1</v>
          </cell>
          <cell r="AA538">
            <v>0</v>
          </cell>
          <cell r="AB538">
            <v>3</v>
          </cell>
          <cell r="AC538">
            <v>3</v>
          </cell>
          <cell r="AD538">
            <v>2</v>
          </cell>
          <cell r="AE538">
            <v>2</v>
          </cell>
          <cell r="AF538">
            <v>3</v>
          </cell>
          <cell r="AG538">
            <v>3</v>
          </cell>
          <cell r="AH538">
            <v>0</v>
          </cell>
          <cell r="AI538">
            <v>3</v>
          </cell>
          <cell r="AJ538">
            <v>1</v>
          </cell>
          <cell r="AK538">
            <v>1</v>
          </cell>
          <cell r="AL538">
            <v>4</v>
          </cell>
          <cell r="AM538">
            <v>1</v>
          </cell>
          <cell r="AN538">
            <v>1</v>
          </cell>
          <cell r="AO538">
            <v>1</v>
          </cell>
          <cell r="AP538">
            <v>3</v>
          </cell>
          <cell r="AQ538">
            <v>3</v>
          </cell>
          <cell r="AR538">
            <v>1</v>
          </cell>
          <cell r="AS538">
            <v>3</v>
          </cell>
          <cell r="AT538">
            <v>4</v>
          </cell>
          <cell r="AU538">
            <v>3</v>
          </cell>
          <cell r="AV538">
            <v>3</v>
          </cell>
          <cell r="AW538">
            <v>2</v>
          </cell>
          <cell r="AX538">
            <v>2</v>
          </cell>
          <cell r="AY538">
            <v>3</v>
          </cell>
          <cell r="AZ538">
            <v>0</v>
          </cell>
          <cell r="BA538">
            <v>2</v>
          </cell>
          <cell r="BB538">
            <v>1</v>
          </cell>
          <cell r="BC538">
            <v>4</v>
          </cell>
          <cell r="BD538">
            <v>2</v>
          </cell>
          <cell r="BE538">
            <v>4</v>
          </cell>
          <cell r="BF538">
            <v>3</v>
          </cell>
          <cell r="BG538">
            <v>1</v>
          </cell>
          <cell r="BH538">
            <v>3</v>
          </cell>
          <cell r="BI538">
            <v>9</v>
          </cell>
          <cell r="BJ538">
            <v>3</v>
          </cell>
          <cell r="BK538">
            <v>8</v>
          </cell>
          <cell r="BL538">
            <v>1</v>
          </cell>
          <cell r="BM538">
            <v>3</v>
          </cell>
          <cell r="BN538">
            <v>3</v>
          </cell>
          <cell r="BO538">
            <v>8</v>
          </cell>
          <cell r="BP538">
            <v>3</v>
          </cell>
          <cell r="BQ538">
            <v>7</v>
          </cell>
          <cell r="BR538">
            <v>2</v>
          </cell>
          <cell r="BS538">
            <v>7</v>
          </cell>
          <cell r="BT538">
            <v>4</v>
          </cell>
          <cell r="BU538">
            <v>5</v>
          </cell>
          <cell r="BV538">
            <v>4</v>
          </cell>
          <cell r="BW538">
            <v>4</v>
          </cell>
          <cell r="BX538">
            <v>1</v>
          </cell>
          <cell r="BY538">
            <v>1</v>
          </cell>
          <cell r="BZ538">
            <v>7</v>
          </cell>
          <cell r="CA538">
            <v>3</v>
          </cell>
          <cell r="CB538">
            <v>2</v>
          </cell>
          <cell r="CC538">
            <v>0</v>
          </cell>
          <cell r="CD538">
            <v>5</v>
          </cell>
          <cell r="CE538">
            <v>1</v>
          </cell>
          <cell r="CF538">
            <v>0</v>
          </cell>
          <cell r="CG538">
            <v>3</v>
          </cell>
          <cell r="CH538">
            <v>1</v>
          </cell>
          <cell r="CI538">
            <v>4</v>
          </cell>
          <cell r="CJ538">
            <v>2</v>
          </cell>
          <cell r="CK538">
            <v>4</v>
          </cell>
          <cell r="CL538">
            <v>2</v>
          </cell>
          <cell r="CM538">
            <v>2</v>
          </cell>
          <cell r="CN538">
            <v>2</v>
          </cell>
          <cell r="CO538">
            <v>2</v>
          </cell>
          <cell r="CP538">
            <v>1</v>
          </cell>
          <cell r="CQ538">
            <v>1</v>
          </cell>
          <cell r="CR538">
            <v>0</v>
          </cell>
          <cell r="CS538">
            <v>0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0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</row>
        <row r="539">
          <cell r="A539" t="str">
            <v>ｷﾖｳﾜ32</v>
          </cell>
          <cell r="B539" t="str">
            <v>ｷﾖｳﾜ</v>
          </cell>
          <cell r="C539">
            <v>3</v>
          </cell>
          <cell r="D539">
            <v>2</v>
          </cell>
          <cell r="E539">
            <v>1</v>
          </cell>
          <cell r="F539">
            <v>2</v>
          </cell>
          <cell r="G539">
            <v>1</v>
          </cell>
          <cell r="H539">
            <v>0</v>
          </cell>
          <cell r="I539">
            <v>1</v>
          </cell>
          <cell r="J539">
            <v>1</v>
          </cell>
          <cell r="K539">
            <v>2</v>
          </cell>
          <cell r="L539">
            <v>2</v>
          </cell>
          <cell r="M539">
            <v>2</v>
          </cell>
          <cell r="N539">
            <v>1</v>
          </cell>
          <cell r="O539">
            <v>0</v>
          </cell>
          <cell r="P539">
            <v>1</v>
          </cell>
          <cell r="Q539">
            <v>0</v>
          </cell>
          <cell r="R539">
            <v>1</v>
          </cell>
          <cell r="S539">
            <v>3</v>
          </cell>
          <cell r="T539">
            <v>1</v>
          </cell>
          <cell r="U539">
            <v>3</v>
          </cell>
          <cell r="V539">
            <v>1</v>
          </cell>
          <cell r="W539">
            <v>1</v>
          </cell>
          <cell r="X539">
            <v>4</v>
          </cell>
          <cell r="Y539">
            <v>1</v>
          </cell>
          <cell r="Z539">
            <v>1</v>
          </cell>
          <cell r="AA539">
            <v>2</v>
          </cell>
          <cell r="AB539">
            <v>4</v>
          </cell>
          <cell r="AC539">
            <v>4</v>
          </cell>
          <cell r="AD539">
            <v>2</v>
          </cell>
          <cell r="AE539">
            <v>0</v>
          </cell>
          <cell r="AF539">
            <v>2</v>
          </cell>
          <cell r="AG539">
            <v>1</v>
          </cell>
          <cell r="AH539">
            <v>3</v>
          </cell>
          <cell r="AI539">
            <v>0</v>
          </cell>
          <cell r="AJ539">
            <v>1</v>
          </cell>
          <cell r="AK539">
            <v>2</v>
          </cell>
          <cell r="AL539">
            <v>0</v>
          </cell>
          <cell r="AM539">
            <v>5</v>
          </cell>
          <cell r="AN539">
            <v>2</v>
          </cell>
          <cell r="AO539">
            <v>1</v>
          </cell>
          <cell r="AP539">
            <v>1</v>
          </cell>
          <cell r="AQ539">
            <v>2</v>
          </cell>
          <cell r="AR539">
            <v>2</v>
          </cell>
          <cell r="AS539">
            <v>5</v>
          </cell>
          <cell r="AT539">
            <v>3</v>
          </cell>
          <cell r="AU539">
            <v>2</v>
          </cell>
          <cell r="AV539">
            <v>5</v>
          </cell>
          <cell r="AW539">
            <v>0</v>
          </cell>
          <cell r="AX539">
            <v>3</v>
          </cell>
          <cell r="AY539">
            <v>1</v>
          </cell>
          <cell r="AZ539">
            <v>2</v>
          </cell>
          <cell r="BA539">
            <v>3</v>
          </cell>
          <cell r="BB539">
            <v>1</v>
          </cell>
          <cell r="BC539">
            <v>4</v>
          </cell>
          <cell r="BD539">
            <v>1</v>
          </cell>
          <cell r="BE539">
            <v>6</v>
          </cell>
          <cell r="BF539">
            <v>6</v>
          </cell>
          <cell r="BG539">
            <v>2</v>
          </cell>
          <cell r="BH539">
            <v>4</v>
          </cell>
          <cell r="BI539">
            <v>2</v>
          </cell>
          <cell r="BJ539">
            <v>5</v>
          </cell>
          <cell r="BK539">
            <v>3</v>
          </cell>
          <cell r="BL539">
            <v>5</v>
          </cell>
          <cell r="BM539">
            <v>2</v>
          </cell>
          <cell r="BN539">
            <v>5</v>
          </cell>
          <cell r="BO539">
            <v>1</v>
          </cell>
          <cell r="BP539">
            <v>3</v>
          </cell>
          <cell r="BQ539">
            <v>3</v>
          </cell>
          <cell r="BR539">
            <v>9</v>
          </cell>
          <cell r="BS539">
            <v>7</v>
          </cell>
          <cell r="BT539">
            <v>4</v>
          </cell>
          <cell r="BU539">
            <v>4</v>
          </cell>
          <cell r="BV539">
            <v>2</v>
          </cell>
          <cell r="BW539">
            <v>4</v>
          </cell>
          <cell r="BX539">
            <v>2</v>
          </cell>
          <cell r="BY539">
            <v>1</v>
          </cell>
          <cell r="BZ539">
            <v>3</v>
          </cell>
          <cell r="CA539">
            <v>4</v>
          </cell>
          <cell r="CB539">
            <v>2</v>
          </cell>
          <cell r="CC539">
            <v>2</v>
          </cell>
          <cell r="CD539">
            <v>1</v>
          </cell>
          <cell r="CE539">
            <v>4</v>
          </cell>
          <cell r="CF539">
            <v>2</v>
          </cell>
          <cell r="CG539">
            <v>4</v>
          </cell>
          <cell r="CH539">
            <v>2</v>
          </cell>
          <cell r="CI539">
            <v>4</v>
          </cell>
          <cell r="CJ539">
            <v>4</v>
          </cell>
          <cell r="CK539">
            <v>5</v>
          </cell>
          <cell r="CL539">
            <v>2</v>
          </cell>
          <cell r="CM539">
            <v>4</v>
          </cell>
          <cell r="CN539">
            <v>3</v>
          </cell>
          <cell r="CO539">
            <v>2</v>
          </cell>
          <cell r="CP539">
            <v>0</v>
          </cell>
          <cell r="CQ539">
            <v>0</v>
          </cell>
          <cell r="CR539">
            <v>1</v>
          </cell>
          <cell r="CS539">
            <v>1</v>
          </cell>
          <cell r="CT539">
            <v>1</v>
          </cell>
          <cell r="CU539">
            <v>1</v>
          </cell>
          <cell r="CV539">
            <v>0</v>
          </cell>
          <cell r="CW539">
            <v>0</v>
          </cell>
          <cell r="CX539">
            <v>0</v>
          </cell>
          <cell r="CY539">
            <v>1</v>
          </cell>
          <cell r="CZ539">
            <v>0</v>
          </cell>
          <cell r="DA539">
            <v>0</v>
          </cell>
          <cell r="DB539">
            <v>0</v>
          </cell>
          <cell r="DC539">
            <v>0</v>
          </cell>
          <cell r="DD539">
            <v>0</v>
          </cell>
          <cell r="DE539">
            <v>0</v>
          </cell>
        </row>
        <row r="540">
          <cell r="A540" t="str">
            <v>ｸﾚﾏﾂ31</v>
          </cell>
          <cell r="B540" t="str">
            <v>ｸﾚﾏﾂ</v>
          </cell>
          <cell r="C540">
            <v>3</v>
          </cell>
          <cell r="D540">
            <v>1</v>
          </cell>
          <cell r="E540">
            <v>3</v>
          </cell>
          <cell r="F540">
            <v>4</v>
          </cell>
          <cell r="G540">
            <v>4</v>
          </cell>
          <cell r="H540">
            <v>5</v>
          </cell>
          <cell r="I540">
            <v>3</v>
          </cell>
          <cell r="J540">
            <v>6</v>
          </cell>
          <cell r="K540">
            <v>6</v>
          </cell>
          <cell r="L540">
            <v>5</v>
          </cell>
          <cell r="M540">
            <v>6</v>
          </cell>
          <cell r="N540">
            <v>3</v>
          </cell>
          <cell r="O540">
            <v>5</v>
          </cell>
          <cell r="P540">
            <v>5</v>
          </cell>
          <cell r="Q540">
            <v>1</v>
          </cell>
          <cell r="R540">
            <v>3</v>
          </cell>
          <cell r="S540">
            <v>2</v>
          </cell>
          <cell r="T540">
            <v>2</v>
          </cell>
          <cell r="U540">
            <v>3</v>
          </cell>
          <cell r="V540">
            <v>3</v>
          </cell>
          <cell r="W540">
            <v>3</v>
          </cell>
          <cell r="X540">
            <v>7</v>
          </cell>
          <cell r="Y540">
            <v>4</v>
          </cell>
          <cell r="Z540">
            <v>3</v>
          </cell>
          <cell r="AA540">
            <v>6</v>
          </cell>
          <cell r="AB540">
            <v>9</v>
          </cell>
          <cell r="AC540">
            <v>21</v>
          </cell>
          <cell r="AD540">
            <v>19</v>
          </cell>
          <cell r="AE540">
            <v>12</v>
          </cell>
          <cell r="AF540">
            <v>12</v>
          </cell>
          <cell r="AG540">
            <v>5</v>
          </cell>
          <cell r="AH540">
            <v>5</v>
          </cell>
          <cell r="AI540">
            <v>4</v>
          </cell>
          <cell r="AJ540">
            <v>5</v>
          </cell>
          <cell r="AK540">
            <v>3</v>
          </cell>
          <cell r="AL540">
            <v>4</v>
          </cell>
          <cell r="AM540">
            <v>9</v>
          </cell>
          <cell r="AN540">
            <v>7</v>
          </cell>
          <cell r="AO540">
            <v>7</v>
          </cell>
          <cell r="AP540">
            <v>10</v>
          </cell>
          <cell r="AQ540">
            <v>5</v>
          </cell>
          <cell r="AR540">
            <v>3</v>
          </cell>
          <cell r="AS540">
            <v>6</v>
          </cell>
          <cell r="AT540">
            <v>8</v>
          </cell>
          <cell r="AU540">
            <v>7</v>
          </cell>
          <cell r="AV540">
            <v>5</v>
          </cell>
          <cell r="AW540">
            <v>7</v>
          </cell>
          <cell r="AX540">
            <v>5</v>
          </cell>
          <cell r="AY540">
            <v>5</v>
          </cell>
          <cell r="AZ540">
            <v>6</v>
          </cell>
          <cell r="BA540">
            <v>4</v>
          </cell>
          <cell r="BB540">
            <v>3</v>
          </cell>
          <cell r="BC540">
            <v>3</v>
          </cell>
          <cell r="BD540">
            <v>2</v>
          </cell>
          <cell r="BE540">
            <v>6</v>
          </cell>
          <cell r="BF540">
            <v>6</v>
          </cell>
          <cell r="BG540">
            <v>7</v>
          </cell>
          <cell r="BH540">
            <v>8</v>
          </cell>
          <cell r="BI540">
            <v>8</v>
          </cell>
          <cell r="BJ540">
            <v>6</v>
          </cell>
          <cell r="BK540">
            <v>4</v>
          </cell>
          <cell r="BL540">
            <v>14</v>
          </cell>
          <cell r="BM540">
            <v>8</v>
          </cell>
          <cell r="BN540">
            <v>8</v>
          </cell>
          <cell r="BO540">
            <v>11</v>
          </cell>
          <cell r="BP540">
            <v>9</v>
          </cell>
          <cell r="BQ540">
            <v>15</v>
          </cell>
          <cell r="BR540">
            <v>16</v>
          </cell>
          <cell r="BS540">
            <v>9</v>
          </cell>
          <cell r="BT540">
            <v>9</v>
          </cell>
          <cell r="BU540">
            <v>11</v>
          </cell>
          <cell r="BV540">
            <v>8</v>
          </cell>
          <cell r="BW540">
            <v>12</v>
          </cell>
          <cell r="BX540">
            <v>2</v>
          </cell>
          <cell r="BY540">
            <v>1</v>
          </cell>
          <cell r="BZ540">
            <v>13</v>
          </cell>
          <cell r="CA540">
            <v>7</v>
          </cell>
          <cell r="CB540">
            <v>3</v>
          </cell>
          <cell r="CC540">
            <v>2</v>
          </cell>
          <cell r="CD540">
            <v>1</v>
          </cell>
          <cell r="CE540">
            <v>4</v>
          </cell>
          <cell r="CF540">
            <v>4</v>
          </cell>
          <cell r="CG540">
            <v>3</v>
          </cell>
          <cell r="CH540">
            <v>4</v>
          </cell>
          <cell r="CI540">
            <v>1</v>
          </cell>
          <cell r="CJ540">
            <v>4</v>
          </cell>
          <cell r="CK540">
            <v>2</v>
          </cell>
          <cell r="CL540">
            <v>6</v>
          </cell>
          <cell r="CM540">
            <v>1</v>
          </cell>
          <cell r="CN540">
            <v>2</v>
          </cell>
          <cell r="CO540">
            <v>4</v>
          </cell>
          <cell r="CP540">
            <v>2</v>
          </cell>
          <cell r="CQ540">
            <v>0</v>
          </cell>
          <cell r="CR540">
            <v>1</v>
          </cell>
          <cell r="CS540">
            <v>2</v>
          </cell>
          <cell r="CT540">
            <v>1</v>
          </cell>
          <cell r="CU540">
            <v>0</v>
          </cell>
          <cell r="CV540">
            <v>2</v>
          </cell>
          <cell r="CW540">
            <v>0</v>
          </cell>
          <cell r="CX540">
            <v>2</v>
          </cell>
          <cell r="CY540">
            <v>1</v>
          </cell>
          <cell r="CZ540">
            <v>0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</row>
        <row r="541">
          <cell r="A541" t="str">
            <v>ｸﾚﾏﾂ32</v>
          </cell>
          <cell r="B541" t="str">
            <v>ｸﾚﾏﾂ</v>
          </cell>
          <cell r="C541">
            <v>3</v>
          </cell>
          <cell r="D541">
            <v>2</v>
          </cell>
          <cell r="E541">
            <v>3</v>
          </cell>
          <cell r="F541">
            <v>3</v>
          </cell>
          <cell r="G541">
            <v>3</v>
          </cell>
          <cell r="H541">
            <v>1</v>
          </cell>
          <cell r="I541">
            <v>3</v>
          </cell>
          <cell r="J541">
            <v>6</v>
          </cell>
          <cell r="K541">
            <v>5</v>
          </cell>
          <cell r="L541">
            <v>1</v>
          </cell>
          <cell r="M541">
            <v>3</v>
          </cell>
          <cell r="N541">
            <v>7</v>
          </cell>
          <cell r="O541">
            <v>6</v>
          </cell>
          <cell r="P541">
            <v>5</v>
          </cell>
          <cell r="Q541">
            <v>2</v>
          </cell>
          <cell r="R541">
            <v>3</v>
          </cell>
          <cell r="S541">
            <v>3</v>
          </cell>
          <cell r="T541">
            <v>1</v>
          </cell>
          <cell r="U541">
            <v>5</v>
          </cell>
          <cell r="V541">
            <v>1</v>
          </cell>
          <cell r="W541">
            <v>5</v>
          </cell>
          <cell r="X541">
            <v>5</v>
          </cell>
          <cell r="Y541">
            <v>3</v>
          </cell>
          <cell r="Z541">
            <v>2</v>
          </cell>
          <cell r="AA541">
            <v>3</v>
          </cell>
          <cell r="AB541">
            <v>1</v>
          </cell>
          <cell r="AC541">
            <v>3</v>
          </cell>
          <cell r="AD541">
            <v>3</v>
          </cell>
          <cell r="AE541">
            <v>7</v>
          </cell>
          <cell r="AF541">
            <v>3</v>
          </cell>
          <cell r="AG541">
            <v>5</v>
          </cell>
          <cell r="AH541">
            <v>1</v>
          </cell>
          <cell r="AI541">
            <v>1</v>
          </cell>
          <cell r="AJ541">
            <v>3</v>
          </cell>
          <cell r="AK541">
            <v>5</v>
          </cell>
          <cell r="AL541">
            <v>6</v>
          </cell>
          <cell r="AM541">
            <v>11</v>
          </cell>
          <cell r="AN541">
            <v>4</v>
          </cell>
          <cell r="AO541">
            <v>7</v>
          </cell>
          <cell r="AP541">
            <v>4</v>
          </cell>
          <cell r="AQ541">
            <v>1</v>
          </cell>
          <cell r="AR541">
            <v>4</v>
          </cell>
          <cell r="AS541">
            <v>4</v>
          </cell>
          <cell r="AT541">
            <v>2</v>
          </cell>
          <cell r="AU541">
            <v>6</v>
          </cell>
          <cell r="AV541">
            <v>7</v>
          </cell>
          <cell r="AW541">
            <v>4</v>
          </cell>
          <cell r="AX541">
            <v>5</v>
          </cell>
          <cell r="AY541">
            <v>4</v>
          </cell>
          <cell r="AZ541">
            <v>4</v>
          </cell>
          <cell r="BA541">
            <v>6</v>
          </cell>
          <cell r="BB541">
            <v>4</v>
          </cell>
          <cell r="BC541">
            <v>5</v>
          </cell>
          <cell r="BD541">
            <v>4</v>
          </cell>
          <cell r="BE541">
            <v>7</v>
          </cell>
          <cell r="BF541">
            <v>4</v>
          </cell>
          <cell r="BG541">
            <v>7</v>
          </cell>
          <cell r="BH541">
            <v>10</v>
          </cell>
          <cell r="BI541">
            <v>9</v>
          </cell>
          <cell r="BJ541">
            <v>5</v>
          </cell>
          <cell r="BK541">
            <v>10</v>
          </cell>
          <cell r="BL541">
            <v>7</v>
          </cell>
          <cell r="BM541">
            <v>9</v>
          </cell>
          <cell r="BN541">
            <v>11</v>
          </cell>
          <cell r="BO541">
            <v>11</v>
          </cell>
          <cell r="BP541">
            <v>8</v>
          </cell>
          <cell r="BQ541">
            <v>6</v>
          </cell>
          <cell r="BR541">
            <v>6</v>
          </cell>
          <cell r="BS541">
            <v>10</v>
          </cell>
          <cell r="BT541">
            <v>11</v>
          </cell>
          <cell r="BU541">
            <v>9</v>
          </cell>
          <cell r="BV541">
            <v>10</v>
          </cell>
          <cell r="BW541">
            <v>4</v>
          </cell>
          <cell r="BX541">
            <v>0</v>
          </cell>
          <cell r="BY541">
            <v>4</v>
          </cell>
          <cell r="BZ541">
            <v>9</v>
          </cell>
          <cell r="CA541">
            <v>6</v>
          </cell>
          <cell r="CB541">
            <v>6</v>
          </cell>
          <cell r="CC541">
            <v>4</v>
          </cell>
          <cell r="CD541">
            <v>4</v>
          </cell>
          <cell r="CE541">
            <v>8</v>
          </cell>
          <cell r="CF541">
            <v>3</v>
          </cell>
          <cell r="CG541">
            <v>6</v>
          </cell>
          <cell r="CH541">
            <v>7</v>
          </cell>
          <cell r="CI541">
            <v>10</v>
          </cell>
          <cell r="CJ541">
            <v>6</v>
          </cell>
          <cell r="CK541">
            <v>7</v>
          </cell>
          <cell r="CL541">
            <v>5</v>
          </cell>
          <cell r="CM541">
            <v>8</v>
          </cell>
          <cell r="CN541">
            <v>4</v>
          </cell>
          <cell r="CO541">
            <v>3</v>
          </cell>
          <cell r="CP541">
            <v>3</v>
          </cell>
          <cell r="CQ541">
            <v>7</v>
          </cell>
          <cell r="CR541">
            <v>5</v>
          </cell>
          <cell r="CS541">
            <v>3</v>
          </cell>
          <cell r="CT541">
            <v>4</v>
          </cell>
          <cell r="CU541">
            <v>1</v>
          </cell>
          <cell r="CV541">
            <v>2</v>
          </cell>
          <cell r="CW541">
            <v>1</v>
          </cell>
          <cell r="CX541">
            <v>0</v>
          </cell>
          <cell r="CY541">
            <v>0</v>
          </cell>
          <cell r="CZ541">
            <v>0</v>
          </cell>
          <cell r="DA541">
            <v>0</v>
          </cell>
          <cell r="DB541">
            <v>0</v>
          </cell>
          <cell r="DC541">
            <v>0</v>
          </cell>
          <cell r="DD541">
            <v>0</v>
          </cell>
          <cell r="DE541">
            <v>0</v>
          </cell>
        </row>
        <row r="542">
          <cell r="A542" t="str">
            <v>ｺﾄｳ 31</v>
          </cell>
          <cell r="B542" t="str">
            <v xml:space="preserve">ｺﾄｳ </v>
          </cell>
          <cell r="C542">
            <v>3</v>
          </cell>
          <cell r="D542">
            <v>1</v>
          </cell>
          <cell r="E542">
            <v>8</v>
          </cell>
          <cell r="F542">
            <v>22</v>
          </cell>
          <cell r="G542">
            <v>13</v>
          </cell>
          <cell r="H542">
            <v>16</v>
          </cell>
          <cell r="I542">
            <v>15</v>
          </cell>
          <cell r="J542">
            <v>22</v>
          </cell>
          <cell r="K542">
            <v>17</v>
          </cell>
          <cell r="L542">
            <v>20</v>
          </cell>
          <cell r="M542">
            <v>22</v>
          </cell>
          <cell r="N542">
            <v>28</v>
          </cell>
          <cell r="O542">
            <v>26</v>
          </cell>
          <cell r="P542">
            <v>18</v>
          </cell>
          <cell r="Q542">
            <v>21</v>
          </cell>
          <cell r="R542">
            <v>22</v>
          </cell>
          <cell r="S542">
            <v>24</v>
          </cell>
          <cell r="T542">
            <v>14</v>
          </cell>
          <cell r="U542">
            <v>28</v>
          </cell>
          <cell r="V542">
            <v>27</v>
          </cell>
          <cell r="W542">
            <v>25</v>
          </cell>
          <cell r="X542">
            <v>16</v>
          </cell>
          <cell r="Y542">
            <v>24</v>
          </cell>
          <cell r="Z542">
            <v>26</v>
          </cell>
          <cell r="AA542">
            <v>9</v>
          </cell>
          <cell r="AB542">
            <v>17</v>
          </cell>
          <cell r="AC542">
            <v>16</v>
          </cell>
          <cell r="AD542">
            <v>22</v>
          </cell>
          <cell r="AE542">
            <v>21</v>
          </cell>
          <cell r="AF542">
            <v>20</v>
          </cell>
          <cell r="AG542">
            <v>20</v>
          </cell>
          <cell r="AH542">
            <v>23</v>
          </cell>
          <cell r="AI542">
            <v>23</v>
          </cell>
          <cell r="AJ542">
            <v>15</v>
          </cell>
          <cell r="AK542">
            <v>30</v>
          </cell>
          <cell r="AL542">
            <v>21</v>
          </cell>
          <cell r="AM542">
            <v>30</v>
          </cell>
          <cell r="AN542">
            <v>23</v>
          </cell>
          <cell r="AO542">
            <v>23</v>
          </cell>
          <cell r="AP542">
            <v>26</v>
          </cell>
          <cell r="AQ542">
            <v>26</v>
          </cell>
          <cell r="AR542">
            <v>22</v>
          </cell>
          <cell r="AS542">
            <v>30</v>
          </cell>
          <cell r="AT542">
            <v>25</v>
          </cell>
          <cell r="AU542">
            <v>30</v>
          </cell>
          <cell r="AV542">
            <v>37</v>
          </cell>
          <cell r="AW542">
            <v>45</v>
          </cell>
          <cell r="AX542">
            <v>43</v>
          </cell>
          <cell r="AY542">
            <v>25</v>
          </cell>
          <cell r="AZ542">
            <v>28</v>
          </cell>
          <cell r="BA542">
            <v>32</v>
          </cell>
          <cell r="BB542">
            <v>33</v>
          </cell>
          <cell r="BC542">
            <v>25</v>
          </cell>
          <cell r="BD542">
            <v>25</v>
          </cell>
          <cell r="BE542">
            <v>28</v>
          </cell>
          <cell r="BF542">
            <v>34</v>
          </cell>
          <cell r="BG542">
            <v>33</v>
          </cell>
          <cell r="BH542">
            <v>30</v>
          </cell>
          <cell r="BI542">
            <v>36</v>
          </cell>
          <cell r="BJ542">
            <v>21</v>
          </cell>
          <cell r="BK542">
            <v>22</v>
          </cell>
          <cell r="BL542">
            <v>19</v>
          </cell>
          <cell r="BM542">
            <v>28</v>
          </cell>
          <cell r="BN542">
            <v>40</v>
          </cell>
          <cell r="BO542">
            <v>25</v>
          </cell>
          <cell r="BP542">
            <v>30</v>
          </cell>
          <cell r="BQ542">
            <v>36</v>
          </cell>
          <cell r="BR542">
            <v>29</v>
          </cell>
          <cell r="BS542">
            <v>46</v>
          </cell>
          <cell r="BT542">
            <v>55</v>
          </cell>
          <cell r="BU542">
            <v>46</v>
          </cell>
          <cell r="BV542">
            <v>40</v>
          </cell>
          <cell r="BW542">
            <v>46</v>
          </cell>
          <cell r="BX542">
            <v>24</v>
          </cell>
          <cell r="BY542">
            <v>33</v>
          </cell>
          <cell r="BZ542">
            <v>44</v>
          </cell>
          <cell r="CA542">
            <v>38</v>
          </cell>
          <cell r="CB542">
            <v>46</v>
          </cell>
          <cell r="CC542">
            <v>33</v>
          </cell>
          <cell r="CD542">
            <v>30</v>
          </cell>
          <cell r="CE542">
            <v>21</v>
          </cell>
          <cell r="CF542">
            <v>26</v>
          </cell>
          <cell r="CG542">
            <v>28</v>
          </cell>
          <cell r="CH542">
            <v>22</v>
          </cell>
          <cell r="CI542">
            <v>22</v>
          </cell>
          <cell r="CJ542">
            <v>16</v>
          </cell>
          <cell r="CK542">
            <v>15</v>
          </cell>
          <cell r="CL542">
            <v>14</v>
          </cell>
          <cell r="CM542">
            <v>5</v>
          </cell>
          <cell r="CN542">
            <v>9</v>
          </cell>
          <cell r="CO542">
            <v>12</v>
          </cell>
          <cell r="CP542">
            <v>4</v>
          </cell>
          <cell r="CQ542">
            <v>6</v>
          </cell>
          <cell r="CR542">
            <v>5</v>
          </cell>
          <cell r="CS542">
            <v>2</v>
          </cell>
          <cell r="CT542">
            <v>2</v>
          </cell>
          <cell r="CU542">
            <v>2</v>
          </cell>
          <cell r="CV542">
            <v>2</v>
          </cell>
          <cell r="CW542">
            <v>0</v>
          </cell>
          <cell r="CX542">
            <v>1</v>
          </cell>
          <cell r="CY542">
            <v>2</v>
          </cell>
          <cell r="CZ542">
            <v>0</v>
          </cell>
          <cell r="DA542">
            <v>0</v>
          </cell>
          <cell r="DB542">
            <v>0</v>
          </cell>
          <cell r="DC542">
            <v>0</v>
          </cell>
          <cell r="DD542">
            <v>0</v>
          </cell>
          <cell r="DE542">
            <v>0</v>
          </cell>
        </row>
        <row r="543">
          <cell r="A543" t="str">
            <v>ｺﾄｳ 32</v>
          </cell>
          <cell r="B543" t="str">
            <v xml:space="preserve">ｺﾄｳ </v>
          </cell>
          <cell r="C543">
            <v>3</v>
          </cell>
          <cell r="D543">
            <v>2</v>
          </cell>
          <cell r="E543">
            <v>15</v>
          </cell>
          <cell r="F543">
            <v>12</v>
          </cell>
          <cell r="G543">
            <v>13</v>
          </cell>
          <cell r="H543">
            <v>13</v>
          </cell>
          <cell r="I543">
            <v>20</v>
          </cell>
          <cell r="J543">
            <v>16</v>
          </cell>
          <cell r="K543">
            <v>18</v>
          </cell>
          <cell r="L543">
            <v>18</v>
          </cell>
          <cell r="M543">
            <v>18</v>
          </cell>
          <cell r="N543">
            <v>22</v>
          </cell>
          <cell r="O543">
            <v>13</v>
          </cell>
          <cell r="P543">
            <v>27</v>
          </cell>
          <cell r="Q543">
            <v>24</v>
          </cell>
          <cell r="R543">
            <v>18</v>
          </cell>
          <cell r="S543">
            <v>27</v>
          </cell>
          <cell r="T543">
            <v>22</v>
          </cell>
          <cell r="U543">
            <v>25</v>
          </cell>
          <cell r="V543">
            <v>22</v>
          </cell>
          <cell r="W543">
            <v>25</v>
          </cell>
          <cell r="X543">
            <v>15</v>
          </cell>
          <cell r="Y543">
            <v>18</v>
          </cell>
          <cell r="Z543">
            <v>18</v>
          </cell>
          <cell r="AA543">
            <v>19</v>
          </cell>
          <cell r="AB543">
            <v>11</v>
          </cell>
          <cell r="AC543">
            <v>21</v>
          </cell>
          <cell r="AD543">
            <v>22</v>
          </cell>
          <cell r="AE543">
            <v>14</v>
          </cell>
          <cell r="AF543">
            <v>17</v>
          </cell>
          <cell r="AG543">
            <v>9</v>
          </cell>
          <cell r="AH543">
            <v>25</v>
          </cell>
          <cell r="AI543">
            <v>19</v>
          </cell>
          <cell r="AJ543">
            <v>24</v>
          </cell>
          <cell r="AK543">
            <v>14</v>
          </cell>
          <cell r="AL543">
            <v>33</v>
          </cell>
          <cell r="AM543">
            <v>24</v>
          </cell>
          <cell r="AN543">
            <v>16</v>
          </cell>
          <cell r="AO543">
            <v>22</v>
          </cell>
          <cell r="AP543">
            <v>29</v>
          </cell>
          <cell r="AQ543">
            <v>24</v>
          </cell>
          <cell r="AR543">
            <v>28</v>
          </cell>
          <cell r="AS543">
            <v>23</v>
          </cell>
          <cell r="AT543">
            <v>29</v>
          </cell>
          <cell r="AU543">
            <v>32</v>
          </cell>
          <cell r="AV543">
            <v>38</v>
          </cell>
          <cell r="AW543">
            <v>31</v>
          </cell>
          <cell r="AX543">
            <v>39</v>
          </cell>
          <cell r="AY543">
            <v>35</v>
          </cell>
          <cell r="AZ543">
            <v>38</v>
          </cell>
          <cell r="BA543">
            <v>30</v>
          </cell>
          <cell r="BB543">
            <v>22</v>
          </cell>
          <cell r="BC543">
            <v>35</v>
          </cell>
          <cell r="BD543">
            <v>15</v>
          </cell>
          <cell r="BE543">
            <v>29</v>
          </cell>
          <cell r="BF543">
            <v>30</v>
          </cell>
          <cell r="BG543">
            <v>27</v>
          </cell>
          <cell r="BH543">
            <v>26</v>
          </cell>
          <cell r="BI543">
            <v>25</v>
          </cell>
          <cell r="BJ543">
            <v>40</v>
          </cell>
          <cell r="BK543">
            <v>26</v>
          </cell>
          <cell r="BL543">
            <v>30</v>
          </cell>
          <cell r="BM543">
            <v>35</v>
          </cell>
          <cell r="BN543">
            <v>31</v>
          </cell>
          <cell r="BO543">
            <v>38</v>
          </cell>
          <cell r="BP543">
            <v>27</v>
          </cell>
          <cell r="BQ543">
            <v>42</v>
          </cell>
          <cell r="BR543">
            <v>31</v>
          </cell>
          <cell r="BS543">
            <v>49</v>
          </cell>
          <cell r="BT543">
            <v>45</v>
          </cell>
          <cell r="BU543">
            <v>56</v>
          </cell>
          <cell r="BV543">
            <v>54</v>
          </cell>
          <cell r="BW543">
            <v>38</v>
          </cell>
          <cell r="BX543">
            <v>27</v>
          </cell>
          <cell r="BY543">
            <v>45</v>
          </cell>
          <cell r="BZ543">
            <v>37</v>
          </cell>
          <cell r="CA543">
            <v>35</v>
          </cell>
          <cell r="CB543">
            <v>54</v>
          </cell>
          <cell r="CC543">
            <v>30</v>
          </cell>
          <cell r="CD543">
            <v>36</v>
          </cell>
          <cell r="CE543">
            <v>17</v>
          </cell>
          <cell r="CF543">
            <v>21</v>
          </cell>
          <cell r="CG543">
            <v>30</v>
          </cell>
          <cell r="CH543">
            <v>21</v>
          </cell>
          <cell r="CI543">
            <v>28</v>
          </cell>
          <cell r="CJ543">
            <v>25</v>
          </cell>
          <cell r="CK543">
            <v>21</v>
          </cell>
          <cell r="CL543">
            <v>10</v>
          </cell>
          <cell r="CM543">
            <v>29</v>
          </cell>
          <cell r="CN543">
            <v>10</v>
          </cell>
          <cell r="CO543">
            <v>15</v>
          </cell>
          <cell r="CP543">
            <v>21</v>
          </cell>
          <cell r="CQ543">
            <v>8</v>
          </cell>
          <cell r="CR543">
            <v>15</v>
          </cell>
          <cell r="CS543">
            <v>6</v>
          </cell>
          <cell r="CT543">
            <v>7</v>
          </cell>
          <cell r="CU543">
            <v>10</v>
          </cell>
          <cell r="CV543">
            <v>1</v>
          </cell>
          <cell r="CW543">
            <v>3</v>
          </cell>
          <cell r="CX543">
            <v>5</v>
          </cell>
          <cell r="CY543">
            <v>1</v>
          </cell>
          <cell r="CZ543">
            <v>0</v>
          </cell>
          <cell r="DA543">
            <v>0</v>
          </cell>
          <cell r="DB543">
            <v>1</v>
          </cell>
          <cell r="DC543">
            <v>0</v>
          </cell>
          <cell r="DD543">
            <v>0</v>
          </cell>
          <cell r="DE543">
            <v>0</v>
          </cell>
        </row>
        <row r="544">
          <cell r="A544" t="str">
            <v>ｺﾋﾄﾐ31</v>
          </cell>
          <cell r="B544" t="str">
            <v>ｺﾋﾄﾐ</v>
          </cell>
          <cell r="C544">
            <v>3</v>
          </cell>
          <cell r="D544">
            <v>1</v>
          </cell>
          <cell r="E544">
            <v>3</v>
          </cell>
          <cell r="F544">
            <v>8</v>
          </cell>
          <cell r="G544">
            <v>4</v>
          </cell>
          <cell r="H544">
            <v>4</v>
          </cell>
          <cell r="I544">
            <v>7</v>
          </cell>
          <cell r="J544">
            <v>7</v>
          </cell>
          <cell r="K544">
            <v>8</v>
          </cell>
          <cell r="L544">
            <v>7</v>
          </cell>
          <cell r="M544">
            <v>4</v>
          </cell>
          <cell r="N544">
            <v>5</v>
          </cell>
          <cell r="O544">
            <v>5</v>
          </cell>
          <cell r="P544">
            <v>7</v>
          </cell>
          <cell r="Q544">
            <v>10</v>
          </cell>
          <cell r="R544">
            <v>9</v>
          </cell>
          <cell r="S544">
            <v>6</v>
          </cell>
          <cell r="T544">
            <v>13</v>
          </cell>
          <cell r="U544">
            <v>5</v>
          </cell>
          <cell r="V544">
            <v>10</v>
          </cell>
          <cell r="W544">
            <v>8</v>
          </cell>
          <cell r="X544">
            <v>10</v>
          </cell>
          <cell r="Y544">
            <v>13</v>
          </cell>
          <cell r="Z544">
            <v>8</v>
          </cell>
          <cell r="AA544">
            <v>8</v>
          </cell>
          <cell r="AB544">
            <v>7</v>
          </cell>
          <cell r="AC544">
            <v>6</v>
          </cell>
          <cell r="AD544">
            <v>5</v>
          </cell>
          <cell r="AE544">
            <v>9</v>
          </cell>
          <cell r="AF544">
            <v>9</v>
          </cell>
          <cell r="AG544">
            <v>12</v>
          </cell>
          <cell r="AH544">
            <v>10</v>
          </cell>
          <cell r="AI544">
            <v>10</v>
          </cell>
          <cell r="AJ544">
            <v>5</v>
          </cell>
          <cell r="AK544">
            <v>14</v>
          </cell>
          <cell r="AL544">
            <v>6</v>
          </cell>
          <cell r="AM544">
            <v>12</v>
          </cell>
          <cell r="AN544">
            <v>6</v>
          </cell>
          <cell r="AO544">
            <v>5</v>
          </cell>
          <cell r="AP544">
            <v>12</v>
          </cell>
          <cell r="AQ544">
            <v>12</v>
          </cell>
          <cell r="AR544">
            <v>8</v>
          </cell>
          <cell r="AS544">
            <v>13</v>
          </cell>
          <cell r="AT544">
            <v>9</v>
          </cell>
          <cell r="AU544">
            <v>11</v>
          </cell>
          <cell r="AV544">
            <v>9</v>
          </cell>
          <cell r="AW544">
            <v>9</v>
          </cell>
          <cell r="AX544">
            <v>9</v>
          </cell>
          <cell r="AY544">
            <v>9</v>
          </cell>
          <cell r="AZ544">
            <v>7</v>
          </cell>
          <cell r="BA544">
            <v>11</v>
          </cell>
          <cell r="BB544">
            <v>9</v>
          </cell>
          <cell r="BC544">
            <v>12</v>
          </cell>
          <cell r="BD544">
            <v>4</v>
          </cell>
          <cell r="BE544">
            <v>7</v>
          </cell>
          <cell r="BF544">
            <v>10</v>
          </cell>
          <cell r="BG544">
            <v>8</v>
          </cell>
          <cell r="BH544">
            <v>8</v>
          </cell>
          <cell r="BI544">
            <v>15</v>
          </cell>
          <cell r="BJ544">
            <v>15</v>
          </cell>
          <cell r="BK544">
            <v>9</v>
          </cell>
          <cell r="BL544">
            <v>18</v>
          </cell>
          <cell r="BM544">
            <v>14</v>
          </cell>
          <cell r="BN544">
            <v>16</v>
          </cell>
          <cell r="BO544">
            <v>23</v>
          </cell>
          <cell r="BP544">
            <v>13</v>
          </cell>
          <cell r="BQ544">
            <v>21</v>
          </cell>
          <cell r="BR544">
            <v>24</v>
          </cell>
          <cell r="BS544">
            <v>28</v>
          </cell>
          <cell r="BT544">
            <v>25</v>
          </cell>
          <cell r="BU544">
            <v>28</v>
          </cell>
          <cell r="BV544">
            <v>27</v>
          </cell>
          <cell r="BW544">
            <v>16</v>
          </cell>
          <cell r="BX544">
            <v>9</v>
          </cell>
          <cell r="BY544">
            <v>13</v>
          </cell>
          <cell r="BZ544">
            <v>10</v>
          </cell>
          <cell r="CA544">
            <v>15</v>
          </cell>
          <cell r="CB544">
            <v>9</v>
          </cell>
          <cell r="CC544">
            <v>8</v>
          </cell>
          <cell r="CD544">
            <v>8</v>
          </cell>
          <cell r="CE544">
            <v>9</v>
          </cell>
          <cell r="CF544">
            <v>2</v>
          </cell>
          <cell r="CG544">
            <v>14</v>
          </cell>
          <cell r="CH544">
            <v>3</v>
          </cell>
          <cell r="CI544">
            <v>8</v>
          </cell>
          <cell r="CJ544">
            <v>12</v>
          </cell>
          <cell r="CK544">
            <v>4</v>
          </cell>
          <cell r="CL544">
            <v>8</v>
          </cell>
          <cell r="CM544">
            <v>9</v>
          </cell>
          <cell r="CN544">
            <v>4</v>
          </cell>
          <cell r="CO544">
            <v>3</v>
          </cell>
          <cell r="CP544">
            <v>5</v>
          </cell>
          <cell r="CQ544">
            <v>5</v>
          </cell>
          <cell r="CR544">
            <v>1</v>
          </cell>
          <cell r="CS544">
            <v>3</v>
          </cell>
          <cell r="CT544">
            <v>0</v>
          </cell>
          <cell r="CU544">
            <v>1</v>
          </cell>
          <cell r="CV544">
            <v>0</v>
          </cell>
          <cell r="CW544">
            <v>0</v>
          </cell>
          <cell r="CX544">
            <v>0</v>
          </cell>
          <cell r="CY544">
            <v>0</v>
          </cell>
          <cell r="CZ544">
            <v>0</v>
          </cell>
          <cell r="DA544">
            <v>0</v>
          </cell>
          <cell r="DB544">
            <v>0</v>
          </cell>
          <cell r="DC544">
            <v>0</v>
          </cell>
          <cell r="DD544">
            <v>0</v>
          </cell>
          <cell r="DE544">
            <v>0</v>
          </cell>
        </row>
        <row r="545">
          <cell r="A545" t="str">
            <v>ｺﾋﾄﾐ32</v>
          </cell>
          <cell r="B545" t="str">
            <v>ｺﾋﾄﾐ</v>
          </cell>
          <cell r="C545">
            <v>3</v>
          </cell>
          <cell r="D545">
            <v>2</v>
          </cell>
          <cell r="E545">
            <v>7</v>
          </cell>
          <cell r="F545">
            <v>5</v>
          </cell>
          <cell r="G545">
            <v>2</v>
          </cell>
          <cell r="H545">
            <v>3</v>
          </cell>
          <cell r="I545">
            <v>8</v>
          </cell>
          <cell r="J545">
            <v>8</v>
          </cell>
          <cell r="K545">
            <v>6</v>
          </cell>
          <cell r="L545">
            <v>4</v>
          </cell>
          <cell r="M545">
            <v>7</v>
          </cell>
          <cell r="N545">
            <v>7</v>
          </cell>
          <cell r="O545">
            <v>4</v>
          </cell>
          <cell r="P545">
            <v>2</v>
          </cell>
          <cell r="Q545">
            <v>5</v>
          </cell>
          <cell r="R545">
            <v>7</v>
          </cell>
          <cell r="S545">
            <v>6</v>
          </cell>
          <cell r="T545">
            <v>4</v>
          </cell>
          <cell r="U545">
            <v>6</v>
          </cell>
          <cell r="V545">
            <v>11</v>
          </cell>
          <cell r="W545">
            <v>7</v>
          </cell>
          <cell r="X545">
            <v>10</v>
          </cell>
          <cell r="Y545">
            <v>5</v>
          </cell>
          <cell r="Z545">
            <v>7</v>
          </cell>
          <cell r="AA545">
            <v>6</v>
          </cell>
          <cell r="AB545">
            <v>6</v>
          </cell>
          <cell r="AC545">
            <v>10</v>
          </cell>
          <cell r="AD545">
            <v>4</v>
          </cell>
          <cell r="AE545">
            <v>11</v>
          </cell>
          <cell r="AF545">
            <v>7</v>
          </cell>
          <cell r="AG545">
            <v>5</v>
          </cell>
          <cell r="AH545">
            <v>8</v>
          </cell>
          <cell r="AI545">
            <v>8</v>
          </cell>
          <cell r="AJ545">
            <v>12</v>
          </cell>
          <cell r="AK545">
            <v>7</v>
          </cell>
          <cell r="AL545">
            <v>7</v>
          </cell>
          <cell r="AM545">
            <v>5</v>
          </cell>
          <cell r="AN545">
            <v>9</v>
          </cell>
          <cell r="AO545">
            <v>11</v>
          </cell>
          <cell r="AP545">
            <v>17</v>
          </cell>
          <cell r="AQ545">
            <v>9</v>
          </cell>
          <cell r="AR545">
            <v>11</v>
          </cell>
          <cell r="AS545">
            <v>14</v>
          </cell>
          <cell r="AT545">
            <v>6</v>
          </cell>
          <cell r="AU545">
            <v>6</v>
          </cell>
          <cell r="AV545">
            <v>12</v>
          </cell>
          <cell r="AW545">
            <v>13</v>
          </cell>
          <cell r="AX545">
            <v>11</v>
          </cell>
          <cell r="AY545">
            <v>14</v>
          </cell>
          <cell r="AZ545">
            <v>7</v>
          </cell>
          <cell r="BA545">
            <v>8</v>
          </cell>
          <cell r="BB545">
            <v>3</v>
          </cell>
          <cell r="BC545">
            <v>8</v>
          </cell>
          <cell r="BD545">
            <v>5</v>
          </cell>
          <cell r="BE545">
            <v>9</v>
          </cell>
          <cell r="BF545">
            <v>9</v>
          </cell>
          <cell r="BG545">
            <v>19</v>
          </cell>
          <cell r="BH545">
            <v>16</v>
          </cell>
          <cell r="BI545">
            <v>17</v>
          </cell>
          <cell r="BJ545">
            <v>16</v>
          </cell>
          <cell r="BK545">
            <v>19</v>
          </cell>
          <cell r="BL545">
            <v>17</v>
          </cell>
          <cell r="BM545">
            <v>10</v>
          </cell>
          <cell r="BN545">
            <v>23</v>
          </cell>
          <cell r="BO545">
            <v>25</v>
          </cell>
          <cell r="BP545">
            <v>14</v>
          </cell>
          <cell r="BQ545">
            <v>21</v>
          </cell>
          <cell r="BR545">
            <v>23</v>
          </cell>
          <cell r="BS545">
            <v>22</v>
          </cell>
          <cell r="BT545">
            <v>12</v>
          </cell>
          <cell r="BU545">
            <v>29</v>
          </cell>
          <cell r="BV545">
            <v>16</v>
          </cell>
          <cell r="BW545">
            <v>16</v>
          </cell>
          <cell r="BX545">
            <v>6</v>
          </cell>
          <cell r="BY545">
            <v>9</v>
          </cell>
          <cell r="BZ545">
            <v>16</v>
          </cell>
          <cell r="CA545">
            <v>14</v>
          </cell>
          <cell r="CB545">
            <v>5</v>
          </cell>
          <cell r="CC545">
            <v>9</v>
          </cell>
          <cell r="CD545">
            <v>9</v>
          </cell>
          <cell r="CE545">
            <v>6</v>
          </cell>
          <cell r="CF545">
            <v>15</v>
          </cell>
          <cell r="CG545">
            <v>13</v>
          </cell>
          <cell r="CH545">
            <v>7</v>
          </cell>
          <cell r="CI545">
            <v>12</v>
          </cell>
          <cell r="CJ545">
            <v>8</v>
          </cell>
          <cell r="CK545">
            <v>10</v>
          </cell>
          <cell r="CL545">
            <v>8</v>
          </cell>
          <cell r="CM545">
            <v>11</v>
          </cell>
          <cell r="CN545">
            <v>8</v>
          </cell>
          <cell r="CO545">
            <v>8</v>
          </cell>
          <cell r="CP545">
            <v>10</v>
          </cell>
          <cell r="CQ545">
            <v>12</v>
          </cell>
          <cell r="CR545">
            <v>8</v>
          </cell>
          <cell r="CS545">
            <v>6</v>
          </cell>
          <cell r="CT545">
            <v>6</v>
          </cell>
          <cell r="CU545">
            <v>6</v>
          </cell>
          <cell r="CV545">
            <v>4</v>
          </cell>
          <cell r="CW545">
            <v>4</v>
          </cell>
          <cell r="CX545">
            <v>1</v>
          </cell>
          <cell r="CY545">
            <v>0</v>
          </cell>
          <cell r="CZ545">
            <v>0</v>
          </cell>
          <cell r="DA545">
            <v>0</v>
          </cell>
          <cell r="DB545">
            <v>1</v>
          </cell>
          <cell r="DC545">
            <v>0</v>
          </cell>
          <cell r="DD545">
            <v>2</v>
          </cell>
          <cell r="DE545">
            <v>0</v>
          </cell>
        </row>
        <row r="546">
          <cell r="A546" t="str">
            <v>ｻｸﾗ231</v>
          </cell>
          <cell r="B546" t="str">
            <v>ｻｸﾗ2</v>
          </cell>
          <cell r="C546">
            <v>3</v>
          </cell>
          <cell r="D546">
            <v>1</v>
          </cell>
          <cell r="E546">
            <v>3</v>
          </cell>
          <cell r="F546">
            <v>11</v>
          </cell>
          <cell r="G546">
            <v>5</v>
          </cell>
          <cell r="H546">
            <v>8</v>
          </cell>
          <cell r="I546">
            <v>5</v>
          </cell>
          <cell r="J546">
            <v>9</v>
          </cell>
          <cell r="K546">
            <v>12</v>
          </cell>
          <cell r="L546">
            <v>9</v>
          </cell>
          <cell r="M546">
            <v>14</v>
          </cell>
          <cell r="N546">
            <v>16</v>
          </cell>
          <cell r="O546">
            <v>18</v>
          </cell>
          <cell r="P546">
            <v>25</v>
          </cell>
          <cell r="Q546">
            <v>22</v>
          </cell>
          <cell r="R546">
            <v>13</v>
          </cell>
          <cell r="S546">
            <v>22</v>
          </cell>
          <cell r="T546">
            <v>22</v>
          </cell>
          <cell r="U546">
            <v>22</v>
          </cell>
          <cell r="V546">
            <v>16</v>
          </cell>
          <cell r="W546">
            <v>20</v>
          </cell>
          <cell r="X546">
            <v>16</v>
          </cell>
          <cell r="Y546">
            <v>5</v>
          </cell>
          <cell r="Z546">
            <v>6</v>
          </cell>
          <cell r="AA546">
            <v>2</v>
          </cell>
          <cell r="AB546">
            <v>4</v>
          </cell>
          <cell r="AC546">
            <v>3</v>
          </cell>
          <cell r="AD546">
            <v>3</v>
          </cell>
          <cell r="AE546">
            <v>7</v>
          </cell>
          <cell r="AF546">
            <v>4</v>
          </cell>
          <cell r="AG546">
            <v>9</v>
          </cell>
          <cell r="AH546">
            <v>10</v>
          </cell>
          <cell r="AI546">
            <v>6</v>
          </cell>
          <cell r="AJ546">
            <v>12</v>
          </cell>
          <cell r="AK546">
            <v>11</v>
          </cell>
          <cell r="AL546">
            <v>4</v>
          </cell>
          <cell r="AM546">
            <v>8</v>
          </cell>
          <cell r="AN546">
            <v>9</v>
          </cell>
          <cell r="AO546">
            <v>9</v>
          </cell>
          <cell r="AP546">
            <v>12</v>
          </cell>
          <cell r="AQ546">
            <v>8</v>
          </cell>
          <cell r="AR546">
            <v>15</v>
          </cell>
          <cell r="AS546">
            <v>9</v>
          </cell>
          <cell r="AT546">
            <v>18</v>
          </cell>
          <cell r="AU546">
            <v>25</v>
          </cell>
          <cell r="AV546">
            <v>20</v>
          </cell>
          <cell r="AW546">
            <v>17</v>
          </cell>
          <cell r="AX546">
            <v>19</v>
          </cell>
          <cell r="AY546">
            <v>28</v>
          </cell>
          <cell r="AZ546">
            <v>18</v>
          </cell>
          <cell r="BA546">
            <v>22</v>
          </cell>
          <cell r="BB546">
            <v>24</v>
          </cell>
          <cell r="BC546">
            <v>14</v>
          </cell>
          <cell r="BD546">
            <v>9</v>
          </cell>
          <cell r="BE546">
            <v>15</v>
          </cell>
          <cell r="BF546">
            <v>13</v>
          </cell>
          <cell r="BG546">
            <v>7</v>
          </cell>
          <cell r="BH546">
            <v>8</v>
          </cell>
          <cell r="BI546">
            <v>6</v>
          </cell>
          <cell r="BJ546">
            <v>3</v>
          </cell>
          <cell r="BK546">
            <v>7</v>
          </cell>
          <cell r="BL546">
            <v>4</v>
          </cell>
          <cell r="BM546">
            <v>2</v>
          </cell>
          <cell r="BN546">
            <v>5</v>
          </cell>
          <cell r="BO546">
            <v>1</v>
          </cell>
          <cell r="BP546">
            <v>4</v>
          </cell>
          <cell r="BQ546">
            <v>3</v>
          </cell>
          <cell r="BR546">
            <v>5</v>
          </cell>
          <cell r="BS546">
            <v>4</v>
          </cell>
          <cell r="BT546">
            <v>7</v>
          </cell>
          <cell r="BU546">
            <v>4</v>
          </cell>
          <cell r="BV546">
            <v>5</v>
          </cell>
          <cell r="BW546">
            <v>5</v>
          </cell>
          <cell r="BX546">
            <v>3</v>
          </cell>
          <cell r="BY546">
            <v>1</v>
          </cell>
          <cell r="BZ546">
            <v>1</v>
          </cell>
          <cell r="CA546">
            <v>2</v>
          </cell>
          <cell r="CB546">
            <v>3</v>
          </cell>
          <cell r="CC546">
            <v>3</v>
          </cell>
          <cell r="CD546">
            <v>1</v>
          </cell>
          <cell r="CE546">
            <v>0</v>
          </cell>
          <cell r="CF546">
            <v>0</v>
          </cell>
          <cell r="CG546">
            <v>2</v>
          </cell>
          <cell r="CH546">
            <v>3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0</v>
          </cell>
          <cell r="CN546">
            <v>0</v>
          </cell>
          <cell r="CO546">
            <v>0</v>
          </cell>
          <cell r="CP546">
            <v>0</v>
          </cell>
          <cell r="CQ546">
            <v>0</v>
          </cell>
          <cell r="CR546">
            <v>0</v>
          </cell>
          <cell r="CS546">
            <v>0</v>
          </cell>
          <cell r="CT546">
            <v>0</v>
          </cell>
          <cell r="CU546">
            <v>0</v>
          </cell>
          <cell r="CV546">
            <v>0</v>
          </cell>
          <cell r="CW546">
            <v>0</v>
          </cell>
          <cell r="CX546">
            <v>0</v>
          </cell>
          <cell r="CY546">
            <v>0</v>
          </cell>
          <cell r="CZ546">
            <v>0</v>
          </cell>
          <cell r="DA546">
            <v>0</v>
          </cell>
          <cell r="DB546">
            <v>0</v>
          </cell>
          <cell r="DC546">
            <v>0</v>
          </cell>
          <cell r="DD546">
            <v>0</v>
          </cell>
          <cell r="DE546">
            <v>0</v>
          </cell>
        </row>
        <row r="547">
          <cell r="A547" t="str">
            <v>ｻｸﾗ232</v>
          </cell>
          <cell r="B547" t="str">
            <v>ｻｸﾗ2</v>
          </cell>
          <cell r="C547">
            <v>3</v>
          </cell>
          <cell r="D547">
            <v>2</v>
          </cell>
          <cell r="E547">
            <v>9</v>
          </cell>
          <cell r="F547">
            <v>10</v>
          </cell>
          <cell r="G547">
            <v>8</v>
          </cell>
          <cell r="H547">
            <v>8</v>
          </cell>
          <cell r="I547">
            <v>9</v>
          </cell>
          <cell r="J547">
            <v>8</v>
          </cell>
          <cell r="K547">
            <v>9</v>
          </cell>
          <cell r="L547">
            <v>9</v>
          </cell>
          <cell r="M547">
            <v>12</v>
          </cell>
          <cell r="N547">
            <v>13</v>
          </cell>
          <cell r="O547">
            <v>13</v>
          </cell>
          <cell r="P547">
            <v>14</v>
          </cell>
          <cell r="Q547">
            <v>19</v>
          </cell>
          <cell r="R547">
            <v>23</v>
          </cell>
          <cell r="S547">
            <v>16</v>
          </cell>
          <cell r="T547">
            <v>21</v>
          </cell>
          <cell r="U547">
            <v>24</v>
          </cell>
          <cell r="V547">
            <v>15</v>
          </cell>
          <cell r="W547">
            <v>12</v>
          </cell>
          <cell r="X547">
            <v>13</v>
          </cell>
          <cell r="Y547">
            <v>9</v>
          </cell>
          <cell r="Z547">
            <v>9</v>
          </cell>
          <cell r="AA547">
            <v>5</v>
          </cell>
          <cell r="AB547">
            <v>5</v>
          </cell>
          <cell r="AC547">
            <v>4</v>
          </cell>
          <cell r="AD547">
            <v>2</v>
          </cell>
          <cell r="AE547">
            <v>8</v>
          </cell>
          <cell r="AF547">
            <v>7</v>
          </cell>
          <cell r="AG547">
            <v>7</v>
          </cell>
          <cell r="AH547">
            <v>9</v>
          </cell>
          <cell r="AI547">
            <v>8</v>
          </cell>
          <cell r="AJ547">
            <v>5</v>
          </cell>
          <cell r="AK547">
            <v>6</v>
          </cell>
          <cell r="AL547">
            <v>8</v>
          </cell>
          <cell r="AM547">
            <v>5</v>
          </cell>
          <cell r="AN547">
            <v>11</v>
          </cell>
          <cell r="AO547">
            <v>7</v>
          </cell>
          <cell r="AP547">
            <v>12</v>
          </cell>
          <cell r="AQ547">
            <v>10</v>
          </cell>
          <cell r="AR547">
            <v>13</v>
          </cell>
          <cell r="AS547">
            <v>15</v>
          </cell>
          <cell r="AT547">
            <v>22</v>
          </cell>
          <cell r="AU547">
            <v>19</v>
          </cell>
          <cell r="AV547">
            <v>28</v>
          </cell>
          <cell r="AW547">
            <v>24</v>
          </cell>
          <cell r="AX547">
            <v>35</v>
          </cell>
          <cell r="AY547">
            <v>17</v>
          </cell>
          <cell r="AZ547">
            <v>22</v>
          </cell>
          <cell r="BA547">
            <v>16</v>
          </cell>
          <cell r="BB547">
            <v>19</v>
          </cell>
          <cell r="BC547">
            <v>8</v>
          </cell>
          <cell r="BD547">
            <v>10</v>
          </cell>
          <cell r="BE547">
            <v>8</v>
          </cell>
          <cell r="BF547">
            <v>2</v>
          </cell>
          <cell r="BG547">
            <v>4</v>
          </cell>
          <cell r="BH547">
            <v>8</v>
          </cell>
          <cell r="BI547">
            <v>3</v>
          </cell>
          <cell r="BJ547">
            <v>4</v>
          </cell>
          <cell r="BK547">
            <v>3</v>
          </cell>
          <cell r="BL547">
            <v>3</v>
          </cell>
          <cell r="BM547">
            <v>4</v>
          </cell>
          <cell r="BN547">
            <v>5</v>
          </cell>
          <cell r="BO547">
            <v>3</v>
          </cell>
          <cell r="BP547">
            <v>10</v>
          </cell>
          <cell r="BQ547">
            <v>5</v>
          </cell>
          <cell r="BR547">
            <v>2</v>
          </cell>
          <cell r="BS547">
            <v>3</v>
          </cell>
          <cell r="BT547">
            <v>7</v>
          </cell>
          <cell r="BU547">
            <v>3</v>
          </cell>
          <cell r="BV547">
            <v>4</v>
          </cell>
          <cell r="BW547">
            <v>4</v>
          </cell>
          <cell r="BX547">
            <v>4</v>
          </cell>
          <cell r="BY547">
            <v>1</v>
          </cell>
          <cell r="BZ547">
            <v>3</v>
          </cell>
          <cell r="CA547">
            <v>1</v>
          </cell>
          <cell r="CB547">
            <v>1</v>
          </cell>
          <cell r="CC547">
            <v>2</v>
          </cell>
          <cell r="CD547">
            <v>2</v>
          </cell>
          <cell r="CE547">
            <v>0</v>
          </cell>
          <cell r="CF547">
            <v>2</v>
          </cell>
          <cell r="CG547">
            <v>0</v>
          </cell>
          <cell r="CH547">
            <v>1</v>
          </cell>
          <cell r="CI547">
            <v>2</v>
          </cell>
          <cell r="CJ547">
            <v>0</v>
          </cell>
          <cell r="CK547">
            <v>1</v>
          </cell>
          <cell r="CL547">
            <v>1</v>
          </cell>
          <cell r="CM547">
            <v>0</v>
          </cell>
          <cell r="CN547">
            <v>0</v>
          </cell>
          <cell r="CO547">
            <v>1</v>
          </cell>
          <cell r="CP547">
            <v>2</v>
          </cell>
          <cell r="CQ547">
            <v>0</v>
          </cell>
          <cell r="CR547">
            <v>0</v>
          </cell>
          <cell r="CS547">
            <v>0</v>
          </cell>
          <cell r="CT547">
            <v>0</v>
          </cell>
          <cell r="CU547">
            <v>0</v>
          </cell>
          <cell r="CV547">
            <v>0</v>
          </cell>
          <cell r="CW547">
            <v>0</v>
          </cell>
          <cell r="CX547">
            <v>0</v>
          </cell>
          <cell r="CY547">
            <v>1</v>
          </cell>
          <cell r="CZ547">
            <v>0</v>
          </cell>
          <cell r="DA547">
            <v>0</v>
          </cell>
          <cell r="DB547">
            <v>1</v>
          </cell>
          <cell r="DC547">
            <v>0</v>
          </cell>
          <cell r="DD547">
            <v>0</v>
          </cell>
          <cell r="DE547">
            <v>1</v>
          </cell>
        </row>
        <row r="548">
          <cell r="A548" t="str">
            <v>ｻｸﾗ331</v>
          </cell>
          <cell r="B548" t="str">
            <v>ｻｸﾗ3</v>
          </cell>
          <cell r="C548">
            <v>3</v>
          </cell>
          <cell r="D548">
            <v>1</v>
          </cell>
          <cell r="E548">
            <v>2</v>
          </cell>
          <cell r="F548">
            <v>4</v>
          </cell>
          <cell r="G548">
            <v>3</v>
          </cell>
          <cell r="H548">
            <v>9</v>
          </cell>
          <cell r="I548">
            <v>6</v>
          </cell>
          <cell r="J548">
            <v>10</v>
          </cell>
          <cell r="K548">
            <v>6</v>
          </cell>
          <cell r="L548">
            <v>7</v>
          </cell>
          <cell r="M548">
            <v>7</v>
          </cell>
          <cell r="N548">
            <v>16</v>
          </cell>
          <cell r="O548">
            <v>14</v>
          </cell>
          <cell r="P548">
            <v>11</v>
          </cell>
          <cell r="Q548">
            <v>20</v>
          </cell>
          <cell r="R548">
            <v>16</v>
          </cell>
          <cell r="S548">
            <v>16</v>
          </cell>
          <cell r="T548">
            <v>12</v>
          </cell>
          <cell r="U548">
            <v>15</v>
          </cell>
          <cell r="V548">
            <v>12</v>
          </cell>
          <cell r="W548">
            <v>11</v>
          </cell>
          <cell r="X548">
            <v>9</v>
          </cell>
          <cell r="Y548">
            <v>6</v>
          </cell>
          <cell r="Z548">
            <v>5</v>
          </cell>
          <cell r="AA548">
            <v>5</v>
          </cell>
          <cell r="AB548">
            <v>6</v>
          </cell>
          <cell r="AC548">
            <v>5</v>
          </cell>
          <cell r="AD548">
            <v>0</v>
          </cell>
          <cell r="AE548">
            <v>2</v>
          </cell>
          <cell r="AF548">
            <v>2</v>
          </cell>
          <cell r="AG548">
            <v>0</v>
          </cell>
          <cell r="AH548">
            <v>3</v>
          </cell>
          <cell r="AI548">
            <v>1</v>
          </cell>
          <cell r="AJ548">
            <v>3</v>
          </cell>
          <cell r="AK548">
            <v>5</v>
          </cell>
          <cell r="AL548">
            <v>1</v>
          </cell>
          <cell r="AM548">
            <v>2</v>
          </cell>
          <cell r="AN548">
            <v>1</v>
          </cell>
          <cell r="AO548">
            <v>4</v>
          </cell>
          <cell r="AP548">
            <v>9</v>
          </cell>
          <cell r="AQ548">
            <v>7</v>
          </cell>
          <cell r="AR548">
            <v>7</v>
          </cell>
          <cell r="AS548">
            <v>11</v>
          </cell>
          <cell r="AT548">
            <v>10</v>
          </cell>
          <cell r="AU548">
            <v>15</v>
          </cell>
          <cell r="AV548">
            <v>17</v>
          </cell>
          <cell r="AW548">
            <v>11</v>
          </cell>
          <cell r="AX548">
            <v>17</v>
          </cell>
          <cell r="AY548">
            <v>18</v>
          </cell>
          <cell r="AZ548">
            <v>20</v>
          </cell>
          <cell r="BA548">
            <v>17</v>
          </cell>
          <cell r="BB548">
            <v>16</v>
          </cell>
          <cell r="BC548">
            <v>12</v>
          </cell>
          <cell r="BD548">
            <v>13</v>
          </cell>
          <cell r="BE548">
            <v>10</v>
          </cell>
          <cell r="BF548">
            <v>5</v>
          </cell>
          <cell r="BG548">
            <v>9</v>
          </cell>
          <cell r="BH548">
            <v>6</v>
          </cell>
          <cell r="BI548">
            <v>4</v>
          </cell>
          <cell r="BJ548">
            <v>5</v>
          </cell>
          <cell r="BK548">
            <v>6</v>
          </cell>
          <cell r="BL548">
            <v>1</v>
          </cell>
          <cell r="BM548">
            <v>0</v>
          </cell>
          <cell r="BN548">
            <v>1</v>
          </cell>
          <cell r="BO548">
            <v>1</v>
          </cell>
          <cell r="BP548">
            <v>2</v>
          </cell>
          <cell r="BQ548">
            <v>0</v>
          </cell>
          <cell r="BR548">
            <v>4</v>
          </cell>
          <cell r="BS548">
            <v>1</v>
          </cell>
          <cell r="BT548">
            <v>3</v>
          </cell>
          <cell r="BU548">
            <v>1</v>
          </cell>
          <cell r="BV548">
            <v>1</v>
          </cell>
          <cell r="BW548">
            <v>0</v>
          </cell>
          <cell r="BX548">
            <v>3</v>
          </cell>
          <cell r="BY548">
            <v>2</v>
          </cell>
          <cell r="BZ548">
            <v>6</v>
          </cell>
          <cell r="CA548">
            <v>2</v>
          </cell>
          <cell r="CB548">
            <v>1</v>
          </cell>
          <cell r="CC548">
            <v>0</v>
          </cell>
          <cell r="CD548">
            <v>0</v>
          </cell>
          <cell r="CE548">
            <v>2</v>
          </cell>
          <cell r="CF548">
            <v>1</v>
          </cell>
          <cell r="CG548">
            <v>1</v>
          </cell>
          <cell r="CH548">
            <v>2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  <cell r="CT548">
            <v>0</v>
          </cell>
          <cell r="CU548">
            <v>0</v>
          </cell>
          <cell r="CV548">
            <v>0</v>
          </cell>
          <cell r="CW548">
            <v>0</v>
          </cell>
          <cell r="CX548">
            <v>0</v>
          </cell>
          <cell r="CY548">
            <v>0</v>
          </cell>
          <cell r="CZ548">
            <v>0</v>
          </cell>
          <cell r="DA548">
            <v>0</v>
          </cell>
          <cell r="DB548">
            <v>0</v>
          </cell>
          <cell r="DC548">
            <v>0</v>
          </cell>
          <cell r="DD548">
            <v>0</v>
          </cell>
          <cell r="DE548">
            <v>0</v>
          </cell>
        </row>
        <row r="549">
          <cell r="A549" t="str">
            <v>ｻｸﾗ332</v>
          </cell>
          <cell r="B549" t="str">
            <v>ｻｸﾗ3</v>
          </cell>
          <cell r="C549">
            <v>3</v>
          </cell>
          <cell r="D549">
            <v>2</v>
          </cell>
          <cell r="E549">
            <v>0</v>
          </cell>
          <cell r="F549">
            <v>2</v>
          </cell>
          <cell r="G549">
            <v>5</v>
          </cell>
          <cell r="H549">
            <v>2</v>
          </cell>
          <cell r="I549">
            <v>6</v>
          </cell>
          <cell r="J549">
            <v>3</v>
          </cell>
          <cell r="K549">
            <v>7</v>
          </cell>
          <cell r="L549">
            <v>13</v>
          </cell>
          <cell r="M549">
            <v>4</v>
          </cell>
          <cell r="N549">
            <v>8</v>
          </cell>
          <cell r="O549">
            <v>13</v>
          </cell>
          <cell r="P549">
            <v>14</v>
          </cell>
          <cell r="Q549">
            <v>11</v>
          </cell>
          <cell r="R549">
            <v>11</v>
          </cell>
          <cell r="S549">
            <v>25</v>
          </cell>
          <cell r="T549">
            <v>13</v>
          </cell>
          <cell r="U549">
            <v>17</v>
          </cell>
          <cell r="V549">
            <v>11</v>
          </cell>
          <cell r="W549">
            <v>13</v>
          </cell>
          <cell r="X549">
            <v>13</v>
          </cell>
          <cell r="Y549">
            <v>5</v>
          </cell>
          <cell r="Z549">
            <v>4</v>
          </cell>
          <cell r="AA549">
            <v>8</v>
          </cell>
          <cell r="AB549">
            <v>5</v>
          </cell>
          <cell r="AC549">
            <v>6</v>
          </cell>
          <cell r="AD549">
            <v>1</v>
          </cell>
          <cell r="AE549">
            <v>4</v>
          </cell>
          <cell r="AF549">
            <v>3</v>
          </cell>
          <cell r="AG549">
            <v>0</v>
          </cell>
          <cell r="AH549">
            <v>4</v>
          </cell>
          <cell r="AI549">
            <v>5</v>
          </cell>
          <cell r="AJ549">
            <v>1</v>
          </cell>
          <cell r="AK549">
            <v>4</v>
          </cell>
          <cell r="AL549">
            <v>1</v>
          </cell>
          <cell r="AM549">
            <v>2</v>
          </cell>
          <cell r="AN549">
            <v>2</v>
          </cell>
          <cell r="AO549">
            <v>2</v>
          </cell>
          <cell r="AP549">
            <v>6</v>
          </cell>
          <cell r="AQ549">
            <v>12</v>
          </cell>
          <cell r="AR549">
            <v>13</v>
          </cell>
          <cell r="AS549">
            <v>9</v>
          </cell>
          <cell r="AT549">
            <v>16</v>
          </cell>
          <cell r="AU549">
            <v>6</v>
          </cell>
          <cell r="AV549">
            <v>25</v>
          </cell>
          <cell r="AW549">
            <v>17</v>
          </cell>
          <cell r="AX549">
            <v>18</v>
          </cell>
          <cell r="AY549">
            <v>21</v>
          </cell>
          <cell r="AZ549">
            <v>13</v>
          </cell>
          <cell r="BA549">
            <v>22</v>
          </cell>
          <cell r="BB549">
            <v>20</v>
          </cell>
          <cell r="BC549">
            <v>8</v>
          </cell>
          <cell r="BD549">
            <v>8</v>
          </cell>
          <cell r="BE549">
            <v>9</v>
          </cell>
          <cell r="BF549">
            <v>5</v>
          </cell>
          <cell r="BG549">
            <v>3</v>
          </cell>
          <cell r="BH549">
            <v>4</v>
          </cell>
          <cell r="BI549">
            <v>2</v>
          </cell>
          <cell r="BJ549">
            <v>2</v>
          </cell>
          <cell r="BK549">
            <v>1</v>
          </cell>
          <cell r="BL549">
            <v>1</v>
          </cell>
          <cell r="BM549">
            <v>4</v>
          </cell>
          <cell r="BN549">
            <v>0</v>
          </cell>
          <cell r="BO549">
            <v>0</v>
          </cell>
          <cell r="BP549">
            <v>5</v>
          </cell>
          <cell r="BQ549">
            <v>3</v>
          </cell>
          <cell r="BR549">
            <v>2</v>
          </cell>
          <cell r="BS549">
            <v>3</v>
          </cell>
          <cell r="BT549">
            <v>4</v>
          </cell>
          <cell r="BU549">
            <v>2</v>
          </cell>
          <cell r="BV549">
            <v>3</v>
          </cell>
          <cell r="BW549">
            <v>2</v>
          </cell>
          <cell r="BX549">
            <v>0</v>
          </cell>
          <cell r="BY549">
            <v>4</v>
          </cell>
          <cell r="BZ549">
            <v>2</v>
          </cell>
          <cell r="CA549">
            <v>3</v>
          </cell>
          <cell r="CB549">
            <v>2</v>
          </cell>
          <cell r="CC549">
            <v>5</v>
          </cell>
          <cell r="CD549">
            <v>2</v>
          </cell>
          <cell r="CE549">
            <v>2</v>
          </cell>
          <cell r="CF549">
            <v>1</v>
          </cell>
          <cell r="CG549">
            <v>1</v>
          </cell>
          <cell r="CH549">
            <v>1</v>
          </cell>
          <cell r="CI549">
            <v>2</v>
          </cell>
          <cell r="CJ549">
            <v>0</v>
          </cell>
          <cell r="CK549">
            <v>1</v>
          </cell>
          <cell r="CL549">
            <v>0</v>
          </cell>
          <cell r="CM549">
            <v>1</v>
          </cell>
          <cell r="CN549">
            <v>0</v>
          </cell>
          <cell r="CO549">
            <v>0</v>
          </cell>
          <cell r="CP549">
            <v>0</v>
          </cell>
          <cell r="CQ549">
            <v>1</v>
          </cell>
          <cell r="CR549">
            <v>0</v>
          </cell>
          <cell r="CS549">
            <v>1</v>
          </cell>
          <cell r="CT549">
            <v>0</v>
          </cell>
          <cell r="CU549">
            <v>0</v>
          </cell>
          <cell r="CV549">
            <v>0</v>
          </cell>
          <cell r="CW549">
            <v>0</v>
          </cell>
          <cell r="CX549">
            <v>1</v>
          </cell>
          <cell r="CY549">
            <v>0</v>
          </cell>
          <cell r="CZ549">
            <v>0</v>
          </cell>
          <cell r="DA549">
            <v>0</v>
          </cell>
          <cell r="DB549">
            <v>0</v>
          </cell>
          <cell r="DC549">
            <v>0</v>
          </cell>
          <cell r="DD549">
            <v>0</v>
          </cell>
          <cell r="DE549">
            <v>0</v>
          </cell>
        </row>
        <row r="550">
          <cell r="A550" t="str">
            <v>ｻｸﾗ431</v>
          </cell>
          <cell r="B550" t="str">
            <v>ｻｸﾗ4</v>
          </cell>
          <cell r="C550">
            <v>3</v>
          </cell>
          <cell r="D550">
            <v>1</v>
          </cell>
          <cell r="E550">
            <v>4</v>
          </cell>
          <cell r="F550">
            <v>3</v>
          </cell>
          <cell r="G550">
            <v>1</v>
          </cell>
          <cell r="H550">
            <v>1</v>
          </cell>
          <cell r="I550">
            <v>1</v>
          </cell>
          <cell r="J550">
            <v>8</v>
          </cell>
          <cell r="K550">
            <v>4</v>
          </cell>
          <cell r="L550">
            <v>5</v>
          </cell>
          <cell r="M550">
            <v>5</v>
          </cell>
          <cell r="N550">
            <v>7</v>
          </cell>
          <cell r="O550">
            <v>7</v>
          </cell>
          <cell r="P550">
            <v>9</v>
          </cell>
          <cell r="Q550">
            <v>6</v>
          </cell>
          <cell r="R550">
            <v>5</v>
          </cell>
          <cell r="S550">
            <v>2</v>
          </cell>
          <cell r="T550">
            <v>6</v>
          </cell>
          <cell r="U550">
            <v>2</v>
          </cell>
          <cell r="V550">
            <v>1</v>
          </cell>
          <cell r="W550">
            <v>2</v>
          </cell>
          <cell r="X550">
            <v>1</v>
          </cell>
          <cell r="Y550">
            <v>1</v>
          </cell>
          <cell r="Z550">
            <v>4</v>
          </cell>
          <cell r="AA550">
            <v>0</v>
          </cell>
          <cell r="AB550">
            <v>0</v>
          </cell>
          <cell r="AC550">
            <v>4</v>
          </cell>
          <cell r="AD550">
            <v>2</v>
          </cell>
          <cell r="AE550">
            <v>2</v>
          </cell>
          <cell r="AF550">
            <v>2</v>
          </cell>
          <cell r="AG550">
            <v>1</v>
          </cell>
          <cell r="AH550">
            <v>2</v>
          </cell>
          <cell r="AI550">
            <v>2</v>
          </cell>
          <cell r="AJ550">
            <v>2</v>
          </cell>
          <cell r="AK550">
            <v>2</v>
          </cell>
          <cell r="AL550">
            <v>1</v>
          </cell>
          <cell r="AM550">
            <v>4</v>
          </cell>
          <cell r="AN550">
            <v>3</v>
          </cell>
          <cell r="AO550">
            <v>1</v>
          </cell>
          <cell r="AP550">
            <v>4</v>
          </cell>
          <cell r="AQ550">
            <v>3</v>
          </cell>
          <cell r="AR550">
            <v>8</v>
          </cell>
          <cell r="AS550">
            <v>11</v>
          </cell>
          <cell r="AT550">
            <v>7</v>
          </cell>
          <cell r="AU550">
            <v>8</v>
          </cell>
          <cell r="AV550">
            <v>9</v>
          </cell>
          <cell r="AW550">
            <v>8</v>
          </cell>
          <cell r="AX550">
            <v>13</v>
          </cell>
          <cell r="AY550">
            <v>7</v>
          </cell>
          <cell r="AZ550">
            <v>5</v>
          </cell>
          <cell r="BA550">
            <v>4</v>
          </cell>
          <cell r="BB550">
            <v>3</v>
          </cell>
          <cell r="BC550">
            <v>1</v>
          </cell>
          <cell r="BD550">
            <v>4</v>
          </cell>
          <cell r="BE550">
            <v>7</v>
          </cell>
          <cell r="BF550">
            <v>3</v>
          </cell>
          <cell r="BG550">
            <v>3</v>
          </cell>
          <cell r="BH550">
            <v>3</v>
          </cell>
          <cell r="BI550">
            <v>1</v>
          </cell>
          <cell r="BJ550">
            <v>1</v>
          </cell>
          <cell r="BK550">
            <v>1</v>
          </cell>
          <cell r="BL550">
            <v>1</v>
          </cell>
          <cell r="BM550">
            <v>3</v>
          </cell>
          <cell r="BN550">
            <v>0</v>
          </cell>
          <cell r="BO550">
            <v>1</v>
          </cell>
          <cell r="BP550">
            <v>1</v>
          </cell>
          <cell r="BQ550">
            <v>1</v>
          </cell>
          <cell r="BR550">
            <v>1</v>
          </cell>
          <cell r="BS550">
            <v>1</v>
          </cell>
          <cell r="BT550">
            <v>1</v>
          </cell>
          <cell r="BU550">
            <v>2</v>
          </cell>
          <cell r="BV550">
            <v>2</v>
          </cell>
          <cell r="BW550">
            <v>1</v>
          </cell>
          <cell r="BX550">
            <v>1</v>
          </cell>
          <cell r="BY550">
            <v>0</v>
          </cell>
          <cell r="BZ550">
            <v>2</v>
          </cell>
          <cell r="CA550">
            <v>0</v>
          </cell>
          <cell r="CB550">
            <v>0</v>
          </cell>
          <cell r="CC550">
            <v>0</v>
          </cell>
          <cell r="CD550">
            <v>1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1</v>
          </cell>
          <cell r="CM550">
            <v>0</v>
          </cell>
          <cell r="CN550">
            <v>0</v>
          </cell>
          <cell r="CO550">
            <v>0</v>
          </cell>
          <cell r="CP550">
            <v>0</v>
          </cell>
          <cell r="CQ550">
            <v>0</v>
          </cell>
          <cell r="CR550">
            <v>0</v>
          </cell>
          <cell r="CS550">
            <v>0</v>
          </cell>
          <cell r="CT550">
            <v>0</v>
          </cell>
          <cell r="CU550">
            <v>0</v>
          </cell>
          <cell r="CV550">
            <v>0</v>
          </cell>
          <cell r="CW550">
            <v>0</v>
          </cell>
          <cell r="CX550">
            <v>1</v>
          </cell>
          <cell r="CY550">
            <v>0</v>
          </cell>
          <cell r="CZ550">
            <v>0</v>
          </cell>
          <cell r="DA550">
            <v>0</v>
          </cell>
          <cell r="DB550">
            <v>0</v>
          </cell>
          <cell r="DC550">
            <v>0</v>
          </cell>
          <cell r="DD550">
            <v>0</v>
          </cell>
          <cell r="DE550">
            <v>0</v>
          </cell>
        </row>
        <row r="551">
          <cell r="A551" t="str">
            <v>ｻｸﾗ432</v>
          </cell>
          <cell r="B551" t="str">
            <v>ｻｸﾗ4</v>
          </cell>
          <cell r="C551">
            <v>3</v>
          </cell>
          <cell r="D551">
            <v>2</v>
          </cell>
          <cell r="E551">
            <v>1</v>
          </cell>
          <cell r="F551">
            <v>1</v>
          </cell>
          <cell r="G551">
            <v>3</v>
          </cell>
          <cell r="H551">
            <v>5</v>
          </cell>
          <cell r="I551">
            <v>4</v>
          </cell>
          <cell r="J551">
            <v>7</v>
          </cell>
          <cell r="K551">
            <v>8</v>
          </cell>
          <cell r="L551">
            <v>5</v>
          </cell>
          <cell r="M551">
            <v>6</v>
          </cell>
          <cell r="N551">
            <v>7</v>
          </cell>
          <cell r="O551">
            <v>10</v>
          </cell>
          <cell r="P551">
            <v>8</v>
          </cell>
          <cell r="Q551">
            <v>5</v>
          </cell>
          <cell r="R551">
            <v>8</v>
          </cell>
          <cell r="S551">
            <v>3</v>
          </cell>
          <cell r="T551">
            <v>5</v>
          </cell>
          <cell r="U551">
            <v>0</v>
          </cell>
          <cell r="V551">
            <v>4</v>
          </cell>
          <cell r="W551">
            <v>3</v>
          </cell>
          <cell r="X551">
            <v>2</v>
          </cell>
          <cell r="Y551">
            <v>0</v>
          </cell>
          <cell r="Z551">
            <v>0</v>
          </cell>
          <cell r="AA551">
            <v>1</v>
          </cell>
          <cell r="AB551">
            <v>1</v>
          </cell>
          <cell r="AC551">
            <v>0</v>
          </cell>
          <cell r="AD551">
            <v>0</v>
          </cell>
          <cell r="AE551">
            <v>1</v>
          </cell>
          <cell r="AF551">
            <v>0</v>
          </cell>
          <cell r="AG551">
            <v>0</v>
          </cell>
          <cell r="AH551">
            <v>6</v>
          </cell>
          <cell r="AI551">
            <v>2</v>
          </cell>
          <cell r="AJ551">
            <v>3</v>
          </cell>
          <cell r="AK551">
            <v>2</v>
          </cell>
          <cell r="AL551">
            <v>0</v>
          </cell>
          <cell r="AM551">
            <v>3</v>
          </cell>
          <cell r="AN551">
            <v>2</v>
          </cell>
          <cell r="AO551">
            <v>3</v>
          </cell>
          <cell r="AP551">
            <v>6</v>
          </cell>
          <cell r="AQ551">
            <v>4</v>
          </cell>
          <cell r="AR551">
            <v>11</v>
          </cell>
          <cell r="AS551">
            <v>6</v>
          </cell>
          <cell r="AT551">
            <v>17</v>
          </cell>
          <cell r="AU551">
            <v>12</v>
          </cell>
          <cell r="AV551">
            <v>9</v>
          </cell>
          <cell r="AW551">
            <v>8</v>
          </cell>
          <cell r="AX551">
            <v>8</v>
          </cell>
          <cell r="AY551">
            <v>3</v>
          </cell>
          <cell r="AZ551">
            <v>3</v>
          </cell>
          <cell r="BA551">
            <v>2</v>
          </cell>
          <cell r="BB551">
            <v>2</v>
          </cell>
          <cell r="BC551">
            <v>5</v>
          </cell>
          <cell r="BD551">
            <v>0</v>
          </cell>
          <cell r="BE551">
            <v>4</v>
          </cell>
          <cell r="BF551">
            <v>2</v>
          </cell>
          <cell r="BG551">
            <v>1</v>
          </cell>
          <cell r="BH551">
            <v>1</v>
          </cell>
          <cell r="BI551">
            <v>0</v>
          </cell>
          <cell r="BJ551">
            <v>0</v>
          </cell>
          <cell r="BK551">
            <v>1</v>
          </cell>
          <cell r="BL551">
            <v>3</v>
          </cell>
          <cell r="BM551">
            <v>1</v>
          </cell>
          <cell r="BN551">
            <v>2</v>
          </cell>
          <cell r="BO551">
            <v>3</v>
          </cell>
          <cell r="BP551">
            <v>0</v>
          </cell>
          <cell r="BQ551">
            <v>2</v>
          </cell>
          <cell r="BR551">
            <v>1</v>
          </cell>
          <cell r="BS551">
            <v>1</v>
          </cell>
          <cell r="BT551">
            <v>2</v>
          </cell>
          <cell r="BU551">
            <v>2</v>
          </cell>
          <cell r="BV551">
            <v>4</v>
          </cell>
          <cell r="BW551">
            <v>1</v>
          </cell>
          <cell r="BX551">
            <v>1</v>
          </cell>
          <cell r="BY551">
            <v>1</v>
          </cell>
          <cell r="BZ551">
            <v>1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2</v>
          </cell>
          <cell r="CG551">
            <v>1</v>
          </cell>
          <cell r="CH551">
            <v>0</v>
          </cell>
          <cell r="CI551">
            <v>1</v>
          </cell>
          <cell r="CJ551">
            <v>1</v>
          </cell>
          <cell r="CK551">
            <v>0</v>
          </cell>
          <cell r="CL551">
            <v>3</v>
          </cell>
          <cell r="CM551">
            <v>0</v>
          </cell>
          <cell r="CN551">
            <v>0</v>
          </cell>
          <cell r="CO551">
            <v>2</v>
          </cell>
          <cell r="CP551">
            <v>0</v>
          </cell>
          <cell r="CQ551">
            <v>0</v>
          </cell>
          <cell r="CR551">
            <v>0</v>
          </cell>
          <cell r="CS551">
            <v>0</v>
          </cell>
          <cell r="CT551">
            <v>0</v>
          </cell>
          <cell r="CU551">
            <v>0</v>
          </cell>
          <cell r="CV551">
            <v>0</v>
          </cell>
          <cell r="CW551">
            <v>0</v>
          </cell>
          <cell r="CX551">
            <v>0</v>
          </cell>
          <cell r="CY551">
            <v>0</v>
          </cell>
          <cell r="CZ551">
            <v>0</v>
          </cell>
          <cell r="DA551">
            <v>0</v>
          </cell>
          <cell r="DB551">
            <v>0</v>
          </cell>
          <cell r="DC551">
            <v>0</v>
          </cell>
          <cell r="DD551">
            <v>0</v>
          </cell>
          <cell r="DE551">
            <v>0</v>
          </cell>
        </row>
        <row r="552">
          <cell r="A552" t="str">
            <v>ｻｸﾗ631</v>
          </cell>
          <cell r="B552" t="str">
            <v>ｻｸﾗ6</v>
          </cell>
          <cell r="C552">
            <v>3</v>
          </cell>
          <cell r="D552">
            <v>1</v>
          </cell>
          <cell r="E552">
            <v>3</v>
          </cell>
          <cell r="F552">
            <v>6</v>
          </cell>
          <cell r="G552">
            <v>8</v>
          </cell>
          <cell r="H552">
            <v>6</v>
          </cell>
          <cell r="I552">
            <v>12</v>
          </cell>
          <cell r="J552">
            <v>7</v>
          </cell>
          <cell r="K552">
            <v>4</v>
          </cell>
          <cell r="L552">
            <v>5</v>
          </cell>
          <cell r="M552">
            <v>14</v>
          </cell>
          <cell r="N552">
            <v>11</v>
          </cell>
          <cell r="O552">
            <v>15</v>
          </cell>
          <cell r="P552">
            <v>14</v>
          </cell>
          <cell r="Q552">
            <v>5</v>
          </cell>
          <cell r="R552">
            <v>10</v>
          </cell>
          <cell r="S552">
            <v>4</v>
          </cell>
          <cell r="T552">
            <v>6</v>
          </cell>
          <cell r="U552">
            <v>7</v>
          </cell>
          <cell r="V552">
            <v>4</v>
          </cell>
          <cell r="W552">
            <v>2</v>
          </cell>
          <cell r="X552">
            <v>1</v>
          </cell>
          <cell r="Y552">
            <v>3</v>
          </cell>
          <cell r="Z552">
            <v>1</v>
          </cell>
          <cell r="AA552">
            <v>2</v>
          </cell>
          <cell r="AB552">
            <v>2</v>
          </cell>
          <cell r="AC552">
            <v>1</v>
          </cell>
          <cell r="AD552">
            <v>0</v>
          </cell>
          <cell r="AE552">
            <v>0</v>
          </cell>
          <cell r="AF552">
            <v>0</v>
          </cell>
          <cell r="AG552">
            <v>1</v>
          </cell>
          <cell r="AH552">
            <v>1</v>
          </cell>
          <cell r="AI552">
            <v>3</v>
          </cell>
          <cell r="AJ552">
            <v>2</v>
          </cell>
          <cell r="AK552">
            <v>2</v>
          </cell>
          <cell r="AL552">
            <v>7</v>
          </cell>
          <cell r="AM552">
            <v>9</v>
          </cell>
          <cell r="AN552">
            <v>11</v>
          </cell>
          <cell r="AO552">
            <v>12</v>
          </cell>
          <cell r="AP552">
            <v>6</v>
          </cell>
          <cell r="AQ552">
            <v>8</v>
          </cell>
          <cell r="AR552">
            <v>7</v>
          </cell>
          <cell r="AS552">
            <v>6</v>
          </cell>
          <cell r="AT552">
            <v>15</v>
          </cell>
          <cell r="AU552">
            <v>12</v>
          </cell>
          <cell r="AV552">
            <v>16</v>
          </cell>
          <cell r="AW552">
            <v>10</v>
          </cell>
          <cell r="AX552">
            <v>9</v>
          </cell>
          <cell r="AY552">
            <v>5</v>
          </cell>
          <cell r="AZ552">
            <v>5</v>
          </cell>
          <cell r="BA552">
            <v>7</v>
          </cell>
          <cell r="BB552">
            <v>2</v>
          </cell>
          <cell r="BC552">
            <v>4</v>
          </cell>
          <cell r="BD552">
            <v>2</v>
          </cell>
          <cell r="BE552">
            <v>1</v>
          </cell>
          <cell r="BF552">
            <v>2</v>
          </cell>
          <cell r="BG552">
            <v>1</v>
          </cell>
          <cell r="BH552">
            <v>3</v>
          </cell>
          <cell r="BI552">
            <v>3</v>
          </cell>
          <cell r="BJ552">
            <v>0</v>
          </cell>
          <cell r="BK552">
            <v>1</v>
          </cell>
          <cell r="BL552">
            <v>3</v>
          </cell>
          <cell r="BM552">
            <v>0</v>
          </cell>
          <cell r="BN552">
            <v>1</v>
          </cell>
          <cell r="BO552">
            <v>1</v>
          </cell>
          <cell r="BP552">
            <v>1</v>
          </cell>
          <cell r="BQ552">
            <v>3</v>
          </cell>
          <cell r="BR552">
            <v>1</v>
          </cell>
          <cell r="BS552">
            <v>0</v>
          </cell>
          <cell r="BT552">
            <v>2</v>
          </cell>
          <cell r="BU552">
            <v>1</v>
          </cell>
          <cell r="BV552">
            <v>1</v>
          </cell>
          <cell r="BW552">
            <v>4</v>
          </cell>
          <cell r="BX552">
            <v>0</v>
          </cell>
          <cell r="BY552">
            <v>1</v>
          </cell>
          <cell r="BZ552">
            <v>0</v>
          </cell>
          <cell r="CA552">
            <v>1</v>
          </cell>
          <cell r="CB552">
            <v>2</v>
          </cell>
          <cell r="CC552">
            <v>0</v>
          </cell>
          <cell r="CD552">
            <v>1</v>
          </cell>
          <cell r="CE552">
            <v>3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0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0</v>
          </cell>
          <cell r="CT552">
            <v>0</v>
          </cell>
          <cell r="CU552">
            <v>0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0</v>
          </cell>
          <cell r="DA552">
            <v>0</v>
          </cell>
          <cell r="DB552">
            <v>0</v>
          </cell>
          <cell r="DC552">
            <v>0</v>
          </cell>
          <cell r="DD552">
            <v>0</v>
          </cell>
          <cell r="DE552">
            <v>0</v>
          </cell>
        </row>
        <row r="553">
          <cell r="A553" t="str">
            <v>ｻｸﾗ632</v>
          </cell>
          <cell r="B553" t="str">
            <v>ｻｸﾗ6</v>
          </cell>
          <cell r="C553">
            <v>3</v>
          </cell>
          <cell r="D553">
            <v>2</v>
          </cell>
          <cell r="E553">
            <v>2</v>
          </cell>
          <cell r="F553">
            <v>4</v>
          </cell>
          <cell r="G553">
            <v>2</v>
          </cell>
          <cell r="H553">
            <v>4</v>
          </cell>
          <cell r="I553">
            <v>8</v>
          </cell>
          <cell r="J553">
            <v>6</v>
          </cell>
          <cell r="K553">
            <v>5</v>
          </cell>
          <cell r="L553">
            <v>13</v>
          </cell>
          <cell r="M553">
            <v>13</v>
          </cell>
          <cell r="N553">
            <v>13</v>
          </cell>
          <cell r="O553">
            <v>11</v>
          </cell>
          <cell r="P553">
            <v>9</v>
          </cell>
          <cell r="Q553">
            <v>7</v>
          </cell>
          <cell r="R553">
            <v>6</v>
          </cell>
          <cell r="S553">
            <v>6</v>
          </cell>
          <cell r="T553">
            <v>5</v>
          </cell>
          <cell r="U553">
            <v>2</v>
          </cell>
          <cell r="V553">
            <v>4</v>
          </cell>
          <cell r="W553">
            <v>4</v>
          </cell>
          <cell r="X553">
            <v>2</v>
          </cell>
          <cell r="Y553">
            <v>1</v>
          </cell>
          <cell r="Z553">
            <v>1</v>
          </cell>
          <cell r="AA553">
            <v>0</v>
          </cell>
          <cell r="AB553">
            <v>1</v>
          </cell>
          <cell r="AC553">
            <v>1</v>
          </cell>
          <cell r="AD553">
            <v>0</v>
          </cell>
          <cell r="AE553">
            <v>0</v>
          </cell>
          <cell r="AF553">
            <v>0</v>
          </cell>
          <cell r="AG553">
            <v>3</v>
          </cell>
          <cell r="AH553">
            <v>4</v>
          </cell>
          <cell r="AI553">
            <v>1</v>
          </cell>
          <cell r="AJ553">
            <v>2</v>
          </cell>
          <cell r="AK553">
            <v>7</v>
          </cell>
          <cell r="AL553">
            <v>5</v>
          </cell>
          <cell r="AM553">
            <v>10</v>
          </cell>
          <cell r="AN553">
            <v>7</v>
          </cell>
          <cell r="AO553">
            <v>6</v>
          </cell>
          <cell r="AP553">
            <v>15</v>
          </cell>
          <cell r="AQ553">
            <v>17</v>
          </cell>
          <cell r="AR553">
            <v>8</v>
          </cell>
          <cell r="AS553">
            <v>12</v>
          </cell>
          <cell r="AT553">
            <v>5</v>
          </cell>
          <cell r="AU553">
            <v>13</v>
          </cell>
          <cell r="AV553">
            <v>7</v>
          </cell>
          <cell r="AW553">
            <v>13</v>
          </cell>
          <cell r="AX553">
            <v>5</v>
          </cell>
          <cell r="AY553">
            <v>2</v>
          </cell>
          <cell r="AZ553">
            <v>5</v>
          </cell>
          <cell r="BA553">
            <v>7</v>
          </cell>
          <cell r="BB553">
            <v>0</v>
          </cell>
          <cell r="BC553">
            <v>3</v>
          </cell>
          <cell r="BD553">
            <v>2</v>
          </cell>
          <cell r="BE553">
            <v>3</v>
          </cell>
          <cell r="BF553">
            <v>1</v>
          </cell>
          <cell r="BG553">
            <v>2</v>
          </cell>
          <cell r="BH553">
            <v>0</v>
          </cell>
          <cell r="BI553">
            <v>0</v>
          </cell>
          <cell r="BJ553">
            <v>1</v>
          </cell>
          <cell r="BK553">
            <v>1</v>
          </cell>
          <cell r="BL553">
            <v>4</v>
          </cell>
          <cell r="BM553">
            <v>2</v>
          </cell>
          <cell r="BN553">
            <v>0</v>
          </cell>
          <cell r="BO553">
            <v>0</v>
          </cell>
          <cell r="BP553">
            <v>0</v>
          </cell>
          <cell r="BQ553">
            <v>2</v>
          </cell>
          <cell r="BR553">
            <v>2</v>
          </cell>
          <cell r="BS553">
            <v>4</v>
          </cell>
          <cell r="BT553">
            <v>2</v>
          </cell>
          <cell r="BU553">
            <v>3</v>
          </cell>
          <cell r="BV553">
            <v>3</v>
          </cell>
          <cell r="BW553">
            <v>1</v>
          </cell>
          <cell r="BX553">
            <v>1</v>
          </cell>
          <cell r="BY553">
            <v>3</v>
          </cell>
          <cell r="BZ553">
            <v>0</v>
          </cell>
          <cell r="CA553">
            <v>1</v>
          </cell>
          <cell r="CB553">
            <v>0</v>
          </cell>
          <cell r="CC553">
            <v>1</v>
          </cell>
          <cell r="CD553">
            <v>1</v>
          </cell>
          <cell r="CE553">
            <v>1</v>
          </cell>
          <cell r="CF553">
            <v>1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1</v>
          </cell>
          <cell r="CL553">
            <v>1</v>
          </cell>
          <cell r="CM553">
            <v>0</v>
          </cell>
          <cell r="CN553">
            <v>0</v>
          </cell>
          <cell r="CO553">
            <v>0</v>
          </cell>
          <cell r="CP553">
            <v>0</v>
          </cell>
          <cell r="CQ553">
            <v>0</v>
          </cell>
          <cell r="CR553">
            <v>0</v>
          </cell>
          <cell r="CS553">
            <v>0</v>
          </cell>
          <cell r="CT553">
            <v>0</v>
          </cell>
          <cell r="CU553">
            <v>0</v>
          </cell>
          <cell r="CV553">
            <v>1</v>
          </cell>
          <cell r="CW553">
            <v>0</v>
          </cell>
          <cell r="CX553">
            <v>0</v>
          </cell>
          <cell r="CY553">
            <v>0</v>
          </cell>
          <cell r="CZ553">
            <v>0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</row>
        <row r="554">
          <cell r="A554" t="str">
            <v>ｻﾊﾏ 31</v>
          </cell>
          <cell r="B554" t="str">
            <v xml:space="preserve">ｻﾊﾏ </v>
          </cell>
          <cell r="C554">
            <v>3</v>
          </cell>
          <cell r="D554">
            <v>1</v>
          </cell>
          <cell r="E554">
            <v>1</v>
          </cell>
          <cell r="F554">
            <v>1</v>
          </cell>
          <cell r="G554">
            <v>8</v>
          </cell>
          <cell r="H554">
            <v>1</v>
          </cell>
          <cell r="I554">
            <v>3</v>
          </cell>
          <cell r="J554">
            <v>3</v>
          </cell>
          <cell r="K554">
            <v>5</v>
          </cell>
          <cell r="L554">
            <v>2</v>
          </cell>
          <cell r="M554">
            <v>7</v>
          </cell>
          <cell r="N554">
            <v>4</v>
          </cell>
          <cell r="O554">
            <v>4</v>
          </cell>
          <cell r="P554">
            <v>3</v>
          </cell>
          <cell r="Q554">
            <v>1</v>
          </cell>
          <cell r="R554">
            <v>0</v>
          </cell>
          <cell r="S554">
            <v>3</v>
          </cell>
          <cell r="T554">
            <v>4</v>
          </cell>
          <cell r="U554">
            <v>3</v>
          </cell>
          <cell r="V554">
            <v>4</v>
          </cell>
          <cell r="W554">
            <v>6</v>
          </cell>
          <cell r="X554">
            <v>3</v>
          </cell>
          <cell r="Y554">
            <v>4</v>
          </cell>
          <cell r="Z554">
            <v>5</v>
          </cell>
          <cell r="AA554">
            <v>3</v>
          </cell>
          <cell r="AB554">
            <v>1</v>
          </cell>
          <cell r="AC554">
            <v>5</v>
          </cell>
          <cell r="AD554">
            <v>1</v>
          </cell>
          <cell r="AE554">
            <v>2</v>
          </cell>
          <cell r="AF554">
            <v>9</v>
          </cell>
          <cell r="AG554">
            <v>7</v>
          </cell>
          <cell r="AH554">
            <v>3</v>
          </cell>
          <cell r="AI554">
            <v>7</v>
          </cell>
          <cell r="AJ554">
            <v>5</v>
          </cell>
          <cell r="AK554">
            <v>4</v>
          </cell>
          <cell r="AL554">
            <v>5</v>
          </cell>
          <cell r="AM554">
            <v>7</v>
          </cell>
          <cell r="AN554">
            <v>7</v>
          </cell>
          <cell r="AO554">
            <v>4</v>
          </cell>
          <cell r="AP554">
            <v>10</v>
          </cell>
          <cell r="AQ554">
            <v>6</v>
          </cell>
          <cell r="AR554">
            <v>3</v>
          </cell>
          <cell r="AS554">
            <v>3</v>
          </cell>
          <cell r="AT554">
            <v>3</v>
          </cell>
          <cell r="AU554">
            <v>2</v>
          </cell>
          <cell r="AV554">
            <v>2</v>
          </cell>
          <cell r="AW554">
            <v>9</v>
          </cell>
          <cell r="AX554">
            <v>6</v>
          </cell>
          <cell r="AY554">
            <v>5</v>
          </cell>
          <cell r="AZ554">
            <v>4</v>
          </cell>
          <cell r="BA554">
            <v>5</v>
          </cell>
          <cell r="BB554">
            <v>6</v>
          </cell>
          <cell r="BC554">
            <v>4</v>
          </cell>
          <cell r="BD554">
            <v>5</v>
          </cell>
          <cell r="BE554">
            <v>11</v>
          </cell>
          <cell r="BF554">
            <v>7</v>
          </cell>
          <cell r="BG554">
            <v>4</v>
          </cell>
          <cell r="BH554">
            <v>4</v>
          </cell>
          <cell r="BI554">
            <v>8</v>
          </cell>
          <cell r="BJ554">
            <v>7</v>
          </cell>
          <cell r="BK554">
            <v>6</v>
          </cell>
          <cell r="BL554">
            <v>10</v>
          </cell>
          <cell r="BM554">
            <v>6</v>
          </cell>
          <cell r="BN554">
            <v>11</v>
          </cell>
          <cell r="BO554">
            <v>10</v>
          </cell>
          <cell r="BP554">
            <v>7</v>
          </cell>
          <cell r="BQ554">
            <v>9</v>
          </cell>
          <cell r="BR554">
            <v>4</v>
          </cell>
          <cell r="BS554">
            <v>7</v>
          </cell>
          <cell r="BT554">
            <v>10</v>
          </cell>
          <cell r="BU554">
            <v>7</v>
          </cell>
          <cell r="BV554">
            <v>11</v>
          </cell>
          <cell r="BW554">
            <v>9</v>
          </cell>
          <cell r="BX554">
            <v>2</v>
          </cell>
          <cell r="BY554">
            <v>4</v>
          </cell>
          <cell r="BZ554">
            <v>3</v>
          </cell>
          <cell r="CA554">
            <v>7</v>
          </cell>
          <cell r="CB554">
            <v>6</v>
          </cell>
          <cell r="CC554">
            <v>5</v>
          </cell>
          <cell r="CD554">
            <v>3</v>
          </cell>
          <cell r="CE554">
            <v>4</v>
          </cell>
          <cell r="CF554">
            <v>3</v>
          </cell>
          <cell r="CG554">
            <v>5</v>
          </cell>
          <cell r="CH554">
            <v>4</v>
          </cell>
          <cell r="CI554">
            <v>3</v>
          </cell>
          <cell r="CJ554">
            <v>2</v>
          </cell>
          <cell r="CK554">
            <v>6</v>
          </cell>
          <cell r="CL554">
            <v>2</v>
          </cell>
          <cell r="CM554">
            <v>3</v>
          </cell>
          <cell r="CN554">
            <v>1</v>
          </cell>
          <cell r="CO554">
            <v>4</v>
          </cell>
          <cell r="CP554">
            <v>1</v>
          </cell>
          <cell r="CQ554">
            <v>1</v>
          </cell>
          <cell r="CR554">
            <v>2</v>
          </cell>
          <cell r="CS554">
            <v>3</v>
          </cell>
          <cell r="CT554">
            <v>0</v>
          </cell>
          <cell r="CU554">
            <v>1</v>
          </cell>
          <cell r="CV554">
            <v>0</v>
          </cell>
          <cell r="CW554">
            <v>0</v>
          </cell>
          <cell r="CX554">
            <v>0</v>
          </cell>
          <cell r="CY554">
            <v>0</v>
          </cell>
          <cell r="CZ554">
            <v>0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</row>
        <row r="555">
          <cell r="A555" t="str">
            <v>ｻﾊﾏ 32</v>
          </cell>
          <cell r="B555" t="str">
            <v xml:space="preserve">ｻﾊﾏ </v>
          </cell>
          <cell r="C555">
            <v>3</v>
          </cell>
          <cell r="D555">
            <v>2</v>
          </cell>
          <cell r="E555">
            <v>2</v>
          </cell>
          <cell r="F555">
            <v>2</v>
          </cell>
          <cell r="G555">
            <v>1</v>
          </cell>
          <cell r="H555">
            <v>3</v>
          </cell>
          <cell r="I555">
            <v>4</v>
          </cell>
          <cell r="J555">
            <v>1</v>
          </cell>
          <cell r="K555">
            <v>2</v>
          </cell>
          <cell r="L555">
            <v>1</v>
          </cell>
          <cell r="M555">
            <v>4</v>
          </cell>
          <cell r="N555">
            <v>4</v>
          </cell>
          <cell r="O555">
            <v>4</v>
          </cell>
          <cell r="P555">
            <v>4</v>
          </cell>
          <cell r="Q555">
            <v>3</v>
          </cell>
          <cell r="R555">
            <v>3</v>
          </cell>
          <cell r="S555">
            <v>4</v>
          </cell>
          <cell r="T555">
            <v>1</v>
          </cell>
          <cell r="U555">
            <v>4</v>
          </cell>
          <cell r="V555">
            <v>3</v>
          </cell>
          <cell r="W555">
            <v>5</v>
          </cell>
          <cell r="X555">
            <v>2</v>
          </cell>
          <cell r="Y555">
            <v>2</v>
          </cell>
          <cell r="Z555">
            <v>5</v>
          </cell>
          <cell r="AA555">
            <v>1</v>
          </cell>
          <cell r="AB555">
            <v>2</v>
          </cell>
          <cell r="AC555">
            <v>6</v>
          </cell>
          <cell r="AD555">
            <v>3</v>
          </cell>
          <cell r="AE555">
            <v>3</v>
          </cell>
          <cell r="AF555">
            <v>8</v>
          </cell>
          <cell r="AG555">
            <v>1</v>
          </cell>
          <cell r="AH555">
            <v>7</v>
          </cell>
          <cell r="AI555">
            <v>4</v>
          </cell>
          <cell r="AJ555">
            <v>2</v>
          </cell>
          <cell r="AK555">
            <v>1</v>
          </cell>
          <cell r="AL555">
            <v>2</v>
          </cell>
          <cell r="AM555">
            <v>8</v>
          </cell>
          <cell r="AN555">
            <v>5</v>
          </cell>
          <cell r="AO555">
            <v>8</v>
          </cell>
          <cell r="AP555">
            <v>3</v>
          </cell>
          <cell r="AQ555">
            <v>4</v>
          </cell>
          <cell r="AR555">
            <v>4</v>
          </cell>
          <cell r="AS555">
            <v>1</v>
          </cell>
          <cell r="AT555">
            <v>2</v>
          </cell>
          <cell r="AU555">
            <v>3</v>
          </cell>
          <cell r="AV555">
            <v>5</v>
          </cell>
          <cell r="AW555">
            <v>6</v>
          </cell>
          <cell r="AX555">
            <v>7</v>
          </cell>
          <cell r="AY555">
            <v>7</v>
          </cell>
          <cell r="AZ555">
            <v>5</v>
          </cell>
          <cell r="BA555">
            <v>3</v>
          </cell>
          <cell r="BB555">
            <v>7</v>
          </cell>
          <cell r="BC555">
            <v>5</v>
          </cell>
          <cell r="BD555">
            <v>1</v>
          </cell>
          <cell r="BE555">
            <v>7</v>
          </cell>
          <cell r="BF555">
            <v>3</v>
          </cell>
          <cell r="BG555">
            <v>7</v>
          </cell>
          <cell r="BH555">
            <v>7</v>
          </cell>
          <cell r="BI555">
            <v>10</v>
          </cell>
          <cell r="BJ555">
            <v>7</v>
          </cell>
          <cell r="BK555">
            <v>12</v>
          </cell>
          <cell r="BL555">
            <v>9</v>
          </cell>
          <cell r="BM555">
            <v>5</v>
          </cell>
          <cell r="BN555">
            <v>8</v>
          </cell>
          <cell r="BO555">
            <v>7</v>
          </cell>
          <cell r="BP555">
            <v>10</v>
          </cell>
          <cell r="BQ555">
            <v>9</v>
          </cell>
          <cell r="BR555">
            <v>11</v>
          </cell>
          <cell r="BS555">
            <v>6</v>
          </cell>
          <cell r="BT555">
            <v>10</v>
          </cell>
          <cell r="BU555">
            <v>8</v>
          </cell>
          <cell r="BV555">
            <v>7</v>
          </cell>
          <cell r="BW555">
            <v>4</v>
          </cell>
          <cell r="BX555">
            <v>6</v>
          </cell>
          <cell r="BY555">
            <v>4</v>
          </cell>
          <cell r="BZ555">
            <v>7</v>
          </cell>
          <cell r="CA555">
            <v>7</v>
          </cell>
          <cell r="CB555">
            <v>4</v>
          </cell>
          <cell r="CC555">
            <v>5</v>
          </cell>
          <cell r="CD555">
            <v>10</v>
          </cell>
          <cell r="CE555">
            <v>8</v>
          </cell>
          <cell r="CF555">
            <v>2</v>
          </cell>
          <cell r="CG555">
            <v>8</v>
          </cell>
          <cell r="CH555">
            <v>7</v>
          </cell>
          <cell r="CI555">
            <v>5</v>
          </cell>
          <cell r="CJ555">
            <v>1</v>
          </cell>
          <cell r="CK555">
            <v>4</v>
          </cell>
          <cell r="CL555">
            <v>5</v>
          </cell>
          <cell r="CM555">
            <v>12</v>
          </cell>
          <cell r="CN555">
            <v>9</v>
          </cell>
          <cell r="CO555">
            <v>1</v>
          </cell>
          <cell r="CP555">
            <v>7</v>
          </cell>
          <cell r="CQ555">
            <v>3</v>
          </cell>
          <cell r="CR555">
            <v>1</v>
          </cell>
          <cell r="CS555">
            <v>0</v>
          </cell>
          <cell r="CT555">
            <v>2</v>
          </cell>
          <cell r="CU555">
            <v>2</v>
          </cell>
          <cell r="CV555">
            <v>0</v>
          </cell>
          <cell r="CW555">
            <v>0</v>
          </cell>
          <cell r="CX555">
            <v>0</v>
          </cell>
          <cell r="CY555">
            <v>1</v>
          </cell>
          <cell r="CZ555">
            <v>1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</row>
        <row r="556">
          <cell r="A556" t="str">
            <v>ｼﾄﾛ 31</v>
          </cell>
          <cell r="B556" t="str">
            <v xml:space="preserve">ｼﾄﾛ </v>
          </cell>
          <cell r="C556">
            <v>3</v>
          </cell>
          <cell r="D556">
            <v>1</v>
          </cell>
          <cell r="E556">
            <v>11</v>
          </cell>
          <cell r="F556">
            <v>8</v>
          </cell>
          <cell r="G556">
            <v>8</v>
          </cell>
          <cell r="H556">
            <v>5</v>
          </cell>
          <cell r="I556">
            <v>6</v>
          </cell>
          <cell r="J556">
            <v>8</v>
          </cell>
          <cell r="K556">
            <v>8</v>
          </cell>
          <cell r="L556">
            <v>8</v>
          </cell>
          <cell r="M556">
            <v>12</v>
          </cell>
          <cell r="N556">
            <v>8</v>
          </cell>
          <cell r="O556">
            <v>6</v>
          </cell>
          <cell r="P556">
            <v>7</v>
          </cell>
          <cell r="Q556">
            <v>8</v>
          </cell>
          <cell r="R556">
            <v>7</v>
          </cell>
          <cell r="S556">
            <v>7</v>
          </cell>
          <cell r="T556">
            <v>10</v>
          </cell>
          <cell r="U556">
            <v>8</v>
          </cell>
          <cell r="V556">
            <v>9</v>
          </cell>
          <cell r="W556">
            <v>7</v>
          </cell>
          <cell r="X556">
            <v>12</v>
          </cell>
          <cell r="Y556">
            <v>17</v>
          </cell>
          <cell r="Z556">
            <v>7</v>
          </cell>
          <cell r="AA556">
            <v>10</v>
          </cell>
          <cell r="AB556">
            <v>9</v>
          </cell>
          <cell r="AC556">
            <v>8</v>
          </cell>
          <cell r="AD556">
            <v>7</v>
          </cell>
          <cell r="AE556">
            <v>6</v>
          </cell>
          <cell r="AF556">
            <v>4</v>
          </cell>
          <cell r="AG556">
            <v>12</v>
          </cell>
          <cell r="AH556">
            <v>8</v>
          </cell>
          <cell r="AI556">
            <v>10</v>
          </cell>
          <cell r="AJ556">
            <v>10</v>
          </cell>
          <cell r="AK556">
            <v>11</v>
          </cell>
          <cell r="AL556">
            <v>5</v>
          </cell>
          <cell r="AM556">
            <v>14</v>
          </cell>
          <cell r="AN556">
            <v>13</v>
          </cell>
          <cell r="AO556">
            <v>8</v>
          </cell>
          <cell r="AP556">
            <v>12</v>
          </cell>
          <cell r="AQ556">
            <v>10</v>
          </cell>
          <cell r="AR556">
            <v>7</v>
          </cell>
          <cell r="AS556">
            <v>18</v>
          </cell>
          <cell r="AT556">
            <v>10</v>
          </cell>
          <cell r="AU556">
            <v>18</v>
          </cell>
          <cell r="AV556">
            <v>20</v>
          </cell>
          <cell r="AW556">
            <v>9</v>
          </cell>
          <cell r="AX556">
            <v>15</v>
          </cell>
          <cell r="AY556">
            <v>16</v>
          </cell>
          <cell r="AZ556">
            <v>16</v>
          </cell>
          <cell r="BA556">
            <v>15</v>
          </cell>
          <cell r="BB556">
            <v>15</v>
          </cell>
          <cell r="BC556">
            <v>20</v>
          </cell>
          <cell r="BD556">
            <v>11</v>
          </cell>
          <cell r="BE556">
            <v>7</v>
          </cell>
          <cell r="BF556">
            <v>11</v>
          </cell>
          <cell r="BG556">
            <v>16</v>
          </cell>
          <cell r="BH556">
            <v>7</v>
          </cell>
          <cell r="BI556">
            <v>15</v>
          </cell>
          <cell r="BJ556">
            <v>6</v>
          </cell>
          <cell r="BK556">
            <v>13</v>
          </cell>
          <cell r="BL556">
            <v>9</v>
          </cell>
          <cell r="BM556">
            <v>14</v>
          </cell>
          <cell r="BN556">
            <v>5</v>
          </cell>
          <cell r="BO556">
            <v>9</v>
          </cell>
          <cell r="BP556">
            <v>13</v>
          </cell>
          <cell r="BQ556">
            <v>16</v>
          </cell>
          <cell r="BR556">
            <v>13</v>
          </cell>
          <cell r="BS556">
            <v>18</v>
          </cell>
          <cell r="BT556">
            <v>6</v>
          </cell>
          <cell r="BU556">
            <v>18</v>
          </cell>
          <cell r="BV556">
            <v>14</v>
          </cell>
          <cell r="BW556">
            <v>14</v>
          </cell>
          <cell r="BX556">
            <v>9</v>
          </cell>
          <cell r="BY556">
            <v>10</v>
          </cell>
          <cell r="BZ556">
            <v>12</v>
          </cell>
          <cell r="CA556">
            <v>21</v>
          </cell>
          <cell r="CB556">
            <v>16</v>
          </cell>
          <cell r="CC556">
            <v>20</v>
          </cell>
          <cell r="CD556">
            <v>18</v>
          </cell>
          <cell r="CE556">
            <v>15</v>
          </cell>
          <cell r="CF556">
            <v>11</v>
          </cell>
          <cell r="CG556">
            <v>17</v>
          </cell>
          <cell r="CH556">
            <v>13</v>
          </cell>
          <cell r="CI556">
            <v>15</v>
          </cell>
          <cell r="CJ556">
            <v>4</v>
          </cell>
          <cell r="CK556">
            <v>2</v>
          </cell>
          <cell r="CL556">
            <v>7</v>
          </cell>
          <cell r="CM556">
            <v>5</v>
          </cell>
          <cell r="CN556">
            <v>7</v>
          </cell>
          <cell r="CO556">
            <v>1</v>
          </cell>
          <cell r="CP556">
            <v>4</v>
          </cell>
          <cell r="CQ556">
            <v>3</v>
          </cell>
          <cell r="CR556">
            <v>1</v>
          </cell>
          <cell r="CS556">
            <v>1</v>
          </cell>
          <cell r="CT556">
            <v>0</v>
          </cell>
          <cell r="CU556">
            <v>0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0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</row>
        <row r="557">
          <cell r="A557" t="str">
            <v>ｼﾄﾛ 32</v>
          </cell>
          <cell r="B557" t="str">
            <v xml:space="preserve">ｼﾄﾛ </v>
          </cell>
          <cell r="C557">
            <v>3</v>
          </cell>
          <cell r="D557">
            <v>2</v>
          </cell>
          <cell r="E557">
            <v>5</v>
          </cell>
          <cell r="F557">
            <v>6</v>
          </cell>
          <cell r="G557">
            <v>6</v>
          </cell>
          <cell r="H557">
            <v>4</v>
          </cell>
          <cell r="I557">
            <v>13</v>
          </cell>
          <cell r="J557">
            <v>4</v>
          </cell>
          <cell r="K557">
            <v>3</v>
          </cell>
          <cell r="L557">
            <v>6</v>
          </cell>
          <cell r="M557">
            <v>9</v>
          </cell>
          <cell r="N557">
            <v>5</v>
          </cell>
          <cell r="O557">
            <v>11</v>
          </cell>
          <cell r="P557">
            <v>9</v>
          </cell>
          <cell r="Q557">
            <v>14</v>
          </cell>
          <cell r="R557">
            <v>4</v>
          </cell>
          <cell r="S557">
            <v>9</v>
          </cell>
          <cell r="T557">
            <v>13</v>
          </cell>
          <cell r="U557">
            <v>6</v>
          </cell>
          <cell r="V557">
            <v>12</v>
          </cell>
          <cell r="W557">
            <v>11</v>
          </cell>
          <cell r="X557">
            <v>12</v>
          </cell>
          <cell r="Y557">
            <v>11</v>
          </cell>
          <cell r="Z557">
            <v>13</v>
          </cell>
          <cell r="AA557">
            <v>10</v>
          </cell>
          <cell r="AB557">
            <v>6</v>
          </cell>
          <cell r="AC557">
            <v>9</v>
          </cell>
          <cell r="AD557">
            <v>9</v>
          </cell>
          <cell r="AE557">
            <v>3</v>
          </cell>
          <cell r="AF557">
            <v>8</v>
          </cell>
          <cell r="AG557">
            <v>5</v>
          </cell>
          <cell r="AH557">
            <v>9</v>
          </cell>
          <cell r="AI557">
            <v>3</v>
          </cell>
          <cell r="AJ557">
            <v>12</v>
          </cell>
          <cell r="AK557">
            <v>5</v>
          </cell>
          <cell r="AL557">
            <v>6</v>
          </cell>
          <cell r="AM557">
            <v>13</v>
          </cell>
          <cell r="AN557">
            <v>9</v>
          </cell>
          <cell r="AO557">
            <v>4</v>
          </cell>
          <cell r="AP557">
            <v>10</v>
          </cell>
          <cell r="AQ557">
            <v>9</v>
          </cell>
          <cell r="AR557">
            <v>9</v>
          </cell>
          <cell r="AS557">
            <v>12</v>
          </cell>
          <cell r="AT557">
            <v>14</v>
          </cell>
          <cell r="AU557">
            <v>18</v>
          </cell>
          <cell r="AV557">
            <v>17</v>
          </cell>
          <cell r="AW557">
            <v>10</v>
          </cell>
          <cell r="AX557">
            <v>12</v>
          </cell>
          <cell r="AY557">
            <v>17</v>
          </cell>
          <cell r="AZ557">
            <v>15</v>
          </cell>
          <cell r="BA557">
            <v>14</v>
          </cell>
          <cell r="BB557">
            <v>14</v>
          </cell>
          <cell r="BC557">
            <v>15</v>
          </cell>
          <cell r="BD557">
            <v>13</v>
          </cell>
          <cell r="BE557">
            <v>8</v>
          </cell>
          <cell r="BF557">
            <v>7</v>
          </cell>
          <cell r="BG557">
            <v>15</v>
          </cell>
          <cell r="BH557">
            <v>18</v>
          </cell>
          <cell r="BI557">
            <v>12</v>
          </cell>
          <cell r="BJ557">
            <v>14</v>
          </cell>
          <cell r="BK557">
            <v>14</v>
          </cell>
          <cell r="BL557">
            <v>9</v>
          </cell>
          <cell r="BM557">
            <v>9</v>
          </cell>
          <cell r="BN557">
            <v>11</v>
          </cell>
          <cell r="BO557">
            <v>14</v>
          </cell>
          <cell r="BP557">
            <v>10</v>
          </cell>
          <cell r="BQ557">
            <v>11</v>
          </cell>
          <cell r="BR557">
            <v>6</v>
          </cell>
          <cell r="BS557">
            <v>16</v>
          </cell>
          <cell r="BT557">
            <v>13</v>
          </cell>
          <cell r="BU557">
            <v>13</v>
          </cell>
          <cell r="BV557">
            <v>20</v>
          </cell>
          <cell r="BW557">
            <v>18</v>
          </cell>
          <cell r="BX557">
            <v>19</v>
          </cell>
          <cell r="BY557">
            <v>21</v>
          </cell>
          <cell r="BZ557">
            <v>21</v>
          </cell>
          <cell r="CA557">
            <v>16</v>
          </cell>
          <cell r="CB557">
            <v>16</v>
          </cell>
          <cell r="CC557">
            <v>15</v>
          </cell>
          <cell r="CD557">
            <v>15</v>
          </cell>
          <cell r="CE557">
            <v>17</v>
          </cell>
          <cell r="CF557">
            <v>12</v>
          </cell>
          <cell r="CG557">
            <v>12</v>
          </cell>
          <cell r="CH557">
            <v>23</v>
          </cell>
          <cell r="CI557">
            <v>9</v>
          </cell>
          <cell r="CJ557">
            <v>11</v>
          </cell>
          <cell r="CK557">
            <v>10</v>
          </cell>
          <cell r="CL557">
            <v>7</v>
          </cell>
          <cell r="CM557">
            <v>11</v>
          </cell>
          <cell r="CN557">
            <v>11</v>
          </cell>
          <cell r="CO557">
            <v>4</v>
          </cell>
          <cell r="CP557">
            <v>6</v>
          </cell>
          <cell r="CQ557">
            <v>7</v>
          </cell>
          <cell r="CR557">
            <v>3</v>
          </cell>
          <cell r="CS557">
            <v>5</v>
          </cell>
          <cell r="CT557">
            <v>6</v>
          </cell>
          <cell r="CU557">
            <v>1</v>
          </cell>
          <cell r="CV557">
            <v>5</v>
          </cell>
          <cell r="CW557">
            <v>1</v>
          </cell>
          <cell r="CX557">
            <v>1</v>
          </cell>
          <cell r="CY557">
            <v>0</v>
          </cell>
          <cell r="CZ557">
            <v>2</v>
          </cell>
          <cell r="DA557">
            <v>1</v>
          </cell>
          <cell r="DB557">
            <v>0</v>
          </cell>
          <cell r="DC557">
            <v>1</v>
          </cell>
          <cell r="DD557">
            <v>1</v>
          </cell>
          <cell r="DE557">
            <v>0</v>
          </cell>
        </row>
        <row r="558">
          <cell r="A558" t="str">
            <v>ｼﾄﾛ131</v>
          </cell>
          <cell r="B558" t="str">
            <v>ｼﾄﾛ1</v>
          </cell>
          <cell r="C558">
            <v>3</v>
          </cell>
          <cell r="D558">
            <v>1</v>
          </cell>
          <cell r="E558">
            <v>13</v>
          </cell>
          <cell r="F558">
            <v>15</v>
          </cell>
          <cell r="G558">
            <v>17</v>
          </cell>
          <cell r="H558">
            <v>12</v>
          </cell>
          <cell r="I558">
            <v>8</v>
          </cell>
          <cell r="J558">
            <v>11</v>
          </cell>
          <cell r="K558">
            <v>16</v>
          </cell>
          <cell r="L558">
            <v>12</v>
          </cell>
          <cell r="M558">
            <v>11</v>
          </cell>
          <cell r="N558">
            <v>12</v>
          </cell>
          <cell r="O558">
            <v>10</v>
          </cell>
          <cell r="P558">
            <v>10</v>
          </cell>
          <cell r="Q558">
            <v>5</v>
          </cell>
          <cell r="R558">
            <v>4</v>
          </cell>
          <cell r="S558">
            <v>10</v>
          </cell>
          <cell r="T558">
            <v>1</v>
          </cell>
          <cell r="U558">
            <v>5</v>
          </cell>
          <cell r="V558">
            <v>6</v>
          </cell>
          <cell r="W558">
            <v>8</v>
          </cell>
          <cell r="X558">
            <v>9</v>
          </cell>
          <cell r="Y558">
            <v>2</v>
          </cell>
          <cell r="Z558">
            <v>3</v>
          </cell>
          <cell r="AA558">
            <v>3</v>
          </cell>
          <cell r="AB558">
            <v>7</v>
          </cell>
          <cell r="AC558">
            <v>9</v>
          </cell>
          <cell r="AD558">
            <v>7</v>
          </cell>
          <cell r="AE558">
            <v>7</v>
          </cell>
          <cell r="AF558">
            <v>10</v>
          </cell>
          <cell r="AG558">
            <v>12</v>
          </cell>
          <cell r="AH558">
            <v>16</v>
          </cell>
          <cell r="AI558">
            <v>14</v>
          </cell>
          <cell r="AJ558">
            <v>17</v>
          </cell>
          <cell r="AK558">
            <v>17</v>
          </cell>
          <cell r="AL558">
            <v>13</v>
          </cell>
          <cell r="AM558">
            <v>24</v>
          </cell>
          <cell r="AN558">
            <v>18</v>
          </cell>
          <cell r="AO558">
            <v>13</v>
          </cell>
          <cell r="AP558">
            <v>12</v>
          </cell>
          <cell r="AQ558">
            <v>12</v>
          </cell>
          <cell r="AR558">
            <v>28</v>
          </cell>
          <cell r="AS558">
            <v>18</v>
          </cell>
          <cell r="AT558">
            <v>12</v>
          </cell>
          <cell r="AU558">
            <v>16</v>
          </cell>
          <cell r="AV558">
            <v>21</v>
          </cell>
          <cell r="AW558">
            <v>15</v>
          </cell>
          <cell r="AX558">
            <v>17</v>
          </cell>
          <cell r="AY558">
            <v>20</v>
          </cell>
          <cell r="AZ558">
            <v>13</v>
          </cell>
          <cell r="BA558">
            <v>11</v>
          </cell>
          <cell r="BB558">
            <v>15</v>
          </cell>
          <cell r="BC558">
            <v>9</v>
          </cell>
          <cell r="BD558">
            <v>10</v>
          </cell>
          <cell r="BE558">
            <v>10</v>
          </cell>
          <cell r="BF558">
            <v>7</v>
          </cell>
          <cell r="BG558">
            <v>8</v>
          </cell>
          <cell r="BH558">
            <v>8</v>
          </cell>
          <cell r="BI558">
            <v>4</v>
          </cell>
          <cell r="BJ558">
            <v>0</v>
          </cell>
          <cell r="BK558">
            <v>4</v>
          </cell>
          <cell r="BL558">
            <v>3</v>
          </cell>
          <cell r="BM558">
            <v>6</v>
          </cell>
          <cell r="BN558">
            <v>3</v>
          </cell>
          <cell r="BO558">
            <v>3</v>
          </cell>
          <cell r="BP558">
            <v>4</v>
          </cell>
          <cell r="BQ558">
            <v>3</v>
          </cell>
          <cell r="BR558">
            <v>2</v>
          </cell>
          <cell r="BS558">
            <v>4</v>
          </cell>
          <cell r="BT558">
            <v>4</v>
          </cell>
          <cell r="BU558">
            <v>3</v>
          </cell>
          <cell r="BV558">
            <v>6</v>
          </cell>
          <cell r="BW558">
            <v>2</v>
          </cell>
          <cell r="BX558">
            <v>1</v>
          </cell>
          <cell r="BY558">
            <v>5</v>
          </cell>
          <cell r="BZ558">
            <v>3</v>
          </cell>
          <cell r="CA558">
            <v>8</v>
          </cell>
          <cell r="CB558">
            <v>9</v>
          </cell>
          <cell r="CC558">
            <v>2</v>
          </cell>
          <cell r="CD558">
            <v>2</v>
          </cell>
          <cell r="CE558">
            <v>2</v>
          </cell>
          <cell r="CF558">
            <v>2</v>
          </cell>
          <cell r="CG558">
            <v>2</v>
          </cell>
          <cell r="CH558">
            <v>5</v>
          </cell>
          <cell r="CI558">
            <v>1</v>
          </cell>
          <cell r="CJ558">
            <v>1</v>
          </cell>
          <cell r="CK558">
            <v>3</v>
          </cell>
          <cell r="CL558">
            <v>1</v>
          </cell>
          <cell r="CM558">
            <v>5</v>
          </cell>
          <cell r="CN558">
            <v>0</v>
          </cell>
          <cell r="CO558">
            <v>0</v>
          </cell>
          <cell r="CP558">
            <v>0</v>
          </cell>
          <cell r="CQ558">
            <v>0</v>
          </cell>
          <cell r="CR558">
            <v>0</v>
          </cell>
          <cell r="CS558">
            <v>0</v>
          </cell>
          <cell r="CT558">
            <v>0</v>
          </cell>
          <cell r="CU558">
            <v>0</v>
          </cell>
          <cell r="CV558">
            <v>0</v>
          </cell>
          <cell r="CW558">
            <v>1</v>
          </cell>
          <cell r="CX558">
            <v>0</v>
          </cell>
          <cell r="CY558">
            <v>0</v>
          </cell>
          <cell r="CZ558">
            <v>0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</row>
        <row r="559">
          <cell r="A559" t="str">
            <v>ｼﾄﾛ132</v>
          </cell>
          <cell r="B559" t="str">
            <v>ｼﾄﾛ1</v>
          </cell>
          <cell r="C559">
            <v>3</v>
          </cell>
          <cell r="D559">
            <v>2</v>
          </cell>
          <cell r="E559">
            <v>20</v>
          </cell>
          <cell r="F559">
            <v>19</v>
          </cell>
          <cell r="G559">
            <v>9</v>
          </cell>
          <cell r="H559">
            <v>15</v>
          </cell>
          <cell r="I559">
            <v>13</v>
          </cell>
          <cell r="J559">
            <v>14</v>
          </cell>
          <cell r="K559">
            <v>21</v>
          </cell>
          <cell r="L559">
            <v>9</v>
          </cell>
          <cell r="M559">
            <v>22</v>
          </cell>
          <cell r="N559">
            <v>15</v>
          </cell>
          <cell r="O559">
            <v>4</v>
          </cell>
          <cell r="P559">
            <v>8</v>
          </cell>
          <cell r="Q559">
            <v>7</v>
          </cell>
          <cell r="R559">
            <v>7</v>
          </cell>
          <cell r="S559">
            <v>12</v>
          </cell>
          <cell r="T559">
            <v>3</v>
          </cell>
          <cell r="U559">
            <v>8</v>
          </cell>
          <cell r="V559">
            <v>2</v>
          </cell>
          <cell r="W559">
            <v>7</v>
          </cell>
          <cell r="X559">
            <v>5</v>
          </cell>
          <cell r="Y559">
            <v>2</v>
          </cell>
          <cell r="Z559">
            <v>5</v>
          </cell>
          <cell r="AA559">
            <v>7</v>
          </cell>
          <cell r="AB559">
            <v>9</v>
          </cell>
          <cell r="AC559">
            <v>13</v>
          </cell>
          <cell r="AD559">
            <v>12</v>
          </cell>
          <cell r="AE559">
            <v>9</v>
          </cell>
          <cell r="AF559">
            <v>12</v>
          </cell>
          <cell r="AG559">
            <v>15</v>
          </cell>
          <cell r="AH559">
            <v>12</v>
          </cell>
          <cell r="AI559">
            <v>12</v>
          </cell>
          <cell r="AJ559">
            <v>9</v>
          </cell>
          <cell r="AK559">
            <v>13</v>
          </cell>
          <cell r="AL559">
            <v>18</v>
          </cell>
          <cell r="AM559">
            <v>18</v>
          </cell>
          <cell r="AN559">
            <v>17</v>
          </cell>
          <cell r="AO559">
            <v>19</v>
          </cell>
          <cell r="AP559">
            <v>19</v>
          </cell>
          <cell r="AQ559">
            <v>22</v>
          </cell>
          <cell r="AR559">
            <v>13</v>
          </cell>
          <cell r="AS559">
            <v>16</v>
          </cell>
          <cell r="AT559">
            <v>16</v>
          </cell>
          <cell r="AU559">
            <v>17</v>
          </cell>
          <cell r="AV559">
            <v>28</v>
          </cell>
          <cell r="AW559">
            <v>9</v>
          </cell>
          <cell r="AX559">
            <v>13</v>
          </cell>
          <cell r="AY559">
            <v>15</v>
          </cell>
          <cell r="AZ559">
            <v>11</v>
          </cell>
          <cell r="BA559">
            <v>3</v>
          </cell>
          <cell r="BB559">
            <v>5</v>
          </cell>
          <cell r="BC559">
            <v>16</v>
          </cell>
          <cell r="BD559">
            <v>2</v>
          </cell>
          <cell r="BE559">
            <v>10</v>
          </cell>
          <cell r="BF559">
            <v>5</v>
          </cell>
          <cell r="BG559">
            <v>6</v>
          </cell>
          <cell r="BH559">
            <v>4</v>
          </cell>
          <cell r="BI559">
            <v>2</v>
          </cell>
          <cell r="BJ559">
            <v>2</v>
          </cell>
          <cell r="BK559">
            <v>4</v>
          </cell>
          <cell r="BL559">
            <v>5</v>
          </cell>
          <cell r="BM559">
            <v>3</v>
          </cell>
          <cell r="BN559">
            <v>5</v>
          </cell>
          <cell r="BO559">
            <v>1</v>
          </cell>
          <cell r="BP559">
            <v>4</v>
          </cell>
          <cell r="BQ559">
            <v>5</v>
          </cell>
          <cell r="BR559">
            <v>7</v>
          </cell>
          <cell r="BS559">
            <v>8</v>
          </cell>
          <cell r="BT559">
            <v>4</v>
          </cell>
          <cell r="BU559">
            <v>6</v>
          </cell>
          <cell r="BV559">
            <v>6</v>
          </cell>
          <cell r="BW559">
            <v>4</v>
          </cell>
          <cell r="BX559">
            <v>2</v>
          </cell>
          <cell r="BY559">
            <v>3</v>
          </cell>
          <cell r="BZ559">
            <v>7</v>
          </cell>
          <cell r="CA559">
            <v>6</v>
          </cell>
          <cell r="CB559">
            <v>2</v>
          </cell>
          <cell r="CC559">
            <v>7</v>
          </cell>
          <cell r="CD559">
            <v>5</v>
          </cell>
          <cell r="CE559">
            <v>3</v>
          </cell>
          <cell r="CF559">
            <v>4</v>
          </cell>
          <cell r="CG559">
            <v>7</v>
          </cell>
          <cell r="CH559">
            <v>2</v>
          </cell>
          <cell r="CI559">
            <v>4</v>
          </cell>
          <cell r="CJ559">
            <v>4</v>
          </cell>
          <cell r="CK559">
            <v>2</v>
          </cell>
          <cell r="CL559">
            <v>4</v>
          </cell>
          <cell r="CM559">
            <v>0</v>
          </cell>
          <cell r="CN559">
            <v>1</v>
          </cell>
          <cell r="CO559">
            <v>1</v>
          </cell>
          <cell r="CP559">
            <v>0</v>
          </cell>
          <cell r="CQ559">
            <v>0</v>
          </cell>
          <cell r="CR559">
            <v>3</v>
          </cell>
          <cell r="CS559">
            <v>0</v>
          </cell>
          <cell r="CT559">
            <v>1</v>
          </cell>
          <cell r="CU559">
            <v>0</v>
          </cell>
          <cell r="CV559">
            <v>1</v>
          </cell>
          <cell r="CW559">
            <v>0</v>
          </cell>
          <cell r="CX559">
            <v>1</v>
          </cell>
          <cell r="CY559">
            <v>0</v>
          </cell>
          <cell r="CZ559">
            <v>0</v>
          </cell>
          <cell r="DA559">
            <v>0</v>
          </cell>
          <cell r="DB559">
            <v>0</v>
          </cell>
          <cell r="DC559">
            <v>0</v>
          </cell>
          <cell r="DD559">
            <v>1</v>
          </cell>
          <cell r="DE559">
            <v>0</v>
          </cell>
        </row>
        <row r="560">
          <cell r="A560" t="str">
            <v>ｼﾄﾛ231</v>
          </cell>
          <cell r="B560" t="str">
            <v>ｼﾄﾛ2</v>
          </cell>
          <cell r="C560">
            <v>3</v>
          </cell>
          <cell r="D560">
            <v>1</v>
          </cell>
          <cell r="E560">
            <v>5</v>
          </cell>
          <cell r="F560">
            <v>5</v>
          </cell>
          <cell r="G560">
            <v>6</v>
          </cell>
          <cell r="H560">
            <v>10</v>
          </cell>
          <cell r="I560">
            <v>7</v>
          </cell>
          <cell r="J560">
            <v>5</v>
          </cell>
          <cell r="K560">
            <v>4</v>
          </cell>
          <cell r="L560">
            <v>11</v>
          </cell>
          <cell r="M560">
            <v>6</v>
          </cell>
          <cell r="N560">
            <v>3</v>
          </cell>
          <cell r="O560">
            <v>2</v>
          </cell>
          <cell r="P560">
            <v>4</v>
          </cell>
          <cell r="Q560">
            <v>3</v>
          </cell>
          <cell r="R560">
            <v>5</v>
          </cell>
          <cell r="S560">
            <v>3</v>
          </cell>
          <cell r="T560">
            <v>6</v>
          </cell>
          <cell r="U560">
            <v>5</v>
          </cell>
          <cell r="V560">
            <v>4</v>
          </cell>
          <cell r="W560">
            <v>4</v>
          </cell>
          <cell r="X560">
            <v>2</v>
          </cell>
          <cell r="Y560">
            <v>3</v>
          </cell>
          <cell r="Z560">
            <v>3</v>
          </cell>
          <cell r="AA560">
            <v>5</v>
          </cell>
          <cell r="AB560">
            <v>1</v>
          </cell>
          <cell r="AC560">
            <v>3</v>
          </cell>
          <cell r="AD560">
            <v>4</v>
          </cell>
          <cell r="AE560">
            <v>8</v>
          </cell>
          <cell r="AF560">
            <v>3</v>
          </cell>
          <cell r="AG560">
            <v>9</v>
          </cell>
          <cell r="AH560">
            <v>9</v>
          </cell>
          <cell r="AI560">
            <v>4</v>
          </cell>
          <cell r="AJ560">
            <v>11</v>
          </cell>
          <cell r="AK560">
            <v>10</v>
          </cell>
          <cell r="AL560">
            <v>11</v>
          </cell>
          <cell r="AM560">
            <v>5</v>
          </cell>
          <cell r="AN560">
            <v>6</v>
          </cell>
          <cell r="AO560">
            <v>10</v>
          </cell>
          <cell r="AP560">
            <v>8</v>
          </cell>
          <cell r="AQ560">
            <v>6</v>
          </cell>
          <cell r="AR560">
            <v>8</v>
          </cell>
          <cell r="AS560">
            <v>5</v>
          </cell>
          <cell r="AT560">
            <v>10</v>
          </cell>
          <cell r="AU560">
            <v>11</v>
          </cell>
          <cell r="AV560">
            <v>10</v>
          </cell>
          <cell r="AW560">
            <v>4</v>
          </cell>
          <cell r="AX560">
            <v>8</v>
          </cell>
          <cell r="AY560">
            <v>5</v>
          </cell>
          <cell r="AZ560">
            <v>8</v>
          </cell>
          <cell r="BA560">
            <v>7</v>
          </cell>
          <cell r="BB560">
            <v>4</v>
          </cell>
          <cell r="BC560">
            <v>7</v>
          </cell>
          <cell r="BD560">
            <v>4</v>
          </cell>
          <cell r="BE560">
            <v>6</v>
          </cell>
          <cell r="BF560">
            <v>6</v>
          </cell>
          <cell r="BG560">
            <v>5</v>
          </cell>
          <cell r="BH560">
            <v>5</v>
          </cell>
          <cell r="BI560">
            <v>5</v>
          </cell>
          <cell r="BJ560">
            <v>3</v>
          </cell>
          <cell r="BK560">
            <v>4</v>
          </cell>
          <cell r="BL560">
            <v>1</v>
          </cell>
          <cell r="BM560">
            <v>1</v>
          </cell>
          <cell r="BN560">
            <v>1</v>
          </cell>
          <cell r="BO560">
            <v>3</v>
          </cell>
          <cell r="BP560">
            <v>5</v>
          </cell>
          <cell r="BQ560">
            <v>4</v>
          </cell>
          <cell r="BR560">
            <v>3</v>
          </cell>
          <cell r="BS560">
            <v>3</v>
          </cell>
          <cell r="BT560">
            <v>2</v>
          </cell>
          <cell r="BU560">
            <v>0</v>
          </cell>
          <cell r="BV560">
            <v>6</v>
          </cell>
          <cell r="BW560">
            <v>4</v>
          </cell>
          <cell r="BX560">
            <v>4</v>
          </cell>
          <cell r="BY560">
            <v>2</v>
          </cell>
          <cell r="BZ560">
            <v>0</v>
          </cell>
          <cell r="CA560">
            <v>2</v>
          </cell>
          <cell r="CB560">
            <v>4</v>
          </cell>
          <cell r="CC560">
            <v>1</v>
          </cell>
          <cell r="CD560">
            <v>4</v>
          </cell>
          <cell r="CE560">
            <v>1</v>
          </cell>
          <cell r="CF560">
            <v>1</v>
          </cell>
          <cell r="CG560">
            <v>2</v>
          </cell>
          <cell r="CH560">
            <v>2</v>
          </cell>
          <cell r="CI560">
            <v>2</v>
          </cell>
          <cell r="CJ560">
            <v>1</v>
          </cell>
          <cell r="CK560">
            <v>1</v>
          </cell>
          <cell r="CL560">
            <v>0</v>
          </cell>
          <cell r="CM560">
            <v>0</v>
          </cell>
          <cell r="CN560">
            <v>1</v>
          </cell>
          <cell r="CO560">
            <v>0</v>
          </cell>
          <cell r="CP560">
            <v>0</v>
          </cell>
          <cell r="CQ560">
            <v>0</v>
          </cell>
          <cell r="CR560">
            <v>2</v>
          </cell>
          <cell r="CS560">
            <v>0</v>
          </cell>
          <cell r="CT560">
            <v>0</v>
          </cell>
          <cell r="CU560">
            <v>1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0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</row>
        <row r="561">
          <cell r="A561" t="str">
            <v>ｼﾄﾛ232</v>
          </cell>
          <cell r="B561" t="str">
            <v>ｼﾄﾛ2</v>
          </cell>
          <cell r="C561">
            <v>3</v>
          </cell>
          <cell r="D561">
            <v>2</v>
          </cell>
          <cell r="E561">
            <v>5</v>
          </cell>
          <cell r="F561">
            <v>5</v>
          </cell>
          <cell r="G561">
            <v>9</v>
          </cell>
          <cell r="H561">
            <v>7</v>
          </cell>
          <cell r="I561">
            <v>8</v>
          </cell>
          <cell r="J561">
            <v>5</v>
          </cell>
          <cell r="K561">
            <v>8</v>
          </cell>
          <cell r="L561">
            <v>6</v>
          </cell>
          <cell r="M561">
            <v>4</v>
          </cell>
          <cell r="N561">
            <v>4</v>
          </cell>
          <cell r="O561">
            <v>4</v>
          </cell>
          <cell r="P561">
            <v>6</v>
          </cell>
          <cell r="Q561">
            <v>7</v>
          </cell>
          <cell r="R561">
            <v>3</v>
          </cell>
          <cell r="S561">
            <v>3</v>
          </cell>
          <cell r="T561">
            <v>2</v>
          </cell>
          <cell r="U561">
            <v>0</v>
          </cell>
          <cell r="V561">
            <v>3</v>
          </cell>
          <cell r="W561">
            <v>2</v>
          </cell>
          <cell r="X561">
            <v>1</v>
          </cell>
          <cell r="Y561">
            <v>4</v>
          </cell>
          <cell r="Z561">
            <v>3</v>
          </cell>
          <cell r="AA561">
            <v>3</v>
          </cell>
          <cell r="AB561">
            <v>3</v>
          </cell>
          <cell r="AC561">
            <v>4</v>
          </cell>
          <cell r="AD561">
            <v>8</v>
          </cell>
          <cell r="AE561">
            <v>6</v>
          </cell>
          <cell r="AF561">
            <v>6</v>
          </cell>
          <cell r="AG561">
            <v>9</v>
          </cell>
          <cell r="AH561">
            <v>10</v>
          </cell>
          <cell r="AI561">
            <v>8</v>
          </cell>
          <cell r="AJ561">
            <v>4</v>
          </cell>
          <cell r="AK561">
            <v>6</v>
          </cell>
          <cell r="AL561">
            <v>11</v>
          </cell>
          <cell r="AM561">
            <v>9</v>
          </cell>
          <cell r="AN561">
            <v>6</v>
          </cell>
          <cell r="AO561">
            <v>11</v>
          </cell>
          <cell r="AP561">
            <v>8</v>
          </cell>
          <cell r="AQ561">
            <v>11</v>
          </cell>
          <cell r="AR561">
            <v>4</v>
          </cell>
          <cell r="AS561">
            <v>7</v>
          </cell>
          <cell r="AT561">
            <v>10</v>
          </cell>
          <cell r="AU561">
            <v>6</v>
          </cell>
          <cell r="AV561">
            <v>8</v>
          </cell>
          <cell r="AW561">
            <v>6</v>
          </cell>
          <cell r="AX561">
            <v>9</v>
          </cell>
          <cell r="AY561">
            <v>7</v>
          </cell>
          <cell r="AZ561">
            <v>3</v>
          </cell>
          <cell r="BA561">
            <v>4</v>
          </cell>
          <cell r="BB561">
            <v>2</v>
          </cell>
          <cell r="BC561">
            <v>7</v>
          </cell>
          <cell r="BD561">
            <v>2</v>
          </cell>
          <cell r="BE561">
            <v>2</v>
          </cell>
          <cell r="BF561">
            <v>4</v>
          </cell>
          <cell r="BG561">
            <v>1</v>
          </cell>
          <cell r="BH561">
            <v>3</v>
          </cell>
          <cell r="BI561">
            <v>2</v>
          </cell>
          <cell r="BJ561">
            <v>4</v>
          </cell>
          <cell r="BK561">
            <v>3</v>
          </cell>
          <cell r="BL561">
            <v>3</v>
          </cell>
          <cell r="BM561">
            <v>4</v>
          </cell>
          <cell r="BN561">
            <v>2</v>
          </cell>
          <cell r="BO561">
            <v>0</v>
          </cell>
          <cell r="BP561">
            <v>1</v>
          </cell>
          <cell r="BQ561">
            <v>3</v>
          </cell>
          <cell r="BR561">
            <v>5</v>
          </cell>
          <cell r="BS561">
            <v>4</v>
          </cell>
          <cell r="BT561">
            <v>0</v>
          </cell>
          <cell r="BU561">
            <v>3</v>
          </cell>
          <cell r="BV561">
            <v>3</v>
          </cell>
          <cell r="BW561">
            <v>2</v>
          </cell>
          <cell r="BX561">
            <v>2</v>
          </cell>
          <cell r="BY561">
            <v>5</v>
          </cell>
          <cell r="BZ561">
            <v>2</v>
          </cell>
          <cell r="CA561">
            <v>4</v>
          </cell>
          <cell r="CB561">
            <v>0</v>
          </cell>
          <cell r="CC561">
            <v>4</v>
          </cell>
          <cell r="CD561">
            <v>4</v>
          </cell>
          <cell r="CE561">
            <v>0</v>
          </cell>
          <cell r="CF561">
            <v>2</v>
          </cell>
          <cell r="CG561">
            <v>3</v>
          </cell>
          <cell r="CH561">
            <v>2</v>
          </cell>
          <cell r="CI561">
            <v>1</v>
          </cell>
          <cell r="CJ561">
            <v>2</v>
          </cell>
          <cell r="CK561">
            <v>2</v>
          </cell>
          <cell r="CL561">
            <v>1</v>
          </cell>
          <cell r="CM561">
            <v>4</v>
          </cell>
          <cell r="CN561">
            <v>0</v>
          </cell>
          <cell r="CO561">
            <v>0</v>
          </cell>
          <cell r="CP561">
            <v>2</v>
          </cell>
          <cell r="CQ561">
            <v>2</v>
          </cell>
          <cell r="CR561">
            <v>1</v>
          </cell>
          <cell r="CS561">
            <v>1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0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</row>
        <row r="562">
          <cell r="A562" t="str">
            <v>ｼﾉﾊﾗ31</v>
          </cell>
          <cell r="B562" t="str">
            <v>ｼﾉﾊﾗ</v>
          </cell>
          <cell r="C562">
            <v>3</v>
          </cell>
          <cell r="D562">
            <v>1</v>
          </cell>
          <cell r="E562">
            <v>30</v>
          </cell>
          <cell r="F562">
            <v>40</v>
          </cell>
          <cell r="G562">
            <v>47</v>
          </cell>
          <cell r="H562">
            <v>41</v>
          </cell>
          <cell r="I562">
            <v>52</v>
          </cell>
          <cell r="J562">
            <v>33</v>
          </cell>
          <cell r="K562">
            <v>38</v>
          </cell>
          <cell r="L562">
            <v>42</v>
          </cell>
          <cell r="M562">
            <v>42</v>
          </cell>
          <cell r="N562">
            <v>60</v>
          </cell>
          <cell r="O562">
            <v>42</v>
          </cell>
          <cell r="P562">
            <v>46</v>
          </cell>
          <cell r="Q562">
            <v>56</v>
          </cell>
          <cell r="R562">
            <v>53</v>
          </cell>
          <cell r="S562">
            <v>47</v>
          </cell>
          <cell r="T562">
            <v>56</v>
          </cell>
          <cell r="U562">
            <v>41</v>
          </cell>
          <cell r="V562">
            <v>48</v>
          </cell>
          <cell r="W562">
            <v>33</v>
          </cell>
          <cell r="X562">
            <v>51</v>
          </cell>
          <cell r="Y562">
            <v>52</v>
          </cell>
          <cell r="Z562">
            <v>42</v>
          </cell>
          <cell r="AA562">
            <v>56</v>
          </cell>
          <cell r="AB562">
            <v>36</v>
          </cell>
          <cell r="AC562">
            <v>50</v>
          </cell>
          <cell r="AD562">
            <v>45</v>
          </cell>
          <cell r="AE562">
            <v>43</v>
          </cell>
          <cell r="AF562">
            <v>59</v>
          </cell>
          <cell r="AG562">
            <v>39</v>
          </cell>
          <cell r="AH562">
            <v>56</v>
          </cell>
          <cell r="AI562">
            <v>48</v>
          </cell>
          <cell r="AJ562">
            <v>54</v>
          </cell>
          <cell r="AK562">
            <v>58</v>
          </cell>
          <cell r="AL562">
            <v>57</v>
          </cell>
          <cell r="AM562">
            <v>49</v>
          </cell>
          <cell r="AN562">
            <v>54</v>
          </cell>
          <cell r="AO562">
            <v>49</v>
          </cell>
          <cell r="AP562">
            <v>75</v>
          </cell>
          <cell r="AQ562">
            <v>70</v>
          </cell>
          <cell r="AR562">
            <v>48</v>
          </cell>
          <cell r="AS562">
            <v>65</v>
          </cell>
          <cell r="AT562">
            <v>74</v>
          </cell>
          <cell r="AU562">
            <v>60</v>
          </cell>
          <cell r="AV562">
            <v>85</v>
          </cell>
          <cell r="AW562">
            <v>70</v>
          </cell>
          <cell r="AX562">
            <v>78</v>
          </cell>
          <cell r="AY562">
            <v>66</v>
          </cell>
          <cell r="AZ562">
            <v>75</v>
          </cell>
          <cell r="BA562">
            <v>76</v>
          </cell>
          <cell r="BB562">
            <v>66</v>
          </cell>
          <cell r="BC562">
            <v>93</v>
          </cell>
          <cell r="BD562">
            <v>49</v>
          </cell>
          <cell r="BE562">
            <v>74</v>
          </cell>
          <cell r="BF562">
            <v>70</v>
          </cell>
          <cell r="BG562">
            <v>67</v>
          </cell>
          <cell r="BH562">
            <v>57</v>
          </cell>
          <cell r="BI562">
            <v>53</v>
          </cell>
          <cell r="BJ562">
            <v>62</v>
          </cell>
          <cell r="BK562">
            <v>63</v>
          </cell>
          <cell r="BL562">
            <v>47</v>
          </cell>
          <cell r="BM562">
            <v>66</v>
          </cell>
          <cell r="BN562">
            <v>51</v>
          </cell>
          <cell r="BO562">
            <v>60</v>
          </cell>
          <cell r="BP562">
            <v>73</v>
          </cell>
          <cell r="BQ562">
            <v>64</v>
          </cell>
          <cell r="BR562">
            <v>56</v>
          </cell>
          <cell r="BS562">
            <v>75</v>
          </cell>
          <cell r="BT562">
            <v>62</v>
          </cell>
          <cell r="BU562">
            <v>79</v>
          </cell>
          <cell r="BV562">
            <v>64</v>
          </cell>
          <cell r="BW562">
            <v>69</v>
          </cell>
          <cell r="BX562">
            <v>55</v>
          </cell>
          <cell r="BY562">
            <v>54</v>
          </cell>
          <cell r="BZ562">
            <v>56</v>
          </cell>
          <cell r="CA562">
            <v>47</v>
          </cell>
          <cell r="CB562">
            <v>41</v>
          </cell>
          <cell r="CC562">
            <v>42</v>
          </cell>
          <cell r="CD562">
            <v>48</v>
          </cell>
          <cell r="CE562">
            <v>34</v>
          </cell>
          <cell r="CF562">
            <v>43</v>
          </cell>
          <cell r="CG562">
            <v>45</v>
          </cell>
          <cell r="CH562">
            <v>36</v>
          </cell>
          <cell r="CI562">
            <v>48</v>
          </cell>
          <cell r="CJ562">
            <v>23</v>
          </cell>
          <cell r="CK562">
            <v>21</v>
          </cell>
          <cell r="CL562">
            <v>23</v>
          </cell>
          <cell r="CM562">
            <v>21</v>
          </cell>
          <cell r="CN562">
            <v>16</v>
          </cell>
          <cell r="CO562">
            <v>10</v>
          </cell>
          <cell r="CP562">
            <v>16</v>
          </cell>
          <cell r="CQ562">
            <v>7</v>
          </cell>
          <cell r="CR562">
            <v>5</v>
          </cell>
          <cell r="CS562">
            <v>6</v>
          </cell>
          <cell r="CT562">
            <v>4</v>
          </cell>
          <cell r="CU562">
            <v>2</v>
          </cell>
          <cell r="CV562">
            <v>1</v>
          </cell>
          <cell r="CW562">
            <v>3</v>
          </cell>
          <cell r="CX562">
            <v>0</v>
          </cell>
          <cell r="CY562">
            <v>0</v>
          </cell>
          <cell r="CZ562">
            <v>1</v>
          </cell>
          <cell r="DA562">
            <v>0</v>
          </cell>
          <cell r="DB562">
            <v>1</v>
          </cell>
          <cell r="DC562">
            <v>0</v>
          </cell>
          <cell r="DD562">
            <v>0</v>
          </cell>
          <cell r="DE562">
            <v>0</v>
          </cell>
        </row>
        <row r="563">
          <cell r="A563" t="str">
            <v>ｼﾉﾊﾗ32</v>
          </cell>
          <cell r="B563" t="str">
            <v>ｼﾉﾊﾗ</v>
          </cell>
          <cell r="C563">
            <v>3</v>
          </cell>
          <cell r="D563">
            <v>2</v>
          </cell>
          <cell r="E563">
            <v>35</v>
          </cell>
          <cell r="F563">
            <v>33</v>
          </cell>
          <cell r="G563">
            <v>43</v>
          </cell>
          <cell r="H563">
            <v>43</v>
          </cell>
          <cell r="I563">
            <v>41</v>
          </cell>
          <cell r="J563">
            <v>42</v>
          </cell>
          <cell r="K563">
            <v>55</v>
          </cell>
          <cell r="L563">
            <v>32</v>
          </cell>
          <cell r="M563">
            <v>43</v>
          </cell>
          <cell r="N563">
            <v>50</v>
          </cell>
          <cell r="O563">
            <v>48</v>
          </cell>
          <cell r="P563">
            <v>37</v>
          </cell>
          <cell r="Q563">
            <v>49</v>
          </cell>
          <cell r="R563">
            <v>45</v>
          </cell>
          <cell r="S563">
            <v>47</v>
          </cell>
          <cell r="T563">
            <v>55</v>
          </cell>
          <cell r="U563">
            <v>44</v>
          </cell>
          <cell r="V563">
            <v>45</v>
          </cell>
          <cell r="W563">
            <v>55</v>
          </cell>
          <cell r="X563">
            <v>44</v>
          </cell>
          <cell r="Y563">
            <v>51</v>
          </cell>
          <cell r="Z563">
            <v>45</v>
          </cell>
          <cell r="AA563">
            <v>47</v>
          </cell>
          <cell r="AB563">
            <v>35</v>
          </cell>
          <cell r="AC563">
            <v>42</v>
          </cell>
          <cell r="AD563">
            <v>42</v>
          </cell>
          <cell r="AE563">
            <v>47</v>
          </cell>
          <cell r="AF563">
            <v>42</v>
          </cell>
          <cell r="AG563">
            <v>48</v>
          </cell>
          <cell r="AH563">
            <v>58</v>
          </cell>
          <cell r="AI563">
            <v>40</v>
          </cell>
          <cell r="AJ563">
            <v>49</v>
          </cell>
          <cell r="AK563">
            <v>68</v>
          </cell>
          <cell r="AL563">
            <v>38</v>
          </cell>
          <cell r="AM563">
            <v>54</v>
          </cell>
          <cell r="AN563">
            <v>40</v>
          </cell>
          <cell r="AO563">
            <v>52</v>
          </cell>
          <cell r="AP563">
            <v>58</v>
          </cell>
          <cell r="AQ563">
            <v>57</v>
          </cell>
          <cell r="AR563">
            <v>67</v>
          </cell>
          <cell r="AS563">
            <v>63</v>
          </cell>
          <cell r="AT563">
            <v>65</v>
          </cell>
          <cell r="AU563">
            <v>63</v>
          </cell>
          <cell r="AV563">
            <v>59</v>
          </cell>
          <cell r="AW563">
            <v>72</v>
          </cell>
          <cell r="AX563">
            <v>61</v>
          </cell>
          <cell r="AY563">
            <v>87</v>
          </cell>
          <cell r="AZ563">
            <v>77</v>
          </cell>
          <cell r="BA563">
            <v>82</v>
          </cell>
          <cell r="BB563">
            <v>67</v>
          </cell>
          <cell r="BC563">
            <v>72</v>
          </cell>
          <cell r="BD563">
            <v>52</v>
          </cell>
          <cell r="BE563">
            <v>80</v>
          </cell>
          <cell r="BF563">
            <v>52</v>
          </cell>
          <cell r="BG563">
            <v>56</v>
          </cell>
          <cell r="BH563">
            <v>53</v>
          </cell>
          <cell r="BI563">
            <v>58</v>
          </cell>
          <cell r="BJ563">
            <v>67</v>
          </cell>
          <cell r="BK563">
            <v>48</v>
          </cell>
          <cell r="BL563">
            <v>55</v>
          </cell>
          <cell r="BM563">
            <v>60</v>
          </cell>
          <cell r="BN563">
            <v>65</v>
          </cell>
          <cell r="BO563">
            <v>59</v>
          </cell>
          <cell r="BP563">
            <v>47</v>
          </cell>
          <cell r="BQ563">
            <v>56</v>
          </cell>
          <cell r="BR563">
            <v>71</v>
          </cell>
          <cell r="BS563">
            <v>71</v>
          </cell>
          <cell r="BT563">
            <v>63</v>
          </cell>
          <cell r="BU563">
            <v>82</v>
          </cell>
          <cell r="BV563">
            <v>77</v>
          </cell>
          <cell r="BW563">
            <v>71</v>
          </cell>
          <cell r="BX563">
            <v>37</v>
          </cell>
          <cell r="BY563">
            <v>50</v>
          </cell>
          <cell r="BZ563">
            <v>58</v>
          </cell>
          <cell r="CA563">
            <v>61</v>
          </cell>
          <cell r="CB563">
            <v>56</v>
          </cell>
          <cell r="CC563">
            <v>64</v>
          </cell>
          <cell r="CD563">
            <v>54</v>
          </cell>
          <cell r="CE563">
            <v>63</v>
          </cell>
          <cell r="CF563">
            <v>51</v>
          </cell>
          <cell r="CG563">
            <v>43</v>
          </cell>
          <cell r="CH563">
            <v>46</v>
          </cell>
          <cell r="CI563">
            <v>48</v>
          </cell>
          <cell r="CJ563">
            <v>47</v>
          </cell>
          <cell r="CK563">
            <v>39</v>
          </cell>
          <cell r="CL563">
            <v>45</v>
          </cell>
          <cell r="CM563">
            <v>27</v>
          </cell>
          <cell r="CN563">
            <v>40</v>
          </cell>
          <cell r="CO563">
            <v>19</v>
          </cell>
          <cell r="CP563">
            <v>32</v>
          </cell>
          <cell r="CQ563">
            <v>25</v>
          </cell>
          <cell r="CR563">
            <v>22</v>
          </cell>
          <cell r="CS563">
            <v>14</v>
          </cell>
          <cell r="CT563">
            <v>14</v>
          </cell>
          <cell r="CU563">
            <v>11</v>
          </cell>
          <cell r="CV563">
            <v>4</v>
          </cell>
          <cell r="CW563">
            <v>9</v>
          </cell>
          <cell r="CX563">
            <v>4</v>
          </cell>
          <cell r="CY563">
            <v>1</v>
          </cell>
          <cell r="CZ563">
            <v>2</v>
          </cell>
          <cell r="DA563">
            <v>0</v>
          </cell>
          <cell r="DB563">
            <v>0</v>
          </cell>
          <cell r="DC563">
            <v>1</v>
          </cell>
          <cell r="DD563">
            <v>0</v>
          </cell>
          <cell r="DE563">
            <v>0</v>
          </cell>
        </row>
        <row r="564">
          <cell r="A564" t="str">
            <v>ｼﾖｳﾅ31</v>
          </cell>
          <cell r="B564" t="str">
            <v>ｼﾖｳﾅ</v>
          </cell>
          <cell r="C564">
            <v>3</v>
          </cell>
          <cell r="D564">
            <v>1</v>
          </cell>
          <cell r="E564">
            <v>3</v>
          </cell>
          <cell r="F564">
            <v>2</v>
          </cell>
          <cell r="G564">
            <v>0</v>
          </cell>
          <cell r="H564">
            <v>4</v>
          </cell>
          <cell r="I564">
            <v>2</v>
          </cell>
          <cell r="J564">
            <v>1</v>
          </cell>
          <cell r="K564">
            <v>4</v>
          </cell>
          <cell r="L564">
            <v>2</v>
          </cell>
          <cell r="M564">
            <v>1</v>
          </cell>
          <cell r="N564">
            <v>1</v>
          </cell>
          <cell r="O564">
            <v>2</v>
          </cell>
          <cell r="P564">
            <v>2</v>
          </cell>
          <cell r="Q564">
            <v>2</v>
          </cell>
          <cell r="R564">
            <v>6</v>
          </cell>
          <cell r="S564">
            <v>3</v>
          </cell>
          <cell r="T564">
            <v>2</v>
          </cell>
          <cell r="U564">
            <v>5</v>
          </cell>
          <cell r="V564">
            <v>3</v>
          </cell>
          <cell r="W564">
            <v>4</v>
          </cell>
          <cell r="X564">
            <v>4</v>
          </cell>
          <cell r="Y564">
            <v>4</v>
          </cell>
          <cell r="Z564">
            <v>3</v>
          </cell>
          <cell r="AA564">
            <v>5</v>
          </cell>
          <cell r="AB564">
            <v>3</v>
          </cell>
          <cell r="AC564">
            <v>2</v>
          </cell>
          <cell r="AD564">
            <v>3</v>
          </cell>
          <cell r="AE564">
            <v>3</v>
          </cell>
          <cell r="AF564">
            <v>4</v>
          </cell>
          <cell r="AG564">
            <v>2</v>
          </cell>
          <cell r="AH564">
            <v>5</v>
          </cell>
          <cell r="AI564">
            <v>0</v>
          </cell>
          <cell r="AJ564">
            <v>1</v>
          </cell>
          <cell r="AK564">
            <v>3</v>
          </cell>
          <cell r="AL564">
            <v>2</v>
          </cell>
          <cell r="AM564">
            <v>1</v>
          </cell>
          <cell r="AN564">
            <v>4</v>
          </cell>
          <cell r="AO564">
            <v>5</v>
          </cell>
          <cell r="AP564">
            <v>0</v>
          </cell>
          <cell r="AQ564">
            <v>2</v>
          </cell>
          <cell r="AR564">
            <v>2</v>
          </cell>
          <cell r="AS564">
            <v>3</v>
          </cell>
          <cell r="AT564">
            <v>5</v>
          </cell>
          <cell r="AU564">
            <v>4</v>
          </cell>
          <cell r="AV564">
            <v>5</v>
          </cell>
          <cell r="AW564">
            <v>3</v>
          </cell>
          <cell r="AX564">
            <v>4</v>
          </cell>
          <cell r="AY564">
            <v>4</v>
          </cell>
          <cell r="AZ564">
            <v>6</v>
          </cell>
          <cell r="BA564">
            <v>3</v>
          </cell>
          <cell r="BB564">
            <v>7</v>
          </cell>
          <cell r="BC564">
            <v>5</v>
          </cell>
          <cell r="BD564">
            <v>3</v>
          </cell>
          <cell r="BE564">
            <v>10</v>
          </cell>
          <cell r="BF564">
            <v>3</v>
          </cell>
          <cell r="BG564">
            <v>4</v>
          </cell>
          <cell r="BH564">
            <v>3</v>
          </cell>
          <cell r="BI564">
            <v>7</v>
          </cell>
          <cell r="BJ564">
            <v>0</v>
          </cell>
          <cell r="BK564">
            <v>4</v>
          </cell>
          <cell r="BL564">
            <v>4</v>
          </cell>
          <cell r="BM564">
            <v>3</v>
          </cell>
          <cell r="BN564">
            <v>3</v>
          </cell>
          <cell r="BO564">
            <v>7</v>
          </cell>
          <cell r="BP564">
            <v>2</v>
          </cell>
          <cell r="BQ564">
            <v>3</v>
          </cell>
          <cell r="BR564">
            <v>3</v>
          </cell>
          <cell r="BS564">
            <v>6</v>
          </cell>
          <cell r="BT564">
            <v>2</v>
          </cell>
          <cell r="BU564">
            <v>6</v>
          </cell>
          <cell r="BV564">
            <v>6</v>
          </cell>
          <cell r="BW564">
            <v>8</v>
          </cell>
          <cell r="BX564">
            <v>3</v>
          </cell>
          <cell r="BY564">
            <v>4</v>
          </cell>
          <cell r="BZ564">
            <v>6</v>
          </cell>
          <cell r="CA564">
            <v>4</v>
          </cell>
          <cell r="CB564">
            <v>4</v>
          </cell>
          <cell r="CC564">
            <v>7</v>
          </cell>
          <cell r="CD564">
            <v>5</v>
          </cell>
          <cell r="CE564">
            <v>3</v>
          </cell>
          <cell r="CF564">
            <v>3</v>
          </cell>
          <cell r="CG564">
            <v>2</v>
          </cell>
          <cell r="CH564">
            <v>5</v>
          </cell>
          <cell r="CI564">
            <v>4</v>
          </cell>
          <cell r="CJ564">
            <v>3</v>
          </cell>
          <cell r="CK564">
            <v>0</v>
          </cell>
          <cell r="CL564">
            <v>1</v>
          </cell>
          <cell r="CM564">
            <v>3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1</v>
          </cell>
          <cell r="CU564">
            <v>0</v>
          </cell>
          <cell r="CV564">
            <v>1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</row>
        <row r="565">
          <cell r="A565" t="str">
            <v>ｼﾖｳﾅ32</v>
          </cell>
          <cell r="B565" t="str">
            <v>ｼﾖｳﾅ</v>
          </cell>
          <cell r="C565">
            <v>3</v>
          </cell>
          <cell r="D565">
            <v>2</v>
          </cell>
          <cell r="E565">
            <v>1</v>
          </cell>
          <cell r="F565">
            <v>0</v>
          </cell>
          <cell r="G565">
            <v>2</v>
          </cell>
          <cell r="H565">
            <v>1</v>
          </cell>
          <cell r="I565">
            <v>5</v>
          </cell>
          <cell r="J565">
            <v>0</v>
          </cell>
          <cell r="K565">
            <v>0</v>
          </cell>
          <cell r="L565">
            <v>3</v>
          </cell>
          <cell r="M565">
            <v>1</v>
          </cell>
          <cell r="N565">
            <v>0</v>
          </cell>
          <cell r="O565">
            <v>2</v>
          </cell>
          <cell r="P565">
            <v>1</v>
          </cell>
          <cell r="Q565">
            <v>3</v>
          </cell>
          <cell r="R565">
            <v>3</v>
          </cell>
          <cell r="S565">
            <v>3</v>
          </cell>
          <cell r="T565">
            <v>2</v>
          </cell>
          <cell r="U565">
            <v>4</v>
          </cell>
          <cell r="V565">
            <v>3</v>
          </cell>
          <cell r="W565">
            <v>1</v>
          </cell>
          <cell r="X565">
            <v>1</v>
          </cell>
          <cell r="Y565">
            <v>2</v>
          </cell>
          <cell r="Z565">
            <v>3</v>
          </cell>
          <cell r="AA565">
            <v>4</v>
          </cell>
          <cell r="AB565">
            <v>3</v>
          </cell>
          <cell r="AC565">
            <v>2</v>
          </cell>
          <cell r="AD565">
            <v>3</v>
          </cell>
          <cell r="AE565">
            <v>2</v>
          </cell>
          <cell r="AF565">
            <v>2</v>
          </cell>
          <cell r="AG565">
            <v>3</v>
          </cell>
          <cell r="AH565">
            <v>2</v>
          </cell>
          <cell r="AI565">
            <v>1</v>
          </cell>
          <cell r="AJ565">
            <v>3</v>
          </cell>
          <cell r="AK565">
            <v>1</v>
          </cell>
          <cell r="AL565">
            <v>2</v>
          </cell>
          <cell r="AM565">
            <v>2</v>
          </cell>
          <cell r="AN565">
            <v>3</v>
          </cell>
          <cell r="AO565">
            <v>5</v>
          </cell>
          <cell r="AP565">
            <v>3</v>
          </cell>
          <cell r="AQ565">
            <v>4</v>
          </cell>
          <cell r="AR565">
            <v>0</v>
          </cell>
          <cell r="AS565">
            <v>6</v>
          </cell>
          <cell r="AT565">
            <v>2</v>
          </cell>
          <cell r="AU565">
            <v>3</v>
          </cell>
          <cell r="AV565">
            <v>7</v>
          </cell>
          <cell r="AW565">
            <v>3</v>
          </cell>
          <cell r="AX565">
            <v>2</v>
          </cell>
          <cell r="AY565">
            <v>5</v>
          </cell>
          <cell r="AZ565">
            <v>3</v>
          </cell>
          <cell r="BA565">
            <v>7</v>
          </cell>
          <cell r="BB565">
            <v>7</v>
          </cell>
          <cell r="BC565">
            <v>7</v>
          </cell>
          <cell r="BD565">
            <v>3</v>
          </cell>
          <cell r="BE565">
            <v>4</v>
          </cell>
          <cell r="BF565">
            <v>1</v>
          </cell>
          <cell r="BG565">
            <v>4</v>
          </cell>
          <cell r="BH565">
            <v>2</v>
          </cell>
          <cell r="BI565">
            <v>2</v>
          </cell>
          <cell r="BJ565">
            <v>2</v>
          </cell>
          <cell r="BK565">
            <v>6</v>
          </cell>
          <cell r="BL565">
            <v>3</v>
          </cell>
          <cell r="BM565">
            <v>2</v>
          </cell>
          <cell r="BN565">
            <v>4</v>
          </cell>
          <cell r="BO565">
            <v>3</v>
          </cell>
          <cell r="BP565">
            <v>5</v>
          </cell>
          <cell r="BQ565">
            <v>5</v>
          </cell>
          <cell r="BR565">
            <v>5</v>
          </cell>
          <cell r="BS565">
            <v>4</v>
          </cell>
          <cell r="BT565">
            <v>6</v>
          </cell>
          <cell r="BU565">
            <v>9</v>
          </cell>
          <cell r="BV565">
            <v>9</v>
          </cell>
          <cell r="BW565">
            <v>4</v>
          </cell>
          <cell r="BX565">
            <v>3</v>
          </cell>
          <cell r="BY565">
            <v>2</v>
          </cell>
          <cell r="BZ565">
            <v>5</v>
          </cell>
          <cell r="CA565">
            <v>4</v>
          </cell>
          <cell r="CB565">
            <v>3</v>
          </cell>
          <cell r="CC565">
            <v>9</v>
          </cell>
          <cell r="CD565">
            <v>6</v>
          </cell>
          <cell r="CE565">
            <v>2</v>
          </cell>
          <cell r="CF565">
            <v>3</v>
          </cell>
          <cell r="CG565">
            <v>3</v>
          </cell>
          <cell r="CH565">
            <v>5</v>
          </cell>
          <cell r="CI565">
            <v>1</v>
          </cell>
          <cell r="CJ565">
            <v>2</v>
          </cell>
          <cell r="CK565">
            <v>0</v>
          </cell>
          <cell r="CL565">
            <v>1</v>
          </cell>
          <cell r="CM565">
            <v>1</v>
          </cell>
          <cell r="CN565">
            <v>2</v>
          </cell>
          <cell r="CO565">
            <v>1</v>
          </cell>
          <cell r="CP565">
            <v>2</v>
          </cell>
          <cell r="CQ565">
            <v>3</v>
          </cell>
          <cell r="CR565">
            <v>3</v>
          </cell>
          <cell r="CS565">
            <v>2</v>
          </cell>
          <cell r="CT565">
            <v>0</v>
          </cell>
          <cell r="CU565">
            <v>1</v>
          </cell>
          <cell r="CV565">
            <v>0</v>
          </cell>
          <cell r="CW565">
            <v>1</v>
          </cell>
          <cell r="CX565">
            <v>1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C565">
            <v>0</v>
          </cell>
          <cell r="DD565">
            <v>0</v>
          </cell>
          <cell r="DE565">
            <v>0</v>
          </cell>
        </row>
        <row r="566">
          <cell r="A566" t="str">
            <v>ｼﾖｳﾜ31</v>
          </cell>
          <cell r="B566" t="str">
            <v>ｼﾖｳﾜ</v>
          </cell>
          <cell r="C566">
            <v>3</v>
          </cell>
          <cell r="D566">
            <v>1</v>
          </cell>
          <cell r="E566">
            <v>0</v>
          </cell>
          <cell r="F566">
            <v>4</v>
          </cell>
          <cell r="G566">
            <v>2</v>
          </cell>
          <cell r="H566">
            <v>3</v>
          </cell>
          <cell r="I566">
            <v>2</v>
          </cell>
          <cell r="J566">
            <v>2</v>
          </cell>
          <cell r="K566">
            <v>0</v>
          </cell>
          <cell r="L566">
            <v>0</v>
          </cell>
          <cell r="M566">
            <v>0</v>
          </cell>
          <cell r="N566">
            <v>3</v>
          </cell>
          <cell r="O566">
            <v>0</v>
          </cell>
          <cell r="P566">
            <v>2</v>
          </cell>
          <cell r="Q566">
            <v>0</v>
          </cell>
          <cell r="R566">
            <v>0</v>
          </cell>
          <cell r="S566">
            <v>4</v>
          </cell>
          <cell r="T566">
            <v>3</v>
          </cell>
          <cell r="U566">
            <v>2</v>
          </cell>
          <cell r="V566">
            <v>3</v>
          </cell>
          <cell r="W566">
            <v>2</v>
          </cell>
          <cell r="X566">
            <v>6</v>
          </cell>
          <cell r="Y566">
            <v>1</v>
          </cell>
          <cell r="Z566">
            <v>2</v>
          </cell>
          <cell r="AA566">
            <v>5</v>
          </cell>
          <cell r="AB566">
            <v>3</v>
          </cell>
          <cell r="AC566">
            <v>3</v>
          </cell>
          <cell r="AD566">
            <v>1</v>
          </cell>
          <cell r="AE566">
            <v>2</v>
          </cell>
          <cell r="AF566">
            <v>3</v>
          </cell>
          <cell r="AG566">
            <v>1</v>
          </cell>
          <cell r="AH566">
            <v>2</v>
          </cell>
          <cell r="AI566">
            <v>1</v>
          </cell>
          <cell r="AJ566">
            <v>2</v>
          </cell>
          <cell r="AK566">
            <v>2</v>
          </cell>
          <cell r="AL566">
            <v>3</v>
          </cell>
          <cell r="AM566">
            <v>2</v>
          </cell>
          <cell r="AN566">
            <v>2</v>
          </cell>
          <cell r="AO566">
            <v>2</v>
          </cell>
          <cell r="AP566">
            <v>5</v>
          </cell>
          <cell r="AQ566">
            <v>2</v>
          </cell>
          <cell r="AR566">
            <v>1</v>
          </cell>
          <cell r="AS566">
            <v>2</v>
          </cell>
          <cell r="AT566">
            <v>6</v>
          </cell>
          <cell r="AU566">
            <v>4</v>
          </cell>
          <cell r="AV566">
            <v>3</v>
          </cell>
          <cell r="AW566">
            <v>7</v>
          </cell>
          <cell r="AX566">
            <v>2</v>
          </cell>
          <cell r="AY566">
            <v>3</v>
          </cell>
          <cell r="AZ566">
            <v>3</v>
          </cell>
          <cell r="BA566">
            <v>3</v>
          </cell>
          <cell r="BB566">
            <v>4</v>
          </cell>
          <cell r="BC566">
            <v>3</v>
          </cell>
          <cell r="BD566">
            <v>1</v>
          </cell>
          <cell r="BE566">
            <v>8</v>
          </cell>
          <cell r="BF566">
            <v>2</v>
          </cell>
          <cell r="BG566">
            <v>5</v>
          </cell>
          <cell r="BH566">
            <v>5</v>
          </cell>
          <cell r="BI566">
            <v>3</v>
          </cell>
          <cell r="BJ566">
            <v>7</v>
          </cell>
          <cell r="BK566">
            <v>5</v>
          </cell>
          <cell r="BL566">
            <v>6</v>
          </cell>
          <cell r="BM566">
            <v>5</v>
          </cell>
          <cell r="BN566">
            <v>3</v>
          </cell>
          <cell r="BO566">
            <v>8</v>
          </cell>
          <cell r="BP566">
            <v>5</v>
          </cell>
          <cell r="BQ566">
            <v>6</v>
          </cell>
          <cell r="BR566">
            <v>4</v>
          </cell>
          <cell r="BS566">
            <v>9</v>
          </cell>
          <cell r="BT566">
            <v>7</v>
          </cell>
          <cell r="BU566">
            <v>8</v>
          </cell>
          <cell r="BV566">
            <v>7</v>
          </cell>
          <cell r="BW566">
            <v>13</v>
          </cell>
          <cell r="BX566">
            <v>7</v>
          </cell>
          <cell r="BY566">
            <v>4</v>
          </cell>
          <cell r="BZ566">
            <v>5</v>
          </cell>
          <cell r="CA566">
            <v>1</v>
          </cell>
          <cell r="CB566">
            <v>3</v>
          </cell>
          <cell r="CC566">
            <v>1</v>
          </cell>
          <cell r="CD566">
            <v>1</v>
          </cell>
          <cell r="CE566">
            <v>3</v>
          </cell>
          <cell r="CF566">
            <v>5</v>
          </cell>
          <cell r="CG566">
            <v>5</v>
          </cell>
          <cell r="CH566">
            <v>2</v>
          </cell>
          <cell r="CI566">
            <v>8</v>
          </cell>
          <cell r="CJ566">
            <v>1</v>
          </cell>
          <cell r="CK566">
            <v>0</v>
          </cell>
          <cell r="CL566">
            <v>6</v>
          </cell>
          <cell r="CM566">
            <v>7</v>
          </cell>
          <cell r="CN566">
            <v>1</v>
          </cell>
          <cell r="CO566">
            <v>4</v>
          </cell>
          <cell r="CP566">
            <v>2</v>
          </cell>
          <cell r="CQ566">
            <v>3</v>
          </cell>
          <cell r="CR566">
            <v>1</v>
          </cell>
          <cell r="CS566">
            <v>2</v>
          </cell>
          <cell r="CT566">
            <v>0</v>
          </cell>
          <cell r="CU566">
            <v>2</v>
          </cell>
          <cell r="CV566">
            <v>1</v>
          </cell>
          <cell r="CW566">
            <v>2</v>
          </cell>
          <cell r="CX566">
            <v>0</v>
          </cell>
          <cell r="CY566">
            <v>1</v>
          </cell>
          <cell r="CZ566">
            <v>0</v>
          </cell>
          <cell r="DA566">
            <v>0</v>
          </cell>
          <cell r="DB566">
            <v>0</v>
          </cell>
          <cell r="DC566">
            <v>0</v>
          </cell>
          <cell r="DD566">
            <v>0</v>
          </cell>
          <cell r="DE566">
            <v>0</v>
          </cell>
        </row>
        <row r="567">
          <cell r="A567" t="str">
            <v>ｼﾖｳﾜ32</v>
          </cell>
          <cell r="B567" t="str">
            <v>ｼﾖｳﾜ</v>
          </cell>
          <cell r="C567">
            <v>3</v>
          </cell>
          <cell r="D567">
            <v>2</v>
          </cell>
          <cell r="E567">
            <v>0</v>
          </cell>
          <cell r="F567">
            <v>0</v>
          </cell>
          <cell r="G567">
            <v>2</v>
          </cell>
          <cell r="H567">
            <v>2</v>
          </cell>
          <cell r="I567">
            <v>1</v>
          </cell>
          <cell r="J567">
            <v>1</v>
          </cell>
          <cell r="K567">
            <v>2</v>
          </cell>
          <cell r="L567">
            <v>2</v>
          </cell>
          <cell r="M567">
            <v>2</v>
          </cell>
          <cell r="N567">
            <v>2</v>
          </cell>
          <cell r="O567">
            <v>1</v>
          </cell>
          <cell r="P567">
            <v>3</v>
          </cell>
          <cell r="Q567">
            <v>2</v>
          </cell>
          <cell r="R567">
            <v>0</v>
          </cell>
          <cell r="S567">
            <v>5</v>
          </cell>
          <cell r="T567">
            <v>2</v>
          </cell>
          <cell r="U567">
            <v>2</v>
          </cell>
          <cell r="V567">
            <v>1</v>
          </cell>
          <cell r="W567">
            <v>4</v>
          </cell>
          <cell r="X567">
            <v>2</v>
          </cell>
          <cell r="Y567">
            <v>2</v>
          </cell>
          <cell r="Z567">
            <v>4</v>
          </cell>
          <cell r="AA567">
            <v>2</v>
          </cell>
          <cell r="AB567">
            <v>3</v>
          </cell>
          <cell r="AC567">
            <v>4</v>
          </cell>
          <cell r="AD567">
            <v>3</v>
          </cell>
          <cell r="AE567">
            <v>1</v>
          </cell>
          <cell r="AF567">
            <v>0</v>
          </cell>
          <cell r="AG567">
            <v>0</v>
          </cell>
          <cell r="AH567">
            <v>0</v>
          </cell>
          <cell r="AI567">
            <v>4</v>
          </cell>
          <cell r="AJ567">
            <v>1</v>
          </cell>
          <cell r="AK567">
            <v>4</v>
          </cell>
          <cell r="AL567">
            <v>3</v>
          </cell>
          <cell r="AM567">
            <v>3</v>
          </cell>
          <cell r="AN567">
            <v>2</v>
          </cell>
          <cell r="AO567">
            <v>0</v>
          </cell>
          <cell r="AP567">
            <v>1</v>
          </cell>
          <cell r="AQ567">
            <v>4</v>
          </cell>
          <cell r="AR567">
            <v>1</v>
          </cell>
          <cell r="AS567">
            <v>3</v>
          </cell>
          <cell r="AT567">
            <v>2</v>
          </cell>
          <cell r="AU567">
            <v>1</v>
          </cell>
          <cell r="AV567">
            <v>5</v>
          </cell>
          <cell r="AW567">
            <v>2</v>
          </cell>
          <cell r="AX567">
            <v>2</v>
          </cell>
          <cell r="AY567">
            <v>4</v>
          </cell>
          <cell r="AZ567">
            <v>3</v>
          </cell>
          <cell r="BA567">
            <v>6</v>
          </cell>
          <cell r="BB567">
            <v>1</v>
          </cell>
          <cell r="BC567">
            <v>1</v>
          </cell>
          <cell r="BD567">
            <v>4</v>
          </cell>
          <cell r="BE567">
            <v>7</v>
          </cell>
          <cell r="BF567">
            <v>3</v>
          </cell>
          <cell r="BG567">
            <v>6</v>
          </cell>
          <cell r="BH567">
            <v>7</v>
          </cell>
          <cell r="BI567">
            <v>3</v>
          </cell>
          <cell r="BJ567">
            <v>5</v>
          </cell>
          <cell r="BK567">
            <v>3</v>
          </cell>
          <cell r="BL567">
            <v>7</v>
          </cell>
          <cell r="BM567">
            <v>4</v>
          </cell>
          <cell r="BN567">
            <v>5</v>
          </cell>
          <cell r="BO567">
            <v>1</v>
          </cell>
          <cell r="BP567">
            <v>9</v>
          </cell>
          <cell r="BQ567">
            <v>10</v>
          </cell>
          <cell r="BR567">
            <v>4</v>
          </cell>
          <cell r="BS567">
            <v>7</v>
          </cell>
          <cell r="BT567">
            <v>9</v>
          </cell>
          <cell r="BU567">
            <v>9</v>
          </cell>
          <cell r="BV567">
            <v>10</v>
          </cell>
          <cell r="BW567">
            <v>0</v>
          </cell>
          <cell r="BX567">
            <v>3</v>
          </cell>
          <cell r="BY567">
            <v>3</v>
          </cell>
          <cell r="BZ567">
            <v>9</v>
          </cell>
          <cell r="CA567">
            <v>3</v>
          </cell>
          <cell r="CB567">
            <v>5</v>
          </cell>
          <cell r="CC567">
            <v>8</v>
          </cell>
          <cell r="CD567">
            <v>11</v>
          </cell>
          <cell r="CE567">
            <v>2</v>
          </cell>
          <cell r="CF567">
            <v>2</v>
          </cell>
          <cell r="CG567">
            <v>8</v>
          </cell>
          <cell r="CH567">
            <v>3</v>
          </cell>
          <cell r="CI567">
            <v>7</v>
          </cell>
          <cell r="CJ567">
            <v>6</v>
          </cell>
          <cell r="CK567">
            <v>12</v>
          </cell>
          <cell r="CL567">
            <v>3</v>
          </cell>
          <cell r="CM567">
            <v>7</v>
          </cell>
          <cell r="CN567">
            <v>3</v>
          </cell>
          <cell r="CO567">
            <v>4</v>
          </cell>
          <cell r="CP567">
            <v>4</v>
          </cell>
          <cell r="CQ567">
            <v>6</v>
          </cell>
          <cell r="CR567">
            <v>4</v>
          </cell>
          <cell r="CS567">
            <v>8</v>
          </cell>
          <cell r="CT567">
            <v>5</v>
          </cell>
          <cell r="CU567">
            <v>4</v>
          </cell>
          <cell r="CV567">
            <v>4</v>
          </cell>
          <cell r="CW567">
            <v>3</v>
          </cell>
          <cell r="CX567">
            <v>1</v>
          </cell>
          <cell r="CY567">
            <v>1</v>
          </cell>
          <cell r="CZ567">
            <v>1</v>
          </cell>
          <cell r="DA567">
            <v>2</v>
          </cell>
          <cell r="DB567">
            <v>0</v>
          </cell>
          <cell r="DC567">
            <v>1</v>
          </cell>
          <cell r="DD567">
            <v>1</v>
          </cell>
          <cell r="DE567">
            <v>0</v>
          </cell>
        </row>
        <row r="568">
          <cell r="A568" t="str">
            <v>ｼﾗｽ 31</v>
          </cell>
          <cell r="B568" t="str">
            <v xml:space="preserve">ｼﾗｽ </v>
          </cell>
          <cell r="C568">
            <v>3</v>
          </cell>
          <cell r="D568">
            <v>1</v>
          </cell>
          <cell r="E568">
            <v>1</v>
          </cell>
          <cell r="F568">
            <v>3</v>
          </cell>
          <cell r="G568">
            <v>3</v>
          </cell>
          <cell r="H568">
            <v>1</v>
          </cell>
          <cell r="I568">
            <v>1</v>
          </cell>
          <cell r="J568">
            <v>1</v>
          </cell>
          <cell r="K568">
            <v>4</v>
          </cell>
          <cell r="L568">
            <v>1</v>
          </cell>
          <cell r="M568">
            <v>5</v>
          </cell>
          <cell r="N568">
            <v>3</v>
          </cell>
          <cell r="O568">
            <v>5</v>
          </cell>
          <cell r="P568">
            <v>3</v>
          </cell>
          <cell r="Q568">
            <v>2</v>
          </cell>
          <cell r="R568">
            <v>1</v>
          </cell>
          <cell r="S568">
            <v>4</v>
          </cell>
          <cell r="T568">
            <v>2</v>
          </cell>
          <cell r="U568">
            <v>4</v>
          </cell>
          <cell r="V568">
            <v>3</v>
          </cell>
          <cell r="W568">
            <v>2</v>
          </cell>
          <cell r="X568">
            <v>1</v>
          </cell>
          <cell r="Y568">
            <v>1</v>
          </cell>
          <cell r="Z568">
            <v>3</v>
          </cell>
          <cell r="AA568">
            <v>2</v>
          </cell>
          <cell r="AB568">
            <v>4</v>
          </cell>
          <cell r="AC568">
            <v>3</v>
          </cell>
          <cell r="AD568">
            <v>2</v>
          </cell>
          <cell r="AE568">
            <v>4</v>
          </cell>
          <cell r="AF568">
            <v>5</v>
          </cell>
          <cell r="AG568">
            <v>1</v>
          </cell>
          <cell r="AH568">
            <v>6</v>
          </cell>
          <cell r="AI568">
            <v>5</v>
          </cell>
          <cell r="AJ568">
            <v>3</v>
          </cell>
          <cell r="AK568">
            <v>3</v>
          </cell>
          <cell r="AL568">
            <v>4</v>
          </cell>
          <cell r="AM568">
            <v>5</v>
          </cell>
          <cell r="AN568">
            <v>4</v>
          </cell>
          <cell r="AO568">
            <v>2</v>
          </cell>
          <cell r="AP568">
            <v>5</v>
          </cell>
          <cell r="AQ568">
            <v>4</v>
          </cell>
          <cell r="AR568">
            <v>2</v>
          </cell>
          <cell r="AS568">
            <v>5</v>
          </cell>
          <cell r="AT568">
            <v>1</v>
          </cell>
          <cell r="AU568">
            <v>1</v>
          </cell>
          <cell r="AV568">
            <v>3</v>
          </cell>
          <cell r="AW568">
            <v>3</v>
          </cell>
          <cell r="AX568">
            <v>3</v>
          </cell>
          <cell r="AY568">
            <v>5</v>
          </cell>
          <cell r="AZ568">
            <v>6</v>
          </cell>
          <cell r="BA568">
            <v>8</v>
          </cell>
          <cell r="BB568">
            <v>9</v>
          </cell>
          <cell r="BC568">
            <v>5</v>
          </cell>
          <cell r="BD568">
            <v>3</v>
          </cell>
          <cell r="BE568">
            <v>5</v>
          </cell>
          <cell r="BF568">
            <v>12</v>
          </cell>
          <cell r="BG568">
            <v>5</v>
          </cell>
          <cell r="BH568">
            <v>3</v>
          </cell>
          <cell r="BI568">
            <v>13</v>
          </cell>
          <cell r="BJ568">
            <v>16</v>
          </cell>
          <cell r="BK568">
            <v>7</v>
          </cell>
          <cell r="BL568">
            <v>9</v>
          </cell>
          <cell r="BM568">
            <v>10</v>
          </cell>
          <cell r="BN568">
            <v>3</v>
          </cell>
          <cell r="BO568">
            <v>7</v>
          </cell>
          <cell r="BP568">
            <v>9</v>
          </cell>
          <cell r="BQ568">
            <v>10</v>
          </cell>
          <cell r="BR568">
            <v>5</v>
          </cell>
          <cell r="BS568">
            <v>9</v>
          </cell>
          <cell r="BT568">
            <v>9</v>
          </cell>
          <cell r="BU568">
            <v>11</v>
          </cell>
          <cell r="BV568">
            <v>11</v>
          </cell>
          <cell r="BW568">
            <v>6</v>
          </cell>
          <cell r="BX568">
            <v>3</v>
          </cell>
          <cell r="BY568">
            <v>5</v>
          </cell>
          <cell r="BZ568">
            <v>2</v>
          </cell>
          <cell r="CA568">
            <v>9</v>
          </cell>
          <cell r="CB568">
            <v>7</v>
          </cell>
          <cell r="CC568">
            <v>9</v>
          </cell>
          <cell r="CD568">
            <v>2</v>
          </cell>
          <cell r="CE568">
            <v>5</v>
          </cell>
          <cell r="CF568">
            <v>9</v>
          </cell>
          <cell r="CG568">
            <v>0</v>
          </cell>
          <cell r="CH568">
            <v>5</v>
          </cell>
          <cell r="CI568">
            <v>4</v>
          </cell>
          <cell r="CJ568">
            <v>3</v>
          </cell>
          <cell r="CK568">
            <v>6</v>
          </cell>
          <cell r="CL568">
            <v>7</v>
          </cell>
          <cell r="CM568">
            <v>8</v>
          </cell>
          <cell r="CN568">
            <v>4</v>
          </cell>
          <cell r="CO568">
            <v>2</v>
          </cell>
          <cell r="CP568">
            <v>2</v>
          </cell>
          <cell r="CQ568">
            <v>1</v>
          </cell>
          <cell r="CR568">
            <v>0</v>
          </cell>
          <cell r="CS568">
            <v>0</v>
          </cell>
          <cell r="CT568">
            <v>1</v>
          </cell>
          <cell r="CU568">
            <v>1</v>
          </cell>
          <cell r="CV568">
            <v>0</v>
          </cell>
          <cell r="CW568">
            <v>2</v>
          </cell>
          <cell r="CX568">
            <v>1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</row>
        <row r="569">
          <cell r="A569" t="str">
            <v>ｼﾗｽ 32</v>
          </cell>
          <cell r="B569" t="str">
            <v xml:space="preserve">ｼﾗｽ </v>
          </cell>
          <cell r="C569">
            <v>3</v>
          </cell>
          <cell r="D569">
            <v>2</v>
          </cell>
          <cell r="E569">
            <v>1</v>
          </cell>
          <cell r="F569">
            <v>1</v>
          </cell>
          <cell r="G569">
            <v>1</v>
          </cell>
          <cell r="H569">
            <v>2</v>
          </cell>
          <cell r="I569">
            <v>5</v>
          </cell>
          <cell r="J569">
            <v>1</v>
          </cell>
          <cell r="K569">
            <v>6</v>
          </cell>
          <cell r="L569">
            <v>1</v>
          </cell>
          <cell r="M569">
            <v>4</v>
          </cell>
          <cell r="N569">
            <v>2</v>
          </cell>
          <cell r="O569">
            <v>2</v>
          </cell>
          <cell r="P569">
            <v>3</v>
          </cell>
          <cell r="Q569">
            <v>5</v>
          </cell>
          <cell r="R569">
            <v>4</v>
          </cell>
          <cell r="S569">
            <v>4</v>
          </cell>
          <cell r="T569">
            <v>3</v>
          </cell>
          <cell r="U569">
            <v>1</v>
          </cell>
          <cell r="V569">
            <v>2</v>
          </cell>
          <cell r="W569">
            <v>3</v>
          </cell>
          <cell r="X569">
            <v>5</v>
          </cell>
          <cell r="Y569">
            <v>7</v>
          </cell>
          <cell r="Z569">
            <v>5</v>
          </cell>
          <cell r="AA569">
            <v>5</v>
          </cell>
          <cell r="AB569">
            <v>4</v>
          </cell>
          <cell r="AC569">
            <v>7</v>
          </cell>
          <cell r="AD569">
            <v>5</v>
          </cell>
          <cell r="AE569">
            <v>2</v>
          </cell>
          <cell r="AF569">
            <v>5</v>
          </cell>
          <cell r="AG569">
            <v>4</v>
          </cell>
          <cell r="AH569">
            <v>2</v>
          </cell>
          <cell r="AI569">
            <v>2</v>
          </cell>
          <cell r="AJ569">
            <v>3</v>
          </cell>
          <cell r="AK569">
            <v>2</v>
          </cell>
          <cell r="AL569">
            <v>2</v>
          </cell>
          <cell r="AM569">
            <v>4</v>
          </cell>
          <cell r="AN569">
            <v>3</v>
          </cell>
          <cell r="AO569">
            <v>4</v>
          </cell>
          <cell r="AP569">
            <v>2</v>
          </cell>
          <cell r="AQ569">
            <v>6</v>
          </cell>
          <cell r="AR569">
            <v>5</v>
          </cell>
          <cell r="AS569">
            <v>2</v>
          </cell>
          <cell r="AT569">
            <v>4</v>
          </cell>
          <cell r="AU569">
            <v>6</v>
          </cell>
          <cell r="AV569">
            <v>4</v>
          </cell>
          <cell r="AW569">
            <v>7</v>
          </cell>
          <cell r="AX569">
            <v>0</v>
          </cell>
          <cell r="AY569">
            <v>5</v>
          </cell>
          <cell r="AZ569">
            <v>3</v>
          </cell>
          <cell r="BA569">
            <v>1</v>
          </cell>
          <cell r="BB569">
            <v>10</v>
          </cell>
          <cell r="BC569">
            <v>5</v>
          </cell>
          <cell r="BD569">
            <v>4</v>
          </cell>
          <cell r="BE569">
            <v>8</v>
          </cell>
          <cell r="BF569">
            <v>11</v>
          </cell>
          <cell r="BG569">
            <v>5</v>
          </cell>
          <cell r="BH569">
            <v>3</v>
          </cell>
          <cell r="BI569">
            <v>6</v>
          </cell>
          <cell r="BJ569">
            <v>9</v>
          </cell>
          <cell r="BK569">
            <v>9</v>
          </cell>
          <cell r="BL569">
            <v>3</v>
          </cell>
          <cell r="BM569">
            <v>8</v>
          </cell>
          <cell r="BN569">
            <v>8</v>
          </cell>
          <cell r="BO569">
            <v>10</v>
          </cell>
          <cell r="BP569">
            <v>5</v>
          </cell>
          <cell r="BQ569">
            <v>10</v>
          </cell>
          <cell r="BR569">
            <v>8</v>
          </cell>
          <cell r="BS569">
            <v>8</v>
          </cell>
          <cell r="BT569">
            <v>8</v>
          </cell>
          <cell r="BU569">
            <v>4</v>
          </cell>
          <cell r="BV569">
            <v>5</v>
          </cell>
          <cell r="BW569">
            <v>8</v>
          </cell>
          <cell r="BX569">
            <v>5</v>
          </cell>
          <cell r="BY569">
            <v>3</v>
          </cell>
          <cell r="BZ569">
            <v>7</v>
          </cell>
          <cell r="CA569">
            <v>7</v>
          </cell>
          <cell r="CB569">
            <v>5</v>
          </cell>
          <cell r="CC569">
            <v>8</v>
          </cell>
          <cell r="CD569">
            <v>6</v>
          </cell>
          <cell r="CE569">
            <v>6</v>
          </cell>
          <cell r="CF569">
            <v>7</v>
          </cell>
          <cell r="CG569">
            <v>8</v>
          </cell>
          <cell r="CH569">
            <v>9</v>
          </cell>
          <cell r="CI569">
            <v>11</v>
          </cell>
          <cell r="CJ569">
            <v>5</v>
          </cell>
          <cell r="CK569">
            <v>4</v>
          </cell>
          <cell r="CL569">
            <v>5</v>
          </cell>
          <cell r="CM569">
            <v>4</v>
          </cell>
          <cell r="CN569">
            <v>2</v>
          </cell>
          <cell r="CO569">
            <v>5</v>
          </cell>
          <cell r="CP569">
            <v>4</v>
          </cell>
          <cell r="CQ569">
            <v>4</v>
          </cell>
          <cell r="CR569">
            <v>2</v>
          </cell>
          <cell r="CS569">
            <v>1</v>
          </cell>
          <cell r="CT569">
            <v>3</v>
          </cell>
          <cell r="CU569">
            <v>1</v>
          </cell>
          <cell r="CV569">
            <v>1</v>
          </cell>
          <cell r="CW569">
            <v>0</v>
          </cell>
          <cell r="CX569">
            <v>1</v>
          </cell>
          <cell r="CY569">
            <v>3</v>
          </cell>
          <cell r="CZ569">
            <v>0</v>
          </cell>
          <cell r="DA569">
            <v>0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</row>
        <row r="570">
          <cell r="A570" t="str">
            <v>ｾｲﾄ 31</v>
          </cell>
          <cell r="B570" t="str">
            <v xml:space="preserve">ｾｲﾄ </v>
          </cell>
          <cell r="C570">
            <v>3</v>
          </cell>
          <cell r="D570">
            <v>1</v>
          </cell>
          <cell r="E570">
            <v>3</v>
          </cell>
          <cell r="F570">
            <v>7</v>
          </cell>
          <cell r="G570">
            <v>7</v>
          </cell>
          <cell r="H570">
            <v>5</v>
          </cell>
          <cell r="I570">
            <v>13</v>
          </cell>
          <cell r="J570">
            <v>8</v>
          </cell>
          <cell r="K570">
            <v>6</v>
          </cell>
          <cell r="L570">
            <v>5</v>
          </cell>
          <cell r="M570">
            <v>8</v>
          </cell>
          <cell r="N570">
            <v>2</v>
          </cell>
          <cell r="O570">
            <v>7</v>
          </cell>
          <cell r="P570">
            <v>8</v>
          </cell>
          <cell r="Q570">
            <v>5</v>
          </cell>
          <cell r="R570">
            <v>0</v>
          </cell>
          <cell r="S570">
            <v>4</v>
          </cell>
          <cell r="T570">
            <v>1</v>
          </cell>
          <cell r="U570">
            <v>1</v>
          </cell>
          <cell r="V570">
            <v>1</v>
          </cell>
          <cell r="W570">
            <v>1</v>
          </cell>
          <cell r="X570">
            <v>0</v>
          </cell>
          <cell r="Y570">
            <v>1</v>
          </cell>
          <cell r="Z570">
            <v>0</v>
          </cell>
          <cell r="AA570">
            <v>1</v>
          </cell>
          <cell r="AB570">
            <v>2</v>
          </cell>
          <cell r="AC570">
            <v>1</v>
          </cell>
          <cell r="AD570">
            <v>1</v>
          </cell>
          <cell r="AE570">
            <v>3</v>
          </cell>
          <cell r="AF570">
            <v>2</v>
          </cell>
          <cell r="AG570">
            <v>5</v>
          </cell>
          <cell r="AH570">
            <v>2</v>
          </cell>
          <cell r="AI570">
            <v>6</v>
          </cell>
          <cell r="AJ570">
            <v>7</v>
          </cell>
          <cell r="AK570">
            <v>3</v>
          </cell>
          <cell r="AL570">
            <v>4</v>
          </cell>
          <cell r="AM570">
            <v>7</v>
          </cell>
          <cell r="AN570">
            <v>6</v>
          </cell>
          <cell r="AO570">
            <v>5</v>
          </cell>
          <cell r="AP570">
            <v>5</v>
          </cell>
          <cell r="AQ570">
            <v>9</v>
          </cell>
          <cell r="AR570">
            <v>10</v>
          </cell>
          <cell r="AS570">
            <v>10</v>
          </cell>
          <cell r="AT570">
            <v>6</v>
          </cell>
          <cell r="AU570">
            <v>12</v>
          </cell>
          <cell r="AV570">
            <v>5</v>
          </cell>
          <cell r="AW570">
            <v>1</v>
          </cell>
          <cell r="AX570">
            <v>5</v>
          </cell>
          <cell r="AY570">
            <v>6</v>
          </cell>
          <cell r="AZ570">
            <v>5</v>
          </cell>
          <cell r="BA570">
            <v>1</v>
          </cell>
          <cell r="BB570">
            <v>3</v>
          </cell>
          <cell r="BC570">
            <v>2</v>
          </cell>
          <cell r="BD570">
            <v>2</v>
          </cell>
          <cell r="BE570">
            <v>4</v>
          </cell>
          <cell r="BF570">
            <v>2</v>
          </cell>
          <cell r="BG570">
            <v>1</v>
          </cell>
          <cell r="BH570">
            <v>2</v>
          </cell>
          <cell r="BI570">
            <v>0</v>
          </cell>
          <cell r="BJ570">
            <v>2</v>
          </cell>
          <cell r="BK570">
            <v>1</v>
          </cell>
          <cell r="BL570">
            <v>4</v>
          </cell>
          <cell r="BM570">
            <v>0</v>
          </cell>
          <cell r="BN570">
            <v>1</v>
          </cell>
          <cell r="BO570">
            <v>1</v>
          </cell>
          <cell r="BP570">
            <v>1</v>
          </cell>
          <cell r="BQ570">
            <v>2</v>
          </cell>
          <cell r="BR570">
            <v>0</v>
          </cell>
          <cell r="BS570">
            <v>1</v>
          </cell>
          <cell r="BT570">
            <v>0</v>
          </cell>
          <cell r="BU570">
            <v>2</v>
          </cell>
          <cell r="BV570">
            <v>2</v>
          </cell>
          <cell r="BW570">
            <v>0</v>
          </cell>
          <cell r="BX570">
            <v>1</v>
          </cell>
          <cell r="BY570">
            <v>2</v>
          </cell>
          <cell r="BZ570">
            <v>0</v>
          </cell>
          <cell r="CA570">
            <v>1</v>
          </cell>
          <cell r="CB570">
            <v>3</v>
          </cell>
          <cell r="CC570">
            <v>1</v>
          </cell>
          <cell r="CD570">
            <v>1</v>
          </cell>
          <cell r="CE570">
            <v>0</v>
          </cell>
          <cell r="CF570">
            <v>0</v>
          </cell>
          <cell r="CG570">
            <v>2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  <cell r="CN570">
            <v>1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</row>
        <row r="571">
          <cell r="A571" t="str">
            <v>ｾｲﾄ 32</v>
          </cell>
          <cell r="B571" t="str">
            <v xml:space="preserve">ｾｲﾄ </v>
          </cell>
          <cell r="C571">
            <v>3</v>
          </cell>
          <cell r="D571">
            <v>2</v>
          </cell>
          <cell r="E571">
            <v>3</v>
          </cell>
          <cell r="F571">
            <v>6</v>
          </cell>
          <cell r="G571">
            <v>5</v>
          </cell>
          <cell r="H571">
            <v>6</v>
          </cell>
          <cell r="I571">
            <v>6</v>
          </cell>
          <cell r="J571">
            <v>9</v>
          </cell>
          <cell r="K571">
            <v>4</v>
          </cell>
          <cell r="L571">
            <v>10</v>
          </cell>
          <cell r="M571">
            <v>6</v>
          </cell>
          <cell r="N571">
            <v>8</v>
          </cell>
          <cell r="O571">
            <v>4</v>
          </cell>
          <cell r="P571">
            <v>4</v>
          </cell>
          <cell r="Q571">
            <v>4</v>
          </cell>
          <cell r="R571">
            <v>2</v>
          </cell>
          <cell r="S571">
            <v>5</v>
          </cell>
          <cell r="T571">
            <v>3</v>
          </cell>
          <cell r="U571">
            <v>0</v>
          </cell>
          <cell r="V571">
            <v>2</v>
          </cell>
          <cell r="W571">
            <v>3</v>
          </cell>
          <cell r="X571">
            <v>3</v>
          </cell>
          <cell r="Y571">
            <v>3</v>
          </cell>
          <cell r="Z571">
            <v>2</v>
          </cell>
          <cell r="AA571">
            <v>4</v>
          </cell>
          <cell r="AB571">
            <v>2</v>
          </cell>
          <cell r="AC571">
            <v>1</v>
          </cell>
          <cell r="AD571">
            <v>2</v>
          </cell>
          <cell r="AE571">
            <v>2</v>
          </cell>
          <cell r="AF571">
            <v>5</v>
          </cell>
          <cell r="AG571">
            <v>2</v>
          </cell>
          <cell r="AH571">
            <v>3</v>
          </cell>
          <cell r="AI571">
            <v>4</v>
          </cell>
          <cell r="AJ571">
            <v>3</v>
          </cell>
          <cell r="AK571">
            <v>5</v>
          </cell>
          <cell r="AL571">
            <v>5</v>
          </cell>
          <cell r="AM571">
            <v>7</v>
          </cell>
          <cell r="AN571">
            <v>8</v>
          </cell>
          <cell r="AO571">
            <v>13</v>
          </cell>
          <cell r="AP571">
            <v>6</v>
          </cell>
          <cell r="AQ571">
            <v>9</v>
          </cell>
          <cell r="AR571">
            <v>7</v>
          </cell>
          <cell r="AS571">
            <v>9</v>
          </cell>
          <cell r="AT571">
            <v>5</v>
          </cell>
          <cell r="AU571">
            <v>6</v>
          </cell>
          <cell r="AV571">
            <v>4</v>
          </cell>
          <cell r="AW571">
            <v>6</v>
          </cell>
          <cell r="AX571">
            <v>6</v>
          </cell>
          <cell r="AY571">
            <v>2</v>
          </cell>
          <cell r="AZ571">
            <v>7</v>
          </cell>
          <cell r="BA571">
            <v>1</v>
          </cell>
          <cell r="BB571">
            <v>3</v>
          </cell>
          <cell r="BC571">
            <v>5</v>
          </cell>
          <cell r="BD571">
            <v>1</v>
          </cell>
          <cell r="BE571">
            <v>3</v>
          </cell>
          <cell r="BF571">
            <v>2</v>
          </cell>
          <cell r="BG571">
            <v>0</v>
          </cell>
          <cell r="BH571">
            <v>0</v>
          </cell>
          <cell r="BI571">
            <v>6</v>
          </cell>
          <cell r="BJ571">
            <v>0</v>
          </cell>
          <cell r="BK571">
            <v>1</v>
          </cell>
          <cell r="BL571">
            <v>1</v>
          </cell>
          <cell r="BM571">
            <v>0</v>
          </cell>
          <cell r="BN571">
            <v>2</v>
          </cell>
          <cell r="BO571">
            <v>0</v>
          </cell>
          <cell r="BP571">
            <v>2</v>
          </cell>
          <cell r="BQ571">
            <v>0</v>
          </cell>
          <cell r="BR571">
            <v>1</v>
          </cell>
          <cell r="BS571">
            <v>2</v>
          </cell>
          <cell r="BT571">
            <v>2</v>
          </cell>
          <cell r="BU571">
            <v>1</v>
          </cell>
          <cell r="BV571">
            <v>1</v>
          </cell>
          <cell r="BW571">
            <v>1</v>
          </cell>
          <cell r="BX571">
            <v>0</v>
          </cell>
          <cell r="BY571">
            <v>1</v>
          </cell>
          <cell r="BZ571">
            <v>2</v>
          </cell>
          <cell r="CA571">
            <v>2</v>
          </cell>
          <cell r="CB571">
            <v>0</v>
          </cell>
          <cell r="CC571">
            <v>1</v>
          </cell>
          <cell r="CD571">
            <v>1</v>
          </cell>
          <cell r="CE571">
            <v>0</v>
          </cell>
          <cell r="CF571">
            <v>0</v>
          </cell>
          <cell r="CG571">
            <v>0</v>
          </cell>
          <cell r="CH571">
            <v>1</v>
          </cell>
          <cell r="CI571">
            <v>0</v>
          </cell>
          <cell r="CJ571">
            <v>0</v>
          </cell>
          <cell r="CK571">
            <v>1</v>
          </cell>
          <cell r="CL571">
            <v>1</v>
          </cell>
          <cell r="CM571">
            <v>0</v>
          </cell>
          <cell r="CN571">
            <v>1</v>
          </cell>
          <cell r="CO571">
            <v>1</v>
          </cell>
          <cell r="CP571">
            <v>1</v>
          </cell>
          <cell r="CQ571">
            <v>0</v>
          </cell>
          <cell r="CR571">
            <v>0</v>
          </cell>
          <cell r="CS571">
            <v>1</v>
          </cell>
          <cell r="CT571">
            <v>0</v>
          </cell>
          <cell r="CU571">
            <v>0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0</v>
          </cell>
          <cell r="DA571">
            <v>0</v>
          </cell>
          <cell r="DB571">
            <v>0</v>
          </cell>
          <cell r="DC571">
            <v>0</v>
          </cell>
          <cell r="DD571">
            <v>0</v>
          </cell>
          <cell r="DE571">
            <v>0</v>
          </cell>
        </row>
        <row r="572">
          <cell r="A572" t="str">
            <v>ﾂﾎﾞｲ31</v>
          </cell>
          <cell r="B572" t="str">
            <v>ﾂﾎﾞｲ</v>
          </cell>
          <cell r="C572">
            <v>3</v>
          </cell>
          <cell r="D572">
            <v>1</v>
          </cell>
          <cell r="E572">
            <v>7</v>
          </cell>
          <cell r="F572">
            <v>4</v>
          </cell>
          <cell r="G572">
            <v>4</v>
          </cell>
          <cell r="H572">
            <v>5</v>
          </cell>
          <cell r="I572">
            <v>4</v>
          </cell>
          <cell r="J572">
            <v>5</v>
          </cell>
          <cell r="K572">
            <v>8</v>
          </cell>
          <cell r="L572">
            <v>6</v>
          </cell>
          <cell r="M572">
            <v>8</v>
          </cell>
          <cell r="N572">
            <v>9</v>
          </cell>
          <cell r="O572">
            <v>14</v>
          </cell>
          <cell r="P572">
            <v>6</v>
          </cell>
          <cell r="Q572">
            <v>12</v>
          </cell>
          <cell r="R572">
            <v>14</v>
          </cell>
          <cell r="S572">
            <v>12</v>
          </cell>
          <cell r="T572">
            <v>10</v>
          </cell>
          <cell r="U572">
            <v>11</v>
          </cell>
          <cell r="V572">
            <v>10</v>
          </cell>
          <cell r="W572">
            <v>13</v>
          </cell>
          <cell r="X572">
            <v>14</v>
          </cell>
          <cell r="Y572">
            <v>17</v>
          </cell>
          <cell r="Z572">
            <v>11</v>
          </cell>
          <cell r="AA572">
            <v>19</v>
          </cell>
          <cell r="AB572">
            <v>12</v>
          </cell>
          <cell r="AC572">
            <v>7</v>
          </cell>
          <cell r="AD572">
            <v>10</v>
          </cell>
          <cell r="AE572">
            <v>12</v>
          </cell>
          <cell r="AF572">
            <v>9</v>
          </cell>
          <cell r="AG572">
            <v>7</v>
          </cell>
          <cell r="AH572">
            <v>10</v>
          </cell>
          <cell r="AI572">
            <v>11</v>
          </cell>
          <cell r="AJ572">
            <v>11</v>
          </cell>
          <cell r="AK572">
            <v>13</v>
          </cell>
          <cell r="AL572">
            <v>10</v>
          </cell>
          <cell r="AM572">
            <v>9</v>
          </cell>
          <cell r="AN572">
            <v>9</v>
          </cell>
          <cell r="AO572">
            <v>13</v>
          </cell>
          <cell r="AP572">
            <v>13</v>
          </cell>
          <cell r="AQ572">
            <v>17</v>
          </cell>
          <cell r="AR572">
            <v>11</v>
          </cell>
          <cell r="AS572">
            <v>17</v>
          </cell>
          <cell r="AT572">
            <v>6</v>
          </cell>
          <cell r="AU572">
            <v>20</v>
          </cell>
          <cell r="AV572">
            <v>16</v>
          </cell>
          <cell r="AW572">
            <v>20</v>
          </cell>
          <cell r="AX572">
            <v>13</v>
          </cell>
          <cell r="AY572">
            <v>13</v>
          </cell>
          <cell r="AZ572">
            <v>12</v>
          </cell>
          <cell r="BA572">
            <v>19</v>
          </cell>
          <cell r="BB572">
            <v>15</v>
          </cell>
          <cell r="BC572">
            <v>20</v>
          </cell>
          <cell r="BD572">
            <v>9</v>
          </cell>
          <cell r="BE572">
            <v>14</v>
          </cell>
          <cell r="BF572">
            <v>14</v>
          </cell>
          <cell r="BG572">
            <v>16</v>
          </cell>
          <cell r="BH572">
            <v>15</v>
          </cell>
          <cell r="BI572">
            <v>20</v>
          </cell>
          <cell r="BJ572">
            <v>13</v>
          </cell>
          <cell r="BK572">
            <v>19</v>
          </cell>
          <cell r="BL572">
            <v>17</v>
          </cell>
          <cell r="BM572">
            <v>15</v>
          </cell>
          <cell r="BN572">
            <v>8</v>
          </cell>
          <cell r="BO572">
            <v>19</v>
          </cell>
          <cell r="BP572">
            <v>18</v>
          </cell>
          <cell r="BQ572">
            <v>10</v>
          </cell>
          <cell r="BR572">
            <v>14</v>
          </cell>
          <cell r="BS572">
            <v>20</v>
          </cell>
          <cell r="BT572">
            <v>18</v>
          </cell>
          <cell r="BU572">
            <v>15</v>
          </cell>
          <cell r="BV572">
            <v>21</v>
          </cell>
          <cell r="BW572">
            <v>21</v>
          </cell>
          <cell r="BX572">
            <v>9</v>
          </cell>
          <cell r="BY572">
            <v>8</v>
          </cell>
          <cell r="BZ572">
            <v>20</v>
          </cell>
          <cell r="CA572">
            <v>15</v>
          </cell>
          <cell r="CB572">
            <v>16</v>
          </cell>
          <cell r="CC572">
            <v>16</v>
          </cell>
          <cell r="CD572">
            <v>8</v>
          </cell>
          <cell r="CE572">
            <v>7</v>
          </cell>
          <cell r="CF572">
            <v>7</v>
          </cell>
          <cell r="CG572">
            <v>10</v>
          </cell>
          <cell r="CH572">
            <v>13</v>
          </cell>
          <cell r="CI572">
            <v>9</v>
          </cell>
          <cell r="CJ572">
            <v>7</v>
          </cell>
          <cell r="CK572">
            <v>1</v>
          </cell>
          <cell r="CL572">
            <v>6</v>
          </cell>
          <cell r="CM572">
            <v>6</v>
          </cell>
          <cell r="CN572">
            <v>6</v>
          </cell>
          <cell r="CO572">
            <v>3</v>
          </cell>
          <cell r="CP572">
            <v>3</v>
          </cell>
          <cell r="CQ572">
            <v>4</v>
          </cell>
          <cell r="CR572">
            <v>3</v>
          </cell>
          <cell r="CS572">
            <v>1</v>
          </cell>
          <cell r="CT572">
            <v>2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1</v>
          </cell>
          <cell r="CZ572">
            <v>0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</row>
        <row r="573">
          <cell r="A573" t="str">
            <v>ﾂﾎﾞｲ32</v>
          </cell>
          <cell r="B573" t="str">
            <v>ﾂﾎﾞｲ</v>
          </cell>
          <cell r="C573">
            <v>3</v>
          </cell>
          <cell r="D573">
            <v>2</v>
          </cell>
          <cell r="E573">
            <v>2</v>
          </cell>
          <cell r="F573">
            <v>3</v>
          </cell>
          <cell r="G573">
            <v>2</v>
          </cell>
          <cell r="H573">
            <v>9</v>
          </cell>
          <cell r="I573">
            <v>5</v>
          </cell>
          <cell r="J573">
            <v>12</v>
          </cell>
          <cell r="K573">
            <v>9</v>
          </cell>
          <cell r="L573">
            <v>6</v>
          </cell>
          <cell r="M573">
            <v>19</v>
          </cell>
          <cell r="N573">
            <v>8</v>
          </cell>
          <cell r="O573">
            <v>8</v>
          </cell>
          <cell r="P573">
            <v>11</v>
          </cell>
          <cell r="Q573">
            <v>5</v>
          </cell>
          <cell r="R573">
            <v>8</v>
          </cell>
          <cell r="S573">
            <v>10</v>
          </cell>
          <cell r="T573">
            <v>10</v>
          </cell>
          <cell r="U573">
            <v>6</v>
          </cell>
          <cell r="V573">
            <v>15</v>
          </cell>
          <cell r="W573">
            <v>3</v>
          </cell>
          <cell r="X573">
            <v>10</v>
          </cell>
          <cell r="Y573">
            <v>15</v>
          </cell>
          <cell r="Z573">
            <v>8</v>
          </cell>
          <cell r="AA573">
            <v>14</v>
          </cell>
          <cell r="AB573">
            <v>10</v>
          </cell>
          <cell r="AC573">
            <v>10</v>
          </cell>
          <cell r="AD573">
            <v>7</v>
          </cell>
          <cell r="AE573">
            <v>7</v>
          </cell>
          <cell r="AF573">
            <v>8</v>
          </cell>
          <cell r="AG573">
            <v>4</v>
          </cell>
          <cell r="AH573">
            <v>9</v>
          </cell>
          <cell r="AI573">
            <v>6</v>
          </cell>
          <cell r="AJ573">
            <v>6</v>
          </cell>
          <cell r="AK573">
            <v>12</v>
          </cell>
          <cell r="AL573">
            <v>8</v>
          </cell>
          <cell r="AM573">
            <v>13</v>
          </cell>
          <cell r="AN573">
            <v>12</v>
          </cell>
          <cell r="AO573">
            <v>9</v>
          </cell>
          <cell r="AP573">
            <v>12</v>
          </cell>
          <cell r="AQ573">
            <v>23</v>
          </cell>
          <cell r="AR573">
            <v>14</v>
          </cell>
          <cell r="AS573">
            <v>12</v>
          </cell>
          <cell r="AT573">
            <v>18</v>
          </cell>
          <cell r="AU573">
            <v>14</v>
          </cell>
          <cell r="AV573">
            <v>19</v>
          </cell>
          <cell r="AW573">
            <v>11</v>
          </cell>
          <cell r="AX573">
            <v>6</v>
          </cell>
          <cell r="AY573">
            <v>16</v>
          </cell>
          <cell r="AZ573">
            <v>11</v>
          </cell>
          <cell r="BA573">
            <v>14</v>
          </cell>
          <cell r="BB573">
            <v>15</v>
          </cell>
          <cell r="BC573">
            <v>17</v>
          </cell>
          <cell r="BD573">
            <v>13</v>
          </cell>
          <cell r="BE573">
            <v>13</v>
          </cell>
          <cell r="BF573">
            <v>13</v>
          </cell>
          <cell r="BG573">
            <v>17</v>
          </cell>
          <cell r="BH573">
            <v>17</v>
          </cell>
          <cell r="BI573">
            <v>8</v>
          </cell>
          <cell r="BJ573">
            <v>13</v>
          </cell>
          <cell r="BK573">
            <v>14</v>
          </cell>
          <cell r="BL573">
            <v>15</v>
          </cell>
          <cell r="BM573">
            <v>19</v>
          </cell>
          <cell r="BN573">
            <v>20</v>
          </cell>
          <cell r="BO573">
            <v>17</v>
          </cell>
          <cell r="BP573">
            <v>11</v>
          </cell>
          <cell r="BQ573">
            <v>15</v>
          </cell>
          <cell r="BR573">
            <v>11</v>
          </cell>
          <cell r="BS573">
            <v>24</v>
          </cell>
          <cell r="BT573">
            <v>14</v>
          </cell>
          <cell r="BU573">
            <v>19</v>
          </cell>
          <cell r="BV573">
            <v>24</v>
          </cell>
          <cell r="BW573">
            <v>15</v>
          </cell>
          <cell r="BX573">
            <v>13</v>
          </cell>
          <cell r="BY573">
            <v>15</v>
          </cell>
          <cell r="BZ573">
            <v>16</v>
          </cell>
          <cell r="CA573">
            <v>10</v>
          </cell>
          <cell r="CB573">
            <v>10</v>
          </cell>
          <cell r="CC573">
            <v>21</v>
          </cell>
          <cell r="CD573">
            <v>11</v>
          </cell>
          <cell r="CE573">
            <v>9</v>
          </cell>
          <cell r="CF573">
            <v>12</v>
          </cell>
          <cell r="CG573">
            <v>10</v>
          </cell>
          <cell r="CH573">
            <v>16</v>
          </cell>
          <cell r="CI573">
            <v>8</v>
          </cell>
          <cell r="CJ573">
            <v>11</v>
          </cell>
          <cell r="CK573">
            <v>16</v>
          </cell>
          <cell r="CL573">
            <v>8</v>
          </cell>
          <cell r="CM573">
            <v>7</v>
          </cell>
          <cell r="CN573">
            <v>10</v>
          </cell>
          <cell r="CO573">
            <v>4</v>
          </cell>
          <cell r="CP573">
            <v>7</v>
          </cell>
          <cell r="CQ573">
            <v>4</v>
          </cell>
          <cell r="CR573">
            <v>5</v>
          </cell>
          <cell r="CS573">
            <v>1</v>
          </cell>
          <cell r="CT573">
            <v>3</v>
          </cell>
          <cell r="CU573">
            <v>1</v>
          </cell>
          <cell r="CV573">
            <v>1</v>
          </cell>
          <cell r="CW573">
            <v>0</v>
          </cell>
          <cell r="CX573">
            <v>1</v>
          </cell>
          <cell r="CY573">
            <v>0</v>
          </cell>
          <cell r="CZ573">
            <v>1</v>
          </cell>
          <cell r="DA573">
            <v>2</v>
          </cell>
          <cell r="DB573">
            <v>0</v>
          </cell>
          <cell r="DC573">
            <v>0</v>
          </cell>
          <cell r="DD573">
            <v>0</v>
          </cell>
          <cell r="DE573">
            <v>0</v>
          </cell>
        </row>
        <row r="574">
          <cell r="A574" t="str">
            <v>ﾆｼｶﾓ31</v>
          </cell>
          <cell r="B574" t="str">
            <v>ﾆｼｶﾓ</v>
          </cell>
          <cell r="C574">
            <v>3</v>
          </cell>
          <cell r="D574">
            <v>1</v>
          </cell>
          <cell r="E574">
            <v>3</v>
          </cell>
          <cell r="F574">
            <v>2</v>
          </cell>
          <cell r="G574">
            <v>3</v>
          </cell>
          <cell r="H574">
            <v>4</v>
          </cell>
          <cell r="I574">
            <v>1</v>
          </cell>
          <cell r="J574">
            <v>2</v>
          </cell>
          <cell r="K574">
            <v>2</v>
          </cell>
          <cell r="L574">
            <v>1</v>
          </cell>
          <cell r="M574">
            <v>3</v>
          </cell>
          <cell r="N574">
            <v>2</v>
          </cell>
          <cell r="O574">
            <v>2</v>
          </cell>
          <cell r="P574">
            <v>2</v>
          </cell>
          <cell r="Q574">
            <v>1</v>
          </cell>
          <cell r="R574">
            <v>1</v>
          </cell>
          <cell r="S574">
            <v>0</v>
          </cell>
          <cell r="T574">
            <v>2</v>
          </cell>
          <cell r="U574">
            <v>4</v>
          </cell>
          <cell r="V574">
            <v>0</v>
          </cell>
          <cell r="W574">
            <v>3</v>
          </cell>
          <cell r="X574">
            <v>2</v>
          </cell>
          <cell r="Y574">
            <v>2</v>
          </cell>
          <cell r="Z574">
            <v>1</v>
          </cell>
          <cell r="AA574">
            <v>2</v>
          </cell>
          <cell r="AB574">
            <v>2</v>
          </cell>
          <cell r="AC574">
            <v>3</v>
          </cell>
          <cell r="AD574">
            <v>2</v>
          </cell>
          <cell r="AE574">
            <v>2</v>
          </cell>
          <cell r="AF574">
            <v>3</v>
          </cell>
          <cell r="AG574">
            <v>3</v>
          </cell>
          <cell r="AH574">
            <v>1</v>
          </cell>
          <cell r="AI574">
            <v>1</v>
          </cell>
          <cell r="AJ574">
            <v>1</v>
          </cell>
          <cell r="AK574">
            <v>0</v>
          </cell>
          <cell r="AL574">
            <v>4</v>
          </cell>
          <cell r="AM574">
            <v>5</v>
          </cell>
          <cell r="AN574">
            <v>3</v>
          </cell>
          <cell r="AO574">
            <v>4</v>
          </cell>
          <cell r="AP574">
            <v>0</v>
          </cell>
          <cell r="AQ574">
            <v>3</v>
          </cell>
          <cell r="AR574">
            <v>6</v>
          </cell>
          <cell r="AS574">
            <v>2</v>
          </cell>
          <cell r="AT574">
            <v>1</v>
          </cell>
          <cell r="AU574">
            <v>2</v>
          </cell>
          <cell r="AV574">
            <v>6</v>
          </cell>
          <cell r="AW574">
            <v>7</v>
          </cell>
          <cell r="AX574">
            <v>4</v>
          </cell>
          <cell r="AY574">
            <v>3</v>
          </cell>
          <cell r="AZ574">
            <v>3</v>
          </cell>
          <cell r="BA574">
            <v>2</v>
          </cell>
          <cell r="BB574">
            <v>3</v>
          </cell>
          <cell r="BC574">
            <v>2</v>
          </cell>
          <cell r="BD574">
            <v>4</v>
          </cell>
          <cell r="BE574">
            <v>4</v>
          </cell>
          <cell r="BF574">
            <v>2</v>
          </cell>
          <cell r="BG574">
            <v>3</v>
          </cell>
          <cell r="BH574">
            <v>0</v>
          </cell>
          <cell r="BI574">
            <v>1</v>
          </cell>
          <cell r="BJ574">
            <v>5</v>
          </cell>
          <cell r="BK574">
            <v>2</v>
          </cell>
          <cell r="BL574">
            <v>2</v>
          </cell>
          <cell r="BM574">
            <v>4</v>
          </cell>
          <cell r="BN574">
            <v>1</v>
          </cell>
          <cell r="BO574">
            <v>3</v>
          </cell>
          <cell r="BP574">
            <v>3</v>
          </cell>
          <cell r="BQ574">
            <v>0</v>
          </cell>
          <cell r="BR574">
            <v>3</v>
          </cell>
          <cell r="BS574">
            <v>2</v>
          </cell>
          <cell r="BT574">
            <v>4</v>
          </cell>
          <cell r="BU574">
            <v>3</v>
          </cell>
          <cell r="BV574">
            <v>4</v>
          </cell>
          <cell r="BW574">
            <v>3</v>
          </cell>
          <cell r="BX574">
            <v>4</v>
          </cell>
          <cell r="BY574">
            <v>4</v>
          </cell>
          <cell r="BZ574">
            <v>4</v>
          </cell>
          <cell r="CA574">
            <v>3</v>
          </cell>
          <cell r="CB574">
            <v>3</v>
          </cell>
          <cell r="CC574">
            <v>4</v>
          </cell>
          <cell r="CD574">
            <v>3</v>
          </cell>
          <cell r="CE574">
            <v>5</v>
          </cell>
          <cell r="CF574">
            <v>4</v>
          </cell>
          <cell r="CG574">
            <v>1</v>
          </cell>
          <cell r="CH574">
            <v>1</v>
          </cell>
          <cell r="CI574">
            <v>1</v>
          </cell>
          <cell r="CJ574">
            <v>3</v>
          </cell>
          <cell r="CK574">
            <v>0</v>
          </cell>
          <cell r="CL574">
            <v>2</v>
          </cell>
          <cell r="CM574">
            <v>1</v>
          </cell>
          <cell r="CN574">
            <v>2</v>
          </cell>
          <cell r="CO574">
            <v>2</v>
          </cell>
          <cell r="CP574">
            <v>0</v>
          </cell>
          <cell r="CQ574">
            <v>1</v>
          </cell>
          <cell r="CR574">
            <v>0</v>
          </cell>
          <cell r="CS574">
            <v>0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0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</row>
        <row r="575">
          <cell r="A575" t="str">
            <v>ﾆｼｶﾓ32</v>
          </cell>
          <cell r="B575" t="str">
            <v>ﾆｼｶﾓ</v>
          </cell>
          <cell r="C575">
            <v>3</v>
          </cell>
          <cell r="D575">
            <v>2</v>
          </cell>
          <cell r="E575">
            <v>1</v>
          </cell>
          <cell r="F575">
            <v>2</v>
          </cell>
          <cell r="G575">
            <v>4</v>
          </cell>
          <cell r="H575">
            <v>2</v>
          </cell>
          <cell r="I575">
            <v>0</v>
          </cell>
          <cell r="J575">
            <v>3</v>
          </cell>
          <cell r="K575">
            <v>2</v>
          </cell>
          <cell r="L575">
            <v>3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4</v>
          </cell>
          <cell r="R575">
            <v>2</v>
          </cell>
          <cell r="S575">
            <v>4</v>
          </cell>
          <cell r="T575">
            <v>4</v>
          </cell>
          <cell r="U575">
            <v>2</v>
          </cell>
          <cell r="V575">
            <v>1</v>
          </cell>
          <cell r="W575">
            <v>5</v>
          </cell>
          <cell r="X575">
            <v>3</v>
          </cell>
          <cell r="Y575">
            <v>1</v>
          </cell>
          <cell r="Z575">
            <v>4</v>
          </cell>
          <cell r="AA575">
            <v>1</v>
          </cell>
          <cell r="AB575">
            <v>1</v>
          </cell>
          <cell r="AC575">
            <v>0</v>
          </cell>
          <cell r="AD575">
            <v>0</v>
          </cell>
          <cell r="AE575">
            <v>0</v>
          </cell>
          <cell r="AF575">
            <v>1</v>
          </cell>
          <cell r="AG575">
            <v>1</v>
          </cell>
          <cell r="AH575">
            <v>3</v>
          </cell>
          <cell r="AI575">
            <v>4</v>
          </cell>
          <cell r="AJ575">
            <v>1</v>
          </cell>
          <cell r="AK575">
            <v>0</v>
          </cell>
          <cell r="AL575">
            <v>4</v>
          </cell>
          <cell r="AM575">
            <v>8</v>
          </cell>
          <cell r="AN575">
            <v>2</v>
          </cell>
          <cell r="AO575">
            <v>2</v>
          </cell>
          <cell r="AP575">
            <v>1</v>
          </cell>
          <cell r="AQ575">
            <v>4</v>
          </cell>
          <cell r="AR575">
            <v>3</v>
          </cell>
          <cell r="AS575">
            <v>1</v>
          </cell>
          <cell r="AT575">
            <v>2</v>
          </cell>
          <cell r="AU575">
            <v>4</v>
          </cell>
          <cell r="AV575">
            <v>6</v>
          </cell>
          <cell r="AW575">
            <v>2</v>
          </cell>
          <cell r="AX575">
            <v>2</v>
          </cell>
          <cell r="AY575">
            <v>5</v>
          </cell>
          <cell r="AZ575">
            <v>3</v>
          </cell>
          <cell r="BA575">
            <v>1</v>
          </cell>
          <cell r="BB575">
            <v>4</v>
          </cell>
          <cell r="BC575">
            <v>3</v>
          </cell>
          <cell r="BD575">
            <v>1</v>
          </cell>
          <cell r="BE575">
            <v>0</v>
          </cell>
          <cell r="BF575">
            <v>1</v>
          </cell>
          <cell r="BG575">
            <v>4</v>
          </cell>
          <cell r="BH575">
            <v>2</v>
          </cell>
          <cell r="BI575">
            <v>6</v>
          </cell>
          <cell r="BJ575">
            <v>3</v>
          </cell>
          <cell r="BK575">
            <v>4</v>
          </cell>
          <cell r="BL575">
            <v>3</v>
          </cell>
          <cell r="BM575">
            <v>2</v>
          </cell>
          <cell r="BN575">
            <v>5</v>
          </cell>
          <cell r="BO575">
            <v>1</v>
          </cell>
          <cell r="BP575">
            <v>2</v>
          </cell>
          <cell r="BQ575">
            <v>5</v>
          </cell>
          <cell r="BR575">
            <v>3</v>
          </cell>
          <cell r="BS575">
            <v>4</v>
          </cell>
          <cell r="BT575">
            <v>0</v>
          </cell>
          <cell r="BU575">
            <v>4</v>
          </cell>
          <cell r="BV575">
            <v>2</v>
          </cell>
          <cell r="BW575">
            <v>6</v>
          </cell>
          <cell r="BX575">
            <v>4</v>
          </cell>
          <cell r="BY575">
            <v>3</v>
          </cell>
          <cell r="BZ575">
            <v>4</v>
          </cell>
          <cell r="CA575">
            <v>4</v>
          </cell>
          <cell r="CB575">
            <v>2</v>
          </cell>
          <cell r="CC575">
            <v>2</v>
          </cell>
          <cell r="CD575">
            <v>1</v>
          </cell>
          <cell r="CE575">
            <v>2</v>
          </cell>
          <cell r="CF575">
            <v>5</v>
          </cell>
          <cell r="CG575">
            <v>3</v>
          </cell>
          <cell r="CH575">
            <v>3</v>
          </cell>
          <cell r="CI575">
            <v>1</v>
          </cell>
          <cell r="CJ575">
            <v>4</v>
          </cell>
          <cell r="CK575">
            <v>1</v>
          </cell>
          <cell r="CL575">
            <v>2</v>
          </cell>
          <cell r="CM575">
            <v>2</v>
          </cell>
          <cell r="CN575">
            <v>4</v>
          </cell>
          <cell r="CO575">
            <v>1</v>
          </cell>
          <cell r="CP575">
            <v>1</v>
          </cell>
          <cell r="CQ575">
            <v>0</v>
          </cell>
          <cell r="CR575">
            <v>0</v>
          </cell>
          <cell r="CS575">
            <v>1</v>
          </cell>
          <cell r="CT575">
            <v>1</v>
          </cell>
          <cell r="CU575">
            <v>0</v>
          </cell>
          <cell r="CV575">
            <v>1</v>
          </cell>
          <cell r="CW575">
            <v>0</v>
          </cell>
          <cell r="CX575">
            <v>0</v>
          </cell>
          <cell r="CY575">
            <v>1</v>
          </cell>
          <cell r="CZ575">
            <v>0</v>
          </cell>
          <cell r="DA575">
            <v>0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</row>
        <row r="576">
          <cell r="A576" t="str">
            <v>ﾆｼﾔﾏ31</v>
          </cell>
          <cell r="B576" t="str">
            <v>ﾆｼﾔﾏ</v>
          </cell>
          <cell r="C576">
            <v>3</v>
          </cell>
          <cell r="D576">
            <v>1</v>
          </cell>
          <cell r="E576">
            <v>19</v>
          </cell>
          <cell r="F576">
            <v>20</v>
          </cell>
          <cell r="G576">
            <v>13</v>
          </cell>
          <cell r="H576">
            <v>30</v>
          </cell>
          <cell r="I576">
            <v>21</v>
          </cell>
          <cell r="J576">
            <v>31</v>
          </cell>
          <cell r="K576">
            <v>25</v>
          </cell>
          <cell r="L576">
            <v>35</v>
          </cell>
          <cell r="M576">
            <v>26</v>
          </cell>
          <cell r="N576">
            <v>27</v>
          </cell>
          <cell r="O576">
            <v>26</v>
          </cell>
          <cell r="P576">
            <v>27</v>
          </cell>
          <cell r="Q576">
            <v>16</v>
          </cell>
          <cell r="R576">
            <v>32</v>
          </cell>
          <cell r="S576">
            <v>28</v>
          </cell>
          <cell r="T576">
            <v>36</v>
          </cell>
          <cell r="U576">
            <v>23</v>
          </cell>
          <cell r="V576">
            <v>25</v>
          </cell>
          <cell r="W576">
            <v>47</v>
          </cell>
          <cell r="X576">
            <v>82</v>
          </cell>
          <cell r="Y576">
            <v>55</v>
          </cell>
          <cell r="Z576">
            <v>43</v>
          </cell>
          <cell r="AA576">
            <v>60</v>
          </cell>
          <cell r="AB576">
            <v>50</v>
          </cell>
          <cell r="AC576">
            <v>53</v>
          </cell>
          <cell r="AD576">
            <v>47</v>
          </cell>
          <cell r="AE576">
            <v>46</v>
          </cell>
          <cell r="AF576">
            <v>39</v>
          </cell>
          <cell r="AG576">
            <v>42</v>
          </cell>
          <cell r="AH576">
            <v>31</v>
          </cell>
          <cell r="AI576">
            <v>41</v>
          </cell>
          <cell r="AJ576">
            <v>43</v>
          </cell>
          <cell r="AK576">
            <v>43</v>
          </cell>
          <cell r="AL576">
            <v>41</v>
          </cell>
          <cell r="AM576">
            <v>40</v>
          </cell>
          <cell r="AN576">
            <v>30</v>
          </cell>
          <cell r="AO576">
            <v>38</v>
          </cell>
          <cell r="AP576">
            <v>33</v>
          </cell>
          <cell r="AQ576">
            <v>39</v>
          </cell>
          <cell r="AR576">
            <v>45</v>
          </cell>
          <cell r="AS576">
            <v>39</v>
          </cell>
          <cell r="AT576">
            <v>34</v>
          </cell>
          <cell r="AU576">
            <v>41</v>
          </cell>
          <cell r="AV576">
            <v>54</v>
          </cell>
          <cell r="AW576">
            <v>46</v>
          </cell>
          <cell r="AX576">
            <v>42</v>
          </cell>
          <cell r="AY576">
            <v>45</v>
          </cell>
          <cell r="AZ576">
            <v>49</v>
          </cell>
          <cell r="BA576">
            <v>47</v>
          </cell>
          <cell r="BB576">
            <v>35</v>
          </cell>
          <cell r="BC576">
            <v>39</v>
          </cell>
          <cell r="BD576">
            <v>34</v>
          </cell>
          <cell r="BE576">
            <v>35</v>
          </cell>
          <cell r="BF576">
            <v>45</v>
          </cell>
          <cell r="BG576">
            <v>31</v>
          </cell>
          <cell r="BH576">
            <v>28</v>
          </cell>
          <cell r="BI576">
            <v>37</v>
          </cell>
          <cell r="BJ576">
            <v>29</v>
          </cell>
          <cell r="BK576">
            <v>31</v>
          </cell>
          <cell r="BL576">
            <v>26</v>
          </cell>
          <cell r="BM576">
            <v>35</v>
          </cell>
          <cell r="BN576">
            <v>27</v>
          </cell>
          <cell r="BO576">
            <v>46</v>
          </cell>
          <cell r="BP576">
            <v>30</v>
          </cell>
          <cell r="BQ576">
            <v>42</v>
          </cell>
          <cell r="BR576">
            <v>35</v>
          </cell>
          <cell r="BS576">
            <v>32</v>
          </cell>
          <cell r="BT576">
            <v>48</v>
          </cell>
          <cell r="BU576">
            <v>50</v>
          </cell>
          <cell r="BV576">
            <v>40</v>
          </cell>
          <cell r="BW576">
            <v>41</v>
          </cell>
          <cell r="BX576">
            <v>18</v>
          </cell>
          <cell r="BY576">
            <v>28</v>
          </cell>
          <cell r="BZ576">
            <v>43</v>
          </cell>
          <cell r="CA576">
            <v>35</v>
          </cell>
          <cell r="CB576">
            <v>38</v>
          </cell>
          <cell r="CC576">
            <v>33</v>
          </cell>
          <cell r="CD576">
            <v>28</v>
          </cell>
          <cell r="CE576">
            <v>31</v>
          </cell>
          <cell r="CF576">
            <v>33</v>
          </cell>
          <cell r="CG576">
            <v>18</v>
          </cell>
          <cell r="CH576">
            <v>19</v>
          </cell>
          <cell r="CI576">
            <v>20</v>
          </cell>
          <cell r="CJ576">
            <v>25</v>
          </cell>
          <cell r="CK576">
            <v>13</v>
          </cell>
          <cell r="CL576">
            <v>11</v>
          </cell>
          <cell r="CM576">
            <v>9</v>
          </cell>
          <cell r="CN576">
            <v>11</v>
          </cell>
          <cell r="CO576">
            <v>7</v>
          </cell>
          <cell r="CP576">
            <v>9</v>
          </cell>
          <cell r="CQ576">
            <v>3</v>
          </cell>
          <cell r="CR576">
            <v>7</v>
          </cell>
          <cell r="CS576">
            <v>7</v>
          </cell>
          <cell r="CT576">
            <v>4</v>
          </cell>
          <cell r="CU576">
            <v>0</v>
          </cell>
          <cell r="CV576">
            <v>1</v>
          </cell>
          <cell r="CW576">
            <v>0</v>
          </cell>
          <cell r="CX576">
            <v>0</v>
          </cell>
          <cell r="CY576">
            <v>2</v>
          </cell>
          <cell r="CZ576">
            <v>2</v>
          </cell>
          <cell r="DA576">
            <v>0</v>
          </cell>
          <cell r="DB576">
            <v>0</v>
          </cell>
          <cell r="DC576">
            <v>0</v>
          </cell>
          <cell r="DD576">
            <v>0</v>
          </cell>
          <cell r="DE576">
            <v>0</v>
          </cell>
        </row>
        <row r="577">
          <cell r="A577" t="str">
            <v>ﾆｼﾔﾏ32</v>
          </cell>
          <cell r="B577" t="str">
            <v>ﾆｼﾔﾏ</v>
          </cell>
          <cell r="C577">
            <v>3</v>
          </cell>
          <cell r="D577">
            <v>2</v>
          </cell>
          <cell r="E577">
            <v>23</v>
          </cell>
          <cell r="F577">
            <v>25</v>
          </cell>
          <cell r="G577">
            <v>26</v>
          </cell>
          <cell r="H577">
            <v>22</v>
          </cell>
          <cell r="I577">
            <v>26</v>
          </cell>
          <cell r="J577">
            <v>25</v>
          </cell>
          <cell r="K577">
            <v>12</v>
          </cell>
          <cell r="L577">
            <v>27</v>
          </cell>
          <cell r="M577">
            <v>17</v>
          </cell>
          <cell r="N577">
            <v>20</v>
          </cell>
          <cell r="O577">
            <v>29</v>
          </cell>
          <cell r="P577">
            <v>19</v>
          </cell>
          <cell r="Q577">
            <v>14</v>
          </cell>
          <cell r="R577">
            <v>20</v>
          </cell>
          <cell r="S577">
            <v>15</v>
          </cell>
          <cell r="T577">
            <v>25</v>
          </cell>
          <cell r="U577">
            <v>16</v>
          </cell>
          <cell r="V577">
            <v>29</v>
          </cell>
          <cell r="W577">
            <v>42</v>
          </cell>
          <cell r="X577">
            <v>47</v>
          </cell>
          <cell r="Y577">
            <v>27</v>
          </cell>
          <cell r="Z577">
            <v>23</v>
          </cell>
          <cell r="AA577">
            <v>30</v>
          </cell>
          <cell r="AB577">
            <v>24</v>
          </cell>
          <cell r="AC577">
            <v>22</v>
          </cell>
          <cell r="AD577">
            <v>28</v>
          </cell>
          <cell r="AE577">
            <v>23</v>
          </cell>
          <cell r="AF577">
            <v>21</v>
          </cell>
          <cell r="AG577">
            <v>21</v>
          </cell>
          <cell r="AH577">
            <v>26</v>
          </cell>
          <cell r="AI577">
            <v>18</v>
          </cell>
          <cell r="AJ577">
            <v>30</v>
          </cell>
          <cell r="AK577">
            <v>28</v>
          </cell>
          <cell r="AL577">
            <v>46</v>
          </cell>
          <cell r="AM577">
            <v>23</v>
          </cell>
          <cell r="AN577">
            <v>25</v>
          </cell>
          <cell r="AO577">
            <v>26</v>
          </cell>
          <cell r="AP577">
            <v>29</v>
          </cell>
          <cell r="AQ577">
            <v>38</v>
          </cell>
          <cell r="AR577">
            <v>36</v>
          </cell>
          <cell r="AS577">
            <v>25</v>
          </cell>
          <cell r="AT577">
            <v>31</v>
          </cell>
          <cell r="AU577">
            <v>39</v>
          </cell>
          <cell r="AV577">
            <v>30</v>
          </cell>
          <cell r="AW577">
            <v>47</v>
          </cell>
          <cell r="AX577">
            <v>42</v>
          </cell>
          <cell r="AY577">
            <v>44</v>
          </cell>
          <cell r="AZ577">
            <v>39</v>
          </cell>
          <cell r="BA577">
            <v>39</v>
          </cell>
          <cell r="BB577">
            <v>42</v>
          </cell>
          <cell r="BC577">
            <v>37</v>
          </cell>
          <cell r="BD577">
            <v>31</v>
          </cell>
          <cell r="BE577">
            <v>28</v>
          </cell>
          <cell r="BF577">
            <v>24</v>
          </cell>
          <cell r="BG577">
            <v>34</v>
          </cell>
          <cell r="BH577">
            <v>33</v>
          </cell>
          <cell r="BI577">
            <v>33</v>
          </cell>
          <cell r="BJ577">
            <v>31</v>
          </cell>
          <cell r="BK577">
            <v>35</v>
          </cell>
          <cell r="BL577">
            <v>28</v>
          </cell>
          <cell r="BM577">
            <v>36</v>
          </cell>
          <cell r="BN577">
            <v>29</v>
          </cell>
          <cell r="BO577">
            <v>30</v>
          </cell>
          <cell r="BP577">
            <v>32</v>
          </cell>
          <cell r="BQ577">
            <v>36</v>
          </cell>
          <cell r="BR577">
            <v>36</v>
          </cell>
          <cell r="BS577">
            <v>33</v>
          </cell>
          <cell r="BT577">
            <v>44</v>
          </cell>
          <cell r="BU577">
            <v>50</v>
          </cell>
          <cell r="BV577">
            <v>48</v>
          </cell>
          <cell r="BW577">
            <v>37</v>
          </cell>
          <cell r="BX577">
            <v>39</v>
          </cell>
          <cell r="BY577">
            <v>35</v>
          </cell>
          <cell r="BZ577">
            <v>51</v>
          </cell>
          <cell r="CA577">
            <v>41</v>
          </cell>
          <cell r="CB577">
            <v>44</v>
          </cell>
          <cell r="CC577">
            <v>36</v>
          </cell>
          <cell r="CD577">
            <v>40</v>
          </cell>
          <cell r="CE577">
            <v>24</v>
          </cell>
          <cell r="CF577">
            <v>30</v>
          </cell>
          <cell r="CG577">
            <v>35</v>
          </cell>
          <cell r="CH577">
            <v>23</v>
          </cell>
          <cell r="CI577">
            <v>35</v>
          </cell>
          <cell r="CJ577">
            <v>15</v>
          </cell>
          <cell r="CK577">
            <v>23</v>
          </cell>
          <cell r="CL577">
            <v>15</v>
          </cell>
          <cell r="CM577">
            <v>21</v>
          </cell>
          <cell r="CN577">
            <v>19</v>
          </cell>
          <cell r="CO577">
            <v>8</v>
          </cell>
          <cell r="CP577">
            <v>14</v>
          </cell>
          <cell r="CQ577">
            <v>18</v>
          </cell>
          <cell r="CR577">
            <v>8</v>
          </cell>
          <cell r="CS577">
            <v>8</v>
          </cell>
          <cell r="CT577">
            <v>12</v>
          </cell>
          <cell r="CU577">
            <v>4</v>
          </cell>
          <cell r="CV577">
            <v>2</v>
          </cell>
          <cell r="CW577">
            <v>5</v>
          </cell>
          <cell r="CX577">
            <v>6</v>
          </cell>
          <cell r="CY577">
            <v>4</v>
          </cell>
          <cell r="CZ577">
            <v>1</v>
          </cell>
          <cell r="DA577">
            <v>0</v>
          </cell>
          <cell r="DB577">
            <v>0</v>
          </cell>
          <cell r="DC577">
            <v>0</v>
          </cell>
          <cell r="DD577">
            <v>0</v>
          </cell>
          <cell r="DE577">
            <v>1</v>
          </cell>
        </row>
        <row r="578">
          <cell r="A578" t="str">
            <v>ﾋﾗﾏﾂ31</v>
          </cell>
          <cell r="B578" t="str">
            <v>ﾋﾗﾏﾂ</v>
          </cell>
          <cell r="C578">
            <v>3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0</v>
          </cell>
          <cell r="I578">
            <v>0</v>
          </cell>
          <cell r="J578">
            <v>3</v>
          </cell>
          <cell r="K578">
            <v>5</v>
          </cell>
          <cell r="L578">
            <v>3</v>
          </cell>
          <cell r="M578">
            <v>4</v>
          </cell>
          <cell r="N578">
            <v>3</v>
          </cell>
          <cell r="O578">
            <v>4</v>
          </cell>
          <cell r="P578">
            <v>3</v>
          </cell>
          <cell r="Q578">
            <v>1</v>
          </cell>
          <cell r="R578">
            <v>4</v>
          </cell>
          <cell r="S578">
            <v>2</v>
          </cell>
          <cell r="T578">
            <v>4</v>
          </cell>
          <cell r="U578">
            <v>3</v>
          </cell>
          <cell r="V578">
            <v>3</v>
          </cell>
          <cell r="W578">
            <v>5</v>
          </cell>
          <cell r="X578">
            <v>5</v>
          </cell>
          <cell r="Y578">
            <v>3</v>
          </cell>
          <cell r="Z578">
            <v>5</v>
          </cell>
          <cell r="AA578">
            <v>0</v>
          </cell>
          <cell r="AB578">
            <v>3</v>
          </cell>
          <cell r="AC578">
            <v>2</v>
          </cell>
          <cell r="AD578">
            <v>2</v>
          </cell>
          <cell r="AE578">
            <v>0</v>
          </cell>
          <cell r="AF578">
            <v>5</v>
          </cell>
          <cell r="AG578">
            <v>4</v>
          </cell>
          <cell r="AH578">
            <v>3</v>
          </cell>
          <cell r="AI578">
            <v>4</v>
          </cell>
          <cell r="AJ578">
            <v>1</v>
          </cell>
          <cell r="AK578">
            <v>4</v>
          </cell>
          <cell r="AL578">
            <v>4</v>
          </cell>
          <cell r="AM578">
            <v>2</v>
          </cell>
          <cell r="AN578">
            <v>6</v>
          </cell>
          <cell r="AO578">
            <v>2</v>
          </cell>
          <cell r="AP578">
            <v>4</v>
          </cell>
          <cell r="AQ578">
            <v>1</v>
          </cell>
          <cell r="AR578">
            <v>4</v>
          </cell>
          <cell r="AS578">
            <v>3</v>
          </cell>
          <cell r="AT578">
            <v>6</v>
          </cell>
          <cell r="AU578">
            <v>2</v>
          </cell>
          <cell r="AV578">
            <v>4</v>
          </cell>
          <cell r="AW578">
            <v>5</v>
          </cell>
          <cell r="AX578">
            <v>6</v>
          </cell>
          <cell r="AY578">
            <v>1</v>
          </cell>
          <cell r="AZ578">
            <v>4</v>
          </cell>
          <cell r="BA578">
            <v>4</v>
          </cell>
          <cell r="BB578">
            <v>2</v>
          </cell>
          <cell r="BC578">
            <v>10</v>
          </cell>
          <cell r="BD578">
            <v>1</v>
          </cell>
          <cell r="BE578">
            <v>3</v>
          </cell>
          <cell r="BF578">
            <v>3</v>
          </cell>
          <cell r="BG578">
            <v>5</v>
          </cell>
          <cell r="BH578">
            <v>6</v>
          </cell>
          <cell r="BI578">
            <v>5</v>
          </cell>
          <cell r="BJ578">
            <v>5</v>
          </cell>
          <cell r="BK578">
            <v>4</v>
          </cell>
          <cell r="BL578">
            <v>5</v>
          </cell>
          <cell r="BM578">
            <v>6</v>
          </cell>
          <cell r="BN578">
            <v>6</v>
          </cell>
          <cell r="BO578">
            <v>10</v>
          </cell>
          <cell r="BP578">
            <v>5</v>
          </cell>
          <cell r="BQ578">
            <v>10</v>
          </cell>
          <cell r="BR578">
            <v>8</v>
          </cell>
          <cell r="BS578">
            <v>10</v>
          </cell>
          <cell r="BT578">
            <v>9</v>
          </cell>
          <cell r="BU578">
            <v>7</v>
          </cell>
          <cell r="BV578">
            <v>6</v>
          </cell>
          <cell r="BW578">
            <v>9</v>
          </cell>
          <cell r="BX578">
            <v>5</v>
          </cell>
          <cell r="BY578">
            <v>7</v>
          </cell>
          <cell r="BZ578">
            <v>6</v>
          </cell>
          <cell r="CA578">
            <v>1</v>
          </cell>
          <cell r="CB578">
            <v>9</v>
          </cell>
          <cell r="CC578">
            <v>2</v>
          </cell>
          <cell r="CD578">
            <v>3</v>
          </cell>
          <cell r="CE578">
            <v>5</v>
          </cell>
          <cell r="CF578">
            <v>3</v>
          </cell>
          <cell r="CG578">
            <v>8</v>
          </cell>
          <cell r="CH578">
            <v>2</v>
          </cell>
          <cell r="CI578">
            <v>2</v>
          </cell>
          <cell r="CJ578">
            <v>2</v>
          </cell>
          <cell r="CK578">
            <v>0</v>
          </cell>
          <cell r="CL578">
            <v>4</v>
          </cell>
          <cell r="CM578">
            <v>1</v>
          </cell>
          <cell r="CN578">
            <v>1</v>
          </cell>
          <cell r="CO578">
            <v>1</v>
          </cell>
          <cell r="CP578">
            <v>1</v>
          </cell>
          <cell r="CQ578">
            <v>0</v>
          </cell>
          <cell r="CR578">
            <v>0</v>
          </cell>
          <cell r="CS578">
            <v>0</v>
          </cell>
          <cell r="CT578">
            <v>0</v>
          </cell>
          <cell r="CU578">
            <v>0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0</v>
          </cell>
          <cell r="DA578">
            <v>0</v>
          </cell>
          <cell r="DB578">
            <v>0</v>
          </cell>
          <cell r="DC578">
            <v>0</v>
          </cell>
          <cell r="DD578">
            <v>0</v>
          </cell>
          <cell r="DE578">
            <v>0</v>
          </cell>
        </row>
        <row r="579">
          <cell r="A579" t="str">
            <v>ﾋﾗﾏﾂ32</v>
          </cell>
          <cell r="B579" t="str">
            <v>ﾋﾗﾏﾂ</v>
          </cell>
          <cell r="C579">
            <v>3</v>
          </cell>
          <cell r="D579">
            <v>2</v>
          </cell>
          <cell r="E579">
            <v>1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2</v>
          </cell>
          <cell r="K579">
            <v>0</v>
          </cell>
          <cell r="L579">
            <v>3</v>
          </cell>
          <cell r="M579">
            <v>0</v>
          </cell>
          <cell r="N579">
            <v>4</v>
          </cell>
          <cell r="O579">
            <v>5</v>
          </cell>
          <cell r="P579">
            <v>2</v>
          </cell>
          <cell r="Q579">
            <v>2</v>
          </cell>
          <cell r="R579">
            <v>5</v>
          </cell>
          <cell r="S579">
            <v>2</v>
          </cell>
          <cell r="T579">
            <v>5</v>
          </cell>
          <cell r="U579">
            <v>8</v>
          </cell>
          <cell r="V579">
            <v>4</v>
          </cell>
          <cell r="W579">
            <v>5</v>
          </cell>
          <cell r="X579">
            <v>3</v>
          </cell>
          <cell r="Y579">
            <v>3</v>
          </cell>
          <cell r="Z579">
            <v>2</v>
          </cell>
          <cell r="AA579">
            <v>8</v>
          </cell>
          <cell r="AB579">
            <v>4</v>
          </cell>
          <cell r="AC579">
            <v>1</v>
          </cell>
          <cell r="AD579">
            <v>1</v>
          </cell>
          <cell r="AE579">
            <v>2</v>
          </cell>
          <cell r="AF579">
            <v>3</v>
          </cell>
          <cell r="AG579">
            <v>3</v>
          </cell>
          <cell r="AH579">
            <v>3</v>
          </cell>
          <cell r="AI579">
            <v>1</v>
          </cell>
          <cell r="AJ579">
            <v>4</v>
          </cell>
          <cell r="AK579">
            <v>3</v>
          </cell>
          <cell r="AL579">
            <v>2</v>
          </cell>
          <cell r="AM579">
            <v>4</v>
          </cell>
          <cell r="AN579">
            <v>4</v>
          </cell>
          <cell r="AO579">
            <v>3</v>
          </cell>
          <cell r="AP579">
            <v>3</v>
          </cell>
          <cell r="AQ579">
            <v>1</v>
          </cell>
          <cell r="AR579">
            <v>7</v>
          </cell>
          <cell r="AS579">
            <v>6</v>
          </cell>
          <cell r="AT579">
            <v>8</v>
          </cell>
          <cell r="AU579">
            <v>2</v>
          </cell>
          <cell r="AV579">
            <v>5</v>
          </cell>
          <cell r="AW579">
            <v>8</v>
          </cell>
          <cell r="AX579">
            <v>2</v>
          </cell>
          <cell r="AY579">
            <v>4</v>
          </cell>
          <cell r="AZ579">
            <v>6</v>
          </cell>
          <cell r="BA579">
            <v>0</v>
          </cell>
          <cell r="BB579">
            <v>4</v>
          </cell>
          <cell r="BC579">
            <v>3</v>
          </cell>
          <cell r="BD579">
            <v>5</v>
          </cell>
          <cell r="BE579">
            <v>7</v>
          </cell>
          <cell r="BF579">
            <v>2</v>
          </cell>
          <cell r="BG579">
            <v>4</v>
          </cell>
          <cell r="BH579">
            <v>7</v>
          </cell>
          <cell r="BI579">
            <v>7</v>
          </cell>
          <cell r="BJ579">
            <v>2</v>
          </cell>
          <cell r="BK579">
            <v>6</v>
          </cell>
          <cell r="BL579">
            <v>4</v>
          </cell>
          <cell r="BM579">
            <v>7</v>
          </cell>
          <cell r="BN579">
            <v>7</v>
          </cell>
          <cell r="BO579">
            <v>5</v>
          </cell>
          <cell r="BP579">
            <v>7</v>
          </cell>
          <cell r="BQ579">
            <v>2</v>
          </cell>
          <cell r="BR579">
            <v>7</v>
          </cell>
          <cell r="BS579">
            <v>6</v>
          </cell>
          <cell r="BT579">
            <v>12</v>
          </cell>
          <cell r="BU579">
            <v>6</v>
          </cell>
          <cell r="BV579">
            <v>7</v>
          </cell>
          <cell r="BW579">
            <v>7</v>
          </cell>
          <cell r="BX579">
            <v>7</v>
          </cell>
          <cell r="BY579">
            <v>9</v>
          </cell>
          <cell r="BZ579">
            <v>6</v>
          </cell>
          <cell r="CA579">
            <v>3</v>
          </cell>
          <cell r="CB579">
            <v>8</v>
          </cell>
          <cell r="CC579">
            <v>6</v>
          </cell>
          <cell r="CD579">
            <v>6</v>
          </cell>
          <cell r="CE579">
            <v>2</v>
          </cell>
          <cell r="CF579">
            <v>3</v>
          </cell>
          <cell r="CG579">
            <v>3</v>
          </cell>
          <cell r="CH579">
            <v>3</v>
          </cell>
          <cell r="CI579">
            <v>5</v>
          </cell>
          <cell r="CJ579">
            <v>3</v>
          </cell>
          <cell r="CK579">
            <v>3</v>
          </cell>
          <cell r="CL579">
            <v>3</v>
          </cell>
          <cell r="CM579">
            <v>2</v>
          </cell>
          <cell r="CN579">
            <v>4</v>
          </cell>
          <cell r="CO579">
            <v>1</v>
          </cell>
          <cell r="CP579">
            <v>5</v>
          </cell>
          <cell r="CQ579">
            <v>4</v>
          </cell>
          <cell r="CR579">
            <v>3</v>
          </cell>
          <cell r="CS579">
            <v>1</v>
          </cell>
          <cell r="CT579">
            <v>1</v>
          </cell>
          <cell r="CU579">
            <v>0</v>
          </cell>
          <cell r="CV579">
            <v>0</v>
          </cell>
          <cell r="CW579">
            <v>0</v>
          </cell>
          <cell r="CX579">
            <v>1</v>
          </cell>
          <cell r="CY579">
            <v>0</v>
          </cell>
          <cell r="CZ579">
            <v>1</v>
          </cell>
          <cell r="DA579">
            <v>0</v>
          </cell>
          <cell r="DB579">
            <v>0</v>
          </cell>
          <cell r="DC579">
            <v>0</v>
          </cell>
          <cell r="DD579">
            <v>1</v>
          </cell>
          <cell r="DE579">
            <v>0</v>
          </cell>
        </row>
        <row r="580">
          <cell r="A580" t="str">
            <v>ﾌｶﾊｷ31</v>
          </cell>
          <cell r="B580" t="str">
            <v>ﾌｶﾊｷ</v>
          </cell>
          <cell r="C580">
            <v>3</v>
          </cell>
          <cell r="D580">
            <v>1</v>
          </cell>
          <cell r="E580">
            <v>2</v>
          </cell>
          <cell r="F580">
            <v>3</v>
          </cell>
          <cell r="G580">
            <v>2</v>
          </cell>
          <cell r="H580">
            <v>2</v>
          </cell>
          <cell r="I580">
            <v>4</v>
          </cell>
          <cell r="J580">
            <v>3</v>
          </cell>
          <cell r="K580">
            <v>2</v>
          </cell>
          <cell r="L580">
            <v>4</v>
          </cell>
          <cell r="M580">
            <v>4</v>
          </cell>
          <cell r="N580">
            <v>3</v>
          </cell>
          <cell r="O580">
            <v>2</v>
          </cell>
          <cell r="P580">
            <v>5</v>
          </cell>
          <cell r="Q580">
            <v>2</v>
          </cell>
          <cell r="R580">
            <v>2</v>
          </cell>
          <cell r="S580">
            <v>2</v>
          </cell>
          <cell r="T580">
            <v>3</v>
          </cell>
          <cell r="U580">
            <v>2</v>
          </cell>
          <cell r="V580">
            <v>3</v>
          </cell>
          <cell r="W580">
            <v>3</v>
          </cell>
          <cell r="X580">
            <v>2</v>
          </cell>
          <cell r="Y580">
            <v>2</v>
          </cell>
          <cell r="Z580">
            <v>4</v>
          </cell>
          <cell r="AA580">
            <v>2</v>
          </cell>
          <cell r="AB580">
            <v>5</v>
          </cell>
          <cell r="AC580">
            <v>1</v>
          </cell>
          <cell r="AD580">
            <v>1</v>
          </cell>
          <cell r="AE580">
            <v>4</v>
          </cell>
          <cell r="AF580">
            <v>2</v>
          </cell>
          <cell r="AG580">
            <v>1</v>
          </cell>
          <cell r="AH580">
            <v>6</v>
          </cell>
          <cell r="AI580">
            <v>3</v>
          </cell>
          <cell r="AJ580">
            <v>3</v>
          </cell>
          <cell r="AK580">
            <v>3</v>
          </cell>
          <cell r="AL580">
            <v>1</v>
          </cell>
          <cell r="AM580">
            <v>4</v>
          </cell>
          <cell r="AN580">
            <v>2</v>
          </cell>
          <cell r="AO580">
            <v>2</v>
          </cell>
          <cell r="AP580">
            <v>5</v>
          </cell>
          <cell r="AQ580">
            <v>3</v>
          </cell>
          <cell r="AR580">
            <v>2</v>
          </cell>
          <cell r="AS580">
            <v>2</v>
          </cell>
          <cell r="AT580">
            <v>3</v>
          </cell>
          <cell r="AU580">
            <v>3</v>
          </cell>
          <cell r="AV580">
            <v>3</v>
          </cell>
          <cell r="AW580">
            <v>3</v>
          </cell>
          <cell r="AX580">
            <v>4</v>
          </cell>
          <cell r="AY580">
            <v>5</v>
          </cell>
          <cell r="AZ580">
            <v>1</v>
          </cell>
          <cell r="BA580">
            <v>3</v>
          </cell>
          <cell r="BB580">
            <v>4</v>
          </cell>
          <cell r="BC580">
            <v>5</v>
          </cell>
          <cell r="BD580">
            <v>4</v>
          </cell>
          <cell r="BE580">
            <v>7</v>
          </cell>
          <cell r="BF580">
            <v>8</v>
          </cell>
          <cell r="BG580">
            <v>3</v>
          </cell>
          <cell r="BH580">
            <v>1</v>
          </cell>
          <cell r="BI580">
            <v>7</v>
          </cell>
          <cell r="BJ580">
            <v>1</v>
          </cell>
          <cell r="BK580">
            <v>6</v>
          </cell>
          <cell r="BL580">
            <v>6</v>
          </cell>
          <cell r="BM580">
            <v>4</v>
          </cell>
          <cell r="BN580">
            <v>4</v>
          </cell>
          <cell r="BO580">
            <v>8</v>
          </cell>
          <cell r="BP580">
            <v>8</v>
          </cell>
          <cell r="BQ580">
            <v>7</v>
          </cell>
          <cell r="BR580">
            <v>2</v>
          </cell>
          <cell r="BS580">
            <v>2</v>
          </cell>
          <cell r="BT580">
            <v>5</v>
          </cell>
          <cell r="BU580">
            <v>9</v>
          </cell>
          <cell r="BV580">
            <v>1</v>
          </cell>
          <cell r="BW580">
            <v>5</v>
          </cell>
          <cell r="BX580">
            <v>2</v>
          </cell>
          <cell r="BY580">
            <v>3</v>
          </cell>
          <cell r="BZ580">
            <v>1</v>
          </cell>
          <cell r="CA580">
            <v>1</v>
          </cell>
          <cell r="CB580">
            <v>2</v>
          </cell>
          <cell r="CC580">
            <v>2</v>
          </cell>
          <cell r="CD580">
            <v>6</v>
          </cell>
          <cell r="CE580">
            <v>2</v>
          </cell>
          <cell r="CF580">
            <v>3</v>
          </cell>
          <cell r="CG580">
            <v>4</v>
          </cell>
          <cell r="CH580">
            <v>2</v>
          </cell>
          <cell r="CI580">
            <v>1</v>
          </cell>
          <cell r="CJ580">
            <v>1</v>
          </cell>
          <cell r="CK580">
            <v>3</v>
          </cell>
          <cell r="CL580">
            <v>3</v>
          </cell>
          <cell r="CM580">
            <v>2</v>
          </cell>
          <cell r="CN580">
            <v>3</v>
          </cell>
          <cell r="CO580">
            <v>2</v>
          </cell>
          <cell r="CP580">
            <v>2</v>
          </cell>
          <cell r="CQ580">
            <v>2</v>
          </cell>
          <cell r="CR580">
            <v>0</v>
          </cell>
          <cell r="CS580">
            <v>0</v>
          </cell>
          <cell r="CT580">
            <v>0</v>
          </cell>
          <cell r="CU580">
            <v>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0</v>
          </cell>
          <cell r="DA580">
            <v>0</v>
          </cell>
          <cell r="DB580">
            <v>0</v>
          </cell>
          <cell r="DC580">
            <v>0</v>
          </cell>
          <cell r="DD580">
            <v>0</v>
          </cell>
          <cell r="DE580">
            <v>0</v>
          </cell>
        </row>
        <row r="581">
          <cell r="A581" t="str">
            <v>ﾌｶﾊｷ32</v>
          </cell>
          <cell r="B581" t="str">
            <v>ﾌｶﾊｷ</v>
          </cell>
          <cell r="C581">
            <v>3</v>
          </cell>
          <cell r="D581">
            <v>2</v>
          </cell>
          <cell r="E581">
            <v>2</v>
          </cell>
          <cell r="F581">
            <v>3</v>
          </cell>
          <cell r="G581">
            <v>2</v>
          </cell>
          <cell r="H581">
            <v>2</v>
          </cell>
          <cell r="I581">
            <v>1</v>
          </cell>
          <cell r="J581">
            <v>1</v>
          </cell>
          <cell r="K581">
            <v>0</v>
          </cell>
          <cell r="L581">
            <v>1</v>
          </cell>
          <cell r="M581">
            <v>1</v>
          </cell>
          <cell r="N581">
            <v>2</v>
          </cell>
          <cell r="O581">
            <v>1</v>
          </cell>
          <cell r="P581">
            <v>1</v>
          </cell>
          <cell r="Q581">
            <v>2</v>
          </cell>
          <cell r="R581">
            <v>5</v>
          </cell>
          <cell r="S581">
            <v>1</v>
          </cell>
          <cell r="T581">
            <v>2</v>
          </cell>
          <cell r="U581">
            <v>2</v>
          </cell>
          <cell r="V581">
            <v>1</v>
          </cell>
          <cell r="W581">
            <v>5</v>
          </cell>
          <cell r="X581">
            <v>3</v>
          </cell>
          <cell r="Y581">
            <v>2</v>
          </cell>
          <cell r="Z581">
            <v>3</v>
          </cell>
          <cell r="AA581">
            <v>5</v>
          </cell>
          <cell r="AB581">
            <v>1</v>
          </cell>
          <cell r="AC581">
            <v>1</v>
          </cell>
          <cell r="AD581">
            <v>2</v>
          </cell>
          <cell r="AE581">
            <v>2</v>
          </cell>
          <cell r="AF581">
            <v>4</v>
          </cell>
          <cell r="AG581">
            <v>1</v>
          </cell>
          <cell r="AH581">
            <v>2</v>
          </cell>
          <cell r="AI581">
            <v>3</v>
          </cell>
          <cell r="AJ581">
            <v>4</v>
          </cell>
          <cell r="AK581">
            <v>2</v>
          </cell>
          <cell r="AL581">
            <v>3</v>
          </cell>
          <cell r="AM581">
            <v>1</v>
          </cell>
          <cell r="AN581">
            <v>3</v>
          </cell>
          <cell r="AO581">
            <v>3</v>
          </cell>
          <cell r="AP581">
            <v>2</v>
          </cell>
          <cell r="AQ581">
            <v>6</v>
          </cell>
          <cell r="AR581">
            <v>5</v>
          </cell>
          <cell r="AS581">
            <v>2</v>
          </cell>
          <cell r="AT581">
            <v>4</v>
          </cell>
          <cell r="AU581">
            <v>4</v>
          </cell>
          <cell r="AV581">
            <v>2</v>
          </cell>
          <cell r="AW581">
            <v>6</v>
          </cell>
          <cell r="AX581">
            <v>4</v>
          </cell>
          <cell r="AY581">
            <v>3</v>
          </cell>
          <cell r="AZ581">
            <v>3</v>
          </cell>
          <cell r="BA581">
            <v>5</v>
          </cell>
          <cell r="BB581">
            <v>2</v>
          </cell>
          <cell r="BC581">
            <v>5</v>
          </cell>
          <cell r="BD581">
            <v>5</v>
          </cell>
          <cell r="BE581">
            <v>7</v>
          </cell>
          <cell r="BF581">
            <v>4</v>
          </cell>
          <cell r="BG581">
            <v>3</v>
          </cell>
          <cell r="BH581">
            <v>5</v>
          </cell>
          <cell r="BI581">
            <v>4</v>
          </cell>
          <cell r="BJ581">
            <v>2</v>
          </cell>
          <cell r="BK581">
            <v>3</v>
          </cell>
          <cell r="BL581">
            <v>6</v>
          </cell>
          <cell r="BM581">
            <v>7</v>
          </cell>
          <cell r="BN581">
            <v>6</v>
          </cell>
          <cell r="BO581">
            <v>4</v>
          </cell>
          <cell r="BP581">
            <v>7</v>
          </cell>
          <cell r="BQ581">
            <v>4</v>
          </cell>
          <cell r="BR581">
            <v>2</v>
          </cell>
          <cell r="BS581">
            <v>6</v>
          </cell>
          <cell r="BT581">
            <v>1</v>
          </cell>
          <cell r="BU581">
            <v>4</v>
          </cell>
          <cell r="BV581">
            <v>5</v>
          </cell>
          <cell r="BW581">
            <v>6</v>
          </cell>
          <cell r="BX581">
            <v>0</v>
          </cell>
          <cell r="BY581">
            <v>2</v>
          </cell>
          <cell r="BZ581">
            <v>7</v>
          </cell>
          <cell r="CA581">
            <v>3</v>
          </cell>
          <cell r="CB581">
            <v>3</v>
          </cell>
          <cell r="CC581">
            <v>2</v>
          </cell>
          <cell r="CD581">
            <v>4</v>
          </cell>
          <cell r="CE581">
            <v>2</v>
          </cell>
          <cell r="CF581">
            <v>1</v>
          </cell>
          <cell r="CG581">
            <v>5</v>
          </cell>
          <cell r="CH581">
            <v>2</v>
          </cell>
          <cell r="CI581">
            <v>6</v>
          </cell>
          <cell r="CJ581">
            <v>4</v>
          </cell>
          <cell r="CK581">
            <v>4</v>
          </cell>
          <cell r="CL581">
            <v>1</v>
          </cell>
          <cell r="CM581">
            <v>4</v>
          </cell>
          <cell r="CN581">
            <v>4</v>
          </cell>
          <cell r="CO581">
            <v>3</v>
          </cell>
          <cell r="CP581">
            <v>2</v>
          </cell>
          <cell r="CQ581">
            <v>1</v>
          </cell>
          <cell r="CR581">
            <v>1</v>
          </cell>
          <cell r="CS581">
            <v>3</v>
          </cell>
          <cell r="CT581">
            <v>1</v>
          </cell>
          <cell r="CU581">
            <v>0</v>
          </cell>
          <cell r="CV581">
            <v>1</v>
          </cell>
          <cell r="CW581">
            <v>0</v>
          </cell>
          <cell r="CX581">
            <v>0</v>
          </cell>
          <cell r="CY581">
            <v>0</v>
          </cell>
          <cell r="CZ581">
            <v>0</v>
          </cell>
          <cell r="DA581">
            <v>0</v>
          </cell>
          <cell r="DB581">
            <v>1</v>
          </cell>
          <cell r="DC581">
            <v>0</v>
          </cell>
          <cell r="DD581">
            <v>0</v>
          </cell>
          <cell r="DE581">
            <v>0</v>
          </cell>
        </row>
        <row r="582">
          <cell r="A582" t="str">
            <v>ﾏｺﾞｵ31</v>
          </cell>
          <cell r="B582" t="str">
            <v>ﾏｺﾞｵ</v>
          </cell>
          <cell r="C582">
            <v>3</v>
          </cell>
          <cell r="D582">
            <v>1</v>
          </cell>
          <cell r="E582">
            <v>6</v>
          </cell>
          <cell r="F582">
            <v>9</v>
          </cell>
          <cell r="G582">
            <v>5</v>
          </cell>
          <cell r="H582">
            <v>16</v>
          </cell>
          <cell r="I582">
            <v>9</v>
          </cell>
          <cell r="J582">
            <v>10</v>
          </cell>
          <cell r="K582">
            <v>11</v>
          </cell>
          <cell r="L582">
            <v>14</v>
          </cell>
          <cell r="M582">
            <v>11</v>
          </cell>
          <cell r="N582">
            <v>17</v>
          </cell>
          <cell r="O582">
            <v>18</v>
          </cell>
          <cell r="P582">
            <v>12</v>
          </cell>
          <cell r="Q582">
            <v>13</v>
          </cell>
          <cell r="R582">
            <v>18</v>
          </cell>
          <cell r="S582">
            <v>18</v>
          </cell>
          <cell r="T582">
            <v>21</v>
          </cell>
          <cell r="U582">
            <v>20</v>
          </cell>
          <cell r="V582">
            <v>25</v>
          </cell>
          <cell r="W582">
            <v>18</v>
          </cell>
          <cell r="X582">
            <v>9</v>
          </cell>
          <cell r="Y582">
            <v>15</v>
          </cell>
          <cell r="Z582">
            <v>16</v>
          </cell>
          <cell r="AA582">
            <v>22</v>
          </cell>
          <cell r="AB582">
            <v>11</v>
          </cell>
          <cell r="AC582">
            <v>17</v>
          </cell>
          <cell r="AD582">
            <v>14</v>
          </cell>
          <cell r="AE582">
            <v>13</v>
          </cell>
          <cell r="AF582">
            <v>12</v>
          </cell>
          <cell r="AG582">
            <v>17</v>
          </cell>
          <cell r="AH582">
            <v>13</v>
          </cell>
          <cell r="AI582">
            <v>22</v>
          </cell>
          <cell r="AJ582">
            <v>20</v>
          </cell>
          <cell r="AK582">
            <v>16</v>
          </cell>
          <cell r="AL582">
            <v>21</v>
          </cell>
          <cell r="AM582">
            <v>12</v>
          </cell>
          <cell r="AN582">
            <v>15</v>
          </cell>
          <cell r="AO582">
            <v>15</v>
          </cell>
          <cell r="AP582">
            <v>19</v>
          </cell>
          <cell r="AQ582">
            <v>18</v>
          </cell>
          <cell r="AR582">
            <v>18</v>
          </cell>
          <cell r="AS582">
            <v>16</v>
          </cell>
          <cell r="AT582">
            <v>26</v>
          </cell>
          <cell r="AU582">
            <v>25</v>
          </cell>
          <cell r="AV582">
            <v>28</v>
          </cell>
          <cell r="AW582">
            <v>24</v>
          </cell>
          <cell r="AX582">
            <v>31</v>
          </cell>
          <cell r="AY582">
            <v>24</v>
          </cell>
          <cell r="AZ582">
            <v>35</v>
          </cell>
          <cell r="BA582">
            <v>27</v>
          </cell>
          <cell r="BB582">
            <v>27</v>
          </cell>
          <cell r="BC582">
            <v>28</v>
          </cell>
          <cell r="BD582">
            <v>26</v>
          </cell>
          <cell r="BE582">
            <v>23</v>
          </cell>
          <cell r="BF582">
            <v>33</v>
          </cell>
          <cell r="BG582">
            <v>27</v>
          </cell>
          <cell r="BH582">
            <v>21</v>
          </cell>
          <cell r="BI582">
            <v>16</v>
          </cell>
          <cell r="BJ582">
            <v>19</v>
          </cell>
          <cell r="BK582">
            <v>20</v>
          </cell>
          <cell r="BL582">
            <v>24</v>
          </cell>
          <cell r="BM582">
            <v>21</v>
          </cell>
          <cell r="BN582">
            <v>24</v>
          </cell>
          <cell r="BO582">
            <v>18</v>
          </cell>
          <cell r="BP582">
            <v>15</v>
          </cell>
          <cell r="BQ582">
            <v>31</v>
          </cell>
          <cell r="BR582">
            <v>21</v>
          </cell>
          <cell r="BS582">
            <v>25</v>
          </cell>
          <cell r="BT582">
            <v>28</v>
          </cell>
          <cell r="BU582">
            <v>31</v>
          </cell>
          <cell r="BV582">
            <v>25</v>
          </cell>
          <cell r="BW582">
            <v>27</v>
          </cell>
          <cell r="BX582">
            <v>24</v>
          </cell>
          <cell r="BY582">
            <v>13</v>
          </cell>
          <cell r="BZ582">
            <v>18</v>
          </cell>
          <cell r="CA582">
            <v>18</v>
          </cell>
          <cell r="CB582">
            <v>20</v>
          </cell>
          <cell r="CC582">
            <v>24</v>
          </cell>
          <cell r="CD582">
            <v>20</v>
          </cell>
          <cell r="CE582">
            <v>16</v>
          </cell>
          <cell r="CF582">
            <v>19</v>
          </cell>
          <cell r="CG582">
            <v>20</v>
          </cell>
          <cell r="CH582">
            <v>16</v>
          </cell>
          <cell r="CI582">
            <v>9</v>
          </cell>
          <cell r="CJ582">
            <v>9</v>
          </cell>
          <cell r="CK582">
            <v>16</v>
          </cell>
          <cell r="CL582">
            <v>10</v>
          </cell>
          <cell r="CM582">
            <v>16</v>
          </cell>
          <cell r="CN582">
            <v>9</v>
          </cell>
          <cell r="CO582">
            <v>6</v>
          </cell>
          <cell r="CP582">
            <v>3</v>
          </cell>
          <cell r="CQ582">
            <v>3</v>
          </cell>
          <cell r="CR582">
            <v>5</v>
          </cell>
          <cell r="CS582">
            <v>3</v>
          </cell>
          <cell r="CT582">
            <v>2</v>
          </cell>
          <cell r="CU582">
            <v>1</v>
          </cell>
          <cell r="CV582">
            <v>0</v>
          </cell>
          <cell r="CW582">
            <v>0</v>
          </cell>
          <cell r="CX582">
            <v>0</v>
          </cell>
          <cell r="CY582">
            <v>0</v>
          </cell>
          <cell r="CZ582">
            <v>0</v>
          </cell>
          <cell r="DA582">
            <v>0</v>
          </cell>
          <cell r="DB582">
            <v>0</v>
          </cell>
          <cell r="DC582">
            <v>0</v>
          </cell>
          <cell r="DD582">
            <v>1</v>
          </cell>
          <cell r="DE582">
            <v>0</v>
          </cell>
        </row>
        <row r="583">
          <cell r="A583" t="str">
            <v>ﾏｺﾞｵ32</v>
          </cell>
          <cell r="B583" t="str">
            <v>ﾏｺﾞｵ</v>
          </cell>
          <cell r="C583">
            <v>3</v>
          </cell>
          <cell r="D583">
            <v>2</v>
          </cell>
          <cell r="E583">
            <v>13</v>
          </cell>
          <cell r="F583">
            <v>12</v>
          </cell>
          <cell r="G583">
            <v>7</v>
          </cell>
          <cell r="H583">
            <v>13</v>
          </cell>
          <cell r="I583">
            <v>6</v>
          </cell>
          <cell r="J583">
            <v>6</v>
          </cell>
          <cell r="K583">
            <v>13</v>
          </cell>
          <cell r="L583">
            <v>9</v>
          </cell>
          <cell r="M583">
            <v>21</v>
          </cell>
          <cell r="N583">
            <v>7</v>
          </cell>
          <cell r="O583">
            <v>11</v>
          </cell>
          <cell r="P583">
            <v>16</v>
          </cell>
          <cell r="Q583">
            <v>18</v>
          </cell>
          <cell r="R583">
            <v>15</v>
          </cell>
          <cell r="S583">
            <v>17</v>
          </cell>
          <cell r="T583">
            <v>18</v>
          </cell>
          <cell r="U583">
            <v>22</v>
          </cell>
          <cell r="V583">
            <v>16</v>
          </cell>
          <cell r="W583">
            <v>20</v>
          </cell>
          <cell r="X583">
            <v>28</v>
          </cell>
          <cell r="Y583">
            <v>17</v>
          </cell>
          <cell r="Z583">
            <v>16</v>
          </cell>
          <cell r="AA583">
            <v>22</v>
          </cell>
          <cell r="AB583">
            <v>20</v>
          </cell>
          <cell r="AC583">
            <v>16</v>
          </cell>
          <cell r="AD583">
            <v>15</v>
          </cell>
          <cell r="AE583">
            <v>11</v>
          </cell>
          <cell r="AF583">
            <v>20</v>
          </cell>
          <cell r="AG583">
            <v>13</v>
          </cell>
          <cell r="AH583">
            <v>13</v>
          </cell>
          <cell r="AI583">
            <v>14</v>
          </cell>
          <cell r="AJ583">
            <v>11</v>
          </cell>
          <cell r="AK583">
            <v>16</v>
          </cell>
          <cell r="AL583">
            <v>15</v>
          </cell>
          <cell r="AM583">
            <v>14</v>
          </cell>
          <cell r="AN583">
            <v>15</v>
          </cell>
          <cell r="AO583">
            <v>6</v>
          </cell>
          <cell r="AP583">
            <v>13</v>
          </cell>
          <cell r="AQ583">
            <v>16</v>
          </cell>
          <cell r="AR583">
            <v>23</v>
          </cell>
          <cell r="AS583">
            <v>21</v>
          </cell>
          <cell r="AT583">
            <v>22</v>
          </cell>
          <cell r="AU583">
            <v>18</v>
          </cell>
          <cell r="AV583">
            <v>26</v>
          </cell>
          <cell r="AW583">
            <v>34</v>
          </cell>
          <cell r="AX583">
            <v>27</v>
          </cell>
          <cell r="AY583">
            <v>34</v>
          </cell>
          <cell r="AZ583">
            <v>18</v>
          </cell>
          <cell r="BA583">
            <v>30</v>
          </cell>
          <cell r="BB583">
            <v>22</v>
          </cell>
          <cell r="BC583">
            <v>28</v>
          </cell>
          <cell r="BD583">
            <v>15</v>
          </cell>
          <cell r="BE583">
            <v>29</v>
          </cell>
          <cell r="BF583">
            <v>20</v>
          </cell>
          <cell r="BG583">
            <v>25</v>
          </cell>
          <cell r="BH583">
            <v>27</v>
          </cell>
          <cell r="BI583">
            <v>17</v>
          </cell>
          <cell r="BJ583">
            <v>13</v>
          </cell>
          <cell r="BK583">
            <v>34</v>
          </cell>
          <cell r="BL583">
            <v>19</v>
          </cell>
          <cell r="BM583">
            <v>21</v>
          </cell>
          <cell r="BN583">
            <v>20</v>
          </cell>
          <cell r="BO583">
            <v>22</v>
          </cell>
          <cell r="BP583">
            <v>18</v>
          </cell>
          <cell r="BQ583">
            <v>28</v>
          </cell>
          <cell r="BR583">
            <v>25</v>
          </cell>
          <cell r="BS583">
            <v>20</v>
          </cell>
          <cell r="BT583">
            <v>21</v>
          </cell>
          <cell r="BU583">
            <v>28</v>
          </cell>
          <cell r="BV583">
            <v>29</v>
          </cell>
          <cell r="BW583">
            <v>34</v>
          </cell>
          <cell r="BX583">
            <v>20</v>
          </cell>
          <cell r="BY583">
            <v>12</v>
          </cell>
          <cell r="BZ583">
            <v>26</v>
          </cell>
          <cell r="CA583">
            <v>27</v>
          </cell>
          <cell r="CB583">
            <v>23</v>
          </cell>
          <cell r="CC583">
            <v>30</v>
          </cell>
          <cell r="CD583">
            <v>27</v>
          </cell>
          <cell r="CE583">
            <v>18</v>
          </cell>
          <cell r="CF583">
            <v>17</v>
          </cell>
          <cell r="CG583">
            <v>19</v>
          </cell>
          <cell r="CH583">
            <v>25</v>
          </cell>
          <cell r="CI583">
            <v>21</v>
          </cell>
          <cell r="CJ583">
            <v>13</v>
          </cell>
          <cell r="CK583">
            <v>18</v>
          </cell>
          <cell r="CL583">
            <v>11</v>
          </cell>
          <cell r="CM583">
            <v>17</v>
          </cell>
          <cell r="CN583">
            <v>11</v>
          </cell>
          <cell r="CO583">
            <v>6</v>
          </cell>
          <cell r="CP583">
            <v>9</v>
          </cell>
          <cell r="CQ583">
            <v>10</v>
          </cell>
          <cell r="CR583">
            <v>9</v>
          </cell>
          <cell r="CS583">
            <v>4</v>
          </cell>
          <cell r="CT583">
            <v>4</v>
          </cell>
          <cell r="CU583">
            <v>2</v>
          </cell>
          <cell r="CV583">
            <v>6</v>
          </cell>
          <cell r="CW583">
            <v>2</v>
          </cell>
          <cell r="CX583">
            <v>1</v>
          </cell>
          <cell r="CY583">
            <v>0</v>
          </cell>
          <cell r="CZ583">
            <v>1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1</v>
          </cell>
        </row>
        <row r="584">
          <cell r="A584" t="str">
            <v>ﾑﾗｸｼ31</v>
          </cell>
          <cell r="B584" t="str">
            <v>ﾑﾗｸｼ</v>
          </cell>
          <cell r="C584">
            <v>3</v>
          </cell>
          <cell r="D584">
            <v>1</v>
          </cell>
          <cell r="E584">
            <v>8</v>
          </cell>
          <cell r="F584">
            <v>5</v>
          </cell>
          <cell r="G584">
            <v>15</v>
          </cell>
          <cell r="H584">
            <v>8</v>
          </cell>
          <cell r="I584">
            <v>13</v>
          </cell>
          <cell r="J584">
            <v>9</v>
          </cell>
          <cell r="K584">
            <v>15</v>
          </cell>
          <cell r="L584">
            <v>13</v>
          </cell>
          <cell r="M584">
            <v>16</v>
          </cell>
          <cell r="N584">
            <v>10</v>
          </cell>
          <cell r="O584">
            <v>11</v>
          </cell>
          <cell r="P584">
            <v>19</v>
          </cell>
          <cell r="Q584">
            <v>14</v>
          </cell>
          <cell r="R584">
            <v>15</v>
          </cell>
          <cell r="S584">
            <v>10</v>
          </cell>
          <cell r="T584">
            <v>11</v>
          </cell>
          <cell r="U584">
            <v>12</v>
          </cell>
          <cell r="V584">
            <v>14</v>
          </cell>
          <cell r="W584">
            <v>17</v>
          </cell>
          <cell r="X584">
            <v>21</v>
          </cell>
          <cell r="Y584">
            <v>13</v>
          </cell>
          <cell r="Z584">
            <v>14</v>
          </cell>
          <cell r="AA584">
            <v>15</v>
          </cell>
          <cell r="AB584">
            <v>11</v>
          </cell>
          <cell r="AC584">
            <v>15</v>
          </cell>
          <cell r="AD584">
            <v>11</v>
          </cell>
          <cell r="AE584">
            <v>11</v>
          </cell>
          <cell r="AF584">
            <v>15</v>
          </cell>
          <cell r="AG584">
            <v>14</v>
          </cell>
          <cell r="AH584">
            <v>14</v>
          </cell>
          <cell r="AI584">
            <v>10</v>
          </cell>
          <cell r="AJ584">
            <v>14</v>
          </cell>
          <cell r="AK584">
            <v>9</v>
          </cell>
          <cell r="AL584">
            <v>13</v>
          </cell>
          <cell r="AM584">
            <v>26</v>
          </cell>
          <cell r="AN584">
            <v>16</v>
          </cell>
          <cell r="AO584">
            <v>18</v>
          </cell>
          <cell r="AP584">
            <v>14</v>
          </cell>
          <cell r="AQ584">
            <v>10</v>
          </cell>
          <cell r="AR584">
            <v>18</v>
          </cell>
          <cell r="AS584">
            <v>11</v>
          </cell>
          <cell r="AT584">
            <v>11</v>
          </cell>
          <cell r="AU584">
            <v>17</v>
          </cell>
          <cell r="AV584">
            <v>16</v>
          </cell>
          <cell r="AW584">
            <v>14</v>
          </cell>
          <cell r="AX584">
            <v>23</v>
          </cell>
          <cell r="AY584">
            <v>19</v>
          </cell>
          <cell r="AZ584">
            <v>19</v>
          </cell>
          <cell r="BA584">
            <v>23</v>
          </cell>
          <cell r="BB584">
            <v>21</v>
          </cell>
          <cell r="BC584">
            <v>20</v>
          </cell>
          <cell r="BD584">
            <v>13</v>
          </cell>
          <cell r="BE584">
            <v>21</v>
          </cell>
          <cell r="BF584">
            <v>23</v>
          </cell>
          <cell r="BG584">
            <v>16</v>
          </cell>
          <cell r="BH584">
            <v>14</v>
          </cell>
          <cell r="BI584">
            <v>12</v>
          </cell>
          <cell r="BJ584">
            <v>24</v>
          </cell>
          <cell r="BK584">
            <v>13</v>
          </cell>
          <cell r="BL584">
            <v>29</v>
          </cell>
          <cell r="BM584">
            <v>16</v>
          </cell>
          <cell r="BN584">
            <v>20</v>
          </cell>
          <cell r="BO584">
            <v>23</v>
          </cell>
          <cell r="BP584">
            <v>21</v>
          </cell>
          <cell r="BQ584">
            <v>22</v>
          </cell>
          <cell r="BR584">
            <v>25</v>
          </cell>
          <cell r="BS584">
            <v>19</v>
          </cell>
          <cell r="BT584">
            <v>23</v>
          </cell>
          <cell r="BU584">
            <v>22</v>
          </cell>
          <cell r="BV584">
            <v>32</v>
          </cell>
          <cell r="BW584">
            <v>22</v>
          </cell>
          <cell r="BX584">
            <v>16</v>
          </cell>
          <cell r="BY584">
            <v>16</v>
          </cell>
          <cell r="BZ584">
            <v>15</v>
          </cell>
          <cell r="CA584">
            <v>14</v>
          </cell>
          <cell r="CB584">
            <v>11</v>
          </cell>
          <cell r="CC584">
            <v>14</v>
          </cell>
          <cell r="CD584">
            <v>18</v>
          </cell>
          <cell r="CE584">
            <v>18</v>
          </cell>
          <cell r="CF584">
            <v>11</v>
          </cell>
          <cell r="CG584">
            <v>12</v>
          </cell>
          <cell r="CH584">
            <v>14</v>
          </cell>
          <cell r="CI584">
            <v>11</v>
          </cell>
          <cell r="CJ584">
            <v>11</v>
          </cell>
          <cell r="CK584">
            <v>8</v>
          </cell>
          <cell r="CL584">
            <v>5</v>
          </cell>
          <cell r="CM584">
            <v>9</v>
          </cell>
          <cell r="CN584">
            <v>6</v>
          </cell>
          <cell r="CO584">
            <v>2</v>
          </cell>
          <cell r="CP584">
            <v>9</v>
          </cell>
          <cell r="CQ584">
            <v>5</v>
          </cell>
          <cell r="CR584">
            <v>8</v>
          </cell>
          <cell r="CS584">
            <v>6</v>
          </cell>
          <cell r="CT584">
            <v>1</v>
          </cell>
          <cell r="CU584">
            <v>1</v>
          </cell>
          <cell r="CV584">
            <v>0</v>
          </cell>
          <cell r="CW584">
            <v>0</v>
          </cell>
          <cell r="CX584">
            <v>0</v>
          </cell>
          <cell r="CY584">
            <v>0</v>
          </cell>
          <cell r="CZ584">
            <v>0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</row>
        <row r="585">
          <cell r="A585" t="str">
            <v>ﾑﾗｸｼ32</v>
          </cell>
          <cell r="B585" t="str">
            <v>ﾑﾗｸｼ</v>
          </cell>
          <cell r="C585">
            <v>3</v>
          </cell>
          <cell r="D585">
            <v>2</v>
          </cell>
          <cell r="E585">
            <v>11</v>
          </cell>
          <cell r="F585">
            <v>7</v>
          </cell>
          <cell r="G585">
            <v>12</v>
          </cell>
          <cell r="H585">
            <v>6</v>
          </cell>
          <cell r="I585">
            <v>8</v>
          </cell>
          <cell r="J585">
            <v>16</v>
          </cell>
          <cell r="K585">
            <v>11</v>
          </cell>
          <cell r="L585">
            <v>12</v>
          </cell>
          <cell r="M585">
            <v>17</v>
          </cell>
          <cell r="N585">
            <v>8</v>
          </cell>
          <cell r="O585">
            <v>10</v>
          </cell>
          <cell r="P585">
            <v>9</v>
          </cell>
          <cell r="Q585">
            <v>13</v>
          </cell>
          <cell r="R585">
            <v>9</v>
          </cell>
          <cell r="S585">
            <v>14</v>
          </cell>
          <cell r="T585">
            <v>12</v>
          </cell>
          <cell r="U585">
            <v>17</v>
          </cell>
          <cell r="V585">
            <v>9</v>
          </cell>
          <cell r="W585">
            <v>8</v>
          </cell>
          <cell r="X585">
            <v>9</v>
          </cell>
          <cell r="Y585">
            <v>18</v>
          </cell>
          <cell r="Z585">
            <v>10</v>
          </cell>
          <cell r="AA585">
            <v>11</v>
          </cell>
          <cell r="AB585">
            <v>12</v>
          </cell>
          <cell r="AC585">
            <v>2</v>
          </cell>
          <cell r="AD585">
            <v>9</v>
          </cell>
          <cell r="AE585">
            <v>9</v>
          </cell>
          <cell r="AF585">
            <v>12</v>
          </cell>
          <cell r="AG585">
            <v>9</v>
          </cell>
          <cell r="AH585">
            <v>15</v>
          </cell>
          <cell r="AI585">
            <v>17</v>
          </cell>
          <cell r="AJ585">
            <v>15</v>
          </cell>
          <cell r="AK585">
            <v>11</v>
          </cell>
          <cell r="AL585">
            <v>10</v>
          </cell>
          <cell r="AM585">
            <v>10</v>
          </cell>
          <cell r="AN585">
            <v>17</v>
          </cell>
          <cell r="AO585">
            <v>11</v>
          </cell>
          <cell r="AP585">
            <v>14</v>
          </cell>
          <cell r="AQ585">
            <v>9</v>
          </cell>
          <cell r="AR585">
            <v>16</v>
          </cell>
          <cell r="AS585">
            <v>16</v>
          </cell>
          <cell r="AT585">
            <v>18</v>
          </cell>
          <cell r="AU585">
            <v>11</v>
          </cell>
          <cell r="AV585">
            <v>15</v>
          </cell>
          <cell r="AW585">
            <v>22</v>
          </cell>
          <cell r="AX585">
            <v>20</v>
          </cell>
          <cell r="AY585">
            <v>19</v>
          </cell>
          <cell r="AZ585">
            <v>15</v>
          </cell>
          <cell r="BA585">
            <v>19</v>
          </cell>
          <cell r="BB585">
            <v>19</v>
          </cell>
          <cell r="BC585">
            <v>23</v>
          </cell>
          <cell r="BD585">
            <v>14</v>
          </cell>
          <cell r="BE585">
            <v>25</v>
          </cell>
          <cell r="BF585">
            <v>19</v>
          </cell>
          <cell r="BG585">
            <v>17</v>
          </cell>
          <cell r="BH585">
            <v>18</v>
          </cell>
          <cell r="BI585">
            <v>14</v>
          </cell>
          <cell r="BJ585">
            <v>12</v>
          </cell>
          <cell r="BK585">
            <v>22</v>
          </cell>
          <cell r="BL585">
            <v>24</v>
          </cell>
          <cell r="BM585">
            <v>25</v>
          </cell>
          <cell r="BN585">
            <v>23</v>
          </cell>
          <cell r="BO585">
            <v>18</v>
          </cell>
          <cell r="BP585">
            <v>15</v>
          </cell>
          <cell r="BQ585">
            <v>24</v>
          </cell>
          <cell r="BR585">
            <v>24</v>
          </cell>
          <cell r="BS585">
            <v>20</v>
          </cell>
          <cell r="BT585">
            <v>22</v>
          </cell>
          <cell r="BU585">
            <v>24</v>
          </cell>
          <cell r="BV585">
            <v>25</v>
          </cell>
          <cell r="BW585">
            <v>15</v>
          </cell>
          <cell r="BX585">
            <v>15</v>
          </cell>
          <cell r="BY585">
            <v>22</v>
          </cell>
          <cell r="BZ585">
            <v>22</v>
          </cell>
          <cell r="CA585">
            <v>16</v>
          </cell>
          <cell r="CB585">
            <v>25</v>
          </cell>
          <cell r="CC585">
            <v>17</v>
          </cell>
          <cell r="CD585">
            <v>28</v>
          </cell>
          <cell r="CE585">
            <v>18</v>
          </cell>
          <cell r="CF585">
            <v>21</v>
          </cell>
          <cell r="CG585">
            <v>21</v>
          </cell>
          <cell r="CH585">
            <v>18</v>
          </cell>
          <cell r="CI585">
            <v>15</v>
          </cell>
          <cell r="CJ585">
            <v>18</v>
          </cell>
          <cell r="CK585">
            <v>15</v>
          </cell>
          <cell r="CL585">
            <v>17</v>
          </cell>
          <cell r="CM585">
            <v>15</v>
          </cell>
          <cell r="CN585">
            <v>21</v>
          </cell>
          <cell r="CO585">
            <v>10</v>
          </cell>
          <cell r="CP585">
            <v>9</v>
          </cell>
          <cell r="CQ585">
            <v>13</v>
          </cell>
          <cell r="CR585">
            <v>14</v>
          </cell>
          <cell r="CS585">
            <v>19</v>
          </cell>
          <cell r="CT585">
            <v>8</v>
          </cell>
          <cell r="CU585">
            <v>5</v>
          </cell>
          <cell r="CV585">
            <v>5</v>
          </cell>
          <cell r="CW585">
            <v>1</v>
          </cell>
          <cell r="CX585">
            <v>0</v>
          </cell>
          <cell r="CY585">
            <v>1</v>
          </cell>
          <cell r="CZ585">
            <v>0</v>
          </cell>
          <cell r="DA585">
            <v>0</v>
          </cell>
          <cell r="DB585">
            <v>0</v>
          </cell>
          <cell r="DC585">
            <v>0</v>
          </cell>
          <cell r="DD585">
            <v>0</v>
          </cell>
          <cell r="DE585">
            <v>0</v>
          </cell>
        </row>
        <row r="586">
          <cell r="A586" t="str">
            <v>ﾜｺｳ 31</v>
          </cell>
          <cell r="B586" t="str">
            <v xml:space="preserve">ﾜｺｳ </v>
          </cell>
          <cell r="C586">
            <v>3</v>
          </cell>
          <cell r="D586">
            <v>1</v>
          </cell>
          <cell r="E586">
            <v>0</v>
          </cell>
          <cell r="F586">
            <v>1</v>
          </cell>
          <cell r="G586">
            <v>0</v>
          </cell>
          <cell r="H586">
            <v>3</v>
          </cell>
          <cell r="I586">
            <v>1</v>
          </cell>
          <cell r="J586">
            <v>4</v>
          </cell>
          <cell r="K586">
            <v>5</v>
          </cell>
          <cell r="L586">
            <v>5</v>
          </cell>
          <cell r="M586">
            <v>11</v>
          </cell>
          <cell r="N586">
            <v>5</v>
          </cell>
          <cell r="O586">
            <v>4</v>
          </cell>
          <cell r="P586">
            <v>4</v>
          </cell>
          <cell r="Q586">
            <v>4</v>
          </cell>
          <cell r="R586">
            <v>2</v>
          </cell>
          <cell r="S586">
            <v>5</v>
          </cell>
          <cell r="T586">
            <v>3</v>
          </cell>
          <cell r="U586">
            <v>2</v>
          </cell>
          <cell r="V586">
            <v>2</v>
          </cell>
          <cell r="W586">
            <v>1</v>
          </cell>
          <cell r="X586">
            <v>3</v>
          </cell>
          <cell r="Y586">
            <v>0</v>
          </cell>
          <cell r="Z586">
            <v>0</v>
          </cell>
          <cell r="AA586">
            <v>1</v>
          </cell>
          <cell r="AB586">
            <v>1</v>
          </cell>
          <cell r="AC586">
            <v>1</v>
          </cell>
          <cell r="AD586">
            <v>2</v>
          </cell>
          <cell r="AE586">
            <v>2</v>
          </cell>
          <cell r="AF586">
            <v>2</v>
          </cell>
          <cell r="AG586">
            <v>1</v>
          </cell>
          <cell r="AH586">
            <v>6</v>
          </cell>
          <cell r="AI586">
            <v>1</v>
          </cell>
          <cell r="AJ586">
            <v>6</v>
          </cell>
          <cell r="AK586">
            <v>2</v>
          </cell>
          <cell r="AL586">
            <v>5</v>
          </cell>
          <cell r="AM586">
            <v>3</v>
          </cell>
          <cell r="AN586">
            <v>4</v>
          </cell>
          <cell r="AO586">
            <v>5</v>
          </cell>
          <cell r="AP586">
            <v>3</v>
          </cell>
          <cell r="AQ586">
            <v>3</v>
          </cell>
          <cell r="AR586">
            <v>8</v>
          </cell>
          <cell r="AS586">
            <v>3</v>
          </cell>
          <cell r="AT586">
            <v>2</v>
          </cell>
          <cell r="AU586">
            <v>5</v>
          </cell>
          <cell r="AV586">
            <v>6</v>
          </cell>
          <cell r="AW586">
            <v>3</v>
          </cell>
          <cell r="AX586">
            <v>1</v>
          </cell>
          <cell r="AY586">
            <v>4</v>
          </cell>
          <cell r="AZ586">
            <v>2</v>
          </cell>
          <cell r="BA586">
            <v>3</v>
          </cell>
          <cell r="BB586">
            <v>5</v>
          </cell>
          <cell r="BC586">
            <v>4</v>
          </cell>
          <cell r="BD586">
            <v>2</v>
          </cell>
          <cell r="BE586">
            <v>1</v>
          </cell>
          <cell r="BF586">
            <v>1</v>
          </cell>
          <cell r="BG586">
            <v>1</v>
          </cell>
          <cell r="BH586">
            <v>1</v>
          </cell>
          <cell r="BI586">
            <v>2</v>
          </cell>
          <cell r="BJ586">
            <v>1</v>
          </cell>
          <cell r="BK586">
            <v>0</v>
          </cell>
          <cell r="BL586">
            <v>3</v>
          </cell>
          <cell r="BM586">
            <v>6</v>
          </cell>
          <cell r="BN586">
            <v>8</v>
          </cell>
          <cell r="BO586">
            <v>2</v>
          </cell>
          <cell r="BP586">
            <v>2</v>
          </cell>
          <cell r="BQ586">
            <v>2</v>
          </cell>
          <cell r="BR586">
            <v>4</v>
          </cell>
          <cell r="BS586">
            <v>8</v>
          </cell>
          <cell r="BT586">
            <v>6</v>
          </cell>
          <cell r="BU586">
            <v>7</v>
          </cell>
          <cell r="BV586">
            <v>4</v>
          </cell>
          <cell r="BW586">
            <v>6</v>
          </cell>
          <cell r="BX586">
            <v>4</v>
          </cell>
          <cell r="BY586">
            <v>6</v>
          </cell>
          <cell r="BZ586">
            <v>7</v>
          </cell>
          <cell r="CA586">
            <v>4</v>
          </cell>
          <cell r="CB586">
            <v>2</v>
          </cell>
          <cell r="CC586">
            <v>4</v>
          </cell>
          <cell r="CD586">
            <v>2</v>
          </cell>
          <cell r="CE586">
            <v>2</v>
          </cell>
          <cell r="CF586">
            <v>2</v>
          </cell>
          <cell r="CG586">
            <v>0</v>
          </cell>
          <cell r="CH586">
            <v>2</v>
          </cell>
          <cell r="CI586">
            <v>0</v>
          </cell>
          <cell r="CJ586">
            <v>0</v>
          </cell>
          <cell r="CK586">
            <v>0</v>
          </cell>
          <cell r="CL586">
            <v>1</v>
          </cell>
          <cell r="CM586">
            <v>1</v>
          </cell>
          <cell r="CN586">
            <v>1</v>
          </cell>
          <cell r="CO586">
            <v>0</v>
          </cell>
          <cell r="CP586">
            <v>2</v>
          </cell>
          <cell r="CQ586">
            <v>2</v>
          </cell>
          <cell r="CR586">
            <v>1</v>
          </cell>
          <cell r="CS586">
            <v>2</v>
          </cell>
          <cell r="CT586">
            <v>0</v>
          </cell>
          <cell r="CU586">
            <v>0</v>
          </cell>
          <cell r="CV586">
            <v>2</v>
          </cell>
          <cell r="CW586">
            <v>0</v>
          </cell>
          <cell r="CX586">
            <v>0</v>
          </cell>
          <cell r="CY586">
            <v>0</v>
          </cell>
          <cell r="CZ586">
            <v>0</v>
          </cell>
          <cell r="DA586">
            <v>0</v>
          </cell>
          <cell r="DB586">
            <v>0</v>
          </cell>
          <cell r="DC586">
            <v>0</v>
          </cell>
          <cell r="DD586">
            <v>0</v>
          </cell>
          <cell r="DE586">
            <v>0</v>
          </cell>
        </row>
        <row r="587">
          <cell r="A587" t="str">
            <v>ﾜｺｳ 32</v>
          </cell>
          <cell r="B587" t="str">
            <v xml:space="preserve">ﾜｺｳ </v>
          </cell>
          <cell r="C587">
            <v>3</v>
          </cell>
          <cell r="D587">
            <v>2</v>
          </cell>
          <cell r="E587">
            <v>4</v>
          </cell>
          <cell r="F587">
            <v>5</v>
          </cell>
          <cell r="G587">
            <v>2</v>
          </cell>
          <cell r="H587">
            <v>0</v>
          </cell>
          <cell r="I587">
            <v>4</v>
          </cell>
          <cell r="J587">
            <v>6</v>
          </cell>
          <cell r="K587">
            <v>0</v>
          </cell>
          <cell r="L587">
            <v>5</v>
          </cell>
          <cell r="M587">
            <v>4</v>
          </cell>
          <cell r="N587">
            <v>1</v>
          </cell>
          <cell r="O587">
            <v>2</v>
          </cell>
          <cell r="P587">
            <v>3</v>
          </cell>
          <cell r="Q587">
            <v>3</v>
          </cell>
          <cell r="R587">
            <v>4</v>
          </cell>
          <cell r="S587">
            <v>4</v>
          </cell>
          <cell r="T587">
            <v>4</v>
          </cell>
          <cell r="U587">
            <v>3</v>
          </cell>
          <cell r="V587">
            <v>1</v>
          </cell>
          <cell r="W587">
            <v>1</v>
          </cell>
          <cell r="X587">
            <v>1</v>
          </cell>
          <cell r="Y587">
            <v>2</v>
          </cell>
          <cell r="Z587">
            <v>0</v>
          </cell>
          <cell r="AA587">
            <v>0</v>
          </cell>
          <cell r="AB587">
            <v>3</v>
          </cell>
          <cell r="AC587">
            <v>3</v>
          </cell>
          <cell r="AD587">
            <v>3</v>
          </cell>
          <cell r="AE587">
            <v>3</v>
          </cell>
          <cell r="AF587">
            <v>3</v>
          </cell>
          <cell r="AG587">
            <v>2</v>
          </cell>
          <cell r="AH587">
            <v>2</v>
          </cell>
          <cell r="AI587">
            <v>3</v>
          </cell>
          <cell r="AJ587">
            <v>4</v>
          </cell>
          <cell r="AK587">
            <v>2</v>
          </cell>
          <cell r="AL587">
            <v>4</v>
          </cell>
          <cell r="AM587">
            <v>3</v>
          </cell>
          <cell r="AN587">
            <v>4</v>
          </cell>
          <cell r="AO587">
            <v>6</v>
          </cell>
          <cell r="AP587">
            <v>3</v>
          </cell>
          <cell r="AQ587">
            <v>2</v>
          </cell>
          <cell r="AR587">
            <v>2</v>
          </cell>
          <cell r="AS587">
            <v>3</v>
          </cell>
          <cell r="AT587">
            <v>2</v>
          </cell>
          <cell r="AU587">
            <v>2</v>
          </cell>
          <cell r="AV587">
            <v>6</v>
          </cell>
          <cell r="AW587">
            <v>0</v>
          </cell>
          <cell r="AX587">
            <v>5</v>
          </cell>
          <cell r="AY587">
            <v>2</v>
          </cell>
          <cell r="AZ587">
            <v>2</v>
          </cell>
          <cell r="BA587">
            <v>1</v>
          </cell>
          <cell r="BB587">
            <v>4</v>
          </cell>
          <cell r="BC587">
            <v>1</v>
          </cell>
          <cell r="BD587">
            <v>1</v>
          </cell>
          <cell r="BE587">
            <v>2</v>
          </cell>
          <cell r="BF587">
            <v>2</v>
          </cell>
          <cell r="BG587">
            <v>0</v>
          </cell>
          <cell r="BH587">
            <v>0</v>
          </cell>
          <cell r="BI587">
            <v>4</v>
          </cell>
          <cell r="BJ587">
            <v>0</v>
          </cell>
          <cell r="BK587">
            <v>4</v>
          </cell>
          <cell r="BL587">
            <v>3</v>
          </cell>
          <cell r="BM587">
            <v>1</v>
          </cell>
          <cell r="BN587">
            <v>8</v>
          </cell>
          <cell r="BO587">
            <v>3</v>
          </cell>
          <cell r="BP587">
            <v>3</v>
          </cell>
          <cell r="BQ587">
            <v>4</v>
          </cell>
          <cell r="BR587">
            <v>4</v>
          </cell>
          <cell r="BS587">
            <v>7</v>
          </cell>
          <cell r="BT587">
            <v>4</v>
          </cell>
          <cell r="BU587">
            <v>10</v>
          </cell>
          <cell r="BV587">
            <v>9</v>
          </cell>
          <cell r="BW587">
            <v>7</v>
          </cell>
          <cell r="BX587">
            <v>5</v>
          </cell>
          <cell r="BY587">
            <v>2</v>
          </cell>
          <cell r="BZ587">
            <v>4</v>
          </cell>
          <cell r="CA587">
            <v>2</v>
          </cell>
          <cell r="CB587">
            <v>2</v>
          </cell>
          <cell r="CC587">
            <v>5</v>
          </cell>
          <cell r="CD587">
            <v>0</v>
          </cell>
          <cell r="CE587">
            <v>1</v>
          </cell>
          <cell r="CF587">
            <v>0</v>
          </cell>
          <cell r="CG587">
            <v>2</v>
          </cell>
          <cell r="CH587">
            <v>1</v>
          </cell>
          <cell r="CI587">
            <v>2</v>
          </cell>
          <cell r="CJ587">
            <v>1</v>
          </cell>
          <cell r="CK587">
            <v>4</v>
          </cell>
          <cell r="CL587">
            <v>2</v>
          </cell>
          <cell r="CM587">
            <v>3</v>
          </cell>
          <cell r="CN587">
            <v>3</v>
          </cell>
          <cell r="CO587">
            <v>0</v>
          </cell>
          <cell r="CP587">
            <v>2</v>
          </cell>
          <cell r="CQ587">
            <v>2</v>
          </cell>
          <cell r="CR587">
            <v>3</v>
          </cell>
          <cell r="CS587">
            <v>2</v>
          </cell>
          <cell r="CT587">
            <v>1</v>
          </cell>
          <cell r="CU587">
            <v>0</v>
          </cell>
          <cell r="CV587">
            <v>0</v>
          </cell>
          <cell r="CW587">
            <v>1</v>
          </cell>
          <cell r="CX587">
            <v>1</v>
          </cell>
          <cell r="CY587">
            <v>0</v>
          </cell>
          <cell r="CZ587">
            <v>0</v>
          </cell>
          <cell r="DA587">
            <v>1</v>
          </cell>
          <cell r="DB587">
            <v>0</v>
          </cell>
          <cell r="DC587">
            <v>0</v>
          </cell>
          <cell r="DD587">
            <v>0</v>
          </cell>
          <cell r="DE587">
            <v>0</v>
          </cell>
        </row>
        <row r="588">
          <cell r="A588" t="str">
            <v>ﾜｼﾞ 31</v>
          </cell>
          <cell r="B588" t="str">
            <v xml:space="preserve">ﾜｼﾞ </v>
          </cell>
          <cell r="C588">
            <v>3</v>
          </cell>
          <cell r="D588">
            <v>1</v>
          </cell>
          <cell r="E588">
            <v>1</v>
          </cell>
          <cell r="F588">
            <v>1</v>
          </cell>
          <cell r="G588">
            <v>3</v>
          </cell>
          <cell r="H588">
            <v>3</v>
          </cell>
          <cell r="I588">
            <v>2</v>
          </cell>
          <cell r="J588">
            <v>7</v>
          </cell>
          <cell r="K588">
            <v>4</v>
          </cell>
          <cell r="L588">
            <v>4</v>
          </cell>
          <cell r="M588">
            <v>4</v>
          </cell>
          <cell r="N588">
            <v>8</v>
          </cell>
          <cell r="O588">
            <v>5</v>
          </cell>
          <cell r="P588">
            <v>7</v>
          </cell>
          <cell r="Q588">
            <v>4</v>
          </cell>
          <cell r="R588">
            <v>2</v>
          </cell>
          <cell r="S588">
            <v>2</v>
          </cell>
          <cell r="T588">
            <v>15</v>
          </cell>
          <cell r="U588">
            <v>34</v>
          </cell>
          <cell r="V588">
            <v>34</v>
          </cell>
          <cell r="W588">
            <v>23</v>
          </cell>
          <cell r="X588">
            <v>5</v>
          </cell>
          <cell r="Y588">
            <v>5</v>
          </cell>
          <cell r="Z588">
            <v>3</v>
          </cell>
          <cell r="AA588">
            <v>5</v>
          </cell>
          <cell r="AB588">
            <v>3</v>
          </cell>
          <cell r="AC588">
            <v>3</v>
          </cell>
          <cell r="AD588">
            <v>5</v>
          </cell>
          <cell r="AE588">
            <v>7</v>
          </cell>
          <cell r="AF588">
            <v>7</v>
          </cell>
          <cell r="AG588">
            <v>9</v>
          </cell>
          <cell r="AH588">
            <v>10</v>
          </cell>
          <cell r="AI588">
            <v>4</v>
          </cell>
          <cell r="AJ588">
            <v>4</v>
          </cell>
          <cell r="AK588">
            <v>7</v>
          </cell>
          <cell r="AL588">
            <v>4</v>
          </cell>
          <cell r="AM588">
            <v>10</v>
          </cell>
          <cell r="AN588">
            <v>5</v>
          </cell>
          <cell r="AO588">
            <v>7</v>
          </cell>
          <cell r="AP588">
            <v>2</v>
          </cell>
          <cell r="AQ588">
            <v>3</v>
          </cell>
          <cell r="AR588">
            <v>6</v>
          </cell>
          <cell r="AS588">
            <v>5</v>
          </cell>
          <cell r="AT588">
            <v>10</v>
          </cell>
          <cell r="AU588">
            <v>3</v>
          </cell>
          <cell r="AV588">
            <v>2</v>
          </cell>
          <cell r="AW588">
            <v>5</v>
          </cell>
          <cell r="AX588">
            <v>9</v>
          </cell>
          <cell r="AY588">
            <v>8</v>
          </cell>
          <cell r="AZ588">
            <v>8</v>
          </cell>
          <cell r="BA588">
            <v>11</v>
          </cell>
          <cell r="BB588">
            <v>10</v>
          </cell>
          <cell r="BC588">
            <v>5</v>
          </cell>
          <cell r="BD588">
            <v>6</v>
          </cell>
          <cell r="BE588">
            <v>9</v>
          </cell>
          <cell r="BF588">
            <v>6</v>
          </cell>
          <cell r="BG588">
            <v>6</v>
          </cell>
          <cell r="BH588">
            <v>15</v>
          </cell>
          <cell r="BI588">
            <v>8</v>
          </cell>
          <cell r="BJ588">
            <v>9</v>
          </cell>
          <cell r="BK588">
            <v>4</v>
          </cell>
          <cell r="BL588">
            <v>9</v>
          </cell>
          <cell r="BM588">
            <v>11</v>
          </cell>
          <cell r="BN588">
            <v>3</v>
          </cell>
          <cell r="BO588">
            <v>15</v>
          </cell>
          <cell r="BP588">
            <v>6</v>
          </cell>
          <cell r="BQ588">
            <v>5</v>
          </cell>
          <cell r="BR588">
            <v>16</v>
          </cell>
          <cell r="BS588">
            <v>14</v>
          </cell>
          <cell r="BT588">
            <v>6</v>
          </cell>
          <cell r="BU588">
            <v>13</v>
          </cell>
          <cell r="BV588">
            <v>13</v>
          </cell>
          <cell r="BW588">
            <v>13</v>
          </cell>
          <cell r="BX588">
            <v>7</v>
          </cell>
          <cell r="BY588">
            <v>6</v>
          </cell>
          <cell r="BZ588">
            <v>12</v>
          </cell>
          <cell r="CA588">
            <v>9</v>
          </cell>
          <cell r="CB588">
            <v>6</v>
          </cell>
          <cell r="CC588">
            <v>4</v>
          </cell>
          <cell r="CD588">
            <v>7</v>
          </cell>
          <cell r="CE588">
            <v>5</v>
          </cell>
          <cell r="CF588">
            <v>6</v>
          </cell>
          <cell r="CG588">
            <v>7</v>
          </cell>
          <cell r="CH588">
            <v>5</v>
          </cell>
          <cell r="CI588">
            <v>9</v>
          </cell>
          <cell r="CJ588">
            <v>6</v>
          </cell>
          <cell r="CK588">
            <v>6</v>
          </cell>
          <cell r="CL588">
            <v>5</v>
          </cell>
          <cell r="CM588">
            <v>8</v>
          </cell>
          <cell r="CN588">
            <v>2</v>
          </cell>
          <cell r="CO588">
            <v>4</v>
          </cell>
          <cell r="CP588">
            <v>3</v>
          </cell>
          <cell r="CQ588">
            <v>0</v>
          </cell>
          <cell r="CR588">
            <v>1</v>
          </cell>
          <cell r="CS588">
            <v>0</v>
          </cell>
          <cell r="CT588">
            <v>0</v>
          </cell>
          <cell r="CU588">
            <v>1</v>
          </cell>
          <cell r="CV588">
            <v>0</v>
          </cell>
          <cell r="CW588">
            <v>1</v>
          </cell>
          <cell r="CX588">
            <v>2</v>
          </cell>
          <cell r="CY588">
            <v>0</v>
          </cell>
          <cell r="CZ588">
            <v>0</v>
          </cell>
          <cell r="DA588">
            <v>0</v>
          </cell>
          <cell r="DB588">
            <v>0</v>
          </cell>
          <cell r="DC588">
            <v>0</v>
          </cell>
          <cell r="DD588">
            <v>0</v>
          </cell>
          <cell r="DE588">
            <v>0</v>
          </cell>
        </row>
        <row r="589">
          <cell r="A589" t="str">
            <v>ﾜｼﾞ 32</v>
          </cell>
          <cell r="B589" t="str">
            <v xml:space="preserve">ﾜｼﾞ </v>
          </cell>
          <cell r="C589">
            <v>3</v>
          </cell>
          <cell r="D589">
            <v>2</v>
          </cell>
          <cell r="E589">
            <v>3</v>
          </cell>
          <cell r="F589">
            <v>1</v>
          </cell>
          <cell r="G589">
            <v>8</v>
          </cell>
          <cell r="H589">
            <v>5</v>
          </cell>
          <cell r="I589">
            <v>0</v>
          </cell>
          <cell r="J589">
            <v>5</v>
          </cell>
          <cell r="K589">
            <v>6</v>
          </cell>
          <cell r="L589">
            <v>2</v>
          </cell>
          <cell r="M589">
            <v>8</v>
          </cell>
          <cell r="N589">
            <v>7</v>
          </cell>
          <cell r="O589">
            <v>6</v>
          </cell>
          <cell r="P589">
            <v>6</v>
          </cell>
          <cell r="Q589">
            <v>5</v>
          </cell>
          <cell r="R589">
            <v>3</v>
          </cell>
          <cell r="S589">
            <v>2</v>
          </cell>
          <cell r="T589">
            <v>4</v>
          </cell>
          <cell r="U589">
            <v>22</v>
          </cell>
          <cell r="V589">
            <v>12</v>
          </cell>
          <cell r="W589">
            <v>7</v>
          </cell>
          <cell r="X589">
            <v>3</v>
          </cell>
          <cell r="Y589">
            <v>7</v>
          </cell>
          <cell r="Z589">
            <v>1</v>
          </cell>
          <cell r="AA589">
            <v>9</v>
          </cell>
          <cell r="AB589">
            <v>7</v>
          </cell>
          <cell r="AC589">
            <v>4</v>
          </cell>
          <cell r="AD589">
            <v>2</v>
          </cell>
          <cell r="AE589">
            <v>4</v>
          </cell>
          <cell r="AF589">
            <v>4</v>
          </cell>
          <cell r="AG589">
            <v>9</v>
          </cell>
          <cell r="AH589">
            <v>5</v>
          </cell>
          <cell r="AI589">
            <v>2</v>
          </cell>
          <cell r="AJ589">
            <v>2</v>
          </cell>
          <cell r="AK589">
            <v>4</v>
          </cell>
          <cell r="AL589">
            <v>6</v>
          </cell>
          <cell r="AM589">
            <v>6</v>
          </cell>
          <cell r="AN589">
            <v>1</v>
          </cell>
          <cell r="AO589">
            <v>6</v>
          </cell>
          <cell r="AP589">
            <v>5</v>
          </cell>
          <cell r="AQ589">
            <v>8</v>
          </cell>
          <cell r="AR589">
            <v>8</v>
          </cell>
          <cell r="AS589">
            <v>11</v>
          </cell>
          <cell r="AT589">
            <v>3</v>
          </cell>
          <cell r="AU589">
            <v>6</v>
          </cell>
          <cell r="AV589">
            <v>9</v>
          </cell>
          <cell r="AW589">
            <v>4</v>
          </cell>
          <cell r="AX589">
            <v>8</v>
          </cell>
          <cell r="AY589">
            <v>5</v>
          </cell>
          <cell r="AZ589">
            <v>5</v>
          </cell>
          <cell r="BA589">
            <v>9</v>
          </cell>
          <cell r="BB589">
            <v>4</v>
          </cell>
          <cell r="BC589">
            <v>5</v>
          </cell>
          <cell r="BD589">
            <v>6</v>
          </cell>
          <cell r="BE589">
            <v>8</v>
          </cell>
          <cell r="BF589">
            <v>9</v>
          </cell>
          <cell r="BG589">
            <v>7</v>
          </cell>
          <cell r="BH589">
            <v>7</v>
          </cell>
          <cell r="BI589">
            <v>7</v>
          </cell>
          <cell r="BJ589">
            <v>8</v>
          </cell>
          <cell r="BK589">
            <v>9</v>
          </cell>
          <cell r="BL589">
            <v>13</v>
          </cell>
          <cell r="BM589">
            <v>7</v>
          </cell>
          <cell r="BN589">
            <v>11</v>
          </cell>
          <cell r="BO589">
            <v>18</v>
          </cell>
          <cell r="BP589">
            <v>9</v>
          </cell>
          <cell r="BQ589">
            <v>12</v>
          </cell>
          <cell r="BR589">
            <v>8</v>
          </cell>
          <cell r="BS589">
            <v>10</v>
          </cell>
          <cell r="BT589">
            <v>16</v>
          </cell>
          <cell r="BU589">
            <v>6</v>
          </cell>
          <cell r="BV589">
            <v>9</v>
          </cell>
          <cell r="BW589">
            <v>14</v>
          </cell>
          <cell r="BX589">
            <v>10</v>
          </cell>
          <cell r="BY589">
            <v>11</v>
          </cell>
          <cell r="BZ589">
            <v>8</v>
          </cell>
          <cell r="CA589">
            <v>12</v>
          </cell>
          <cell r="CB589">
            <v>7</v>
          </cell>
          <cell r="CC589">
            <v>15</v>
          </cell>
          <cell r="CD589">
            <v>9</v>
          </cell>
          <cell r="CE589">
            <v>9</v>
          </cell>
          <cell r="CF589">
            <v>10</v>
          </cell>
          <cell r="CG589">
            <v>3</v>
          </cell>
          <cell r="CH589">
            <v>9</v>
          </cell>
          <cell r="CI589">
            <v>10</v>
          </cell>
          <cell r="CJ589">
            <v>7</v>
          </cell>
          <cell r="CK589">
            <v>9</v>
          </cell>
          <cell r="CL589">
            <v>5</v>
          </cell>
          <cell r="CM589">
            <v>6</v>
          </cell>
          <cell r="CN589">
            <v>6</v>
          </cell>
          <cell r="CO589">
            <v>3</v>
          </cell>
          <cell r="CP589">
            <v>8</v>
          </cell>
          <cell r="CQ589">
            <v>4</v>
          </cell>
          <cell r="CR589">
            <v>4</v>
          </cell>
          <cell r="CS589">
            <v>2</v>
          </cell>
          <cell r="CT589">
            <v>3</v>
          </cell>
          <cell r="CU589">
            <v>2</v>
          </cell>
          <cell r="CV589">
            <v>0</v>
          </cell>
          <cell r="CW589">
            <v>1</v>
          </cell>
          <cell r="CX589">
            <v>1</v>
          </cell>
          <cell r="CY589">
            <v>0</v>
          </cell>
          <cell r="CZ589">
            <v>0</v>
          </cell>
          <cell r="DA589">
            <v>0</v>
          </cell>
          <cell r="DB589">
            <v>0</v>
          </cell>
          <cell r="DC589">
            <v>0</v>
          </cell>
          <cell r="DD589">
            <v>0</v>
          </cell>
          <cell r="DE589">
            <v>0</v>
          </cell>
        </row>
        <row r="590">
          <cell r="A590" t="str">
            <v>ﾁﾖｳｼ31</v>
          </cell>
          <cell r="B590" t="str">
            <v>ﾁﾖｳｼ</v>
          </cell>
          <cell r="C590">
            <v>3</v>
          </cell>
          <cell r="D590">
            <v>1</v>
          </cell>
          <cell r="E590">
            <v>4</v>
          </cell>
          <cell r="F590">
            <v>5</v>
          </cell>
          <cell r="G590">
            <v>2</v>
          </cell>
          <cell r="H590">
            <v>1</v>
          </cell>
          <cell r="I590">
            <v>5</v>
          </cell>
          <cell r="J590">
            <v>6</v>
          </cell>
          <cell r="K590">
            <v>4</v>
          </cell>
          <cell r="L590">
            <v>4</v>
          </cell>
          <cell r="M590">
            <v>5</v>
          </cell>
          <cell r="N590">
            <v>9</v>
          </cell>
          <cell r="O590">
            <v>5</v>
          </cell>
          <cell r="P590">
            <v>5</v>
          </cell>
          <cell r="Q590">
            <v>8</v>
          </cell>
          <cell r="R590">
            <v>3</v>
          </cell>
          <cell r="S590">
            <v>8</v>
          </cell>
          <cell r="T590">
            <v>8</v>
          </cell>
          <cell r="U590">
            <v>6</v>
          </cell>
          <cell r="V590">
            <v>7</v>
          </cell>
          <cell r="W590">
            <v>6</v>
          </cell>
          <cell r="X590">
            <v>7</v>
          </cell>
          <cell r="Y590">
            <v>6</v>
          </cell>
          <cell r="Z590">
            <v>3</v>
          </cell>
          <cell r="AA590">
            <v>9</v>
          </cell>
          <cell r="AB590">
            <v>6</v>
          </cell>
          <cell r="AC590">
            <v>5</v>
          </cell>
          <cell r="AD590">
            <v>6</v>
          </cell>
          <cell r="AE590">
            <v>2</v>
          </cell>
          <cell r="AF590">
            <v>3</v>
          </cell>
          <cell r="AG590">
            <v>1</v>
          </cell>
          <cell r="AH590">
            <v>2</v>
          </cell>
          <cell r="AI590">
            <v>2</v>
          </cell>
          <cell r="AJ590">
            <v>0</v>
          </cell>
          <cell r="AK590">
            <v>11</v>
          </cell>
          <cell r="AL590">
            <v>7</v>
          </cell>
          <cell r="AM590">
            <v>9</v>
          </cell>
          <cell r="AN590">
            <v>4</v>
          </cell>
          <cell r="AO590">
            <v>8</v>
          </cell>
          <cell r="AP590">
            <v>8</v>
          </cell>
          <cell r="AQ590">
            <v>7</v>
          </cell>
          <cell r="AR590">
            <v>6</v>
          </cell>
          <cell r="AS590">
            <v>12</v>
          </cell>
          <cell r="AT590">
            <v>8</v>
          </cell>
          <cell r="AU590">
            <v>7</v>
          </cell>
          <cell r="AV590">
            <v>3</v>
          </cell>
          <cell r="AW590">
            <v>12</v>
          </cell>
          <cell r="AX590">
            <v>11</v>
          </cell>
          <cell r="AY590">
            <v>9</v>
          </cell>
          <cell r="AZ590">
            <v>7</v>
          </cell>
          <cell r="BA590">
            <v>10</v>
          </cell>
          <cell r="BB590">
            <v>6</v>
          </cell>
          <cell r="BC590">
            <v>8</v>
          </cell>
          <cell r="BD590">
            <v>7</v>
          </cell>
          <cell r="BE590">
            <v>16</v>
          </cell>
          <cell r="BF590">
            <v>2</v>
          </cell>
          <cell r="BG590">
            <v>5</v>
          </cell>
          <cell r="BH590">
            <v>7</v>
          </cell>
          <cell r="BI590">
            <v>3</v>
          </cell>
          <cell r="BJ590">
            <v>4</v>
          </cell>
          <cell r="BK590">
            <v>8</v>
          </cell>
          <cell r="BL590">
            <v>3</v>
          </cell>
          <cell r="BM590">
            <v>5</v>
          </cell>
          <cell r="BN590">
            <v>4</v>
          </cell>
          <cell r="BO590">
            <v>3</v>
          </cell>
          <cell r="BP590">
            <v>3</v>
          </cell>
          <cell r="BQ590">
            <v>5</v>
          </cell>
          <cell r="BR590">
            <v>8</v>
          </cell>
          <cell r="BS590">
            <v>5</v>
          </cell>
          <cell r="BT590">
            <v>3</v>
          </cell>
          <cell r="BU590">
            <v>4</v>
          </cell>
          <cell r="BV590">
            <v>9</v>
          </cell>
          <cell r="BW590">
            <v>8</v>
          </cell>
          <cell r="BX590">
            <v>7</v>
          </cell>
          <cell r="BY590">
            <v>1</v>
          </cell>
          <cell r="BZ590">
            <v>5</v>
          </cell>
          <cell r="CA590">
            <v>5</v>
          </cell>
          <cell r="CB590">
            <v>7</v>
          </cell>
          <cell r="CC590">
            <v>1</v>
          </cell>
          <cell r="CD590">
            <v>4</v>
          </cell>
          <cell r="CE590">
            <v>2</v>
          </cell>
          <cell r="CF590">
            <v>2</v>
          </cell>
          <cell r="CG590">
            <v>1</v>
          </cell>
          <cell r="CH590">
            <v>4</v>
          </cell>
          <cell r="CI590">
            <v>4</v>
          </cell>
          <cell r="CJ590">
            <v>3</v>
          </cell>
          <cell r="CK590">
            <v>5</v>
          </cell>
          <cell r="CL590">
            <v>2</v>
          </cell>
          <cell r="CM590">
            <v>4</v>
          </cell>
          <cell r="CN590">
            <v>1</v>
          </cell>
          <cell r="CO590">
            <v>0</v>
          </cell>
          <cell r="CP590">
            <v>0</v>
          </cell>
          <cell r="CQ590">
            <v>0</v>
          </cell>
          <cell r="CR590">
            <v>0</v>
          </cell>
          <cell r="CS590">
            <v>1</v>
          </cell>
          <cell r="CT590">
            <v>0</v>
          </cell>
          <cell r="CU590">
            <v>1</v>
          </cell>
          <cell r="CV590">
            <v>0</v>
          </cell>
          <cell r="CW590">
            <v>0</v>
          </cell>
          <cell r="CX590">
            <v>0</v>
          </cell>
          <cell r="CY590">
            <v>0</v>
          </cell>
          <cell r="CZ590">
            <v>0</v>
          </cell>
          <cell r="DA590">
            <v>0</v>
          </cell>
          <cell r="DB590">
            <v>0</v>
          </cell>
          <cell r="DC590">
            <v>0</v>
          </cell>
          <cell r="DD590">
            <v>0</v>
          </cell>
          <cell r="DE590">
            <v>0</v>
          </cell>
        </row>
        <row r="591">
          <cell r="A591" t="str">
            <v>ﾁﾖｳｼ32</v>
          </cell>
          <cell r="B591" t="str">
            <v>ﾁﾖｳｼ</v>
          </cell>
          <cell r="C591">
            <v>3</v>
          </cell>
          <cell r="D591">
            <v>2</v>
          </cell>
          <cell r="E591">
            <v>6</v>
          </cell>
          <cell r="F591">
            <v>1</v>
          </cell>
          <cell r="G591">
            <v>8</v>
          </cell>
          <cell r="H591">
            <v>2</v>
          </cell>
          <cell r="I591">
            <v>2</v>
          </cell>
          <cell r="J591">
            <v>5</v>
          </cell>
          <cell r="K591">
            <v>4</v>
          </cell>
          <cell r="L591">
            <v>0</v>
          </cell>
          <cell r="M591">
            <v>5</v>
          </cell>
          <cell r="N591">
            <v>5</v>
          </cell>
          <cell r="O591">
            <v>8</v>
          </cell>
          <cell r="P591">
            <v>2</v>
          </cell>
          <cell r="Q591">
            <v>9</v>
          </cell>
          <cell r="R591">
            <v>8</v>
          </cell>
          <cell r="S591">
            <v>4</v>
          </cell>
          <cell r="T591">
            <v>7</v>
          </cell>
          <cell r="U591">
            <v>8</v>
          </cell>
          <cell r="V591">
            <v>2</v>
          </cell>
          <cell r="W591">
            <v>7</v>
          </cell>
          <cell r="X591">
            <v>5</v>
          </cell>
          <cell r="Y591">
            <v>5</v>
          </cell>
          <cell r="Z591">
            <v>4</v>
          </cell>
          <cell r="AA591">
            <v>1</v>
          </cell>
          <cell r="AB591">
            <v>2</v>
          </cell>
          <cell r="AC591">
            <v>4</v>
          </cell>
          <cell r="AD591">
            <v>7</v>
          </cell>
          <cell r="AE591">
            <v>6</v>
          </cell>
          <cell r="AF591">
            <v>5</v>
          </cell>
          <cell r="AG591">
            <v>5</v>
          </cell>
          <cell r="AH591">
            <v>1</v>
          </cell>
          <cell r="AI591">
            <v>3</v>
          </cell>
          <cell r="AJ591">
            <v>3</v>
          </cell>
          <cell r="AK591">
            <v>9</v>
          </cell>
          <cell r="AL591">
            <v>2</v>
          </cell>
          <cell r="AM591">
            <v>5</v>
          </cell>
          <cell r="AN591">
            <v>5</v>
          </cell>
          <cell r="AO591">
            <v>6</v>
          </cell>
          <cell r="AP591">
            <v>3</v>
          </cell>
          <cell r="AQ591">
            <v>5</v>
          </cell>
          <cell r="AR591">
            <v>8</v>
          </cell>
          <cell r="AS591">
            <v>10</v>
          </cell>
          <cell r="AT591">
            <v>4</v>
          </cell>
          <cell r="AU591">
            <v>6</v>
          </cell>
          <cell r="AV591">
            <v>14</v>
          </cell>
          <cell r="AW591">
            <v>8</v>
          </cell>
          <cell r="AX591">
            <v>8</v>
          </cell>
          <cell r="AY591">
            <v>9</v>
          </cell>
          <cell r="AZ591">
            <v>9</v>
          </cell>
          <cell r="BA591">
            <v>6</v>
          </cell>
          <cell r="BB591">
            <v>7</v>
          </cell>
          <cell r="BC591">
            <v>8</v>
          </cell>
          <cell r="BD591">
            <v>3</v>
          </cell>
          <cell r="BE591">
            <v>7</v>
          </cell>
          <cell r="BF591">
            <v>3</v>
          </cell>
          <cell r="BG591">
            <v>3</v>
          </cell>
          <cell r="BH591">
            <v>3</v>
          </cell>
          <cell r="BI591">
            <v>7</v>
          </cell>
          <cell r="BJ591">
            <v>5</v>
          </cell>
          <cell r="BK591">
            <v>6</v>
          </cell>
          <cell r="BL591">
            <v>8</v>
          </cell>
          <cell r="BM591">
            <v>4</v>
          </cell>
          <cell r="BN591">
            <v>4</v>
          </cell>
          <cell r="BO591">
            <v>6</v>
          </cell>
          <cell r="BP591">
            <v>4</v>
          </cell>
          <cell r="BQ591">
            <v>2</v>
          </cell>
          <cell r="BR591">
            <v>5</v>
          </cell>
          <cell r="BS591">
            <v>5</v>
          </cell>
          <cell r="BT591">
            <v>4</v>
          </cell>
          <cell r="BU591">
            <v>13</v>
          </cell>
          <cell r="BV591">
            <v>6</v>
          </cell>
          <cell r="BW591">
            <v>6</v>
          </cell>
          <cell r="BX591">
            <v>3</v>
          </cell>
          <cell r="BY591">
            <v>9</v>
          </cell>
          <cell r="BZ591">
            <v>5</v>
          </cell>
          <cell r="CA591">
            <v>6</v>
          </cell>
          <cell r="CB591">
            <v>6</v>
          </cell>
          <cell r="CC591">
            <v>5</v>
          </cell>
          <cell r="CD591">
            <v>5</v>
          </cell>
          <cell r="CE591">
            <v>4</v>
          </cell>
          <cell r="CF591">
            <v>5</v>
          </cell>
          <cell r="CG591">
            <v>6</v>
          </cell>
          <cell r="CH591">
            <v>5</v>
          </cell>
          <cell r="CI591">
            <v>7</v>
          </cell>
          <cell r="CJ591">
            <v>4</v>
          </cell>
          <cell r="CK591">
            <v>2</v>
          </cell>
          <cell r="CL591">
            <v>2</v>
          </cell>
          <cell r="CM591">
            <v>2</v>
          </cell>
          <cell r="CN591">
            <v>2</v>
          </cell>
          <cell r="CO591">
            <v>2</v>
          </cell>
          <cell r="CP591">
            <v>1</v>
          </cell>
          <cell r="CQ591">
            <v>2</v>
          </cell>
          <cell r="CR591">
            <v>1</v>
          </cell>
          <cell r="CS591">
            <v>0</v>
          </cell>
          <cell r="CT591">
            <v>0</v>
          </cell>
          <cell r="CU591">
            <v>1</v>
          </cell>
          <cell r="CV591">
            <v>0</v>
          </cell>
          <cell r="CW591">
            <v>2</v>
          </cell>
          <cell r="CX591">
            <v>0</v>
          </cell>
          <cell r="CY591">
            <v>0</v>
          </cell>
          <cell r="CZ591">
            <v>0</v>
          </cell>
          <cell r="DA591">
            <v>1</v>
          </cell>
          <cell r="DB591">
            <v>0</v>
          </cell>
          <cell r="DC591">
            <v>0</v>
          </cell>
          <cell r="DD591">
            <v>0</v>
          </cell>
          <cell r="DE591">
            <v>0</v>
          </cell>
        </row>
        <row r="592">
          <cell r="A592" t="str">
            <v>ﾊﾏﾀﾞ31</v>
          </cell>
          <cell r="B592" t="str">
            <v>ﾊﾏﾀﾞ</v>
          </cell>
          <cell r="C592">
            <v>3</v>
          </cell>
          <cell r="D592">
            <v>1</v>
          </cell>
          <cell r="E592">
            <v>14</v>
          </cell>
          <cell r="F592">
            <v>3</v>
          </cell>
          <cell r="G592">
            <v>5</v>
          </cell>
          <cell r="H592">
            <v>11</v>
          </cell>
          <cell r="I592">
            <v>4</v>
          </cell>
          <cell r="J592">
            <v>7</v>
          </cell>
          <cell r="K592">
            <v>7</v>
          </cell>
          <cell r="L592">
            <v>8</v>
          </cell>
          <cell r="M592">
            <v>8</v>
          </cell>
          <cell r="N592">
            <v>3</v>
          </cell>
          <cell r="O592">
            <v>8</v>
          </cell>
          <cell r="P592">
            <v>5</v>
          </cell>
          <cell r="Q592">
            <v>6</v>
          </cell>
          <cell r="R592">
            <v>7</v>
          </cell>
          <cell r="S592">
            <v>9</v>
          </cell>
          <cell r="T592">
            <v>15</v>
          </cell>
          <cell r="U592">
            <v>10</v>
          </cell>
          <cell r="V592">
            <v>3</v>
          </cell>
          <cell r="W592">
            <v>1</v>
          </cell>
          <cell r="X592">
            <v>6</v>
          </cell>
          <cell r="Y592">
            <v>12</v>
          </cell>
          <cell r="Z592">
            <v>5</v>
          </cell>
          <cell r="AA592">
            <v>5</v>
          </cell>
          <cell r="AB592">
            <v>10</v>
          </cell>
          <cell r="AC592">
            <v>9</v>
          </cell>
          <cell r="AD592">
            <v>15</v>
          </cell>
          <cell r="AE592">
            <v>7</v>
          </cell>
          <cell r="AF592">
            <v>9</v>
          </cell>
          <cell r="AG592">
            <v>9</v>
          </cell>
          <cell r="AH592">
            <v>11</v>
          </cell>
          <cell r="AI592">
            <v>13</v>
          </cell>
          <cell r="AJ592">
            <v>11</v>
          </cell>
          <cell r="AK592">
            <v>10</v>
          </cell>
          <cell r="AL592">
            <v>11</v>
          </cell>
          <cell r="AM592">
            <v>19</v>
          </cell>
          <cell r="AN592">
            <v>12</v>
          </cell>
          <cell r="AO592">
            <v>14</v>
          </cell>
          <cell r="AP592">
            <v>15</v>
          </cell>
          <cell r="AQ592">
            <v>11</v>
          </cell>
          <cell r="AR592">
            <v>16</v>
          </cell>
          <cell r="AS592">
            <v>13</v>
          </cell>
          <cell r="AT592">
            <v>20</v>
          </cell>
          <cell r="AU592">
            <v>14</v>
          </cell>
          <cell r="AV592">
            <v>15</v>
          </cell>
          <cell r="AW592">
            <v>10</v>
          </cell>
          <cell r="AX592">
            <v>15</v>
          </cell>
          <cell r="AY592">
            <v>13</v>
          </cell>
          <cell r="AZ592">
            <v>7</v>
          </cell>
          <cell r="BA592">
            <v>12</v>
          </cell>
          <cell r="BB592">
            <v>12</v>
          </cell>
          <cell r="BC592">
            <v>12</v>
          </cell>
          <cell r="BD592">
            <v>12</v>
          </cell>
          <cell r="BE592">
            <v>10</v>
          </cell>
          <cell r="BF592">
            <v>9</v>
          </cell>
          <cell r="BG592">
            <v>8</v>
          </cell>
          <cell r="BH592">
            <v>12</v>
          </cell>
          <cell r="BI592">
            <v>5</v>
          </cell>
          <cell r="BJ592">
            <v>8</v>
          </cell>
          <cell r="BK592">
            <v>8</v>
          </cell>
          <cell r="BL592">
            <v>10</v>
          </cell>
          <cell r="BM592">
            <v>8</v>
          </cell>
          <cell r="BN592">
            <v>10</v>
          </cell>
          <cell r="BO592">
            <v>7</v>
          </cell>
          <cell r="BP592">
            <v>9</v>
          </cell>
          <cell r="BQ592">
            <v>13</v>
          </cell>
          <cell r="BR592">
            <v>9</v>
          </cell>
          <cell r="BS592">
            <v>4</v>
          </cell>
          <cell r="BT592">
            <v>10</v>
          </cell>
          <cell r="BU592">
            <v>19</v>
          </cell>
          <cell r="BV592">
            <v>11</v>
          </cell>
          <cell r="BW592">
            <v>13</v>
          </cell>
          <cell r="BX592">
            <v>6</v>
          </cell>
          <cell r="BY592">
            <v>6</v>
          </cell>
          <cell r="BZ592">
            <v>17</v>
          </cell>
          <cell r="CA592">
            <v>8</v>
          </cell>
          <cell r="CB592">
            <v>8</v>
          </cell>
          <cell r="CC592">
            <v>6</v>
          </cell>
          <cell r="CD592">
            <v>11</v>
          </cell>
          <cell r="CE592">
            <v>6</v>
          </cell>
          <cell r="CF592">
            <v>10</v>
          </cell>
          <cell r="CG592">
            <v>2</v>
          </cell>
          <cell r="CH592">
            <v>5</v>
          </cell>
          <cell r="CI592">
            <v>5</v>
          </cell>
          <cell r="CJ592">
            <v>7</v>
          </cell>
          <cell r="CK592">
            <v>4</v>
          </cell>
          <cell r="CL592">
            <v>7</v>
          </cell>
          <cell r="CM592">
            <v>3</v>
          </cell>
          <cell r="CN592">
            <v>0</v>
          </cell>
          <cell r="CO592">
            <v>2</v>
          </cell>
          <cell r="CP592">
            <v>2</v>
          </cell>
          <cell r="CQ592">
            <v>3</v>
          </cell>
          <cell r="CR592">
            <v>1</v>
          </cell>
          <cell r="CS592">
            <v>1</v>
          </cell>
          <cell r="CT592">
            <v>0</v>
          </cell>
          <cell r="CU592">
            <v>2</v>
          </cell>
          <cell r="CV592">
            <v>0</v>
          </cell>
          <cell r="CW592">
            <v>0</v>
          </cell>
          <cell r="CX592">
            <v>0</v>
          </cell>
          <cell r="CY592">
            <v>0</v>
          </cell>
          <cell r="CZ592">
            <v>0</v>
          </cell>
          <cell r="DA592">
            <v>0</v>
          </cell>
          <cell r="DB592">
            <v>0</v>
          </cell>
          <cell r="DC592">
            <v>0</v>
          </cell>
          <cell r="DD592">
            <v>0</v>
          </cell>
          <cell r="DE592">
            <v>0</v>
          </cell>
        </row>
        <row r="593">
          <cell r="A593" t="str">
            <v>ﾊﾏﾀﾞ32</v>
          </cell>
          <cell r="B593" t="str">
            <v>ﾊﾏﾀﾞ</v>
          </cell>
          <cell r="C593">
            <v>3</v>
          </cell>
          <cell r="D593">
            <v>2</v>
          </cell>
          <cell r="E593">
            <v>4</v>
          </cell>
          <cell r="F593">
            <v>7</v>
          </cell>
          <cell r="G593">
            <v>4</v>
          </cell>
          <cell r="H593">
            <v>8</v>
          </cell>
          <cell r="I593">
            <v>4</v>
          </cell>
          <cell r="J593">
            <v>5</v>
          </cell>
          <cell r="K593">
            <v>10</v>
          </cell>
          <cell r="L593">
            <v>4</v>
          </cell>
          <cell r="M593">
            <v>4</v>
          </cell>
          <cell r="N593">
            <v>8</v>
          </cell>
          <cell r="O593">
            <v>4</v>
          </cell>
          <cell r="P593">
            <v>5</v>
          </cell>
          <cell r="Q593">
            <v>8</v>
          </cell>
          <cell r="R593">
            <v>3</v>
          </cell>
          <cell r="S593">
            <v>6</v>
          </cell>
          <cell r="T593">
            <v>6</v>
          </cell>
          <cell r="U593">
            <v>4</v>
          </cell>
          <cell r="V593">
            <v>8</v>
          </cell>
          <cell r="W593">
            <v>9</v>
          </cell>
          <cell r="X593">
            <v>6</v>
          </cell>
          <cell r="Y593">
            <v>5</v>
          </cell>
          <cell r="Z593">
            <v>7</v>
          </cell>
          <cell r="AA593">
            <v>9</v>
          </cell>
          <cell r="AB593">
            <v>9</v>
          </cell>
          <cell r="AC593">
            <v>11</v>
          </cell>
          <cell r="AD593">
            <v>8</v>
          </cell>
          <cell r="AE593">
            <v>6</v>
          </cell>
          <cell r="AF593">
            <v>9</v>
          </cell>
          <cell r="AG593">
            <v>12</v>
          </cell>
          <cell r="AH593">
            <v>14</v>
          </cell>
          <cell r="AI593">
            <v>12</v>
          </cell>
          <cell r="AJ593">
            <v>11</v>
          </cell>
          <cell r="AK593">
            <v>5</v>
          </cell>
          <cell r="AL593">
            <v>13</v>
          </cell>
          <cell r="AM593">
            <v>7</v>
          </cell>
          <cell r="AN593">
            <v>8</v>
          </cell>
          <cell r="AO593">
            <v>15</v>
          </cell>
          <cell r="AP593">
            <v>9</v>
          </cell>
          <cell r="AQ593">
            <v>13</v>
          </cell>
          <cell r="AR593">
            <v>9</v>
          </cell>
          <cell r="AS593">
            <v>17</v>
          </cell>
          <cell r="AT593">
            <v>7</v>
          </cell>
          <cell r="AU593">
            <v>5</v>
          </cell>
          <cell r="AV593">
            <v>14</v>
          </cell>
          <cell r="AW593">
            <v>19</v>
          </cell>
          <cell r="AX593">
            <v>15</v>
          </cell>
          <cell r="AY593">
            <v>11</v>
          </cell>
          <cell r="AZ593">
            <v>7</v>
          </cell>
          <cell r="BA593">
            <v>11</v>
          </cell>
          <cell r="BB593">
            <v>7</v>
          </cell>
          <cell r="BC593">
            <v>13</v>
          </cell>
          <cell r="BD593">
            <v>7</v>
          </cell>
          <cell r="BE593">
            <v>9</v>
          </cell>
          <cell r="BF593">
            <v>5</v>
          </cell>
          <cell r="BG593">
            <v>11</v>
          </cell>
          <cell r="BH593">
            <v>12</v>
          </cell>
          <cell r="BI593">
            <v>6</v>
          </cell>
          <cell r="BJ593">
            <v>6</v>
          </cell>
          <cell r="BK593">
            <v>11</v>
          </cell>
          <cell r="BL593">
            <v>12</v>
          </cell>
          <cell r="BM593">
            <v>8</v>
          </cell>
          <cell r="BN593">
            <v>8</v>
          </cell>
          <cell r="BO593">
            <v>8</v>
          </cell>
          <cell r="BP593">
            <v>6</v>
          </cell>
          <cell r="BQ593">
            <v>9</v>
          </cell>
          <cell r="BR593">
            <v>12</v>
          </cell>
          <cell r="BS593">
            <v>10</v>
          </cell>
          <cell r="BT593">
            <v>16</v>
          </cell>
          <cell r="BU593">
            <v>10</v>
          </cell>
          <cell r="BV593">
            <v>15</v>
          </cell>
          <cell r="BW593">
            <v>7</v>
          </cell>
          <cell r="BX593">
            <v>9</v>
          </cell>
          <cell r="BY593">
            <v>5</v>
          </cell>
          <cell r="BZ593">
            <v>6</v>
          </cell>
          <cell r="CA593">
            <v>11</v>
          </cell>
          <cell r="CB593">
            <v>13</v>
          </cell>
          <cell r="CC593">
            <v>12</v>
          </cell>
          <cell r="CD593">
            <v>7</v>
          </cell>
          <cell r="CE593">
            <v>8</v>
          </cell>
          <cell r="CF593">
            <v>4</v>
          </cell>
          <cell r="CG593">
            <v>3</v>
          </cell>
          <cell r="CH593">
            <v>10</v>
          </cell>
          <cell r="CI593">
            <v>11</v>
          </cell>
          <cell r="CJ593">
            <v>9</v>
          </cell>
          <cell r="CK593">
            <v>7</v>
          </cell>
          <cell r="CL593">
            <v>1</v>
          </cell>
          <cell r="CM593">
            <v>8</v>
          </cell>
          <cell r="CN593">
            <v>7</v>
          </cell>
          <cell r="CO593">
            <v>2</v>
          </cell>
          <cell r="CP593">
            <v>3</v>
          </cell>
          <cell r="CQ593">
            <v>3</v>
          </cell>
          <cell r="CR593">
            <v>4</v>
          </cell>
          <cell r="CS593">
            <v>2</v>
          </cell>
          <cell r="CT593">
            <v>0</v>
          </cell>
          <cell r="CU593">
            <v>3</v>
          </cell>
          <cell r="CV593">
            <v>1</v>
          </cell>
          <cell r="CW593">
            <v>0</v>
          </cell>
          <cell r="CX593">
            <v>0</v>
          </cell>
          <cell r="CY593">
            <v>0</v>
          </cell>
          <cell r="CZ593">
            <v>1</v>
          </cell>
          <cell r="DA593">
            <v>0</v>
          </cell>
          <cell r="DB593">
            <v>0</v>
          </cell>
          <cell r="DC593">
            <v>0</v>
          </cell>
          <cell r="DD593">
            <v>0</v>
          </cell>
          <cell r="DE593">
            <v>0</v>
          </cell>
        </row>
        <row r="594">
          <cell r="A594" t="str">
            <v>ﾍﾞﾝﾃ31</v>
          </cell>
          <cell r="B594" t="str">
            <v>ﾍﾞﾝﾃ</v>
          </cell>
          <cell r="C594">
            <v>3</v>
          </cell>
          <cell r="D594">
            <v>1</v>
          </cell>
          <cell r="E594">
            <v>5</v>
          </cell>
          <cell r="F594">
            <v>11</v>
          </cell>
          <cell r="G594">
            <v>8</v>
          </cell>
          <cell r="H594">
            <v>12</v>
          </cell>
          <cell r="I594">
            <v>13</v>
          </cell>
          <cell r="J594">
            <v>13</v>
          </cell>
          <cell r="K594">
            <v>15</v>
          </cell>
          <cell r="L594">
            <v>12</v>
          </cell>
          <cell r="M594">
            <v>15</v>
          </cell>
          <cell r="N594">
            <v>13</v>
          </cell>
          <cell r="O594">
            <v>11</v>
          </cell>
          <cell r="P594">
            <v>16</v>
          </cell>
          <cell r="Q594">
            <v>18</v>
          </cell>
          <cell r="R594">
            <v>15</v>
          </cell>
          <cell r="S594">
            <v>15</v>
          </cell>
          <cell r="T594">
            <v>13</v>
          </cell>
          <cell r="U594">
            <v>13</v>
          </cell>
          <cell r="V594">
            <v>15</v>
          </cell>
          <cell r="W594">
            <v>8</v>
          </cell>
          <cell r="X594">
            <v>14</v>
          </cell>
          <cell r="Y594">
            <v>8</v>
          </cell>
          <cell r="Z594">
            <v>19</v>
          </cell>
          <cell r="AA594">
            <v>13</v>
          </cell>
          <cell r="AB594">
            <v>16</v>
          </cell>
          <cell r="AC594">
            <v>12</v>
          </cell>
          <cell r="AD594">
            <v>8</v>
          </cell>
          <cell r="AE594">
            <v>10</v>
          </cell>
          <cell r="AF594">
            <v>12</v>
          </cell>
          <cell r="AG594">
            <v>16</v>
          </cell>
          <cell r="AH594">
            <v>13</v>
          </cell>
          <cell r="AI594">
            <v>16</v>
          </cell>
          <cell r="AJ594">
            <v>17</v>
          </cell>
          <cell r="AK594">
            <v>19</v>
          </cell>
          <cell r="AL594">
            <v>10</v>
          </cell>
          <cell r="AM594">
            <v>11</v>
          </cell>
          <cell r="AN594">
            <v>13</v>
          </cell>
          <cell r="AO594">
            <v>15</v>
          </cell>
          <cell r="AP594">
            <v>17</v>
          </cell>
          <cell r="AQ594">
            <v>11</v>
          </cell>
          <cell r="AR594">
            <v>17</v>
          </cell>
          <cell r="AS594">
            <v>19</v>
          </cell>
          <cell r="AT594">
            <v>30</v>
          </cell>
          <cell r="AU594">
            <v>25</v>
          </cell>
          <cell r="AV594">
            <v>24</v>
          </cell>
          <cell r="AW594">
            <v>35</v>
          </cell>
          <cell r="AX594">
            <v>31</v>
          </cell>
          <cell r="AY594">
            <v>28</v>
          </cell>
          <cell r="AZ594">
            <v>22</v>
          </cell>
          <cell r="BA594">
            <v>31</v>
          </cell>
          <cell r="BB594">
            <v>28</v>
          </cell>
          <cell r="BC594">
            <v>22</v>
          </cell>
          <cell r="BD594">
            <v>17</v>
          </cell>
          <cell r="BE594">
            <v>31</v>
          </cell>
          <cell r="BF594">
            <v>28</v>
          </cell>
          <cell r="BG594">
            <v>20</v>
          </cell>
          <cell r="BH594">
            <v>27</v>
          </cell>
          <cell r="BI594">
            <v>21</v>
          </cell>
          <cell r="BJ594">
            <v>25</v>
          </cell>
          <cell r="BK594">
            <v>25</v>
          </cell>
          <cell r="BL594">
            <v>25</v>
          </cell>
          <cell r="BM594">
            <v>23</v>
          </cell>
          <cell r="BN594">
            <v>19</v>
          </cell>
          <cell r="BO594">
            <v>20</v>
          </cell>
          <cell r="BP594">
            <v>12</v>
          </cell>
          <cell r="BQ594">
            <v>28</v>
          </cell>
          <cell r="BR594">
            <v>20</v>
          </cell>
          <cell r="BS594">
            <v>30</v>
          </cell>
          <cell r="BT594">
            <v>31</v>
          </cell>
          <cell r="BU594">
            <v>39</v>
          </cell>
          <cell r="BV594">
            <v>31</v>
          </cell>
          <cell r="BW594">
            <v>23</v>
          </cell>
          <cell r="BX594">
            <v>24</v>
          </cell>
          <cell r="BY594">
            <v>18</v>
          </cell>
          <cell r="BZ594">
            <v>17</v>
          </cell>
          <cell r="CA594">
            <v>16</v>
          </cell>
          <cell r="CB594">
            <v>13</v>
          </cell>
          <cell r="CC594">
            <v>20</v>
          </cell>
          <cell r="CD594">
            <v>10</v>
          </cell>
          <cell r="CE594">
            <v>8</v>
          </cell>
          <cell r="CF594">
            <v>17</v>
          </cell>
          <cell r="CG594">
            <v>7</v>
          </cell>
          <cell r="CH594">
            <v>10</v>
          </cell>
          <cell r="CI594">
            <v>14</v>
          </cell>
          <cell r="CJ594">
            <v>7</v>
          </cell>
          <cell r="CK594">
            <v>14</v>
          </cell>
          <cell r="CL594">
            <v>8</v>
          </cell>
          <cell r="CM594">
            <v>7</v>
          </cell>
          <cell r="CN594">
            <v>2</v>
          </cell>
          <cell r="CO594">
            <v>8</v>
          </cell>
          <cell r="CP594">
            <v>6</v>
          </cell>
          <cell r="CQ594">
            <v>4</v>
          </cell>
          <cell r="CR594">
            <v>4</v>
          </cell>
          <cell r="CS594">
            <v>3</v>
          </cell>
          <cell r="CT594">
            <v>0</v>
          </cell>
          <cell r="CU594">
            <v>3</v>
          </cell>
          <cell r="CV594">
            <v>2</v>
          </cell>
          <cell r="CW594">
            <v>0</v>
          </cell>
          <cell r="CX594">
            <v>0</v>
          </cell>
          <cell r="CY594">
            <v>0</v>
          </cell>
          <cell r="CZ594">
            <v>0</v>
          </cell>
          <cell r="DA594">
            <v>0</v>
          </cell>
          <cell r="DB594">
            <v>0</v>
          </cell>
          <cell r="DC594">
            <v>0</v>
          </cell>
          <cell r="DD594">
            <v>0</v>
          </cell>
          <cell r="DE594">
            <v>0</v>
          </cell>
        </row>
        <row r="595">
          <cell r="A595" t="str">
            <v>ﾍﾞﾝﾃ32</v>
          </cell>
          <cell r="B595" t="str">
            <v>ﾍﾞﾝﾃ</v>
          </cell>
          <cell r="C595">
            <v>3</v>
          </cell>
          <cell r="D595">
            <v>2</v>
          </cell>
          <cell r="E595">
            <v>8</v>
          </cell>
          <cell r="F595">
            <v>9</v>
          </cell>
          <cell r="G595">
            <v>11</v>
          </cell>
          <cell r="H595">
            <v>6</v>
          </cell>
          <cell r="I595">
            <v>7</v>
          </cell>
          <cell r="J595">
            <v>13</v>
          </cell>
          <cell r="K595">
            <v>14</v>
          </cell>
          <cell r="L595">
            <v>12</v>
          </cell>
          <cell r="M595">
            <v>17</v>
          </cell>
          <cell r="N595">
            <v>18</v>
          </cell>
          <cell r="O595">
            <v>10</v>
          </cell>
          <cell r="P595">
            <v>16</v>
          </cell>
          <cell r="Q595">
            <v>8</v>
          </cell>
          <cell r="R595">
            <v>11</v>
          </cell>
          <cell r="S595">
            <v>15</v>
          </cell>
          <cell r="T595">
            <v>6</v>
          </cell>
          <cell r="U595">
            <v>7</v>
          </cell>
          <cell r="V595">
            <v>8</v>
          </cell>
          <cell r="W595">
            <v>11</v>
          </cell>
          <cell r="X595">
            <v>27</v>
          </cell>
          <cell r="Y595">
            <v>13</v>
          </cell>
          <cell r="Z595">
            <v>17</v>
          </cell>
          <cell r="AA595">
            <v>12</v>
          </cell>
          <cell r="AB595">
            <v>8</v>
          </cell>
          <cell r="AC595">
            <v>5</v>
          </cell>
          <cell r="AD595">
            <v>13</v>
          </cell>
          <cell r="AE595">
            <v>11</v>
          </cell>
          <cell r="AF595">
            <v>11</v>
          </cell>
          <cell r="AG595">
            <v>8</v>
          </cell>
          <cell r="AH595">
            <v>11</v>
          </cell>
          <cell r="AI595">
            <v>14</v>
          </cell>
          <cell r="AJ595">
            <v>7</v>
          </cell>
          <cell r="AK595">
            <v>10</v>
          </cell>
          <cell r="AL595">
            <v>13</v>
          </cell>
          <cell r="AM595">
            <v>16</v>
          </cell>
          <cell r="AN595">
            <v>12</v>
          </cell>
          <cell r="AO595">
            <v>17</v>
          </cell>
          <cell r="AP595">
            <v>17</v>
          </cell>
          <cell r="AQ595">
            <v>12</v>
          </cell>
          <cell r="AR595">
            <v>18</v>
          </cell>
          <cell r="AS595">
            <v>21</v>
          </cell>
          <cell r="AT595">
            <v>30</v>
          </cell>
          <cell r="AU595">
            <v>20</v>
          </cell>
          <cell r="AV595">
            <v>20</v>
          </cell>
          <cell r="AW595">
            <v>29</v>
          </cell>
          <cell r="AX595">
            <v>18</v>
          </cell>
          <cell r="AY595">
            <v>27</v>
          </cell>
          <cell r="AZ595">
            <v>29</v>
          </cell>
          <cell r="BA595">
            <v>14</v>
          </cell>
          <cell r="BB595">
            <v>35</v>
          </cell>
          <cell r="BC595">
            <v>16</v>
          </cell>
          <cell r="BD595">
            <v>14</v>
          </cell>
          <cell r="BE595">
            <v>31</v>
          </cell>
          <cell r="BF595">
            <v>19</v>
          </cell>
          <cell r="BG595">
            <v>21</v>
          </cell>
          <cell r="BH595">
            <v>20</v>
          </cell>
          <cell r="BI595">
            <v>14</v>
          </cell>
          <cell r="BJ595">
            <v>12</v>
          </cell>
          <cell r="BK595">
            <v>21</v>
          </cell>
          <cell r="BL595">
            <v>26</v>
          </cell>
          <cell r="BM595">
            <v>25</v>
          </cell>
          <cell r="BN595">
            <v>14</v>
          </cell>
          <cell r="BO595">
            <v>19</v>
          </cell>
          <cell r="BP595">
            <v>23</v>
          </cell>
          <cell r="BQ595">
            <v>29</v>
          </cell>
          <cell r="BR595">
            <v>20</v>
          </cell>
          <cell r="BS595">
            <v>22</v>
          </cell>
          <cell r="BT595">
            <v>27</v>
          </cell>
          <cell r="BU595">
            <v>32</v>
          </cell>
          <cell r="BV595">
            <v>24</v>
          </cell>
          <cell r="BW595">
            <v>25</v>
          </cell>
          <cell r="BX595">
            <v>11</v>
          </cell>
          <cell r="BY595">
            <v>22</v>
          </cell>
          <cell r="BZ595">
            <v>20</v>
          </cell>
          <cell r="CA595">
            <v>21</v>
          </cell>
          <cell r="CB595">
            <v>17</v>
          </cell>
          <cell r="CC595">
            <v>13</v>
          </cell>
          <cell r="CD595">
            <v>15</v>
          </cell>
          <cell r="CE595">
            <v>15</v>
          </cell>
          <cell r="CF595">
            <v>13</v>
          </cell>
          <cell r="CG595">
            <v>15</v>
          </cell>
          <cell r="CH595">
            <v>14</v>
          </cell>
          <cell r="CI595">
            <v>17</v>
          </cell>
          <cell r="CJ595">
            <v>16</v>
          </cell>
          <cell r="CK595">
            <v>10</v>
          </cell>
          <cell r="CL595">
            <v>9</v>
          </cell>
          <cell r="CM595">
            <v>10</v>
          </cell>
          <cell r="CN595">
            <v>16</v>
          </cell>
          <cell r="CO595">
            <v>10</v>
          </cell>
          <cell r="CP595">
            <v>13</v>
          </cell>
          <cell r="CQ595">
            <v>13</v>
          </cell>
          <cell r="CR595">
            <v>8</v>
          </cell>
          <cell r="CS595">
            <v>6</v>
          </cell>
          <cell r="CT595">
            <v>5</v>
          </cell>
          <cell r="CU595">
            <v>2</v>
          </cell>
          <cell r="CV595">
            <v>4</v>
          </cell>
          <cell r="CW595">
            <v>5</v>
          </cell>
          <cell r="CX595">
            <v>1</v>
          </cell>
          <cell r="CY595">
            <v>0</v>
          </cell>
          <cell r="CZ595">
            <v>1</v>
          </cell>
          <cell r="DA595">
            <v>0</v>
          </cell>
          <cell r="DB595">
            <v>1</v>
          </cell>
          <cell r="DC595">
            <v>0</v>
          </cell>
          <cell r="DD595">
            <v>0</v>
          </cell>
          <cell r="DE595">
            <v>1</v>
          </cell>
        </row>
        <row r="596">
          <cell r="A596" t="str">
            <v>ﾏｲｻｶ31</v>
          </cell>
          <cell r="B596" t="str">
            <v>ﾏｲｻｶ</v>
          </cell>
          <cell r="C596">
            <v>3</v>
          </cell>
          <cell r="D596">
            <v>1</v>
          </cell>
          <cell r="E596">
            <v>16</v>
          </cell>
          <cell r="F596">
            <v>29</v>
          </cell>
          <cell r="G596">
            <v>16</v>
          </cell>
          <cell r="H596">
            <v>19</v>
          </cell>
          <cell r="I596">
            <v>28</v>
          </cell>
          <cell r="J596">
            <v>31</v>
          </cell>
          <cell r="K596">
            <v>22</v>
          </cell>
          <cell r="L596">
            <v>23</v>
          </cell>
          <cell r="M596">
            <v>29</v>
          </cell>
          <cell r="N596">
            <v>21</v>
          </cell>
          <cell r="O596">
            <v>29</v>
          </cell>
          <cell r="P596">
            <v>17</v>
          </cell>
          <cell r="Q596">
            <v>24</v>
          </cell>
          <cell r="R596">
            <v>34</v>
          </cell>
          <cell r="S596">
            <v>33</v>
          </cell>
          <cell r="T596">
            <v>28</v>
          </cell>
          <cell r="U596">
            <v>32</v>
          </cell>
          <cell r="V596">
            <v>30</v>
          </cell>
          <cell r="W596">
            <v>36</v>
          </cell>
          <cell r="X596">
            <v>27</v>
          </cell>
          <cell r="Y596">
            <v>41</v>
          </cell>
          <cell r="Z596">
            <v>42</v>
          </cell>
          <cell r="AA596">
            <v>25</v>
          </cell>
          <cell r="AB596">
            <v>34</v>
          </cell>
          <cell r="AC596">
            <v>27</v>
          </cell>
          <cell r="AD596">
            <v>30</v>
          </cell>
          <cell r="AE596">
            <v>24</v>
          </cell>
          <cell r="AF596">
            <v>29</v>
          </cell>
          <cell r="AG596">
            <v>21</v>
          </cell>
          <cell r="AH596">
            <v>35</v>
          </cell>
          <cell r="AI596">
            <v>33</v>
          </cell>
          <cell r="AJ596">
            <v>29</v>
          </cell>
          <cell r="AK596">
            <v>43</v>
          </cell>
          <cell r="AL596">
            <v>36</v>
          </cell>
          <cell r="AM596">
            <v>36</v>
          </cell>
          <cell r="AN596">
            <v>35</v>
          </cell>
          <cell r="AO596">
            <v>45</v>
          </cell>
          <cell r="AP596">
            <v>37</v>
          </cell>
          <cell r="AQ596">
            <v>25</v>
          </cell>
          <cell r="AR596">
            <v>39</v>
          </cell>
          <cell r="AS596">
            <v>34</v>
          </cell>
          <cell r="AT596">
            <v>37</v>
          </cell>
          <cell r="AU596">
            <v>51</v>
          </cell>
          <cell r="AV596">
            <v>34</v>
          </cell>
          <cell r="AW596">
            <v>36</v>
          </cell>
          <cell r="AX596">
            <v>51</v>
          </cell>
          <cell r="AY596">
            <v>47</v>
          </cell>
          <cell r="AZ596">
            <v>49</v>
          </cell>
          <cell r="BA596">
            <v>38</v>
          </cell>
          <cell r="BB596">
            <v>44</v>
          </cell>
          <cell r="BC596">
            <v>41</v>
          </cell>
          <cell r="BD596">
            <v>37</v>
          </cell>
          <cell r="BE596">
            <v>52</v>
          </cell>
          <cell r="BF596">
            <v>33</v>
          </cell>
          <cell r="BG596">
            <v>45</v>
          </cell>
          <cell r="BH596">
            <v>37</v>
          </cell>
          <cell r="BI596">
            <v>31</v>
          </cell>
          <cell r="BJ596">
            <v>49</v>
          </cell>
          <cell r="BK596">
            <v>44</v>
          </cell>
          <cell r="BL596">
            <v>42</v>
          </cell>
          <cell r="BM596">
            <v>49</v>
          </cell>
          <cell r="BN596">
            <v>36</v>
          </cell>
          <cell r="BO596">
            <v>47</v>
          </cell>
          <cell r="BP596">
            <v>40</v>
          </cell>
          <cell r="BQ596">
            <v>34</v>
          </cell>
          <cell r="BR596">
            <v>34</v>
          </cell>
          <cell r="BS596">
            <v>49</v>
          </cell>
          <cell r="BT596">
            <v>45</v>
          </cell>
          <cell r="BU596">
            <v>46</v>
          </cell>
          <cell r="BV596">
            <v>49</v>
          </cell>
          <cell r="BW596">
            <v>48</v>
          </cell>
          <cell r="BX596">
            <v>33</v>
          </cell>
          <cell r="BY596">
            <v>39</v>
          </cell>
          <cell r="BZ596">
            <v>34</v>
          </cell>
          <cell r="CA596">
            <v>44</v>
          </cell>
          <cell r="CB596">
            <v>36</v>
          </cell>
          <cell r="CC596">
            <v>39</v>
          </cell>
          <cell r="CD596">
            <v>36</v>
          </cell>
          <cell r="CE596">
            <v>31</v>
          </cell>
          <cell r="CF596">
            <v>36</v>
          </cell>
          <cell r="CG596">
            <v>39</v>
          </cell>
          <cell r="CH596">
            <v>24</v>
          </cell>
          <cell r="CI596">
            <v>28</v>
          </cell>
          <cell r="CJ596">
            <v>23</v>
          </cell>
          <cell r="CK596">
            <v>16</v>
          </cell>
          <cell r="CL596">
            <v>23</v>
          </cell>
          <cell r="CM596">
            <v>18</v>
          </cell>
          <cell r="CN596">
            <v>15</v>
          </cell>
          <cell r="CO596">
            <v>15</v>
          </cell>
          <cell r="CP596">
            <v>11</v>
          </cell>
          <cell r="CQ596">
            <v>10</v>
          </cell>
          <cell r="CR596">
            <v>1</v>
          </cell>
          <cell r="CS596">
            <v>10</v>
          </cell>
          <cell r="CT596">
            <v>7</v>
          </cell>
          <cell r="CU596">
            <v>1</v>
          </cell>
          <cell r="CV596">
            <v>1</v>
          </cell>
          <cell r="CW596">
            <v>1</v>
          </cell>
          <cell r="CX596">
            <v>0</v>
          </cell>
          <cell r="CY596">
            <v>1</v>
          </cell>
          <cell r="CZ596">
            <v>0</v>
          </cell>
          <cell r="DA596">
            <v>0</v>
          </cell>
          <cell r="DB596">
            <v>0</v>
          </cell>
          <cell r="DC596">
            <v>0</v>
          </cell>
          <cell r="DD596">
            <v>0</v>
          </cell>
          <cell r="DE596">
            <v>0</v>
          </cell>
        </row>
        <row r="597">
          <cell r="A597" t="str">
            <v>ﾏｲｻｶ32</v>
          </cell>
          <cell r="B597" t="str">
            <v>ﾏｲｻｶ</v>
          </cell>
          <cell r="C597">
            <v>3</v>
          </cell>
          <cell r="D597">
            <v>2</v>
          </cell>
          <cell r="E597">
            <v>16</v>
          </cell>
          <cell r="F597">
            <v>20</v>
          </cell>
          <cell r="G597">
            <v>17</v>
          </cell>
          <cell r="H597">
            <v>18</v>
          </cell>
          <cell r="I597">
            <v>17</v>
          </cell>
          <cell r="J597">
            <v>21</v>
          </cell>
          <cell r="K597">
            <v>28</v>
          </cell>
          <cell r="L597">
            <v>17</v>
          </cell>
          <cell r="M597">
            <v>22</v>
          </cell>
          <cell r="N597">
            <v>18</v>
          </cell>
          <cell r="O597">
            <v>27</v>
          </cell>
          <cell r="P597">
            <v>29</v>
          </cell>
          <cell r="Q597">
            <v>18</v>
          </cell>
          <cell r="R597">
            <v>26</v>
          </cell>
          <cell r="S597">
            <v>27</v>
          </cell>
          <cell r="T597">
            <v>17</v>
          </cell>
          <cell r="U597">
            <v>30</v>
          </cell>
          <cell r="V597">
            <v>25</v>
          </cell>
          <cell r="W597">
            <v>38</v>
          </cell>
          <cell r="X597">
            <v>35</v>
          </cell>
          <cell r="Y597">
            <v>20</v>
          </cell>
          <cell r="Z597">
            <v>31</v>
          </cell>
          <cell r="AA597">
            <v>44</v>
          </cell>
          <cell r="AB597">
            <v>23</v>
          </cell>
          <cell r="AC597">
            <v>18</v>
          </cell>
          <cell r="AD597">
            <v>22</v>
          </cell>
          <cell r="AE597">
            <v>21</v>
          </cell>
          <cell r="AF597">
            <v>23</v>
          </cell>
          <cell r="AG597">
            <v>25</v>
          </cell>
          <cell r="AH597">
            <v>26</v>
          </cell>
          <cell r="AI597">
            <v>28</v>
          </cell>
          <cell r="AJ597">
            <v>34</v>
          </cell>
          <cell r="AK597">
            <v>28</v>
          </cell>
          <cell r="AL597">
            <v>35</v>
          </cell>
          <cell r="AM597">
            <v>36</v>
          </cell>
          <cell r="AN597">
            <v>29</v>
          </cell>
          <cell r="AO597">
            <v>27</v>
          </cell>
          <cell r="AP597">
            <v>28</v>
          </cell>
          <cell r="AQ597">
            <v>29</v>
          </cell>
          <cell r="AR597">
            <v>32</v>
          </cell>
          <cell r="AS597">
            <v>35</v>
          </cell>
          <cell r="AT597">
            <v>30</v>
          </cell>
          <cell r="AU597">
            <v>37</v>
          </cell>
          <cell r="AV597">
            <v>54</v>
          </cell>
          <cell r="AW597">
            <v>50</v>
          </cell>
          <cell r="AX597">
            <v>48</v>
          </cell>
          <cell r="AY597">
            <v>48</v>
          </cell>
          <cell r="AZ597">
            <v>46</v>
          </cell>
          <cell r="BA597">
            <v>38</v>
          </cell>
          <cell r="BB597">
            <v>43</v>
          </cell>
          <cell r="BC597">
            <v>45</v>
          </cell>
          <cell r="BD597">
            <v>32</v>
          </cell>
          <cell r="BE597">
            <v>45</v>
          </cell>
          <cell r="BF597">
            <v>49</v>
          </cell>
          <cell r="BG597">
            <v>31</v>
          </cell>
          <cell r="BH597">
            <v>33</v>
          </cell>
          <cell r="BI597">
            <v>32</v>
          </cell>
          <cell r="BJ597">
            <v>28</v>
          </cell>
          <cell r="BK597">
            <v>36</v>
          </cell>
          <cell r="BL597">
            <v>29</v>
          </cell>
          <cell r="BM597">
            <v>45</v>
          </cell>
          <cell r="BN597">
            <v>44</v>
          </cell>
          <cell r="BO597">
            <v>35</v>
          </cell>
          <cell r="BP597">
            <v>38</v>
          </cell>
          <cell r="BQ597">
            <v>40</v>
          </cell>
          <cell r="BR597">
            <v>44</v>
          </cell>
          <cell r="BS597">
            <v>51</v>
          </cell>
          <cell r="BT597">
            <v>47</v>
          </cell>
          <cell r="BU597">
            <v>54</v>
          </cell>
          <cell r="BV597">
            <v>61</v>
          </cell>
          <cell r="BW597">
            <v>46</v>
          </cell>
          <cell r="BX597">
            <v>32</v>
          </cell>
          <cell r="BY597">
            <v>42</v>
          </cell>
          <cell r="BZ597">
            <v>52</v>
          </cell>
          <cell r="CA597">
            <v>49</v>
          </cell>
          <cell r="CB597">
            <v>43</v>
          </cell>
          <cell r="CC597">
            <v>47</v>
          </cell>
          <cell r="CD597">
            <v>43</v>
          </cell>
          <cell r="CE597">
            <v>31</v>
          </cell>
          <cell r="CF597">
            <v>43</v>
          </cell>
          <cell r="CG597">
            <v>38</v>
          </cell>
          <cell r="CH597">
            <v>48</v>
          </cell>
          <cell r="CI597">
            <v>38</v>
          </cell>
          <cell r="CJ597">
            <v>30</v>
          </cell>
          <cell r="CK597">
            <v>26</v>
          </cell>
          <cell r="CL597">
            <v>38</v>
          </cell>
          <cell r="CM597">
            <v>33</v>
          </cell>
          <cell r="CN597">
            <v>20</v>
          </cell>
          <cell r="CO597">
            <v>17</v>
          </cell>
          <cell r="CP597">
            <v>15</v>
          </cell>
          <cell r="CQ597">
            <v>14</v>
          </cell>
          <cell r="CR597">
            <v>11</v>
          </cell>
          <cell r="CS597">
            <v>12</v>
          </cell>
          <cell r="CT597">
            <v>8</v>
          </cell>
          <cell r="CU597">
            <v>4</v>
          </cell>
          <cell r="CV597">
            <v>6</v>
          </cell>
          <cell r="CW597">
            <v>2</v>
          </cell>
          <cell r="CX597">
            <v>3</v>
          </cell>
          <cell r="CY597">
            <v>1</v>
          </cell>
          <cell r="CZ597">
            <v>2</v>
          </cell>
          <cell r="DA597">
            <v>1</v>
          </cell>
          <cell r="DB597">
            <v>1</v>
          </cell>
          <cell r="DC597">
            <v>1</v>
          </cell>
          <cell r="DD597">
            <v>0</v>
          </cell>
          <cell r="DE597">
            <v>1</v>
          </cell>
        </row>
        <row r="598">
          <cell r="A598" t="str">
            <v>ｳﾌﾞﾐ31</v>
          </cell>
          <cell r="B598" t="str">
            <v>ｳﾌﾞﾐ</v>
          </cell>
          <cell r="C598">
            <v>3</v>
          </cell>
          <cell r="D598">
            <v>1</v>
          </cell>
          <cell r="E598">
            <v>38</v>
          </cell>
          <cell r="F598">
            <v>32</v>
          </cell>
          <cell r="G598">
            <v>50</v>
          </cell>
          <cell r="H598">
            <v>37</v>
          </cell>
          <cell r="I598">
            <v>43</v>
          </cell>
          <cell r="J598">
            <v>46</v>
          </cell>
          <cell r="K598">
            <v>39</v>
          </cell>
          <cell r="L598">
            <v>45</v>
          </cell>
          <cell r="M598">
            <v>49</v>
          </cell>
          <cell r="N598">
            <v>37</v>
          </cell>
          <cell r="O598">
            <v>36</v>
          </cell>
          <cell r="P598">
            <v>37</v>
          </cell>
          <cell r="Q598">
            <v>51</v>
          </cell>
          <cell r="R598">
            <v>47</v>
          </cell>
          <cell r="S598">
            <v>44</v>
          </cell>
          <cell r="T598">
            <v>47</v>
          </cell>
          <cell r="U598">
            <v>52</v>
          </cell>
          <cell r="V598">
            <v>42</v>
          </cell>
          <cell r="W598">
            <v>61</v>
          </cell>
          <cell r="X598">
            <v>64</v>
          </cell>
          <cell r="Y598">
            <v>41</v>
          </cell>
          <cell r="Z598">
            <v>63</v>
          </cell>
          <cell r="AA598">
            <v>50</v>
          </cell>
          <cell r="AB598">
            <v>53</v>
          </cell>
          <cell r="AC598">
            <v>40</v>
          </cell>
          <cell r="AD598">
            <v>42</v>
          </cell>
          <cell r="AE598">
            <v>52</v>
          </cell>
          <cell r="AF598">
            <v>40</v>
          </cell>
          <cell r="AG598">
            <v>49</v>
          </cell>
          <cell r="AH598">
            <v>47</v>
          </cell>
          <cell r="AI598">
            <v>36</v>
          </cell>
          <cell r="AJ598">
            <v>46</v>
          </cell>
          <cell r="AK598">
            <v>47</v>
          </cell>
          <cell r="AL598">
            <v>46</v>
          </cell>
          <cell r="AM598">
            <v>62</v>
          </cell>
          <cell r="AN598">
            <v>67</v>
          </cell>
          <cell r="AO598">
            <v>61</v>
          </cell>
          <cell r="AP598">
            <v>61</v>
          </cell>
          <cell r="AQ598">
            <v>61</v>
          </cell>
          <cell r="AR598">
            <v>67</v>
          </cell>
          <cell r="AS598">
            <v>60</v>
          </cell>
          <cell r="AT598">
            <v>78</v>
          </cell>
          <cell r="AU598">
            <v>84</v>
          </cell>
          <cell r="AV598">
            <v>70</v>
          </cell>
          <cell r="AW598">
            <v>80</v>
          </cell>
          <cell r="AX598">
            <v>65</v>
          </cell>
          <cell r="AY598">
            <v>69</v>
          </cell>
          <cell r="AZ598">
            <v>93</v>
          </cell>
          <cell r="BA598">
            <v>68</v>
          </cell>
          <cell r="BB598">
            <v>70</v>
          </cell>
          <cell r="BC598">
            <v>52</v>
          </cell>
          <cell r="BD598">
            <v>47</v>
          </cell>
          <cell r="BE598">
            <v>89</v>
          </cell>
          <cell r="BF598">
            <v>61</v>
          </cell>
          <cell r="BG598">
            <v>56</v>
          </cell>
          <cell r="BH598">
            <v>64</v>
          </cell>
          <cell r="BI598">
            <v>55</v>
          </cell>
          <cell r="BJ598">
            <v>68</v>
          </cell>
          <cell r="BK598">
            <v>53</v>
          </cell>
          <cell r="BL598">
            <v>61</v>
          </cell>
          <cell r="BM598">
            <v>74</v>
          </cell>
          <cell r="BN598">
            <v>52</v>
          </cell>
          <cell r="BO598">
            <v>65</v>
          </cell>
          <cell r="BP598">
            <v>69</v>
          </cell>
          <cell r="BQ598">
            <v>66</v>
          </cell>
          <cell r="BR598">
            <v>78</v>
          </cell>
          <cell r="BS598">
            <v>90</v>
          </cell>
          <cell r="BT598">
            <v>80</v>
          </cell>
          <cell r="BU598">
            <v>96</v>
          </cell>
          <cell r="BV598">
            <v>108</v>
          </cell>
          <cell r="BW598">
            <v>107</v>
          </cell>
          <cell r="BX598">
            <v>67</v>
          </cell>
          <cell r="BY598">
            <v>65</v>
          </cell>
          <cell r="BZ598">
            <v>74</v>
          </cell>
          <cell r="CA598">
            <v>71</v>
          </cell>
          <cell r="CB598">
            <v>69</v>
          </cell>
          <cell r="CC598">
            <v>85</v>
          </cell>
          <cell r="CD598">
            <v>75</v>
          </cell>
          <cell r="CE598">
            <v>67</v>
          </cell>
          <cell r="CF598">
            <v>68</v>
          </cell>
          <cell r="CG598">
            <v>46</v>
          </cell>
          <cell r="CH598">
            <v>47</v>
          </cell>
          <cell r="CI598">
            <v>49</v>
          </cell>
          <cell r="CJ598">
            <v>44</v>
          </cell>
          <cell r="CK598">
            <v>29</v>
          </cell>
          <cell r="CL598">
            <v>33</v>
          </cell>
          <cell r="CM598">
            <v>31</v>
          </cell>
          <cell r="CN598">
            <v>25</v>
          </cell>
          <cell r="CO598">
            <v>19</v>
          </cell>
          <cell r="CP598">
            <v>16</v>
          </cell>
          <cell r="CQ598">
            <v>11</v>
          </cell>
          <cell r="CR598">
            <v>14</v>
          </cell>
          <cell r="CS598">
            <v>6</v>
          </cell>
          <cell r="CT598">
            <v>7</v>
          </cell>
          <cell r="CU598">
            <v>5</v>
          </cell>
          <cell r="CV598">
            <v>4</v>
          </cell>
          <cell r="CW598">
            <v>2</v>
          </cell>
          <cell r="CX598">
            <v>0</v>
          </cell>
          <cell r="CY598">
            <v>3</v>
          </cell>
          <cell r="CZ598">
            <v>0</v>
          </cell>
          <cell r="DA598">
            <v>2</v>
          </cell>
          <cell r="DB598">
            <v>0</v>
          </cell>
          <cell r="DC598">
            <v>0</v>
          </cell>
          <cell r="DD598">
            <v>0</v>
          </cell>
          <cell r="DE598">
            <v>0</v>
          </cell>
        </row>
        <row r="599">
          <cell r="A599" t="str">
            <v>ｳﾌﾞﾐ32</v>
          </cell>
          <cell r="B599" t="str">
            <v>ｳﾌﾞﾐ</v>
          </cell>
          <cell r="C599">
            <v>3</v>
          </cell>
          <cell r="D599">
            <v>2</v>
          </cell>
          <cell r="E599">
            <v>41</v>
          </cell>
          <cell r="F599">
            <v>43</v>
          </cell>
          <cell r="G599">
            <v>27</v>
          </cell>
          <cell r="H599">
            <v>33</v>
          </cell>
          <cell r="I599">
            <v>39</v>
          </cell>
          <cell r="J599">
            <v>45</v>
          </cell>
          <cell r="K599">
            <v>37</v>
          </cell>
          <cell r="L599">
            <v>49</v>
          </cell>
          <cell r="M599">
            <v>31</v>
          </cell>
          <cell r="N599">
            <v>50</v>
          </cell>
          <cell r="O599">
            <v>52</v>
          </cell>
          <cell r="P599">
            <v>48</v>
          </cell>
          <cell r="Q599">
            <v>45</v>
          </cell>
          <cell r="R599">
            <v>43</v>
          </cell>
          <cell r="S599">
            <v>52</v>
          </cell>
          <cell r="T599">
            <v>50</v>
          </cell>
          <cell r="U599">
            <v>50</v>
          </cell>
          <cell r="V599">
            <v>39</v>
          </cell>
          <cell r="W599">
            <v>44</v>
          </cell>
          <cell r="X599">
            <v>43</v>
          </cell>
          <cell r="Y599">
            <v>59</v>
          </cell>
          <cell r="Z599">
            <v>39</v>
          </cell>
          <cell r="AA599">
            <v>53</v>
          </cell>
          <cell r="AB599">
            <v>53</v>
          </cell>
          <cell r="AC599">
            <v>47</v>
          </cell>
          <cell r="AD599">
            <v>40</v>
          </cell>
          <cell r="AE599">
            <v>34</v>
          </cell>
          <cell r="AF599">
            <v>44</v>
          </cell>
          <cell r="AG599">
            <v>41</v>
          </cell>
          <cell r="AH599">
            <v>37</v>
          </cell>
          <cell r="AI599">
            <v>42</v>
          </cell>
          <cell r="AJ599">
            <v>47</v>
          </cell>
          <cell r="AK599">
            <v>48</v>
          </cell>
          <cell r="AL599">
            <v>49</v>
          </cell>
          <cell r="AM599">
            <v>61</v>
          </cell>
          <cell r="AN599">
            <v>48</v>
          </cell>
          <cell r="AO599">
            <v>47</v>
          </cell>
          <cell r="AP599">
            <v>60</v>
          </cell>
          <cell r="AQ599">
            <v>52</v>
          </cell>
          <cell r="AR599">
            <v>52</v>
          </cell>
          <cell r="AS599">
            <v>69</v>
          </cell>
          <cell r="AT599">
            <v>67</v>
          </cell>
          <cell r="AU599">
            <v>74</v>
          </cell>
          <cell r="AV599">
            <v>80</v>
          </cell>
          <cell r="AW599">
            <v>74</v>
          </cell>
          <cell r="AX599">
            <v>82</v>
          </cell>
          <cell r="AY599">
            <v>73</v>
          </cell>
          <cell r="AZ599">
            <v>66</v>
          </cell>
          <cell r="BA599">
            <v>61</v>
          </cell>
          <cell r="BB599">
            <v>69</v>
          </cell>
          <cell r="BC599">
            <v>62</v>
          </cell>
          <cell r="BD599">
            <v>43</v>
          </cell>
          <cell r="BE599">
            <v>69</v>
          </cell>
          <cell r="BF599">
            <v>67</v>
          </cell>
          <cell r="BG599">
            <v>50</v>
          </cell>
          <cell r="BH599">
            <v>68</v>
          </cell>
          <cell r="BI599">
            <v>60</v>
          </cell>
          <cell r="BJ599">
            <v>57</v>
          </cell>
          <cell r="BK599">
            <v>66</v>
          </cell>
          <cell r="BL599">
            <v>62</v>
          </cell>
          <cell r="BM599">
            <v>70</v>
          </cell>
          <cell r="BN599">
            <v>64</v>
          </cell>
          <cell r="BO599">
            <v>79</v>
          </cell>
          <cell r="BP599">
            <v>70</v>
          </cell>
          <cell r="BQ599">
            <v>73</v>
          </cell>
          <cell r="BR599">
            <v>95</v>
          </cell>
          <cell r="BS599">
            <v>91</v>
          </cell>
          <cell r="BT599">
            <v>94</v>
          </cell>
          <cell r="BU599">
            <v>109</v>
          </cell>
          <cell r="BV599">
            <v>108</v>
          </cell>
          <cell r="BW599">
            <v>94</v>
          </cell>
          <cell r="BX599">
            <v>79</v>
          </cell>
          <cell r="BY599">
            <v>71</v>
          </cell>
          <cell r="BZ599">
            <v>89</v>
          </cell>
          <cell r="CA599">
            <v>99</v>
          </cell>
          <cell r="CB599">
            <v>91</v>
          </cell>
          <cell r="CC599">
            <v>75</v>
          </cell>
          <cell r="CD599">
            <v>89</v>
          </cell>
          <cell r="CE599">
            <v>70</v>
          </cell>
          <cell r="CF599">
            <v>48</v>
          </cell>
          <cell r="CG599">
            <v>60</v>
          </cell>
          <cell r="CH599">
            <v>51</v>
          </cell>
          <cell r="CI599">
            <v>50</v>
          </cell>
          <cell r="CJ599">
            <v>65</v>
          </cell>
          <cell r="CK599">
            <v>45</v>
          </cell>
          <cell r="CL599">
            <v>50</v>
          </cell>
          <cell r="CM599">
            <v>36</v>
          </cell>
          <cell r="CN599">
            <v>46</v>
          </cell>
          <cell r="CO599">
            <v>23</v>
          </cell>
          <cell r="CP599">
            <v>35</v>
          </cell>
          <cell r="CQ599">
            <v>27</v>
          </cell>
          <cell r="CR599">
            <v>23</v>
          </cell>
          <cell r="CS599">
            <v>31</v>
          </cell>
          <cell r="CT599">
            <v>16</v>
          </cell>
          <cell r="CU599">
            <v>14</v>
          </cell>
          <cell r="CV599">
            <v>10</v>
          </cell>
          <cell r="CW599">
            <v>10</v>
          </cell>
          <cell r="CX599">
            <v>8</v>
          </cell>
          <cell r="CY599">
            <v>2</v>
          </cell>
          <cell r="CZ599">
            <v>7</v>
          </cell>
          <cell r="DA599">
            <v>0</v>
          </cell>
          <cell r="DB599">
            <v>2</v>
          </cell>
          <cell r="DC599">
            <v>0</v>
          </cell>
          <cell r="DD599">
            <v>0</v>
          </cell>
          <cell r="DE599">
            <v>1</v>
          </cell>
        </row>
        <row r="600">
          <cell r="A600" t="str">
            <v>ﾔﾏｻﾞ31</v>
          </cell>
          <cell r="B600" t="str">
            <v>ﾔﾏｻﾞ</v>
          </cell>
          <cell r="C600">
            <v>3</v>
          </cell>
          <cell r="D600">
            <v>1</v>
          </cell>
          <cell r="E600">
            <v>10</v>
          </cell>
          <cell r="F600">
            <v>12</v>
          </cell>
          <cell r="G600">
            <v>7</v>
          </cell>
          <cell r="H600">
            <v>10</v>
          </cell>
          <cell r="I600">
            <v>17</v>
          </cell>
          <cell r="J600">
            <v>11</v>
          </cell>
          <cell r="K600">
            <v>15</v>
          </cell>
          <cell r="L600">
            <v>8</v>
          </cell>
          <cell r="M600">
            <v>8</v>
          </cell>
          <cell r="N600">
            <v>13</v>
          </cell>
          <cell r="O600">
            <v>13</v>
          </cell>
          <cell r="P600">
            <v>11</v>
          </cell>
          <cell r="Q600">
            <v>5</v>
          </cell>
          <cell r="R600">
            <v>15</v>
          </cell>
          <cell r="S600">
            <v>17</v>
          </cell>
          <cell r="T600">
            <v>8</v>
          </cell>
          <cell r="U600">
            <v>10</v>
          </cell>
          <cell r="V600">
            <v>9</v>
          </cell>
          <cell r="W600">
            <v>13</v>
          </cell>
          <cell r="X600">
            <v>15</v>
          </cell>
          <cell r="Y600">
            <v>10</v>
          </cell>
          <cell r="Z600">
            <v>7</v>
          </cell>
          <cell r="AA600">
            <v>13</v>
          </cell>
          <cell r="AB600">
            <v>18</v>
          </cell>
          <cell r="AC600">
            <v>6</v>
          </cell>
          <cell r="AD600">
            <v>9</v>
          </cell>
          <cell r="AE600">
            <v>8</v>
          </cell>
          <cell r="AF600">
            <v>12</v>
          </cell>
          <cell r="AG600">
            <v>6</v>
          </cell>
          <cell r="AH600">
            <v>14</v>
          </cell>
          <cell r="AI600">
            <v>10</v>
          </cell>
          <cell r="AJ600">
            <v>15</v>
          </cell>
          <cell r="AK600">
            <v>16</v>
          </cell>
          <cell r="AL600">
            <v>10</v>
          </cell>
          <cell r="AM600">
            <v>14</v>
          </cell>
          <cell r="AN600">
            <v>16</v>
          </cell>
          <cell r="AO600">
            <v>16</v>
          </cell>
          <cell r="AP600">
            <v>25</v>
          </cell>
          <cell r="AQ600">
            <v>19</v>
          </cell>
          <cell r="AR600">
            <v>14</v>
          </cell>
          <cell r="AS600">
            <v>16</v>
          </cell>
          <cell r="AT600">
            <v>20</v>
          </cell>
          <cell r="AU600">
            <v>21</v>
          </cell>
          <cell r="AV600">
            <v>16</v>
          </cell>
          <cell r="AW600">
            <v>18</v>
          </cell>
          <cell r="AX600">
            <v>22</v>
          </cell>
          <cell r="AY600">
            <v>8</v>
          </cell>
          <cell r="AZ600">
            <v>13</v>
          </cell>
          <cell r="BA600">
            <v>14</v>
          </cell>
          <cell r="BB600">
            <v>21</v>
          </cell>
          <cell r="BC600">
            <v>14</v>
          </cell>
          <cell r="BD600">
            <v>10</v>
          </cell>
          <cell r="BE600">
            <v>13</v>
          </cell>
          <cell r="BF600">
            <v>12</v>
          </cell>
          <cell r="BG600">
            <v>19</v>
          </cell>
          <cell r="BH600">
            <v>11</v>
          </cell>
          <cell r="BI600">
            <v>15</v>
          </cell>
          <cell r="BJ600">
            <v>10</v>
          </cell>
          <cell r="BK600">
            <v>16</v>
          </cell>
          <cell r="BL600">
            <v>13</v>
          </cell>
          <cell r="BM600">
            <v>14</v>
          </cell>
          <cell r="BN600">
            <v>12</v>
          </cell>
          <cell r="BO600">
            <v>11</v>
          </cell>
          <cell r="BP600">
            <v>10</v>
          </cell>
          <cell r="BQ600">
            <v>9</v>
          </cell>
          <cell r="BR600">
            <v>15</v>
          </cell>
          <cell r="BS600">
            <v>19</v>
          </cell>
          <cell r="BT600">
            <v>17</v>
          </cell>
          <cell r="BU600">
            <v>18</v>
          </cell>
          <cell r="BV600">
            <v>27</v>
          </cell>
          <cell r="BW600">
            <v>18</v>
          </cell>
          <cell r="BX600">
            <v>12</v>
          </cell>
          <cell r="BY600">
            <v>22</v>
          </cell>
          <cell r="BZ600">
            <v>9</v>
          </cell>
          <cell r="CA600">
            <v>20</v>
          </cell>
          <cell r="CB600">
            <v>16</v>
          </cell>
          <cell r="CC600">
            <v>16</v>
          </cell>
          <cell r="CD600">
            <v>12</v>
          </cell>
          <cell r="CE600">
            <v>15</v>
          </cell>
          <cell r="CF600">
            <v>7</v>
          </cell>
          <cell r="CG600">
            <v>10</v>
          </cell>
          <cell r="CH600">
            <v>13</v>
          </cell>
          <cell r="CI600">
            <v>9</v>
          </cell>
          <cell r="CJ600">
            <v>8</v>
          </cell>
          <cell r="CK600">
            <v>3</v>
          </cell>
          <cell r="CL600">
            <v>7</v>
          </cell>
          <cell r="CM600">
            <v>6</v>
          </cell>
          <cell r="CN600">
            <v>8</v>
          </cell>
          <cell r="CO600">
            <v>5</v>
          </cell>
          <cell r="CP600">
            <v>3</v>
          </cell>
          <cell r="CQ600">
            <v>1</v>
          </cell>
          <cell r="CR600">
            <v>2</v>
          </cell>
          <cell r="CS600">
            <v>0</v>
          </cell>
          <cell r="CT600">
            <v>4</v>
          </cell>
          <cell r="CU600">
            <v>1</v>
          </cell>
          <cell r="CV600">
            <v>0</v>
          </cell>
          <cell r="CW600">
            <v>0</v>
          </cell>
          <cell r="CX600">
            <v>0</v>
          </cell>
          <cell r="CY600">
            <v>0</v>
          </cell>
          <cell r="CZ600">
            <v>0</v>
          </cell>
          <cell r="DA600">
            <v>0</v>
          </cell>
          <cell r="DB600">
            <v>0</v>
          </cell>
          <cell r="DC600">
            <v>0</v>
          </cell>
          <cell r="DD600">
            <v>0</v>
          </cell>
          <cell r="DE600">
            <v>0</v>
          </cell>
        </row>
        <row r="601">
          <cell r="A601" t="str">
            <v>ﾔﾏｻﾞ32</v>
          </cell>
          <cell r="B601" t="str">
            <v>ﾔﾏｻﾞ</v>
          </cell>
          <cell r="C601">
            <v>3</v>
          </cell>
          <cell r="D601">
            <v>2</v>
          </cell>
          <cell r="E601">
            <v>12</v>
          </cell>
          <cell r="F601">
            <v>7</v>
          </cell>
          <cell r="G601">
            <v>14</v>
          </cell>
          <cell r="H601">
            <v>17</v>
          </cell>
          <cell r="I601">
            <v>15</v>
          </cell>
          <cell r="J601">
            <v>8</v>
          </cell>
          <cell r="K601">
            <v>5</v>
          </cell>
          <cell r="L601">
            <v>10</v>
          </cell>
          <cell r="M601">
            <v>11</v>
          </cell>
          <cell r="N601">
            <v>9</v>
          </cell>
          <cell r="O601">
            <v>10</v>
          </cell>
          <cell r="P601">
            <v>12</v>
          </cell>
          <cell r="Q601">
            <v>2</v>
          </cell>
          <cell r="R601">
            <v>14</v>
          </cell>
          <cell r="S601">
            <v>8</v>
          </cell>
          <cell r="T601">
            <v>8</v>
          </cell>
          <cell r="U601">
            <v>10</v>
          </cell>
          <cell r="V601">
            <v>20</v>
          </cell>
          <cell r="W601">
            <v>10</v>
          </cell>
          <cell r="X601">
            <v>13</v>
          </cell>
          <cell r="Y601">
            <v>10</v>
          </cell>
          <cell r="Z601">
            <v>13</v>
          </cell>
          <cell r="AA601">
            <v>11</v>
          </cell>
          <cell r="AB601">
            <v>10</v>
          </cell>
          <cell r="AC601">
            <v>10</v>
          </cell>
          <cell r="AD601">
            <v>9</v>
          </cell>
          <cell r="AE601">
            <v>7</v>
          </cell>
          <cell r="AF601">
            <v>9</v>
          </cell>
          <cell r="AG601">
            <v>17</v>
          </cell>
          <cell r="AH601">
            <v>13</v>
          </cell>
          <cell r="AI601">
            <v>8</v>
          </cell>
          <cell r="AJ601">
            <v>9</v>
          </cell>
          <cell r="AK601">
            <v>9</v>
          </cell>
          <cell r="AL601">
            <v>15</v>
          </cell>
          <cell r="AM601">
            <v>9</v>
          </cell>
          <cell r="AN601">
            <v>9</v>
          </cell>
          <cell r="AO601">
            <v>14</v>
          </cell>
          <cell r="AP601">
            <v>15</v>
          </cell>
          <cell r="AQ601">
            <v>20</v>
          </cell>
          <cell r="AR601">
            <v>22</v>
          </cell>
          <cell r="AS601">
            <v>17</v>
          </cell>
          <cell r="AT601">
            <v>11</v>
          </cell>
          <cell r="AU601">
            <v>18</v>
          </cell>
          <cell r="AV601">
            <v>15</v>
          </cell>
          <cell r="AW601">
            <v>13</v>
          </cell>
          <cell r="AX601">
            <v>17</v>
          </cell>
          <cell r="AY601">
            <v>15</v>
          </cell>
          <cell r="AZ601">
            <v>25</v>
          </cell>
          <cell r="BA601">
            <v>21</v>
          </cell>
          <cell r="BB601">
            <v>11</v>
          </cell>
          <cell r="BC601">
            <v>17</v>
          </cell>
          <cell r="BD601">
            <v>8</v>
          </cell>
          <cell r="BE601">
            <v>11</v>
          </cell>
          <cell r="BF601">
            <v>10</v>
          </cell>
          <cell r="BG601">
            <v>15</v>
          </cell>
          <cell r="BH601">
            <v>10</v>
          </cell>
          <cell r="BI601">
            <v>15</v>
          </cell>
          <cell r="BJ601">
            <v>10</v>
          </cell>
          <cell r="BK601">
            <v>16</v>
          </cell>
          <cell r="BL601">
            <v>13</v>
          </cell>
          <cell r="BM601">
            <v>13</v>
          </cell>
          <cell r="BN601">
            <v>15</v>
          </cell>
          <cell r="BO601">
            <v>10</v>
          </cell>
          <cell r="BP601">
            <v>11</v>
          </cell>
          <cell r="BQ601">
            <v>11</v>
          </cell>
          <cell r="BR601">
            <v>21</v>
          </cell>
          <cell r="BS601">
            <v>15</v>
          </cell>
          <cell r="BT601">
            <v>26</v>
          </cell>
          <cell r="BU601">
            <v>22</v>
          </cell>
          <cell r="BV601">
            <v>21</v>
          </cell>
          <cell r="BW601">
            <v>15</v>
          </cell>
          <cell r="BX601">
            <v>17</v>
          </cell>
          <cell r="BY601">
            <v>15</v>
          </cell>
          <cell r="BZ601">
            <v>20</v>
          </cell>
          <cell r="CA601">
            <v>13</v>
          </cell>
          <cell r="CB601">
            <v>9</v>
          </cell>
          <cell r="CC601">
            <v>19</v>
          </cell>
          <cell r="CD601">
            <v>16</v>
          </cell>
          <cell r="CE601">
            <v>11</v>
          </cell>
          <cell r="CF601">
            <v>11</v>
          </cell>
          <cell r="CG601">
            <v>9</v>
          </cell>
          <cell r="CH601">
            <v>10</v>
          </cell>
          <cell r="CI601">
            <v>9</v>
          </cell>
          <cell r="CJ601">
            <v>12</v>
          </cell>
          <cell r="CK601">
            <v>16</v>
          </cell>
          <cell r="CL601">
            <v>11</v>
          </cell>
          <cell r="CM601">
            <v>6</v>
          </cell>
          <cell r="CN601">
            <v>6</v>
          </cell>
          <cell r="CO601">
            <v>5</v>
          </cell>
          <cell r="CP601">
            <v>11</v>
          </cell>
          <cell r="CQ601">
            <v>9</v>
          </cell>
          <cell r="CR601">
            <v>8</v>
          </cell>
          <cell r="CS601">
            <v>5</v>
          </cell>
          <cell r="CT601">
            <v>3</v>
          </cell>
          <cell r="CU601">
            <v>1</v>
          </cell>
          <cell r="CV601">
            <v>5</v>
          </cell>
          <cell r="CW601">
            <v>2</v>
          </cell>
          <cell r="CX601">
            <v>2</v>
          </cell>
          <cell r="CY601">
            <v>1</v>
          </cell>
          <cell r="CZ601">
            <v>3</v>
          </cell>
          <cell r="DA601">
            <v>0</v>
          </cell>
          <cell r="DB601">
            <v>0</v>
          </cell>
          <cell r="DC601">
            <v>0</v>
          </cell>
          <cell r="DD601">
            <v>0</v>
          </cell>
          <cell r="DE601">
            <v>1</v>
          </cell>
        </row>
        <row r="602">
          <cell r="A602" t="str">
            <v>ﾕｳﾄ131</v>
          </cell>
          <cell r="B602" t="str">
            <v>ﾕｳﾄ1</v>
          </cell>
          <cell r="C602">
            <v>3</v>
          </cell>
          <cell r="D602">
            <v>1</v>
          </cell>
          <cell r="E602">
            <v>14</v>
          </cell>
          <cell r="F602">
            <v>11</v>
          </cell>
          <cell r="G602">
            <v>9</v>
          </cell>
          <cell r="H602">
            <v>9</v>
          </cell>
          <cell r="I602">
            <v>10</v>
          </cell>
          <cell r="J602">
            <v>12</v>
          </cell>
          <cell r="K602">
            <v>6</v>
          </cell>
          <cell r="L602">
            <v>8</v>
          </cell>
          <cell r="M602">
            <v>11</v>
          </cell>
          <cell r="N602">
            <v>8</v>
          </cell>
          <cell r="O602">
            <v>11</v>
          </cell>
          <cell r="P602">
            <v>11</v>
          </cell>
          <cell r="Q602">
            <v>8</v>
          </cell>
          <cell r="R602">
            <v>6</v>
          </cell>
          <cell r="S602">
            <v>13</v>
          </cell>
          <cell r="T602">
            <v>6</v>
          </cell>
          <cell r="U602">
            <v>5</v>
          </cell>
          <cell r="V602">
            <v>3</v>
          </cell>
          <cell r="W602">
            <v>4</v>
          </cell>
          <cell r="X602">
            <v>2</v>
          </cell>
          <cell r="Y602">
            <v>6</v>
          </cell>
          <cell r="Z602">
            <v>2</v>
          </cell>
          <cell r="AA602">
            <v>5</v>
          </cell>
          <cell r="AB602">
            <v>7</v>
          </cell>
          <cell r="AC602">
            <v>6</v>
          </cell>
          <cell r="AD602">
            <v>8</v>
          </cell>
          <cell r="AE602">
            <v>9</v>
          </cell>
          <cell r="AF602">
            <v>5</v>
          </cell>
          <cell r="AG602">
            <v>5</v>
          </cell>
          <cell r="AH602">
            <v>9</v>
          </cell>
          <cell r="AI602">
            <v>9</v>
          </cell>
          <cell r="AJ602">
            <v>12</v>
          </cell>
          <cell r="AK602">
            <v>16</v>
          </cell>
          <cell r="AL602">
            <v>10</v>
          </cell>
          <cell r="AM602">
            <v>14</v>
          </cell>
          <cell r="AN602">
            <v>13</v>
          </cell>
          <cell r="AO602">
            <v>9</v>
          </cell>
          <cell r="AP602">
            <v>16</v>
          </cell>
          <cell r="AQ602">
            <v>13</v>
          </cell>
          <cell r="AR602">
            <v>6</v>
          </cell>
          <cell r="AS602">
            <v>15</v>
          </cell>
          <cell r="AT602">
            <v>17</v>
          </cell>
          <cell r="AU602">
            <v>13</v>
          </cell>
          <cell r="AV602">
            <v>13</v>
          </cell>
          <cell r="AW602">
            <v>13</v>
          </cell>
          <cell r="AX602">
            <v>13</v>
          </cell>
          <cell r="AY602">
            <v>11</v>
          </cell>
          <cell r="AZ602">
            <v>20</v>
          </cell>
          <cell r="BA602">
            <v>5</v>
          </cell>
          <cell r="BB602">
            <v>8</v>
          </cell>
          <cell r="BC602">
            <v>8</v>
          </cell>
          <cell r="BD602">
            <v>11</v>
          </cell>
          <cell r="BE602">
            <v>6</v>
          </cell>
          <cell r="BF602">
            <v>7</v>
          </cell>
          <cell r="BG602">
            <v>7</v>
          </cell>
          <cell r="BH602">
            <v>1</v>
          </cell>
          <cell r="BI602">
            <v>3</v>
          </cell>
          <cell r="BJ602">
            <v>1</v>
          </cell>
          <cell r="BK602">
            <v>6</v>
          </cell>
          <cell r="BL602">
            <v>1</v>
          </cell>
          <cell r="BM602">
            <v>3</v>
          </cell>
          <cell r="BN602">
            <v>2</v>
          </cell>
          <cell r="BO602">
            <v>2</v>
          </cell>
          <cell r="BP602">
            <v>0</v>
          </cell>
          <cell r="BQ602">
            <v>4</v>
          </cell>
          <cell r="BR602">
            <v>2</v>
          </cell>
          <cell r="BS602">
            <v>1</v>
          </cell>
          <cell r="BT602">
            <v>1</v>
          </cell>
          <cell r="BU602">
            <v>2</v>
          </cell>
          <cell r="BV602">
            <v>3</v>
          </cell>
          <cell r="BW602">
            <v>0</v>
          </cell>
          <cell r="BX602">
            <v>1</v>
          </cell>
          <cell r="BY602">
            <v>4</v>
          </cell>
          <cell r="BZ602">
            <v>2</v>
          </cell>
          <cell r="CA602">
            <v>3</v>
          </cell>
          <cell r="CB602">
            <v>0</v>
          </cell>
          <cell r="CC602">
            <v>5</v>
          </cell>
          <cell r="CD602">
            <v>3</v>
          </cell>
          <cell r="CE602">
            <v>2</v>
          </cell>
          <cell r="CF602">
            <v>0</v>
          </cell>
          <cell r="CG602">
            <v>2</v>
          </cell>
          <cell r="CH602">
            <v>3</v>
          </cell>
          <cell r="CI602">
            <v>1</v>
          </cell>
          <cell r="CJ602">
            <v>0</v>
          </cell>
          <cell r="CK602">
            <v>0</v>
          </cell>
          <cell r="CL602">
            <v>0</v>
          </cell>
          <cell r="CM602">
            <v>0</v>
          </cell>
          <cell r="CN602">
            <v>1</v>
          </cell>
          <cell r="CO602">
            <v>0</v>
          </cell>
          <cell r="CP602">
            <v>0</v>
          </cell>
          <cell r="CQ602">
            <v>0</v>
          </cell>
          <cell r="CR602">
            <v>0</v>
          </cell>
          <cell r="CS602">
            <v>0</v>
          </cell>
          <cell r="CT602">
            <v>1</v>
          </cell>
          <cell r="CU602">
            <v>0</v>
          </cell>
          <cell r="CV602">
            <v>0</v>
          </cell>
          <cell r="CW602">
            <v>0</v>
          </cell>
          <cell r="CX602">
            <v>0</v>
          </cell>
          <cell r="CY602">
            <v>0</v>
          </cell>
          <cell r="CZ602">
            <v>0</v>
          </cell>
          <cell r="DA602">
            <v>0</v>
          </cell>
          <cell r="DB602">
            <v>0</v>
          </cell>
          <cell r="DC602">
            <v>0</v>
          </cell>
          <cell r="DD602">
            <v>0</v>
          </cell>
          <cell r="DE602">
            <v>0</v>
          </cell>
        </row>
        <row r="603">
          <cell r="A603" t="str">
            <v>ﾕｳﾄ132</v>
          </cell>
          <cell r="B603" t="str">
            <v>ﾕｳﾄ1</v>
          </cell>
          <cell r="C603">
            <v>3</v>
          </cell>
          <cell r="D603">
            <v>2</v>
          </cell>
          <cell r="E603">
            <v>13</v>
          </cell>
          <cell r="F603">
            <v>4</v>
          </cell>
          <cell r="G603">
            <v>12</v>
          </cell>
          <cell r="H603">
            <v>6</v>
          </cell>
          <cell r="I603">
            <v>12</v>
          </cell>
          <cell r="J603">
            <v>8</v>
          </cell>
          <cell r="K603">
            <v>10</v>
          </cell>
          <cell r="L603">
            <v>19</v>
          </cell>
          <cell r="M603">
            <v>6</v>
          </cell>
          <cell r="N603">
            <v>12</v>
          </cell>
          <cell r="O603">
            <v>13</v>
          </cell>
          <cell r="P603">
            <v>8</v>
          </cell>
          <cell r="Q603">
            <v>7</v>
          </cell>
          <cell r="R603">
            <v>5</v>
          </cell>
          <cell r="S603">
            <v>3</v>
          </cell>
          <cell r="T603">
            <v>5</v>
          </cell>
          <cell r="U603">
            <v>10</v>
          </cell>
          <cell r="V603">
            <v>2</v>
          </cell>
          <cell r="W603">
            <v>6</v>
          </cell>
          <cell r="X603">
            <v>5</v>
          </cell>
          <cell r="Y603">
            <v>2</v>
          </cell>
          <cell r="Z603">
            <v>7</v>
          </cell>
          <cell r="AA603">
            <v>2</v>
          </cell>
          <cell r="AB603">
            <v>12</v>
          </cell>
          <cell r="AC603">
            <v>6</v>
          </cell>
          <cell r="AD603">
            <v>7</v>
          </cell>
          <cell r="AE603">
            <v>5</v>
          </cell>
          <cell r="AF603">
            <v>14</v>
          </cell>
          <cell r="AG603">
            <v>5</v>
          </cell>
          <cell r="AH603">
            <v>9</v>
          </cell>
          <cell r="AI603">
            <v>6</v>
          </cell>
          <cell r="AJ603">
            <v>14</v>
          </cell>
          <cell r="AK603">
            <v>9</v>
          </cell>
          <cell r="AL603">
            <v>8</v>
          </cell>
          <cell r="AM603">
            <v>9</v>
          </cell>
          <cell r="AN603">
            <v>10</v>
          </cell>
          <cell r="AO603">
            <v>12</v>
          </cell>
          <cell r="AP603">
            <v>13</v>
          </cell>
          <cell r="AQ603">
            <v>17</v>
          </cell>
          <cell r="AR603">
            <v>18</v>
          </cell>
          <cell r="AS603">
            <v>12</v>
          </cell>
          <cell r="AT603">
            <v>14</v>
          </cell>
          <cell r="AU603">
            <v>14</v>
          </cell>
          <cell r="AV603">
            <v>7</v>
          </cell>
          <cell r="AW603">
            <v>11</v>
          </cell>
          <cell r="AX603">
            <v>10</v>
          </cell>
          <cell r="AY603">
            <v>9</v>
          </cell>
          <cell r="AZ603">
            <v>6</v>
          </cell>
          <cell r="BA603">
            <v>4</v>
          </cell>
          <cell r="BB603">
            <v>12</v>
          </cell>
          <cell r="BC603">
            <v>5</v>
          </cell>
          <cell r="BD603">
            <v>7</v>
          </cell>
          <cell r="BE603">
            <v>6</v>
          </cell>
          <cell r="BF603">
            <v>2</v>
          </cell>
          <cell r="BG603">
            <v>9</v>
          </cell>
          <cell r="BH603">
            <v>2</v>
          </cell>
          <cell r="BI603">
            <v>2</v>
          </cell>
          <cell r="BJ603">
            <v>2</v>
          </cell>
          <cell r="BK603">
            <v>2</v>
          </cell>
          <cell r="BL603">
            <v>1</v>
          </cell>
          <cell r="BM603">
            <v>2</v>
          </cell>
          <cell r="BN603">
            <v>2</v>
          </cell>
          <cell r="BO603">
            <v>3</v>
          </cell>
          <cell r="BP603">
            <v>4</v>
          </cell>
          <cell r="BQ603">
            <v>3</v>
          </cell>
          <cell r="BR603">
            <v>2</v>
          </cell>
          <cell r="BS603">
            <v>1</v>
          </cell>
          <cell r="BT603">
            <v>5</v>
          </cell>
          <cell r="BU603">
            <v>1</v>
          </cell>
          <cell r="BV603">
            <v>2</v>
          </cell>
          <cell r="BW603">
            <v>4</v>
          </cell>
          <cell r="BX603">
            <v>3</v>
          </cell>
          <cell r="BY603">
            <v>1</v>
          </cell>
          <cell r="BZ603">
            <v>3</v>
          </cell>
          <cell r="CA603">
            <v>2</v>
          </cell>
          <cell r="CB603">
            <v>4</v>
          </cell>
          <cell r="CC603">
            <v>2</v>
          </cell>
          <cell r="CD603">
            <v>2</v>
          </cell>
          <cell r="CE603">
            <v>2</v>
          </cell>
          <cell r="CF603">
            <v>2</v>
          </cell>
          <cell r="CG603">
            <v>0</v>
          </cell>
          <cell r="CH603">
            <v>0</v>
          </cell>
          <cell r="CI603">
            <v>2</v>
          </cell>
          <cell r="CJ603">
            <v>0</v>
          </cell>
          <cell r="CK603">
            <v>0</v>
          </cell>
          <cell r="CL603">
            <v>1</v>
          </cell>
          <cell r="CM603">
            <v>0</v>
          </cell>
          <cell r="CN603">
            <v>1</v>
          </cell>
          <cell r="CO603">
            <v>0</v>
          </cell>
          <cell r="CP603">
            <v>2</v>
          </cell>
          <cell r="CQ603">
            <v>0</v>
          </cell>
          <cell r="CR603">
            <v>0</v>
          </cell>
          <cell r="CS603">
            <v>0</v>
          </cell>
          <cell r="CT603">
            <v>0</v>
          </cell>
          <cell r="CU603">
            <v>0</v>
          </cell>
          <cell r="CV603">
            <v>0</v>
          </cell>
          <cell r="CW603">
            <v>0</v>
          </cell>
          <cell r="CX603">
            <v>0</v>
          </cell>
          <cell r="CY603">
            <v>0</v>
          </cell>
          <cell r="CZ603">
            <v>0</v>
          </cell>
          <cell r="DA603">
            <v>0</v>
          </cell>
          <cell r="DB603">
            <v>0</v>
          </cell>
          <cell r="DC603">
            <v>0</v>
          </cell>
          <cell r="DD603">
            <v>0</v>
          </cell>
          <cell r="DE603">
            <v>0</v>
          </cell>
        </row>
        <row r="604">
          <cell r="A604" t="str">
            <v>ﾕｳﾄ231</v>
          </cell>
          <cell r="B604" t="str">
            <v>ﾕｳﾄ2</v>
          </cell>
          <cell r="C604">
            <v>3</v>
          </cell>
          <cell r="D604">
            <v>1</v>
          </cell>
          <cell r="E604">
            <v>7</v>
          </cell>
          <cell r="F604">
            <v>10</v>
          </cell>
          <cell r="G604">
            <v>10</v>
          </cell>
          <cell r="H604">
            <v>6</v>
          </cell>
          <cell r="I604">
            <v>12</v>
          </cell>
          <cell r="J604">
            <v>18</v>
          </cell>
          <cell r="K604">
            <v>8</v>
          </cell>
          <cell r="L604">
            <v>20</v>
          </cell>
          <cell r="M604">
            <v>15</v>
          </cell>
          <cell r="N604">
            <v>22</v>
          </cell>
          <cell r="O604">
            <v>13</v>
          </cell>
          <cell r="P604">
            <v>27</v>
          </cell>
          <cell r="Q604">
            <v>27</v>
          </cell>
          <cell r="R604">
            <v>21</v>
          </cell>
          <cell r="S604">
            <v>19</v>
          </cell>
          <cell r="T604">
            <v>20</v>
          </cell>
          <cell r="U604">
            <v>15</v>
          </cell>
          <cell r="V604">
            <v>8</v>
          </cell>
          <cell r="W604">
            <v>9</v>
          </cell>
          <cell r="X604">
            <v>9</v>
          </cell>
          <cell r="Y604">
            <v>3</v>
          </cell>
          <cell r="Z604">
            <v>4</v>
          </cell>
          <cell r="AA604">
            <v>6</v>
          </cell>
          <cell r="AB604">
            <v>3</v>
          </cell>
          <cell r="AC604">
            <v>1</v>
          </cell>
          <cell r="AD604">
            <v>0</v>
          </cell>
          <cell r="AE604">
            <v>1</v>
          </cell>
          <cell r="AF604">
            <v>2</v>
          </cell>
          <cell r="AG604">
            <v>0</v>
          </cell>
          <cell r="AH604">
            <v>1</v>
          </cell>
          <cell r="AI604">
            <v>6</v>
          </cell>
          <cell r="AJ604">
            <v>4</v>
          </cell>
          <cell r="AK604">
            <v>4</v>
          </cell>
          <cell r="AL604">
            <v>4</v>
          </cell>
          <cell r="AM604">
            <v>6</v>
          </cell>
          <cell r="AN604">
            <v>9</v>
          </cell>
          <cell r="AO604">
            <v>6</v>
          </cell>
          <cell r="AP604">
            <v>16</v>
          </cell>
          <cell r="AQ604">
            <v>14</v>
          </cell>
          <cell r="AR604">
            <v>14</v>
          </cell>
          <cell r="AS604">
            <v>8</v>
          </cell>
          <cell r="AT604">
            <v>18</v>
          </cell>
          <cell r="AU604">
            <v>10</v>
          </cell>
          <cell r="AV604">
            <v>25</v>
          </cell>
          <cell r="AW604">
            <v>16</v>
          </cell>
          <cell r="AX604">
            <v>16</v>
          </cell>
          <cell r="AY604">
            <v>16</v>
          </cell>
          <cell r="AZ604">
            <v>26</v>
          </cell>
          <cell r="BA604">
            <v>12</v>
          </cell>
          <cell r="BB604">
            <v>14</v>
          </cell>
          <cell r="BC604">
            <v>18</v>
          </cell>
          <cell r="BD604">
            <v>7</v>
          </cell>
          <cell r="BE604">
            <v>4</v>
          </cell>
          <cell r="BF604">
            <v>10</v>
          </cell>
          <cell r="BG604">
            <v>8</v>
          </cell>
          <cell r="BH604">
            <v>2</v>
          </cell>
          <cell r="BI604">
            <v>4</v>
          </cell>
          <cell r="BJ604">
            <v>5</v>
          </cell>
          <cell r="BK604">
            <v>0</v>
          </cell>
          <cell r="BL604">
            <v>2</v>
          </cell>
          <cell r="BM604">
            <v>2</v>
          </cell>
          <cell r="BN604">
            <v>4</v>
          </cell>
          <cell r="BO604">
            <v>0</v>
          </cell>
          <cell r="BP604">
            <v>2</v>
          </cell>
          <cell r="BQ604">
            <v>3</v>
          </cell>
          <cell r="BR604">
            <v>3</v>
          </cell>
          <cell r="BS604">
            <v>1</v>
          </cell>
          <cell r="BT604">
            <v>2</v>
          </cell>
          <cell r="BU604">
            <v>7</v>
          </cell>
          <cell r="BV604">
            <v>3</v>
          </cell>
          <cell r="BW604">
            <v>4</v>
          </cell>
          <cell r="BX604">
            <v>2</v>
          </cell>
          <cell r="BY604">
            <v>1</v>
          </cell>
          <cell r="BZ604">
            <v>2</v>
          </cell>
          <cell r="CA604">
            <v>3</v>
          </cell>
          <cell r="CB604">
            <v>1</v>
          </cell>
          <cell r="CC604">
            <v>0</v>
          </cell>
          <cell r="CD604">
            <v>3</v>
          </cell>
          <cell r="CE604">
            <v>1</v>
          </cell>
          <cell r="CF604">
            <v>0</v>
          </cell>
          <cell r="CG604">
            <v>1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0</v>
          </cell>
          <cell r="CN604">
            <v>1</v>
          </cell>
          <cell r="CO604">
            <v>2</v>
          </cell>
          <cell r="CP604">
            <v>0</v>
          </cell>
          <cell r="CQ604">
            <v>1</v>
          </cell>
          <cell r="CR604">
            <v>0</v>
          </cell>
          <cell r="CS604">
            <v>0</v>
          </cell>
          <cell r="CT604">
            <v>0</v>
          </cell>
          <cell r="CU604">
            <v>2</v>
          </cell>
          <cell r="CV604">
            <v>1</v>
          </cell>
          <cell r="CW604">
            <v>0</v>
          </cell>
          <cell r="CX604">
            <v>0</v>
          </cell>
          <cell r="CY604">
            <v>0</v>
          </cell>
          <cell r="CZ604">
            <v>0</v>
          </cell>
          <cell r="DA604">
            <v>0</v>
          </cell>
          <cell r="DB604">
            <v>0</v>
          </cell>
          <cell r="DC604">
            <v>0</v>
          </cell>
          <cell r="DD604">
            <v>0</v>
          </cell>
          <cell r="DE604">
            <v>0</v>
          </cell>
        </row>
        <row r="605">
          <cell r="A605" t="str">
            <v>ﾕｳﾄ232</v>
          </cell>
          <cell r="B605" t="str">
            <v>ﾕｳﾄ2</v>
          </cell>
          <cell r="C605">
            <v>3</v>
          </cell>
          <cell r="D605">
            <v>2</v>
          </cell>
          <cell r="E605">
            <v>1</v>
          </cell>
          <cell r="F605">
            <v>6</v>
          </cell>
          <cell r="G605">
            <v>6</v>
          </cell>
          <cell r="H605">
            <v>5</v>
          </cell>
          <cell r="I605">
            <v>8</v>
          </cell>
          <cell r="J605">
            <v>12</v>
          </cell>
          <cell r="K605">
            <v>12</v>
          </cell>
          <cell r="L605">
            <v>15</v>
          </cell>
          <cell r="M605">
            <v>15</v>
          </cell>
          <cell r="N605">
            <v>18</v>
          </cell>
          <cell r="O605">
            <v>18</v>
          </cell>
          <cell r="P605">
            <v>14</v>
          </cell>
          <cell r="Q605">
            <v>13</v>
          </cell>
          <cell r="R605">
            <v>25</v>
          </cell>
          <cell r="S605">
            <v>11</v>
          </cell>
          <cell r="T605">
            <v>9</v>
          </cell>
          <cell r="U605">
            <v>11</v>
          </cell>
          <cell r="V605">
            <v>7</v>
          </cell>
          <cell r="W605">
            <v>7</v>
          </cell>
          <cell r="X605">
            <v>5</v>
          </cell>
          <cell r="Y605">
            <v>7</v>
          </cell>
          <cell r="Z605">
            <v>2</v>
          </cell>
          <cell r="AA605">
            <v>3</v>
          </cell>
          <cell r="AB605">
            <v>2</v>
          </cell>
          <cell r="AC605">
            <v>2</v>
          </cell>
          <cell r="AD605">
            <v>2</v>
          </cell>
          <cell r="AE605">
            <v>2</v>
          </cell>
          <cell r="AF605">
            <v>2</v>
          </cell>
          <cell r="AG605">
            <v>7</v>
          </cell>
          <cell r="AH605">
            <v>1</v>
          </cell>
          <cell r="AI605">
            <v>6</v>
          </cell>
          <cell r="AJ605">
            <v>1</v>
          </cell>
          <cell r="AK605">
            <v>8</v>
          </cell>
          <cell r="AL605">
            <v>8</v>
          </cell>
          <cell r="AM605">
            <v>5</v>
          </cell>
          <cell r="AN605">
            <v>9</v>
          </cell>
          <cell r="AO605">
            <v>10</v>
          </cell>
          <cell r="AP605">
            <v>19</v>
          </cell>
          <cell r="AQ605">
            <v>12</v>
          </cell>
          <cell r="AR605">
            <v>9</v>
          </cell>
          <cell r="AS605">
            <v>23</v>
          </cell>
          <cell r="AT605">
            <v>18</v>
          </cell>
          <cell r="AU605">
            <v>20</v>
          </cell>
          <cell r="AV605">
            <v>14</v>
          </cell>
          <cell r="AW605">
            <v>17</v>
          </cell>
          <cell r="AX605">
            <v>18</v>
          </cell>
          <cell r="AY605">
            <v>21</v>
          </cell>
          <cell r="AZ605">
            <v>13</v>
          </cell>
          <cell r="BA605">
            <v>20</v>
          </cell>
          <cell r="BB605">
            <v>14</v>
          </cell>
          <cell r="BC605">
            <v>6</v>
          </cell>
          <cell r="BD605">
            <v>4</v>
          </cell>
          <cell r="BE605">
            <v>8</v>
          </cell>
          <cell r="BF605">
            <v>3</v>
          </cell>
          <cell r="BG605">
            <v>3</v>
          </cell>
          <cell r="BH605">
            <v>4</v>
          </cell>
          <cell r="BI605">
            <v>3</v>
          </cell>
          <cell r="BJ605">
            <v>1</v>
          </cell>
          <cell r="BK605">
            <v>2</v>
          </cell>
          <cell r="BL605">
            <v>3</v>
          </cell>
          <cell r="BM605">
            <v>3</v>
          </cell>
          <cell r="BN605">
            <v>2</v>
          </cell>
          <cell r="BO605">
            <v>0</v>
          </cell>
          <cell r="BP605">
            <v>2</v>
          </cell>
          <cell r="BQ605">
            <v>1</v>
          </cell>
          <cell r="BR605">
            <v>2</v>
          </cell>
          <cell r="BS605">
            <v>6</v>
          </cell>
          <cell r="BT605">
            <v>3</v>
          </cell>
          <cell r="BU605">
            <v>5</v>
          </cell>
          <cell r="BV605">
            <v>1</v>
          </cell>
          <cell r="BW605">
            <v>1</v>
          </cell>
          <cell r="BX605">
            <v>2</v>
          </cell>
          <cell r="BY605">
            <v>5</v>
          </cell>
          <cell r="BZ605">
            <v>3</v>
          </cell>
          <cell r="CA605">
            <v>3</v>
          </cell>
          <cell r="CB605">
            <v>0</v>
          </cell>
          <cell r="CC605">
            <v>0</v>
          </cell>
          <cell r="CD605">
            <v>1</v>
          </cell>
          <cell r="CE605">
            <v>1</v>
          </cell>
          <cell r="CF605">
            <v>2</v>
          </cell>
          <cell r="CG605">
            <v>2</v>
          </cell>
          <cell r="CH605">
            <v>2</v>
          </cell>
          <cell r="CI605">
            <v>1</v>
          </cell>
          <cell r="CJ605">
            <v>3</v>
          </cell>
          <cell r="CK605">
            <v>2</v>
          </cell>
          <cell r="CL605">
            <v>0</v>
          </cell>
          <cell r="CM605">
            <v>4</v>
          </cell>
          <cell r="CN605">
            <v>0</v>
          </cell>
          <cell r="CO605">
            <v>3</v>
          </cell>
          <cell r="CP605">
            <v>0</v>
          </cell>
          <cell r="CQ605">
            <v>1</v>
          </cell>
          <cell r="CR605">
            <v>1</v>
          </cell>
          <cell r="CS605">
            <v>1</v>
          </cell>
          <cell r="CT605">
            <v>0</v>
          </cell>
          <cell r="CU605">
            <v>1</v>
          </cell>
          <cell r="CV605">
            <v>1</v>
          </cell>
          <cell r="CW605">
            <v>1</v>
          </cell>
          <cell r="CX605">
            <v>0</v>
          </cell>
          <cell r="CY605">
            <v>0</v>
          </cell>
          <cell r="CZ605">
            <v>0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</row>
        <row r="606">
          <cell r="A606" t="str">
            <v>ﾆｼｸ 31</v>
          </cell>
          <cell r="B606" t="str">
            <v xml:space="preserve">ﾆｼｸ </v>
          </cell>
          <cell r="C606">
            <v>3</v>
          </cell>
          <cell r="D606">
            <v>1</v>
          </cell>
          <cell r="E606">
            <v>396</v>
          </cell>
          <cell r="F606">
            <v>477</v>
          </cell>
          <cell r="G606">
            <v>442</v>
          </cell>
          <cell r="H606">
            <v>475</v>
          </cell>
          <cell r="I606">
            <v>521</v>
          </cell>
          <cell r="J606">
            <v>530</v>
          </cell>
          <cell r="K606">
            <v>509</v>
          </cell>
          <cell r="L606">
            <v>530</v>
          </cell>
          <cell r="M606">
            <v>570</v>
          </cell>
          <cell r="N606">
            <v>595</v>
          </cell>
          <cell r="O606">
            <v>586</v>
          </cell>
          <cell r="P606">
            <v>603</v>
          </cell>
          <cell r="Q606">
            <v>591</v>
          </cell>
          <cell r="R606">
            <v>613</v>
          </cell>
          <cell r="S606">
            <v>642</v>
          </cell>
          <cell r="T606">
            <v>659</v>
          </cell>
          <cell r="U606">
            <v>628</v>
          </cell>
          <cell r="V606">
            <v>639</v>
          </cell>
          <cell r="W606">
            <v>645</v>
          </cell>
          <cell r="X606">
            <v>644</v>
          </cell>
          <cell r="Y606">
            <v>554</v>
          </cell>
          <cell r="Z606">
            <v>558</v>
          </cell>
          <cell r="AA606">
            <v>545</v>
          </cell>
          <cell r="AB606">
            <v>528</v>
          </cell>
          <cell r="AC606">
            <v>493</v>
          </cell>
          <cell r="AD606">
            <v>495</v>
          </cell>
          <cell r="AE606">
            <v>486</v>
          </cell>
          <cell r="AF606">
            <v>498</v>
          </cell>
          <cell r="AG606">
            <v>493</v>
          </cell>
          <cell r="AH606">
            <v>588</v>
          </cell>
          <cell r="AI606">
            <v>572</v>
          </cell>
          <cell r="AJ606">
            <v>618</v>
          </cell>
          <cell r="AK606">
            <v>641</v>
          </cell>
          <cell r="AL606">
            <v>598</v>
          </cell>
          <cell r="AM606">
            <v>697</v>
          </cell>
          <cell r="AN606">
            <v>670</v>
          </cell>
          <cell r="AO606">
            <v>684</v>
          </cell>
          <cell r="AP606">
            <v>751</v>
          </cell>
          <cell r="AQ606">
            <v>689</v>
          </cell>
          <cell r="AR606">
            <v>744</v>
          </cell>
          <cell r="AS606">
            <v>768</v>
          </cell>
          <cell r="AT606">
            <v>830</v>
          </cell>
          <cell r="AU606">
            <v>891</v>
          </cell>
          <cell r="AV606">
            <v>922</v>
          </cell>
          <cell r="AW606">
            <v>938</v>
          </cell>
          <cell r="AX606">
            <v>955</v>
          </cell>
          <cell r="AY606">
            <v>864</v>
          </cell>
          <cell r="AZ606">
            <v>914</v>
          </cell>
          <cell r="BA606">
            <v>860</v>
          </cell>
          <cell r="BB606">
            <v>864</v>
          </cell>
          <cell r="BC606">
            <v>815</v>
          </cell>
          <cell r="BD606">
            <v>597</v>
          </cell>
          <cell r="BE606">
            <v>837</v>
          </cell>
          <cell r="BF606">
            <v>774</v>
          </cell>
          <cell r="BG606">
            <v>681</v>
          </cell>
          <cell r="BH606">
            <v>649</v>
          </cell>
          <cell r="BI606">
            <v>661</v>
          </cell>
          <cell r="BJ606">
            <v>664</v>
          </cell>
          <cell r="BK606">
            <v>662</v>
          </cell>
          <cell r="BL606">
            <v>663</v>
          </cell>
          <cell r="BM606">
            <v>669</v>
          </cell>
          <cell r="BN606">
            <v>606</v>
          </cell>
          <cell r="BO606">
            <v>699</v>
          </cell>
          <cell r="BP606">
            <v>648</v>
          </cell>
          <cell r="BQ606">
            <v>710</v>
          </cell>
          <cell r="BR606">
            <v>693</v>
          </cell>
          <cell r="BS606">
            <v>808</v>
          </cell>
          <cell r="BT606">
            <v>813</v>
          </cell>
          <cell r="BU606">
            <v>934</v>
          </cell>
          <cell r="BV606">
            <v>887</v>
          </cell>
          <cell r="BW606">
            <v>853</v>
          </cell>
          <cell r="BX606">
            <v>556</v>
          </cell>
          <cell r="BY606">
            <v>575</v>
          </cell>
          <cell r="BZ606">
            <v>678</v>
          </cell>
          <cell r="CA606">
            <v>623</v>
          </cell>
          <cell r="CB606">
            <v>612</v>
          </cell>
          <cell r="CC606">
            <v>564</v>
          </cell>
          <cell r="CD606">
            <v>543</v>
          </cell>
          <cell r="CE606">
            <v>467</v>
          </cell>
          <cell r="CF606">
            <v>475</v>
          </cell>
          <cell r="CG606">
            <v>445</v>
          </cell>
          <cell r="CH606">
            <v>406</v>
          </cell>
          <cell r="CI606">
            <v>397</v>
          </cell>
          <cell r="CJ606">
            <v>334</v>
          </cell>
          <cell r="CK606">
            <v>268</v>
          </cell>
          <cell r="CL606">
            <v>281</v>
          </cell>
          <cell r="CM606">
            <v>274</v>
          </cell>
          <cell r="CN606">
            <v>182</v>
          </cell>
          <cell r="CO606">
            <v>171</v>
          </cell>
          <cell r="CP606">
            <v>147</v>
          </cell>
          <cell r="CQ606">
            <v>101</v>
          </cell>
          <cell r="CR606">
            <v>87</v>
          </cell>
          <cell r="CS606">
            <v>80</v>
          </cell>
          <cell r="CT606">
            <v>53</v>
          </cell>
          <cell r="CU606">
            <v>39</v>
          </cell>
          <cell r="CV606">
            <v>24</v>
          </cell>
          <cell r="CW606">
            <v>13</v>
          </cell>
          <cell r="CX606">
            <v>9</v>
          </cell>
          <cell r="CY606">
            <v>11</v>
          </cell>
          <cell r="CZ606">
            <v>5</v>
          </cell>
          <cell r="DA606">
            <v>2</v>
          </cell>
          <cell r="DB606">
            <v>2</v>
          </cell>
          <cell r="DC606">
            <v>0</v>
          </cell>
          <cell r="DD606">
            <v>1</v>
          </cell>
          <cell r="DE606">
            <v>1</v>
          </cell>
        </row>
        <row r="607">
          <cell r="A607" t="str">
            <v>ﾆｼｸ 32</v>
          </cell>
          <cell r="B607" t="str">
            <v xml:space="preserve">ﾆｼｸ </v>
          </cell>
          <cell r="C607">
            <v>3</v>
          </cell>
          <cell r="D607">
            <v>2</v>
          </cell>
          <cell r="E607">
            <v>413</v>
          </cell>
          <cell r="F607">
            <v>415</v>
          </cell>
          <cell r="G607">
            <v>444</v>
          </cell>
          <cell r="H607">
            <v>431</v>
          </cell>
          <cell r="I607">
            <v>468</v>
          </cell>
          <cell r="J607">
            <v>518</v>
          </cell>
          <cell r="K607">
            <v>501</v>
          </cell>
          <cell r="L607">
            <v>499</v>
          </cell>
          <cell r="M607">
            <v>543</v>
          </cell>
          <cell r="N607">
            <v>544</v>
          </cell>
          <cell r="O607">
            <v>590</v>
          </cell>
          <cell r="P607">
            <v>555</v>
          </cell>
          <cell r="Q607">
            <v>569</v>
          </cell>
          <cell r="R607">
            <v>539</v>
          </cell>
          <cell r="S607">
            <v>612</v>
          </cell>
          <cell r="T607">
            <v>562</v>
          </cell>
          <cell r="U607">
            <v>576</v>
          </cell>
          <cell r="V607">
            <v>544</v>
          </cell>
          <cell r="W607">
            <v>601</v>
          </cell>
          <cell r="X607">
            <v>584</v>
          </cell>
          <cell r="Y607">
            <v>530</v>
          </cell>
          <cell r="Z607">
            <v>488</v>
          </cell>
          <cell r="AA607">
            <v>527</v>
          </cell>
          <cell r="AB607">
            <v>447</v>
          </cell>
          <cell r="AC607">
            <v>469</v>
          </cell>
          <cell r="AD607">
            <v>439</v>
          </cell>
          <cell r="AE607">
            <v>430</v>
          </cell>
          <cell r="AF607">
            <v>471</v>
          </cell>
          <cell r="AG607">
            <v>475</v>
          </cell>
          <cell r="AH607">
            <v>526</v>
          </cell>
          <cell r="AI607">
            <v>476</v>
          </cell>
          <cell r="AJ607">
            <v>534</v>
          </cell>
          <cell r="AK607">
            <v>562</v>
          </cell>
          <cell r="AL607">
            <v>599</v>
          </cell>
          <cell r="AM607">
            <v>632</v>
          </cell>
          <cell r="AN607">
            <v>580</v>
          </cell>
          <cell r="AO607">
            <v>610</v>
          </cell>
          <cell r="AP607">
            <v>680</v>
          </cell>
          <cell r="AQ607">
            <v>717</v>
          </cell>
          <cell r="AR607">
            <v>750</v>
          </cell>
          <cell r="AS607">
            <v>786</v>
          </cell>
          <cell r="AT607">
            <v>815</v>
          </cell>
          <cell r="AU607">
            <v>812</v>
          </cell>
          <cell r="AV607">
            <v>918</v>
          </cell>
          <cell r="AW607">
            <v>956</v>
          </cell>
          <cell r="AX607">
            <v>887</v>
          </cell>
          <cell r="AY607">
            <v>927</v>
          </cell>
          <cell r="AZ607">
            <v>823</v>
          </cell>
          <cell r="BA607">
            <v>789</v>
          </cell>
          <cell r="BB607">
            <v>810</v>
          </cell>
          <cell r="BC607">
            <v>761</v>
          </cell>
          <cell r="BD607">
            <v>509</v>
          </cell>
          <cell r="BE607">
            <v>786</v>
          </cell>
          <cell r="BF607">
            <v>634</v>
          </cell>
          <cell r="BG607">
            <v>647</v>
          </cell>
          <cell r="BH607">
            <v>653</v>
          </cell>
          <cell r="BI607">
            <v>620</v>
          </cell>
          <cell r="BJ607">
            <v>600</v>
          </cell>
          <cell r="BK607">
            <v>668</v>
          </cell>
          <cell r="BL607">
            <v>655</v>
          </cell>
          <cell r="BM607">
            <v>658</v>
          </cell>
          <cell r="BN607">
            <v>705</v>
          </cell>
          <cell r="BO607">
            <v>687</v>
          </cell>
          <cell r="BP607">
            <v>627</v>
          </cell>
          <cell r="BQ607">
            <v>730</v>
          </cell>
          <cell r="BR607">
            <v>747</v>
          </cell>
          <cell r="BS607">
            <v>809</v>
          </cell>
          <cell r="BT607">
            <v>840</v>
          </cell>
          <cell r="BU607">
            <v>961</v>
          </cell>
          <cell r="BV607">
            <v>948</v>
          </cell>
          <cell r="BW607">
            <v>822</v>
          </cell>
          <cell r="BX607">
            <v>560</v>
          </cell>
          <cell r="BY607">
            <v>624</v>
          </cell>
          <cell r="BZ607">
            <v>745</v>
          </cell>
          <cell r="CA607">
            <v>680</v>
          </cell>
          <cell r="CB607">
            <v>635</v>
          </cell>
          <cell r="CC607">
            <v>693</v>
          </cell>
          <cell r="CD607">
            <v>627</v>
          </cell>
          <cell r="CE607">
            <v>531</v>
          </cell>
          <cell r="CF607">
            <v>533</v>
          </cell>
          <cell r="CG607">
            <v>534</v>
          </cell>
          <cell r="CH607">
            <v>522</v>
          </cell>
          <cell r="CI607">
            <v>549</v>
          </cell>
          <cell r="CJ607">
            <v>465</v>
          </cell>
          <cell r="CK607">
            <v>437</v>
          </cell>
          <cell r="CL607">
            <v>423</v>
          </cell>
          <cell r="CM607">
            <v>418</v>
          </cell>
          <cell r="CN607">
            <v>389</v>
          </cell>
          <cell r="CO607">
            <v>269</v>
          </cell>
          <cell r="CP607">
            <v>315</v>
          </cell>
          <cell r="CQ607">
            <v>279</v>
          </cell>
          <cell r="CR607">
            <v>239</v>
          </cell>
          <cell r="CS607">
            <v>205</v>
          </cell>
          <cell r="CT607">
            <v>169</v>
          </cell>
          <cell r="CU607">
            <v>120</v>
          </cell>
          <cell r="CV607">
            <v>94</v>
          </cell>
          <cell r="CW607">
            <v>77</v>
          </cell>
          <cell r="CX607">
            <v>64</v>
          </cell>
          <cell r="CY607">
            <v>30</v>
          </cell>
          <cell r="CZ607">
            <v>32</v>
          </cell>
          <cell r="DA607">
            <v>13</v>
          </cell>
          <cell r="DB607">
            <v>13</v>
          </cell>
          <cell r="DC607">
            <v>13</v>
          </cell>
          <cell r="DD607">
            <v>9</v>
          </cell>
          <cell r="DE607">
            <v>8</v>
          </cell>
        </row>
        <row r="608">
          <cell r="A608" t="str">
            <v>ｱｵﾔ 41</v>
          </cell>
          <cell r="B608" t="str">
            <v xml:space="preserve">ｱｵﾔ </v>
          </cell>
          <cell r="C608">
            <v>4</v>
          </cell>
          <cell r="D608">
            <v>1</v>
          </cell>
          <cell r="E608">
            <v>6</v>
          </cell>
          <cell r="F608">
            <v>5</v>
          </cell>
          <cell r="G608">
            <v>4</v>
          </cell>
          <cell r="H608">
            <v>1</v>
          </cell>
          <cell r="I608">
            <v>6</v>
          </cell>
          <cell r="J608">
            <v>2</v>
          </cell>
          <cell r="K608">
            <v>5</v>
          </cell>
          <cell r="L608">
            <v>1</v>
          </cell>
          <cell r="M608">
            <v>3</v>
          </cell>
          <cell r="N608">
            <v>3</v>
          </cell>
          <cell r="O608">
            <v>3</v>
          </cell>
          <cell r="P608">
            <v>4</v>
          </cell>
          <cell r="Q608">
            <v>2</v>
          </cell>
          <cell r="R608">
            <v>1</v>
          </cell>
          <cell r="S608">
            <v>8</v>
          </cell>
          <cell r="T608">
            <v>4</v>
          </cell>
          <cell r="U608">
            <v>5</v>
          </cell>
          <cell r="V608">
            <v>0</v>
          </cell>
          <cell r="W608">
            <v>5</v>
          </cell>
          <cell r="X608">
            <v>2</v>
          </cell>
          <cell r="Y608">
            <v>3</v>
          </cell>
          <cell r="Z608">
            <v>6</v>
          </cell>
          <cell r="AA608">
            <v>2</v>
          </cell>
          <cell r="AB608">
            <v>0</v>
          </cell>
          <cell r="AC608">
            <v>5</v>
          </cell>
          <cell r="AD608">
            <v>5</v>
          </cell>
          <cell r="AE608">
            <v>2</v>
          </cell>
          <cell r="AF608">
            <v>3</v>
          </cell>
          <cell r="AG608">
            <v>7</v>
          </cell>
          <cell r="AH608">
            <v>6</v>
          </cell>
          <cell r="AI608">
            <v>6</v>
          </cell>
          <cell r="AJ608">
            <v>8</v>
          </cell>
          <cell r="AK608">
            <v>13</v>
          </cell>
          <cell r="AL608">
            <v>11</v>
          </cell>
          <cell r="AM608">
            <v>9</v>
          </cell>
          <cell r="AN608">
            <v>14</v>
          </cell>
          <cell r="AO608">
            <v>5</v>
          </cell>
          <cell r="AP608">
            <v>8</v>
          </cell>
          <cell r="AQ608">
            <v>7</v>
          </cell>
          <cell r="AR608">
            <v>6</v>
          </cell>
          <cell r="AS608">
            <v>9</v>
          </cell>
          <cell r="AT608">
            <v>6</v>
          </cell>
          <cell r="AU608">
            <v>1</v>
          </cell>
          <cell r="AV608">
            <v>10</v>
          </cell>
          <cell r="AW608">
            <v>3</v>
          </cell>
          <cell r="AX608">
            <v>9</v>
          </cell>
          <cell r="AY608">
            <v>5</v>
          </cell>
          <cell r="AZ608">
            <v>3</v>
          </cell>
          <cell r="BA608">
            <v>6</v>
          </cell>
          <cell r="BB608">
            <v>6</v>
          </cell>
          <cell r="BC608">
            <v>5</v>
          </cell>
          <cell r="BD608">
            <v>4</v>
          </cell>
          <cell r="BE608">
            <v>5</v>
          </cell>
          <cell r="BF608">
            <v>2</v>
          </cell>
          <cell r="BG608">
            <v>1</v>
          </cell>
          <cell r="BH608">
            <v>5</v>
          </cell>
          <cell r="BI608">
            <v>7</v>
          </cell>
          <cell r="BJ608">
            <v>2</v>
          </cell>
          <cell r="BK608">
            <v>3</v>
          </cell>
          <cell r="BL608">
            <v>4</v>
          </cell>
          <cell r="BM608">
            <v>7</v>
          </cell>
          <cell r="BN608">
            <v>2</v>
          </cell>
          <cell r="BO608">
            <v>5</v>
          </cell>
          <cell r="BP608">
            <v>3</v>
          </cell>
          <cell r="BQ608">
            <v>4</v>
          </cell>
          <cell r="BR608">
            <v>1</v>
          </cell>
          <cell r="BS608">
            <v>6</v>
          </cell>
          <cell r="BT608">
            <v>0</v>
          </cell>
          <cell r="BU608">
            <v>4</v>
          </cell>
          <cell r="BV608">
            <v>3</v>
          </cell>
          <cell r="BW608">
            <v>3</v>
          </cell>
          <cell r="BX608">
            <v>2</v>
          </cell>
          <cell r="BY608">
            <v>2</v>
          </cell>
          <cell r="BZ608">
            <v>3</v>
          </cell>
          <cell r="CA608">
            <v>4</v>
          </cell>
          <cell r="CB608">
            <v>4</v>
          </cell>
          <cell r="CC608">
            <v>1</v>
          </cell>
          <cell r="CD608">
            <v>5</v>
          </cell>
          <cell r="CE608">
            <v>0</v>
          </cell>
          <cell r="CF608">
            <v>1</v>
          </cell>
          <cell r="CG608">
            <v>1</v>
          </cell>
          <cell r="CH608">
            <v>2</v>
          </cell>
          <cell r="CI608">
            <v>6</v>
          </cell>
          <cell r="CJ608">
            <v>2</v>
          </cell>
          <cell r="CK608">
            <v>1</v>
          </cell>
          <cell r="CL608">
            <v>4</v>
          </cell>
          <cell r="CM608">
            <v>0</v>
          </cell>
          <cell r="CN608">
            <v>0</v>
          </cell>
          <cell r="CO608">
            <v>0</v>
          </cell>
          <cell r="CP608">
            <v>0</v>
          </cell>
          <cell r="CQ608">
            <v>1</v>
          </cell>
          <cell r="CR608">
            <v>0</v>
          </cell>
          <cell r="CS608">
            <v>0</v>
          </cell>
          <cell r="CT608">
            <v>0</v>
          </cell>
          <cell r="CU608">
            <v>0</v>
          </cell>
          <cell r="CV608">
            <v>0</v>
          </cell>
          <cell r="CW608">
            <v>0</v>
          </cell>
          <cell r="CX608">
            <v>0</v>
          </cell>
          <cell r="CY608">
            <v>1</v>
          </cell>
          <cell r="CZ608">
            <v>0</v>
          </cell>
          <cell r="DA608">
            <v>0</v>
          </cell>
          <cell r="DB608">
            <v>0</v>
          </cell>
          <cell r="DC608">
            <v>0</v>
          </cell>
          <cell r="DD608">
            <v>0</v>
          </cell>
          <cell r="DE608">
            <v>0</v>
          </cell>
        </row>
        <row r="609">
          <cell r="A609" t="str">
            <v>ｱｵﾔ 42</v>
          </cell>
          <cell r="B609" t="str">
            <v xml:space="preserve">ｱｵﾔ </v>
          </cell>
          <cell r="C609">
            <v>4</v>
          </cell>
          <cell r="D609">
            <v>2</v>
          </cell>
          <cell r="E609">
            <v>6</v>
          </cell>
          <cell r="F609">
            <v>8</v>
          </cell>
          <cell r="G609">
            <v>8</v>
          </cell>
          <cell r="H609">
            <v>6</v>
          </cell>
          <cell r="I609">
            <v>5</v>
          </cell>
          <cell r="J609">
            <v>4</v>
          </cell>
          <cell r="K609">
            <v>4</v>
          </cell>
          <cell r="L609">
            <v>3</v>
          </cell>
          <cell r="M609">
            <v>4</v>
          </cell>
          <cell r="N609">
            <v>4</v>
          </cell>
          <cell r="O609">
            <v>3</v>
          </cell>
          <cell r="P609">
            <v>3</v>
          </cell>
          <cell r="Q609">
            <v>2</v>
          </cell>
          <cell r="R609">
            <v>5</v>
          </cell>
          <cell r="S609">
            <v>3</v>
          </cell>
          <cell r="T609">
            <v>0</v>
          </cell>
          <cell r="U609">
            <v>4</v>
          </cell>
          <cell r="V609">
            <v>4</v>
          </cell>
          <cell r="W609">
            <v>3</v>
          </cell>
          <cell r="X609">
            <v>2</v>
          </cell>
          <cell r="Y609">
            <v>5</v>
          </cell>
          <cell r="Z609">
            <v>3</v>
          </cell>
          <cell r="AA609">
            <v>3</v>
          </cell>
          <cell r="AB609">
            <v>4</v>
          </cell>
          <cell r="AC609">
            <v>2</v>
          </cell>
          <cell r="AD609">
            <v>3</v>
          </cell>
          <cell r="AE609">
            <v>3</v>
          </cell>
          <cell r="AF609">
            <v>5</v>
          </cell>
          <cell r="AG609">
            <v>7</v>
          </cell>
          <cell r="AH609">
            <v>5</v>
          </cell>
          <cell r="AI609">
            <v>13</v>
          </cell>
          <cell r="AJ609">
            <v>10</v>
          </cell>
          <cell r="AK609">
            <v>6</v>
          </cell>
          <cell r="AL609">
            <v>9</v>
          </cell>
          <cell r="AM609">
            <v>5</v>
          </cell>
          <cell r="AN609">
            <v>6</v>
          </cell>
          <cell r="AO609">
            <v>4</v>
          </cell>
          <cell r="AP609">
            <v>5</v>
          </cell>
          <cell r="AQ609">
            <v>6</v>
          </cell>
          <cell r="AR609">
            <v>8</v>
          </cell>
          <cell r="AS609">
            <v>4</v>
          </cell>
          <cell r="AT609">
            <v>2</v>
          </cell>
          <cell r="AU609">
            <v>4</v>
          </cell>
          <cell r="AV609">
            <v>7</v>
          </cell>
          <cell r="AW609">
            <v>8</v>
          </cell>
          <cell r="AX609">
            <v>3</v>
          </cell>
          <cell r="AY609">
            <v>9</v>
          </cell>
          <cell r="AZ609">
            <v>5</v>
          </cell>
          <cell r="BA609">
            <v>4</v>
          </cell>
          <cell r="BB609">
            <v>5</v>
          </cell>
          <cell r="BC609">
            <v>2</v>
          </cell>
          <cell r="BD609">
            <v>2</v>
          </cell>
          <cell r="BE609">
            <v>6</v>
          </cell>
          <cell r="BF609">
            <v>2</v>
          </cell>
          <cell r="BG609">
            <v>4</v>
          </cell>
          <cell r="BH609">
            <v>2</v>
          </cell>
          <cell r="BI609">
            <v>4</v>
          </cell>
          <cell r="BJ609">
            <v>5</v>
          </cell>
          <cell r="BK609">
            <v>2</v>
          </cell>
          <cell r="BL609">
            <v>3</v>
          </cell>
          <cell r="BM609">
            <v>0</v>
          </cell>
          <cell r="BN609">
            <v>4</v>
          </cell>
          <cell r="BO609">
            <v>6</v>
          </cell>
          <cell r="BP609">
            <v>4</v>
          </cell>
          <cell r="BQ609">
            <v>2</v>
          </cell>
          <cell r="BR609">
            <v>5</v>
          </cell>
          <cell r="BS609">
            <v>3</v>
          </cell>
          <cell r="BT609">
            <v>3</v>
          </cell>
          <cell r="BU609">
            <v>4</v>
          </cell>
          <cell r="BV609">
            <v>7</v>
          </cell>
          <cell r="BW609">
            <v>4</v>
          </cell>
          <cell r="BX609">
            <v>2</v>
          </cell>
          <cell r="BY609">
            <v>2</v>
          </cell>
          <cell r="BZ609">
            <v>2</v>
          </cell>
          <cell r="CA609">
            <v>3</v>
          </cell>
          <cell r="CB609">
            <v>2</v>
          </cell>
          <cell r="CC609">
            <v>4</v>
          </cell>
          <cell r="CD609">
            <v>3</v>
          </cell>
          <cell r="CE609">
            <v>2</v>
          </cell>
          <cell r="CF609">
            <v>3</v>
          </cell>
          <cell r="CG609">
            <v>1</v>
          </cell>
          <cell r="CH609">
            <v>4</v>
          </cell>
          <cell r="CI609">
            <v>4</v>
          </cell>
          <cell r="CJ609">
            <v>3</v>
          </cell>
          <cell r="CK609">
            <v>0</v>
          </cell>
          <cell r="CL609">
            <v>1</v>
          </cell>
          <cell r="CM609">
            <v>4</v>
          </cell>
          <cell r="CN609">
            <v>4</v>
          </cell>
          <cell r="CO609">
            <v>2</v>
          </cell>
          <cell r="CP609">
            <v>2</v>
          </cell>
          <cell r="CQ609">
            <v>2</v>
          </cell>
          <cell r="CR609">
            <v>1</v>
          </cell>
          <cell r="CS609">
            <v>1</v>
          </cell>
          <cell r="CT609">
            <v>1</v>
          </cell>
          <cell r="CU609">
            <v>1</v>
          </cell>
          <cell r="CV609">
            <v>1</v>
          </cell>
          <cell r="CW609">
            <v>2</v>
          </cell>
          <cell r="CX609">
            <v>0</v>
          </cell>
          <cell r="CY609">
            <v>0</v>
          </cell>
          <cell r="CZ609">
            <v>0</v>
          </cell>
          <cell r="DA609">
            <v>0</v>
          </cell>
          <cell r="DB609">
            <v>0</v>
          </cell>
          <cell r="DC609">
            <v>0</v>
          </cell>
          <cell r="DD609">
            <v>0</v>
          </cell>
          <cell r="DE609">
            <v>0</v>
          </cell>
        </row>
        <row r="610">
          <cell r="A610" t="str">
            <v>ｲｲﾀﾞ41</v>
          </cell>
          <cell r="B610" t="str">
            <v>ｲｲﾀﾞ</v>
          </cell>
          <cell r="C610">
            <v>4</v>
          </cell>
          <cell r="D610">
            <v>1</v>
          </cell>
          <cell r="E610">
            <v>32</v>
          </cell>
          <cell r="F610">
            <v>28</v>
          </cell>
          <cell r="G610">
            <v>22</v>
          </cell>
          <cell r="H610">
            <v>16</v>
          </cell>
          <cell r="I610">
            <v>18</v>
          </cell>
          <cell r="J610">
            <v>21</v>
          </cell>
          <cell r="K610">
            <v>22</v>
          </cell>
          <cell r="L610">
            <v>25</v>
          </cell>
          <cell r="M610">
            <v>17</v>
          </cell>
          <cell r="N610">
            <v>24</v>
          </cell>
          <cell r="O610">
            <v>18</v>
          </cell>
          <cell r="P610">
            <v>29</v>
          </cell>
          <cell r="Q610">
            <v>20</v>
          </cell>
          <cell r="R610">
            <v>23</v>
          </cell>
          <cell r="S610">
            <v>24</v>
          </cell>
          <cell r="T610">
            <v>27</v>
          </cell>
          <cell r="U610">
            <v>20</v>
          </cell>
          <cell r="V610">
            <v>29</v>
          </cell>
          <cell r="W610">
            <v>25</v>
          </cell>
          <cell r="X610">
            <v>21</v>
          </cell>
          <cell r="Y610">
            <v>26</v>
          </cell>
          <cell r="Z610">
            <v>19</v>
          </cell>
          <cell r="AA610">
            <v>20</v>
          </cell>
          <cell r="AB610">
            <v>19</v>
          </cell>
          <cell r="AC610">
            <v>23</v>
          </cell>
          <cell r="AD610">
            <v>21</v>
          </cell>
          <cell r="AE610">
            <v>25</v>
          </cell>
          <cell r="AF610">
            <v>35</v>
          </cell>
          <cell r="AG610">
            <v>28</v>
          </cell>
          <cell r="AH610">
            <v>28</v>
          </cell>
          <cell r="AI610">
            <v>33</v>
          </cell>
          <cell r="AJ610">
            <v>37</v>
          </cell>
          <cell r="AK610">
            <v>30</v>
          </cell>
          <cell r="AL610">
            <v>27</v>
          </cell>
          <cell r="AM610">
            <v>25</v>
          </cell>
          <cell r="AN610">
            <v>40</v>
          </cell>
          <cell r="AO610">
            <v>33</v>
          </cell>
          <cell r="AP610">
            <v>27</v>
          </cell>
          <cell r="AQ610">
            <v>28</v>
          </cell>
          <cell r="AR610">
            <v>35</v>
          </cell>
          <cell r="AS610">
            <v>32</v>
          </cell>
          <cell r="AT610">
            <v>39</v>
          </cell>
          <cell r="AU610">
            <v>29</v>
          </cell>
          <cell r="AV610">
            <v>35</v>
          </cell>
          <cell r="AW610">
            <v>54</v>
          </cell>
          <cell r="AX610">
            <v>39</v>
          </cell>
          <cell r="AY610">
            <v>34</v>
          </cell>
          <cell r="AZ610">
            <v>43</v>
          </cell>
          <cell r="BA610">
            <v>25</v>
          </cell>
          <cell r="BB610">
            <v>38</v>
          </cell>
          <cell r="BC610">
            <v>24</v>
          </cell>
          <cell r="BD610">
            <v>24</v>
          </cell>
          <cell r="BE610">
            <v>30</v>
          </cell>
          <cell r="BF610">
            <v>24</v>
          </cell>
          <cell r="BG610">
            <v>23</v>
          </cell>
          <cell r="BH610">
            <v>30</v>
          </cell>
          <cell r="BI610">
            <v>27</v>
          </cell>
          <cell r="BJ610">
            <v>32</v>
          </cell>
          <cell r="BK610">
            <v>32</v>
          </cell>
          <cell r="BL610">
            <v>26</v>
          </cell>
          <cell r="BM610">
            <v>18</v>
          </cell>
          <cell r="BN610">
            <v>23</v>
          </cell>
          <cell r="BO610">
            <v>26</v>
          </cell>
          <cell r="BP610">
            <v>24</v>
          </cell>
          <cell r="BQ610">
            <v>22</v>
          </cell>
          <cell r="BR610">
            <v>24</v>
          </cell>
          <cell r="BS610">
            <v>29</v>
          </cell>
          <cell r="BT610">
            <v>35</v>
          </cell>
          <cell r="BU610">
            <v>42</v>
          </cell>
          <cell r="BV610">
            <v>33</v>
          </cell>
          <cell r="BW610">
            <v>21</v>
          </cell>
          <cell r="BX610">
            <v>12</v>
          </cell>
          <cell r="BY610">
            <v>20</v>
          </cell>
          <cell r="BZ610">
            <v>25</v>
          </cell>
          <cell r="CA610">
            <v>25</v>
          </cell>
          <cell r="CB610">
            <v>24</v>
          </cell>
          <cell r="CC610">
            <v>26</v>
          </cell>
          <cell r="CD610">
            <v>17</v>
          </cell>
          <cell r="CE610">
            <v>10</v>
          </cell>
          <cell r="CF610">
            <v>20</v>
          </cell>
          <cell r="CG610">
            <v>18</v>
          </cell>
          <cell r="CH610">
            <v>16</v>
          </cell>
          <cell r="CI610">
            <v>10</v>
          </cell>
          <cell r="CJ610">
            <v>8</v>
          </cell>
          <cell r="CK610">
            <v>12</v>
          </cell>
          <cell r="CL610">
            <v>7</v>
          </cell>
          <cell r="CM610">
            <v>9</v>
          </cell>
          <cell r="CN610">
            <v>7</v>
          </cell>
          <cell r="CO610">
            <v>7</v>
          </cell>
          <cell r="CP610">
            <v>1</v>
          </cell>
          <cell r="CQ610">
            <v>2</v>
          </cell>
          <cell r="CR610">
            <v>1</v>
          </cell>
          <cell r="CS610">
            <v>1</v>
          </cell>
          <cell r="CT610">
            <v>2</v>
          </cell>
          <cell r="CU610">
            <v>1</v>
          </cell>
          <cell r="CV610">
            <v>0</v>
          </cell>
          <cell r="CW610">
            <v>0</v>
          </cell>
          <cell r="CX610">
            <v>1</v>
          </cell>
          <cell r="CY610">
            <v>0</v>
          </cell>
          <cell r="CZ610">
            <v>1</v>
          </cell>
          <cell r="DA610">
            <v>0</v>
          </cell>
          <cell r="DB610">
            <v>0</v>
          </cell>
          <cell r="DC610">
            <v>0</v>
          </cell>
          <cell r="DD610">
            <v>0</v>
          </cell>
          <cell r="DE610">
            <v>0</v>
          </cell>
        </row>
        <row r="611">
          <cell r="A611" t="str">
            <v>ｲｲﾀﾞ42</v>
          </cell>
          <cell r="B611" t="str">
            <v>ｲｲﾀﾞ</v>
          </cell>
          <cell r="C611">
            <v>4</v>
          </cell>
          <cell r="D611">
            <v>2</v>
          </cell>
          <cell r="E611">
            <v>13</v>
          </cell>
          <cell r="F611">
            <v>15</v>
          </cell>
          <cell r="G611">
            <v>17</v>
          </cell>
          <cell r="H611">
            <v>13</v>
          </cell>
          <cell r="I611">
            <v>28</v>
          </cell>
          <cell r="J611">
            <v>23</v>
          </cell>
          <cell r="K611">
            <v>19</v>
          </cell>
          <cell r="L611">
            <v>16</v>
          </cell>
          <cell r="M611">
            <v>8</v>
          </cell>
          <cell r="N611">
            <v>23</v>
          </cell>
          <cell r="O611">
            <v>20</v>
          </cell>
          <cell r="P611">
            <v>22</v>
          </cell>
          <cell r="Q611">
            <v>27</v>
          </cell>
          <cell r="R611">
            <v>24</v>
          </cell>
          <cell r="S611">
            <v>13</v>
          </cell>
          <cell r="T611">
            <v>18</v>
          </cell>
          <cell r="U611">
            <v>20</v>
          </cell>
          <cell r="V611">
            <v>23</v>
          </cell>
          <cell r="W611">
            <v>17</v>
          </cell>
          <cell r="X611">
            <v>20</v>
          </cell>
          <cell r="Y611">
            <v>27</v>
          </cell>
          <cell r="Z611">
            <v>22</v>
          </cell>
          <cell r="AA611">
            <v>14</v>
          </cell>
          <cell r="AB611">
            <v>16</v>
          </cell>
          <cell r="AC611">
            <v>27</v>
          </cell>
          <cell r="AD611">
            <v>22</v>
          </cell>
          <cell r="AE611">
            <v>22</v>
          </cell>
          <cell r="AF611">
            <v>34</v>
          </cell>
          <cell r="AG611">
            <v>27</v>
          </cell>
          <cell r="AH611">
            <v>24</v>
          </cell>
          <cell r="AI611">
            <v>31</v>
          </cell>
          <cell r="AJ611">
            <v>21</v>
          </cell>
          <cell r="AK611">
            <v>35</v>
          </cell>
          <cell r="AL611">
            <v>29</v>
          </cell>
          <cell r="AM611">
            <v>28</v>
          </cell>
          <cell r="AN611">
            <v>34</v>
          </cell>
          <cell r="AO611">
            <v>27</v>
          </cell>
          <cell r="AP611">
            <v>31</v>
          </cell>
          <cell r="AQ611">
            <v>29</v>
          </cell>
          <cell r="AR611">
            <v>25</v>
          </cell>
          <cell r="AS611">
            <v>32</v>
          </cell>
          <cell r="AT611">
            <v>41</v>
          </cell>
          <cell r="AU611">
            <v>38</v>
          </cell>
          <cell r="AV611">
            <v>33</v>
          </cell>
          <cell r="AW611">
            <v>46</v>
          </cell>
          <cell r="AX611">
            <v>25</v>
          </cell>
          <cell r="AY611">
            <v>25</v>
          </cell>
          <cell r="AZ611">
            <v>35</v>
          </cell>
          <cell r="BA611">
            <v>42</v>
          </cell>
          <cell r="BB611">
            <v>28</v>
          </cell>
          <cell r="BC611">
            <v>38</v>
          </cell>
          <cell r="BD611">
            <v>15</v>
          </cell>
          <cell r="BE611">
            <v>31</v>
          </cell>
          <cell r="BF611">
            <v>25</v>
          </cell>
          <cell r="BG611">
            <v>36</v>
          </cell>
          <cell r="BH611">
            <v>26</v>
          </cell>
          <cell r="BI611">
            <v>27</v>
          </cell>
          <cell r="BJ611">
            <v>29</v>
          </cell>
          <cell r="BK611">
            <v>24</v>
          </cell>
          <cell r="BL611">
            <v>24</v>
          </cell>
          <cell r="BM611">
            <v>23</v>
          </cell>
          <cell r="BN611">
            <v>18</v>
          </cell>
          <cell r="BO611">
            <v>31</v>
          </cell>
          <cell r="BP611">
            <v>30</v>
          </cell>
          <cell r="BQ611">
            <v>25</v>
          </cell>
          <cell r="BR611">
            <v>31</v>
          </cell>
          <cell r="BS611">
            <v>28</v>
          </cell>
          <cell r="BT611">
            <v>27</v>
          </cell>
          <cell r="BU611">
            <v>38</v>
          </cell>
          <cell r="BV611">
            <v>49</v>
          </cell>
          <cell r="BW611">
            <v>32</v>
          </cell>
          <cell r="BX611">
            <v>24</v>
          </cell>
          <cell r="BY611">
            <v>20</v>
          </cell>
          <cell r="BZ611">
            <v>30</v>
          </cell>
          <cell r="CA611">
            <v>19</v>
          </cell>
          <cell r="CB611">
            <v>12</v>
          </cell>
          <cell r="CC611">
            <v>31</v>
          </cell>
          <cell r="CD611">
            <v>16</v>
          </cell>
          <cell r="CE611">
            <v>17</v>
          </cell>
          <cell r="CF611">
            <v>26</v>
          </cell>
          <cell r="CG611">
            <v>21</v>
          </cell>
          <cell r="CH611">
            <v>17</v>
          </cell>
          <cell r="CI611">
            <v>17</v>
          </cell>
          <cell r="CJ611">
            <v>18</v>
          </cell>
          <cell r="CK611">
            <v>11</v>
          </cell>
          <cell r="CL611">
            <v>10</v>
          </cell>
          <cell r="CM611">
            <v>9</v>
          </cell>
          <cell r="CN611">
            <v>7</v>
          </cell>
          <cell r="CO611">
            <v>9</v>
          </cell>
          <cell r="CP611">
            <v>11</v>
          </cell>
          <cell r="CQ611">
            <v>7</v>
          </cell>
          <cell r="CR611">
            <v>6</v>
          </cell>
          <cell r="CS611">
            <v>5</v>
          </cell>
          <cell r="CT611">
            <v>8</v>
          </cell>
          <cell r="CU611">
            <v>2</v>
          </cell>
          <cell r="CV611">
            <v>3</v>
          </cell>
          <cell r="CW611">
            <v>1</v>
          </cell>
          <cell r="CX611">
            <v>3</v>
          </cell>
          <cell r="CY611">
            <v>1</v>
          </cell>
          <cell r="CZ611">
            <v>2</v>
          </cell>
          <cell r="DA611">
            <v>0</v>
          </cell>
          <cell r="DB611">
            <v>1</v>
          </cell>
          <cell r="DC611">
            <v>1</v>
          </cell>
          <cell r="DD611">
            <v>0</v>
          </cell>
          <cell r="DE611">
            <v>0</v>
          </cell>
        </row>
        <row r="612">
          <cell r="A612" t="str">
            <v>ｲｼﾊﾗ41</v>
          </cell>
          <cell r="B612" t="str">
            <v>ｲｼﾊﾗ</v>
          </cell>
          <cell r="C612">
            <v>4</v>
          </cell>
          <cell r="D612">
            <v>1</v>
          </cell>
          <cell r="E612">
            <v>1</v>
          </cell>
          <cell r="F612">
            <v>2</v>
          </cell>
          <cell r="G612">
            <v>4</v>
          </cell>
          <cell r="H612">
            <v>3</v>
          </cell>
          <cell r="I612">
            <v>7</v>
          </cell>
          <cell r="J612">
            <v>3</v>
          </cell>
          <cell r="K612">
            <v>7</v>
          </cell>
          <cell r="L612">
            <v>2</v>
          </cell>
          <cell r="M612">
            <v>8</v>
          </cell>
          <cell r="N612">
            <v>10</v>
          </cell>
          <cell r="O612">
            <v>8</v>
          </cell>
          <cell r="P612">
            <v>7</v>
          </cell>
          <cell r="Q612">
            <v>5</v>
          </cell>
          <cell r="R612">
            <v>6</v>
          </cell>
          <cell r="S612">
            <v>9</v>
          </cell>
          <cell r="T612">
            <v>5</v>
          </cell>
          <cell r="U612">
            <v>8</v>
          </cell>
          <cell r="V612">
            <v>5</v>
          </cell>
          <cell r="W612">
            <v>3</v>
          </cell>
          <cell r="X612">
            <v>4</v>
          </cell>
          <cell r="Y612">
            <v>2</v>
          </cell>
          <cell r="Z612">
            <v>2</v>
          </cell>
          <cell r="AA612">
            <v>4</v>
          </cell>
          <cell r="AB612">
            <v>4</v>
          </cell>
          <cell r="AC612">
            <v>4</v>
          </cell>
          <cell r="AD612">
            <v>3</v>
          </cell>
          <cell r="AE612">
            <v>2</v>
          </cell>
          <cell r="AF612">
            <v>5</v>
          </cell>
          <cell r="AG612">
            <v>9</v>
          </cell>
          <cell r="AH612">
            <v>2</v>
          </cell>
          <cell r="AI612">
            <v>4</v>
          </cell>
          <cell r="AJ612">
            <v>6</v>
          </cell>
          <cell r="AK612">
            <v>4</v>
          </cell>
          <cell r="AL612">
            <v>6</v>
          </cell>
          <cell r="AM612">
            <v>4</v>
          </cell>
          <cell r="AN612">
            <v>7</v>
          </cell>
          <cell r="AO612">
            <v>8</v>
          </cell>
          <cell r="AP612">
            <v>5</v>
          </cell>
          <cell r="AQ612">
            <v>10</v>
          </cell>
          <cell r="AR612">
            <v>7</v>
          </cell>
          <cell r="AS612">
            <v>13</v>
          </cell>
          <cell r="AT612">
            <v>5</v>
          </cell>
          <cell r="AU612">
            <v>11</v>
          </cell>
          <cell r="AV612">
            <v>11</v>
          </cell>
          <cell r="AW612">
            <v>7</v>
          </cell>
          <cell r="AX612">
            <v>10</v>
          </cell>
          <cell r="AY612">
            <v>6</v>
          </cell>
          <cell r="AZ612">
            <v>5</v>
          </cell>
          <cell r="BA612">
            <v>9</v>
          </cell>
          <cell r="BB612">
            <v>8</v>
          </cell>
          <cell r="BC612">
            <v>9</v>
          </cell>
          <cell r="BD612">
            <v>6</v>
          </cell>
          <cell r="BE612">
            <v>11</v>
          </cell>
          <cell r="BF612">
            <v>7</v>
          </cell>
          <cell r="BG612">
            <v>7</v>
          </cell>
          <cell r="BH612">
            <v>6</v>
          </cell>
          <cell r="BI612">
            <v>5</v>
          </cell>
          <cell r="BJ612">
            <v>4</v>
          </cell>
          <cell r="BK612">
            <v>6</v>
          </cell>
          <cell r="BL612">
            <v>6</v>
          </cell>
          <cell r="BM612">
            <v>4</v>
          </cell>
          <cell r="BN612">
            <v>6</v>
          </cell>
          <cell r="BO612">
            <v>6</v>
          </cell>
          <cell r="BP612">
            <v>6</v>
          </cell>
          <cell r="BQ612">
            <v>4</v>
          </cell>
          <cell r="BR612">
            <v>7</v>
          </cell>
          <cell r="BS612">
            <v>9</v>
          </cell>
          <cell r="BT612">
            <v>11</v>
          </cell>
          <cell r="BU612">
            <v>6</v>
          </cell>
          <cell r="BV612">
            <v>10</v>
          </cell>
          <cell r="BW612">
            <v>10</v>
          </cell>
          <cell r="BX612">
            <v>8</v>
          </cell>
          <cell r="BY612">
            <v>4</v>
          </cell>
          <cell r="BZ612">
            <v>10</v>
          </cell>
          <cell r="CA612">
            <v>8</v>
          </cell>
          <cell r="CB612">
            <v>5</v>
          </cell>
          <cell r="CC612">
            <v>4</v>
          </cell>
          <cell r="CD612">
            <v>7</v>
          </cell>
          <cell r="CE612">
            <v>7</v>
          </cell>
          <cell r="CF612">
            <v>2</v>
          </cell>
          <cell r="CG612">
            <v>10</v>
          </cell>
          <cell r="CH612">
            <v>2</v>
          </cell>
          <cell r="CI612">
            <v>4</v>
          </cell>
          <cell r="CJ612">
            <v>3</v>
          </cell>
          <cell r="CK612">
            <v>2</v>
          </cell>
          <cell r="CL612">
            <v>4</v>
          </cell>
          <cell r="CM612">
            <v>7</v>
          </cell>
          <cell r="CN612">
            <v>2</v>
          </cell>
          <cell r="CO612">
            <v>2</v>
          </cell>
          <cell r="CP612">
            <v>0</v>
          </cell>
          <cell r="CQ612">
            <v>2</v>
          </cell>
          <cell r="CR612">
            <v>0</v>
          </cell>
          <cell r="CS612">
            <v>0</v>
          </cell>
          <cell r="CT612">
            <v>0</v>
          </cell>
          <cell r="CU612">
            <v>0</v>
          </cell>
          <cell r="CV612">
            <v>0</v>
          </cell>
          <cell r="CW612">
            <v>0</v>
          </cell>
          <cell r="CX612">
            <v>0</v>
          </cell>
          <cell r="CY612">
            <v>0</v>
          </cell>
          <cell r="CZ612">
            <v>0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</row>
        <row r="613">
          <cell r="A613" t="str">
            <v>ｲｼﾊﾗ42</v>
          </cell>
          <cell r="B613" t="str">
            <v>ｲｼﾊﾗ</v>
          </cell>
          <cell r="C613">
            <v>4</v>
          </cell>
          <cell r="D613">
            <v>2</v>
          </cell>
          <cell r="E613">
            <v>3</v>
          </cell>
          <cell r="F613">
            <v>4</v>
          </cell>
          <cell r="G613">
            <v>2</v>
          </cell>
          <cell r="H613">
            <v>4</v>
          </cell>
          <cell r="I613">
            <v>3</v>
          </cell>
          <cell r="J613">
            <v>4</v>
          </cell>
          <cell r="K613">
            <v>4</v>
          </cell>
          <cell r="L613">
            <v>4</v>
          </cell>
          <cell r="M613">
            <v>2</v>
          </cell>
          <cell r="N613">
            <v>10</v>
          </cell>
          <cell r="O613">
            <v>5</v>
          </cell>
          <cell r="P613">
            <v>5</v>
          </cell>
          <cell r="Q613">
            <v>8</v>
          </cell>
          <cell r="R613">
            <v>11</v>
          </cell>
          <cell r="S613">
            <v>2</v>
          </cell>
          <cell r="T613">
            <v>7</v>
          </cell>
          <cell r="U613">
            <v>6</v>
          </cell>
          <cell r="V613">
            <v>7</v>
          </cell>
          <cell r="W613">
            <v>2</v>
          </cell>
          <cell r="X613">
            <v>4</v>
          </cell>
          <cell r="Y613">
            <v>3</v>
          </cell>
          <cell r="Z613">
            <v>6</v>
          </cell>
          <cell r="AA613">
            <v>3</v>
          </cell>
          <cell r="AB613">
            <v>2</v>
          </cell>
          <cell r="AC613">
            <v>8</v>
          </cell>
          <cell r="AD613">
            <v>2</v>
          </cell>
          <cell r="AE613">
            <v>10</v>
          </cell>
          <cell r="AF613">
            <v>4</v>
          </cell>
          <cell r="AG613">
            <v>3</v>
          </cell>
          <cell r="AH613">
            <v>2</v>
          </cell>
          <cell r="AI613">
            <v>4</v>
          </cell>
          <cell r="AJ613">
            <v>5</v>
          </cell>
          <cell r="AK613">
            <v>2</v>
          </cell>
          <cell r="AL613">
            <v>5</v>
          </cell>
          <cell r="AM613">
            <v>4</v>
          </cell>
          <cell r="AN613">
            <v>4</v>
          </cell>
          <cell r="AO613">
            <v>8</v>
          </cell>
          <cell r="AP613">
            <v>4</v>
          </cell>
          <cell r="AQ613">
            <v>6</v>
          </cell>
          <cell r="AR613">
            <v>3</v>
          </cell>
          <cell r="AS613">
            <v>11</v>
          </cell>
          <cell r="AT613">
            <v>10</v>
          </cell>
          <cell r="AU613">
            <v>12</v>
          </cell>
          <cell r="AV613">
            <v>8</v>
          </cell>
          <cell r="AW613">
            <v>10</v>
          </cell>
          <cell r="AX613">
            <v>6</v>
          </cell>
          <cell r="AY613">
            <v>5</v>
          </cell>
          <cell r="AZ613">
            <v>7</v>
          </cell>
          <cell r="BA613">
            <v>9</v>
          </cell>
          <cell r="BB613">
            <v>9</v>
          </cell>
          <cell r="BC613">
            <v>10</v>
          </cell>
          <cell r="BD613">
            <v>7</v>
          </cell>
          <cell r="BE613">
            <v>5</v>
          </cell>
          <cell r="BF613">
            <v>10</v>
          </cell>
          <cell r="BG613">
            <v>8</v>
          </cell>
          <cell r="BH613">
            <v>7</v>
          </cell>
          <cell r="BI613">
            <v>6</v>
          </cell>
          <cell r="BJ613">
            <v>6</v>
          </cell>
          <cell r="BK613">
            <v>6</v>
          </cell>
          <cell r="BL613">
            <v>1</v>
          </cell>
          <cell r="BM613">
            <v>6</v>
          </cell>
          <cell r="BN613">
            <v>6</v>
          </cell>
          <cell r="BO613">
            <v>7</v>
          </cell>
          <cell r="BP613">
            <v>6</v>
          </cell>
          <cell r="BQ613">
            <v>5</v>
          </cell>
          <cell r="BR613">
            <v>7</v>
          </cell>
          <cell r="BS613">
            <v>3</v>
          </cell>
          <cell r="BT613">
            <v>10</v>
          </cell>
          <cell r="BU613">
            <v>11</v>
          </cell>
          <cell r="BV613">
            <v>7</v>
          </cell>
          <cell r="BW613">
            <v>11</v>
          </cell>
          <cell r="BX613">
            <v>6</v>
          </cell>
          <cell r="BY613">
            <v>5</v>
          </cell>
          <cell r="BZ613">
            <v>11</v>
          </cell>
          <cell r="CA613">
            <v>6</v>
          </cell>
          <cell r="CB613">
            <v>10</v>
          </cell>
          <cell r="CC613">
            <v>13</v>
          </cell>
          <cell r="CD613">
            <v>10</v>
          </cell>
          <cell r="CE613">
            <v>2</v>
          </cell>
          <cell r="CF613">
            <v>7</v>
          </cell>
          <cell r="CG613">
            <v>7</v>
          </cell>
          <cell r="CH613">
            <v>8</v>
          </cell>
          <cell r="CI613">
            <v>11</v>
          </cell>
          <cell r="CJ613">
            <v>5</v>
          </cell>
          <cell r="CK613">
            <v>8</v>
          </cell>
          <cell r="CL613">
            <v>8</v>
          </cell>
          <cell r="CM613">
            <v>9</v>
          </cell>
          <cell r="CN613">
            <v>3</v>
          </cell>
          <cell r="CO613">
            <v>5</v>
          </cell>
          <cell r="CP613">
            <v>6</v>
          </cell>
          <cell r="CQ613">
            <v>3</v>
          </cell>
          <cell r="CR613">
            <v>3</v>
          </cell>
          <cell r="CS613">
            <v>3</v>
          </cell>
          <cell r="CT613">
            <v>3</v>
          </cell>
          <cell r="CU613">
            <v>4</v>
          </cell>
          <cell r="CV613">
            <v>2</v>
          </cell>
          <cell r="CW613">
            <v>0</v>
          </cell>
          <cell r="CX613">
            <v>1</v>
          </cell>
          <cell r="CY613">
            <v>1</v>
          </cell>
          <cell r="CZ613">
            <v>0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</row>
        <row r="614">
          <cell r="A614" t="str">
            <v>ｳﾘｳﾁ41</v>
          </cell>
          <cell r="B614" t="str">
            <v>ｳﾘｳﾁ</v>
          </cell>
          <cell r="C614">
            <v>4</v>
          </cell>
          <cell r="D614">
            <v>1</v>
          </cell>
          <cell r="E614">
            <v>15</v>
          </cell>
          <cell r="F614">
            <v>15</v>
          </cell>
          <cell r="G614">
            <v>18</v>
          </cell>
          <cell r="H614">
            <v>11</v>
          </cell>
          <cell r="I614">
            <v>15</v>
          </cell>
          <cell r="J614">
            <v>9</v>
          </cell>
          <cell r="K614">
            <v>16</v>
          </cell>
          <cell r="L614">
            <v>7</v>
          </cell>
          <cell r="M614">
            <v>14</v>
          </cell>
          <cell r="N614">
            <v>16</v>
          </cell>
          <cell r="O614">
            <v>15</v>
          </cell>
          <cell r="P614">
            <v>17</v>
          </cell>
          <cell r="Q614">
            <v>10</v>
          </cell>
          <cell r="R614">
            <v>16</v>
          </cell>
          <cell r="S614">
            <v>12</v>
          </cell>
          <cell r="T614">
            <v>14</v>
          </cell>
          <cell r="U614">
            <v>11</v>
          </cell>
          <cell r="V614">
            <v>15</v>
          </cell>
          <cell r="W614">
            <v>13</v>
          </cell>
          <cell r="X614">
            <v>10</v>
          </cell>
          <cell r="Y614">
            <v>17</v>
          </cell>
          <cell r="Z614">
            <v>12</v>
          </cell>
          <cell r="AA614">
            <v>13</v>
          </cell>
          <cell r="AB614">
            <v>15</v>
          </cell>
          <cell r="AC614">
            <v>18</v>
          </cell>
          <cell r="AD614">
            <v>8</v>
          </cell>
          <cell r="AE614">
            <v>12</v>
          </cell>
          <cell r="AF614">
            <v>13</v>
          </cell>
          <cell r="AG614">
            <v>16</v>
          </cell>
          <cell r="AH614">
            <v>24</v>
          </cell>
          <cell r="AI614">
            <v>15</v>
          </cell>
          <cell r="AJ614">
            <v>22</v>
          </cell>
          <cell r="AK614">
            <v>25</v>
          </cell>
          <cell r="AL614">
            <v>22</v>
          </cell>
          <cell r="AM614">
            <v>21</v>
          </cell>
          <cell r="AN614">
            <v>19</v>
          </cell>
          <cell r="AO614">
            <v>26</v>
          </cell>
          <cell r="AP614">
            <v>25</v>
          </cell>
          <cell r="AQ614">
            <v>16</v>
          </cell>
          <cell r="AR614">
            <v>13</v>
          </cell>
          <cell r="AS614">
            <v>20</v>
          </cell>
          <cell r="AT614">
            <v>12</v>
          </cell>
          <cell r="AU614">
            <v>25</v>
          </cell>
          <cell r="AV614">
            <v>21</v>
          </cell>
          <cell r="AW614">
            <v>31</v>
          </cell>
          <cell r="AX614">
            <v>21</v>
          </cell>
          <cell r="AY614">
            <v>23</v>
          </cell>
          <cell r="AZ614">
            <v>17</v>
          </cell>
          <cell r="BA614">
            <v>19</v>
          </cell>
          <cell r="BB614">
            <v>20</v>
          </cell>
          <cell r="BC614">
            <v>28</v>
          </cell>
          <cell r="BD614">
            <v>12</v>
          </cell>
          <cell r="BE614">
            <v>15</v>
          </cell>
          <cell r="BF614">
            <v>14</v>
          </cell>
          <cell r="BG614">
            <v>18</v>
          </cell>
          <cell r="BH614">
            <v>18</v>
          </cell>
          <cell r="BI614">
            <v>9</v>
          </cell>
          <cell r="BJ614">
            <v>23</v>
          </cell>
          <cell r="BK614">
            <v>16</v>
          </cell>
          <cell r="BL614">
            <v>18</v>
          </cell>
          <cell r="BM614">
            <v>20</v>
          </cell>
          <cell r="BN614">
            <v>18</v>
          </cell>
          <cell r="BO614">
            <v>20</v>
          </cell>
          <cell r="BP614">
            <v>11</v>
          </cell>
          <cell r="BQ614">
            <v>18</v>
          </cell>
          <cell r="BR614">
            <v>19</v>
          </cell>
          <cell r="BS614">
            <v>8</v>
          </cell>
          <cell r="BT614">
            <v>16</v>
          </cell>
          <cell r="BU614">
            <v>19</v>
          </cell>
          <cell r="BV614">
            <v>24</v>
          </cell>
          <cell r="BW614">
            <v>24</v>
          </cell>
          <cell r="BX614">
            <v>10</v>
          </cell>
          <cell r="BY614">
            <v>12</v>
          </cell>
          <cell r="BZ614">
            <v>10</v>
          </cell>
          <cell r="CA614">
            <v>12</v>
          </cell>
          <cell r="CB614">
            <v>8</v>
          </cell>
          <cell r="CC614">
            <v>5</v>
          </cell>
          <cell r="CD614">
            <v>13</v>
          </cell>
          <cell r="CE614">
            <v>6</v>
          </cell>
          <cell r="CF614">
            <v>6</v>
          </cell>
          <cell r="CG614">
            <v>10</v>
          </cell>
          <cell r="CH614">
            <v>8</v>
          </cell>
          <cell r="CI614">
            <v>1</v>
          </cell>
          <cell r="CJ614">
            <v>7</v>
          </cell>
          <cell r="CK614">
            <v>8</v>
          </cell>
          <cell r="CL614">
            <v>6</v>
          </cell>
          <cell r="CM614">
            <v>5</v>
          </cell>
          <cell r="CN614">
            <v>7</v>
          </cell>
          <cell r="CO614">
            <v>4</v>
          </cell>
          <cell r="CP614">
            <v>3</v>
          </cell>
          <cell r="CQ614">
            <v>3</v>
          </cell>
          <cell r="CR614">
            <v>0</v>
          </cell>
          <cell r="CS614">
            <v>1</v>
          </cell>
          <cell r="CT614">
            <v>0</v>
          </cell>
          <cell r="CU614">
            <v>2</v>
          </cell>
          <cell r="CV614">
            <v>2</v>
          </cell>
          <cell r="CW614">
            <v>0</v>
          </cell>
          <cell r="CX614">
            <v>0</v>
          </cell>
          <cell r="CY614">
            <v>0</v>
          </cell>
          <cell r="CZ614">
            <v>0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</row>
        <row r="615">
          <cell r="A615" t="str">
            <v>ｳﾘｳﾁ42</v>
          </cell>
          <cell r="B615" t="str">
            <v>ｳﾘｳﾁ</v>
          </cell>
          <cell r="C615">
            <v>4</v>
          </cell>
          <cell r="D615">
            <v>2</v>
          </cell>
          <cell r="E615">
            <v>17</v>
          </cell>
          <cell r="F615">
            <v>15</v>
          </cell>
          <cell r="G615">
            <v>14</v>
          </cell>
          <cell r="H615">
            <v>21</v>
          </cell>
          <cell r="I615">
            <v>21</v>
          </cell>
          <cell r="J615">
            <v>9</v>
          </cell>
          <cell r="K615">
            <v>17</v>
          </cell>
          <cell r="L615">
            <v>13</v>
          </cell>
          <cell r="M615">
            <v>15</v>
          </cell>
          <cell r="N615">
            <v>14</v>
          </cell>
          <cell r="O615">
            <v>15</v>
          </cell>
          <cell r="P615">
            <v>7</v>
          </cell>
          <cell r="Q615">
            <v>10</v>
          </cell>
          <cell r="R615">
            <v>14</v>
          </cell>
          <cell r="S615">
            <v>6</v>
          </cell>
          <cell r="T615">
            <v>16</v>
          </cell>
          <cell r="U615">
            <v>18</v>
          </cell>
          <cell r="V615">
            <v>12</v>
          </cell>
          <cell r="W615">
            <v>11</v>
          </cell>
          <cell r="X615">
            <v>13</v>
          </cell>
          <cell r="Y615">
            <v>10</v>
          </cell>
          <cell r="Z615">
            <v>14</v>
          </cell>
          <cell r="AA615">
            <v>11</v>
          </cell>
          <cell r="AB615">
            <v>12</v>
          </cell>
          <cell r="AC615">
            <v>12</v>
          </cell>
          <cell r="AD615">
            <v>10</v>
          </cell>
          <cell r="AE615">
            <v>19</v>
          </cell>
          <cell r="AF615">
            <v>14</v>
          </cell>
          <cell r="AG615">
            <v>19</v>
          </cell>
          <cell r="AH615">
            <v>18</v>
          </cell>
          <cell r="AI615">
            <v>20</v>
          </cell>
          <cell r="AJ615">
            <v>17</v>
          </cell>
          <cell r="AK615">
            <v>16</v>
          </cell>
          <cell r="AL615">
            <v>23</v>
          </cell>
          <cell r="AM615">
            <v>19</v>
          </cell>
          <cell r="AN615">
            <v>17</v>
          </cell>
          <cell r="AO615">
            <v>20</v>
          </cell>
          <cell r="AP615">
            <v>20</v>
          </cell>
          <cell r="AQ615">
            <v>24</v>
          </cell>
          <cell r="AR615">
            <v>20</v>
          </cell>
          <cell r="AS615">
            <v>16</v>
          </cell>
          <cell r="AT615">
            <v>22</v>
          </cell>
          <cell r="AU615">
            <v>24</v>
          </cell>
          <cell r="AV615">
            <v>17</v>
          </cell>
          <cell r="AW615">
            <v>22</v>
          </cell>
          <cell r="AX615">
            <v>16</v>
          </cell>
          <cell r="AY615">
            <v>21</v>
          </cell>
          <cell r="AZ615">
            <v>29</v>
          </cell>
          <cell r="BA615">
            <v>20</v>
          </cell>
          <cell r="BB615">
            <v>22</v>
          </cell>
          <cell r="BC615">
            <v>24</v>
          </cell>
          <cell r="BD615">
            <v>18</v>
          </cell>
          <cell r="BE615">
            <v>18</v>
          </cell>
          <cell r="BF615">
            <v>15</v>
          </cell>
          <cell r="BG615">
            <v>15</v>
          </cell>
          <cell r="BH615">
            <v>17</v>
          </cell>
          <cell r="BI615">
            <v>11</v>
          </cell>
          <cell r="BJ615">
            <v>24</v>
          </cell>
          <cell r="BK615">
            <v>12</v>
          </cell>
          <cell r="BL615">
            <v>19</v>
          </cell>
          <cell r="BM615">
            <v>23</v>
          </cell>
          <cell r="BN615">
            <v>16</v>
          </cell>
          <cell r="BO615">
            <v>13</v>
          </cell>
          <cell r="BP615">
            <v>12</v>
          </cell>
          <cell r="BQ615">
            <v>10</v>
          </cell>
          <cell r="BR615">
            <v>22</v>
          </cell>
          <cell r="BS615">
            <v>19</v>
          </cell>
          <cell r="BT615">
            <v>20</v>
          </cell>
          <cell r="BU615">
            <v>22</v>
          </cell>
          <cell r="BV615">
            <v>13</v>
          </cell>
          <cell r="BW615">
            <v>17</v>
          </cell>
          <cell r="BX615">
            <v>6</v>
          </cell>
          <cell r="BY615">
            <v>10</v>
          </cell>
          <cell r="BZ615">
            <v>12</v>
          </cell>
          <cell r="CA615">
            <v>11</v>
          </cell>
          <cell r="CB615">
            <v>22</v>
          </cell>
          <cell r="CC615">
            <v>11</v>
          </cell>
          <cell r="CD615">
            <v>17</v>
          </cell>
          <cell r="CE615">
            <v>11</v>
          </cell>
          <cell r="CF615">
            <v>6</v>
          </cell>
          <cell r="CG615">
            <v>11</v>
          </cell>
          <cell r="CH615">
            <v>16</v>
          </cell>
          <cell r="CI615">
            <v>17</v>
          </cell>
          <cell r="CJ615">
            <v>16</v>
          </cell>
          <cell r="CK615">
            <v>15</v>
          </cell>
          <cell r="CL615">
            <v>8</v>
          </cell>
          <cell r="CM615">
            <v>9</v>
          </cell>
          <cell r="CN615">
            <v>8</v>
          </cell>
          <cell r="CO615">
            <v>4</v>
          </cell>
          <cell r="CP615">
            <v>4</v>
          </cell>
          <cell r="CQ615">
            <v>7</v>
          </cell>
          <cell r="CR615">
            <v>5</v>
          </cell>
          <cell r="CS615">
            <v>5</v>
          </cell>
          <cell r="CT615">
            <v>5</v>
          </cell>
          <cell r="CU615">
            <v>2</v>
          </cell>
          <cell r="CV615">
            <v>2</v>
          </cell>
          <cell r="CW615">
            <v>3</v>
          </cell>
          <cell r="CX615">
            <v>0</v>
          </cell>
          <cell r="CY615">
            <v>0</v>
          </cell>
          <cell r="CZ615">
            <v>0</v>
          </cell>
          <cell r="DA615">
            <v>0</v>
          </cell>
          <cell r="DB615">
            <v>1</v>
          </cell>
          <cell r="DC615">
            <v>0</v>
          </cell>
          <cell r="DD615">
            <v>0</v>
          </cell>
          <cell r="DE615">
            <v>0</v>
          </cell>
        </row>
        <row r="616">
          <cell r="A616" t="str">
            <v>ｴﾉｼﾏ41</v>
          </cell>
          <cell r="B616" t="str">
            <v>ｴﾉｼﾏ</v>
          </cell>
          <cell r="C616">
            <v>4</v>
          </cell>
          <cell r="D616">
            <v>1</v>
          </cell>
          <cell r="E616">
            <v>2</v>
          </cell>
          <cell r="F616">
            <v>1</v>
          </cell>
          <cell r="G616">
            <v>2</v>
          </cell>
          <cell r="H616">
            <v>0</v>
          </cell>
          <cell r="I616">
            <v>0</v>
          </cell>
          <cell r="J616">
            <v>2</v>
          </cell>
          <cell r="K616">
            <v>1</v>
          </cell>
          <cell r="L616">
            <v>2</v>
          </cell>
          <cell r="M616">
            <v>1</v>
          </cell>
          <cell r="N616">
            <v>4</v>
          </cell>
          <cell r="O616">
            <v>2</v>
          </cell>
          <cell r="P616">
            <v>1</v>
          </cell>
          <cell r="Q616">
            <v>0</v>
          </cell>
          <cell r="R616">
            <v>6</v>
          </cell>
          <cell r="S616">
            <v>0</v>
          </cell>
          <cell r="T616">
            <v>3</v>
          </cell>
          <cell r="U616">
            <v>2</v>
          </cell>
          <cell r="V616">
            <v>3</v>
          </cell>
          <cell r="W616">
            <v>4</v>
          </cell>
          <cell r="X616">
            <v>2</v>
          </cell>
          <cell r="Y616">
            <v>3</v>
          </cell>
          <cell r="Z616">
            <v>5</v>
          </cell>
          <cell r="AA616">
            <v>0</v>
          </cell>
          <cell r="AB616">
            <v>3</v>
          </cell>
          <cell r="AC616">
            <v>3</v>
          </cell>
          <cell r="AD616">
            <v>3</v>
          </cell>
          <cell r="AE616">
            <v>3</v>
          </cell>
          <cell r="AF616">
            <v>0</v>
          </cell>
          <cell r="AG616">
            <v>4</v>
          </cell>
          <cell r="AH616">
            <v>3</v>
          </cell>
          <cell r="AI616">
            <v>4</v>
          </cell>
          <cell r="AJ616">
            <v>0</v>
          </cell>
          <cell r="AK616">
            <v>0</v>
          </cell>
          <cell r="AL616">
            <v>1</v>
          </cell>
          <cell r="AM616">
            <v>3</v>
          </cell>
          <cell r="AN616">
            <v>1</v>
          </cell>
          <cell r="AO616">
            <v>3</v>
          </cell>
          <cell r="AP616">
            <v>0</v>
          </cell>
          <cell r="AQ616">
            <v>2</v>
          </cell>
          <cell r="AR616">
            <v>3</v>
          </cell>
          <cell r="AS616">
            <v>1</v>
          </cell>
          <cell r="AT616">
            <v>3</v>
          </cell>
          <cell r="AU616">
            <v>2</v>
          </cell>
          <cell r="AV616">
            <v>5</v>
          </cell>
          <cell r="AW616">
            <v>5</v>
          </cell>
          <cell r="AX616">
            <v>1</v>
          </cell>
          <cell r="AY616">
            <v>2</v>
          </cell>
          <cell r="AZ616">
            <v>6</v>
          </cell>
          <cell r="BA616">
            <v>2</v>
          </cell>
          <cell r="BB616">
            <v>4</v>
          </cell>
          <cell r="BC616">
            <v>1</v>
          </cell>
          <cell r="BD616">
            <v>2</v>
          </cell>
          <cell r="BE616">
            <v>8</v>
          </cell>
          <cell r="BF616">
            <v>3</v>
          </cell>
          <cell r="BG616">
            <v>6</v>
          </cell>
          <cell r="BH616">
            <v>6</v>
          </cell>
          <cell r="BI616">
            <v>5</v>
          </cell>
          <cell r="BJ616">
            <v>4</v>
          </cell>
          <cell r="BK616">
            <v>0</v>
          </cell>
          <cell r="BL616">
            <v>3</v>
          </cell>
          <cell r="BM616">
            <v>7</v>
          </cell>
          <cell r="BN616">
            <v>5</v>
          </cell>
          <cell r="BO616">
            <v>2</v>
          </cell>
          <cell r="BP616">
            <v>1</v>
          </cell>
          <cell r="BQ616">
            <v>2</v>
          </cell>
          <cell r="BR616">
            <v>3</v>
          </cell>
          <cell r="BS616">
            <v>1</v>
          </cell>
          <cell r="BT616">
            <v>4</v>
          </cell>
          <cell r="BU616">
            <v>3</v>
          </cell>
          <cell r="BV616">
            <v>5</v>
          </cell>
          <cell r="BW616">
            <v>8</v>
          </cell>
          <cell r="BX616">
            <v>4</v>
          </cell>
          <cell r="BY616">
            <v>4</v>
          </cell>
          <cell r="BZ616">
            <v>0</v>
          </cell>
          <cell r="CA616">
            <v>2</v>
          </cell>
          <cell r="CB616">
            <v>1</v>
          </cell>
          <cell r="CC616">
            <v>3</v>
          </cell>
          <cell r="CD616">
            <v>5</v>
          </cell>
          <cell r="CE616">
            <v>0</v>
          </cell>
          <cell r="CF616">
            <v>0</v>
          </cell>
          <cell r="CG616">
            <v>3</v>
          </cell>
          <cell r="CH616">
            <v>1</v>
          </cell>
          <cell r="CI616">
            <v>1</v>
          </cell>
          <cell r="CJ616">
            <v>1</v>
          </cell>
          <cell r="CK616">
            <v>0</v>
          </cell>
          <cell r="CL616">
            <v>0</v>
          </cell>
          <cell r="CM616">
            <v>1</v>
          </cell>
          <cell r="CN616">
            <v>1</v>
          </cell>
          <cell r="CO616">
            <v>1</v>
          </cell>
          <cell r="CP616">
            <v>0</v>
          </cell>
          <cell r="CQ616">
            <v>2</v>
          </cell>
          <cell r="CR616">
            <v>0</v>
          </cell>
          <cell r="CS616">
            <v>0</v>
          </cell>
          <cell r="CT616">
            <v>0</v>
          </cell>
          <cell r="CU616">
            <v>1</v>
          </cell>
          <cell r="CV616">
            <v>0</v>
          </cell>
          <cell r="CW616">
            <v>0</v>
          </cell>
          <cell r="CX616">
            <v>1</v>
          </cell>
          <cell r="CY616">
            <v>0</v>
          </cell>
          <cell r="CZ616">
            <v>0</v>
          </cell>
          <cell r="DA616">
            <v>0</v>
          </cell>
          <cell r="DB616">
            <v>0</v>
          </cell>
          <cell r="DC616">
            <v>0</v>
          </cell>
          <cell r="DD616">
            <v>0</v>
          </cell>
          <cell r="DE616">
            <v>0</v>
          </cell>
        </row>
        <row r="617">
          <cell r="A617" t="str">
            <v>ｴﾉｼﾏ42</v>
          </cell>
          <cell r="B617" t="str">
            <v>ｴﾉｼﾏ</v>
          </cell>
          <cell r="C617">
            <v>4</v>
          </cell>
          <cell r="D617">
            <v>2</v>
          </cell>
          <cell r="E617">
            <v>0</v>
          </cell>
          <cell r="F617">
            <v>0</v>
          </cell>
          <cell r="G617">
            <v>3</v>
          </cell>
          <cell r="H617">
            <v>0</v>
          </cell>
          <cell r="I617">
            <v>0</v>
          </cell>
          <cell r="J617">
            <v>2</v>
          </cell>
          <cell r="K617">
            <v>1</v>
          </cell>
          <cell r="L617">
            <v>0</v>
          </cell>
          <cell r="M617">
            <v>0</v>
          </cell>
          <cell r="N617">
            <v>0</v>
          </cell>
          <cell r="O617">
            <v>3</v>
          </cell>
          <cell r="P617">
            <v>2</v>
          </cell>
          <cell r="Q617">
            <v>1</v>
          </cell>
          <cell r="R617">
            <v>1</v>
          </cell>
          <cell r="S617">
            <v>2</v>
          </cell>
          <cell r="T617">
            <v>1</v>
          </cell>
          <cell r="U617">
            <v>2</v>
          </cell>
          <cell r="V617">
            <v>1</v>
          </cell>
          <cell r="W617">
            <v>4</v>
          </cell>
          <cell r="X617">
            <v>3</v>
          </cell>
          <cell r="Y617">
            <v>5</v>
          </cell>
          <cell r="Z617">
            <v>2</v>
          </cell>
          <cell r="AA617">
            <v>1</v>
          </cell>
          <cell r="AB617">
            <v>1</v>
          </cell>
          <cell r="AC617">
            <v>0</v>
          </cell>
          <cell r="AD617">
            <v>2</v>
          </cell>
          <cell r="AE617">
            <v>1</v>
          </cell>
          <cell r="AF617">
            <v>3</v>
          </cell>
          <cell r="AG617">
            <v>1</v>
          </cell>
          <cell r="AH617">
            <v>0</v>
          </cell>
          <cell r="AI617">
            <v>2</v>
          </cell>
          <cell r="AJ617">
            <v>2</v>
          </cell>
          <cell r="AK617">
            <v>1</v>
          </cell>
          <cell r="AL617">
            <v>6</v>
          </cell>
          <cell r="AM617">
            <v>1</v>
          </cell>
          <cell r="AN617">
            <v>1</v>
          </cell>
          <cell r="AO617">
            <v>1</v>
          </cell>
          <cell r="AP617">
            <v>2</v>
          </cell>
          <cell r="AQ617">
            <v>2</v>
          </cell>
          <cell r="AR617">
            <v>2</v>
          </cell>
          <cell r="AS617">
            <v>3</v>
          </cell>
          <cell r="AT617">
            <v>3</v>
          </cell>
          <cell r="AU617">
            <v>0</v>
          </cell>
          <cell r="AV617">
            <v>3</v>
          </cell>
          <cell r="AW617">
            <v>3</v>
          </cell>
          <cell r="AX617">
            <v>3</v>
          </cell>
          <cell r="AY617">
            <v>5</v>
          </cell>
          <cell r="AZ617">
            <v>4</v>
          </cell>
          <cell r="BA617">
            <v>2</v>
          </cell>
          <cell r="BB617">
            <v>1</v>
          </cell>
          <cell r="BC617">
            <v>3</v>
          </cell>
          <cell r="BD617">
            <v>1</v>
          </cell>
          <cell r="BE617">
            <v>4</v>
          </cell>
          <cell r="BF617">
            <v>4</v>
          </cell>
          <cell r="BG617">
            <v>3</v>
          </cell>
          <cell r="BH617">
            <v>8</v>
          </cell>
          <cell r="BI617">
            <v>1</v>
          </cell>
          <cell r="BJ617">
            <v>2</v>
          </cell>
          <cell r="BK617">
            <v>1</v>
          </cell>
          <cell r="BL617">
            <v>7</v>
          </cell>
          <cell r="BM617">
            <v>3</v>
          </cell>
          <cell r="BN617">
            <v>3</v>
          </cell>
          <cell r="BO617">
            <v>1</v>
          </cell>
          <cell r="BP617">
            <v>2</v>
          </cell>
          <cell r="BQ617">
            <v>2</v>
          </cell>
          <cell r="BR617">
            <v>2</v>
          </cell>
          <cell r="BS617">
            <v>7</v>
          </cell>
          <cell r="BT617">
            <v>7</v>
          </cell>
          <cell r="BU617">
            <v>5</v>
          </cell>
          <cell r="BV617">
            <v>5</v>
          </cell>
          <cell r="BW617">
            <v>4</v>
          </cell>
          <cell r="BX617">
            <v>0</v>
          </cell>
          <cell r="BY617">
            <v>2</v>
          </cell>
          <cell r="BZ617">
            <v>3</v>
          </cell>
          <cell r="CA617">
            <v>2</v>
          </cell>
          <cell r="CB617">
            <v>1</v>
          </cell>
          <cell r="CC617">
            <v>2</v>
          </cell>
          <cell r="CD617">
            <v>3</v>
          </cell>
          <cell r="CE617">
            <v>5</v>
          </cell>
          <cell r="CF617">
            <v>4</v>
          </cell>
          <cell r="CG617">
            <v>3</v>
          </cell>
          <cell r="CH617">
            <v>2</v>
          </cell>
          <cell r="CI617">
            <v>3</v>
          </cell>
          <cell r="CJ617">
            <v>3</v>
          </cell>
          <cell r="CK617">
            <v>2</v>
          </cell>
          <cell r="CL617">
            <v>2</v>
          </cell>
          <cell r="CM617">
            <v>0</v>
          </cell>
          <cell r="CN617">
            <v>1</v>
          </cell>
          <cell r="CO617">
            <v>2</v>
          </cell>
          <cell r="CP617">
            <v>0</v>
          </cell>
          <cell r="CQ617">
            <v>3</v>
          </cell>
          <cell r="CR617">
            <v>0</v>
          </cell>
          <cell r="CS617">
            <v>1</v>
          </cell>
          <cell r="CT617">
            <v>1</v>
          </cell>
          <cell r="CU617">
            <v>0</v>
          </cell>
          <cell r="CV617">
            <v>0</v>
          </cell>
          <cell r="CW617">
            <v>1</v>
          </cell>
          <cell r="CX617">
            <v>0</v>
          </cell>
          <cell r="CY617">
            <v>0</v>
          </cell>
          <cell r="CZ617">
            <v>0</v>
          </cell>
          <cell r="DA617">
            <v>0</v>
          </cell>
          <cell r="DB617">
            <v>0</v>
          </cell>
          <cell r="DC617">
            <v>0</v>
          </cell>
          <cell r="DD617">
            <v>0</v>
          </cell>
          <cell r="DE617">
            <v>0</v>
          </cell>
        </row>
        <row r="618">
          <cell r="A618" t="str">
            <v>ｴﾝｼ141</v>
          </cell>
          <cell r="B618" t="str">
            <v>ｴﾝｼ1</v>
          </cell>
          <cell r="C618">
            <v>4</v>
          </cell>
          <cell r="D618">
            <v>1</v>
          </cell>
          <cell r="E618">
            <v>3</v>
          </cell>
          <cell r="F618">
            <v>1</v>
          </cell>
          <cell r="G618">
            <v>2</v>
          </cell>
          <cell r="H618">
            <v>3</v>
          </cell>
          <cell r="I618">
            <v>3</v>
          </cell>
          <cell r="J618">
            <v>5</v>
          </cell>
          <cell r="K618">
            <v>6</v>
          </cell>
          <cell r="L618">
            <v>4</v>
          </cell>
          <cell r="M618">
            <v>7</v>
          </cell>
          <cell r="N618">
            <v>5</v>
          </cell>
          <cell r="O618">
            <v>9</v>
          </cell>
          <cell r="P618">
            <v>10</v>
          </cell>
          <cell r="Q618">
            <v>4</v>
          </cell>
          <cell r="R618">
            <v>6</v>
          </cell>
          <cell r="S618">
            <v>5</v>
          </cell>
          <cell r="T618">
            <v>11</v>
          </cell>
          <cell r="U618">
            <v>6</v>
          </cell>
          <cell r="V618">
            <v>8</v>
          </cell>
          <cell r="W618">
            <v>11</v>
          </cell>
          <cell r="X618">
            <v>5</v>
          </cell>
          <cell r="Y618">
            <v>6</v>
          </cell>
          <cell r="Z618">
            <v>3</v>
          </cell>
          <cell r="AA618">
            <v>5</v>
          </cell>
          <cell r="AB618">
            <v>4</v>
          </cell>
          <cell r="AC618">
            <v>4</v>
          </cell>
          <cell r="AD618">
            <v>2</v>
          </cell>
          <cell r="AE618">
            <v>6</v>
          </cell>
          <cell r="AF618">
            <v>2</v>
          </cell>
          <cell r="AG618">
            <v>1</v>
          </cell>
          <cell r="AH618">
            <v>7</v>
          </cell>
          <cell r="AI618">
            <v>6</v>
          </cell>
          <cell r="AJ618">
            <v>6</v>
          </cell>
          <cell r="AK618">
            <v>4</v>
          </cell>
          <cell r="AL618">
            <v>4</v>
          </cell>
          <cell r="AM618">
            <v>5</v>
          </cell>
          <cell r="AN618">
            <v>9</v>
          </cell>
          <cell r="AO618">
            <v>4</v>
          </cell>
          <cell r="AP618">
            <v>5</v>
          </cell>
          <cell r="AQ618">
            <v>13</v>
          </cell>
          <cell r="AR618">
            <v>11</v>
          </cell>
          <cell r="AS618">
            <v>3</v>
          </cell>
          <cell r="AT618">
            <v>8</v>
          </cell>
          <cell r="AU618">
            <v>10</v>
          </cell>
          <cell r="AV618">
            <v>13</v>
          </cell>
          <cell r="AW618">
            <v>8</v>
          </cell>
          <cell r="AX618">
            <v>12</v>
          </cell>
          <cell r="AY618">
            <v>13</v>
          </cell>
          <cell r="AZ618">
            <v>8</v>
          </cell>
          <cell r="BA618">
            <v>14</v>
          </cell>
          <cell r="BB618">
            <v>16</v>
          </cell>
          <cell r="BC618">
            <v>8</v>
          </cell>
          <cell r="BD618">
            <v>8</v>
          </cell>
          <cell r="BE618">
            <v>9</v>
          </cell>
          <cell r="BF618">
            <v>3</v>
          </cell>
          <cell r="BG618">
            <v>7</v>
          </cell>
          <cell r="BH618">
            <v>7</v>
          </cell>
          <cell r="BI618">
            <v>6</v>
          </cell>
          <cell r="BJ618">
            <v>8</v>
          </cell>
          <cell r="BK618">
            <v>6</v>
          </cell>
          <cell r="BL618">
            <v>4</v>
          </cell>
          <cell r="BM618">
            <v>8</v>
          </cell>
          <cell r="BN618">
            <v>7</v>
          </cell>
          <cell r="BO618">
            <v>4</v>
          </cell>
          <cell r="BP618">
            <v>11</v>
          </cell>
          <cell r="BQ618">
            <v>7</v>
          </cell>
          <cell r="BR618">
            <v>13</v>
          </cell>
          <cell r="BS618">
            <v>16</v>
          </cell>
          <cell r="BT618">
            <v>12</v>
          </cell>
          <cell r="BU618">
            <v>16</v>
          </cell>
          <cell r="BV618">
            <v>11</v>
          </cell>
          <cell r="BW618">
            <v>10</v>
          </cell>
          <cell r="BX618">
            <v>9</v>
          </cell>
          <cell r="BY618">
            <v>7</v>
          </cell>
          <cell r="BZ618">
            <v>22</v>
          </cell>
          <cell r="CA618">
            <v>12</v>
          </cell>
          <cell r="CB618">
            <v>13</v>
          </cell>
          <cell r="CC618">
            <v>19</v>
          </cell>
          <cell r="CD618">
            <v>14</v>
          </cell>
          <cell r="CE618">
            <v>9</v>
          </cell>
          <cell r="CF618">
            <v>12</v>
          </cell>
          <cell r="CG618">
            <v>9</v>
          </cell>
          <cell r="CH618">
            <v>9</v>
          </cell>
          <cell r="CI618">
            <v>8</v>
          </cell>
          <cell r="CJ618">
            <v>5</v>
          </cell>
          <cell r="CK618">
            <v>5</v>
          </cell>
          <cell r="CL618">
            <v>0</v>
          </cell>
          <cell r="CM618">
            <v>6</v>
          </cell>
          <cell r="CN618">
            <v>2</v>
          </cell>
          <cell r="CO618">
            <v>2</v>
          </cell>
          <cell r="CP618">
            <v>0</v>
          </cell>
          <cell r="CQ618">
            <v>0</v>
          </cell>
          <cell r="CR618">
            <v>0</v>
          </cell>
          <cell r="CS618">
            <v>1</v>
          </cell>
          <cell r="CT618">
            <v>1</v>
          </cell>
          <cell r="CU618">
            <v>0</v>
          </cell>
          <cell r="CV618">
            <v>0</v>
          </cell>
          <cell r="CW618">
            <v>0</v>
          </cell>
          <cell r="CX618">
            <v>0</v>
          </cell>
          <cell r="CY618">
            <v>0</v>
          </cell>
          <cell r="CZ618">
            <v>0</v>
          </cell>
          <cell r="DA618">
            <v>0</v>
          </cell>
          <cell r="DB618">
            <v>0</v>
          </cell>
          <cell r="DC618">
            <v>0</v>
          </cell>
          <cell r="DD618">
            <v>0</v>
          </cell>
          <cell r="DE618">
            <v>0</v>
          </cell>
        </row>
        <row r="619">
          <cell r="A619" t="str">
            <v>ｴﾝｼ142</v>
          </cell>
          <cell r="B619" t="str">
            <v>ｴﾝｼ1</v>
          </cell>
          <cell r="C619">
            <v>4</v>
          </cell>
          <cell r="D619">
            <v>2</v>
          </cell>
          <cell r="E619">
            <v>0</v>
          </cell>
          <cell r="F619">
            <v>1</v>
          </cell>
          <cell r="G619">
            <v>5</v>
          </cell>
          <cell r="H619">
            <v>3</v>
          </cell>
          <cell r="I619">
            <v>5</v>
          </cell>
          <cell r="J619">
            <v>2</v>
          </cell>
          <cell r="K619">
            <v>8</v>
          </cell>
          <cell r="L619">
            <v>3</v>
          </cell>
          <cell r="M619">
            <v>4</v>
          </cell>
          <cell r="N619">
            <v>7</v>
          </cell>
          <cell r="O619">
            <v>3</v>
          </cell>
          <cell r="P619">
            <v>8</v>
          </cell>
          <cell r="Q619">
            <v>7</v>
          </cell>
          <cell r="R619">
            <v>9</v>
          </cell>
          <cell r="S619">
            <v>7</v>
          </cell>
          <cell r="T619">
            <v>10</v>
          </cell>
          <cell r="U619">
            <v>11</v>
          </cell>
          <cell r="V619">
            <v>6</v>
          </cell>
          <cell r="W619">
            <v>9</v>
          </cell>
          <cell r="X619">
            <v>7</v>
          </cell>
          <cell r="Y619">
            <v>6</v>
          </cell>
          <cell r="Z619">
            <v>9</v>
          </cell>
          <cell r="AA619">
            <v>3</v>
          </cell>
          <cell r="AB619">
            <v>5</v>
          </cell>
          <cell r="AC619">
            <v>3</v>
          </cell>
          <cell r="AD619">
            <v>0</v>
          </cell>
          <cell r="AE619">
            <v>2</v>
          </cell>
          <cell r="AF619">
            <v>4</v>
          </cell>
          <cell r="AG619">
            <v>3</v>
          </cell>
          <cell r="AH619">
            <v>3</v>
          </cell>
          <cell r="AI619">
            <v>6</v>
          </cell>
          <cell r="AJ619">
            <v>2</v>
          </cell>
          <cell r="AK619">
            <v>8</v>
          </cell>
          <cell r="AL619">
            <v>3</v>
          </cell>
          <cell r="AM619">
            <v>3</v>
          </cell>
          <cell r="AN619">
            <v>7</v>
          </cell>
          <cell r="AO619">
            <v>6</v>
          </cell>
          <cell r="AP619">
            <v>6</v>
          </cell>
          <cell r="AQ619">
            <v>11</v>
          </cell>
          <cell r="AR619">
            <v>10</v>
          </cell>
          <cell r="AS619">
            <v>9</v>
          </cell>
          <cell r="AT619">
            <v>9</v>
          </cell>
          <cell r="AU619">
            <v>10</v>
          </cell>
          <cell r="AV619">
            <v>10</v>
          </cell>
          <cell r="AW619">
            <v>12</v>
          </cell>
          <cell r="AX619">
            <v>13</v>
          </cell>
          <cell r="AY619">
            <v>14</v>
          </cell>
          <cell r="AZ619">
            <v>14</v>
          </cell>
          <cell r="BA619">
            <v>8</v>
          </cell>
          <cell r="BB619">
            <v>7</v>
          </cell>
          <cell r="BC619">
            <v>7</v>
          </cell>
          <cell r="BD619">
            <v>10</v>
          </cell>
          <cell r="BE619">
            <v>9</v>
          </cell>
          <cell r="BF619">
            <v>10</v>
          </cell>
          <cell r="BG619">
            <v>6</v>
          </cell>
          <cell r="BH619">
            <v>5</v>
          </cell>
          <cell r="BI619">
            <v>5</v>
          </cell>
          <cell r="BJ619">
            <v>4</v>
          </cell>
          <cell r="BK619">
            <v>6</v>
          </cell>
          <cell r="BL619">
            <v>9</v>
          </cell>
          <cell r="BM619">
            <v>11</v>
          </cell>
          <cell r="BN619">
            <v>13</v>
          </cell>
          <cell r="BO619">
            <v>6</v>
          </cell>
          <cell r="BP619">
            <v>8</v>
          </cell>
          <cell r="BQ619">
            <v>19</v>
          </cell>
          <cell r="BR619">
            <v>14</v>
          </cell>
          <cell r="BS619">
            <v>6</v>
          </cell>
          <cell r="BT619">
            <v>16</v>
          </cell>
          <cell r="BU619">
            <v>14</v>
          </cell>
          <cell r="BV619">
            <v>15</v>
          </cell>
          <cell r="BW619">
            <v>14</v>
          </cell>
          <cell r="BX619">
            <v>14</v>
          </cell>
          <cell r="BY619">
            <v>9</v>
          </cell>
          <cell r="BZ619">
            <v>17</v>
          </cell>
          <cell r="CA619">
            <v>16</v>
          </cell>
          <cell r="CB619">
            <v>15</v>
          </cell>
          <cell r="CC619">
            <v>20</v>
          </cell>
          <cell r="CD619">
            <v>12</v>
          </cell>
          <cell r="CE619">
            <v>12</v>
          </cell>
          <cell r="CF619">
            <v>12</v>
          </cell>
          <cell r="CG619">
            <v>15</v>
          </cell>
          <cell r="CH619">
            <v>11</v>
          </cell>
          <cell r="CI619">
            <v>7</v>
          </cell>
          <cell r="CJ619">
            <v>10</v>
          </cell>
          <cell r="CK619">
            <v>8</v>
          </cell>
          <cell r="CL619">
            <v>4</v>
          </cell>
          <cell r="CM619">
            <v>5</v>
          </cell>
          <cell r="CN619">
            <v>4</v>
          </cell>
          <cell r="CO619">
            <v>2</v>
          </cell>
          <cell r="CP619">
            <v>2</v>
          </cell>
          <cell r="CQ619">
            <v>3</v>
          </cell>
          <cell r="CR619">
            <v>3</v>
          </cell>
          <cell r="CS619">
            <v>4</v>
          </cell>
          <cell r="CT619">
            <v>1</v>
          </cell>
          <cell r="CU619">
            <v>3</v>
          </cell>
          <cell r="CV619">
            <v>2</v>
          </cell>
          <cell r="CW619">
            <v>0</v>
          </cell>
          <cell r="CX619">
            <v>1</v>
          </cell>
          <cell r="CY619">
            <v>0</v>
          </cell>
          <cell r="CZ619">
            <v>0</v>
          </cell>
          <cell r="DA619">
            <v>0</v>
          </cell>
          <cell r="DB619">
            <v>1</v>
          </cell>
          <cell r="DC619">
            <v>0</v>
          </cell>
          <cell r="DD619">
            <v>0</v>
          </cell>
          <cell r="DE619">
            <v>0</v>
          </cell>
        </row>
        <row r="620">
          <cell r="A620" t="str">
            <v>ｴﾝｼ241</v>
          </cell>
          <cell r="B620" t="str">
            <v>ｴﾝｼ2</v>
          </cell>
          <cell r="C620">
            <v>4</v>
          </cell>
          <cell r="D620">
            <v>1</v>
          </cell>
          <cell r="E620">
            <v>7</v>
          </cell>
          <cell r="F620">
            <v>5</v>
          </cell>
          <cell r="G620">
            <v>2</v>
          </cell>
          <cell r="H620">
            <v>5</v>
          </cell>
          <cell r="I620">
            <v>3</v>
          </cell>
          <cell r="J620">
            <v>8</v>
          </cell>
          <cell r="K620">
            <v>3</v>
          </cell>
          <cell r="L620">
            <v>4</v>
          </cell>
          <cell r="M620">
            <v>5</v>
          </cell>
          <cell r="N620">
            <v>6</v>
          </cell>
          <cell r="O620">
            <v>8</v>
          </cell>
          <cell r="P620">
            <v>10</v>
          </cell>
          <cell r="Q620">
            <v>5</v>
          </cell>
          <cell r="R620">
            <v>5</v>
          </cell>
          <cell r="S620">
            <v>8</v>
          </cell>
          <cell r="T620">
            <v>8</v>
          </cell>
          <cell r="U620">
            <v>7</v>
          </cell>
          <cell r="V620">
            <v>6</v>
          </cell>
          <cell r="W620">
            <v>12</v>
          </cell>
          <cell r="X620">
            <v>7</v>
          </cell>
          <cell r="Y620">
            <v>3</v>
          </cell>
          <cell r="Z620">
            <v>11</v>
          </cell>
          <cell r="AA620">
            <v>4</v>
          </cell>
          <cell r="AB620">
            <v>7</v>
          </cell>
          <cell r="AC620">
            <v>7</v>
          </cell>
          <cell r="AD620">
            <v>7</v>
          </cell>
          <cell r="AE620">
            <v>3</v>
          </cell>
          <cell r="AF620">
            <v>4</v>
          </cell>
          <cell r="AG620">
            <v>2</v>
          </cell>
          <cell r="AH620">
            <v>7</v>
          </cell>
          <cell r="AI620">
            <v>2</v>
          </cell>
          <cell r="AJ620">
            <v>10</v>
          </cell>
          <cell r="AK620">
            <v>2</v>
          </cell>
          <cell r="AL620">
            <v>7</v>
          </cell>
          <cell r="AM620">
            <v>5</v>
          </cell>
          <cell r="AN620">
            <v>4</v>
          </cell>
          <cell r="AO620">
            <v>9</v>
          </cell>
          <cell r="AP620">
            <v>13</v>
          </cell>
          <cell r="AQ620">
            <v>13</v>
          </cell>
          <cell r="AR620">
            <v>10</v>
          </cell>
          <cell r="AS620">
            <v>11</v>
          </cell>
          <cell r="AT620">
            <v>13</v>
          </cell>
          <cell r="AU620">
            <v>17</v>
          </cell>
          <cell r="AV620">
            <v>9</v>
          </cell>
          <cell r="AW620">
            <v>15</v>
          </cell>
          <cell r="AX620">
            <v>9</v>
          </cell>
          <cell r="AY620">
            <v>21</v>
          </cell>
          <cell r="AZ620">
            <v>13</v>
          </cell>
          <cell r="BA620">
            <v>11</v>
          </cell>
          <cell r="BB620">
            <v>14</v>
          </cell>
          <cell r="BC620">
            <v>10</v>
          </cell>
          <cell r="BD620">
            <v>7</v>
          </cell>
          <cell r="BE620">
            <v>11</v>
          </cell>
          <cell r="BF620">
            <v>5</v>
          </cell>
          <cell r="BG620">
            <v>13</v>
          </cell>
          <cell r="BH620">
            <v>15</v>
          </cell>
          <cell r="BI620">
            <v>6</v>
          </cell>
          <cell r="BJ620">
            <v>10</v>
          </cell>
          <cell r="BK620">
            <v>14</v>
          </cell>
          <cell r="BL620">
            <v>9</v>
          </cell>
          <cell r="BM620">
            <v>7</v>
          </cell>
          <cell r="BN620">
            <v>9</v>
          </cell>
          <cell r="BO620">
            <v>12</v>
          </cell>
          <cell r="BP620">
            <v>6</v>
          </cell>
          <cell r="BQ620">
            <v>7</v>
          </cell>
          <cell r="BR620">
            <v>4</v>
          </cell>
          <cell r="BS620">
            <v>9</v>
          </cell>
          <cell r="BT620">
            <v>12</v>
          </cell>
          <cell r="BU620">
            <v>9</v>
          </cell>
          <cell r="BV620">
            <v>11</v>
          </cell>
          <cell r="BW620">
            <v>6</v>
          </cell>
          <cell r="BX620">
            <v>1</v>
          </cell>
          <cell r="BY620">
            <v>9</v>
          </cell>
          <cell r="BZ620">
            <v>8</v>
          </cell>
          <cell r="CA620">
            <v>11</v>
          </cell>
          <cell r="CB620">
            <v>5</v>
          </cell>
          <cell r="CC620">
            <v>6</v>
          </cell>
          <cell r="CD620">
            <v>10</v>
          </cell>
          <cell r="CE620">
            <v>11</v>
          </cell>
          <cell r="CF620">
            <v>4</v>
          </cell>
          <cell r="CG620">
            <v>10</v>
          </cell>
          <cell r="CH620">
            <v>4</v>
          </cell>
          <cell r="CI620">
            <v>4</v>
          </cell>
          <cell r="CJ620">
            <v>3</v>
          </cell>
          <cell r="CK620">
            <v>2</v>
          </cell>
          <cell r="CL620">
            <v>3</v>
          </cell>
          <cell r="CM620">
            <v>2</v>
          </cell>
          <cell r="CN620">
            <v>1</v>
          </cell>
          <cell r="CO620">
            <v>3</v>
          </cell>
          <cell r="CP620">
            <v>1</v>
          </cell>
          <cell r="CQ620">
            <v>0</v>
          </cell>
          <cell r="CR620">
            <v>0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0</v>
          </cell>
          <cell r="CX620">
            <v>0</v>
          </cell>
          <cell r="CY620">
            <v>0</v>
          </cell>
          <cell r="CZ620">
            <v>0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</row>
        <row r="621">
          <cell r="A621" t="str">
            <v>ｴﾝｼ242</v>
          </cell>
          <cell r="B621" t="str">
            <v>ｴﾝｼ2</v>
          </cell>
          <cell r="C621">
            <v>4</v>
          </cell>
          <cell r="D621">
            <v>2</v>
          </cell>
          <cell r="E621">
            <v>1</v>
          </cell>
          <cell r="F621">
            <v>2</v>
          </cell>
          <cell r="G621">
            <v>4</v>
          </cell>
          <cell r="H621">
            <v>2</v>
          </cell>
          <cell r="I621">
            <v>4</v>
          </cell>
          <cell r="J621">
            <v>1</v>
          </cell>
          <cell r="K621">
            <v>6</v>
          </cell>
          <cell r="L621">
            <v>4</v>
          </cell>
          <cell r="M621">
            <v>4</v>
          </cell>
          <cell r="N621">
            <v>2</v>
          </cell>
          <cell r="O621">
            <v>10</v>
          </cell>
          <cell r="P621">
            <v>5</v>
          </cell>
          <cell r="Q621">
            <v>7</v>
          </cell>
          <cell r="R621">
            <v>6</v>
          </cell>
          <cell r="S621">
            <v>5</v>
          </cell>
          <cell r="T621">
            <v>2</v>
          </cell>
          <cell r="U621">
            <v>7</v>
          </cell>
          <cell r="V621">
            <v>7</v>
          </cell>
          <cell r="W621">
            <v>9</v>
          </cell>
          <cell r="X621">
            <v>3</v>
          </cell>
          <cell r="Y621">
            <v>9</v>
          </cell>
          <cell r="Z621">
            <v>6</v>
          </cell>
          <cell r="AA621">
            <v>7</v>
          </cell>
          <cell r="AB621">
            <v>4</v>
          </cell>
          <cell r="AC621">
            <v>5</v>
          </cell>
          <cell r="AD621">
            <v>4</v>
          </cell>
          <cell r="AE621">
            <v>2</v>
          </cell>
          <cell r="AF621">
            <v>4</v>
          </cell>
          <cell r="AG621">
            <v>4</v>
          </cell>
          <cell r="AH621">
            <v>1</v>
          </cell>
          <cell r="AI621">
            <v>7</v>
          </cell>
          <cell r="AJ621">
            <v>3</v>
          </cell>
          <cell r="AK621">
            <v>6</v>
          </cell>
          <cell r="AL621">
            <v>2</v>
          </cell>
          <cell r="AM621">
            <v>8</v>
          </cell>
          <cell r="AN621">
            <v>9</v>
          </cell>
          <cell r="AO621">
            <v>13</v>
          </cell>
          <cell r="AP621">
            <v>7</v>
          </cell>
          <cell r="AQ621">
            <v>11</v>
          </cell>
          <cell r="AR621">
            <v>10</v>
          </cell>
          <cell r="AS621">
            <v>6</v>
          </cell>
          <cell r="AT621">
            <v>10</v>
          </cell>
          <cell r="AU621">
            <v>16</v>
          </cell>
          <cell r="AV621">
            <v>11</v>
          </cell>
          <cell r="AW621">
            <v>5</v>
          </cell>
          <cell r="AX621">
            <v>11</v>
          </cell>
          <cell r="AY621">
            <v>12</v>
          </cell>
          <cell r="AZ621">
            <v>9</v>
          </cell>
          <cell r="BA621">
            <v>11</v>
          </cell>
          <cell r="BB621">
            <v>12</v>
          </cell>
          <cell r="BC621">
            <v>7</v>
          </cell>
          <cell r="BD621">
            <v>3</v>
          </cell>
          <cell r="BE621">
            <v>6</v>
          </cell>
          <cell r="BF621">
            <v>8</v>
          </cell>
          <cell r="BG621">
            <v>10</v>
          </cell>
          <cell r="BH621">
            <v>13</v>
          </cell>
          <cell r="BI621">
            <v>4</v>
          </cell>
          <cell r="BJ621">
            <v>11</v>
          </cell>
          <cell r="BK621">
            <v>4</v>
          </cell>
          <cell r="BL621">
            <v>8</v>
          </cell>
          <cell r="BM621">
            <v>9</v>
          </cell>
          <cell r="BN621">
            <v>8</v>
          </cell>
          <cell r="BO621">
            <v>9</v>
          </cell>
          <cell r="BP621">
            <v>7</v>
          </cell>
          <cell r="BQ621">
            <v>4</v>
          </cell>
          <cell r="BR621">
            <v>9</v>
          </cell>
          <cell r="BS621">
            <v>9</v>
          </cell>
          <cell r="BT621">
            <v>6</v>
          </cell>
          <cell r="BU621">
            <v>9</v>
          </cell>
          <cell r="BV621">
            <v>17</v>
          </cell>
          <cell r="BW621">
            <v>8</v>
          </cell>
          <cell r="BX621">
            <v>3</v>
          </cell>
          <cell r="BY621">
            <v>12</v>
          </cell>
          <cell r="BZ621">
            <v>12</v>
          </cell>
          <cell r="CA621">
            <v>15</v>
          </cell>
          <cell r="CB621">
            <v>9</v>
          </cell>
          <cell r="CC621">
            <v>11</v>
          </cell>
          <cell r="CD621">
            <v>8</v>
          </cell>
          <cell r="CE621">
            <v>7</v>
          </cell>
          <cell r="CF621">
            <v>9</v>
          </cell>
          <cell r="CG621">
            <v>9</v>
          </cell>
          <cell r="CH621">
            <v>5</v>
          </cell>
          <cell r="CI621">
            <v>4</v>
          </cell>
          <cell r="CJ621">
            <v>6</v>
          </cell>
          <cell r="CK621">
            <v>5</v>
          </cell>
          <cell r="CL621">
            <v>1</v>
          </cell>
          <cell r="CM621">
            <v>2</v>
          </cell>
          <cell r="CN621">
            <v>2</v>
          </cell>
          <cell r="CO621">
            <v>0</v>
          </cell>
          <cell r="CP621">
            <v>1</v>
          </cell>
          <cell r="CQ621">
            <v>2</v>
          </cell>
          <cell r="CR621">
            <v>0</v>
          </cell>
          <cell r="CS621">
            <v>2</v>
          </cell>
          <cell r="CT621">
            <v>0</v>
          </cell>
          <cell r="CU621">
            <v>0</v>
          </cell>
          <cell r="CV621">
            <v>0</v>
          </cell>
          <cell r="CW621">
            <v>0</v>
          </cell>
          <cell r="CX621">
            <v>0</v>
          </cell>
          <cell r="CY621">
            <v>0</v>
          </cell>
          <cell r="CZ621">
            <v>0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</row>
        <row r="622">
          <cell r="A622" t="str">
            <v>ｴﾝｼ341</v>
          </cell>
          <cell r="B622" t="str">
            <v>ｴﾝｼ3</v>
          </cell>
          <cell r="C622">
            <v>4</v>
          </cell>
          <cell r="D622">
            <v>1</v>
          </cell>
          <cell r="E622">
            <v>7</v>
          </cell>
          <cell r="F622">
            <v>3</v>
          </cell>
          <cell r="G622">
            <v>8</v>
          </cell>
          <cell r="H622">
            <v>8</v>
          </cell>
          <cell r="I622">
            <v>10</v>
          </cell>
          <cell r="J622">
            <v>9</v>
          </cell>
          <cell r="K622">
            <v>10</v>
          </cell>
          <cell r="L622">
            <v>8</v>
          </cell>
          <cell r="M622">
            <v>12</v>
          </cell>
          <cell r="N622">
            <v>11</v>
          </cell>
          <cell r="O622">
            <v>13</v>
          </cell>
          <cell r="P622">
            <v>11</v>
          </cell>
          <cell r="Q622">
            <v>10</v>
          </cell>
          <cell r="R622">
            <v>8</v>
          </cell>
          <cell r="S622">
            <v>15</v>
          </cell>
          <cell r="T622">
            <v>11</v>
          </cell>
          <cell r="U622">
            <v>16</v>
          </cell>
          <cell r="V622">
            <v>4</v>
          </cell>
          <cell r="W622">
            <v>10</v>
          </cell>
          <cell r="X622">
            <v>9</v>
          </cell>
          <cell r="Y622">
            <v>6</v>
          </cell>
          <cell r="Z622">
            <v>4</v>
          </cell>
          <cell r="AA622">
            <v>9</v>
          </cell>
          <cell r="AB622">
            <v>9</v>
          </cell>
          <cell r="AC622">
            <v>6</v>
          </cell>
          <cell r="AD622">
            <v>8</v>
          </cell>
          <cell r="AE622">
            <v>8</v>
          </cell>
          <cell r="AF622">
            <v>5</v>
          </cell>
          <cell r="AG622">
            <v>2</v>
          </cell>
          <cell r="AH622">
            <v>7</v>
          </cell>
          <cell r="AI622">
            <v>10</v>
          </cell>
          <cell r="AJ622">
            <v>6</v>
          </cell>
          <cell r="AK622">
            <v>8</v>
          </cell>
          <cell r="AL622">
            <v>9</v>
          </cell>
          <cell r="AM622">
            <v>8</v>
          </cell>
          <cell r="AN622">
            <v>7</v>
          </cell>
          <cell r="AO622">
            <v>5</v>
          </cell>
          <cell r="AP622">
            <v>9</v>
          </cell>
          <cell r="AQ622">
            <v>9</v>
          </cell>
          <cell r="AR622">
            <v>7</v>
          </cell>
          <cell r="AS622">
            <v>7</v>
          </cell>
          <cell r="AT622">
            <v>11</v>
          </cell>
          <cell r="AU622">
            <v>15</v>
          </cell>
          <cell r="AV622">
            <v>16</v>
          </cell>
          <cell r="AW622">
            <v>15</v>
          </cell>
          <cell r="AX622">
            <v>14</v>
          </cell>
          <cell r="AY622">
            <v>15</v>
          </cell>
          <cell r="AZ622">
            <v>17</v>
          </cell>
          <cell r="BA622">
            <v>11</v>
          </cell>
          <cell r="BB622">
            <v>8</v>
          </cell>
          <cell r="BC622">
            <v>17</v>
          </cell>
          <cell r="BD622">
            <v>8</v>
          </cell>
          <cell r="BE622">
            <v>17</v>
          </cell>
          <cell r="BF622">
            <v>9</v>
          </cell>
          <cell r="BG622">
            <v>6</v>
          </cell>
          <cell r="BH622">
            <v>8</v>
          </cell>
          <cell r="BI622">
            <v>4</v>
          </cell>
          <cell r="BJ622">
            <v>9</v>
          </cell>
          <cell r="BK622">
            <v>11</v>
          </cell>
          <cell r="BL622">
            <v>8</v>
          </cell>
          <cell r="BM622">
            <v>8</v>
          </cell>
          <cell r="BN622">
            <v>5</v>
          </cell>
          <cell r="BO622">
            <v>9</v>
          </cell>
          <cell r="BP622">
            <v>8</v>
          </cell>
          <cell r="BQ622">
            <v>4</v>
          </cell>
          <cell r="BR622">
            <v>7</v>
          </cell>
          <cell r="BS622">
            <v>5</v>
          </cell>
          <cell r="BT622">
            <v>14</v>
          </cell>
          <cell r="BU622">
            <v>8</v>
          </cell>
          <cell r="BV622">
            <v>11</v>
          </cell>
          <cell r="BW622">
            <v>18</v>
          </cell>
          <cell r="BX622">
            <v>16</v>
          </cell>
          <cell r="BY622">
            <v>16</v>
          </cell>
          <cell r="BZ622">
            <v>14</v>
          </cell>
          <cell r="CA622">
            <v>16</v>
          </cell>
          <cell r="CB622">
            <v>16</v>
          </cell>
          <cell r="CC622">
            <v>11</v>
          </cell>
          <cell r="CD622">
            <v>20</v>
          </cell>
          <cell r="CE622">
            <v>11</v>
          </cell>
          <cell r="CF622">
            <v>16</v>
          </cell>
          <cell r="CG622">
            <v>8</v>
          </cell>
          <cell r="CH622">
            <v>9</v>
          </cell>
          <cell r="CI622">
            <v>8</v>
          </cell>
          <cell r="CJ622">
            <v>13</v>
          </cell>
          <cell r="CK622">
            <v>7</v>
          </cell>
          <cell r="CL622">
            <v>1</v>
          </cell>
          <cell r="CM622">
            <v>6</v>
          </cell>
          <cell r="CN622">
            <v>1</v>
          </cell>
          <cell r="CO622">
            <v>1</v>
          </cell>
          <cell r="CP622">
            <v>5</v>
          </cell>
          <cell r="CQ622">
            <v>1</v>
          </cell>
          <cell r="CR622">
            <v>3</v>
          </cell>
          <cell r="CS622">
            <v>1</v>
          </cell>
          <cell r="CT622">
            <v>0</v>
          </cell>
          <cell r="CU622">
            <v>0</v>
          </cell>
          <cell r="CV622">
            <v>0</v>
          </cell>
          <cell r="CW622">
            <v>0</v>
          </cell>
          <cell r="CX622">
            <v>0</v>
          </cell>
          <cell r="CY622">
            <v>0</v>
          </cell>
          <cell r="CZ622">
            <v>0</v>
          </cell>
          <cell r="DA622">
            <v>0</v>
          </cell>
          <cell r="DB622">
            <v>1</v>
          </cell>
          <cell r="DC622">
            <v>0</v>
          </cell>
          <cell r="DD622">
            <v>0</v>
          </cell>
          <cell r="DE622">
            <v>0</v>
          </cell>
        </row>
        <row r="623">
          <cell r="A623" t="str">
            <v>ｴﾝｼ342</v>
          </cell>
          <cell r="B623" t="str">
            <v>ｴﾝｼ3</v>
          </cell>
          <cell r="C623">
            <v>4</v>
          </cell>
          <cell r="D623">
            <v>2</v>
          </cell>
          <cell r="E623">
            <v>5</v>
          </cell>
          <cell r="F623">
            <v>7</v>
          </cell>
          <cell r="G623">
            <v>7</v>
          </cell>
          <cell r="H623">
            <v>5</v>
          </cell>
          <cell r="I623">
            <v>6</v>
          </cell>
          <cell r="J623">
            <v>8</v>
          </cell>
          <cell r="K623">
            <v>11</v>
          </cell>
          <cell r="L623">
            <v>6</v>
          </cell>
          <cell r="M623">
            <v>13</v>
          </cell>
          <cell r="N623">
            <v>10</v>
          </cell>
          <cell r="O623">
            <v>11</v>
          </cell>
          <cell r="P623">
            <v>14</v>
          </cell>
          <cell r="Q623">
            <v>12</v>
          </cell>
          <cell r="R623">
            <v>9</v>
          </cell>
          <cell r="S623">
            <v>3</v>
          </cell>
          <cell r="T623">
            <v>10</v>
          </cell>
          <cell r="U623">
            <v>9</v>
          </cell>
          <cell r="V623">
            <v>8</v>
          </cell>
          <cell r="W623">
            <v>11</v>
          </cell>
          <cell r="X623">
            <v>9</v>
          </cell>
          <cell r="Y623">
            <v>7</v>
          </cell>
          <cell r="Z623">
            <v>7</v>
          </cell>
          <cell r="AA623">
            <v>1</v>
          </cell>
          <cell r="AB623">
            <v>5</v>
          </cell>
          <cell r="AC623">
            <v>4</v>
          </cell>
          <cell r="AD623">
            <v>5</v>
          </cell>
          <cell r="AE623">
            <v>5</v>
          </cell>
          <cell r="AF623">
            <v>7</v>
          </cell>
          <cell r="AG623">
            <v>7</v>
          </cell>
          <cell r="AH623">
            <v>6</v>
          </cell>
          <cell r="AI623">
            <v>2</v>
          </cell>
          <cell r="AJ623">
            <v>5</v>
          </cell>
          <cell r="AK623">
            <v>10</v>
          </cell>
          <cell r="AL623">
            <v>7</v>
          </cell>
          <cell r="AM623">
            <v>15</v>
          </cell>
          <cell r="AN623">
            <v>8</v>
          </cell>
          <cell r="AO623">
            <v>9</v>
          </cell>
          <cell r="AP623">
            <v>10</v>
          </cell>
          <cell r="AQ623">
            <v>13</v>
          </cell>
          <cell r="AR623">
            <v>14</v>
          </cell>
          <cell r="AS623">
            <v>16</v>
          </cell>
          <cell r="AT623">
            <v>19</v>
          </cell>
          <cell r="AU623">
            <v>6</v>
          </cell>
          <cell r="AV623">
            <v>18</v>
          </cell>
          <cell r="AW623">
            <v>14</v>
          </cell>
          <cell r="AX623">
            <v>12</v>
          </cell>
          <cell r="AY623">
            <v>10</v>
          </cell>
          <cell r="AZ623">
            <v>13</v>
          </cell>
          <cell r="BA623">
            <v>8</v>
          </cell>
          <cell r="BB623">
            <v>16</v>
          </cell>
          <cell r="BC623">
            <v>13</v>
          </cell>
          <cell r="BD623">
            <v>4</v>
          </cell>
          <cell r="BE623">
            <v>10</v>
          </cell>
          <cell r="BF623">
            <v>9</v>
          </cell>
          <cell r="BG623">
            <v>16</v>
          </cell>
          <cell r="BH623">
            <v>6</v>
          </cell>
          <cell r="BI623">
            <v>5</v>
          </cell>
          <cell r="BJ623">
            <v>10</v>
          </cell>
          <cell r="BK623">
            <v>7</v>
          </cell>
          <cell r="BL623">
            <v>6</v>
          </cell>
          <cell r="BM623">
            <v>11</v>
          </cell>
          <cell r="BN623">
            <v>6</v>
          </cell>
          <cell r="BO623">
            <v>5</v>
          </cell>
          <cell r="BP623">
            <v>8</v>
          </cell>
          <cell r="BQ623">
            <v>13</v>
          </cell>
          <cell r="BR623">
            <v>11</v>
          </cell>
          <cell r="BS623">
            <v>12</v>
          </cell>
          <cell r="BT623">
            <v>16</v>
          </cell>
          <cell r="BU623">
            <v>25</v>
          </cell>
          <cell r="BV623">
            <v>17</v>
          </cell>
          <cell r="BW623">
            <v>24</v>
          </cell>
          <cell r="BX623">
            <v>13</v>
          </cell>
          <cell r="BY623">
            <v>13</v>
          </cell>
          <cell r="BZ623">
            <v>17</v>
          </cell>
          <cell r="CA623">
            <v>27</v>
          </cell>
          <cell r="CB623">
            <v>16</v>
          </cell>
          <cell r="CC623">
            <v>20</v>
          </cell>
          <cell r="CD623">
            <v>10</v>
          </cell>
          <cell r="CE623">
            <v>10</v>
          </cell>
          <cell r="CF623">
            <v>22</v>
          </cell>
          <cell r="CG623">
            <v>8</v>
          </cell>
          <cell r="CH623">
            <v>11</v>
          </cell>
          <cell r="CI623">
            <v>5</v>
          </cell>
          <cell r="CJ623">
            <v>7</v>
          </cell>
          <cell r="CK623">
            <v>7</v>
          </cell>
          <cell r="CL623">
            <v>8</v>
          </cell>
          <cell r="CM623">
            <v>3</v>
          </cell>
          <cell r="CN623">
            <v>1</v>
          </cell>
          <cell r="CO623">
            <v>5</v>
          </cell>
          <cell r="CP623">
            <v>4</v>
          </cell>
          <cell r="CQ623">
            <v>2</v>
          </cell>
          <cell r="CR623">
            <v>1</v>
          </cell>
          <cell r="CS623">
            <v>0</v>
          </cell>
          <cell r="CT623">
            <v>2</v>
          </cell>
          <cell r="CU623">
            <v>1</v>
          </cell>
          <cell r="CV623">
            <v>1</v>
          </cell>
          <cell r="CW623">
            <v>1</v>
          </cell>
          <cell r="CX623">
            <v>0</v>
          </cell>
          <cell r="CY623">
            <v>0</v>
          </cell>
          <cell r="CZ623">
            <v>1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</row>
        <row r="624">
          <cell r="A624" t="str">
            <v>ｴﾝｼ441</v>
          </cell>
          <cell r="B624" t="str">
            <v>ｴﾝｼ4</v>
          </cell>
          <cell r="C624">
            <v>4</v>
          </cell>
          <cell r="D624">
            <v>1</v>
          </cell>
          <cell r="E624">
            <v>1</v>
          </cell>
          <cell r="F624">
            <v>0</v>
          </cell>
          <cell r="G624">
            <v>1</v>
          </cell>
          <cell r="H624">
            <v>1</v>
          </cell>
          <cell r="I624">
            <v>2</v>
          </cell>
          <cell r="J624">
            <v>0</v>
          </cell>
          <cell r="K624">
            <v>0</v>
          </cell>
          <cell r="L624">
            <v>2</v>
          </cell>
          <cell r="M624">
            <v>1</v>
          </cell>
          <cell r="N624">
            <v>1</v>
          </cell>
          <cell r="O624">
            <v>1</v>
          </cell>
          <cell r="P624">
            <v>3</v>
          </cell>
          <cell r="Q624">
            <v>1</v>
          </cell>
          <cell r="R624">
            <v>3</v>
          </cell>
          <cell r="S624">
            <v>0</v>
          </cell>
          <cell r="T624">
            <v>2</v>
          </cell>
          <cell r="U624">
            <v>3</v>
          </cell>
          <cell r="V624">
            <v>3</v>
          </cell>
          <cell r="W624">
            <v>2</v>
          </cell>
          <cell r="X624">
            <v>1</v>
          </cell>
          <cell r="Y624">
            <v>2</v>
          </cell>
          <cell r="Z624">
            <v>1</v>
          </cell>
          <cell r="AA624">
            <v>1</v>
          </cell>
          <cell r="AB624">
            <v>1</v>
          </cell>
          <cell r="AC624">
            <v>1</v>
          </cell>
          <cell r="AD624">
            <v>1</v>
          </cell>
          <cell r="AE624">
            <v>2</v>
          </cell>
          <cell r="AF624">
            <v>2</v>
          </cell>
          <cell r="AG624">
            <v>1</v>
          </cell>
          <cell r="AH624">
            <v>1</v>
          </cell>
          <cell r="AI624">
            <v>0</v>
          </cell>
          <cell r="AJ624">
            <v>1</v>
          </cell>
          <cell r="AK624">
            <v>3</v>
          </cell>
          <cell r="AL624">
            <v>1</v>
          </cell>
          <cell r="AM624">
            <v>1</v>
          </cell>
          <cell r="AN624">
            <v>2</v>
          </cell>
          <cell r="AO624">
            <v>2</v>
          </cell>
          <cell r="AP624">
            <v>1</v>
          </cell>
          <cell r="AQ624">
            <v>2</v>
          </cell>
          <cell r="AR624">
            <v>3</v>
          </cell>
          <cell r="AS624">
            <v>2</v>
          </cell>
          <cell r="AT624">
            <v>0</v>
          </cell>
          <cell r="AU624">
            <v>2</v>
          </cell>
          <cell r="AV624">
            <v>2</v>
          </cell>
          <cell r="AW624">
            <v>2</v>
          </cell>
          <cell r="AX624">
            <v>3</v>
          </cell>
          <cell r="AY624">
            <v>2</v>
          </cell>
          <cell r="AZ624">
            <v>2</v>
          </cell>
          <cell r="BA624">
            <v>5</v>
          </cell>
          <cell r="BB624">
            <v>1</v>
          </cell>
          <cell r="BC624">
            <v>2</v>
          </cell>
          <cell r="BD624">
            <v>3</v>
          </cell>
          <cell r="BE624">
            <v>1</v>
          </cell>
          <cell r="BF624">
            <v>2</v>
          </cell>
          <cell r="BG624">
            <v>2</v>
          </cell>
          <cell r="BH624">
            <v>3</v>
          </cell>
          <cell r="BI624">
            <v>1</v>
          </cell>
          <cell r="BJ624">
            <v>2</v>
          </cell>
          <cell r="BK624">
            <v>1</v>
          </cell>
          <cell r="BL624">
            <v>2</v>
          </cell>
          <cell r="BM624">
            <v>3</v>
          </cell>
          <cell r="BN624">
            <v>0</v>
          </cell>
          <cell r="BO624">
            <v>4</v>
          </cell>
          <cell r="BP624">
            <v>1</v>
          </cell>
          <cell r="BQ624">
            <v>6</v>
          </cell>
          <cell r="BR624">
            <v>7</v>
          </cell>
          <cell r="BS624">
            <v>8</v>
          </cell>
          <cell r="BT624">
            <v>9</v>
          </cell>
          <cell r="BU624">
            <v>5</v>
          </cell>
          <cell r="BV624">
            <v>7</v>
          </cell>
          <cell r="BW624">
            <v>9</v>
          </cell>
          <cell r="BX624">
            <v>3</v>
          </cell>
          <cell r="BY624">
            <v>5</v>
          </cell>
          <cell r="BZ624">
            <v>9</v>
          </cell>
          <cell r="CA624">
            <v>3</v>
          </cell>
          <cell r="CB624">
            <v>8</v>
          </cell>
          <cell r="CC624">
            <v>6</v>
          </cell>
          <cell r="CD624">
            <v>8</v>
          </cell>
          <cell r="CE624">
            <v>8</v>
          </cell>
          <cell r="CF624">
            <v>4</v>
          </cell>
          <cell r="CG624">
            <v>5</v>
          </cell>
          <cell r="CH624">
            <v>3</v>
          </cell>
          <cell r="CI624">
            <v>5</v>
          </cell>
          <cell r="CJ624">
            <v>4</v>
          </cell>
          <cell r="CK624">
            <v>3</v>
          </cell>
          <cell r="CL624">
            <v>3</v>
          </cell>
          <cell r="CM624">
            <v>3</v>
          </cell>
          <cell r="CN624">
            <v>1</v>
          </cell>
          <cell r="CO624">
            <v>0</v>
          </cell>
          <cell r="CP624">
            <v>2</v>
          </cell>
          <cell r="CQ624">
            <v>0</v>
          </cell>
          <cell r="CR624">
            <v>1</v>
          </cell>
          <cell r="CS624">
            <v>0</v>
          </cell>
          <cell r="CT624">
            <v>0</v>
          </cell>
          <cell r="CU624">
            <v>0</v>
          </cell>
          <cell r="CV624">
            <v>0</v>
          </cell>
          <cell r="CW624">
            <v>0</v>
          </cell>
          <cell r="CX624">
            <v>0</v>
          </cell>
          <cell r="CY624">
            <v>0</v>
          </cell>
          <cell r="CZ624">
            <v>0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</row>
        <row r="625">
          <cell r="A625" t="str">
            <v>ｴﾝｼ442</v>
          </cell>
          <cell r="B625" t="str">
            <v>ｴﾝｼ4</v>
          </cell>
          <cell r="C625">
            <v>4</v>
          </cell>
          <cell r="D625">
            <v>2</v>
          </cell>
          <cell r="E625">
            <v>2</v>
          </cell>
          <cell r="F625">
            <v>2</v>
          </cell>
          <cell r="G625">
            <v>4</v>
          </cell>
          <cell r="H625">
            <v>0</v>
          </cell>
          <cell r="I625">
            <v>0</v>
          </cell>
          <cell r="J625">
            <v>1</v>
          </cell>
          <cell r="K625">
            <v>2</v>
          </cell>
          <cell r="L625">
            <v>1</v>
          </cell>
          <cell r="M625">
            <v>1</v>
          </cell>
          <cell r="N625">
            <v>2</v>
          </cell>
          <cell r="O625">
            <v>0</v>
          </cell>
          <cell r="P625">
            <v>1</v>
          </cell>
          <cell r="Q625">
            <v>2</v>
          </cell>
          <cell r="R625">
            <v>4</v>
          </cell>
          <cell r="S625">
            <v>3</v>
          </cell>
          <cell r="T625">
            <v>1</v>
          </cell>
          <cell r="U625">
            <v>3</v>
          </cell>
          <cell r="V625">
            <v>1</v>
          </cell>
          <cell r="W625">
            <v>5</v>
          </cell>
          <cell r="X625">
            <v>2</v>
          </cell>
          <cell r="Y625">
            <v>2</v>
          </cell>
          <cell r="Z625">
            <v>2</v>
          </cell>
          <cell r="AA625">
            <v>1</v>
          </cell>
          <cell r="AB625">
            <v>2</v>
          </cell>
          <cell r="AC625">
            <v>2</v>
          </cell>
          <cell r="AD625">
            <v>0</v>
          </cell>
          <cell r="AE625">
            <v>0</v>
          </cell>
          <cell r="AF625">
            <v>1</v>
          </cell>
          <cell r="AG625">
            <v>0</v>
          </cell>
          <cell r="AH625">
            <v>1</v>
          </cell>
          <cell r="AI625">
            <v>1</v>
          </cell>
          <cell r="AJ625">
            <v>2</v>
          </cell>
          <cell r="AK625">
            <v>1</v>
          </cell>
          <cell r="AL625">
            <v>2</v>
          </cell>
          <cell r="AM625">
            <v>1</v>
          </cell>
          <cell r="AN625">
            <v>2</v>
          </cell>
          <cell r="AO625">
            <v>1</v>
          </cell>
          <cell r="AP625">
            <v>0</v>
          </cell>
          <cell r="AQ625">
            <v>4</v>
          </cell>
          <cell r="AR625">
            <v>3</v>
          </cell>
          <cell r="AS625">
            <v>4</v>
          </cell>
          <cell r="AT625">
            <v>3</v>
          </cell>
          <cell r="AU625">
            <v>8</v>
          </cell>
          <cell r="AV625">
            <v>5</v>
          </cell>
          <cell r="AW625">
            <v>3</v>
          </cell>
          <cell r="AX625">
            <v>1</v>
          </cell>
          <cell r="AY625">
            <v>4</v>
          </cell>
          <cell r="AZ625">
            <v>1</v>
          </cell>
          <cell r="BA625">
            <v>2</v>
          </cell>
          <cell r="BB625">
            <v>2</v>
          </cell>
          <cell r="BC625">
            <v>3</v>
          </cell>
          <cell r="BD625">
            <v>4</v>
          </cell>
          <cell r="BE625">
            <v>0</v>
          </cell>
          <cell r="BF625">
            <v>2</v>
          </cell>
          <cell r="BG625">
            <v>2</v>
          </cell>
          <cell r="BH625">
            <v>1</v>
          </cell>
          <cell r="BI625">
            <v>1</v>
          </cell>
          <cell r="BJ625">
            <v>1</v>
          </cell>
          <cell r="BK625">
            <v>3</v>
          </cell>
          <cell r="BL625">
            <v>2</v>
          </cell>
          <cell r="BM625">
            <v>3</v>
          </cell>
          <cell r="BN625">
            <v>3</v>
          </cell>
          <cell r="BO625">
            <v>4</v>
          </cell>
          <cell r="BP625">
            <v>6</v>
          </cell>
          <cell r="BQ625">
            <v>3</v>
          </cell>
          <cell r="BR625">
            <v>2</v>
          </cell>
          <cell r="BS625">
            <v>6</v>
          </cell>
          <cell r="BT625">
            <v>3</v>
          </cell>
          <cell r="BU625">
            <v>4</v>
          </cell>
          <cell r="BV625">
            <v>10</v>
          </cell>
          <cell r="BW625">
            <v>10</v>
          </cell>
          <cell r="BX625">
            <v>5</v>
          </cell>
          <cell r="BY625">
            <v>6</v>
          </cell>
          <cell r="BZ625">
            <v>12</v>
          </cell>
          <cell r="CA625">
            <v>6</v>
          </cell>
          <cell r="CB625">
            <v>8</v>
          </cell>
          <cell r="CC625">
            <v>10</v>
          </cell>
          <cell r="CD625">
            <v>8</v>
          </cell>
          <cell r="CE625">
            <v>9</v>
          </cell>
          <cell r="CF625">
            <v>3</v>
          </cell>
          <cell r="CG625">
            <v>6</v>
          </cell>
          <cell r="CH625">
            <v>3</v>
          </cell>
          <cell r="CI625">
            <v>6</v>
          </cell>
          <cell r="CJ625">
            <v>2</v>
          </cell>
          <cell r="CK625">
            <v>2</v>
          </cell>
          <cell r="CL625">
            <v>2</v>
          </cell>
          <cell r="CM625">
            <v>4</v>
          </cell>
          <cell r="CN625">
            <v>1</v>
          </cell>
          <cell r="CO625">
            <v>1</v>
          </cell>
          <cell r="CP625">
            <v>1</v>
          </cell>
          <cell r="CQ625">
            <v>4</v>
          </cell>
          <cell r="CR625">
            <v>1</v>
          </cell>
          <cell r="CS625">
            <v>1</v>
          </cell>
          <cell r="CT625">
            <v>1</v>
          </cell>
          <cell r="CU625">
            <v>0</v>
          </cell>
          <cell r="CV625">
            <v>0</v>
          </cell>
          <cell r="CW625">
            <v>0</v>
          </cell>
          <cell r="CX625">
            <v>2</v>
          </cell>
          <cell r="CY625">
            <v>0</v>
          </cell>
          <cell r="CZ625">
            <v>0</v>
          </cell>
          <cell r="DA625">
            <v>2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</row>
        <row r="626">
          <cell r="A626" t="str">
            <v>ｵｲﾏ 41</v>
          </cell>
          <cell r="B626" t="str">
            <v xml:space="preserve">ｵｲﾏ </v>
          </cell>
          <cell r="C626">
            <v>4</v>
          </cell>
          <cell r="D626">
            <v>1</v>
          </cell>
          <cell r="E626">
            <v>0</v>
          </cell>
          <cell r="F626">
            <v>1</v>
          </cell>
          <cell r="G626">
            <v>0</v>
          </cell>
          <cell r="H626">
            <v>0</v>
          </cell>
          <cell r="I626">
            <v>1</v>
          </cell>
          <cell r="J626">
            <v>1</v>
          </cell>
          <cell r="K626">
            <v>1</v>
          </cell>
          <cell r="L626">
            <v>2</v>
          </cell>
          <cell r="M626">
            <v>0</v>
          </cell>
          <cell r="N626">
            <v>3</v>
          </cell>
          <cell r="O626">
            <v>0</v>
          </cell>
          <cell r="P626">
            <v>1</v>
          </cell>
          <cell r="Q626">
            <v>0</v>
          </cell>
          <cell r="R626">
            <v>2</v>
          </cell>
          <cell r="S626">
            <v>0</v>
          </cell>
          <cell r="T626">
            <v>2</v>
          </cell>
          <cell r="U626">
            <v>0</v>
          </cell>
          <cell r="V626">
            <v>1</v>
          </cell>
          <cell r="W626">
            <v>1</v>
          </cell>
          <cell r="X626">
            <v>2</v>
          </cell>
          <cell r="Y626">
            <v>1</v>
          </cell>
          <cell r="Z626">
            <v>0</v>
          </cell>
          <cell r="AA626">
            <v>0</v>
          </cell>
          <cell r="AB626">
            <v>2</v>
          </cell>
          <cell r="AC626">
            <v>2</v>
          </cell>
          <cell r="AD626">
            <v>0</v>
          </cell>
          <cell r="AE626">
            <v>2</v>
          </cell>
          <cell r="AF626">
            <v>0</v>
          </cell>
          <cell r="AG626">
            <v>0</v>
          </cell>
          <cell r="AH626">
            <v>2</v>
          </cell>
          <cell r="AI626">
            <v>1</v>
          </cell>
          <cell r="AJ626">
            <v>0</v>
          </cell>
          <cell r="AK626">
            <v>1</v>
          </cell>
          <cell r="AL626">
            <v>2</v>
          </cell>
          <cell r="AM626">
            <v>1</v>
          </cell>
          <cell r="AN626">
            <v>0</v>
          </cell>
          <cell r="AO626">
            <v>2</v>
          </cell>
          <cell r="AP626">
            <v>3</v>
          </cell>
          <cell r="AQ626">
            <v>4</v>
          </cell>
          <cell r="AR626">
            <v>4</v>
          </cell>
          <cell r="AS626">
            <v>1</v>
          </cell>
          <cell r="AT626">
            <v>5</v>
          </cell>
          <cell r="AU626">
            <v>2</v>
          </cell>
          <cell r="AV626">
            <v>2</v>
          </cell>
          <cell r="AW626">
            <v>1</v>
          </cell>
          <cell r="AX626">
            <v>3</v>
          </cell>
          <cell r="AY626">
            <v>2</v>
          </cell>
          <cell r="AZ626">
            <v>4</v>
          </cell>
          <cell r="BA626">
            <v>0</v>
          </cell>
          <cell r="BB626">
            <v>2</v>
          </cell>
          <cell r="BC626">
            <v>1</v>
          </cell>
          <cell r="BD626">
            <v>1</v>
          </cell>
          <cell r="BE626">
            <v>3</v>
          </cell>
          <cell r="BF626">
            <v>3</v>
          </cell>
          <cell r="BG626">
            <v>2</v>
          </cell>
          <cell r="BH626">
            <v>1</v>
          </cell>
          <cell r="BI626">
            <v>3</v>
          </cell>
          <cell r="BJ626">
            <v>3</v>
          </cell>
          <cell r="BK626">
            <v>2</v>
          </cell>
          <cell r="BL626">
            <v>2</v>
          </cell>
          <cell r="BM626">
            <v>3</v>
          </cell>
          <cell r="BN626">
            <v>4</v>
          </cell>
          <cell r="BO626">
            <v>4</v>
          </cell>
          <cell r="BP626">
            <v>5</v>
          </cell>
          <cell r="BQ626">
            <v>3</v>
          </cell>
          <cell r="BR626">
            <v>0</v>
          </cell>
          <cell r="BS626">
            <v>2</v>
          </cell>
          <cell r="BT626">
            <v>5</v>
          </cell>
          <cell r="BU626">
            <v>1</v>
          </cell>
          <cell r="BV626">
            <v>6</v>
          </cell>
          <cell r="BW626">
            <v>5</v>
          </cell>
          <cell r="BX626">
            <v>0</v>
          </cell>
          <cell r="BY626">
            <v>2</v>
          </cell>
          <cell r="BZ626">
            <v>3</v>
          </cell>
          <cell r="CA626">
            <v>3</v>
          </cell>
          <cell r="CB626">
            <v>2</v>
          </cell>
          <cell r="CC626">
            <v>7</v>
          </cell>
          <cell r="CD626">
            <v>0</v>
          </cell>
          <cell r="CE626">
            <v>2</v>
          </cell>
          <cell r="CF626">
            <v>2</v>
          </cell>
          <cell r="CG626">
            <v>0</v>
          </cell>
          <cell r="CH626">
            <v>3</v>
          </cell>
          <cell r="CI626">
            <v>0</v>
          </cell>
          <cell r="CJ626">
            <v>2</v>
          </cell>
          <cell r="CK626">
            <v>0</v>
          </cell>
          <cell r="CL626">
            <v>0</v>
          </cell>
          <cell r="CM626">
            <v>1</v>
          </cell>
          <cell r="CN626">
            <v>1</v>
          </cell>
          <cell r="CO626">
            <v>1</v>
          </cell>
          <cell r="CP626">
            <v>1</v>
          </cell>
          <cell r="CQ626">
            <v>1</v>
          </cell>
          <cell r="CR626">
            <v>1</v>
          </cell>
          <cell r="CS626">
            <v>0</v>
          </cell>
          <cell r="CT626">
            <v>0</v>
          </cell>
          <cell r="CU626">
            <v>0</v>
          </cell>
          <cell r="CV626">
            <v>0</v>
          </cell>
          <cell r="CW626">
            <v>0</v>
          </cell>
          <cell r="CX626">
            <v>0</v>
          </cell>
          <cell r="CY626">
            <v>0</v>
          </cell>
          <cell r="CZ626">
            <v>0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</row>
        <row r="627">
          <cell r="A627" t="str">
            <v>ｵｲﾏ 42</v>
          </cell>
          <cell r="B627" t="str">
            <v xml:space="preserve">ｵｲﾏ </v>
          </cell>
          <cell r="C627">
            <v>4</v>
          </cell>
          <cell r="D627">
            <v>2</v>
          </cell>
          <cell r="E627">
            <v>0</v>
          </cell>
          <cell r="F627">
            <v>0</v>
          </cell>
          <cell r="G627">
            <v>1</v>
          </cell>
          <cell r="H627">
            <v>0</v>
          </cell>
          <cell r="I627">
            <v>1</v>
          </cell>
          <cell r="J627">
            <v>1</v>
          </cell>
          <cell r="K627">
            <v>0</v>
          </cell>
          <cell r="L627">
            <v>0</v>
          </cell>
          <cell r="M627">
            <v>1</v>
          </cell>
          <cell r="N627">
            <v>3</v>
          </cell>
          <cell r="O627">
            <v>0</v>
          </cell>
          <cell r="P627">
            <v>0</v>
          </cell>
          <cell r="Q627">
            <v>1</v>
          </cell>
          <cell r="R627">
            <v>0</v>
          </cell>
          <cell r="S627">
            <v>1</v>
          </cell>
          <cell r="T627">
            <v>0</v>
          </cell>
          <cell r="U627">
            <v>0</v>
          </cell>
          <cell r="V627">
            <v>1</v>
          </cell>
          <cell r="W627">
            <v>0</v>
          </cell>
          <cell r="X627">
            <v>1</v>
          </cell>
          <cell r="Y627">
            <v>1</v>
          </cell>
          <cell r="Z627">
            <v>1</v>
          </cell>
          <cell r="AA627">
            <v>1</v>
          </cell>
          <cell r="AB627">
            <v>1</v>
          </cell>
          <cell r="AC627">
            <v>1</v>
          </cell>
          <cell r="AD627">
            <v>0</v>
          </cell>
          <cell r="AE627">
            <v>0</v>
          </cell>
          <cell r="AF627">
            <v>3</v>
          </cell>
          <cell r="AG627">
            <v>1</v>
          </cell>
          <cell r="AH627">
            <v>0</v>
          </cell>
          <cell r="AI627">
            <v>2</v>
          </cell>
          <cell r="AJ627">
            <v>0</v>
          </cell>
          <cell r="AK627">
            <v>0</v>
          </cell>
          <cell r="AL627">
            <v>3</v>
          </cell>
          <cell r="AM627">
            <v>3</v>
          </cell>
          <cell r="AN627">
            <v>1</v>
          </cell>
          <cell r="AO627">
            <v>1</v>
          </cell>
          <cell r="AP627">
            <v>2</v>
          </cell>
          <cell r="AQ627">
            <v>1</v>
          </cell>
          <cell r="AR627">
            <v>1</v>
          </cell>
          <cell r="AS627">
            <v>7</v>
          </cell>
          <cell r="AT627">
            <v>2</v>
          </cell>
          <cell r="AU627">
            <v>4</v>
          </cell>
          <cell r="AV627">
            <v>1</v>
          </cell>
          <cell r="AW627">
            <v>0</v>
          </cell>
          <cell r="AX627">
            <v>5</v>
          </cell>
          <cell r="AY627">
            <v>2</v>
          </cell>
          <cell r="AZ627">
            <v>1</v>
          </cell>
          <cell r="BA627">
            <v>0</v>
          </cell>
          <cell r="BB627">
            <v>1</v>
          </cell>
          <cell r="BC627">
            <v>1</v>
          </cell>
          <cell r="BD627">
            <v>2</v>
          </cell>
          <cell r="BE627">
            <v>1</v>
          </cell>
          <cell r="BF627">
            <v>1</v>
          </cell>
          <cell r="BG627">
            <v>2</v>
          </cell>
          <cell r="BH627">
            <v>3</v>
          </cell>
          <cell r="BI627">
            <v>1</v>
          </cell>
          <cell r="BJ627">
            <v>3</v>
          </cell>
          <cell r="BK627">
            <v>1</v>
          </cell>
          <cell r="BL627">
            <v>4</v>
          </cell>
          <cell r="BM627">
            <v>2</v>
          </cell>
          <cell r="BN627">
            <v>4</v>
          </cell>
          <cell r="BO627">
            <v>2</v>
          </cell>
          <cell r="BP627">
            <v>3</v>
          </cell>
          <cell r="BQ627">
            <v>4</v>
          </cell>
          <cell r="BR627">
            <v>1</v>
          </cell>
          <cell r="BS627">
            <v>3</v>
          </cell>
          <cell r="BT627">
            <v>2</v>
          </cell>
          <cell r="BU627">
            <v>8</v>
          </cell>
          <cell r="BV627">
            <v>1</v>
          </cell>
          <cell r="BW627">
            <v>6</v>
          </cell>
          <cell r="BX627">
            <v>1</v>
          </cell>
          <cell r="BY627">
            <v>2</v>
          </cell>
          <cell r="BZ627">
            <v>6</v>
          </cell>
          <cell r="CA627">
            <v>3</v>
          </cell>
          <cell r="CB627">
            <v>1</v>
          </cell>
          <cell r="CC627">
            <v>2</v>
          </cell>
          <cell r="CD627">
            <v>2</v>
          </cell>
          <cell r="CE627">
            <v>1</v>
          </cell>
          <cell r="CF627">
            <v>1</v>
          </cell>
          <cell r="CG627">
            <v>2</v>
          </cell>
          <cell r="CH627">
            <v>4</v>
          </cell>
          <cell r="CI627">
            <v>1</v>
          </cell>
          <cell r="CJ627">
            <v>1</v>
          </cell>
          <cell r="CK627">
            <v>0</v>
          </cell>
          <cell r="CL627">
            <v>1</v>
          </cell>
          <cell r="CM627">
            <v>0</v>
          </cell>
          <cell r="CN627">
            <v>2</v>
          </cell>
          <cell r="CO627">
            <v>1</v>
          </cell>
          <cell r="CP627">
            <v>1</v>
          </cell>
          <cell r="CQ627">
            <v>2</v>
          </cell>
          <cell r="CR627">
            <v>1</v>
          </cell>
          <cell r="CS627">
            <v>0</v>
          </cell>
          <cell r="CT627">
            <v>1</v>
          </cell>
          <cell r="CU627">
            <v>0</v>
          </cell>
          <cell r="CV627">
            <v>0</v>
          </cell>
          <cell r="CW627">
            <v>0</v>
          </cell>
          <cell r="CX627">
            <v>1</v>
          </cell>
          <cell r="CY627">
            <v>0</v>
          </cell>
          <cell r="CZ627">
            <v>0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</row>
        <row r="628">
          <cell r="A628" t="str">
            <v>ｵｵﾂｶ41</v>
          </cell>
          <cell r="B628" t="str">
            <v>ｵｵﾂｶ</v>
          </cell>
          <cell r="C628">
            <v>4</v>
          </cell>
          <cell r="D628">
            <v>1</v>
          </cell>
          <cell r="E628">
            <v>1</v>
          </cell>
          <cell r="F628">
            <v>3</v>
          </cell>
          <cell r="G628">
            <v>0</v>
          </cell>
          <cell r="H628">
            <v>3</v>
          </cell>
          <cell r="I628">
            <v>2</v>
          </cell>
          <cell r="J628">
            <v>0</v>
          </cell>
          <cell r="K628">
            <v>1</v>
          </cell>
          <cell r="L628">
            <v>2</v>
          </cell>
          <cell r="M628">
            <v>3</v>
          </cell>
          <cell r="N628">
            <v>0</v>
          </cell>
          <cell r="O628">
            <v>2</v>
          </cell>
          <cell r="P628">
            <v>2</v>
          </cell>
          <cell r="Q628">
            <v>2</v>
          </cell>
          <cell r="R628">
            <v>3</v>
          </cell>
          <cell r="S628">
            <v>2</v>
          </cell>
          <cell r="T628">
            <v>2</v>
          </cell>
          <cell r="U628">
            <v>4</v>
          </cell>
          <cell r="V628">
            <v>0</v>
          </cell>
          <cell r="W628">
            <v>4</v>
          </cell>
          <cell r="X628">
            <v>1</v>
          </cell>
          <cell r="Y628">
            <v>1</v>
          </cell>
          <cell r="Z628">
            <v>2</v>
          </cell>
          <cell r="AA628">
            <v>3</v>
          </cell>
          <cell r="AB628">
            <v>1</v>
          </cell>
          <cell r="AC628">
            <v>2</v>
          </cell>
          <cell r="AD628">
            <v>2</v>
          </cell>
          <cell r="AE628">
            <v>3</v>
          </cell>
          <cell r="AF628">
            <v>3</v>
          </cell>
          <cell r="AG628">
            <v>1</v>
          </cell>
          <cell r="AH628">
            <v>2</v>
          </cell>
          <cell r="AI628">
            <v>2</v>
          </cell>
          <cell r="AJ628">
            <v>3</v>
          </cell>
          <cell r="AK628">
            <v>1</v>
          </cell>
          <cell r="AL628">
            <v>0</v>
          </cell>
          <cell r="AM628">
            <v>3</v>
          </cell>
          <cell r="AN628">
            <v>1</v>
          </cell>
          <cell r="AO628">
            <v>2</v>
          </cell>
          <cell r="AP628">
            <v>2</v>
          </cell>
          <cell r="AQ628">
            <v>0</v>
          </cell>
          <cell r="AR628">
            <v>2</v>
          </cell>
          <cell r="AS628">
            <v>2</v>
          </cell>
          <cell r="AT628">
            <v>6</v>
          </cell>
          <cell r="AU628">
            <v>1</v>
          </cell>
          <cell r="AV628">
            <v>0</v>
          </cell>
          <cell r="AW628">
            <v>5</v>
          </cell>
          <cell r="AX628">
            <v>3</v>
          </cell>
          <cell r="AY628">
            <v>3</v>
          </cell>
          <cell r="AZ628">
            <v>2</v>
          </cell>
          <cell r="BA628">
            <v>3</v>
          </cell>
          <cell r="BB628">
            <v>1</v>
          </cell>
          <cell r="BC628">
            <v>1</v>
          </cell>
          <cell r="BD628">
            <v>1</v>
          </cell>
          <cell r="BE628">
            <v>9</v>
          </cell>
          <cell r="BF628">
            <v>4</v>
          </cell>
          <cell r="BG628">
            <v>2</v>
          </cell>
          <cell r="BH628">
            <v>4</v>
          </cell>
          <cell r="BI628">
            <v>3</v>
          </cell>
          <cell r="BJ628">
            <v>5</v>
          </cell>
          <cell r="BK628">
            <v>3</v>
          </cell>
          <cell r="BL628">
            <v>4</v>
          </cell>
          <cell r="BM628">
            <v>1</v>
          </cell>
          <cell r="BN628">
            <v>2</v>
          </cell>
          <cell r="BO628">
            <v>1</v>
          </cell>
          <cell r="BP628">
            <v>4</v>
          </cell>
          <cell r="BQ628">
            <v>2</v>
          </cell>
          <cell r="BR628">
            <v>2</v>
          </cell>
          <cell r="BS628">
            <v>5</v>
          </cell>
          <cell r="BT628">
            <v>2</v>
          </cell>
          <cell r="BU628">
            <v>2</v>
          </cell>
          <cell r="BV628">
            <v>4</v>
          </cell>
          <cell r="BW628">
            <v>6</v>
          </cell>
          <cell r="BX628">
            <v>2</v>
          </cell>
          <cell r="BY628">
            <v>2</v>
          </cell>
          <cell r="BZ628">
            <v>4</v>
          </cell>
          <cell r="CA628">
            <v>5</v>
          </cell>
          <cell r="CB628">
            <v>2</v>
          </cell>
          <cell r="CC628">
            <v>4</v>
          </cell>
          <cell r="CD628">
            <v>1</v>
          </cell>
          <cell r="CE628">
            <v>1</v>
          </cell>
          <cell r="CF628">
            <v>2</v>
          </cell>
          <cell r="CG628">
            <v>1</v>
          </cell>
          <cell r="CH628">
            <v>3</v>
          </cell>
          <cell r="CI628">
            <v>2</v>
          </cell>
          <cell r="CJ628">
            <v>1</v>
          </cell>
          <cell r="CK628">
            <v>1</v>
          </cell>
          <cell r="CL628">
            <v>0</v>
          </cell>
          <cell r="CM628">
            <v>3</v>
          </cell>
          <cell r="CN628">
            <v>3</v>
          </cell>
          <cell r="CO628">
            <v>0</v>
          </cell>
          <cell r="CP628">
            <v>0</v>
          </cell>
          <cell r="CQ628">
            <v>0</v>
          </cell>
          <cell r="CR628">
            <v>1</v>
          </cell>
          <cell r="CS628">
            <v>0</v>
          </cell>
          <cell r="CT628">
            <v>0</v>
          </cell>
          <cell r="CU628">
            <v>0</v>
          </cell>
          <cell r="CV628">
            <v>1</v>
          </cell>
          <cell r="CW628">
            <v>0</v>
          </cell>
          <cell r="CX628">
            <v>0</v>
          </cell>
          <cell r="CY628">
            <v>0</v>
          </cell>
          <cell r="CZ628">
            <v>0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</row>
        <row r="629">
          <cell r="A629" t="str">
            <v>ｵｵﾂｶ42</v>
          </cell>
          <cell r="B629" t="str">
            <v>ｵｵﾂｶ</v>
          </cell>
          <cell r="C629">
            <v>4</v>
          </cell>
          <cell r="D629">
            <v>2</v>
          </cell>
          <cell r="E629">
            <v>0</v>
          </cell>
          <cell r="F629">
            <v>0</v>
          </cell>
          <cell r="G629">
            <v>1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3</v>
          </cell>
          <cell r="M629">
            <v>1</v>
          </cell>
          <cell r="N629">
            <v>2</v>
          </cell>
          <cell r="O629">
            <v>0</v>
          </cell>
          <cell r="P629">
            <v>1</v>
          </cell>
          <cell r="Q629">
            <v>4</v>
          </cell>
          <cell r="R629">
            <v>0</v>
          </cell>
          <cell r="S629">
            <v>2</v>
          </cell>
          <cell r="T629">
            <v>1</v>
          </cell>
          <cell r="U629">
            <v>2</v>
          </cell>
          <cell r="V629">
            <v>2</v>
          </cell>
          <cell r="W629">
            <v>1</v>
          </cell>
          <cell r="X629">
            <v>1</v>
          </cell>
          <cell r="Y629">
            <v>2</v>
          </cell>
          <cell r="Z629">
            <v>1</v>
          </cell>
          <cell r="AA629">
            <v>1</v>
          </cell>
          <cell r="AB629">
            <v>0</v>
          </cell>
          <cell r="AC629">
            <v>3</v>
          </cell>
          <cell r="AD629">
            <v>0</v>
          </cell>
          <cell r="AE629">
            <v>3</v>
          </cell>
          <cell r="AF629">
            <v>2</v>
          </cell>
          <cell r="AG629">
            <v>4</v>
          </cell>
          <cell r="AH629">
            <v>1</v>
          </cell>
          <cell r="AI629">
            <v>1</v>
          </cell>
          <cell r="AJ629">
            <v>2</v>
          </cell>
          <cell r="AK629">
            <v>0</v>
          </cell>
          <cell r="AL629">
            <v>2</v>
          </cell>
          <cell r="AM629">
            <v>1</v>
          </cell>
          <cell r="AN629">
            <v>2</v>
          </cell>
          <cell r="AO629">
            <v>0</v>
          </cell>
          <cell r="AP629">
            <v>1</v>
          </cell>
          <cell r="AQ629">
            <v>1</v>
          </cell>
          <cell r="AR629">
            <v>2</v>
          </cell>
          <cell r="AS629">
            <v>4</v>
          </cell>
          <cell r="AT629">
            <v>2</v>
          </cell>
          <cell r="AU629">
            <v>2</v>
          </cell>
          <cell r="AV629">
            <v>1</v>
          </cell>
          <cell r="AW629">
            <v>1</v>
          </cell>
          <cell r="AX629">
            <v>4</v>
          </cell>
          <cell r="AY629">
            <v>7</v>
          </cell>
          <cell r="AZ629">
            <v>4</v>
          </cell>
          <cell r="BA629">
            <v>1</v>
          </cell>
          <cell r="BB629">
            <v>0</v>
          </cell>
          <cell r="BC629">
            <v>4</v>
          </cell>
          <cell r="BD629">
            <v>3</v>
          </cell>
          <cell r="BE629">
            <v>3</v>
          </cell>
          <cell r="BF629">
            <v>3</v>
          </cell>
          <cell r="BG629">
            <v>3</v>
          </cell>
          <cell r="BH629">
            <v>4</v>
          </cell>
          <cell r="BI629">
            <v>1</v>
          </cell>
          <cell r="BJ629">
            <v>1</v>
          </cell>
          <cell r="BK629">
            <v>0</v>
          </cell>
          <cell r="BL629">
            <v>1</v>
          </cell>
          <cell r="BM629">
            <v>3</v>
          </cell>
          <cell r="BN629">
            <v>2</v>
          </cell>
          <cell r="BO629">
            <v>4</v>
          </cell>
          <cell r="BP629">
            <v>4</v>
          </cell>
          <cell r="BQ629">
            <v>2</v>
          </cell>
          <cell r="BR629">
            <v>1</v>
          </cell>
          <cell r="BS629">
            <v>2</v>
          </cell>
          <cell r="BT629">
            <v>2</v>
          </cell>
          <cell r="BU629">
            <v>7</v>
          </cell>
          <cell r="BV629">
            <v>3</v>
          </cell>
          <cell r="BW629">
            <v>3</v>
          </cell>
          <cell r="BX629">
            <v>5</v>
          </cell>
          <cell r="BY629">
            <v>3</v>
          </cell>
          <cell r="BZ629">
            <v>2</v>
          </cell>
          <cell r="CA629">
            <v>4</v>
          </cell>
          <cell r="CB629">
            <v>2</v>
          </cell>
          <cell r="CC629">
            <v>3</v>
          </cell>
          <cell r="CD629">
            <v>7</v>
          </cell>
          <cell r="CE629">
            <v>3</v>
          </cell>
          <cell r="CF629">
            <v>1</v>
          </cell>
          <cell r="CG629">
            <v>1</v>
          </cell>
          <cell r="CH629">
            <v>4</v>
          </cell>
          <cell r="CI629">
            <v>6</v>
          </cell>
          <cell r="CJ629">
            <v>1</v>
          </cell>
          <cell r="CK629">
            <v>5</v>
          </cell>
          <cell r="CL629">
            <v>1</v>
          </cell>
          <cell r="CM629">
            <v>1</v>
          </cell>
          <cell r="CN629">
            <v>3</v>
          </cell>
          <cell r="CO629">
            <v>0</v>
          </cell>
          <cell r="CP629">
            <v>0</v>
          </cell>
          <cell r="CQ629">
            <v>1</v>
          </cell>
          <cell r="CR629">
            <v>2</v>
          </cell>
          <cell r="CS629">
            <v>1</v>
          </cell>
          <cell r="CT629">
            <v>0</v>
          </cell>
          <cell r="CU629">
            <v>0</v>
          </cell>
          <cell r="CV629">
            <v>1</v>
          </cell>
          <cell r="CW629">
            <v>0</v>
          </cell>
          <cell r="CX629">
            <v>1</v>
          </cell>
          <cell r="CY629">
            <v>0</v>
          </cell>
          <cell r="CZ629">
            <v>0</v>
          </cell>
          <cell r="DA629">
            <v>0</v>
          </cell>
          <cell r="DB629">
            <v>0</v>
          </cell>
          <cell r="DC629">
            <v>0</v>
          </cell>
          <cell r="DD629">
            <v>2</v>
          </cell>
          <cell r="DE629">
            <v>0</v>
          </cell>
        </row>
        <row r="630">
          <cell r="A630" t="str">
            <v>ｵｵﾔｷ41</v>
          </cell>
          <cell r="B630" t="str">
            <v>ｵｵﾔｷ</v>
          </cell>
          <cell r="C630">
            <v>4</v>
          </cell>
          <cell r="D630">
            <v>1</v>
          </cell>
          <cell r="E630">
            <v>3</v>
          </cell>
          <cell r="F630">
            <v>4</v>
          </cell>
          <cell r="G630">
            <v>1</v>
          </cell>
          <cell r="H630">
            <v>3</v>
          </cell>
          <cell r="I630">
            <v>2</v>
          </cell>
          <cell r="J630">
            <v>2</v>
          </cell>
          <cell r="K630">
            <v>1</v>
          </cell>
          <cell r="L630">
            <v>2</v>
          </cell>
          <cell r="M630">
            <v>2</v>
          </cell>
          <cell r="N630">
            <v>2</v>
          </cell>
          <cell r="O630">
            <v>2</v>
          </cell>
          <cell r="P630">
            <v>2</v>
          </cell>
          <cell r="Q630">
            <v>2</v>
          </cell>
          <cell r="R630">
            <v>7</v>
          </cell>
          <cell r="S630">
            <v>1</v>
          </cell>
          <cell r="T630">
            <v>3</v>
          </cell>
          <cell r="U630">
            <v>3</v>
          </cell>
          <cell r="V630">
            <v>2</v>
          </cell>
          <cell r="W630">
            <v>3</v>
          </cell>
          <cell r="X630">
            <v>2</v>
          </cell>
          <cell r="Y630">
            <v>4</v>
          </cell>
          <cell r="Z630">
            <v>1</v>
          </cell>
          <cell r="AA630">
            <v>5</v>
          </cell>
          <cell r="AB630">
            <v>0</v>
          </cell>
          <cell r="AC630">
            <v>0</v>
          </cell>
          <cell r="AD630">
            <v>2</v>
          </cell>
          <cell r="AE630">
            <v>2</v>
          </cell>
          <cell r="AF630">
            <v>0</v>
          </cell>
          <cell r="AG630">
            <v>3</v>
          </cell>
          <cell r="AH630">
            <v>1</v>
          </cell>
          <cell r="AI630">
            <v>4</v>
          </cell>
          <cell r="AJ630">
            <v>3</v>
          </cell>
          <cell r="AK630">
            <v>3</v>
          </cell>
          <cell r="AL630">
            <v>1</v>
          </cell>
          <cell r="AM630">
            <v>5</v>
          </cell>
          <cell r="AN630">
            <v>5</v>
          </cell>
          <cell r="AO630">
            <v>2</v>
          </cell>
          <cell r="AP630">
            <v>5</v>
          </cell>
          <cell r="AQ630">
            <v>1</v>
          </cell>
          <cell r="AR630">
            <v>4</v>
          </cell>
          <cell r="AS630">
            <v>8</v>
          </cell>
          <cell r="AT630">
            <v>4</v>
          </cell>
          <cell r="AU630">
            <v>6</v>
          </cell>
          <cell r="AV630">
            <v>3</v>
          </cell>
          <cell r="AW630">
            <v>2</v>
          </cell>
          <cell r="AX630">
            <v>1</v>
          </cell>
          <cell r="AY630">
            <v>5</v>
          </cell>
          <cell r="AZ630">
            <v>6</v>
          </cell>
          <cell r="BA630">
            <v>4</v>
          </cell>
          <cell r="BB630">
            <v>2</v>
          </cell>
          <cell r="BC630">
            <v>4</v>
          </cell>
          <cell r="BD630">
            <v>1</v>
          </cell>
          <cell r="BE630">
            <v>4</v>
          </cell>
          <cell r="BF630">
            <v>2</v>
          </cell>
          <cell r="BG630">
            <v>2</v>
          </cell>
          <cell r="BH630">
            <v>2</v>
          </cell>
          <cell r="BI630">
            <v>3</v>
          </cell>
          <cell r="BJ630">
            <v>4</v>
          </cell>
          <cell r="BK630">
            <v>3</v>
          </cell>
          <cell r="BL630">
            <v>4</v>
          </cell>
          <cell r="BM630">
            <v>4</v>
          </cell>
          <cell r="BN630">
            <v>7</v>
          </cell>
          <cell r="BO630">
            <v>2</v>
          </cell>
          <cell r="BP630">
            <v>4</v>
          </cell>
          <cell r="BQ630">
            <v>2</v>
          </cell>
          <cell r="BR630">
            <v>8</v>
          </cell>
          <cell r="BS630">
            <v>5</v>
          </cell>
          <cell r="BT630">
            <v>3</v>
          </cell>
          <cell r="BU630">
            <v>6</v>
          </cell>
          <cell r="BV630">
            <v>10</v>
          </cell>
          <cell r="BW630">
            <v>6</v>
          </cell>
          <cell r="BX630">
            <v>1</v>
          </cell>
          <cell r="BY630">
            <v>1</v>
          </cell>
          <cell r="BZ630">
            <v>4</v>
          </cell>
          <cell r="CA630">
            <v>6</v>
          </cell>
          <cell r="CB630">
            <v>1</v>
          </cell>
          <cell r="CC630">
            <v>4</v>
          </cell>
          <cell r="CD630">
            <v>4</v>
          </cell>
          <cell r="CE630">
            <v>3</v>
          </cell>
          <cell r="CF630">
            <v>2</v>
          </cell>
          <cell r="CG630">
            <v>0</v>
          </cell>
          <cell r="CH630">
            <v>2</v>
          </cell>
          <cell r="CI630">
            <v>2</v>
          </cell>
          <cell r="CJ630">
            <v>1</v>
          </cell>
          <cell r="CK630">
            <v>0</v>
          </cell>
          <cell r="CL630">
            <v>2</v>
          </cell>
          <cell r="CM630">
            <v>1</v>
          </cell>
          <cell r="CN630">
            <v>1</v>
          </cell>
          <cell r="CO630">
            <v>1</v>
          </cell>
          <cell r="CP630">
            <v>3</v>
          </cell>
          <cell r="CQ630">
            <v>1</v>
          </cell>
          <cell r="CR630">
            <v>1</v>
          </cell>
          <cell r="CS630">
            <v>2</v>
          </cell>
          <cell r="CT630">
            <v>0</v>
          </cell>
          <cell r="CU630">
            <v>0</v>
          </cell>
          <cell r="CV630">
            <v>0</v>
          </cell>
          <cell r="CW630">
            <v>1</v>
          </cell>
          <cell r="CX630">
            <v>0</v>
          </cell>
          <cell r="CY630">
            <v>0</v>
          </cell>
          <cell r="CZ630">
            <v>0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</row>
        <row r="631">
          <cell r="A631" t="str">
            <v>ｵｵﾔｷ42</v>
          </cell>
          <cell r="B631" t="str">
            <v>ｵｵﾔｷ</v>
          </cell>
          <cell r="C631">
            <v>4</v>
          </cell>
          <cell r="D631">
            <v>2</v>
          </cell>
          <cell r="E631">
            <v>0</v>
          </cell>
          <cell r="F631">
            <v>3</v>
          </cell>
          <cell r="G631">
            <v>1</v>
          </cell>
          <cell r="H631">
            <v>0</v>
          </cell>
          <cell r="I631">
            <v>1</v>
          </cell>
          <cell r="J631">
            <v>5</v>
          </cell>
          <cell r="K631">
            <v>3</v>
          </cell>
          <cell r="L631">
            <v>4</v>
          </cell>
          <cell r="M631">
            <v>2</v>
          </cell>
          <cell r="N631">
            <v>1</v>
          </cell>
          <cell r="O631">
            <v>3</v>
          </cell>
          <cell r="P631">
            <v>1</v>
          </cell>
          <cell r="Q631">
            <v>2</v>
          </cell>
          <cell r="R631">
            <v>3</v>
          </cell>
          <cell r="S631">
            <v>5</v>
          </cell>
          <cell r="T631">
            <v>5</v>
          </cell>
          <cell r="U631">
            <v>2</v>
          </cell>
          <cell r="V631">
            <v>3</v>
          </cell>
          <cell r="W631">
            <v>2</v>
          </cell>
          <cell r="X631">
            <v>1</v>
          </cell>
          <cell r="Y631">
            <v>2</v>
          </cell>
          <cell r="Z631">
            <v>1</v>
          </cell>
          <cell r="AA631">
            <v>1</v>
          </cell>
          <cell r="AB631">
            <v>1</v>
          </cell>
          <cell r="AC631">
            <v>0</v>
          </cell>
          <cell r="AD631">
            <v>2</v>
          </cell>
          <cell r="AE631">
            <v>2</v>
          </cell>
          <cell r="AF631">
            <v>4</v>
          </cell>
          <cell r="AG631">
            <v>3</v>
          </cell>
          <cell r="AH631">
            <v>1</v>
          </cell>
          <cell r="AI631">
            <v>1</v>
          </cell>
          <cell r="AJ631">
            <v>2</v>
          </cell>
          <cell r="AK631">
            <v>3</v>
          </cell>
          <cell r="AL631">
            <v>4</v>
          </cell>
          <cell r="AM631">
            <v>2</v>
          </cell>
          <cell r="AN631">
            <v>4</v>
          </cell>
          <cell r="AO631">
            <v>1</v>
          </cell>
          <cell r="AP631">
            <v>5</v>
          </cell>
          <cell r="AQ631">
            <v>2</v>
          </cell>
          <cell r="AR631">
            <v>2</v>
          </cell>
          <cell r="AS631">
            <v>2</v>
          </cell>
          <cell r="AT631">
            <v>3</v>
          </cell>
          <cell r="AU631">
            <v>5</v>
          </cell>
          <cell r="AV631">
            <v>5</v>
          </cell>
          <cell r="AW631">
            <v>4</v>
          </cell>
          <cell r="AX631">
            <v>3</v>
          </cell>
          <cell r="AY631">
            <v>3</v>
          </cell>
          <cell r="AZ631">
            <v>1</v>
          </cell>
          <cell r="BA631">
            <v>3</v>
          </cell>
          <cell r="BB631">
            <v>3</v>
          </cell>
          <cell r="BC631">
            <v>2</v>
          </cell>
          <cell r="BD631">
            <v>0</v>
          </cell>
          <cell r="BE631">
            <v>9</v>
          </cell>
          <cell r="BF631">
            <v>2</v>
          </cell>
          <cell r="BG631">
            <v>4</v>
          </cell>
          <cell r="BH631">
            <v>2</v>
          </cell>
          <cell r="BI631">
            <v>3</v>
          </cell>
          <cell r="BJ631">
            <v>2</v>
          </cell>
          <cell r="BK631">
            <v>2</v>
          </cell>
          <cell r="BL631">
            <v>6</v>
          </cell>
          <cell r="BM631">
            <v>4</v>
          </cell>
          <cell r="BN631">
            <v>1</v>
          </cell>
          <cell r="BO631">
            <v>8</v>
          </cell>
          <cell r="BP631">
            <v>3</v>
          </cell>
          <cell r="BQ631">
            <v>4</v>
          </cell>
          <cell r="BR631">
            <v>6</v>
          </cell>
          <cell r="BS631">
            <v>8</v>
          </cell>
          <cell r="BT631">
            <v>7</v>
          </cell>
          <cell r="BU631">
            <v>7</v>
          </cell>
          <cell r="BV631">
            <v>5</v>
          </cell>
          <cell r="BW631">
            <v>4</v>
          </cell>
          <cell r="BX631">
            <v>3</v>
          </cell>
          <cell r="BY631">
            <v>1</v>
          </cell>
          <cell r="BZ631">
            <v>4</v>
          </cell>
          <cell r="CA631">
            <v>1</v>
          </cell>
          <cell r="CB631">
            <v>1</v>
          </cell>
          <cell r="CC631">
            <v>6</v>
          </cell>
          <cell r="CD631">
            <v>1</v>
          </cell>
          <cell r="CE631">
            <v>1</v>
          </cell>
          <cell r="CF631">
            <v>2</v>
          </cell>
          <cell r="CG631">
            <v>5</v>
          </cell>
          <cell r="CH631">
            <v>3</v>
          </cell>
          <cell r="CI631">
            <v>2</v>
          </cell>
          <cell r="CJ631">
            <v>1</v>
          </cell>
          <cell r="CK631">
            <v>0</v>
          </cell>
          <cell r="CL631">
            <v>3</v>
          </cell>
          <cell r="CM631">
            <v>2</v>
          </cell>
          <cell r="CN631">
            <v>5</v>
          </cell>
          <cell r="CO631">
            <v>1</v>
          </cell>
          <cell r="CP631">
            <v>3</v>
          </cell>
          <cell r="CQ631">
            <v>0</v>
          </cell>
          <cell r="CR631">
            <v>1</v>
          </cell>
          <cell r="CS631">
            <v>1</v>
          </cell>
          <cell r="CT631">
            <v>1</v>
          </cell>
          <cell r="CU631">
            <v>0</v>
          </cell>
          <cell r="CV631">
            <v>1</v>
          </cell>
          <cell r="CW631">
            <v>0</v>
          </cell>
          <cell r="CX631">
            <v>0</v>
          </cell>
          <cell r="CY631">
            <v>0</v>
          </cell>
          <cell r="CZ631">
            <v>0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</row>
        <row r="632">
          <cell r="A632" t="str">
            <v>ｵﾛｼﾎ41</v>
          </cell>
          <cell r="B632" t="str">
            <v>ｵﾛｼﾎ</v>
          </cell>
          <cell r="C632">
            <v>4</v>
          </cell>
          <cell r="D632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1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1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1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0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0</v>
          </cell>
          <cell r="CY632">
            <v>0</v>
          </cell>
          <cell r="CZ632">
            <v>0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</row>
        <row r="633">
          <cell r="A633" t="str">
            <v>ｵﾛｼﾎ42</v>
          </cell>
          <cell r="B633" t="str">
            <v>ｵﾛｼﾎ</v>
          </cell>
          <cell r="C633">
            <v>4</v>
          </cell>
          <cell r="D633">
            <v>2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3</v>
          </cell>
          <cell r="AB633">
            <v>0</v>
          </cell>
          <cell r="AC633">
            <v>0</v>
          </cell>
          <cell r="AD633">
            <v>2</v>
          </cell>
          <cell r="AE633">
            <v>1</v>
          </cell>
          <cell r="AF633">
            <v>0</v>
          </cell>
          <cell r="AG633">
            <v>2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1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1</v>
          </cell>
          <cell r="CL633">
            <v>0</v>
          </cell>
          <cell r="CM633">
            <v>0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0</v>
          </cell>
          <cell r="CY633">
            <v>0</v>
          </cell>
          <cell r="CZ633">
            <v>0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</row>
        <row r="634">
          <cell r="A634" t="str">
            <v>ｵﾝｼﾞ41</v>
          </cell>
          <cell r="B634" t="str">
            <v>ｵﾝｼﾞ</v>
          </cell>
          <cell r="C634">
            <v>4</v>
          </cell>
          <cell r="D634">
            <v>1</v>
          </cell>
          <cell r="E634">
            <v>9</v>
          </cell>
          <cell r="F634">
            <v>4</v>
          </cell>
          <cell r="G634">
            <v>9</v>
          </cell>
          <cell r="H634">
            <v>15</v>
          </cell>
          <cell r="I634">
            <v>10</v>
          </cell>
          <cell r="J634">
            <v>6</v>
          </cell>
          <cell r="K634">
            <v>7</v>
          </cell>
          <cell r="L634">
            <v>10</v>
          </cell>
          <cell r="M634">
            <v>12</v>
          </cell>
          <cell r="N634">
            <v>9</v>
          </cell>
          <cell r="O634">
            <v>10</v>
          </cell>
          <cell r="P634">
            <v>10</v>
          </cell>
          <cell r="Q634">
            <v>7</v>
          </cell>
          <cell r="R634">
            <v>10</v>
          </cell>
          <cell r="S634">
            <v>7</v>
          </cell>
          <cell r="T634">
            <v>6</v>
          </cell>
          <cell r="U634">
            <v>10</v>
          </cell>
          <cell r="V634">
            <v>10</v>
          </cell>
          <cell r="W634">
            <v>10</v>
          </cell>
          <cell r="X634">
            <v>13</v>
          </cell>
          <cell r="Y634">
            <v>6</v>
          </cell>
          <cell r="Z634">
            <v>8</v>
          </cell>
          <cell r="AA634">
            <v>6</v>
          </cell>
          <cell r="AB634">
            <v>10</v>
          </cell>
          <cell r="AC634">
            <v>10</v>
          </cell>
          <cell r="AD634">
            <v>6</v>
          </cell>
          <cell r="AE634">
            <v>15</v>
          </cell>
          <cell r="AF634">
            <v>12</v>
          </cell>
          <cell r="AG634">
            <v>12</v>
          </cell>
          <cell r="AH634">
            <v>6</v>
          </cell>
          <cell r="AI634">
            <v>6</v>
          </cell>
          <cell r="AJ634">
            <v>14</v>
          </cell>
          <cell r="AK634">
            <v>10</v>
          </cell>
          <cell r="AL634">
            <v>7</v>
          </cell>
          <cell r="AM634">
            <v>13</v>
          </cell>
          <cell r="AN634">
            <v>9</v>
          </cell>
          <cell r="AO634">
            <v>10</v>
          </cell>
          <cell r="AP634">
            <v>11</v>
          </cell>
          <cell r="AQ634">
            <v>9</v>
          </cell>
          <cell r="AR634">
            <v>11</v>
          </cell>
          <cell r="AS634">
            <v>11</v>
          </cell>
          <cell r="AT634">
            <v>18</v>
          </cell>
          <cell r="AU634">
            <v>14</v>
          </cell>
          <cell r="AV634">
            <v>13</v>
          </cell>
          <cell r="AW634">
            <v>16</v>
          </cell>
          <cell r="AX634">
            <v>16</v>
          </cell>
          <cell r="AY634">
            <v>10</v>
          </cell>
          <cell r="AZ634">
            <v>19</v>
          </cell>
          <cell r="BA634">
            <v>16</v>
          </cell>
          <cell r="BB634">
            <v>15</v>
          </cell>
          <cell r="BC634">
            <v>12</v>
          </cell>
          <cell r="BD634">
            <v>15</v>
          </cell>
          <cell r="BE634">
            <v>17</v>
          </cell>
          <cell r="BF634">
            <v>17</v>
          </cell>
          <cell r="BG634">
            <v>10</v>
          </cell>
          <cell r="BH634">
            <v>16</v>
          </cell>
          <cell r="BI634">
            <v>9</v>
          </cell>
          <cell r="BJ634">
            <v>9</v>
          </cell>
          <cell r="BK634">
            <v>14</v>
          </cell>
          <cell r="BL634">
            <v>13</v>
          </cell>
          <cell r="BM634">
            <v>14</v>
          </cell>
          <cell r="BN634">
            <v>12</v>
          </cell>
          <cell r="BO634">
            <v>17</v>
          </cell>
          <cell r="BP634">
            <v>16</v>
          </cell>
          <cell r="BQ634">
            <v>11</v>
          </cell>
          <cell r="BR634">
            <v>12</v>
          </cell>
          <cell r="BS634">
            <v>18</v>
          </cell>
          <cell r="BT634">
            <v>13</v>
          </cell>
          <cell r="BU634">
            <v>16</v>
          </cell>
          <cell r="BV634">
            <v>12</v>
          </cell>
          <cell r="BW634">
            <v>15</v>
          </cell>
          <cell r="BX634">
            <v>9</v>
          </cell>
          <cell r="BY634">
            <v>12</v>
          </cell>
          <cell r="BZ634">
            <v>19</v>
          </cell>
          <cell r="CA634">
            <v>8</v>
          </cell>
          <cell r="CB634">
            <v>13</v>
          </cell>
          <cell r="CC634">
            <v>6</v>
          </cell>
          <cell r="CD634">
            <v>15</v>
          </cell>
          <cell r="CE634">
            <v>11</v>
          </cell>
          <cell r="CF634">
            <v>9</v>
          </cell>
          <cell r="CG634">
            <v>8</v>
          </cell>
          <cell r="CH634">
            <v>9</v>
          </cell>
          <cell r="CI634">
            <v>7</v>
          </cell>
          <cell r="CJ634">
            <v>6</v>
          </cell>
          <cell r="CK634">
            <v>4</v>
          </cell>
          <cell r="CL634">
            <v>5</v>
          </cell>
          <cell r="CM634">
            <v>2</v>
          </cell>
          <cell r="CN634">
            <v>0</v>
          </cell>
          <cell r="CO634">
            <v>5</v>
          </cell>
          <cell r="CP634">
            <v>3</v>
          </cell>
          <cell r="CQ634">
            <v>2</v>
          </cell>
          <cell r="CR634">
            <v>0</v>
          </cell>
          <cell r="CS634">
            <v>1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  <cell r="CX634">
            <v>0</v>
          </cell>
          <cell r="CY634">
            <v>0</v>
          </cell>
          <cell r="CZ634">
            <v>0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</row>
        <row r="635">
          <cell r="A635" t="str">
            <v>ｵﾝｼﾞ42</v>
          </cell>
          <cell r="B635" t="str">
            <v>ｵﾝｼﾞ</v>
          </cell>
          <cell r="C635">
            <v>4</v>
          </cell>
          <cell r="D635">
            <v>2</v>
          </cell>
          <cell r="E635">
            <v>8</v>
          </cell>
          <cell r="F635">
            <v>10</v>
          </cell>
          <cell r="G635">
            <v>11</v>
          </cell>
          <cell r="H635">
            <v>8</v>
          </cell>
          <cell r="I635">
            <v>7</v>
          </cell>
          <cell r="J635">
            <v>6</v>
          </cell>
          <cell r="K635">
            <v>8</v>
          </cell>
          <cell r="L635">
            <v>6</v>
          </cell>
          <cell r="M635">
            <v>11</v>
          </cell>
          <cell r="N635">
            <v>10</v>
          </cell>
          <cell r="O635">
            <v>12</v>
          </cell>
          <cell r="P635">
            <v>7</v>
          </cell>
          <cell r="Q635">
            <v>9</v>
          </cell>
          <cell r="R635">
            <v>6</v>
          </cell>
          <cell r="S635">
            <v>10</v>
          </cell>
          <cell r="T635">
            <v>6</v>
          </cell>
          <cell r="U635">
            <v>9</v>
          </cell>
          <cell r="V635">
            <v>12</v>
          </cell>
          <cell r="W635">
            <v>10</v>
          </cell>
          <cell r="X635">
            <v>7</v>
          </cell>
          <cell r="Y635">
            <v>9</v>
          </cell>
          <cell r="Z635">
            <v>6</v>
          </cell>
          <cell r="AA635">
            <v>10</v>
          </cell>
          <cell r="AB635">
            <v>3</v>
          </cell>
          <cell r="AC635">
            <v>5</v>
          </cell>
          <cell r="AD635">
            <v>6</v>
          </cell>
          <cell r="AE635">
            <v>11</v>
          </cell>
          <cell r="AF635">
            <v>11</v>
          </cell>
          <cell r="AG635">
            <v>16</v>
          </cell>
          <cell r="AH635">
            <v>8</v>
          </cell>
          <cell r="AI635">
            <v>10</v>
          </cell>
          <cell r="AJ635">
            <v>11</v>
          </cell>
          <cell r="AK635">
            <v>8</v>
          </cell>
          <cell r="AL635">
            <v>10</v>
          </cell>
          <cell r="AM635">
            <v>8</v>
          </cell>
          <cell r="AN635">
            <v>9</v>
          </cell>
          <cell r="AO635">
            <v>12</v>
          </cell>
          <cell r="AP635">
            <v>11</v>
          </cell>
          <cell r="AQ635">
            <v>12</v>
          </cell>
          <cell r="AR635">
            <v>13</v>
          </cell>
          <cell r="AS635">
            <v>11</v>
          </cell>
          <cell r="AT635">
            <v>11</v>
          </cell>
          <cell r="AU635">
            <v>10</v>
          </cell>
          <cell r="AV635">
            <v>16</v>
          </cell>
          <cell r="AW635">
            <v>18</v>
          </cell>
          <cell r="AX635">
            <v>17</v>
          </cell>
          <cell r="AY635">
            <v>11</v>
          </cell>
          <cell r="AZ635">
            <v>10</v>
          </cell>
          <cell r="BA635">
            <v>20</v>
          </cell>
          <cell r="BB635">
            <v>14</v>
          </cell>
          <cell r="BC635">
            <v>13</v>
          </cell>
          <cell r="BD635">
            <v>11</v>
          </cell>
          <cell r="BE635">
            <v>10</v>
          </cell>
          <cell r="BF635">
            <v>12</v>
          </cell>
          <cell r="BG635">
            <v>13</v>
          </cell>
          <cell r="BH635">
            <v>11</v>
          </cell>
          <cell r="BI635">
            <v>13</v>
          </cell>
          <cell r="BJ635">
            <v>7</v>
          </cell>
          <cell r="BK635">
            <v>11</v>
          </cell>
          <cell r="BL635">
            <v>19</v>
          </cell>
          <cell r="BM635">
            <v>8</v>
          </cell>
          <cell r="BN635">
            <v>13</v>
          </cell>
          <cell r="BO635">
            <v>12</v>
          </cell>
          <cell r="BP635">
            <v>12</v>
          </cell>
          <cell r="BQ635">
            <v>13</v>
          </cell>
          <cell r="BR635">
            <v>16</v>
          </cell>
          <cell r="BS635">
            <v>13</v>
          </cell>
          <cell r="BT635">
            <v>13</v>
          </cell>
          <cell r="BU635">
            <v>20</v>
          </cell>
          <cell r="BV635">
            <v>19</v>
          </cell>
          <cell r="BW635">
            <v>13</v>
          </cell>
          <cell r="BX635">
            <v>9</v>
          </cell>
          <cell r="BY635">
            <v>15</v>
          </cell>
          <cell r="BZ635">
            <v>4</v>
          </cell>
          <cell r="CA635">
            <v>10</v>
          </cell>
          <cell r="CB635">
            <v>10</v>
          </cell>
          <cell r="CC635">
            <v>17</v>
          </cell>
          <cell r="CD635">
            <v>16</v>
          </cell>
          <cell r="CE635">
            <v>12</v>
          </cell>
          <cell r="CF635">
            <v>7</v>
          </cell>
          <cell r="CG635">
            <v>6</v>
          </cell>
          <cell r="CH635">
            <v>7</v>
          </cell>
          <cell r="CI635">
            <v>8</v>
          </cell>
          <cell r="CJ635">
            <v>3</v>
          </cell>
          <cell r="CK635">
            <v>6</v>
          </cell>
          <cell r="CL635">
            <v>13</v>
          </cell>
          <cell r="CM635">
            <v>4</v>
          </cell>
          <cell r="CN635">
            <v>3</v>
          </cell>
          <cell r="CO635">
            <v>5</v>
          </cell>
          <cell r="CP635">
            <v>3</v>
          </cell>
          <cell r="CQ635">
            <v>5</v>
          </cell>
          <cell r="CR635">
            <v>5</v>
          </cell>
          <cell r="CS635">
            <v>1</v>
          </cell>
          <cell r="CT635">
            <v>3</v>
          </cell>
          <cell r="CU635">
            <v>1</v>
          </cell>
          <cell r="CV635">
            <v>0</v>
          </cell>
          <cell r="CW635">
            <v>0</v>
          </cell>
          <cell r="CX635">
            <v>0</v>
          </cell>
          <cell r="CY635">
            <v>1</v>
          </cell>
          <cell r="CZ635">
            <v>0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</row>
        <row r="636">
          <cell r="A636" t="str">
            <v>ｶﾅｵﾘ41</v>
          </cell>
          <cell r="B636" t="str">
            <v>ｶﾅｵﾘ</v>
          </cell>
          <cell r="C636">
            <v>4</v>
          </cell>
          <cell r="D636">
            <v>1</v>
          </cell>
          <cell r="E636">
            <v>2</v>
          </cell>
          <cell r="F636">
            <v>3</v>
          </cell>
          <cell r="G636">
            <v>4</v>
          </cell>
          <cell r="H636">
            <v>7</v>
          </cell>
          <cell r="I636">
            <v>4</v>
          </cell>
          <cell r="J636">
            <v>5</v>
          </cell>
          <cell r="K636">
            <v>4</v>
          </cell>
          <cell r="L636">
            <v>10</v>
          </cell>
          <cell r="M636">
            <v>6</v>
          </cell>
          <cell r="N636">
            <v>9</v>
          </cell>
          <cell r="O636">
            <v>5</v>
          </cell>
          <cell r="P636">
            <v>5</v>
          </cell>
          <cell r="Q636">
            <v>7</v>
          </cell>
          <cell r="R636">
            <v>8</v>
          </cell>
          <cell r="S636">
            <v>7</v>
          </cell>
          <cell r="T636">
            <v>8</v>
          </cell>
          <cell r="U636">
            <v>6</v>
          </cell>
          <cell r="V636">
            <v>9</v>
          </cell>
          <cell r="W636">
            <v>5</v>
          </cell>
          <cell r="X636">
            <v>3</v>
          </cell>
          <cell r="Y636">
            <v>9</v>
          </cell>
          <cell r="Z636">
            <v>6</v>
          </cell>
          <cell r="AA636">
            <v>3</v>
          </cell>
          <cell r="AB636">
            <v>2</v>
          </cell>
          <cell r="AC636">
            <v>6</v>
          </cell>
          <cell r="AD636">
            <v>3</v>
          </cell>
          <cell r="AE636">
            <v>8</v>
          </cell>
          <cell r="AF636">
            <v>4</v>
          </cell>
          <cell r="AG636">
            <v>6</v>
          </cell>
          <cell r="AH636">
            <v>5</v>
          </cell>
          <cell r="AI636">
            <v>5</v>
          </cell>
          <cell r="AJ636">
            <v>7</v>
          </cell>
          <cell r="AK636">
            <v>5</v>
          </cell>
          <cell r="AL636">
            <v>7</v>
          </cell>
          <cell r="AM636">
            <v>7</v>
          </cell>
          <cell r="AN636">
            <v>5</v>
          </cell>
          <cell r="AO636">
            <v>8</v>
          </cell>
          <cell r="AP636">
            <v>5</v>
          </cell>
          <cell r="AQ636">
            <v>5</v>
          </cell>
          <cell r="AR636">
            <v>8</v>
          </cell>
          <cell r="AS636">
            <v>9</v>
          </cell>
          <cell r="AT636">
            <v>15</v>
          </cell>
          <cell r="AU636">
            <v>10</v>
          </cell>
          <cell r="AV636">
            <v>16</v>
          </cell>
          <cell r="AW636">
            <v>17</v>
          </cell>
          <cell r="AX636">
            <v>6</v>
          </cell>
          <cell r="AY636">
            <v>11</v>
          </cell>
          <cell r="AZ636">
            <v>8</v>
          </cell>
          <cell r="BA636">
            <v>9</v>
          </cell>
          <cell r="BB636">
            <v>7</v>
          </cell>
          <cell r="BC636">
            <v>17</v>
          </cell>
          <cell r="BD636">
            <v>8</v>
          </cell>
          <cell r="BE636">
            <v>8</v>
          </cell>
          <cell r="BF636">
            <v>5</v>
          </cell>
          <cell r="BG636">
            <v>3</v>
          </cell>
          <cell r="BH636">
            <v>9</v>
          </cell>
          <cell r="BI636">
            <v>6</v>
          </cell>
          <cell r="BJ636">
            <v>8</v>
          </cell>
          <cell r="BK636">
            <v>7</v>
          </cell>
          <cell r="BL636">
            <v>6</v>
          </cell>
          <cell r="BM636">
            <v>6</v>
          </cell>
          <cell r="BN636">
            <v>5</v>
          </cell>
          <cell r="BO636">
            <v>9</v>
          </cell>
          <cell r="BP636">
            <v>12</v>
          </cell>
          <cell r="BQ636">
            <v>7</v>
          </cell>
          <cell r="BR636">
            <v>5</v>
          </cell>
          <cell r="BS636">
            <v>12</v>
          </cell>
          <cell r="BT636">
            <v>3</v>
          </cell>
          <cell r="BU636">
            <v>12</v>
          </cell>
          <cell r="BV636">
            <v>14</v>
          </cell>
          <cell r="BW636">
            <v>4</v>
          </cell>
          <cell r="BX636">
            <v>3</v>
          </cell>
          <cell r="BY636">
            <v>10</v>
          </cell>
          <cell r="BZ636">
            <v>8</v>
          </cell>
          <cell r="CA636">
            <v>14</v>
          </cell>
          <cell r="CB636">
            <v>4</v>
          </cell>
          <cell r="CC636">
            <v>5</v>
          </cell>
          <cell r="CD636">
            <v>9</v>
          </cell>
          <cell r="CE636">
            <v>4</v>
          </cell>
          <cell r="CF636">
            <v>2</v>
          </cell>
          <cell r="CG636">
            <v>10</v>
          </cell>
          <cell r="CH636">
            <v>4</v>
          </cell>
          <cell r="CI636">
            <v>2</v>
          </cell>
          <cell r="CJ636">
            <v>5</v>
          </cell>
          <cell r="CK636">
            <v>2</v>
          </cell>
          <cell r="CL636">
            <v>5</v>
          </cell>
          <cell r="CM636">
            <v>3</v>
          </cell>
          <cell r="CN636">
            <v>2</v>
          </cell>
          <cell r="CO636">
            <v>2</v>
          </cell>
          <cell r="CP636">
            <v>1</v>
          </cell>
          <cell r="CQ636">
            <v>0</v>
          </cell>
          <cell r="CR636">
            <v>1</v>
          </cell>
          <cell r="CS636">
            <v>1</v>
          </cell>
          <cell r="CT636">
            <v>1</v>
          </cell>
          <cell r="CU636">
            <v>0</v>
          </cell>
          <cell r="CV636">
            <v>0</v>
          </cell>
          <cell r="CW636">
            <v>0</v>
          </cell>
          <cell r="CX636">
            <v>0</v>
          </cell>
          <cell r="CY636">
            <v>0</v>
          </cell>
          <cell r="CZ636">
            <v>0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</row>
        <row r="637">
          <cell r="A637" t="str">
            <v>ｶﾅｵﾘ42</v>
          </cell>
          <cell r="B637" t="str">
            <v>ｶﾅｵﾘ</v>
          </cell>
          <cell r="C637">
            <v>4</v>
          </cell>
          <cell r="D637">
            <v>2</v>
          </cell>
          <cell r="E637">
            <v>2</v>
          </cell>
          <cell r="F637">
            <v>3</v>
          </cell>
          <cell r="G637">
            <v>6</v>
          </cell>
          <cell r="H637">
            <v>3</v>
          </cell>
          <cell r="I637">
            <v>8</v>
          </cell>
          <cell r="J637">
            <v>6</v>
          </cell>
          <cell r="K637">
            <v>3</v>
          </cell>
          <cell r="L637">
            <v>6</v>
          </cell>
          <cell r="M637">
            <v>4</v>
          </cell>
          <cell r="N637">
            <v>3</v>
          </cell>
          <cell r="O637">
            <v>5</v>
          </cell>
          <cell r="P637">
            <v>4</v>
          </cell>
          <cell r="Q637">
            <v>5</v>
          </cell>
          <cell r="R637">
            <v>5</v>
          </cell>
          <cell r="S637">
            <v>6</v>
          </cell>
          <cell r="T637">
            <v>5</v>
          </cell>
          <cell r="U637">
            <v>2</v>
          </cell>
          <cell r="V637">
            <v>5</v>
          </cell>
          <cell r="W637">
            <v>7</v>
          </cell>
          <cell r="X637">
            <v>5</v>
          </cell>
          <cell r="Y637">
            <v>8</v>
          </cell>
          <cell r="Z637">
            <v>4</v>
          </cell>
          <cell r="AA637">
            <v>6</v>
          </cell>
          <cell r="AB637">
            <v>8</v>
          </cell>
          <cell r="AC637">
            <v>8</v>
          </cell>
          <cell r="AD637">
            <v>3</v>
          </cell>
          <cell r="AE637">
            <v>6</v>
          </cell>
          <cell r="AF637">
            <v>4</v>
          </cell>
          <cell r="AG637">
            <v>4</v>
          </cell>
          <cell r="AH637">
            <v>7</v>
          </cell>
          <cell r="AI637">
            <v>4</v>
          </cell>
          <cell r="AJ637">
            <v>8</v>
          </cell>
          <cell r="AK637">
            <v>9</v>
          </cell>
          <cell r="AL637">
            <v>6</v>
          </cell>
          <cell r="AM637">
            <v>9</v>
          </cell>
          <cell r="AN637">
            <v>2</v>
          </cell>
          <cell r="AO637">
            <v>12</v>
          </cell>
          <cell r="AP637">
            <v>7</v>
          </cell>
          <cell r="AQ637">
            <v>5</v>
          </cell>
          <cell r="AR637">
            <v>8</v>
          </cell>
          <cell r="AS637">
            <v>10</v>
          </cell>
          <cell r="AT637">
            <v>8</v>
          </cell>
          <cell r="AU637">
            <v>11</v>
          </cell>
          <cell r="AV637">
            <v>10</v>
          </cell>
          <cell r="AW637">
            <v>10</v>
          </cell>
          <cell r="AX637">
            <v>9</v>
          </cell>
          <cell r="AY637">
            <v>10</v>
          </cell>
          <cell r="AZ637">
            <v>8</v>
          </cell>
          <cell r="BA637">
            <v>16</v>
          </cell>
          <cell r="BB637">
            <v>11</v>
          </cell>
          <cell r="BC637">
            <v>8</v>
          </cell>
          <cell r="BD637">
            <v>4</v>
          </cell>
          <cell r="BE637">
            <v>7</v>
          </cell>
          <cell r="BF637">
            <v>8</v>
          </cell>
          <cell r="BG637">
            <v>7</v>
          </cell>
          <cell r="BH637">
            <v>5</v>
          </cell>
          <cell r="BI637">
            <v>8</v>
          </cell>
          <cell r="BJ637">
            <v>5</v>
          </cell>
          <cell r="BK637">
            <v>7</v>
          </cell>
          <cell r="BL637">
            <v>10</v>
          </cell>
          <cell r="BM637">
            <v>8</v>
          </cell>
          <cell r="BN637">
            <v>9</v>
          </cell>
          <cell r="BO637">
            <v>4</v>
          </cell>
          <cell r="BP637">
            <v>5</v>
          </cell>
          <cell r="BQ637">
            <v>11</v>
          </cell>
          <cell r="BR637">
            <v>9</v>
          </cell>
          <cell r="BS637">
            <v>9</v>
          </cell>
          <cell r="BT637">
            <v>16</v>
          </cell>
          <cell r="BU637">
            <v>9</v>
          </cell>
          <cell r="BV637">
            <v>12</v>
          </cell>
          <cell r="BW637">
            <v>10</v>
          </cell>
          <cell r="BX637">
            <v>5</v>
          </cell>
          <cell r="BY637">
            <v>9</v>
          </cell>
          <cell r="BZ637">
            <v>9</v>
          </cell>
          <cell r="CA637">
            <v>6</v>
          </cell>
          <cell r="CB637">
            <v>11</v>
          </cell>
          <cell r="CC637">
            <v>3</v>
          </cell>
          <cell r="CD637">
            <v>5</v>
          </cell>
          <cell r="CE637">
            <v>4</v>
          </cell>
          <cell r="CF637">
            <v>4</v>
          </cell>
          <cell r="CG637">
            <v>9</v>
          </cell>
          <cell r="CH637">
            <v>7</v>
          </cell>
          <cell r="CI637">
            <v>4</v>
          </cell>
          <cell r="CJ637">
            <v>9</v>
          </cell>
          <cell r="CK637">
            <v>4</v>
          </cell>
          <cell r="CL637">
            <v>3</v>
          </cell>
          <cell r="CM637">
            <v>3</v>
          </cell>
          <cell r="CN637">
            <v>6</v>
          </cell>
          <cell r="CO637">
            <v>2</v>
          </cell>
          <cell r="CP637">
            <v>1</v>
          </cell>
          <cell r="CQ637">
            <v>2</v>
          </cell>
          <cell r="CR637">
            <v>4</v>
          </cell>
          <cell r="CS637">
            <v>3</v>
          </cell>
          <cell r="CT637">
            <v>2</v>
          </cell>
          <cell r="CU637">
            <v>0</v>
          </cell>
          <cell r="CV637">
            <v>0</v>
          </cell>
          <cell r="CW637">
            <v>0</v>
          </cell>
          <cell r="CX637">
            <v>1</v>
          </cell>
          <cell r="CY637">
            <v>1</v>
          </cell>
          <cell r="CZ637">
            <v>0</v>
          </cell>
          <cell r="DA637">
            <v>0</v>
          </cell>
          <cell r="DB637">
            <v>0</v>
          </cell>
          <cell r="DC637">
            <v>0</v>
          </cell>
          <cell r="DD637">
            <v>0</v>
          </cell>
          <cell r="DE637">
            <v>1</v>
          </cell>
        </row>
        <row r="638">
          <cell r="A638" t="str">
            <v>ｶﾜﾜ 41</v>
          </cell>
          <cell r="B638" t="str">
            <v xml:space="preserve">ｶﾜﾜ </v>
          </cell>
          <cell r="C638">
            <v>4</v>
          </cell>
          <cell r="D638">
            <v>1</v>
          </cell>
          <cell r="E638">
            <v>6</v>
          </cell>
          <cell r="F638">
            <v>2</v>
          </cell>
          <cell r="G638">
            <v>4</v>
          </cell>
          <cell r="H638">
            <v>2</v>
          </cell>
          <cell r="I638">
            <v>9</v>
          </cell>
          <cell r="J638">
            <v>7</v>
          </cell>
          <cell r="K638">
            <v>5</v>
          </cell>
          <cell r="L638">
            <v>9</v>
          </cell>
          <cell r="M638">
            <v>6</v>
          </cell>
          <cell r="N638">
            <v>9</v>
          </cell>
          <cell r="O638">
            <v>5</v>
          </cell>
          <cell r="P638">
            <v>4</v>
          </cell>
          <cell r="Q638">
            <v>13</v>
          </cell>
          <cell r="R638">
            <v>6</v>
          </cell>
          <cell r="S638">
            <v>11</v>
          </cell>
          <cell r="T638">
            <v>8</v>
          </cell>
          <cell r="U638">
            <v>9</v>
          </cell>
          <cell r="V638">
            <v>7</v>
          </cell>
          <cell r="W638">
            <v>3</v>
          </cell>
          <cell r="X638">
            <v>9</v>
          </cell>
          <cell r="Y638">
            <v>4</v>
          </cell>
          <cell r="Z638">
            <v>4</v>
          </cell>
          <cell r="AA638">
            <v>8</v>
          </cell>
          <cell r="AB638">
            <v>4</v>
          </cell>
          <cell r="AC638">
            <v>5</v>
          </cell>
          <cell r="AD638">
            <v>2</v>
          </cell>
          <cell r="AE638">
            <v>11</v>
          </cell>
          <cell r="AF638">
            <v>5</v>
          </cell>
          <cell r="AG638">
            <v>4</v>
          </cell>
          <cell r="AH638">
            <v>4</v>
          </cell>
          <cell r="AI638">
            <v>9</v>
          </cell>
          <cell r="AJ638">
            <v>7</v>
          </cell>
          <cell r="AK638">
            <v>9</v>
          </cell>
          <cell r="AL638">
            <v>10</v>
          </cell>
          <cell r="AM638">
            <v>7</v>
          </cell>
          <cell r="AN638">
            <v>4</v>
          </cell>
          <cell r="AO638">
            <v>5</v>
          </cell>
          <cell r="AP638">
            <v>5</v>
          </cell>
          <cell r="AQ638">
            <v>5</v>
          </cell>
          <cell r="AR638">
            <v>9</v>
          </cell>
          <cell r="AS638">
            <v>11</v>
          </cell>
          <cell r="AT638">
            <v>2</v>
          </cell>
          <cell r="AU638">
            <v>13</v>
          </cell>
          <cell r="AV638">
            <v>7</v>
          </cell>
          <cell r="AW638">
            <v>9</v>
          </cell>
          <cell r="AX638">
            <v>10</v>
          </cell>
          <cell r="AY638">
            <v>9</v>
          </cell>
          <cell r="AZ638">
            <v>11</v>
          </cell>
          <cell r="BA638">
            <v>12</v>
          </cell>
          <cell r="BB638">
            <v>6</v>
          </cell>
          <cell r="BC638">
            <v>7</v>
          </cell>
          <cell r="BD638">
            <v>9</v>
          </cell>
          <cell r="BE638">
            <v>7</v>
          </cell>
          <cell r="BF638">
            <v>10</v>
          </cell>
          <cell r="BG638">
            <v>9</v>
          </cell>
          <cell r="BH638">
            <v>7</v>
          </cell>
          <cell r="BI638">
            <v>11</v>
          </cell>
          <cell r="BJ638">
            <v>8</v>
          </cell>
          <cell r="BK638">
            <v>10</v>
          </cell>
          <cell r="BL638">
            <v>10</v>
          </cell>
          <cell r="BM638">
            <v>8</v>
          </cell>
          <cell r="BN638">
            <v>12</v>
          </cell>
          <cell r="BO638">
            <v>5</v>
          </cell>
          <cell r="BP638">
            <v>9</v>
          </cell>
          <cell r="BQ638">
            <v>10</v>
          </cell>
          <cell r="BR638">
            <v>10</v>
          </cell>
          <cell r="BS638">
            <v>11</v>
          </cell>
          <cell r="BT638">
            <v>6</v>
          </cell>
          <cell r="BU638">
            <v>14</v>
          </cell>
          <cell r="BV638">
            <v>23</v>
          </cell>
          <cell r="BW638">
            <v>7</v>
          </cell>
          <cell r="BX638">
            <v>5</v>
          </cell>
          <cell r="BY638">
            <v>10</v>
          </cell>
          <cell r="BZ638">
            <v>8</v>
          </cell>
          <cell r="CA638">
            <v>8</v>
          </cell>
          <cell r="CB638">
            <v>9</v>
          </cell>
          <cell r="CC638">
            <v>8</v>
          </cell>
          <cell r="CD638">
            <v>8</v>
          </cell>
          <cell r="CE638">
            <v>3</v>
          </cell>
          <cell r="CF638">
            <v>6</v>
          </cell>
          <cell r="CG638">
            <v>6</v>
          </cell>
          <cell r="CH638">
            <v>5</v>
          </cell>
          <cell r="CI638">
            <v>4</v>
          </cell>
          <cell r="CJ638">
            <v>5</v>
          </cell>
          <cell r="CK638">
            <v>6</v>
          </cell>
          <cell r="CL638">
            <v>4</v>
          </cell>
          <cell r="CM638">
            <v>0</v>
          </cell>
          <cell r="CN638">
            <v>4</v>
          </cell>
          <cell r="CO638">
            <v>4</v>
          </cell>
          <cell r="CP638">
            <v>1</v>
          </cell>
          <cell r="CQ638">
            <v>0</v>
          </cell>
          <cell r="CR638">
            <v>2</v>
          </cell>
          <cell r="CS638">
            <v>0</v>
          </cell>
          <cell r="CT638">
            <v>0</v>
          </cell>
          <cell r="CU638">
            <v>1</v>
          </cell>
          <cell r="CV638">
            <v>0</v>
          </cell>
          <cell r="CW638">
            <v>0</v>
          </cell>
          <cell r="CX638">
            <v>0</v>
          </cell>
          <cell r="CY638">
            <v>0</v>
          </cell>
          <cell r="CZ638">
            <v>0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</row>
        <row r="639">
          <cell r="A639" t="str">
            <v>ｶﾜﾜ 42</v>
          </cell>
          <cell r="B639" t="str">
            <v xml:space="preserve">ｶﾜﾜ </v>
          </cell>
          <cell r="C639">
            <v>4</v>
          </cell>
          <cell r="D639">
            <v>2</v>
          </cell>
          <cell r="E639">
            <v>4</v>
          </cell>
          <cell r="F639">
            <v>1</v>
          </cell>
          <cell r="G639">
            <v>1</v>
          </cell>
          <cell r="H639">
            <v>4</v>
          </cell>
          <cell r="I639">
            <v>4</v>
          </cell>
          <cell r="J639">
            <v>5</v>
          </cell>
          <cell r="K639">
            <v>4</v>
          </cell>
          <cell r="L639">
            <v>7</v>
          </cell>
          <cell r="M639">
            <v>4</v>
          </cell>
          <cell r="N639">
            <v>7</v>
          </cell>
          <cell r="O639">
            <v>4</v>
          </cell>
          <cell r="P639">
            <v>6</v>
          </cell>
          <cell r="Q639">
            <v>3</v>
          </cell>
          <cell r="R639">
            <v>7</v>
          </cell>
          <cell r="S639">
            <v>5</v>
          </cell>
          <cell r="T639">
            <v>10</v>
          </cell>
          <cell r="U639">
            <v>4</v>
          </cell>
          <cell r="V639">
            <v>9</v>
          </cell>
          <cell r="W639">
            <v>2</v>
          </cell>
          <cell r="X639">
            <v>10</v>
          </cell>
          <cell r="Y639">
            <v>3</v>
          </cell>
          <cell r="Z639">
            <v>9</v>
          </cell>
          <cell r="AA639">
            <v>2</v>
          </cell>
          <cell r="AB639">
            <v>8</v>
          </cell>
          <cell r="AC639">
            <v>6</v>
          </cell>
          <cell r="AD639">
            <v>8</v>
          </cell>
          <cell r="AE639">
            <v>2</v>
          </cell>
          <cell r="AF639">
            <v>4</v>
          </cell>
          <cell r="AG639">
            <v>3</v>
          </cell>
          <cell r="AH639">
            <v>3</v>
          </cell>
          <cell r="AI639">
            <v>11</v>
          </cell>
          <cell r="AJ639">
            <v>5</v>
          </cell>
          <cell r="AK639">
            <v>5</v>
          </cell>
          <cell r="AL639">
            <v>7</v>
          </cell>
          <cell r="AM639">
            <v>6</v>
          </cell>
          <cell r="AN639">
            <v>4</v>
          </cell>
          <cell r="AO639">
            <v>8</v>
          </cell>
          <cell r="AP639">
            <v>4</v>
          </cell>
          <cell r="AQ639">
            <v>6</v>
          </cell>
          <cell r="AR639">
            <v>7</v>
          </cell>
          <cell r="AS639">
            <v>11</v>
          </cell>
          <cell r="AT639">
            <v>5</v>
          </cell>
          <cell r="AU639">
            <v>14</v>
          </cell>
          <cell r="AV639">
            <v>10</v>
          </cell>
          <cell r="AW639">
            <v>9</v>
          </cell>
          <cell r="AX639">
            <v>10</v>
          </cell>
          <cell r="AY639">
            <v>10</v>
          </cell>
          <cell r="AZ639">
            <v>8</v>
          </cell>
          <cell r="BA639">
            <v>9</v>
          </cell>
          <cell r="BB639">
            <v>6</v>
          </cell>
          <cell r="BC639">
            <v>5</v>
          </cell>
          <cell r="BD639">
            <v>4</v>
          </cell>
          <cell r="BE639">
            <v>3</v>
          </cell>
          <cell r="BF639">
            <v>15</v>
          </cell>
          <cell r="BG639">
            <v>12</v>
          </cell>
          <cell r="BH639">
            <v>11</v>
          </cell>
          <cell r="BI639">
            <v>7</v>
          </cell>
          <cell r="BJ639">
            <v>16</v>
          </cell>
          <cell r="BK639">
            <v>11</v>
          </cell>
          <cell r="BL639">
            <v>5</v>
          </cell>
          <cell r="BM639">
            <v>9</v>
          </cell>
          <cell r="BN639">
            <v>6</v>
          </cell>
          <cell r="BO639">
            <v>9</v>
          </cell>
          <cell r="BP639">
            <v>3</v>
          </cell>
          <cell r="BQ639">
            <v>12</v>
          </cell>
          <cell r="BR639">
            <v>11</v>
          </cell>
          <cell r="BS639">
            <v>14</v>
          </cell>
          <cell r="BT639">
            <v>9</v>
          </cell>
          <cell r="BU639">
            <v>9</v>
          </cell>
          <cell r="BV639">
            <v>15</v>
          </cell>
          <cell r="BW639">
            <v>6</v>
          </cell>
          <cell r="BX639">
            <v>5</v>
          </cell>
          <cell r="BY639">
            <v>7</v>
          </cell>
          <cell r="BZ639">
            <v>10</v>
          </cell>
          <cell r="CA639">
            <v>15</v>
          </cell>
          <cell r="CB639">
            <v>8</v>
          </cell>
          <cell r="CC639">
            <v>4</v>
          </cell>
          <cell r="CD639">
            <v>10</v>
          </cell>
          <cell r="CE639">
            <v>9</v>
          </cell>
          <cell r="CF639">
            <v>7</v>
          </cell>
          <cell r="CG639">
            <v>5</v>
          </cell>
          <cell r="CH639">
            <v>5</v>
          </cell>
          <cell r="CI639">
            <v>12</v>
          </cell>
          <cell r="CJ639">
            <v>3</v>
          </cell>
          <cell r="CK639">
            <v>4</v>
          </cell>
          <cell r="CL639">
            <v>4</v>
          </cell>
          <cell r="CM639">
            <v>5</v>
          </cell>
          <cell r="CN639">
            <v>1</v>
          </cell>
          <cell r="CO639">
            <v>3</v>
          </cell>
          <cell r="CP639">
            <v>5</v>
          </cell>
          <cell r="CQ639">
            <v>4</v>
          </cell>
          <cell r="CR639">
            <v>5</v>
          </cell>
          <cell r="CS639">
            <v>3</v>
          </cell>
          <cell r="CT639">
            <v>0</v>
          </cell>
          <cell r="CU639">
            <v>2</v>
          </cell>
          <cell r="CV639">
            <v>1</v>
          </cell>
          <cell r="CW639">
            <v>0</v>
          </cell>
          <cell r="CX639">
            <v>2</v>
          </cell>
          <cell r="CY639">
            <v>1</v>
          </cell>
          <cell r="CZ639">
            <v>2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</row>
        <row r="640">
          <cell r="A640" t="str">
            <v>ｸﾗﾏﾂ41</v>
          </cell>
          <cell r="B640" t="str">
            <v>ｸﾗﾏﾂ</v>
          </cell>
          <cell r="C640">
            <v>4</v>
          </cell>
          <cell r="D640">
            <v>1</v>
          </cell>
          <cell r="E640">
            <v>2</v>
          </cell>
          <cell r="F640">
            <v>2</v>
          </cell>
          <cell r="G640">
            <v>4</v>
          </cell>
          <cell r="H640">
            <v>6</v>
          </cell>
          <cell r="I640">
            <v>6</v>
          </cell>
          <cell r="J640">
            <v>2</v>
          </cell>
          <cell r="K640">
            <v>5</v>
          </cell>
          <cell r="L640">
            <v>8</v>
          </cell>
          <cell r="M640">
            <v>5</v>
          </cell>
          <cell r="N640">
            <v>5</v>
          </cell>
          <cell r="O640">
            <v>8</v>
          </cell>
          <cell r="P640">
            <v>7</v>
          </cell>
          <cell r="Q640">
            <v>5</v>
          </cell>
          <cell r="R640">
            <v>13</v>
          </cell>
          <cell r="S640">
            <v>7</v>
          </cell>
          <cell r="T640">
            <v>9</v>
          </cell>
          <cell r="U640">
            <v>5</v>
          </cell>
          <cell r="V640">
            <v>6</v>
          </cell>
          <cell r="W640">
            <v>9</v>
          </cell>
          <cell r="X640">
            <v>12</v>
          </cell>
          <cell r="Y640">
            <v>11</v>
          </cell>
          <cell r="Z640">
            <v>9</v>
          </cell>
          <cell r="AA640">
            <v>6</v>
          </cell>
          <cell r="AB640">
            <v>8</v>
          </cell>
          <cell r="AC640">
            <v>8</v>
          </cell>
          <cell r="AD640">
            <v>10</v>
          </cell>
          <cell r="AE640">
            <v>6</v>
          </cell>
          <cell r="AF640">
            <v>6</v>
          </cell>
          <cell r="AG640">
            <v>7</v>
          </cell>
          <cell r="AH640">
            <v>10</v>
          </cell>
          <cell r="AI640">
            <v>6</v>
          </cell>
          <cell r="AJ640">
            <v>9</v>
          </cell>
          <cell r="AK640">
            <v>6</v>
          </cell>
          <cell r="AL640">
            <v>9</v>
          </cell>
          <cell r="AM640">
            <v>6</v>
          </cell>
          <cell r="AN640">
            <v>12</v>
          </cell>
          <cell r="AO640">
            <v>9</v>
          </cell>
          <cell r="AP640">
            <v>13</v>
          </cell>
          <cell r="AQ640">
            <v>9</v>
          </cell>
          <cell r="AR640">
            <v>12</v>
          </cell>
          <cell r="AS640">
            <v>10</v>
          </cell>
          <cell r="AT640">
            <v>7</v>
          </cell>
          <cell r="AU640">
            <v>14</v>
          </cell>
          <cell r="AV640">
            <v>13</v>
          </cell>
          <cell r="AW640">
            <v>9</v>
          </cell>
          <cell r="AX640">
            <v>9</v>
          </cell>
          <cell r="AY640">
            <v>12</v>
          </cell>
          <cell r="AZ640">
            <v>10</v>
          </cell>
          <cell r="BA640">
            <v>6</v>
          </cell>
          <cell r="BB640">
            <v>13</v>
          </cell>
          <cell r="BC640">
            <v>13</v>
          </cell>
          <cell r="BD640">
            <v>6</v>
          </cell>
          <cell r="BE640">
            <v>9</v>
          </cell>
          <cell r="BF640">
            <v>6</v>
          </cell>
          <cell r="BG640">
            <v>16</v>
          </cell>
          <cell r="BH640">
            <v>13</v>
          </cell>
          <cell r="BI640">
            <v>12</v>
          </cell>
          <cell r="BJ640">
            <v>13</v>
          </cell>
          <cell r="BK640">
            <v>5</v>
          </cell>
          <cell r="BL640">
            <v>7</v>
          </cell>
          <cell r="BM640">
            <v>10</v>
          </cell>
          <cell r="BN640">
            <v>6</v>
          </cell>
          <cell r="BO640">
            <v>12</v>
          </cell>
          <cell r="BP640">
            <v>8</v>
          </cell>
          <cell r="BQ640">
            <v>13</v>
          </cell>
          <cell r="BR640">
            <v>12</v>
          </cell>
          <cell r="BS640">
            <v>10</v>
          </cell>
          <cell r="BT640">
            <v>11</v>
          </cell>
          <cell r="BU640">
            <v>17</v>
          </cell>
          <cell r="BV640">
            <v>9</v>
          </cell>
          <cell r="BW640">
            <v>10</v>
          </cell>
          <cell r="BX640">
            <v>14</v>
          </cell>
          <cell r="BY640">
            <v>7</v>
          </cell>
          <cell r="BZ640">
            <v>8</v>
          </cell>
          <cell r="CA640">
            <v>12</v>
          </cell>
          <cell r="CB640">
            <v>11</v>
          </cell>
          <cell r="CC640">
            <v>13</v>
          </cell>
          <cell r="CD640">
            <v>7</v>
          </cell>
          <cell r="CE640">
            <v>7</v>
          </cell>
          <cell r="CF640">
            <v>8</v>
          </cell>
          <cell r="CG640">
            <v>8</v>
          </cell>
          <cell r="CH640">
            <v>12</v>
          </cell>
          <cell r="CI640">
            <v>4</v>
          </cell>
          <cell r="CJ640">
            <v>6</v>
          </cell>
          <cell r="CK640">
            <v>7</v>
          </cell>
          <cell r="CL640">
            <v>5</v>
          </cell>
          <cell r="CM640">
            <v>6</v>
          </cell>
          <cell r="CN640">
            <v>5</v>
          </cell>
          <cell r="CO640">
            <v>3</v>
          </cell>
          <cell r="CP640">
            <v>3</v>
          </cell>
          <cell r="CQ640">
            <v>1</v>
          </cell>
          <cell r="CR640">
            <v>1</v>
          </cell>
          <cell r="CS640">
            <v>1</v>
          </cell>
          <cell r="CT640">
            <v>0</v>
          </cell>
          <cell r="CU640">
            <v>1</v>
          </cell>
          <cell r="CV640">
            <v>2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</row>
        <row r="641">
          <cell r="A641" t="str">
            <v>ｸﾗﾏﾂ42</v>
          </cell>
          <cell r="B641" t="str">
            <v>ｸﾗﾏﾂ</v>
          </cell>
          <cell r="C641">
            <v>4</v>
          </cell>
          <cell r="D641">
            <v>2</v>
          </cell>
          <cell r="E641">
            <v>2</v>
          </cell>
          <cell r="F641">
            <v>1</v>
          </cell>
          <cell r="G641">
            <v>4</v>
          </cell>
          <cell r="H641">
            <v>4</v>
          </cell>
          <cell r="I641">
            <v>9</v>
          </cell>
          <cell r="J641">
            <v>6</v>
          </cell>
          <cell r="K641">
            <v>5</v>
          </cell>
          <cell r="L641">
            <v>9</v>
          </cell>
          <cell r="M641">
            <v>5</v>
          </cell>
          <cell r="N641">
            <v>5</v>
          </cell>
          <cell r="O641">
            <v>7</v>
          </cell>
          <cell r="P641">
            <v>8</v>
          </cell>
          <cell r="Q641">
            <v>4</v>
          </cell>
          <cell r="R641">
            <v>1</v>
          </cell>
          <cell r="S641">
            <v>5</v>
          </cell>
          <cell r="T641">
            <v>8</v>
          </cell>
          <cell r="U641">
            <v>8</v>
          </cell>
          <cell r="V641">
            <v>8</v>
          </cell>
          <cell r="W641">
            <v>11</v>
          </cell>
          <cell r="X641">
            <v>5</v>
          </cell>
          <cell r="Y641">
            <v>10</v>
          </cell>
          <cell r="Z641">
            <v>5</v>
          </cell>
          <cell r="AA641">
            <v>9</v>
          </cell>
          <cell r="AB641">
            <v>5</v>
          </cell>
          <cell r="AC641">
            <v>4</v>
          </cell>
          <cell r="AD641">
            <v>5</v>
          </cell>
          <cell r="AE641">
            <v>5</v>
          </cell>
          <cell r="AF641">
            <v>5</v>
          </cell>
          <cell r="AG641">
            <v>5</v>
          </cell>
          <cell r="AH641">
            <v>5</v>
          </cell>
          <cell r="AI641">
            <v>6</v>
          </cell>
          <cell r="AJ641">
            <v>2</v>
          </cell>
          <cell r="AK641">
            <v>1</v>
          </cell>
          <cell r="AL641">
            <v>3</v>
          </cell>
          <cell r="AM641">
            <v>8</v>
          </cell>
          <cell r="AN641">
            <v>8</v>
          </cell>
          <cell r="AO641">
            <v>9</v>
          </cell>
          <cell r="AP641">
            <v>7</v>
          </cell>
          <cell r="AQ641">
            <v>7</v>
          </cell>
          <cell r="AR641">
            <v>10</v>
          </cell>
          <cell r="AS641">
            <v>13</v>
          </cell>
          <cell r="AT641">
            <v>7</v>
          </cell>
          <cell r="AU641">
            <v>9</v>
          </cell>
          <cell r="AV641">
            <v>10</v>
          </cell>
          <cell r="AW641">
            <v>11</v>
          </cell>
          <cell r="AX641">
            <v>8</v>
          </cell>
          <cell r="AY641">
            <v>13</v>
          </cell>
          <cell r="AZ641">
            <v>12</v>
          </cell>
          <cell r="BA641">
            <v>12</v>
          </cell>
          <cell r="BB641">
            <v>13</v>
          </cell>
          <cell r="BC641">
            <v>15</v>
          </cell>
          <cell r="BD641">
            <v>6</v>
          </cell>
          <cell r="BE641">
            <v>8</v>
          </cell>
          <cell r="BF641">
            <v>14</v>
          </cell>
          <cell r="BG641">
            <v>14</v>
          </cell>
          <cell r="BH641">
            <v>2</v>
          </cell>
          <cell r="BI641">
            <v>11</v>
          </cell>
          <cell r="BJ641">
            <v>8</v>
          </cell>
          <cell r="BK641">
            <v>9</v>
          </cell>
          <cell r="BL641">
            <v>7</v>
          </cell>
          <cell r="BM641">
            <v>7</v>
          </cell>
          <cell r="BN641">
            <v>7</v>
          </cell>
          <cell r="BO641">
            <v>11</v>
          </cell>
          <cell r="BP641">
            <v>13</v>
          </cell>
          <cell r="BQ641">
            <v>14</v>
          </cell>
          <cell r="BR641">
            <v>15</v>
          </cell>
          <cell r="BS641">
            <v>11</v>
          </cell>
          <cell r="BT641">
            <v>10</v>
          </cell>
          <cell r="BU641">
            <v>15</v>
          </cell>
          <cell r="BV641">
            <v>14</v>
          </cell>
          <cell r="BW641">
            <v>12</v>
          </cell>
          <cell r="BX641">
            <v>10</v>
          </cell>
          <cell r="BY641">
            <v>7</v>
          </cell>
          <cell r="BZ641">
            <v>6</v>
          </cell>
          <cell r="CA641">
            <v>11</v>
          </cell>
          <cell r="CB641">
            <v>8</v>
          </cell>
          <cell r="CC641">
            <v>16</v>
          </cell>
          <cell r="CD641">
            <v>12</v>
          </cell>
          <cell r="CE641">
            <v>7</v>
          </cell>
          <cell r="CF641">
            <v>11</v>
          </cell>
          <cell r="CG641">
            <v>6</v>
          </cell>
          <cell r="CH641">
            <v>14</v>
          </cell>
          <cell r="CI641">
            <v>10</v>
          </cell>
          <cell r="CJ641">
            <v>10</v>
          </cell>
          <cell r="CK641">
            <v>11</v>
          </cell>
          <cell r="CL641">
            <v>9</v>
          </cell>
          <cell r="CM641">
            <v>10</v>
          </cell>
          <cell r="CN641">
            <v>3</v>
          </cell>
          <cell r="CO641">
            <v>11</v>
          </cell>
          <cell r="CP641">
            <v>6</v>
          </cell>
          <cell r="CQ641">
            <v>4</v>
          </cell>
          <cell r="CR641">
            <v>2</v>
          </cell>
          <cell r="CS641">
            <v>3</v>
          </cell>
          <cell r="CT641">
            <v>4</v>
          </cell>
          <cell r="CU641">
            <v>7</v>
          </cell>
          <cell r="CV641">
            <v>2</v>
          </cell>
          <cell r="CW641">
            <v>2</v>
          </cell>
          <cell r="CX641">
            <v>3</v>
          </cell>
          <cell r="CY641">
            <v>1</v>
          </cell>
          <cell r="CZ641">
            <v>1</v>
          </cell>
          <cell r="DA641">
            <v>1</v>
          </cell>
          <cell r="DB641">
            <v>1</v>
          </cell>
          <cell r="DC641">
            <v>0</v>
          </cell>
          <cell r="DD641">
            <v>0</v>
          </cell>
          <cell r="DE641">
            <v>0</v>
          </cell>
        </row>
        <row r="642">
          <cell r="A642" t="str">
            <v>ｺｻﾞﾜ41</v>
          </cell>
          <cell r="B642" t="str">
            <v>ｺｻﾞﾜ</v>
          </cell>
          <cell r="C642">
            <v>4</v>
          </cell>
          <cell r="D642">
            <v>1</v>
          </cell>
          <cell r="E642">
            <v>25</v>
          </cell>
          <cell r="F642">
            <v>20</v>
          </cell>
          <cell r="G642">
            <v>16</v>
          </cell>
          <cell r="H642">
            <v>19</v>
          </cell>
          <cell r="I642">
            <v>18</v>
          </cell>
          <cell r="J642">
            <v>21</v>
          </cell>
          <cell r="K642">
            <v>11</v>
          </cell>
          <cell r="L642">
            <v>14</v>
          </cell>
          <cell r="M642">
            <v>20</v>
          </cell>
          <cell r="N642">
            <v>8</v>
          </cell>
          <cell r="O642">
            <v>20</v>
          </cell>
          <cell r="P642">
            <v>13</v>
          </cell>
          <cell r="Q642">
            <v>15</v>
          </cell>
          <cell r="R642">
            <v>24</v>
          </cell>
          <cell r="S642">
            <v>12</v>
          </cell>
          <cell r="T642">
            <v>18</v>
          </cell>
          <cell r="U642">
            <v>14</v>
          </cell>
          <cell r="V642">
            <v>11</v>
          </cell>
          <cell r="W642">
            <v>13</v>
          </cell>
          <cell r="X642">
            <v>22</v>
          </cell>
          <cell r="Y642">
            <v>14</v>
          </cell>
          <cell r="Z642">
            <v>19</v>
          </cell>
          <cell r="AA642">
            <v>15</v>
          </cell>
          <cell r="AB642">
            <v>16</v>
          </cell>
          <cell r="AC642">
            <v>16</v>
          </cell>
          <cell r="AD642">
            <v>17</v>
          </cell>
          <cell r="AE642">
            <v>15</v>
          </cell>
          <cell r="AF642">
            <v>12</v>
          </cell>
          <cell r="AG642">
            <v>24</v>
          </cell>
          <cell r="AH642">
            <v>32</v>
          </cell>
          <cell r="AI642">
            <v>23</v>
          </cell>
          <cell r="AJ642">
            <v>26</v>
          </cell>
          <cell r="AK642">
            <v>26</v>
          </cell>
          <cell r="AL642">
            <v>39</v>
          </cell>
          <cell r="AM642">
            <v>27</v>
          </cell>
          <cell r="AN642">
            <v>27</v>
          </cell>
          <cell r="AO642">
            <v>25</v>
          </cell>
          <cell r="AP642">
            <v>31</v>
          </cell>
          <cell r="AQ642">
            <v>30</v>
          </cell>
          <cell r="AR642">
            <v>23</v>
          </cell>
          <cell r="AS642">
            <v>27</v>
          </cell>
          <cell r="AT642">
            <v>25</v>
          </cell>
          <cell r="AU642">
            <v>22</v>
          </cell>
          <cell r="AV642">
            <v>26</v>
          </cell>
          <cell r="AW642">
            <v>20</v>
          </cell>
          <cell r="AX642">
            <v>18</v>
          </cell>
          <cell r="AY642">
            <v>30</v>
          </cell>
          <cell r="AZ642">
            <v>23</v>
          </cell>
          <cell r="BA642">
            <v>23</v>
          </cell>
          <cell r="BB642">
            <v>24</v>
          </cell>
          <cell r="BC642">
            <v>32</v>
          </cell>
          <cell r="BD642">
            <v>16</v>
          </cell>
          <cell r="BE642">
            <v>16</v>
          </cell>
          <cell r="BF642">
            <v>19</v>
          </cell>
          <cell r="BG642">
            <v>18</v>
          </cell>
          <cell r="BH642">
            <v>12</v>
          </cell>
          <cell r="BI642">
            <v>13</v>
          </cell>
          <cell r="BJ642">
            <v>14</v>
          </cell>
          <cell r="BK642">
            <v>16</v>
          </cell>
          <cell r="BL642">
            <v>11</v>
          </cell>
          <cell r="BM642">
            <v>15</v>
          </cell>
          <cell r="BN642">
            <v>18</v>
          </cell>
          <cell r="BO642">
            <v>25</v>
          </cell>
          <cell r="BP642">
            <v>18</v>
          </cell>
          <cell r="BQ642">
            <v>19</v>
          </cell>
          <cell r="BR642">
            <v>20</v>
          </cell>
          <cell r="BS642">
            <v>28</v>
          </cell>
          <cell r="BT642">
            <v>20</v>
          </cell>
          <cell r="BU642">
            <v>20</v>
          </cell>
          <cell r="BV642">
            <v>21</v>
          </cell>
          <cell r="BW642">
            <v>19</v>
          </cell>
          <cell r="BX642">
            <v>19</v>
          </cell>
          <cell r="BY642">
            <v>19</v>
          </cell>
          <cell r="BZ642">
            <v>23</v>
          </cell>
          <cell r="CA642">
            <v>22</v>
          </cell>
          <cell r="CB642">
            <v>22</v>
          </cell>
          <cell r="CC642">
            <v>18</v>
          </cell>
          <cell r="CD642">
            <v>20</v>
          </cell>
          <cell r="CE642">
            <v>18</v>
          </cell>
          <cell r="CF642">
            <v>18</v>
          </cell>
          <cell r="CG642">
            <v>16</v>
          </cell>
          <cell r="CH642">
            <v>12</v>
          </cell>
          <cell r="CI642">
            <v>13</v>
          </cell>
          <cell r="CJ642">
            <v>10</v>
          </cell>
          <cell r="CK642">
            <v>13</v>
          </cell>
          <cell r="CL642">
            <v>8</v>
          </cell>
          <cell r="CM642">
            <v>6</v>
          </cell>
          <cell r="CN642">
            <v>8</v>
          </cell>
          <cell r="CO642">
            <v>11</v>
          </cell>
          <cell r="CP642">
            <v>5</v>
          </cell>
          <cell r="CQ642">
            <v>1</v>
          </cell>
          <cell r="CR642">
            <v>2</v>
          </cell>
          <cell r="CS642">
            <v>0</v>
          </cell>
          <cell r="CT642">
            <v>1</v>
          </cell>
          <cell r="CU642">
            <v>1</v>
          </cell>
          <cell r="CV642">
            <v>2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B642">
            <v>0</v>
          </cell>
          <cell r="DC642">
            <v>0</v>
          </cell>
          <cell r="DD642">
            <v>0</v>
          </cell>
          <cell r="DE642">
            <v>0</v>
          </cell>
        </row>
        <row r="643">
          <cell r="A643" t="str">
            <v>ｺｻﾞﾜ42</v>
          </cell>
          <cell r="B643" t="str">
            <v>ｺｻﾞﾜ</v>
          </cell>
          <cell r="C643">
            <v>4</v>
          </cell>
          <cell r="D643">
            <v>2</v>
          </cell>
          <cell r="E643">
            <v>18</v>
          </cell>
          <cell r="F643">
            <v>21</v>
          </cell>
          <cell r="G643">
            <v>23</v>
          </cell>
          <cell r="H643">
            <v>15</v>
          </cell>
          <cell r="I643">
            <v>22</v>
          </cell>
          <cell r="J643">
            <v>21</v>
          </cell>
          <cell r="K643">
            <v>15</v>
          </cell>
          <cell r="L643">
            <v>19</v>
          </cell>
          <cell r="M643">
            <v>9</v>
          </cell>
          <cell r="N643">
            <v>13</v>
          </cell>
          <cell r="O643">
            <v>11</v>
          </cell>
          <cell r="P643">
            <v>16</v>
          </cell>
          <cell r="Q643">
            <v>8</v>
          </cell>
          <cell r="R643">
            <v>14</v>
          </cell>
          <cell r="S643">
            <v>8</v>
          </cell>
          <cell r="T643">
            <v>19</v>
          </cell>
          <cell r="U643">
            <v>18</v>
          </cell>
          <cell r="V643">
            <v>11</v>
          </cell>
          <cell r="W643">
            <v>17</v>
          </cell>
          <cell r="X643">
            <v>11</v>
          </cell>
          <cell r="Y643">
            <v>13</v>
          </cell>
          <cell r="Z643">
            <v>18</v>
          </cell>
          <cell r="AA643">
            <v>11</v>
          </cell>
          <cell r="AB643">
            <v>13</v>
          </cell>
          <cell r="AC643">
            <v>10</v>
          </cell>
          <cell r="AD643">
            <v>14</v>
          </cell>
          <cell r="AE643">
            <v>20</v>
          </cell>
          <cell r="AF643">
            <v>24</v>
          </cell>
          <cell r="AG643">
            <v>20</v>
          </cell>
          <cell r="AH643">
            <v>16</v>
          </cell>
          <cell r="AI643">
            <v>24</v>
          </cell>
          <cell r="AJ643">
            <v>27</v>
          </cell>
          <cell r="AK643">
            <v>21</v>
          </cell>
          <cell r="AL643">
            <v>26</v>
          </cell>
          <cell r="AM643">
            <v>26</v>
          </cell>
          <cell r="AN643">
            <v>28</v>
          </cell>
          <cell r="AO643">
            <v>14</v>
          </cell>
          <cell r="AP643">
            <v>22</v>
          </cell>
          <cell r="AQ643">
            <v>27</v>
          </cell>
          <cell r="AR643">
            <v>27</v>
          </cell>
          <cell r="AS643">
            <v>27</v>
          </cell>
          <cell r="AT643">
            <v>28</v>
          </cell>
          <cell r="AU643">
            <v>17</v>
          </cell>
          <cell r="AV643">
            <v>22</v>
          </cell>
          <cell r="AW643">
            <v>18</v>
          </cell>
          <cell r="AX643">
            <v>25</v>
          </cell>
          <cell r="AY643">
            <v>22</v>
          </cell>
          <cell r="AZ643">
            <v>26</v>
          </cell>
          <cell r="BA643">
            <v>28</v>
          </cell>
          <cell r="BB643">
            <v>21</v>
          </cell>
          <cell r="BC643">
            <v>17</v>
          </cell>
          <cell r="BD643">
            <v>18</v>
          </cell>
          <cell r="BE643">
            <v>15</v>
          </cell>
          <cell r="BF643">
            <v>13</v>
          </cell>
          <cell r="BG643">
            <v>23</v>
          </cell>
          <cell r="BH643">
            <v>13</v>
          </cell>
          <cell r="BI643">
            <v>12</v>
          </cell>
          <cell r="BJ643">
            <v>17</v>
          </cell>
          <cell r="BK643">
            <v>13</v>
          </cell>
          <cell r="BL643">
            <v>24</v>
          </cell>
          <cell r="BM643">
            <v>16</v>
          </cell>
          <cell r="BN643">
            <v>13</v>
          </cell>
          <cell r="BO643">
            <v>22</v>
          </cell>
          <cell r="BP643">
            <v>7</v>
          </cell>
          <cell r="BQ643">
            <v>17</v>
          </cell>
          <cell r="BR643">
            <v>23</v>
          </cell>
          <cell r="BS643">
            <v>23</v>
          </cell>
          <cell r="BT643">
            <v>13</v>
          </cell>
          <cell r="BU643">
            <v>29</v>
          </cell>
          <cell r="BV643">
            <v>33</v>
          </cell>
          <cell r="BW643">
            <v>22</v>
          </cell>
          <cell r="BX643">
            <v>24</v>
          </cell>
          <cell r="BY643">
            <v>15</v>
          </cell>
          <cell r="BZ643">
            <v>22</v>
          </cell>
          <cell r="CA643">
            <v>22</v>
          </cell>
          <cell r="CB643">
            <v>23</v>
          </cell>
          <cell r="CC643">
            <v>26</v>
          </cell>
          <cell r="CD643">
            <v>27</v>
          </cell>
          <cell r="CE643">
            <v>17</v>
          </cell>
          <cell r="CF643">
            <v>26</v>
          </cell>
          <cell r="CG643">
            <v>18</v>
          </cell>
          <cell r="CH643">
            <v>12</v>
          </cell>
          <cell r="CI643">
            <v>18</v>
          </cell>
          <cell r="CJ643">
            <v>15</v>
          </cell>
          <cell r="CK643">
            <v>10</v>
          </cell>
          <cell r="CL643">
            <v>16</v>
          </cell>
          <cell r="CM643">
            <v>10</v>
          </cell>
          <cell r="CN643">
            <v>15</v>
          </cell>
          <cell r="CO643">
            <v>15</v>
          </cell>
          <cell r="CP643">
            <v>13</v>
          </cell>
          <cell r="CQ643">
            <v>12</v>
          </cell>
          <cell r="CR643">
            <v>10</v>
          </cell>
          <cell r="CS643">
            <v>10</v>
          </cell>
          <cell r="CT643">
            <v>2</v>
          </cell>
          <cell r="CU643">
            <v>3</v>
          </cell>
          <cell r="CV643">
            <v>5</v>
          </cell>
          <cell r="CW643">
            <v>5</v>
          </cell>
          <cell r="CX643">
            <v>5</v>
          </cell>
          <cell r="CY643">
            <v>2</v>
          </cell>
          <cell r="CZ643">
            <v>4</v>
          </cell>
          <cell r="DA643">
            <v>0</v>
          </cell>
          <cell r="DB643">
            <v>1</v>
          </cell>
          <cell r="DC643">
            <v>0</v>
          </cell>
          <cell r="DD643">
            <v>1</v>
          </cell>
          <cell r="DE643">
            <v>0</v>
          </cell>
        </row>
        <row r="644">
          <cell r="A644" t="str">
            <v>ｺﾞｷﾕ41</v>
          </cell>
          <cell r="B644" t="str">
            <v>ｺﾞｷﾕ</v>
          </cell>
          <cell r="C644">
            <v>4</v>
          </cell>
          <cell r="D644">
            <v>1</v>
          </cell>
          <cell r="E644">
            <v>2</v>
          </cell>
          <cell r="F644">
            <v>2</v>
          </cell>
          <cell r="G644">
            <v>1</v>
          </cell>
          <cell r="H644">
            <v>0</v>
          </cell>
          <cell r="I644">
            <v>1</v>
          </cell>
          <cell r="J644">
            <v>3</v>
          </cell>
          <cell r="K644">
            <v>3</v>
          </cell>
          <cell r="L644">
            <v>1</v>
          </cell>
          <cell r="M644">
            <v>4</v>
          </cell>
          <cell r="N644">
            <v>1</v>
          </cell>
          <cell r="O644">
            <v>2</v>
          </cell>
          <cell r="P644">
            <v>4</v>
          </cell>
          <cell r="Q644">
            <v>2</v>
          </cell>
          <cell r="R644">
            <v>1</v>
          </cell>
          <cell r="S644">
            <v>2</v>
          </cell>
          <cell r="T644">
            <v>4</v>
          </cell>
          <cell r="U644">
            <v>3</v>
          </cell>
          <cell r="V644">
            <v>4</v>
          </cell>
          <cell r="W644">
            <v>3</v>
          </cell>
          <cell r="X644">
            <v>3</v>
          </cell>
          <cell r="Y644">
            <v>1</v>
          </cell>
          <cell r="Z644">
            <v>1</v>
          </cell>
          <cell r="AA644">
            <v>1</v>
          </cell>
          <cell r="AB644">
            <v>1</v>
          </cell>
          <cell r="AC644">
            <v>1</v>
          </cell>
          <cell r="AD644">
            <v>1</v>
          </cell>
          <cell r="AE644">
            <v>1</v>
          </cell>
          <cell r="AF644">
            <v>0</v>
          </cell>
          <cell r="AG644">
            <v>4</v>
          </cell>
          <cell r="AH644">
            <v>1</v>
          </cell>
          <cell r="AI644">
            <v>1</v>
          </cell>
          <cell r="AJ644">
            <v>1</v>
          </cell>
          <cell r="AK644">
            <v>1</v>
          </cell>
          <cell r="AL644">
            <v>3</v>
          </cell>
          <cell r="AM644">
            <v>2</v>
          </cell>
          <cell r="AN644">
            <v>2</v>
          </cell>
          <cell r="AO644">
            <v>2</v>
          </cell>
          <cell r="AP644">
            <v>2</v>
          </cell>
          <cell r="AQ644">
            <v>5</v>
          </cell>
          <cell r="AR644">
            <v>4</v>
          </cell>
          <cell r="AS644">
            <v>5</v>
          </cell>
          <cell r="AT644">
            <v>3</v>
          </cell>
          <cell r="AU644">
            <v>4</v>
          </cell>
          <cell r="AV644">
            <v>3</v>
          </cell>
          <cell r="AW644">
            <v>3</v>
          </cell>
          <cell r="AX644">
            <v>4</v>
          </cell>
          <cell r="AY644">
            <v>2</v>
          </cell>
          <cell r="AZ644">
            <v>6</v>
          </cell>
          <cell r="BA644">
            <v>7</v>
          </cell>
          <cell r="BB644">
            <v>4</v>
          </cell>
          <cell r="BC644">
            <v>3</v>
          </cell>
          <cell r="BD644">
            <v>1</v>
          </cell>
          <cell r="BE644">
            <v>5</v>
          </cell>
          <cell r="BF644">
            <v>3</v>
          </cell>
          <cell r="BG644">
            <v>5</v>
          </cell>
          <cell r="BH644">
            <v>3</v>
          </cell>
          <cell r="BI644">
            <v>1</v>
          </cell>
          <cell r="BJ644">
            <v>3</v>
          </cell>
          <cell r="BK644">
            <v>1</v>
          </cell>
          <cell r="BL644">
            <v>1</v>
          </cell>
          <cell r="BM644">
            <v>4</v>
          </cell>
          <cell r="BN644">
            <v>3</v>
          </cell>
          <cell r="BO644">
            <v>2</v>
          </cell>
          <cell r="BP644">
            <v>1</v>
          </cell>
          <cell r="BQ644">
            <v>4</v>
          </cell>
          <cell r="BR644">
            <v>4</v>
          </cell>
          <cell r="BS644">
            <v>6</v>
          </cell>
          <cell r="BT644">
            <v>2</v>
          </cell>
          <cell r="BU644">
            <v>4</v>
          </cell>
          <cell r="BV644">
            <v>4</v>
          </cell>
          <cell r="BW644">
            <v>5</v>
          </cell>
          <cell r="BX644">
            <v>3</v>
          </cell>
          <cell r="BY644">
            <v>3</v>
          </cell>
          <cell r="BZ644">
            <v>4</v>
          </cell>
          <cell r="CA644">
            <v>1</v>
          </cell>
          <cell r="CB644">
            <v>3</v>
          </cell>
          <cell r="CC644">
            <v>2</v>
          </cell>
          <cell r="CD644">
            <v>2</v>
          </cell>
          <cell r="CE644">
            <v>2</v>
          </cell>
          <cell r="CF644">
            <v>2</v>
          </cell>
          <cell r="CG644">
            <v>0</v>
          </cell>
          <cell r="CH644">
            <v>0</v>
          </cell>
          <cell r="CI644">
            <v>2</v>
          </cell>
          <cell r="CJ644">
            <v>1</v>
          </cell>
          <cell r="CK644">
            <v>0</v>
          </cell>
          <cell r="CL644">
            <v>3</v>
          </cell>
          <cell r="CM644">
            <v>0</v>
          </cell>
          <cell r="CN644">
            <v>2</v>
          </cell>
          <cell r="CO644">
            <v>0</v>
          </cell>
          <cell r="CP644">
            <v>1</v>
          </cell>
          <cell r="CQ644">
            <v>0</v>
          </cell>
          <cell r="CR644">
            <v>0</v>
          </cell>
          <cell r="CS644">
            <v>0</v>
          </cell>
          <cell r="CT644">
            <v>1</v>
          </cell>
          <cell r="CU644">
            <v>0</v>
          </cell>
          <cell r="CV644">
            <v>0</v>
          </cell>
          <cell r="CW644">
            <v>0</v>
          </cell>
          <cell r="CX644">
            <v>0</v>
          </cell>
          <cell r="CY644">
            <v>0</v>
          </cell>
          <cell r="CZ644">
            <v>0</v>
          </cell>
          <cell r="DA644">
            <v>0</v>
          </cell>
          <cell r="DB644">
            <v>0</v>
          </cell>
          <cell r="DC644">
            <v>0</v>
          </cell>
          <cell r="DD644">
            <v>0</v>
          </cell>
          <cell r="DE644">
            <v>0</v>
          </cell>
        </row>
        <row r="645">
          <cell r="A645" t="str">
            <v>ｺﾞｷﾕ42</v>
          </cell>
          <cell r="B645" t="str">
            <v>ｺﾞｷﾕ</v>
          </cell>
          <cell r="C645">
            <v>4</v>
          </cell>
          <cell r="D645">
            <v>2</v>
          </cell>
          <cell r="E645">
            <v>0</v>
          </cell>
          <cell r="F645">
            <v>0</v>
          </cell>
          <cell r="G645">
            <v>2</v>
          </cell>
          <cell r="H645">
            <v>3</v>
          </cell>
          <cell r="I645">
            <v>0</v>
          </cell>
          <cell r="J645">
            <v>3</v>
          </cell>
          <cell r="K645">
            <v>4</v>
          </cell>
          <cell r="L645">
            <v>0</v>
          </cell>
          <cell r="M645">
            <v>4</v>
          </cell>
          <cell r="N645">
            <v>1</v>
          </cell>
          <cell r="O645">
            <v>3</v>
          </cell>
          <cell r="P645">
            <v>2</v>
          </cell>
          <cell r="Q645">
            <v>3</v>
          </cell>
          <cell r="R645">
            <v>4</v>
          </cell>
          <cell r="S645">
            <v>0</v>
          </cell>
          <cell r="T645">
            <v>3</v>
          </cell>
          <cell r="U645">
            <v>5</v>
          </cell>
          <cell r="V645">
            <v>5</v>
          </cell>
          <cell r="W645">
            <v>2</v>
          </cell>
          <cell r="X645">
            <v>3</v>
          </cell>
          <cell r="Y645">
            <v>3</v>
          </cell>
          <cell r="Z645">
            <v>2</v>
          </cell>
          <cell r="AA645">
            <v>2</v>
          </cell>
          <cell r="AB645">
            <v>3</v>
          </cell>
          <cell r="AC645">
            <v>5</v>
          </cell>
          <cell r="AD645">
            <v>0</v>
          </cell>
          <cell r="AE645">
            <v>2</v>
          </cell>
          <cell r="AF645">
            <v>0</v>
          </cell>
          <cell r="AG645">
            <v>0</v>
          </cell>
          <cell r="AH645">
            <v>1</v>
          </cell>
          <cell r="AI645">
            <v>2</v>
          </cell>
          <cell r="AJ645">
            <v>0</v>
          </cell>
          <cell r="AK645">
            <v>3</v>
          </cell>
          <cell r="AL645">
            <v>3</v>
          </cell>
          <cell r="AM645">
            <v>1</v>
          </cell>
          <cell r="AN645">
            <v>5</v>
          </cell>
          <cell r="AO645">
            <v>2</v>
          </cell>
          <cell r="AP645">
            <v>3</v>
          </cell>
          <cell r="AQ645">
            <v>6</v>
          </cell>
          <cell r="AR645">
            <v>5</v>
          </cell>
          <cell r="AS645">
            <v>2</v>
          </cell>
          <cell r="AT645">
            <v>4</v>
          </cell>
          <cell r="AU645">
            <v>2</v>
          </cell>
          <cell r="AV645">
            <v>4</v>
          </cell>
          <cell r="AW645">
            <v>5</v>
          </cell>
          <cell r="AX645">
            <v>5</v>
          </cell>
          <cell r="AY645">
            <v>3</v>
          </cell>
          <cell r="AZ645">
            <v>1</v>
          </cell>
          <cell r="BA645">
            <v>5</v>
          </cell>
          <cell r="BB645">
            <v>3</v>
          </cell>
          <cell r="BC645">
            <v>7</v>
          </cell>
          <cell r="BD645">
            <v>0</v>
          </cell>
          <cell r="BE645">
            <v>5</v>
          </cell>
          <cell r="BF645">
            <v>1</v>
          </cell>
          <cell r="BG645">
            <v>0</v>
          </cell>
          <cell r="BH645">
            <v>1</v>
          </cell>
          <cell r="BI645">
            <v>0</v>
          </cell>
          <cell r="BJ645">
            <v>5</v>
          </cell>
          <cell r="BK645">
            <v>4</v>
          </cell>
          <cell r="BL645">
            <v>3</v>
          </cell>
          <cell r="BM645">
            <v>4</v>
          </cell>
          <cell r="BN645">
            <v>1</v>
          </cell>
          <cell r="BO645">
            <v>3</v>
          </cell>
          <cell r="BP645">
            <v>1</v>
          </cell>
          <cell r="BQ645">
            <v>3</v>
          </cell>
          <cell r="BR645">
            <v>4</v>
          </cell>
          <cell r="BS645">
            <v>0</v>
          </cell>
          <cell r="BT645">
            <v>2</v>
          </cell>
          <cell r="BU645">
            <v>5</v>
          </cell>
          <cell r="BV645">
            <v>5</v>
          </cell>
          <cell r="BW645">
            <v>7</v>
          </cell>
          <cell r="BX645">
            <v>2</v>
          </cell>
          <cell r="BY645">
            <v>3</v>
          </cell>
          <cell r="BZ645">
            <v>2</v>
          </cell>
          <cell r="CA645">
            <v>0</v>
          </cell>
          <cell r="CB645">
            <v>3</v>
          </cell>
          <cell r="CC645">
            <v>2</v>
          </cell>
          <cell r="CD645">
            <v>2</v>
          </cell>
          <cell r="CE645">
            <v>0</v>
          </cell>
          <cell r="CF645">
            <v>2</v>
          </cell>
          <cell r="CG645">
            <v>3</v>
          </cell>
          <cell r="CH645">
            <v>0</v>
          </cell>
          <cell r="CI645">
            <v>2</v>
          </cell>
          <cell r="CJ645">
            <v>3</v>
          </cell>
          <cell r="CK645">
            <v>0</v>
          </cell>
          <cell r="CL645">
            <v>6</v>
          </cell>
          <cell r="CM645">
            <v>1</v>
          </cell>
          <cell r="CN645">
            <v>0</v>
          </cell>
          <cell r="CO645">
            <v>0</v>
          </cell>
          <cell r="CP645">
            <v>1</v>
          </cell>
          <cell r="CQ645">
            <v>1</v>
          </cell>
          <cell r="CR645">
            <v>1</v>
          </cell>
          <cell r="CS645">
            <v>1</v>
          </cell>
          <cell r="CT645">
            <v>0</v>
          </cell>
          <cell r="CU645">
            <v>0</v>
          </cell>
          <cell r="CV645">
            <v>0</v>
          </cell>
          <cell r="CW645">
            <v>0</v>
          </cell>
          <cell r="CX645">
            <v>0</v>
          </cell>
          <cell r="CY645">
            <v>0</v>
          </cell>
          <cell r="CZ645">
            <v>0</v>
          </cell>
          <cell r="DA645">
            <v>1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</row>
        <row r="646">
          <cell r="A646" t="str">
            <v>ｻﾝｼﾝ41</v>
          </cell>
          <cell r="B646" t="str">
            <v>ｻﾝｼﾝ</v>
          </cell>
          <cell r="C646">
            <v>4</v>
          </cell>
          <cell r="D646">
            <v>1</v>
          </cell>
          <cell r="E646">
            <v>0</v>
          </cell>
          <cell r="F646">
            <v>2</v>
          </cell>
          <cell r="G646">
            <v>0</v>
          </cell>
          <cell r="H646">
            <v>2</v>
          </cell>
          <cell r="I646">
            <v>2</v>
          </cell>
          <cell r="J646">
            <v>2</v>
          </cell>
          <cell r="K646">
            <v>4</v>
          </cell>
          <cell r="L646">
            <v>5</v>
          </cell>
          <cell r="M646">
            <v>2</v>
          </cell>
          <cell r="N646">
            <v>1</v>
          </cell>
          <cell r="O646">
            <v>5</v>
          </cell>
          <cell r="P646">
            <v>1</v>
          </cell>
          <cell r="Q646">
            <v>2</v>
          </cell>
          <cell r="R646">
            <v>4</v>
          </cell>
          <cell r="S646">
            <v>1</v>
          </cell>
          <cell r="T646">
            <v>6</v>
          </cell>
          <cell r="U646">
            <v>1</v>
          </cell>
          <cell r="V646">
            <v>0</v>
          </cell>
          <cell r="W646">
            <v>6</v>
          </cell>
          <cell r="X646">
            <v>6</v>
          </cell>
          <cell r="Y646">
            <v>1</v>
          </cell>
          <cell r="Z646">
            <v>5</v>
          </cell>
          <cell r="AA646">
            <v>4</v>
          </cell>
          <cell r="AB646">
            <v>4</v>
          </cell>
          <cell r="AC646">
            <v>2</v>
          </cell>
          <cell r="AD646">
            <v>3</v>
          </cell>
          <cell r="AE646">
            <v>4</v>
          </cell>
          <cell r="AF646">
            <v>1</v>
          </cell>
          <cell r="AG646">
            <v>6</v>
          </cell>
          <cell r="AH646">
            <v>0</v>
          </cell>
          <cell r="AI646">
            <v>0</v>
          </cell>
          <cell r="AJ646">
            <v>3</v>
          </cell>
          <cell r="AK646">
            <v>3</v>
          </cell>
          <cell r="AL646">
            <v>0</v>
          </cell>
          <cell r="AM646">
            <v>4</v>
          </cell>
          <cell r="AN646">
            <v>3</v>
          </cell>
          <cell r="AO646">
            <v>2</v>
          </cell>
          <cell r="AP646">
            <v>2</v>
          </cell>
          <cell r="AQ646">
            <v>4</v>
          </cell>
          <cell r="AR646">
            <v>2</v>
          </cell>
          <cell r="AS646">
            <v>2</v>
          </cell>
          <cell r="AT646">
            <v>5</v>
          </cell>
          <cell r="AU646">
            <v>2</v>
          </cell>
          <cell r="AV646">
            <v>3</v>
          </cell>
          <cell r="AW646">
            <v>6</v>
          </cell>
          <cell r="AX646">
            <v>3</v>
          </cell>
          <cell r="AY646">
            <v>4</v>
          </cell>
          <cell r="AZ646">
            <v>6</v>
          </cell>
          <cell r="BA646">
            <v>4</v>
          </cell>
          <cell r="BB646">
            <v>7</v>
          </cell>
          <cell r="BC646">
            <v>8</v>
          </cell>
          <cell r="BD646">
            <v>2</v>
          </cell>
          <cell r="BE646">
            <v>1</v>
          </cell>
          <cell r="BF646">
            <v>7</v>
          </cell>
          <cell r="BG646">
            <v>7</v>
          </cell>
          <cell r="BH646">
            <v>5</v>
          </cell>
          <cell r="BI646">
            <v>4</v>
          </cell>
          <cell r="BJ646">
            <v>2</v>
          </cell>
          <cell r="BK646">
            <v>3</v>
          </cell>
          <cell r="BL646">
            <v>7</v>
          </cell>
          <cell r="BM646">
            <v>2</v>
          </cell>
          <cell r="BN646">
            <v>5</v>
          </cell>
          <cell r="BO646">
            <v>2</v>
          </cell>
          <cell r="BP646">
            <v>4</v>
          </cell>
          <cell r="BQ646">
            <v>6</v>
          </cell>
          <cell r="BR646">
            <v>4</v>
          </cell>
          <cell r="BS646">
            <v>5</v>
          </cell>
          <cell r="BT646">
            <v>9</v>
          </cell>
          <cell r="BU646">
            <v>8</v>
          </cell>
          <cell r="BV646">
            <v>10</v>
          </cell>
          <cell r="BW646">
            <v>3</v>
          </cell>
          <cell r="BX646">
            <v>2</v>
          </cell>
          <cell r="BY646">
            <v>4</v>
          </cell>
          <cell r="BZ646">
            <v>3</v>
          </cell>
          <cell r="CA646">
            <v>5</v>
          </cell>
          <cell r="CB646">
            <v>4</v>
          </cell>
          <cell r="CC646">
            <v>4</v>
          </cell>
          <cell r="CD646">
            <v>4</v>
          </cell>
          <cell r="CE646">
            <v>1</v>
          </cell>
          <cell r="CF646">
            <v>7</v>
          </cell>
          <cell r="CG646">
            <v>6</v>
          </cell>
          <cell r="CH646">
            <v>3</v>
          </cell>
          <cell r="CI646">
            <v>3</v>
          </cell>
          <cell r="CJ646">
            <v>1</v>
          </cell>
          <cell r="CK646">
            <v>0</v>
          </cell>
          <cell r="CL646">
            <v>2</v>
          </cell>
          <cell r="CM646">
            <v>0</v>
          </cell>
          <cell r="CN646">
            <v>0</v>
          </cell>
          <cell r="CO646">
            <v>2</v>
          </cell>
          <cell r="CP646">
            <v>0</v>
          </cell>
          <cell r="CQ646">
            <v>1</v>
          </cell>
          <cell r="CR646">
            <v>0</v>
          </cell>
          <cell r="CS646">
            <v>0</v>
          </cell>
          <cell r="CT646">
            <v>2</v>
          </cell>
          <cell r="CU646">
            <v>0</v>
          </cell>
          <cell r="CV646">
            <v>0</v>
          </cell>
          <cell r="CW646">
            <v>0</v>
          </cell>
          <cell r="CX646">
            <v>0</v>
          </cell>
          <cell r="CY646">
            <v>0</v>
          </cell>
          <cell r="CZ646">
            <v>0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</row>
        <row r="647">
          <cell r="A647" t="str">
            <v>ｻﾝｼﾝ42</v>
          </cell>
          <cell r="B647" t="str">
            <v>ｻﾝｼﾝ</v>
          </cell>
          <cell r="C647">
            <v>4</v>
          </cell>
          <cell r="D647">
            <v>2</v>
          </cell>
          <cell r="E647">
            <v>3</v>
          </cell>
          <cell r="F647">
            <v>4</v>
          </cell>
          <cell r="G647">
            <v>3</v>
          </cell>
          <cell r="H647">
            <v>1</v>
          </cell>
          <cell r="I647">
            <v>3</v>
          </cell>
          <cell r="J647">
            <v>5</v>
          </cell>
          <cell r="K647">
            <v>2</v>
          </cell>
          <cell r="L647">
            <v>1</v>
          </cell>
          <cell r="M647">
            <v>1</v>
          </cell>
          <cell r="N647">
            <v>2</v>
          </cell>
          <cell r="O647">
            <v>3</v>
          </cell>
          <cell r="P647">
            <v>0</v>
          </cell>
          <cell r="Q647">
            <v>2</v>
          </cell>
          <cell r="R647">
            <v>2</v>
          </cell>
          <cell r="S647">
            <v>0</v>
          </cell>
          <cell r="T647">
            <v>3</v>
          </cell>
          <cell r="U647">
            <v>2</v>
          </cell>
          <cell r="V647">
            <v>1</v>
          </cell>
          <cell r="W647">
            <v>3</v>
          </cell>
          <cell r="X647">
            <v>4</v>
          </cell>
          <cell r="Y647">
            <v>2</v>
          </cell>
          <cell r="Z647">
            <v>6</v>
          </cell>
          <cell r="AA647">
            <v>3</v>
          </cell>
          <cell r="AB647">
            <v>5</v>
          </cell>
          <cell r="AC647">
            <v>1</v>
          </cell>
          <cell r="AD647">
            <v>1</v>
          </cell>
          <cell r="AE647">
            <v>1</v>
          </cell>
          <cell r="AF647">
            <v>2</v>
          </cell>
          <cell r="AG647">
            <v>3</v>
          </cell>
          <cell r="AH647">
            <v>2</v>
          </cell>
          <cell r="AI647">
            <v>2</v>
          </cell>
          <cell r="AJ647">
            <v>2</v>
          </cell>
          <cell r="AK647">
            <v>1</v>
          </cell>
          <cell r="AL647">
            <v>2</v>
          </cell>
          <cell r="AM647">
            <v>3</v>
          </cell>
          <cell r="AN647">
            <v>3</v>
          </cell>
          <cell r="AO647">
            <v>2</v>
          </cell>
          <cell r="AP647">
            <v>2</v>
          </cell>
          <cell r="AQ647">
            <v>1</v>
          </cell>
          <cell r="AR647">
            <v>4</v>
          </cell>
          <cell r="AS647">
            <v>4</v>
          </cell>
          <cell r="AT647">
            <v>3</v>
          </cell>
          <cell r="AU647">
            <v>1</v>
          </cell>
          <cell r="AV647">
            <v>5</v>
          </cell>
          <cell r="AW647">
            <v>4</v>
          </cell>
          <cell r="AX647">
            <v>4</v>
          </cell>
          <cell r="AY647">
            <v>1</v>
          </cell>
          <cell r="AZ647">
            <v>8</v>
          </cell>
          <cell r="BA647">
            <v>4</v>
          </cell>
          <cell r="BB647">
            <v>4</v>
          </cell>
          <cell r="BC647">
            <v>4</v>
          </cell>
          <cell r="BD647">
            <v>5</v>
          </cell>
          <cell r="BE647">
            <v>4</v>
          </cell>
          <cell r="BF647">
            <v>11</v>
          </cell>
          <cell r="BG647">
            <v>0</v>
          </cell>
          <cell r="BH647">
            <v>5</v>
          </cell>
          <cell r="BI647">
            <v>6</v>
          </cell>
          <cell r="BJ647">
            <v>1</v>
          </cell>
          <cell r="BK647">
            <v>4</v>
          </cell>
          <cell r="BL647">
            <v>4</v>
          </cell>
          <cell r="BM647">
            <v>2</v>
          </cell>
          <cell r="BN647">
            <v>2</v>
          </cell>
          <cell r="BO647">
            <v>4</v>
          </cell>
          <cell r="BP647">
            <v>5</v>
          </cell>
          <cell r="BQ647">
            <v>2</v>
          </cell>
          <cell r="BR647">
            <v>6</v>
          </cell>
          <cell r="BS647">
            <v>7</v>
          </cell>
          <cell r="BT647">
            <v>6</v>
          </cell>
          <cell r="BU647">
            <v>3</v>
          </cell>
          <cell r="BV647">
            <v>6</v>
          </cell>
          <cell r="BW647">
            <v>6</v>
          </cell>
          <cell r="BX647">
            <v>8</v>
          </cell>
          <cell r="BY647">
            <v>2</v>
          </cell>
          <cell r="BZ647">
            <v>9</v>
          </cell>
          <cell r="CA647">
            <v>4</v>
          </cell>
          <cell r="CB647">
            <v>6</v>
          </cell>
          <cell r="CC647">
            <v>4</v>
          </cell>
          <cell r="CD647">
            <v>4</v>
          </cell>
          <cell r="CE647">
            <v>3</v>
          </cell>
          <cell r="CF647">
            <v>3</v>
          </cell>
          <cell r="CG647">
            <v>5</v>
          </cell>
          <cell r="CH647">
            <v>1</v>
          </cell>
          <cell r="CI647">
            <v>2</v>
          </cell>
          <cell r="CJ647">
            <v>1</v>
          </cell>
          <cell r="CK647">
            <v>4</v>
          </cell>
          <cell r="CL647">
            <v>1</v>
          </cell>
          <cell r="CM647">
            <v>2</v>
          </cell>
          <cell r="CN647">
            <v>0</v>
          </cell>
          <cell r="CO647">
            <v>4</v>
          </cell>
          <cell r="CP647">
            <v>4</v>
          </cell>
          <cell r="CQ647">
            <v>0</v>
          </cell>
          <cell r="CR647">
            <v>1</v>
          </cell>
          <cell r="CS647">
            <v>1</v>
          </cell>
          <cell r="CT647">
            <v>0</v>
          </cell>
          <cell r="CU647">
            <v>0</v>
          </cell>
          <cell r="CV647">
            <v>0</v>
          </cell>
          <cell r="CW647">
            <v>0</v>
          </cell>
          <cell r="CX647">
            <v>0</v>
          </cell>
          <cell r="CY647">
            <v>0</v>
          </cell>
          <cell r="CZ647">
            <v>0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</row>
        <row r="648">
          <cell r="A648" t="str">
            <v>ｻﾝｼﾞ41</v>
          </cell>
          <cell r="B648" t="str">
            <v>ｻﾝｼﾞ</v>
          </cell>
          <cell r="C648">
            <v>4</v>
          </cell>
          <cell r="D648">
            <v>1</v>
          </cell>
          <cell r="E648">
            <v>3</v>
          </cell>
          <cell r="F648">
            <v>5</v>
          </cell>
          <cell r="G648">
            <v>13</v>
          </cell>
          <cell r="H648">
            <v>5</v>
          </cell>
          <cell r="I648">
            <v>5</v>
          </cell>
          <cell r="J648">
            <v>11</v>
          </cell>
          <cell r="K648">
            <v>6</v>
          </cell>
          <cell r="L648">
            <v>3</v>
          </cell>
          <cell r="M648">
            <v>6</v>
          </cell>
          <cell r="N648">
            <v>4</v>
          </cell>
          <cell r="O648">
            <v>11</v>
          </cell>
          <cell r="P648">
            <v>8</v>
          </cell>
          <cell r="Q648">
            <v>6</v>
          </cell>
          <cell r="R648">
            <v>8</v>
          </cell>
          <cell r="S648">
            <v>6</v>
          </cell>
          <cell r="T648">
            <v>10</v>
          </cell>
          <cell r="U648">
            <v>9</v>
          </cell>
          <cell r="V648">
            <v>8</v>
          </cell>
          <cell r="W648">
            <v>2</v>
          </cell>
          <cell r="X648">
            <v>4</v>
          </cell>
          <cell r="Y648">
            <v>8</v>
          </cell>
          <cell r="Z648">
            <v>5</v>
          </cell>
          <cell r="AA648">
            <v>10</v>
          </cell>
          <cell r="AB648">
            <v>9</v>
          </cell>
          <cell r="AC648">
            <v>3</v>
          </cell>
          <cell r="AD648">
            <v>11</v>
          </cell>
          <cell r="AE648">
            <v>10</v>
          </cell>
          <cell r="AF648">
            <v>7</v>
          </cell>
          <cell r="AG648">
            <v>14</v>
          </cell>
          <cell r="AH648">
            <v>7</v>
          </cell>
          <cell r="AI648">
            <v>10</v>
          </cell>
          <cell r="AJ648">
            <v>8</v>
          </cell>
          <cell r="AK648">
            <v>11</v>
          </cell>
          <cell r="AL648">
            <v>7</v>
          </cell>
          <cell r="AM648">
            <v>13</v>
          </cell>
          <cell r="AN648">
            <v>13</v>
          </cell>
          <cell r="AO648">
            <v>7</v>
          </cell>
          <cell r="AP648">
            <v>7</v>
          </cell>
          <cell r="AQ648">
            <v>11</v>
          </cell>
          <cell r="AR648">
            <v>8</v>
          </cell>
          <cell r="AS648">
            <v>10</v>
          </cell>
          <cell r="AT648">
            <v>7</v>
          </cell>
          <cell r="AU648">
            <v>18</v>
          </cell>
          <cell r="AV648">
            <v>9</v>
          </cell>
          <cell r="AW648">
            <v>9</v>
          </cell>
          <cell r="AX648">
            <v>6</v>
          </cell>
          <cell r="AY648">
            <v>8</v>
          </cell>
          <cell r="AZ648">
            <v>6</v>
          </cell>
          <cell r="BA648">
            <v>9</v>
          </cell>
          <cell r="BB648">
            <v>13</v>
          </cell>
          <cell r="BC648">
            <v>10</v>
          </cell>
          <cell r="BD648">
            <v>9</v>
          </cell>
          <cell r="BE648">
            <v>8</v>
          </cell>
          <cell r="BF648">
            <v>12</v>
          </cell>
          <cell r="BG648">
            <v>8</v>
          </cell>
          <cell r="BH648">
            <v>11</v>
          </cell>
          <cell r="BI648">
            <v>5</v>
          </cell>
          <cell r="BJ648">
            <v>8</v>
          </cell>
          <cell r="BK648">
            <v>11</v>
          </cell>
          <cell r="BL648">
            <v>12</v>
          </cell>
          <cell r="BM648">
            <v>8</v>
          </cell>
          <cell r="BN648">
            <v>11</v>
          </cell>
          <cell r="BO648">
            <v>7</v>
          </cell>
          <cell r="BP648">
            <v>8</v>
          </cell>
          <cell r="BQ648">
            <v>7</v>
          </cell>
          <cell r="BR648">
            <v>9</v>
          </cell>
          <cell r="BS648">
            <v>12</v>
          </cell>
          <cell r="BT648">
            <v>6</v>
          </cell>
          <cell r="BU648">
            <v>10</v>
          </cell>
          <cell r="BV648">
            <v>10</v>
          </cell>
          <cell r="BW648">
            <v>8</v>
          </cell>
          <cell r="BX648">
            <v>9</v>
          </cell>
          <cell r="BY648">
            <v>5</v>
          </cell>
          <cell r="BZ648">
            <v>4</v>
          </cell>
          <cell r="CA648">
            <v>6</v>
          </cell>
          <cell r="CB648">
            <v>4</v>
          </cell>
          <cell r="CC648">
            <v>7</v>
          </cell>
          <cell r="CD648">
            <v>4</v>
          </cell>
          <cell r="CE648">
            <v>4</v>
          </cell>
          <cell r="CF648">
            <v>3</v>
          </cell>
          <cell r="CG648">
            <v>6</v>
          </cell>
          <cell r="CH648">
            <v>6</v>
          </cell>
          <cell r="CI648">
            <v>2</v>
          </cell>
          <cell r="CJ648">
            <v>4</v>
          </cell>
          <cell r="CK648">
            <v>3</v>
          </cell>
          <cell r="CL648">
            <v>2</v>
          </cell>
          <cell r="CM648">
            <v>0</v>
          </cell>
          <cell r="CN648">
            <v>1</v>
          </cell>
          <cell r="CO648">
            <v>3</v>
          </cell>
          <cell r="CP648">
            <v>0</v>
          </cell>
          <cell r="CQ648">
            <v>4</v>
          </cell>
          <cell r="CR648">
            <v>1</v>
          </cell>
          <cell r="CS648">
            <v>0</v>
          </cell>
          <cell r="CT648">
            <v>1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0</v>
          </cell>
          <cell r="CZ648">
            <v>0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</row>
        <row r="649">
          <cell r="A649" t="str">
            <v>ｻﾝｼﾞ42</v>
          </cell>
          <cell r="B649" t="str">
            <v>ｻﾝｼﾞ</v>
          </cell>
          <cell r="C649">
            <v>4</v>
          </cell>
          <cell r="D649">
            <v>2</v>
          </cell>
          <cell r="E649">
            <v>4</v>
          </cell>
          <cell r="F649">
            <v>4</v>
          </cell>
          <cell r="G649">
            <v>8</v>
          </cell>
          <cell r="H649">
            <v>10</v>
          </cell>
          <cell r="I649">
            <v>5</v>
          </cell>
          <cell r="J649">
            <v>8</v>
          </cell>
          <cell r="K649">
            <v>7</v>
          </cell>
          <cell r="L649">
            <v>5</v>
          </cell>
          <cell r="M649">
            <v>9</v>
          </cell>
          <cell r="N649">
            <v>6</v>
          </cell>
          <cell r="O649">
            <v>9</v>
          </cell>
          <cell r="P649">
            <v>5</v>
          </cell>
          <cell r="Q649">
            <v>4</v>
          </cell>
          <cell r="R649">
            <v>6</v>
          </cell>
          <cell r="S649">
            <v>10</v>
          </cell>
          <cell r="T649">
            <v>3</v>
          </cell>
          <cell r="U649">
            <v>2</v>
          </cell>
          <cell r="V649">
            <v>10</v>
          </cell>
          <cell r="W649">
            <v>6</v>
          </cell>
          <cell r="X649">
            <v>11</v>
          </cell>
          <cell r="Y649">
            <v>8</v>
          </cell>
          <cell r="Z649">
            <v>8</v>
          </cell>
          <cell r="AA649">
            <v>8</v>
          </cell>
          <cell r="AB649">
            <v>6</v>
          </cell>
          <cell r="AC649">
            <v>6</v>
          </cell>
          <cell r="AD649">
            <v>11</v>
          </cell>
          <cell r="AE649">
            <v>12</v>
          </cell>
          <cell r="AF649">
            <v>9</v>
          </cell>
          <cell r="AG649">
            <v>10</v>
          </cell>
          <cell r="AH649">
            <v>8</v>
          </cell>
          <cell r="AI649">
            <v>14</v>
          </cell>
          <cell r="AJ649">
            <v>5</v>
          </cell>
          <cell r="AK649">
            <v>10</v>
          </cell>
          <cell r="AL649">
            <v>9</v>
          </cell>
          <cell r="AM649">
            <v>12</v>
          </cell>
          <cell r="AN649">
            <v>14</v>
          </cell>
          <cell r="AO649">
            <v>12</v>
          </cell>
          <cell r="AP649">
            <v>9</v>
          </cell>
          <cell r="AQ649">
            <v>6</v>
          </cell>
          <cell r="AR649">
            <v>7</v>
          </cell>
          <cell r="AS649">
            <v>12</v>
          </cell>
          <cell r="AT649">
            <v>10</v>
          </cell>
          <cell r="AU649">
            <v>9</v>
          </cell>
          <cell r="AV649">
            <v>12</v>
          </cell>
          <cell r="AW649">
            <v>6</v>
          </cell>
          <cell r="AX649">
            <v>18</v>
          </cell>
          <cell r="AY649">
            <v>10</v>
          </cell>
          <cell r="AZ649">
            <v>7</v>
          </cell>
          <cell r="BA649">
            <v>10</v>
          </cell>
          <cell r="BB649">
            <v>5</v>
          </cell>
          <cell r="BC649">
            <v>8</v>
          </cell>
          <cell r="BD649">
            <v>8</v>
          </cell>
          <cell r="BE649">
            <v>13</v>
          </cell>
          <cell r="BF649">
            <v>10</v>
          </cell>
          <cell r="BG649">
            <v>11</v>
          </cell>
          <cell r="BH649">
            <v>11</v>
          </cell>
          <cell r="BI649">
            <v>12</v>
          </cell>
          <cell r="BJ649">
            <v>11</v>
          </cell>
          <cell r="BK649">
            <v>12</v>
          </cell>
          <cell r="BL649">
            <v>9</v>
          </cell>
          <cell r="BM649">
            <v>10</v>
          </cell>
          <cell r="BN649">
            <v>7</v>
          </cell>
          <cell r="BO649">
            <v>4</v>
          </cell>
          <cell r="BP649">
            <v>7</v>
          </cell>
          <cell r="BQ649">
            <v>10</v>
          </cell>
          <cell r="BR649">
            <v>13</v>
          </cell>
          <cell r="BS649">
            <v>9</v>
          </cell>
          <cell r="BT649">
            <v>12</v>
          </cell>
          <cell r="BU649">
            <v>6</v>
          </cell>
          <cell r="BV649">
            <v>10</v>
          </cell>
          <cell r="BW649">
            <v>7</v>
          </cell>
          <cell r="BX649">
            <v>3</v>
          </cell>
          <cell r="BY649">
            <v>5</v>
          </cell>
          <cell r="BZ649">
            <v>8</v>
          </cell>
          <cell r="CA649">
            <v>4</v>
          </cell>
          <cell r="CB649">
            <v>8</v>
          </cell>
          <cell r="CC649">
            <v>5</v>
          </cell>
          <cell r="CD649">
            <v>7</v>
          </cell>
          <cell r="CE649">
            <v>6</v>
          </cell>
          <cell r="CF649">
            <v>3</v>
          </cell>
          <cell r="CG649">
            <v>7</v>
          </cell>
          <cell r="CH649">
            <v>8</v>
          </cell>
          <cell r="CI649">
            <v>9</v>
          </cell>
          <cell r="CJ649">
            <v>3</v>
          </cell>
          <cell r="CK649">
            <v>6</v>
          </cell>
          <cell r="CL649">
            <v>3</v>
          </cell>
          <cell r="CM649">
            <v>4</v>
          </cell>
          <cell r="CN649">
            <v>7</v>
          </cell>
          <cell r="CO649">
            <v>1</v>
          </cell>
          <cell r="CP649">
            <v>4</v>
          </cell>
          <cell r="CQ649">
            <v>0</v>
          </cell>
          <cell r="CR649">
            <v>1</v>
          </cell>
          <cell r="CS649">
            <v>1</v>
          </cell>
          <cell r="CT649">
            <v>4</v>
          </cell>
          <cell r="CU649">
            <v>3</v>
          </cell>
          <cell r="CV649">
            <v>0</v>
          </cell>
          <cell r="CW649">
            <v>2</v>
          </cell>
          <cell r="CX649">
            <v>1</v>
          </cell>
          <cell r="CY649">
            <v>0</v>
          </cell>
          <cell r="CZ649">
            <v>0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</row>
        <row r="650">
          <cell r="A650" t="str">
            <v>ｻﾝﾜ 41</v>
          </cell>
          <cell r="B650" t="str">
            <v xml:space="preserve">ｻﾝﾜ </v>
          </cell>
          <cell r="C650">
            <v>4</v>
          </cell>
          <cell r="D650">
            <v>1</v>
          </cell>
          <cell r="E650">
            <v>14</v>
          </cell>
          <cell r="F650">
            <v>10</v>
          </cell>
          <cell r="G650">
            <v>5</v>
          </cell>
          <cell r="H650">
            <v>12</v>
          </cell>
          <cell r="I650">
            <v>12</v>
          </cell>
          <cell r="J650">
            <v>11</v>
          </cell>
          <cell r="K650">
            <v>14</v>
          </cell>
          <cell r="L650">
            <v>9</v>
          </cell>
          <cell r="M650">
            <v>10</v>
          </cell>
          <cell r="N650">
            <v>12</v>
          </cell>
          <cell r="O650">
            <v>12</v>
          </cell>
          <cell r="P650">
            <v>8</v>
          </cell>
          <cell r="Q650">
            <v>12</v>
          </cell>
          <cell r="R650">
            <v>13</v>
          </cell>
          <cell r="S650">
            <v>9</v>
          </cell>
          <cell r="T650">
            <v>11</v>
          </cell>
          <cell r="U650">
            <v>11</v>
          </cell>
          <cell r="V650">
            <v>12</v>
          </cell>
          <cell r="W650">
            <v>17</v>
          </cell>
          <cell r="X650">
            <v>19</v>
          </cell>
          <cell r="Y650">
            <v>17</v>
          </cell>
          <cell r="Z650">
            <v>20</v>
          </cell>
          <cell r="AA650">
            <v>15</v>
          </cell>
          <cell r="AB650">
            <v>11</v>
          </cell>
          <cell r="AC650">
            <v>11</v>
          </cell>
          <cell r="AD650">
            <v>14</v>
          </cell>
          <cell r="AE650">
            <v>13</v>
          </cell>
          <cell r="AF650">
            <v>21</v>
          </cell>
          <cell r="AG650">
            <v>20</v>
          </cell>
          <cell r="AH650">
            <v>20</v>
          </cell>
          <cell r="AI650">
            <v>19</v>
          </cell>
          <cell r="AJ650">
            <v>22</v>
          </cell>
          <cell r="AK650">
            <v>15</v>
          </cell>
          <cell r="AL650">
            <v>25</v>
          </cell>
          <cell r="AM650">
            <v>12</v>
          </cell>
          <cell r="AN650">
            <v>19</v>
          </cell>
          <cell r="AO650">
            <v>21</v>
          </cell>
          <cell r="AP650">
            <v>15</v>
          </cell>
          <cell r="AQ650">
            <v>14</v>
          </cell>
          <cell r="AR650">
            <v>17</v>
          </cell>
          <cell r="AS650">
            <v>20</v>
          </cell>
          <cell r="AT650">
            <v>22</v>
          </cell>
          <cell r="AU650">
            <v>24</v>
          </cell>
          <cell r="AV650">
            <v>16</v>
          </cell>
          <cell r="AW650">
            <v>22</v>
          </cell>
          <cell r="AX650">
            <v>20</v>
          </cell>
          <cell r="AY650">
            <v>21</v>
          </cell>
          <cell r="AZ650">
            <v>21</v>
          </cell>
          <cell r="BA650">
            <v>26</v>
          </cell>
          <cell r="BB650">
            <v>14</v>
          </cell>
          <cell r="BC650">
            <v>15</v>
          </cell>
          <cell r="BD650">
            <v>11</v>
          </cell>
          <cell r="BE650">
            <v>26</v>
          </cell>
          <cell r="BF650">
            <v>21</v>
          </cell>
          <cell r="BG650">
            <v>22</v>
          </cell>
          <cell r="BH650">
            <v>13</v>
          </cell>
          <cell r="BI650">
            <v>25</v>
          </cell>
          <cell r="BJ650">
            <v>14</v>
          </cell>
          <cell r="BK650">
            <v>14</v>
          </cell>
          <cell r="BL650">
            <v>20</v>
          </cell>
          <cell r="BM650">
            <v>16</v>
          </cell>
          <cell r="BN650">
            <v>18</v>
          </cell>
          <cell r="BO650">
            <v>17</v>
          </cell>
          <cell r="BP650">
            <v>19</v>
          </cell>
          <cell r="BQ650">
            <v>14</v>
          </cell>
          <cell r="BR650">
            <v>16</v>
          </cell>
          <cell r="BS650">
            <v>17</v>
          </cell>
          <cell r="BT650">
            <v>15</v>
          </cell>
          <cell r="BU650">
            <v>13</v>
          </cell>
          <cell r="BV650">
            <v>19</v>
          </cell>
          <cell r="BW650">
            <v>10</v>
          </cell>
          <cell r="BX650">
            <v>12</v>
          </cell>
          <cell r="BY650">
            <v>11</v>
          </cell>
          <cell r="BZ650">
            <v>14</v>
          </cell>
          <cell r="CA650">
            <v>22</v>
          </cell>
          <cell r="CB650">
            <v>7</v>
          </cell>
          <cell r="CC650">
            <v>15</v>
          </cell>
          <cell r="CD650">
            <v>7</v>
          </cell>
          <cell r="CE650">
            <v>10</v>
          </cell>
          <cell r="CF650">
            <v>8</v>
          </cell>
          <cell r="CG650">
            <v>8</v>
          </cell>
          <cell r="CH650">
            <v>5</v>
          </cell>
          <cell r="CI650">
            <v>7</v>
          </cell>
          <cell r="CJ650">
            <v>8</v>
          </cell>
          <cell r="CK650">
            <v>7</v>
          </cell>
          <cell r="CL650">
            <v>6</v>
          </cell>
          <cell r="CM650">
            <v>6</v>
          </cell>
          <cell r="CN650">
            <v>1</v>
          </cell>
          <cell r="CO650">
            <v>4</v>
          </cell>
          <cell r="CP650">
            <v>2</v>
          </cell>
          <cell r="CQ650">
            <v>2</v>
          </cell>
          <cell r="CR650">
            <v>2</v>
          </cell>
          <cell r="CS650">
            <v>3</v>
          </cell>
          <cell r="CT650">
            <v>0</v>
          </cell>
          <cell r="CU650">
            <v>1</v>
          </cell>
          <cell r="CV650">
            <v>0</v>
          </cell>
          <cell r="CW650">
            <v>0</v>
          </cell>
          <cell r="CX650">
            <v>0</v>
          </cell>
          <cell r="CY650">
            <v>0</v>
          </cell>
          <cell r="CZ650">
            <v>0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</row>
        <row r="651">
          <cell r="A651" t="str">
            <v>ｻﾝﾜ 42</v>
          </cell>
          <cell r="B651" t="str">
            <v xml:space="preserve">ｻﾝﾜ </v>
          </cell>
          <cell r="C651">
            <v>4</v>
          </cell>
          <cell r="D651">
            <v>2</v>
          </cell>
          <cell r="E651">
            <v>12</v>
          </cell>
          <cell r="F651">
            <v>12</v>
          </cell>
          <cell r="G651">
            <v>10</v>
          </cell>
          <cell r="H651">
            <v>16</v>
          </cell>
          <cell r="I651">
            <v>11</v>
          </cell>
          <cell r="J651">
            <v>12</v>
          </cell>
          <cell r="K651">
            <v>12</v>
          </cell>
          <cell r="L651">
            <v>10</v>
          </cell>
          <cell r="M651">
            <v>11</v>
          </cell>
          <cell r="N651">
            <v>11</v>
          </cell>
          <cell r="O651">
            <v>13</v>
          </cell>
          <cell r="P651">
            <v>9</v>
          </cell>
          <cell r="Q651">
            <v>15</v>
          </cell>
          <cell r="R651">
            <v>13</v>
          </cell>
          <cell r="S651">
            <v>10</v>
          </cell>
          <cell r="T651">
            <v>14</v>
          </cell>
          <cell r="U651">
            <v>12</v>
          </cell>
          <cell r="V651">
            <v>19</v>
          </cell>
          <cell r="W651">
            <v>16</v>
          </cell>
          <cell r="X651">
            <v>9</v>
          </cell>
          <cell r="Y651">
            <v>16</v>
          </cell>
          <cell r="Z651">
            <v>15</v>
          </cell>
          <cell r="AA651">
            <v>12</v>
          </cell>
          <cell r="AB651">
            <v>19</v>
          </cell>
          <cell r="AC651">
            <v>6</v>
          </cell>
          <cell r="AD651">
            <v>11</v>
          </cell>
          <cell r="AE651">
            <v>27</v>
          </cell>
          <cell r="AF651">
            <v>22</v>
          </cell>
          <cell r="AG651">
            <v>12</v>
          </cell>
          <cell r="AH651">
            <v>13</v>
          </cell>
          <cell r="AI651">
            <v>15</v>
          </cell>
          <cell r="AJ651">
            <v>16</v>
          </cell>
          <cell r="AK651">
            <v>29</v>
          </cell>
          <cell r="AL651">
            <v>18</v>
          </cell>
          <cell r="AM651">
            <v>13</v>
          </cell>
          <cell r="AN651">
            <v>13</v>
          </cell>
          <cell r="AO651">
            <v>11</v>
          </cell>
          <cell r="AP651">
            <v>13</v>
          </cell>
          <cell r="AQ651">
            <v>19</v>
          </cell>
          <cell r="AR651">
            <v>17</v>
          </cell>
          <cell r="AS651">
            <v>14</v>
          </cell>
          <cell r="AT651">
            <v>13</v>
          </cell>
          <cell r="AU651">
            <v>11</v>
          </cell>
          <cell r="AV651">
            <v>20</v>
          </cell>
          <cell r="AW651">
            <v>23</v>
          </cell>
          <cell r="AX651">
            <v>21</v>
          </cell>
          <cell r="AY651">
            <v>20</v>
          </cell>
          <cell r="AZ651">
            <v>19</v>
          </cell>
          <cell r="BA651">
            <v>20</v>
          </cell>
          <cell r="BB651">
            <v>13</v>
          </cell>
          <cell r="BC651">
            <v>23</v>
          </cell>
          <cell r="BD651">
            <v>13</v>
          </cell>
          <cell r="BE651">
            <v>26</v>
          </cell>
          <cell r="BF651">
            <v>18</v>
          </cell>
          <cell r="BG651">
            <v>16</v>
          </cell>
          <cell r="BH651">
            <v>12</v>
          </cell>
          <cell r="BI651">
            <v>18</v>
          </cell>
          <cell r="BJ651">
            <v>23</v>
          </cell>
          <cell r="BK651">
            <v>10</v>
          </cell>
          <cell r="BL651">
            <v>22</v>
          </cell>
          <cell r="BM651">
            <v>26</v>
          </cell>
          <cell r="BN651">
            <v>11</v>
          </cell>
          <cell r="BO651">
            <v>19</v>
          </cell>
          <cell r="BP651">
            <v>10</v>
          </cell>
          <cell r="BQ651">
            <v>12</v>
          </cell>
          <cell r="BR651">
            <v>16</v>
          </cell>
          <cell r="BS651">
            <v>8</v>
          </cell>
          <cell r="BT651">
            <v>20</v>
          </cell>
          <cell r="BU651">
            <v>18</v>
          </cell>
          <cell r="BV651">
            <v>20</v>
          </cell>
          <cell r="BW651">
            <v>12</v>
          </cell>
          <cell r="BX651">
            <v>11</v>
          </cell>
          <cell r="BY651">
            <v>9</v>
          </cell>
          <cell r="BZ651">
            <v>8</v>
          </cell>
          <cell r="CA651">
            <v>9</v>
          </cell>
          <cell r="CB651">
            <v>10</v>
          </cell>
          <cell r="CC651">
            <v>20</v>
          </cell>
          <cell r="CD651">
            <v>11</v>
          </cell>
          <cell r="CE651">
            <v>13</v>
          </cell>
          <cell r="CF651">
            <v>10</v>
          </cell>
          <cell r="CG651">
            <v>13</v>
          </cell>
          <cell r="CH651">
            <v>14</v>
          </cell>
          <cell r="CI651">
            <v>6</v>
          </cell>
          <cell r="CJ651">
            <v>7</v>
          </cell>
          <cell r="CK651">
            <v>6</v>
          </cell>
          <cell r="CL651">
            <v>7</v>
          </cell>
          <cell r="CM651">
            <v>7</v>
          </cell>
          <cell r="CN651">
            <v>3</v>
          </cell>
          <cell r="CO651">
            <v>9</v>
          </cell>
          <cell r="CP651">
            <v>2</v>
          </cell>
          <cell r="CQ651">
            <v>4</v>
          </cell>
          <cell r="CR651">
            <v>1</v>
          </cell>
          <cell r="CS651">
            <v>2</v>
          </cell>
          <cell r="CT651">
            <v>2</v>
          </cell>
          <cell r="CU651">
            <v>4</v>
          </cell>
          <cell r="CV651">
            <v>1</v>
          </cell>
          <cell r="CW651">
            <v>0</v>
          </cell>
          <cell r="CX651">
            <v>0</v>
          </cell>
          <cell r="CY651">
            <v>0</v>
          </cell>
          <cell r="CZ651">
            <v>1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</row>
        <row r="652">
          <cell r="A652" t="str">
            <v>ｼﾎﾝﾏ41</v>
          </cell>
          <cell r="B652" t="str">
            <v>ｼﾎﾝﾏ</v>
          </cell>
          <cell r="C652">
            <v>4</v>
          </cell>
          <cell r="D652">
            <v>1</v>
          </cell>
          <cell r="E652">
            <v>4</v>
          </cell>
          <cell r="F652">
            <v>6</v>
          </cell>
          <cell r="G652">
            <v>3</v>
          </cell>
          <cell r="H652">
            <v>2</v>
          </cell>
          <cell r="I652">
            <v>4</v>
          </cell>
          <cell r="J652">
            <v>1</v>
          </cell>
          <cell r="K652">
            <v>3</v>
          </cell>
          <cell r="L652">
            <v>5</v>
          </cell>
          <cell r="M652">
            <v>2</v>
          </cell>
          <cell r="N652">
            <v>1</v>
          </cell>
          <cell r="O652">
            <v>10</v>
          </cell>
          <cell r="P652">
            <v>3</v>
          </cell>
          <cell r="Q652">
            <v>2</v>
          </cell>
          <cell r="R652">
            <v>4</v>
          </cell>
          <cell r="S652">
            <v>3</v>
          </cell>
          <cell r="T652">
            <v>2</v>
          </cell>
          <cell r="U652">
            <v>1</v>
          </cell>
          <cell r="V652">
            <v>2</v>
          </cell>
          <cell r="W652">
            <v>4</v>
          </cell>
          <cell r="X652">
            <v>3</v>
          </cell>
          <cell r="Y652">
            <v>4</v>
          </cell>
          <cell r="Z652">
            <v>4</v>
          </cell>
          <cell r="AA652">
            <v>7</v>
          </cell>
          <cell r="AB652">
            <v>4</v>
          </cell>
          <cell r="AC652">
            <v>4</v>
          </cell>
          <cell r="AD652">
            <v>4</v>
          </cell>
          <cell r="AE652">
            <v>4</v>
          </cell>
          <cell r="AF652">
            <v>5</v>
          </cell>
          <cell r="AG652">
            <v>4</v>
          </cell>
          <cell r="AH652">
            <v>2</v>
          </cell>
          <cell r="AI652">
            <v>3</v>
          </cell>
          <cell r="AJ652">
            <v>8</v>
          </cell>
          <cell r="AK652">
            <v>6</v>
          </cell>
          <cell r="AL652">
            <v>4</v>
          </cell>
          <cell r="AM652">
            <v>7</v>
          </cell>
          <cell r="AN652">
            <v>4</v>
          </cell>
          <cell r="AO652">
            <v>1</v>
          </cell>
          <cell r="AP652">
            <v>6</v>
          </cell>
          <cell r="AQ652">
            <v>5</v>
          </cell>
          <cell r="AR652">
            <v>7</v>
          </cell>
          <cell r="AS652">
            <v>3</v>
          </cell>
          <cell r="AT652">
            <v>5</v>
          </cell>
          <cell r="AU652">
            <v>5</v>
          </cell>
          <cell r="AV652">
            <v>8</v>
          </cell>
          <cell r="AW652">
            <v>8</v>
          </cell>
          <cell r="AX652">
            <v>1</v>
          </cell>
          <cell r="AY652">
            <v>5</v>
          </cell>
          <cell r="AZ652">
            <v>5</v>
          </cell>
          <cell r="BA652">
            <v>5</v>
          </cell>
          <cell r="BB652">
            <v>5</v>
          </cell>
          <cell r="BC652">
            <v>7</v>
          </cell>
          <cell r="BD652">
            <v>6</v>
          </cell>
          <cell r="BE652">
            <v>3</v>
          </cell>
          <cell r="BF652">
            <v>1</v>
          </cell>
          <cell r="BG652">
            <v>10</v>
          </cell>
          <cell r="BH652">
            <v>3</v>
          </cell>
          <cell r="BI652">
            <v>3</v>
          </cell>
          <cell r="BJ652">
            <v>5</v>
          </cell>
          <cell r="BK652">
            <v>8</v>
          </cell>
          <cell r="BL652">
            <v>6</v>
          </cell>
          <cell r="BM652">
            <v>2</v>
          </cell>
          <cell r="BN652">
            <v>4</v>
          </cell>
          <cell r="BO652">
            <v>7</v>
          </cell>
          <cell r="BP652">
            <v>3</v>
          </cell>
          <cell r="BQ652">
            <v>4</v>
          </cell>
          <cell r="BR652">
            <v>5</v>
          </cell>
          <cell r="BS652">
            <v>3</v>
          </cell>
          <cell r="BT652">
            <v>8</v>
          </cell>
          <cell r="BU652">
            <v>3</v>
          </cell>
          <cell r="BV652">
            <v>4</v>
          </cell>
          <cell r="BW652">
            <v>2</v>
          </cell>
          <cell r="BX652">
            <v>4</v>
          </cell>
          <cell r="BY652">
            <v>1</v>
          </cell>
          <cell r="BZ652">
            <v>2</v>
          </cell>
          <cell r="CA652">
            <v>4</v>
          </cell>
          <cell r="CB652">
            <v>2</v>
          </cell>
          <cell r="CC652">
            <v>7</v>
          </cell>
          <cell r="CD652">
            <v>6</v>
          </cell>
          <cell r="CE652">
            <v>5</v>
          </cell>
          <cell r="CF652">
            <v>2</v>
          </cell>
          <cell r="CG652">
            <v>1</v>
          </cell>
          <cell r="CH652">
            <v>1</v>
          </cell>
          <cell r="CI652">
            <v>3</v>
          </cell>
          <cell r="CJ652">
            <v>3</v>
          </cell>
          <cell r="CK652">
            <v>1</v>
          </cell>
          <cell r="CL652">
            <v>0</v>
          </cell>
          <cell r="CM652">
            <v>1</v>
          </cell>
          <cell r="CN652">
            <v>1</v>
          </cell>
          <cell r="CO652">
            <v>0</v>
          </cell>
          <cell r="CP652">
            <v>0</v>
          </cell>
          <cell r="CQ652">
            <v>2</v>
          </cell>
          <cell r="CR652">
            <v>1</v>
          </cell>
          <cell r="CS652">
            <v>1</v>
          </cell>
          <cell r="CT652">
            <v>1</v>
          </cell>
          <cell r="CU652">
            <v>0</v>
          </cell>
          <cell r="CV652">
            <v>0</v>
          </cell>
          <cell r="CW652">
            <v>0</v>
          </cell>
          <cell r="CX652">
            <v>0</v>
          </cell>
          <cell r="CY652">
            <v>0</v>
          </cell>
          <cell r="CZ652">
            <v>0</v>
          </cell>
          <cell r="DA652">
            <v>0</v>
          </cell>
          <cell r="DB652">
            <v>0</v>
          </cell>
          <cell r="DC652">
            <v>0</v>
          </cell>
          <cell r="DD652">
            <v>0</v>
          </cell>
          <cell r="DE652">
            <v>0</v>
          </cell>
        </row>
        <row r="653">
          <cell r="A653" t="str">
            <v>ｼﾎﾝﾏ42</v>
          </cell>
          <cell r="B653" t="str">
            <v>ｼﾎﾝﾏ</v>
          </cell>
          <cell r="C653">
            <v>4</v>
          </cell>
          <cell r="D653">
            <v>2</v>
          </cell>
          <cell r="E653">
            <v>3</v>
          </cell>
          <cell r="F653">
            <v>3</v>
          </cell>
          <cell r="G653">
            <v>2</v>
          </cell>
          <cell r="H653">
            <v>1</v>
          </cell>
          <cell r="I653">
            <v>3</v>
          </cell>
          <cell r="J653">
            <v>5</v>
          </cell>
          <cell r="K653">
            <v>2</v>
          </cell>
          <cell r="L653">
            <v>3</v>
          </cell>
          <cell r="M653">
            <v>3</v>
          </cell>
          <cell r="N653">
            <v>2</v>
          </cell>
          <cell r="O653">
            <v>3</v>
          </cell>
          <cell r="P653">
            <v>6</v>
          </cell>
          <cell r="Q653">
            <v>1</v>
          </cell>
          <cell r="R653">
            <v>4</v>
          </cell>
          <cell r="S653">
            <v>4</v>
          </cell>
          <cell r="T653">
            <v>2</v>
          </cell>
          <cell r="U653">
            <v>5</v>
          </cell>
          <cell r="V653">
            <v>7</v>
          </cell>
          <cell r="W653">
            <v>4</v>
          </cell>
          <cell r="X653">
            <v>1</v>
          </cell>
          <cell r="Y653">
            <v>4</v>
          </cell>
          <cell r="Z653">
            <v>3</v>
          </cell>
          <cell r="AA653">
            <v>3</v>
          </cell>
          <cell r="AB653">
            <v>4</v>
          </cell>
          <cell r="AC653">
            <v>2</v>
          </cell>
          <cell r="AD653">
            <v>6</v>
          </cell>
          <cell r="AE653">
            <v>3</v>
          </cell>
          <cell r="AF653">
            <v>4</v>
          </cell>
          <cell r="AG653">
            <v>3</v>
          </cell>
          <cell r="AH653">
            <v>8</v>
          </cell>
          <cell r="AI653">
            <v>10</v>
          </cell>
          <cell r="AJ653">
            <v>4</v>
          </cell>
          <cell r="AK653">
            <v>1</v>
          </cell>
          <cell r="AL653">
            <v>8</v>
          </cell>
          <cell r="AM653">
            <v>4</v>
          </cell>
          <cell r="AN653">
            <v>5</v>
          </cell>
          <cell r="AO653">
            <v>5</v>
          </cell>
          <cell r="AP653">
            <v>4</v>
          </cell>
          <cell r="AQ653">
            <v>7</v>
          </cell>
          <cell r="AR653">
            <v>6</v>
          </cell>
          <cell r="AS653">
            <v>3</v>
          </cell>
          <cell r="AT653">
            <v>5</v>
          </cell>
          <cell r="AU653">
            <v>8</v>
          </cell>
          <cell r="AV653">
            <v>5</v>
          </cell>
          <cell r="AW653">
            <v>2</v>
          </cell>
          <cell r="AX653">
            <v>4</v>
          </cell>
          <cell r="AY653">
            <v>4</v>
          </cell>
          <cell r="AZ653">
            <v>2</v>
          </cell>
          <cell r="BA653">
            <v>6</v>
          </cell>
          <cell r="BB653">
            <v>5</v>
          </cell>
          <cell r="BC653">
            <v>2</v>
          </cell>
          <cell r="BD653">
            <v>4</v>
          </cell>
          <cell r="BE653">
            <v>2</v>
          </cell>
          <cell r="BF653">
            <v>6</v>
          </cell>
          <cell r="BG653">
            <v>5</v>
          </cell>
          <cell r="BH653">
            <v>8</v>
          </cell>
          <cell r="BI653">
            <v>4</v>
          </cell>
          <cell r="BJ653">
            <v>4</v>
          </cell>
          <cell r="BK653">
            <v>7</v>
          </cell>
          <cell r="BL653">
            <v>2</v>
          </cell>
          <cell r="BM653">
            <v>4</v>
          </cell>
          <cell r="BN653">
            <v>6</v>
          </cell>
          <cell r="BO653">
            <v>4</v>
          </cell>
          <cell r="BP653">
            <v>3</v>
          </cell>
          <cell r="BQ653">
            <v>3</v>
          </cell>
          <cell r="BR653">
            <v>5</v>
          </cell>
          <cell r="BS653">
            <v>3</v>
          </cell>
          <cell r="BT653">
            <v>2</v>
          </cell>
          <cell r="BU653">
            <v>7</v>
          </cell>
          <cell r="BV653">
            <v>3</v>
          </cell>
          <cell r="BW653">
            <v>7</v>
          </cell>
          <cell r="BX653">
            <v>2</v>
          </cell>
          <cell r="BY653">
            <v>4</v>
          </cell>
          <cell r="BZ653">
            <v>2</v>
          </cell>
          <cell r="CA653">
            <v>4</v>
          </cell>
          <cell r="CB653">
            <v>11</v>
          </cell>
          <cell r="CC653">
            <v>3</v>
          </cell>
          <cell r="CD653">
            <v>2</v>
          </cell>
          <cell r="CE653">
            <v>6</v>
          </cell>
          <cell r="CF653">
            <v>2</v>
          </cell>
          <cell r="CG653">
            <v>2</v>
          </cell>
          <cell r="CH653">
            <v>2</v>
          </cell>
          <cell r="CI653">
            <v>5</v>
          </cell>
          <cell r="CJ653">
            <v>2</v>
          </cell>
          <cell r="CK653">
            <v>4</v>
          </cell>
          <cell r="CL653">
            <v>2</v>
          </cell>
          <cell r="CM653">
            <v>3</v>
          </cell>
          <cell r="CN653">
            <v>2</v>
          </cell>
          <cell r="CO653">
            <v>3</v>
          </cell>
          <cell r="CP653">
            <v>1</v>
          </cell>
          <cell r="CQ653">
            <v>2</v>
          </cell>
          <cell r="CR653">
            <v>1</v>
          </cell>
          <cell r="CS653">
            <v>2</v>
          </cell>
          <cell r="CT653">
            <v>1</v>
          </cell>
          <cell r="CU653">
            <v>0</v>
          </cell>
          <cell r="CV653">
            <v>0</v>
          </cell>
          <cell r="CW653">
            <v>1</v>
          </cell>
          <cell r="CX653">
            <v>0</v>
          </cell>
          <cell r="CY653">
            <v>2</v>
          </cell>
          <cell r="CZ653">
            <v>0</v>
          </cell>
          <cell r="DA653">
            <v>0</v>
          </cell>
          <cell r="DB653">
            <v>0</v>
          </cell>
          <cell r="DC653">
            <v>0</v>
          </cell>
          <cell r="DD653">
            <v>1</v>
          </cell>
          <cell r="DE653">
            <v>0</v>
          </cell>
        </row>
        <row r="654">
          <cell r="A654" t="str">
            <v>ｼﾓｲｲ41</v>
          </cell>
          <cell r="B654" t="str">
            <v>ｼﾓｲｲ</v>
          </cell>
          <cell r="C654">
            <v>4</v>
          </cell>
          <cell r="D654">
            <v>1</v>
          </cell>
          <cell r="E654">
            <v>1</v>
          </cell>
          <cell r="F654">
            <v>2</v>
          </cell>
          <cell r="G654">
            <v>1</v>
          </cell>
          <cell r="H654">
            <v>0</v>
          </cell>
          <cell r="I654">
            <v>3</v>
          </cell>
          <cell r="J654">
            <v>3</v>
          </cell>
          <cell r="K654">
            <v>1</v>
          </cell>
          <cell r="L654">
            <v>3</v>
          </cell>
          <cell r="M654">
            <v>3</v>
          </cell>
          <cell r="N654">
            <v>3</v>
          </cell>
          <cell r="O654">
            <v>7</v>
          </cell>
          <cell r="P654">
            <v>5</v>
          </cell>
          <cell r="Q654">
            <v>5</v>
          </cell>
          <cell r="R654">
            <v>6</v>
          </cell>
          <cell r="S654">
            <v>6</v>
          </cell>
          <cell r="T654">
            <v>4</v>
          </cell>
          <cell r="U654">
            <v>1</v>
          </cell>
          <cell r="V654">
            <v>3</v>
          </cell>
          <cell r="W654">
            <v>4</v>
          </cell>
          <cell r="X654">
            <v>3</v>
          </cell>
          <cell r="Y654">
            <v>1</v>
          </cell>
          <cell r="Z654">
            <v>5</v>
          </cell>
          <cell r="AA654">
            <v>1</v>
          </cell>
          <cell r="AB654">
            <v>2</v>
          </cell>
          <cell r="AC654">
            <v>4</v>
          </cell>
          <cell r="AD654">
            <v>2</v>
          </cell>
          <cell r="AE654">
            <v>4</v>
          </cell>
          <cell r="AF654">
            <v>3</v>
          </cell>
          <cell r="AG654">
            <v>3</v>
          </cell>
          <cell r="AH654">
            <v>3</v>
          </cell>
          <cell r="AI654">
            <v>0</v>
          </cell>
          <cell r="AJ654">
            <v>4</v>
          </cell>
          <cell r="AK654">
            <v>4</v>
          </cell>
          <cell r="AL654">
            <v>6</v>
          </cell>
          <cell r="AM654">
            <v>5</v>
          </cell>
          <cell r="AN654">
            <v>1</v>
          </cell>
          <cell r="AO654">
            <v>2</v>
          </cell>
          <cell r="AP654">
            <v>1</v>
          </cell>
          <cell r="AQ654">
            <v>6</v>
          </cell>
          <cell r="AR654">
            <v>2</v>
          </cell>
          <cell r="AS654">
            <v>5</v>
          </cell>
          <cell r="AT654">
            <v>3</v>
          </cell>
          <cell r="AU654">
            <v>5</v>
          </cell>
          <cell r="AV654">
            <v>3</v>
          </cell>
          <cell r="AW654">
            <v>5</v>
          </cell>
          <cell r="AX654">
            <v>4</v>
          </cell>
          <cell r="AY654">
            <v>3</v>
          </cell>
          <cell r="AZ654">
            <v>9</v>
          </cell>
          <cell r="BA654">
            <v>4</v>
          </cell>
          <cell r="BB654">
            <v>5</v>
          </cell>
          <cell r="BC654">
            <v>3</v>
          </cell>
          <cell r="BD654">
            <v>2</v>
          </cell>
          <cell r="BE654">
            <v>5</v>
          </cell>
          <cell r="BF654">
            <v>2</v>
          </cell>
          <cell r="BG654">
            <v>4</v>
          </cell>
          <cell r="BH654">
            <v>3</v>
          </cell>
          <cell r="BI654">
            <v>1</v>
          </cell>
          <cell r="BJ654">
            <v>3</v>
          </cell>
          <cell r="BK654">
            <v>5</v>
          </cell>
          <cell r="BL654">
            <v>2</v>
          </cell>
          <cell r="BM654">
            <v>5</v>
          </cell>
          <cell r="BN654">
            <v>3</v>
          </cell>
          <cell r="BO654">
            <v>2</v>
          </cell>
          <cell r="BP654">
            <v>4</v>
          </cell>
          <cell r="BQ654">
            <v>6</v>
          </cell>
          <cell r="BR654">
            <v>2</v>
          </cell>
          <cell r="BS654">
            <v>4</v>
          </cell>
          <cell r="BT654">
            <v>4</v>
          </cell>
          <cell r="BU654">
            <v>4</v>
          </cell>
          <cell r="BV654">
            <v>4</v>
          </cell>
          <cell r="BW654">
            <v>5</v>
          </cell>
          <cell r="BX654">
            <v>4</v>
          </cell>
          <cell r="BY654">
            <v>7</v>
          </cell>
          <cell r="BZ654">
            <v>0</v>
          </cell>
          <cell r="CA654">
            <v>0</v>
          </cell>
          <cell r="CB654">
            <v>7</v>
          </cell>
          <cell r="CC654">
            <v>4</v>
          </cell>
          <cell r="CD654">
            <v>2</v>
          </cell>
          <cell r="CE654">
            <v>1</v>
          </cell>
          <cell r="CF654">
            <v>4</v>
          </cell>
          <cell r="CG654">
            <v>1</v>
          </cell>
          <cell r="CH654">
            <v>3</v>
          </cell>
          <cell r="CI654">
            <v>1</v>
          </cell>
          <cell r="CJ654">
            <v>2</v>
          </cell>
          <cell r="CK654">
            <v>1</v>
          </cell>
          <cell r="CL654">
            <v>3</v>
          </cell>
          <cell r="CM654">
            <v>0</v>
          </cell>
          <cell r="CN654">
            <v>0</v>
          </cell>
          <cell r="CO654">
            <v>1</v>
          </cell>
          <cell r="CP654">
            <v>3</v>
          </cell>
          <cell r="CQ654">
            <v>1</v>
          </cell>
          <cell r="CR654">
            <v>0</v>
          </cell>
          <cell r="CS654">
            <v>0</v>
          </cell>
          <cell r="CT654">
            <v>0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0</v>
          </cell>
          <cell r="CZ654">
            <v>0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</row>
        <row r="655">
          <cell r="A655" t="str">
            <v>ｼﾓｲｲ42</v>
          </cell>
          <cell r="B655" t="str">
            <v>ｼﾓｲｲ</v>
          </cell>
          <cell r="C655">
            <v>4</v>
          </cell>
          <cell r="D655">
            <v>2</v>
          </cell>
          <cell r="E655">
            <v>2</v>
          </cell>
          <cell r="F655">
            <v>0</v>
          </cell>
          <cell r="G655">
            <v>4</v>
          </cell>
          <cell r="H655">
            <v>5</v>
          </cell>
          <cell r="I655">
            <v>4</v>
          </cell>
          <cell r="J655">
            <v>4</v>
          </cell>
          <cell r="K655">
            <v>2</v>
          </cell>
          <cell r="L655">
            <v>5</v>
          </cell>
          <cell r="M655">
            <v>6</v>
          </cell>
          <cell r="N655">
            <v>4</v>
          </cell>
          <cell r="O655">
            <v>3</v>
          </cell>
          <cell r="P655">
            <v>3</v>
          </cell>
          <cell r="Q655">
            <v>2</v>
          </cell>
          <cell r="R655">
            <v>3</v>
          </cell>
          <cell r="S655">
            <v>1</v>
          </cell>
          <cell r="T655">
            <v>2</v>
          </cell>
          <cell r="U655">
            <v>4</v>
          </cell>
          <cell r="V655">
            <v>2</v>
          </cell>
          <cell r="W655">
            <v>2</v>
          </cell>
          <cell r="X655">
            <v>1</v>
          </cell>
          <cell r="Y655">
            <v>4</v>
          </cell>
          <cell r="Z655">
            <v>1</v>
          </cell>
          <cell r="AA655">
            <v>4</v>
          </cell>
          <cell r="AB655">
            <v>1</v>
          </cell>
          <cell r="AC655">
            <v>2</v>
          </cell>
          <cell r="AD655">
            <v>1</v>
          </cell>
          <cell r="AE655">
            <v>1</v>
          </cell>
          <cell r="AF655">
            <v>1</v>
          </cell>
          <cell r="AG655">
            <v>4</v>
          </cell>
          <cell r="AH655">
            <v>2</v>
          </cell>
          <cell r="AI655">
            <v>4</v>
          </cell>
          <cell r="AJ655">
            <v>2</v>
          </cell>
          <cell r="AK655">
            <v>1</v>
          </cell>
          <cell r="AL655">
            <v>4</v>
          </cell>
          <cell r="AM655">
            <v>1</v>
          </cell>
          <cell r="AN655">
            <v>4</v>
          </cell>
          <cell r="AO655">
            <v>5</v>
          </cell>
          <cell r="AP655">
            <v>6</v>
          </cell>
          <cell r="AQ655">
            <v>1</v>
          </cell>
          <cell r="AR655">
            <v>5</v>
          </cell>
          <cell r="AS655">
            <v>4</v>
          </cell>
          <cell r="AT655">
            <v>4</v>
          </cell>
          <cell r="AU655">
            <v>4</v>
          </cell>
          <cell r="AV655">
            <v>1</v>
          </cell>
          <cell r="AW655">
            <v>7</v>
          </cell>
          <cell r="AX655">
            <v>2</v>
          </cell>
          <cell r="AY655">
            <v>4</v>
          </cell>
          <cell r="AZ655">
            <v>4</v>
          </cell>
          <cell r="BA655">
            <v>1</v>
          </cell>
          <cell r="BB655">
            <v>4</v>
          </cell>
          <cell r="BC655">
            <v>4</v>
          </cell>
          <cell r="BD655">
            <v>1</v>
          </cell>
          <cell r="BE655">
            <v>0</v>
          </cell>
          <cell r="BF655">
            <v>2</v>
          </cell>
          <cell r="BG655">
            <v>7</v>
          </cell>
          <cell r="BH655">
            <v>3</v>
          </cell>
          <cell r="BI655">
            <v>1</v>
          </cell>
          <cell r="BJ655">
            <v>2</v>
          </cell>
          <cell r="BK655">
            <v>2</v>
          </cell>
          <cell r="BL655">
            <v>6</v>
          </cell>
          <cell r="BM655">
            <v>3</v>
          </cell>
          <cell r="BN655">
            <v>5</v>
          </cell>
          <cell r="BO655">
            <v>2</v>
          </cell>
          <cell r="BP655">
            <v>3</v>
          </cell>
          <cell r="BQ655">
            <v>3</v>
          </cell>
          <cell r="BR655">
            <v>3</v>
          </cell>
          <cell r="BS655">
            <v>2</v>
          </cell>
          <cell r="BT655">
            <v>5</v>
          </cell>
          <cell r="BU655">
            <v>4</v>
          </cell>
          <cell r="BV655">
            <v>4</v>
          </cell>
          <cell r="BW655">
            <v>3</v>
          </cell>
          <cell r="BX655">
            <v>5</v>
          </cell>
          <cell r="BY655">
            <v>1</v>
          </cell>
          <cell r="BZ655">
            <v>5</v>
          </cell>
          <cell r="CA655">
            <v>5</v>
          </cell>
          <cell r="CB655">
            <v>2</v>
          </cell>
          <cell r="CC655">
            <v>1</v>
          </cell>
          <cell r="CD655">
            <v>4</v>
          </cell>
          <cell r="CE655">
            <v>2</v>
          </cell>
          <cell r="CF655">
            <v>3</v>
          </cell>
          <cell r="CG655">
            <v>2</v>
          </cell>
          <cell r="CH655">
            <v>1</v>
          </cell>
          <cell r="CI655">
            <v>3</v>
          </cell>
          <cell r="CJ655">
            <v>2</v>
          </cell>
          <cell r="CK655">
            <v>2</v>
          </cell>
          <cell r="CL655">
            <v>1</v>
          </cell>
          <cell r="CM655">
            <v>1</v>
          </cell>
          <cell r="CN655">
            <v>3</v>
          </cell>
          <cell r="CO655">
            <v>0</v>
          </cell>
          <cell r="CP655">
            <v>0</v>
          </cell>
          <cell r="CQ655">
            <v>1</v>
          </cell>
          <cell r="CR655">
            <v>0</v>
          </cell>
          <cell r="CS655">
            <v>0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1</v>
          </cell>
          <cell r="CZ655">
            <v>1</v>
          </cell>
          <cell r="DA655">
            <v>0</v>
          </cell>
          <cell r="DB655">
            <v>0</v>
          </cell>
          <cell r="DC655">
            <v>0</v>
          </cell>
          <cell r="DD655">
            <v>1</v>
          </cell>
          <cell r="DE655">
            <v>0</v>
          </cell>
        </row>
        <row r="656">
          <cell r="A656" t="str">
            <v>ｼﾓｴ 41</v>
          </cell>
          <cell r="B656" t="str">
            <v xml:space="preserve">ｼﾓｴ </v>
          </cell>
          <cell r="C656">
            <v>4</v>
          </cell>
          <cell r="D656">
            <v>1</v>
          </cell>
          <cell r="E656">
            <v>2</v>
          </cell>
          <cell r="F656">
            <v>4</v>
          </cell>
          <cell r="G656">
            <v>3</v>
          </cell>
          <cell r="H656">
            <v>4</v>
          </cell>
          <cell r="I656">
            <v>1</v>
          </cell>
          <cell r="J656">
            <v>4</v>
          </cell>
          <cell r="K656">
            <v>1</v>
          </cell>
          <cell r="L656">
            <v>1</v>
          </cell>
          <cell r="M656">
            <v>2</v>
          </cell>
          <cell r="N656">
            <v>8</v>
          </cell>
          <cell r="O656">
            <v>3</v>
          </cell>
          <cell r="P656">
            <v>5</v>
          </cell>
          <cell r="Q656">
            <v>2</v>
          </cell>
          <cell r="R656">
            <v>4</v>
          </cell>
          <cell r="S656">
            <v>1</v>
          </cell>
          <cell r="T656">
            <v>4</v>
          </cell>
          <cell r="U656">
            <v>0</v>
          </cell>
          <cell r="V656">
            <v>5</v>
          </cell>
          <cell r="W656">
            <v>5</v>
          </cell>
          <cell r="X656">
            <v>7</v>
          </cell>
          <cell r="Y656">
            <v>4</v>
          </cell>
          <cell r="Z656">
            <v>6</v>
          </cell>
          <cell r="AA656">
            <v>3</v>
          </cell>
          <cell r="AB656">
            <v>5</v>
          </cell>
          <cell r="AC656">
            <v>4</v>
          </cell>
          <cell r="AD656">
            <v>1</v>
          </cell>
          <cell r="AE656">
            <v>2</v>
          </cell>
          <cell r="AF656">
            <v>2</v>
          </cell>
          <cell r="AG656">
            <v>1</v>
          </cell>
          <cell r="AH656">
            <v>4</v>
          </cell>
          <cell r="AI656">
            <v>3</v>
          </cell>
          <cell r="AJ656">
            <v>4</v>
          </cell>
          <cell r="AK656">
            <v>3</v>
          </cell>
          <cell r="AL656">
            <v>9</v>
          </cell>
          <cell r="AM656">
            <v>1</v>
          </cell>
          <cell r="AN656">
            <v>4</v>
          </cell>
          <cell r="AO656">
            <v>4</v>
          </cell>
          <cell r="AP656">
            <v>2</v>
          </cell>
          <cell r="AQ656">
            <v>5</v>
          </cell>
          <cell r="AR656">
            <v>4</v>
          </cell>
          <cell r="AS656">
            <v>4</v>
          </cell>
          <cell r="AT656">
            <v>7</v>
          </cell>
          <cell r="AU656">
            <v>6</v>
          </cell>
          <cell r="AV656">
            <v>7</v>
          </cell>
          <cell r="AW656">
            <v>7</v>
          </cell>
          <cell r="AX656">
            <v>3</v>
          </cell>
          <cell r="AY656">
            <v>10</v>
          </cell>
          <cell r="AZ656">
            <v>5</v>
          </cell>
          <cell r="BA656">
            <v>10</v>
          </cell>
          <cell r="BB656">
            <v>10</v>
          </cell>
          <cell r="BC656">
            <v>3</v>
          </cell>
          <cell r="BD656">
            <v>4</v>
          </cell>
          <cell r="BE656">
            <v>8</v>
          </cell>
          <cell r="BF656">
            <v>6</v>
          </cell>
          <cell r="BG656">
            <v>6</v>
          </cell>
          <cell r="BH656">
            <v>5</v>
          </cell>
          <cell r="BI656">
            <v>1</v>
          </cell>
          <cell r="BJ656">
            <v>6</v>
          </cell>
          <cell r="BK656">
            <v>7</v>
          </cell>
          <cell r="BL656">
            <v>5</v>
          </cell>
          <cell r="BM656">
            <v>4</v>
          </cell>
          <cell r="BN656">
            <v>1</v>
          </cell>
          <cell r="BO656">
            <v>5</v>
          </cell>
          <cell r="BP656">
            <v>4</v>
          </cell>
          <cell r="BQ656">
            <v>5</v>
          </cell>
          <cell r="BR656">
            <v>3</v>
          </cell>
          <cell r="BS656">
            <v>4</v>
          </cell>
          <cell r="BT656">
            <v>6</v>
          </cell>
          <cell r="BU656">
            <v>4</v>
          </cell>
          <cell r="BV656">
            <v>3</v>
          </cell>
          <cell r="BW656">
            <v>5</v>
          </cell>
          <cell r="BX656">
            <v>6</v>
          </cell>
          <cell r="BY656">
            <v>5</v>
          </cell>
          <cell r="BZ656">
            <v>5</v>
          </cell>
          <cell r="CA656">
            <v>5</v>
          </cell>
          <cell r="CB656">
            <v>4</v>
          </cell>
          <cell r="CC656">
            <v>10</v>
          </cell>
          <cell r="CD656">
            <v>7</v>
          </cell>
          <cell r="CE656">
            <v>5</v>
          </cell>
          <cell r="CF656">
            <v>2</v>
          </cell>
          <cell r="CG656">
            <v>3</v>
          </cell>
          <cell r="CH656">
            <v>2</v>
          </cell>
          <cell r="CI656">
            <v>7</v>
          </cell>
          <cell r="CJ656">
            <v>2</v>
          </cell>
          <cell r="CK656">
            <v>0</v>
          </cell>
          <cell r="CL656">
            <v>1</v>
          </cell>
          <cell r="CM656">
            <v>1</v>
          </cell>
          <cell r="CN656">
            <v>4</v>
          </cell>
          <cell r="CO656">
            <v>1</v>
          </cell>
          <cell r="CP656">
            <v>0</v>
          </cell>
          <cell r="CQ656">
            <v>0</v>
          </cell>
          <cell r="CR656">
            <v>0</v>
          </cell>
          <cell r="CS656">
            <v>0</v>
          </cell>
          <cell r="CT656">
            <v>0</v>
          </cell>
          <cell r="CU656">
            <v>1</v>
          </cell>
          <cell r="CV656">
            <v>0</v>
          </cell>
          <cell r="CW656">
            <v>0</v>
          </cell>
          <cell r="CX656">
            <v>0</v>
          </cell>
          <cell r="CY656">
            <v>0</v>
          </cell>
          <cell r="CZ656">
            <v>0</v>
          </cell>
          <cell r="DA656">
            <v>1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</row>
        <row r="657">
          <cell r="A657" t="str">
            <v>ｼﾓｴ 42</v>
          </cell>
          <cell r="B657" t="str">
            <v xml:space="preserve">ｼﾓｴ </v>
          </cell>
          <cell r="C657">
            <v>4</v>
          </cell>
          <cell r="D657">
            <v>2</v>
          </cell>
          <cell r="E657">
            <v>2</v>
          </cell>
          <cell r="F657">
            <v>1</v>
          </cell>
          <cell r="G657">
            <v>2</v>
          </cell>
          <cell r="H657">
            <v>4</v>
          </cell>
          <cell r="I657">
            <v>3</v>
          </cell>
          <cell r="J657">
            <v>2</v>
          </cell>
          <cell r="K657">
            <v>6</v>
          </cell>
          <cell r="L657">
            <v>3</v>
          </cell>
          <cell r="M657">
            <v>5</v>
          </cell>
          <cell r="N657">
            <v>7</v>
          </cell>
          <cell r="O657">
            <v>6</v>
          </cell>
          <cell r="P657">
            <v>5</v>
          </cell>
          <cell r="Q657">
            <v>3</v>
          </cell>
          <cell r="R657">
            <v>9</v>
          </cell>
          <cell r="S657">
            <v>5</v>
          </cell>
          <cell r="T657">
            <v>7</v>
          </cell>
          <cell r="U657">
            <v>4</v>
          </cell>
          <cell r="V657">
            <v>5</v>
          </cell>
          <cell r="W657">
            <v>4</v>
          </cell>
          <cell r="X657">
            <v>8</v>
          </cell>
          <cell r="Y657">
            <v>5</v>
          </cell>
          <cell r="Z657">
            <v>2</v>
          </cell>
          <cell r="AA657">
            <v>3</v>
          </cell>
          <cell r="AB657">
            <v>2</v>
          </cell>
          <cell r="AC657">
            <v>2</v>
          </cell>
          <cell r="AD657">
            <v>3</v>
          </cell>
          <cell r="AE657">
            <v>0</v>
          </cell>
          <cell r="AF657">
            <v>3</v>
          </cell>
          <cell r="AG657">
            <v>3</v>
          </cell>
          <cell r="AH657">
            <v>0</v>
          </cell>
          <cell r="AI657">
            <v>3</v>
          </cell>
          <cell r="AJ657">
            <v>0</v>
          </cell>
          <cell r="AK657">
            <v>3</v>
          </cell>
          <cell r="AL657">
            <v>5</v>
          </cell>
          <cell r="AM657">
            <v>3</v>
          </cell>
          <cell r="AN657">
            <v>2</v>
          </cell>
          <cell r="AO657">
            <v>7</v>
          </cell>
          <cell r="AP657">
            <v>1</v>
          </cell>
          <cell r="AQ657">
            <v>0</v>
          </cell>
          <cell r="AR657">
            <v>6</v>
          </cell>
          <cell r="AS657">
            <v>4</v>
          </cell>
          <cell r="AT657">
            <v>3</v>
          </cell>
          <cell r="AU657">
            <v>5</v>
          </cell>
          <cell r="AV657">
            <v>9</v>
          </cell>
          <cell r="AW657">
            <v>10</v>
          </cell>
          <cell r="AX657">
            <v>4</v>
          </cell>
          <cell r="AY657">
            <v>6</v>
          </cell>
          <cell r="AZ657">
            <v>6</v>
          </cell>
          <cell r="BA657">
            <v>6</v>
          </cell>
          <cell r="BB657">
            <v>7</v>
          </cell>
          <cell r="BC657">
            <v>3</v>
          </cell>
          <cell r="BD657">
            <v>2</v>
          </cell>
          <cell r="BE657">
            <v>4</v>
          </cell>
          <cell r="BF657">
            <v>6</v>
          </cell>
          <cell r="BG657">
            <v>6</v>
          </cell>
          <cell r="BH657">
            <v>4</v>
          </cell>
          <cell r="BI657">
            <v>6</v>
          </cell>
          <cell r="BJ657">
            <v>3</v>
          </cell>
          <cell r="BK657">
            <v>6</v>
          </cell>
          <cell r="BL657">
            <v>2</v>
          </cell>
          <cell r="BM657">
            <v>3</v>
          </cell>
          <cell r="BN657">
            <v>4</v>
          </cell>
          <cell r="BO657">
            <v>3</v>
          </cell>
          <cell r="BP657">
            <v>4</v>
          </cell>
          <cell r="BQ657">
            <v>9</v>
          </cell>
          <cell r="BR657">
            <v>4</v>
          </cell>
          <cell r="BS657">
            <v>4</v>
          </cell>
          <cell r="BT657">
            <v>4</v>
          </cell>
          <cell r="BU657">
            <v>8</v>
          </cell>
          <cell r="BV657">
            <v>6</v>
          </cell>
          <cell r="BW657">
            <v>2</v>
          </cell>
          <cell r="BX657">
            <v>12</v>
          </cell>
          <cell r="BY657">
            <v>10</v>
          </cell>
          <cell r="BZ657">
            <v>3</v>
          </cell>
          <cell r="CA657">
            <v>5</v>
          </cell>
          <cell r="CB657">
            <v>3</v>
          </cell>
          <cell r="CC657">
            <v>7</v>
          </cell>
          <cell r="CD657">
            <v>4</v>
          </cell>
          <cell r="CE657">
            <v>1</v>
          </cell>
          <cell r="CF657">
            <v>5</v>
          </cell>
          <cell r="CG657">
            <v>5</v>
          </cell>
          <cell r="CH657">
            <v>0</v>
          </cell>
          <cell r="CI657">
            <v>5</v>
          </cell>
          <cell r="CJ657">
            <v>3</v>
          </cell>
          <cell r="CK657">
            <v>3</v>
          </cell>
          <cell r="CL657">
            <v>3</v>
          </cell>
          <cell r="CM657">
            <v>1</v>
          </cell>
          <cell r="CN657">
            <v>4</v>
          </cell>
          <cell r="CO657">
            <v>1</v>
          </cell>
          <cell r="CP657">
            <v>1</v>
          </cell>
          <cell r="CQ657">
            <v>1</v>
          </cell>
          <cell r="CR657">
            <v>2</v>
          </cell>
          <cell r="CS657">
            <v>0</v>
          </cell>
          <cell r="CT657">
            <v>1</v>
          </cell>
          <cell r="CU657">
            <v>0</v>
          </cell>
          <cell r="CV657">
            <v>0</v>
          </cell>
          <cell r="CW657">
            <v>0</v>
          </cell>
          <cell r="CX657">
            <v>0</v>
          </cell>
          <cell r="CY657">
            <v>0</v>
          </cell>
          <cell r="CZ657">
            <v>0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</row>
        <row r="658">
          <cell r="A658" t="str">
            <v>ｼﾛﾜ 41</v>
          </cell>
          <cell r="B658" t="str">
            <v xml:space="preserve">ｼﾛﾜ </v>
          </cell>
          <cell r="C658">
            <v>4</v>
          </cell>
          <cell r="D658">
            <v>1</v>
          </cell>
          <cell r="E658">
            <v>14</v>
          </cell>
          <cell r="F658">
            <v>12</v>
          </cell>
          <cell r="G658">
            <v>17</v>
          </cell>
          <cell r="H658">
            <v>16</v>
          </cell>
          <cell r="I658">
            <v>19</v>
          </cell>
          <cell r="J658">
            <v>20</v>
          </cell>
          <cell r="K658">
            <v>18</v>
          </cell>
          <cell r="L658">
            <v>22</v>
          </cell>
          <cell r="M658">
            <v>27</v>
          </cell>
          <cell r="N658">
            <v>17</v>
          </cell>
          <cell r="O658">
            <v>23</v>
          </cell>
          <cell r="P658">
            <v>22</v>
          </cell>
          <cell r="Q658">
            <v>19</v>
          </cell>
          <cell r="R658">
            <v>26</v>
          </cell>
          <cell r="S658">
            <v>16</v>
          </cell>
          <cell r="T658">
            <v>23</v>
          </cell>
          <cell r="U658">
            <v>22</v>
          </cell>
          <cell r="V658">
            <v>26</v>
          </cell>
          <cell r="W658">
            <v>26</v>
          </cell>
          <cell r="X658">
            <v>21</v>
          </cell>
          <cell r="Y658">
            <v>17</v>
          </cell>
          <cell r="Z658">
            <v>19</v>
          </cell>
          <cell r="AA658">
            <v>21</v>
          </cell>
          <cell r="AB658">
            <v>28</v>
          </cell>
          <cell r="AC658">
            <v>33</v>
          </cell>
          <cell r="AD658">
            <v>36</v>
          </cell>
          <cell r="AE658">
            <v>38</v>
          </cell>
          <cell r="AF658">
            <v>34</v>
          </cell>
          <cell r="AG658">
            <v>41</v>
          </cell>
          <cell r="AH658">
            <v>31</v>
          </cell>
          <cell r="AI658">
            <v>30</v>
          </cell>
          <cell r="AJ658">
            <v>23</v>
          </cell>
          <cell r="AK658">
            <v>23</v>
          </cell>
          <cell r="AL658">
            <v>18</v>
          </cell>
          <cell r="AM658">
            <v>26</v>
          </cell>
          <cell r="AN658">
            <v>19</v>
          </cell>
          <cell r="AO658">
            <v>28</v>
          </cell>
          <cell r="AP658">
            <v>30</v>
          </cell>
          <cell r="AQ658">
            <v>27</v>
          </cell>
          <cell r="AR658">
            <v>37</v>
          </cell>
          <cell r="AS658">
            <v>35</v>
          </cell>
          <cell r="AT658">
            <v>40</v>
          </cell>
          <cell r="AU658">
            <v>41</v>
          </cell>
          <cell r="AV658">
            <v>37</v>
          </cell>
          <cell r="AW658">
            <v>24</v>
          </cell>
          <cell r="AX658">
            <v>36</v>
          </cell>
          <cell r="AY658">
            <v>38</v>
          </cell>
          <cell r="AZ658">
            <v>36</v>
          </cell>
          <cell r="BA658">
            <v>39</v>
          </cell>
          <cell r="BB658">
            <v>38</v>
          </cell>
          <cell r="BC658">
            <v>27</v>
          </cell>
          <cell r="BD658">
            <v>22</v>
          </cell>
          <cell r="BE658">
            <v>32</v>
          </cell>
          <cell r="BF658">
            <v>30</v>
          </cell>
          <cell r="BG658">
            <v>25</v>
          </cell>
          <cell r="BH658">
            <v>26</v>
          </cell>
          <cell r="BI658">
            <v>40</v>
          </cell>
          <cell r="BJ658">
            <v>21</v>
          </cell>
          <cell r="BK658">
            <v>21</v>
          </cell>
          <cell r="BL658">
            <v>31</v>
          </cell>
          <cell r="BM658">
            <v>19</v>
          </cell>
          <cell r="BN658">
            <v>20</v>
          </cell>
          <cell r="BO658">
            <v>36</v>
          </cell>
          <cell r="BP658">
            <v>31</v>
          </cell>
          <cell r="BQ658">
            <v>32</v>
          </cell>
          <cell r="BR658">
            <v>33</v>
          </cell>
          <cell r="BS658">
            <v>27</v>
          </cell>
          <cell r="BT658">
            <v>34</v>
          </cell>
          <cell r="BU658">
            <v>30</v>
          </cell>
          <cell r="BV658">
            <v>31</v>
          </cell>
          <cell r="BW658">
            <v>26</v>
          </cell>
          <cell r="BX658">
            <v>17</v>
          </cell>
          <cell r="BY658">
            <v>29</v>
          </cell>
          <cell r="BZ658">
            <v>36</v>
          </cell>
          <cell r="CA658">
            <v>23</v>
          </cell>
          <cell r="CB658">
            <v>28</v>
          </cell>
          <cell r="CC658">
            <v>23</v>
          </cell>
          <cell r="CD658">
            <v>31</v>
          </cell>
          <cell r="CE658">
            <v>11</v>
          </cell>
          <cell r="CF658">
            <v>21</v>
          </cell>
          <cell r="CG658">
            <v>22</v>
          </cell>
          <cell r="CH658">
            <v>19</v>
          </cell>
          <cell r="CI658">
            <v>20</v>
          </cell>
          <cell r="CJ658">
            <v>13</v>
          </cell>
          <cell r="CK658">
            <v>11</v>
          </cell>
          <cell r="CL658">
            <v>12</v>
          </cell>
          <cell r="CM658">
            <v>7</v>
          </cell>
          <cell r="CN658">
            <v>5</v>
          </cell>
          <cell r="CO658">
            <v>4</v>
          </cell>
          <cell r="CP658">
            <v>3</v>
          </cell>
          <cell r="CQ658">
            <v>4</v>
          </cell>
          <cell r="CR658">
            <v>3</v>
          </cell>
          <cell r="CS658">
            <v>3</v>
          </cell>
          <cell r="CT658">
            <v>1</v>
          </cell>
          <cell r="CU658">
            <v>2</v>
          </cell>
          <cell r="CV658">
            <v>0</v>
          </cell>
          <cell r="CW658">
            <v>0</v>
          </cell>
          <cell r="CX658">
            <v>3</v>
          </cell>
          <cell r="CY658">
            <v>0</v>
          </cell>
          <cell r="CZ658">
            <v>0</v>
          </cell>
          <cell r="DA658">
            <v>1</v>
          </cell>
          <cell r="DB658">
            <v>0</v>
          </cell>
          <cell r="DC658">
            <v>0</v>
          </cell>
          <cell r="DD658">
            <v>0</v>
          </cell>
          <cell r="DE658">
            <v>0</v>
          </cell>
        </row>
        <row r="659">
          <cell r="A659" t="str">
            <v>ｼﾛﾜ 42</v>
          </cell>
          <cell r="B659" t="str">
            <v xml:space="preserve">ｼﾛﾜ </v>
          </cell>
          <cell r="C659">
            <v>4</v>
          </cell>
          <cell r="D659">
            <v>2</v>
          </cell>
          <cell r="E659">
            <v>18</v>
          </cell>
          <cell r="F659">
            <v>14</v>
          </cell>
          <cell r="G659">
            <v>15</v>
          </cell>
          <cell r="H659">
            <v>9</v>
          </cell>
          <cell r="I659">
            <v>15</v>
          </cell>
          <cell r="J659">
            <v>22</v>
          </cell>
          <cell r="K659">
            <v>21</v>
          </cell>
          <cell r="L659">
            <v>14</v>
          </cell>
          <cell r="M659">
            <v>16</v>
          </cell>
          <cell r="N659">
            <v>27</v>
          </cell>
          <cell r="O659">
            <v>23</v>
          </cell>
          <cell r="P659">
            <v>11</v>
          </cell>
          <cell r="Q659">
            <v>17</v>
          </cell>
          <cell r="R659">
            <v>23</v>
          </cell>
          <cell r="S659">
            <v>15</v>
          </cell>
          <cell r="T659">
            <v>22</v>
          </cell>
          <cell r="U659">
            <v>23</v>
          </cell>
          <cell r="V659">
            <v>19</v>
          </cell>
          <cell r="W659">
            <v>36</v>
          </cell>
          <cell r="X659">
            <v>20</v>
          </cell>
          <cell r="Y659">
            <v>27</v>
          </cell>
          <cell r="Z659">
            <v>21</v>
          </cell>
          <cell r="AA659">
            <v>15</v>
          </cell>
          <cell r="AB659">
            <v>17</v>
          </cell>
          <cell r="AC659">
            <v>24</v>
          </cell>
          <cell r="AD659">
            <v>17</v>
          </cell>
          <cell r="AE659">
            <v>11</v>
          </cell>
          <cell r="AF659">
            <v>15</v>
          </cell>
          <cell r="AG659">
            <v>27</v>
          </cell>
          <cell r="AH659">
            <v>20</v>
          </cell>
          <cell r="AI659">
            <v>26</v>
          </cell>
          <cell r="AJ659">
            <v>21</v>
          </cell>
          <cell r="AK659">
            <v>34</v>
          </cell>
          <cell r="AL659">
            <v>21</v>
          </cell>
          <cell r="AM659">
            <v>19</v>
          </cell>
          <cell r="AN659">
            <v>21</v>
          </cell>
          <cell r="AO659">
            <v>22</v>
          </cell>
          <cell r="AP659">
            <v>16</v>
          </cell>
          <cell r="AQ659">
            <v>24</v>
          </cell>
          <cell r="AR659">
            <v>40</v>
          </cell>
          <cell r="AS659">
            <v>27</v>
          </cell>
          <cell r="AT659">
            <v>27</v>
          </cell>
          <cell r="AU659">
            <v>40</v>
          </cell>
          <cell r="AV659">
            <v>29</v>
          </cell>
          <cell r="AW659">
            <v>34</v>
          </cell>
          <cell r="AX659">
            <v>25</v>
          </cell>
          <cell r="AY659">
            <v>35</v>
          </cell>
          <cell r="AZ659">
            <v>40</v>
          </cell>
          <cell r="BA659">
            <v>40</v>
          </cell>
          <cell r="BB659">
            <v>27</v>
          </cell>
          <cell r="BC659">
            <v>35</v>
          </cell>
          <cell r="BD659">
            <v>20</v>
          </cell>
          <cell r="BE659">
            <v>29</v>
          </cell>
          <cell r="BF659">
            <v>19</v>
          </cell>
          <cell r="BG659">
            <v>24</v>
          </cell>
          <cell r="BH659">
            <v>25</v>
          </cell>
          <cell r="BI659">
            <v>30</v>
          </cell>
          <cell r="BJ659">
            <v>30</v>
          </cell>
          <cell r="BK659">
            <v>29</v>
          </cell>
          <cell r="BL659">
            <v>31</v>
          </cell>
          <cell r="BM659">
            <v>25</v>
          </cell>
          <cell r="BN659">
            <v>26</v>
          </cell>
          <cell r="BO659">
            <v>29</v>
          </cell>
          <cell r="BP659">
            <v>24</v>
          </cell>
          <cell r="BQ659">
            <v>32</v>
          </cell>
          <cell r="BR659">
            <v>32</v>
          </cell>
          <cell r="BS659">
            <v>20</v>
          </cell>
          <cell r="BT659">
            <v>33</v>
          </cell>
          <cell r="BU659">
            <v>51</v>
          </cell>
          <cell r="BV659">
            <v>59</v>
          </cell>
          <cell r="BW659">
            <v>32</v>
          </cell>
          <cell r="BX659">
            <v>27</v>
          </cell>
          <cell r="BY659">
            <v>26</v>
          </cell>
          <cell r="BZ659">
            <v>38</v>
          </cell>
          <cell r="CA659">
            <v>37</v>
          </cell>
          <cell r="CB659">
            <v>29</v>
          </cell>
          <cell r="CC659">
            <v>28</v>
          </cell>
          <cell r="CD659">
            <v>26</v>
          </cell>
          <cell r="CE659">
            <v>24</v>
          </cell>
          <cell r="CF659">
            <v>25</v>
          </cell>
          <cell r="CG659">
            <v>32</v>
          </cell>
          <cell r="CH659">
            <v>19</v>
          </cell>
          <cell r="CI659">
            <v>33</v>
          </cell>
          <cell r="CJ659">
            <v>18</v>
          </cell>
          <cell r="CK659">
            <v>12</v>
          </cell>
          <cell r="CL659">
            <v>17</v>
          </cell>
          <cell r="CM659">
            <v>10</v>
          </cell>
          <cell r="CN659">
            <v>16</v>
          </cell>
          <cell r="CO659">
            <v>13</v>
          </cell>
          <cell r="CP659">
            <v>14</v>
          </cell>
          <cell r="CQ659">
            <v>10</v>
          </cell>
          <cell r="CR659">
            <v>13</v>
          </cell>
          <cell r="CS659">
            <v>4</v>
          </cell>
          <cell r="CT659">
            <v>3</v>
          </cell>
          <cell r="CU659">
            <v>4</v>
          </cell>
          <cell r="CV659">
            <v>3</v>
          </cell>
          <cell r="CW659">
            <v>0</v>
          </cell>
          <cell r="CX659">
            <v>5</v>
          </cell>
          <cell r="CY659">
            <v>2</v>
          </cell>
          <cell r="CZ659">
            <v>1</v>
          </cell>
          <cell r="DA659">
            <v>1</v>
          </cell>
          <cell r="DB659">
            <v>0</v>
          </cell>
          <cell r="DC659">
            <v>1</v>
          </cell>
          <cell r="DD659">
            <v>0</v>
          </cell>
          <cell r="DE659">
            <v>0</v>
          </cell>
        </row>
        <row r="660">
          <cell r="A660" t="str">
            <v>ｼﾝｶﾞ41</v>
          </cell>
          <cell r="B660" t="str">
            <v>ｼﾝｶﾞ</v>
          </cell>
          <cell r="C660">
            <v>4</v>
          </cell>
          <cell r="D660">
            <v>1</v>
          </cell>
          <cell r="E660">
            <v>3</v>
          </cell>
          <cell r="F660">
            <v>0</v>
          </cell>
          <cell r="G660">
            <v>1</v>
          </cell>
          <cell r="H660">
            <v>3</v>
          </cell>
          <cell r="I660">
            <v>1</v>
          </cell>
          <cell r="J660">
            <v>1</v>
          </cell>
          <cell r="K660">
            <v>4</v>
          </cell>
          <cell r="L660">
            <v>0</v>
          </cell>
          <cell r="M660">
            <v>1</v>
          </cell>
          <cell r="N660">
            <v>1</v>
          </cell>
          <cell r="O660">
            <v>6</v>
          </cell>
          <cell r="P660">
            <v>2</v>
          </cell>
          <cell r="Q660">
            <v>2</v>
          </cell>
          <cell r="R660">
            <v>3</v>
          </cell>
          <cell r="S660">
            <v>3</v>
          </cell>
          <cell r="T660">
            <v>1</v>
          </cell>
          <cell r="U660">
            <v>0</v>
          </cell>
          <cell r="V660">
            <v>2</v>
          </cell>
          <cell r="W660">
            <v>1</v>
          </cell>
          <cell r="X660">
            <v>2</v>
          </cell>
          <cell r="Y660">
            <v>0</v>
          </cell>
          <cell r="Z660">
            <v>3</v>
          </cell>
          <cell r="AA660">
            <v>2</v>
          </cell>
          <cell r="AB660">
            <v>3</v>
          </cell>
          <cell r="AC660">
            <v>2</v>
          </cell>
          <cell r="AD660">
            <v>3</v>
          </cell>
          <cell r="AE660">
            <v>1</v>
          </cell>
          <cell r="AF660">
            <v>2</v>
          </cell>
          <cell r="AG660">
            <v>3</v>
          </cell>
          <cell r="AH660">
            <v>4</v>
          </cell>
          <cell r="AI660">
            <v>2</v>
          </cell>
          <cell r="AJ660">
            <v>4</v>
          </cell>
          <cell r="AK660">
            <v>3</v>
          </cell>
          <cell r="AL660">
            <v>6</v>
          </cell>
          <cell r="AM660">
            <v>3</v>
          </cell>
          <cell r="AN660">
            <v>5</v>
          </cell>
          <cell r="AO660">
            <v>0</v>
          </cell>
          <cell r="AP660">
            <v>2</v>
          </cell>
          <cell r="AQ660">
            <v>6</v>
          </cell>
          <cell r="AR660">
            <v>1</v>
          </cell>
          <cell r="AS660">
            <v>4</v>
          </cell>
          <cell r="AT660">
            <v>7</v>
          </cell>
          <cell r="AU660">
            <v>1</v>
          </cell>
          <cell r="AV660">
            <v>7</v>
          </cell>
          <cell r="AW660">
            <v>4</v>
          </cell>
          <cell r="AX660">
            <v>7</v>
          </cell>
          <cell r="AY660">
            <v>2</v>
          </cell>
          <cell r="AZ660">
            <v>6</v>
          </cell>
          <cell r="BA660">
            <v>3</v>
          </cell>
          <cell r="BB660">
            <v>3</v>
          </cell>
          <cell r="BC660">
            <v>1</v>
          </cell>
          <cell r="BD660">
            <v>1</v>
          </cell>
          <cell r="BE660">
            <v>5</v>
          </cell>
          <cell r="BF660">
            <v>6</v>
          </cell>
          <cell r="BG660">
            <v>4</v>
          </cell>
          <cell r="BH660">
            <v>3</v>
          </cell>
          <cell r="BI660">
            <v>3</v>
          </cell>
          <cell r="BJ660">
            <v>2</v>
          </cell>
          <cell r="BK660">
            <v>5</v>
          </cell>
          <cell r="BL660">
            <v>3</v>
          </cell>
          <cell r="BM660">
            <v>2</v>
          </cell>
          <cell r="BN660">
            <v>5</v>
          </cell>
          <cell r="BO660">
            <v>4</v>
          </cell>
          <cell r="BP660">
            <v>5</v>
          </cell>
          <cell r="BQ660">
            <v>4</v>
          </cell>
          <cell r="BR660">
            <v>5</v>
          </cell>
          <cell r="BS660">
            <v>1</v>
          </cell>
          <cell r="BT660">
            <v>8</v>
          </cell>
          <cell r="BU660">
            <v>10</v>
          </cell>
          <cell r="BV660">
            <v>7</v>
          </cell>
          <cell r="BW660">
            <v>6</v>
          </cell>
          <cell r="BX660">
            <v>6</v>
          </cell>
          <cell r="BY660">
            <v>6</v>
          </cell>
          <cell r="BZ660">
            <v>11</v>
          </cell>
          <cell r="CA660">
            <v>3</v>
          </cell>
          <cell r="CB660">
            <v>5</v>
          </cell>
          <cell r="CC660">
            <v>3</v>
          </cell>
          <cell r="CD660">
            <v>6</v>
          </cell>
          <cell r="CE660">
            <v>0</v>
          </cell>
          <cell r="CF660">
            <v>6</v>
          </cell>
          <cell r="CG660">
            <v>2</v>
          </cell>
          <cell r="CH660">
            <v>1</v>
          </cell>
          <cell r="CI660">
            <v>2</v>
          </cell>
          <cell r="CJ660">
            <v>2</v>
          </cell>
          <cell r="CK660">
            <v>5</v>
          </cell>
          <cell r="CL660">
            <v>3</v>
          </cell>
          <cell r="CM660">
            <v>2</v>
          </cell>
          <cell r="CN660">
            <v>1</v>
          </cell>
          <cell r="CO660">
            <v>1</v>
          </cell>
          <cell r="CP660">
            <v>0</v>
          </cell>
          <cell r="CQ660">
            <v>0</v>
          </cell>
          <cell r="CR660">
            <v>0</v>
          </cell>
          <cell r="CS660">
            <v>0</v>
          </cell>
          <cell r="CT660">
            <v>0</v>
          </cell>
          <cell r="CU660">
            <v>0</v>
          </cell>
          <cell r="CV660">
            <v>0</v>
          </cell>
          <cell r="CW660">
            <v>0</v>
          </cell>
          <cell r="CX660">
            <v>0</v>
          </cell>
          <cell r="CY660">
            <v>0</v>
          </cell>
          <cell r="CZ660">
            <v>0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</row>
        <row r="661">
          <cell r="A661" t="str">
            <v>ｼﾝｶﾞ42</v>
          </cell>
          <cell r="B661" t="str">
            <v>ｼﾝｶﾞ</v>
          </cell>
          <cell r="C661">
            <v>4</v>
          </cell>
          <cell r="D661">
            <v>2</v>
          </cell>
          <cell r="E661">
            <v>0</v>
          </cell>
          <cell r="F661">
            <v>2</v>
          </cell>
          <cell r="G661">
            <v>1</v>
          </cell>
          <cell r="H661">
            <v>2</v>
          </cell>
          <cell r="I661">
            <v>2</v>
          </cell>
          <cell r="J661">
            <v>2</v>
          </cell>
          <cell r="K661">
            <v>1</v>
          </cell>
          <cell r="L661">
            <v>0</v>
          </cell>
          <cell r="M661">
            <v>2</v>
          </cell>
          <cell r="N661">
            <v>1</v>
          </cell>
          <cell r="O661">
            <v>0</v>
          </cell>
          <cell r="P661">
            <v>0</v>
          </cell>
          <cell r="Q661">
            <v>2</v>
          </cell>
          <cell r="R661">
            <v>0</v>
          </cell>
          <cell r="S661">
            <v>0</v>
          </cell>
          <cell r="T661">
            <v>5</v>
          </cell>
          <cell r="U661">
            <v>4</v>
          </cell>
          <cell r="V661">
            <v>3</v>
          </cell>
          <cell r="W661">
            <v>0</v>
          </cell>
          <cell r="X661">
            <v>3</v>
          </cell>
          <cell r="Y661">
            <v>1</v>
          </cell>
          <cell r="Z661">
            <v>2</v>
          </cell>
          <cell r="AA661">
            <v>1</v>
          </cell>
          <cell r="AB661">
            <v>2</v>
          </cell>
          <cell r="AC661">
            <v>1</v>
          </cell>
          <cell r="AD661">
            <v>1</v>
          </cell>
          <cell r="AE661">
            <v>0</v>
          </cell>
          <cell r="AF661">
            <v>4</v>
          </cell>
          <cell r="AG661">
            <v>1</v>
          </cell>
          <cell r="AH661">
            <v>2</v>
          </cell>
          <cell r="AI661">
            <v>2</v>
          </cell>
          <cell r="AJ661">
            <v>3</v>
          </cell>
          <cell r="AK661">
            <v>0</v>
          </cell>
          <cell r="AL661">
            <v>2</v>
          </cell>
          <cell r="AM661">
            <v>1</v>
          </cell>
          <cell r="AN661">
            <v>0</v>
          </cell>
          <cell r="AO661">
            <v>4</v>
          </cell>
          <cell r="AP661">
            <v>1</v>
          </cell>
          <cell r="AQ661">
            <v>2</v>
          </cell>
          <cell r="AR661">
            <v>3</v>
          </cell>
          <cell r="AS661">
            <v>1</v>
          </cell>
          <cell r="AT661">
            <v>1</v>
          </cell>
          <cell r="AU661">
            <v>2</v>
          </cell>
          <cell r="AV661">
            <v>7</v>
          </cell>
          <cell r="AW661">
            <v>4</v>
          </cell>
          <cell r="AX661">
            <v>7</v>
          </cell>
          <cell r="AY661">
            <v>3</v>
          </cell>
          <cell r="AZ661">
            <v>3</v>
          </cell>
          <cell r="BA661">
            <v>5</v>
          </cell>
          <cell r="BB661">
            <v>2</v>
          </cell>
          <cell r="BC661">
            <v>2</v>
          </cell>
          <cell r="BD661">
            <v>3</v>
          </cell>
          <cell r="BE661">
            <v>4</v>
          </cell>
          <cell r="BF661">
            <v>2</v>
          </cell>
          <cell r="BG661">
            <v>2</v>
          </cell>
          <cell r="BH661">
            <v>4</v>
          </cell>
          <cell r="BI661">
            <v>0</v>
          </cell>
          <cell r="BJ661">
            <v>3</v>
          </cell>
          <cell r="BK661">
            <v>6</v>
          </cell>
          <cell r="BL661">
            <v>3</v>
          </cell>
          <cell r="BM661">
            <v>2</v>
          </cell>
          <cell r="BN661">
            <v>2</v>
          </cell>
          <cell r="BO661">
            <v>5</v>
          </cell>
          <cell r="BP661">
            <v>3</v>
          </cell>
          <cell r="BQ661">
            <v>3</v>
          </cell>
          <cell r="BR661">
            <v>4</v>
          </cell>
          <cell r="BS661">
            <v>7</v>
          </cell>
          <cell r="BT661">
            <v>10</v>
          </cell>
          <cell r="BU661">
            <v>15</v>
          </cell>
          <cell r="BV661">
            <v>7</v>
          </cell>
          <cell r="BW661">
            <v>8</v>
          </cell>
          <cell r="BX661">
            <v>3</v>
          </cell>
          <cell r="BY661">
            <v>5</v>
          </cell>
          <cell r="BZ661">
            <v>5</v>
          </cell>
          <cell r="CA661">
            <v>2</v>
          </cell>
          <cell r="CB661">
            <v>3</v>
          </cell>
          <cell r="CC661">
            <v>5</v>
          </cell>
          <cell r="CD661">
            <v>4</v>
          </cell>
          <cell r="CE661">
            <v>2</v>
          </cell>
          <cell r="CF661">
            <v>5</v>
          </cell>
          <cell r="CG661">
            <v>4</v>
          </cell>
          <cell r="CH661">
            <v>4</v>
          </cell>
          <cell r="CI661">
            <v>7</v>
          </cell>
          <cell r="CJ661">
            <v>6</v>
          </cell>
          <cell r="CK661">
            <v>7</v>
          </cell>
          <cell r="CL661">
            <v>2</v>
          </cell>
          <cell r="CM661">
            <v>1</v>
          </cell>
          <cell r="CN661">
            <v>6</v>
          </cell>
          <cell r="CO661">
            <v>2</v>
          </cell>
          <cell r="CP661">
            <v>3</v>
          </cell>
          <cell r="CQ661">
            <v>1</v>
          </cell>
          <cell r="CR661">
            <v>2</v>
          </cell>
          <cell r="CS661">
            <v>1</v>
          </cell>
          <cell r="CT661">
            <v>0</v>
          </cell>
          <cell r="CU661">
            <v>0</v>
          </cell>
          <cell r="CV661">
            <v>0</v>
          </cell>
          <cell r="CW661">
            <v>2</v>
          </cell>
          <cell r="CX661">
            <v>1</v>
          </cell>
          <cell r="CY661">
            <v>1</v>
          </cell>
          <cell r="CZ661">
            <v>0</v>
          </cell>
          <cell r="DA661">
            <v>0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</row>
        <row r="662">
          <cell r="A662" t="str">
            <v>ｽﾞﾀﾞ41</v>
          </cell>
          <cell r="B662" t="str">
            <v>ｽﾞﾀﾞ</v>
          </cell>
          <cell r="C662">
            <v>4</v>
          </cell>
          <cell r="D662">
            <v>1</v>
          </cell>
          <cell r="E662">
            <v>7</v>
          </cell>
          <cell r="F662">
            <v>5</v>
          </cell>
          <cell r="G662">
            <v>9</v>
          </cell>
          <cell r="H662">
            <v>11</v>
          </cell>
          <cell r="I662">
            <v>10</v>
          </cell>
          <cell r="J662">
            <v>7</v>
          </cell>
          <cell r="K662">
            <v>8</v>
          </cell>
          <cell r="L662">
            <v>4</v>
          </cell>
          <cell r="M662">
            <v>7</v>
          </cell>
          <cell r="N662">
            <v>10</v>
          </cell>
          <cell r="O662">
            <v>6</v>
          </cell>
          <cell r="P662">
            <v>4</v>
          </cell>
          <cell r="Q662">
            <v>12</v>
          </cell>
          <cell r="R662">
            <v>8</v>
          </cell>
          <cell r="S662">
            <v>8</v>
          </cell>
          <cell r="T662">
            <v>11</v>
          </cell>
          <cell r="U662">
            <v>6</v>
          </cell>
          <cell r="V662">
            <v>10</v>
          </cell>
          <cell r="W662">
            <v>12</v>
          </cell>
          <cell r="X662">
            <v>11</v>
          </cell>
          <cell r="Y662">
            <v>17</v>
          </cell>
          <cell r="Z662">
            <v>11</v>
          </cell>
          <cell r="AA662">
            <v>16</v>
          </cell>
          <cell r="AB662">
            <v>13</v>
          </cell>
          <cell r="AC662">
            <v>5</v>
          </cell>
          <cell r="AD662">
            <v>9</v>
          </cell>
          <cell r="AE662">
            <v>9</v>
          </cell>
          <cell r="AF662">
            <v>19</v>
          </cell>
          <cell r="AG662">
            <v>12</v>
          </cell>
          <cell r="AH662">
            <v>15</v>
          </cell>
          <cell r="AI662">
            <v>15</v>
          </cell>
          <cell r="AJ662">
            <v>13</v>
          </cell>
          <cell r="AK662">
            <v>8</v>
          </cell>
          <cell r="AL662">
            <v>20</v>
          </cell>
          <cell r="AM662">
            <v>11</v>
          </cell>
          <cell r="AN662">
            <v>14</v>
          </cell>
          <cell r="AO662">
            <v>10</v>
          </cell>
          <cell r="AP662">
            <v>10</v>
          </cell>
          <cell r="AQ662">
            <v>11</v>
          </cell>
          <cell r="AR662">
            <v>11</v>
          </cell>
          <cell r="AS662">
            <v>13</v>
          </cell>
          <cell r="AT662">
            <v>13</v>
          </cell>
          <cell r="AU662">
            <v>13</v>
          </cell>
          <cell r="AV662">
            <v>14</v>
          </cell>
          <cell r="AW662">
            <v>15</v>
          </cell>
          <cell r="AX662">
            <v>18</v>
          </cell>
          <cell r="AY662">
            <v>11</v>
          </cell>
          <cell r="AZ662">
            <v>13</v>
          </cell>
          <cell r="BA662">
            <v>15</v>
          </cell>
          <cell r="BB662">
            <v>18</v>
          </cell>
          <cell r="BC662">
            <v>22</v>
          </cell>
          <cell r="BD662">
            <v>22</v>
          </cell>
          <cell r="BE662">
            <v>16</v>
          </cell>
          <cell r="BF662">
            <v>14</v>
          </cell>
          <cell r="BG662">
            <v>12</v>
          </cell>
          <cell r="BH662">
            <v>15</v>
          </cell>
          <cell r="BI662">
            <v>11</v>
          </cell>
          <cell r="BJ662">
            <v>16</v>
          </cell>
          <cell r="BK662">
            <v>10</v>
          </cell>
          <cell r="BL662">
            <v>16</v>
          </cell>
          <cell r="BM662">
            <v>10</v>
          </cell>
          <cell r="BN662">
            <v>11</v>
          </cell>
          <cell r="BO662">
            <v>24</v>
          </cell>
          <cell r="BP662">
            <v>7</v>
          </cell>
          <cell r="BQ662">
            <v>13</v>
          </cell>
          <cell r="BR662">
            <v>12</v>
          </cell>
          <cell r="BS662">
            <v>10</v>
          </cell>
          <cell r="BT662">
            <v>12</v>
          </cell>
          <cell r="BU662">
            <v>19</v>
          </cell>
          <cell r="BV662">
            <v>17</v>
          </cell>
          <cell r="BW662">
            <v>17</v>
          </cell>
          <cell r="BX662">
            <v>9</v>
          </cell>
          <cell r="BY662">
            <v>5</v>
          </cell>
          <cell r="BZ662">
            <v>9</v>
          </cell>
          <cell r="CA662">
            <v>5</v>
          </cell>
          <cell r="CB662">
            <v>7</v>
          </cell>
          <cell r="CC662">
            <v>8</v>
          </cell>
          <cell r="CD662">
            <v>13</v>
          </cell>
          <cell r="CE662">
            <v>4</v>
          </cell>
          <cell r="CF662">
            <v>10</v>
          </cell>
          <cell r="CG662">
            <v>13</v>
          </cell>
          <cell r="CH662">
            <v>5</v>
          </cell>
          <cell r="CI662">
            <v>12</v>
          </cell>
          <cell r="CJ662">
            <v>5</v>
          </cell>
          <cell r="CK662">
            <v>3</v>
          </cell>
          <cell r="CL662">
            <v>10</v>
          </cell>
          <cell r="CM662">
            <v>4</v>
          </cell>
          <cell r="CN662">
            <v>5</v>
          </cell>
          <cell r="CO662">
            <v>2</v>
          </cell>
          <cell r="CP662">
            <v>5</v>
          </cell>
          <cell r="CQ662">
            <v>2</v>
          </cell>
          <cell r="CR662">
            <v>3</v>
          </cell>
          <cell r="CS662">
            <v>0</v>
          </cell>
          <cell r="CT662">
            <v>1</v>
          </cell>
          <cell r="CU662">
            <v>1</v>
          </cell>
          <cell r="CV662">
            <v>0</v>
          </cell>
          <cell r="CW662">
            <v>0</v>
          </cell>
          <cell r="CX662">
            <v>0</v>
          </cell>
          <cell r="CY662">
            <v>1</v>
          </cell>
          <cell r="CZ662">
            <v>0</v>
          </cell>
          <cell r="DA662">
            <v>0</v>
          </cell>
          <cell r="DB662">
            <v>1</v>
          </cell>
          <cell r="DC662">
            <v>0</v>
          </cell>
          <cell r="DD662">
            <v>0</v>
          </cell>
          <cell r="DE662">
            <v>0</v>
          </cell>
        </row>
        <row r="663">
          <cell r="A663" t="str">
            <v>ｽﾞﾀﾞ42</v>
          </cell>
          <cell r="B663" t="str">
            <v>ｽﾞﾀﾞ</v>
          </cell>
          <cell r="C663">
            <v>4</v>
          </cell>
          <cell r="D663">
            <v>2</v>
          </cell>
          <cell r="E663">
            <v>5</v>
          </cell>
          <cell r="F663">
            <v>7</v>
          </cell>
          <cell r="G663">
            <v>8</v>
          </cell>
          <cell r="H663">
            <v>5</v>
          </cell>
          <cell r="I663">
            <v>6</v>
          </cell>
          <cell r="J663">
            <v>16</v>
          </cell>
          <cell r="K663">
            <v>6</v>
          </cell>
          <cell r="L663">
            <v>9</v>
          </cell>
          <cell r="M663">
            <v>13</v>
          </cell>
          <cell r="N663">
            <v>4</v>
          </cell>
          <cell r="O663">
            <v>4</v>
          </cell>
          <cell r="P663">
            <v>6</v>
          </cell>
          <cell r="Q663">
            <v>5</v>
          </cell>
          <cell r="R663">
            <v>11</v>
          </cell>
          <cell r="S663">
            <v>11</v>
          </cell>
          <cell r="T663">
            <v>5</v>
          </cell>
          <cell r="U663">
            <v>3</v>
          </cell>
          <cell r="V663">
            <v>12</v>
          </cell>
          <cell r="W663">
            <v>15</v>
          </cell>
          <cell r="X663">
            <v>10</v>
          </cell>
          <cell r="Y663">
            <v>10</v>
          </cell>
          <cell r="Z663">
            <v>6</v>
          </cell>
          <cell r="AA663">
            <v>13</v>
          </cell>
          <cell r="AB663">
            <v>3</v>
          </cell>
          <cell r="AC663">
            <v>6</v>
          </cell>
          <cell r="AD663">
            <v>7</v>
          </cell>
          <cell r="AE663">
            <v>13</v>
          </cell>
          <cell r="AF663">
            <v>17</v>
          </cell>
          <cell r="AG663">
            <v>12</v>
          </cell>
          <cell r="AH663">
            <v>9</v>
          </cell>
          <cell r="AI663">
            <v>16</v>
          </cell>
          <cell r="AJ663">
            <v>12</v>
          </cell>
          <cell r="AK663">
            <v>8</v>
          </cell>
          <cell r="AL663">
            <v>12</v>
          </cell>
          <cell r="AM663">
            <v>11</v>
          </cell>
          <cell r="AN663">
            <v>12</v>
          </cell>
          <cell r="AO663">
            <v>8</v>
          </cell>
          <cell r="AP663">
            <v>13</v>
          </cell>
          <cell r="AQ663">
            <v>14</v>
          </cell>
          <cell r="AR663">
            <v>11</v>
          </cell>
          <cell r="AS663">
            <v>12</v>
          </cell>
          <cell r="AT663">
            <v>13</v>
          </cell>
          <cell r="AU663">
            <v>12</v>
          </cell>
          <cell r="AV663">
            <v>15</v>
          </cell>
          <cell r="AW663">
            <v>16</v>
          </cell>
          <cell r="AX663">
            <v>11</v>
          </cell>
          <cell r="AY663">
            <v>19</v>
          </cell>
          <cell r="AZ663">
            <v>13</v>
          </cell>
          <cell r="BA663">
            <v>19</v>
          </cell>
          <cell r="BB663">
            <v>21</v>
          </cell>
          <cell r="BC663">
            <v>21</v>
          </cell>
          <cell r="BD663">
            <v>6</v>
          </cell>
          <cell r="BE663">
            <v>18</v>
          </cell>
          <cell r="BF663">
            <v>15</v>
          </cell>
          <cell r="BG663">
            <v>11</v>
          </cell>
          <cell r="BH663">
            <v>7</v>
          </cell>
          <cell r="BI663">
            <v>12</v>
          </cell>
          <cell r="BJ663">
            <v>12</v>
          </cell>
          <cell r="BK663">
            <v>16</v>
          </cell>
          <cell r="BL663">
            <v>9</v>
          </cell>
          <cell r="BM663">
            <v>15</v>
          </cell>
          <cell r="BN663">
            <v>13</v>
          </cell>
          <cell r="BO663">
            <v>12</v>
          </cell>
          <cell r="BP663">
            <v>11</v>
          </cell>
          <cell r="BQ663">
            <v>12</v>
          </cell>
          <cell r="BR663">
            <v>12</v>
          </cell>
          <cell r="BS663">
            <v>13</v>
          </cell>
          <cell r="BT663">
            <v>6</v>
          </cell>
          <cell r="BU663">
            <v>17</v>
          </cell>
          <cell r="BV663">
            <v>21</v>
          </cell>
          <cell r="BW663">
            <v>13</v>
          </cell>
          <cell r="BX663">
            <v>6</v>
          </cell>
          <cell r="BY663">
            <v>7</v>
          </cell>
          <cell r="BZ663">
            <v>7</v>
          </cell>
          <cell r="CA663">
            <v>16</v>
          </cell>
          <cell r="CB663">
            <v>23</v>
          </cell>
          <cell r="CC663">
            <v>6</v>
          </cell>
          <cell r="CD663">
            <v>8</v>
          </cell>
          <cell r="CE663">
            <v>14</v>
          </cell>
          <cell r="CF663">
            <v>14</v>
          </cell>
          <cell r="CG663">
            <v>10</v>
          </cell>
          <cell r="CH663">
            <v>10</v>
          </cell>
          <cell r="CI663">
            <v>9</v>
          </cell>
          <cell r="CJ663">
            <v>15</v>
          </cell>
          <cell r="CK663">
            <v>11</v>
          </cell>
          <cell r="CL663">
            <v>10</v>
          </cell>
          <cell r="CM663">
            <v>8</v>
          </cell>
          <cell r="CN663">
            <v>3</v>
          </cell>
          <cell r="CO663">
            <v>3</v>
          </cell>
          <cell r="CP663">
            <v>1</v>
          </cell>
          <cell r="CQ663">
            <v>3</v>
          </cell>
          <cell r="CR663">
            <v>9</v>
          </cell>
          <cell r="CS663">
            <v>3</v>
          </cell>
          <cell r="CT663">
            <v>1</v>
          </cell>
          <cell r="CU663">
            <v>1</v>
          </cell>
          <cell r="CV663">
            <v>1</v>
          </cell>
          <cell r="CW663">
            <v>1</v>
          </cell>
          <cell r="CX663">
            <v>1</v>
          </cell>
          <cell r="CY663">
            <v>0</v>
          </cell>
          <cell r="CZ663">
            <v>0</v>
          </cell>
          <cell r="DA663">
            <v>0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</row>
        <row r="664">
          <cell r="A664" t="str">
            <v>ｾｲﾃﾞ41</v>
          </cell>
          <cell r="B664" t="str">
            <v>ｾｲﾃﾞ</v>
          </cell>
          <cell r="C664">
            <v>4</v>
          </cell>
          <cell r="D664">
            <v>1</v>
          </cell>
          <cell r="E664">
            <v>3</v>
          </cell>
          <cell r="F664">
            <v>5</v>
          </cell>
          <cell r="G664">
            <v>6</v>
          </cell>
          <cell r="H664">
            <v>3</v>
          </cell>
          <cell r="I664">
            <v>3</v>
          </cell>
          <cell r="J664">
            <v>7</v>
          </cell>
          <cell r="K664">
            <v>4</v>
          </cell>
          <cell r="L664">
            <v>5</v>
          </cell>
          <cell r="M664">
            <v>7</v>
          </cell>
          <cell r="N664">
            <v>3</v>
          </cell>
          <cell r="O664">
            <v>3</v>
          </cell>
          <cell r="P664">
            <v>7</v>
          </cell>
          <cell r="Q664">
            <v>4</v>
          </cell>
          <cell r="R664">
            <v>7</v>
          </cell>
          <cell r="S664">
            <v>3</v>
          </cell>
          <cell r="T664">
            <v>3</v>
          </cell>
          <cell r="U664">
            <v>5</v>
          </cell>
          <cell r="V664">
            <v>4</v>
          </cell>
          <cell r="W664">
            <v>3</v>
          </cell>
          <cell r="X664">
            <v>5</v>
          </cell>
          <cell r="Y664">
            <v>2</v>
          </cell>
          <cell r="Z664">
            <v>6</v>
          </cell>
          <cell r="AA664">
            <v>3</v>
          </cell>
          <cell r="AB664">
            <v>3</v>
          </cell>
          <cell r="AC664">
            <v>5</v>
          </cell>
          <cell r="AD664">
            <v>5</v>
          </cell>
          <cell r="AE664">
            <v>8</v>
          </cell>
          <cell r="AF664">
            <v>6</v>
          </cell>
          <cell r="AG664">
            <v>8</v>
          </cell>
          <cell r="AH664">
            <v>14</v>
          </cell>
          <cell r="AI664">
            <v>3</v>
          </cell>
          <cell r="AJ664">
            <v>5</v>
          </cell>
          <cell r="AK664">
            <v>6</v>
          </cell>
          <cell r="AL664">
            <v>3</v>
          </cell>
          <cell r="AM664">
            <v>6</v>
          </cell>
          <cell r="AN664">
            <v>12</v>
          </cell>
          <cell r="AO664">
            <v>4</v>
          </cell>
          <cell r="AP664">
            <v>7</v>
          </cell>
          <cell r="AQ664">
            <v>9</v>
          </cell>
          <cell r="AR664">
            <v>3</v>
          </cell>
          <cell r="AS664">
            <v>8</v>
          </cell>
          <cell r="AT664">
            <v>5</v>
          </cell>
          <cell r="AU664">
            <v>7</v>
          </cell>
          <cell r="AV664">
            <v>8</v>
          </cell>
          <cell r="AW664">
            <v>7</v>
          </cell>
          <cell r="AX664">
            <v>9</v>
          </cell>
          <cell r="AY664">
            <v>6</v>
          </cell>
          <cell r="AZ664">
            <v>5</v>
          </cell>
          <cell r="BA664">
            <v>8</v>
          </cell>
          <cell r="BB664">
            <v>7</v>
          </cell>
          <cell r="BC664">
            <v>5</v>
          </cell>
          <cell r="BD664">
            <v>8</v>
          </cell>
          <cell r="BE664">
            <v>11</v>
          </cell>
          <cell r="BF664">
            <v>8</v>
          </cell>
          <cell r="BG664">
            <v>5</v>
          </cell>
          <cell r="BH664">
            <v>7</v>
          </cell>
          <cell r="BI664">
            <v>11</v>
          </cell>
          <cell r="BJ664">
            <v>5</v>
          </cell>
          <cell r="BK664">
            <v>9</v>
          </cell>
          <cell r="BL664">
            <v>13</v>
          </cell>
          <cell r="BM664">
            <v>11</v>
          </cell>
          <cell r="BN664">
            <v>3</v>
          </cell>
          <cell r="BO664">
            <v>8</v>
          </cell>
          <cell r="BP664">
            <v>9</v>
          </cell>
          <cell r="BQ664">
            <v>5</v>
          </cell>
          <cell r="BR664">
            <v>7</v>
          </cell>
          <cell r="BS664">
            <v>11</v>
          </cell>
          <cell r="BT664">
            <v>4</v>
          </cell>
          <cell r="BU664">
            <v>12</v>
          </cell>
          <cell r="BV664">
            <v>13</v>
          </cell>
          <cell r="BW664">
            <v>8</v>
          </cell>
          <cell r="BX664">
            <v>3</v>
          </cell>
          <cell r="BY664">
            <v>2</v>
          </cell>
          <cell r="BZ664">
            <v>8</v>
          </cell>
          <cell r="CA664">
            <v>4</v>
          </cell>
          <cell r="CB664">
            <v>6</v>
          </cell>
          <cell r="CC664">
            <v>4</v>
          </cell>
          <cell r="CD664">
            <v>7</v>
          </cell>
          <cell r="CE664">
            <v>3</v>
          </cell>
          <cell r="CF664">
            <v>3</v>
          </cell>
          <cell r="CG664">
            <v>2</v>
          </cell>
          <cell r="CH664">
            <v>4</v>
          </cell>
          <cell r="CI664">
            <v>1</v>
          </cell>
          <cell r="CJ664">
            <v>1</v>
          </cell>
          <cell r="CK664">
            <v>0</v>
          </cell>
          <cell r="CL664">
            <v>0</v>
          </cell>
          <cell r="CM664">
            <v>0</v>
          </cell>
          <cell r="CN664">
            <v>0</v>
          </cell>
          <cell r="CO664">
            <v>0</v>
          </cell>
          <cell r="CP664">
            <v>1</v>
          </cell>
          <cell r="CQ664">
            <v>1</v>
          </cell>
          <cell r="CR664">
            <v>0</v>
          </cell>
          <cell r="CS664">
            <v>0</v>
          </cell>
          <cell r="CT664">
            <v>0</v>
          </cell>
          <cell r="CU664">
            <v>2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0</v>
          </cell>
          <cell r="DA664">
            <v>0</v>
          </cell>
          <cell r="DB664">
            <v>0</v>
          </cell>
          <cell r="DC664">
            <v>0</v>
          </cell>
          <cell r="DD664">
            <v>0</v>
          </cell>
          <cell r="DE664">
            <v>0</v>
          </cell>
        </row>
        <row r="665">
          <cell r="A665" t="str">
            <v>ｾｲﾃﾞ42</v>
          </cell>
          <cell r="B665" t="str">
            <v>ｾｲﾃﾞ</v>
          </cell>
          <cell r="C665">
            <v>4</v>
          </cell>
          <cell r="D665">
            <v>2</v>
          </cell>
          <cell r="E665">
            <v>3</v>
          </cell>
          <cell r="F665">
            <v>7</v>
          </cell>
          <cell r="G665">
            <v>7</v>
          </cell>
          <cell r="H665">
            <v>6</v>
          </cell>
          <cell r="I665">
            <v>4</v>
          </cell>
          <cell r="J665">
            <v>4</v>
          </cell>
          <cell r="K665">
            <v>4</v>
          </cell>
          <cell r="L665">
            <v>7</v>
          </cell>
          <cell r="M665">
            <v>3</v>
          </cell>
          <cell r="N665">
            <v>7</v>
          </cell>
          <cell r="O665">
            <v>7</v>
          </cell>
          <cell r="P665">
            <v>5</v>
          </cell>
          <cell r="Q665">
            <v>2</v>
          </cell>
          <cell r="R665">
            <v>4</v>
          </cell>
          <cell r="S665">
            <v>6</v>
          </cell>
          <cell r="T665">
            <v>5</v>
          </cell>
          <cell r="U665">
            <v>2</v>
          </cell>
          <cell r="V665">
            <v>2</v>
          </cell>
          <cell r="W665">
            <v>3</v>
          </cell>
          <cell r="X665">
            <v>5</v>
          </cell>
          <cell r="Y665">
            <v>3</v>
          </cell>
          <cell r="Z665">
            <v>6</v>
          </cell>
          <cell r="AA665">
            <v>8</v>
          </cell>
          <cell r="AB665">
            <v>7</v>
          </cell>
          <cell r="AC665">
            <v>5</v>
          </cell>
          <cell r="AD665">
            <v>7</v>
          </cell>
          <cell r="AE665">
            <v>6</v>
          </cell>
          <cell r="AF665">
            <v>8</v>
          </cell>
          <cell r="AG665">
            <v>3</v>
          </cell>
          <cell r="AH665">
            <v>10</v>
          </cell>
          <cell r="AI665">
            <v>6</v>
          </cell>
          <cell r="AJ665">
            <v>3</v>
          </cell>
          <cell r="AK665">
            <v>5</v>
          </cell>
          <cell r="AL665">
            <v>7</v>
          </cell>
          <cell r="AM665">
            <v>5</v>
          </cell>
          <cell r="AN665">
            <v>8</v>
          </cell>
          <cell r="AO665">
            <v>4</v>
          </cell>
          <cell r="AP665">
            <v>6</v>
          </cell>
          <cell r="AQ665">
            <v>7</v>
          </cell>
          <cell r="AR665">
            <v>5</v>
          </cell>
          <cell r="AS665">
            <v>5</v>
          </cell>
          <cell r="AT665">
            <v>5</v>
          </cell>
          <cell r="AU665">
            <v>8</v>
          </cell>
          <cell r="AV665">
            <v>9</v>
          </cell>
          <cell r="AW665">
            <v>8</v>
          </cell>
          <cell r="AX665">
            <v>4</v>
          </cell>
          <cell r="AY665">
            <v>6</v>
          </cell>
          <cell r="AZ665">
            <v>10</v>
          </cell>
          <cell r="BA665">
            <v>6</v>
          </cell>
          <cell r="BB665">
            <v>6</v>
          </cell>
          <cell r="BC665">
            <v>8</v>
          </cell>
          <cell r="BD665">
            <v>4</v>
          </cell>
          <cell r="BE665">
            <v>7</v>
          </cell>
          <cell r="BF665">
            <v>10</v>
          </cell>
          <cell r="BG665">
            <v>5</v>
          </cell>
          <cell r="BH665">
            <v>7</v>
          </cell>
          <cell r="BI665">
            <v>9</v>
          </cell>
          <cell r="BJ665">
            <v>8</v>
          </cell>
          <cell r="BK665">
            <v>9</v>
          </cell>
          <cell r="BL665">
            <v>5</v>
          </cell>
          <cell r="BM665">
            <v>4</v>
          </cell>
          <cell r="BN665">
            <v>6</v>
          </cell>
          <cell r="BO665">
            <v>8</v>
          </cell>
          <cell r="BP665">
            <v>4</v>
          </cell>
          <cell r="BQ665">
            <v>7</v>
          </cell>
          <cell r="BR665">
            <v>6</v>
          </cell>
          <cell r="BS665">
            <v>7</v>
          </cell>
          <cell r="BT665">
            <v>9</v>
          </cell>
          <cell r="BU665">
            <v>11</v>
          </cell>
          <cell r="BV665">
            <v>5</v>
          </cell>
          <cell r="BW665">
            <v>11</v>
          </cell>
          <cell r="BX665">
            <v>8</v>
          </cell>
          <cell r="BY665">
            <v>3</v>
          </cell>
          <cell r="BZ665">
            <v>3</v>
          </cell>
          <cell r="CA665">
            <v>6</v>
          </cell>
          <cell r="CB665">
            <v>3</v>
          </cell>
          <cell r="CC665">
            <v>5</v>
          </cell>
          <cell r="CD665">
            <v>3</v>
          </cell>
          <cell r="CE665">
            <v>3</v>
          </cell>
          <cell r="CF665">
            <v>3</v>
          </cell>
          <cell r="CG665">
            <v>3</v>
          </cell>
          <cell r="CH665">
            <v>3</v>
          </cell>
          <cell r="CI665">
            <v>5</v>
          </cell>
          <cell r="CJ665">
            <v>1</v>
          </cell>
          <cell r="CK665">
            <v>4</v>
          </cell>
          <cell r="CL665">
            <v>3</v>
          </cell>
          <cell r="CM665">
            <v>2</v>
          </cell>
          <cell r="CN665">
            <v>2</v>
          </cell>
          <cell r="CO665">
            <v>3</v>
          </cell>
          <cell r="CP665">
            <v>1</v>
          </cell>
          <cell r="CQ665">
            <v>0</v>
          </cell>
          <cell r="CR665">
            <v>2</v>
          </cell>
          <cell r="CS665">
            <v>2</v>
          </cell>
          <cell r="CT665">
            <v>0</v>
          </cell>
          <cell r="CU665">
            <v>1</v>
          </cell>
          <cell r="CV665">
            <v>0</v>
          </cell>
          <cell r="CW665">
            <v>0</v>
          </cell>
          <cell r="CX665">
            <v>0</v>
          </cell>
          <cell r="CY665">
            <v>1</v>
          </cell>
          <cell r="CZ665">
            <v>0</v>
          </cell>
          <cell r="DA665">
            <v>0</v>
          </cell>
          <cell r="DB665">
            <v>0</v>
          </cell>
          <cell r="DC665">
            <v>0</v>
          </cell>
          <cell r="DD665">
            <v>0</v>
          </cell>
          <cell r="DE665">
            <v>0</v>
          </cell>
        </row>
        <row r="666">
          <cell r="A666" t="str">
            <v>ｿﾞｳﾗ41</v>
          </cell>
          <cell r="B666" t="str">
            <v>ｿﾞｳﾗ</v>
          </cell>
          <cell r="C666">
            <v>4</v>
          </cell>
          <cell r="D666">
            <v>1</v>
          </cell>
          <cell r="E666">
            <v>16</v>
          </cell>
          <cell r="F666">
            <v>8</v>
          </cell>
          <cell r="G666">
            <v>12</v>
          </cell>
          <cell r="H666">
            <v>10</v>
          </cell>
          <cell r="I666">
            <v>11</v>
          </cell>
          <cell r="J666">
            <v>17</v>
          </cell>
          <cell r="K666">
            <v>10</v>
          </cell>
          <cell r="L666">
            <v>16</v>
          </cell>
          <cell r="M666">
            <v>16</v>
          </cell>
          <cell r="N666">
            <v>18</v>
          </cell>
          <cell r="O666">
            <v>16</v>
          </cell>
          <cell r="P666">
            <v>22</v>
          </cell>
          <cell r="Q666">
            <v>16</v>
          </cell>
          <cell r="R666">
            <v>11</v>
          </cell>
          <cell r="S666">
            <v>18</v>
          </cell>
          <cell r="T666">
            <v>20</v>
          </cell>
          <cell r="U666">
            <v>16</v>
          </cell>
          <cell r="V666">
            <v>16</v>
          </cell>
          <cell r="W666">
            <v>11</v>
          </cell>
          <cell r="X666">
            <v>13</v>
          </cell>
          <cell r="Y666">
            <v>18</v>
          </cell>
          <cell r="Z666">
            <v>7</v>
          </cell>
          <cell r="AA666">
            <v>12</v>
          </cell>
          <cell r="AB666">
            <v>24</v>
          </cell>
          <cell r="AC666">
            <v>42</v>
          </cell>
          <cell r="AD666">
            <v>46</v>
          </cell>
          <cell r="AE666">
            <v>64</v>
          </cell>
          <cell r="AF666">
            <v>68</v>
          </cell>
          <cell r="AG666">
            <v>61</v>
          </cell>
          <cell r="AH666">
            <v>38</v>
          </cell>
          <cell r="AI666">
            <v>23</v>
          </cell>
          <cell r="AJ666">
            <v>28</v>
          </cell>
          <cell r="AK666">
            <v>24</v>
          </cell>
          <cell r="AL666">
            <v>29</v>
          </cell>
          <cell r="AM666">
            <v>23</v>
          </cell>
          <cell r="AN666">
            <v>16</v>
          </cell>
          <cell r="AO666">
            <v>18</v>
          </cell>
          <cell r="AP666">
            <v>20</v>
          </cell>
          <cell r="AQ666">
            <v>23</v>
          </cell>
          <cell r="AR666">
            <v>23</v>
          </cell>
          <cell r="AS666">
            <v>20</v>
          </cell>
          <cell r="AT666">
            <v>24</v>
          </cell>
          <cell r="AU666">
            <v>28</v>
          </cell>
          <cell r="AV666">
            <v>37</v>
          </cell>
          <cell r="AW666">
            <v>15</v>
          </cell>
          <cell r="AX666">
            <v>25</v>
          </cell>
          <cell r="AY666">
            <v>20</v>
          </cell>
          <cell r="AZ666">
            <v>23</v>
          </cell>
          <cell r="BA666">
            <v>27</v>
          </cell>
          <cell r="BB666">
            <v>30</v>
          </cell>
          <cell r="BC666">
            <v>22</v>
          </cell>
          <cell r="BD666">
            <v>15</v>
          </cell>
          <cell r="BE666">
            <v>23</v>
          </cell>
          <cell r="BF666">
            <v>20</v>
          </cell>
          <cell r="BG666">
            <v>24</v>
          </cell>
          <cell r="BH666">
            <v>9</v>
          </cell>
          <cell r="BI666">
            <v>16</v>
          </cell>
          <cell r="BJ666">
            <v>15</v>
          </cell>
          <cell r="BK666">
            <v>16</v>
          </cell>
          <cell r="BL666">
            <v>15</v>
          </cell>
          <cell r="BM666">
            <v>17</v>
          </cell>
          <cell r="BN666">
            <v>10</v>
          </cell>
          <cell r="BO666">
            <v>16</v>
          </cell>
          <cell r="BP666">
            <v>6</v>
          </cell>
          <cell r="BQ666">
            <v>9</v>
          </cell>
          <cell r="BR666">
            <v>26</v>
          </cell>
          <cell r="BS666">
            <v>11</v>
          </cell>
          <cell r="BT666">
            <v>17</v>
          </cell>
          <cell r="BU666">
            <v>16</v>
          </cell>
          <cell r="BV666">
            <v>22</v>
          </cell>
          <cell r="BW666">
            <v>15</v>
          </cell>
          <cell r="BX666">
            <v>15</v>
          </cell>
          <cell r="BY666">
            <v>10</v>
          </cell>
          <cell r="BZ666">
            <v>24</v>
          </cell>
          <cell r="CA666">
            <v>15</v>
          </cell>
          <cell r="CB666">
            <v>12</v>
          </cell>
          <cell r="CC666">
            <v>9</v>
          </cell>
          <cell r="CD666">
            <v>16</v>
          </cell>
          <cell r="CE666">
            <v>11</v>
          </cell>
          <cell r="CF666">
            <v>15</v>
          </cell>
          <cell r="CG666">
            <v>7</v>
          </cell>
          <cell r="CH666">
            <v>9</v>
          </cell>
          <cell r="CI666">
            <v>14</v>
          </cell>
          <cell r="CJ666">
            <v>4</v>
          </cell>
          <cell r="CK666">
            <v>6</v>
          </cell>
          <cell r="CL666">
            <v>8</v>
          </cell>
          <cell r="CM666">
            <v>8</v>
          </cell>
          <cell r="CN666">
            <v>7</v>
          </cell>
          <cell r="CO666">
            <v>2</v>
          </cell>
          <cell r="CP666">
            <v>3</v>
          </cell>
          <cell r="CQ666">
            <v>6</v>
          </cell>
          <cell r="CR666">
            <v>0</v>
          </cell>
          <cell r="CS666">
            <v>1</v>
          </cell>
          <cell r="CT666">
            <v>1</v>
          </cell>
          <cell r="CU666">
            <v>1</v>
          </cell>
          <cell r="CV666">
            <v>0</v>
          </cell>
          <cell r="CW666">
            <v>1</v>
          </cell>
          <cell r="CX666">
            <v>1</v>
          </cell>
          <cell r="CY666">
            <v>1</v>
          </cell>
          <cell r="CZ666">
            <v>0</v>
          </cell>
          <cell r="DA666">
            <v>0</v>
          </cell>
          <cell r="DB666">
            <v>0</v>
          </cell>
          <cell r="DC666">
            <v>0</v>
          </cell>
          <cell r="DD666">
            <v>0</v>
          </cell>
          <cell r="DE666">
            <v>0</v>
          </cell>
        </row>
        <row r="667">
          <cell r="A667" t="str">
            <v>ｿﾞｳﾗ42</v>
          </cell>
          <cell r="B667" t="str">
            <v>ｿﾞｳﾗ</v>
          </cell>
          <cell r="C667">
            <v>4</v>
          </cell>
          <cell r="D667">
            <v>2</v>
          </cell>
          <cell r="E667">
            <v>7</v>
          </cell>
          <cell r="F667">
            <v>15</v>
          </cell>
          <cell r="G667">
            <v>5</v>
          </cell>
          <cell r="H667">
            <v>14</v>
          </cell>
          <cell r="I667">
            <v>11</v>
          </cell>
          <cell r="J667">
            <v>19</v>
          </cell>
          <cell r="K667">
            <v>12</v>
          </cell>
          <cell r="L667">
            <v>15</v>
          </cell>
          <cell r="M667">
            <v>16</v>
          </cell>
          <cell r="N667">
            <v>19</v>
          </cell>
          <cell r="O667">
            <v>8</v>
          </cell>
          <cell r="P667">
            <v>13</v>
          </cell>
          <cell r="Q667">
            <v>14</v>
          </cell>
          <cell r="R667">
            <v>9</v>
          </cell>
          <cell r="S667">
            <v>16</v>
          </cell>
          <cell r="T667">
            <v>19</v>
          </cell>
          <cell r="U667">
            <v>17</v>
          </cell>
          <cell r="V667">
            <v>18</v>
          </cell>
          <cell r="W667">
            <v>12</v>
          </cell>
          <cell r="X667">
            <v>14</v>
          </cell>
          <cell r="Y667">
            <v>12</v>
          </cell>
          <cell r="Z667">
            <v>5</v>
          </cell>
          <cell r="AA667">
            <v>19</v>
          </cell>
          <cell r="AB667">
            <v>19</v>
          </cell>
          <cell r="AC667">
            <v>12</v>
          </cell>
          <cell r="AD667">
            <v>20</v>
          </cell>
          <cell r="AE667">
            <v>28</v>
          </cell>
          <cell r="AF667">
            <v>24</v>
          </cell>
          <cell r="AG667">
            <v>25</v>
          </cell>
          <cell r="AH667">
            <v>32</v>
          </cell>
          <cell r="AI667">
            <v>17</v>
          </cell>
          <cell r="AJ667">
            <v>21</v>
          </cell>
          <cell r="AK667">
            <v>21</v>
          </cell>
          <cell r="AL667">
            <v>15</v>
          </cell>
          <cell r="AM667">
            <v>18</v>
          </cell>
          <cell r="AN667">
            <v>21</v>
          </cell>
          <cell r="AO667">
            <v>15</v>
          </cell>
          <cell r="AP667">
            <v>19</v>
          </cell>
          <cell r="AQ667">
            <v>13</v>
          </cell>
          <cell r="AR667">
            <v>17</v>
          </cell>
          <cell r="AS667">
            <v>23</v>
          </cell>
          <cell r="AT667">
            <v>19</v>
          </cell>
          <cell r="AU667">
            <v>24</v>
          </cell>
          <cell r="AV667">
            <v>18</v>
          </cell>
          <cell r="AW667">
            <v>27</v>
          </cell>
          <cell r="AX667">
            <v>21</v>
          </cell>
          <cell r="AY667">
            <v>17</v>
          </cell>
          <cell r="AZ667">
            <v>21</v>
          </cell>
          <cell r="BA667">
            <v>27</v>
          </cell>
          <cell r="BB667">
            <v>25</v>
          </cell>
          <cell r="BC667">
            <v>15</v>
          </cell>
          <cell r="BD667">
            <v>18</v>
          </cell>
          <cell r="BE667">
            <v>14</v>
          </cell>
          <cell r="BF667">
            <v>14</v>
          </cell>
          <cell r="BG667">
            <v>13</v>
          </cell>
          <cell r="BH667">
            <v>15</v>
          </cell>
          <cell r="BI667">
            <v>16</v>
          </cell>
          <cell r="BJ667">
            <v>14</v>
          </cell>
          <cell r="BK667">
            <v>15</v>
          </cell>
          <cell r="BL667">
            <v>18</v>
          </cell>
          <cell r="BM667">
            <v>11</v>
          </cell>
          <cell r="BN667">
            <v>10</v>
          </cell>
          <cell r="BO667">
            <v>12</v>
          </cell>
          <cell r="BP667">
            <v>14</v>
          </cell>
          <cell r="BQ667">
            <v>15</v>
          </cell>
          <cell r="BR667">
            <v>14</v>
          </cell>
          <cell r="BS667">
            <v>19</v>
          </cell>
          <cell r="BT667">
            <v>20</v>
          </cell>
          <cell r="BU667">
            <v>23</v>
          </cell>
          <cell r="BV667">
            <v>19</v>
          </cell>
          <cell r="BW667">
            <v>17</v>
          </cell>
          <cell r="BX667">
            <v>19</v>
          </cell>
          <cell r="BY667">
            <v>10</v>
          </cell>
          <cell r="BZ667">
            <v>21</v>
          </cell>
          <cell r="CA667">
            <v>16</v>
          </cell>
          <cell r="CB667">
            <v>20</v>
          </cell>
          <cell r="CC667">
            <v>18</v>
          </cell>
          <cell r="CD667">
            <v>17</v>
          </cell>
          <cell r="CE667">
            <v>13</v>
          </cell>
          <cell r="CF667">
            <v>14</v>
          </cell>
          <cell r="CG667">
            <v>14</v>
          </cell>
          <cell r="CH667">
            <v>9</v>
          </cell>
          <cell r="CI667">
            <v>11</v>
          </cell>
          <cell r="CJ667">
            <v>11</v>
          </cell>
          <cell r="CK667">
            <v>11</v>
          </cell>
          <cell r="CL667">
            <v>8</v>
          </cell>
          <cell r="CM667">
            <v>4</v>
          </cell>
          <cell r="CN667">
            <v>5</v>
          </cell>
          <cell r="CO667">
            <v>7</v>
          </cell>
          <cell r="CP667">
            <v>9</v>
          </cell>
          <cell r="CQ667">
            <v>5</v>
          </cell>
          <cell r="CR667">
            <v>3</v>
          </cell>
          <cell r="CS667">
            <v>3</v>
          </cell>
          <cell r="CT667">
            <v>9</v>
          </cell>
          <cell r="CU667">
            <v>3</v>
          </cell>
          <cell r="CV667">
            <v>0</v>
          </cell>
          <cell r="CW667">
            <v>1</v>
          </cell>
          <cell r="CX667">
            <v>1</v>
          </cell>
          <cell r="CY667">
            <v>0</v>
          </cell>
          <cell r="CZ667">
            <v>2</v>
          </cell>
          <cell r="DA667">
            <v>1</v>
          </cell>
          <cell r="DB667">
            <v>0</v>
          </cell>
          <cell r="DC667">
            <v>0</v>
          </cell>
          <cell r="DD667">
            <v>0</v>
          </cell>
          <cell r="DE667">
            <v>0</v>
          </cell>
        </row>
        <row r="668">
          <cell r="A668" t="str">
            <v>ﾀｶﾂｶ41</v>
          </cell>
          <cell r="B668" t="str">
            <v>ﾀｶﾂｶ</v>
          </cell>
          <cell r="C668">
            <v>4</v>
          </cell>
          <cell r="D668">
            <v>1</v>
          </cell>
          <cell r="E668">
            <v>27</v>
          </cell>
          <cell r="F668">
            <v>18</v>
          </cell>
          <cell r="G668">
            <v>14</v>
          </cell>
          <cell r="H668">
            <v>19</v>
          </cell>
          <cell r="I668">
            <v>19</v>
          </cell>
          <cell r="J668">
            <v>12</v>
          </cell>
          <cell r="K668">
            <v>27</v>
          </cell>
          <cell r="L668">
            <v>22</v>
          </cell>
          <cell r="M668">
            <v>28</v>
          </cell>
          <cell r="N668">
            <v>22</v>
          </cell>
          <cell r="O668">
            <v>10</v>
          </cell>
          <cell r="P668">
            <v>19</v>
          </cell>
          <cell r="Q668">
            <v>12</v>
          </cell>
          <cell r="R668">
            <v>11</v>
          </cell>
          <cell r="S668">
            <v>22</v>
          </cell>
          <cell r="T668">
            <v>21</v>
          </cell>
          <cell r="U668">
            <v>19</v>
          </cell>
          <cell r="V668">
            <v>14</v>
          </cell>
          <cell r="W668">
            <v>18</v>
          </cell>
          <cell r="X668">
            <v>9</v>
          </cell>
          <cell r="Y668">
            <v>22</v>
          </cell>
          <cell r="Z668">
            <v>16</v>
          </cell>
          <cell r="AA668">
            <v>22</v>
          </cell>
          <cell r="AB668">
            <v>26</v>
          </cell>
          <cell r="AC668">
            <v>17</v>
          </cell>
          <cell r="AD668">
            <v>28</v>
          </cell>
          <cell r="AE668">
            <v>30</v>
          </cell>
          <cell r="AF668">
            <v>38</v>
          </cell>
          <cell r="AG668">
            <v>37</v>
          </cell>
          <cell r="AH668">
            <v>29</v>
          </cell>
          <cell r="AI668">
            <v>27</v>
          </cell>
          <cell r="AJ668">
            <v>45</v>
          </cell>
          <cell r="AK668">
            <v>30</v>
          </cell>
          <cell r="AL668">
            <v>41</v>
          </cell>
          <cell r="AM668">
            <v>30</v>
          </cell>
          <cell r="AN668">
            <v>40</v>
          </cell>
          <cell r="AO668">
            <v>31</v>
          </cell>
          <cell r="AP668">
            <v>35</v>
          </cell>
          <cell r="AQ668">
            <v>42</v>
          </cell>
          <cell r="AR668">
            <v>39</v>
          </cell>
          <cell r="AS668">
            <v>31</v>
          </cell>
          <cell r="AT668">
            <v>39</v>
          </cell>
          <cell r="AU668">
            <v>35</v>
          </cell>
          <cell r="AV668">
            <v>31</v>
          </cell>
          <cell r="AW668">
            <v>33</v>
          </cell>
          <cell r="AX668">
            <v>31</v>
          </cell>
          <cell r="AY668">
            <v>29</v>
          </cell>
          <cell r="AZ668">
            <v>33</v>
          </cell>
          <cell r="BA668">
            <v>28</v>
          </cell>
          <cell r="BB668">
            <v>24</v>
          </cell>
          <cell r="BC668">
            <v>28</v>
          </cell>
          <cell r="BD668">
            <v>27</v>
          </cell>
          <cell r="BE668">
            <v>31</v>
          </cell>
          <cell r="BF668">
            <v>19</v>
          </cell>
          <cell r="BG668">
            <v>23</v>
          </cell>
          <cell r="BH668">
            <v>21</v>
          </cell>
          <cell r="BI668">
            <v>27</v>
          </cell>
          <cell r="BJ668">
            <v>23</v>
          </cell>
          <cell r="BK668">
            <v>23</v>
          </cell>
          <cell r="BL668">
            <v>19</v>
          </cell>
          <cell r="BM668">
            <v>24</v>
          </cell>
          <cell r="BN668">
            <v>23</v>
          </cell>
          <cell r="BO668">
            <v>25</v>
          </cell>
          <cell r="BP668">
            <v>20</v>
          </cell>
          <cell r="BQ668">
            <v>31</v>
          </cell>
          <cell r="BR668">
            <v>24</v>
          </cell>
          <cell r="BS668">
            <v>30</v>
          </cell>
          <cell r="BT668">
            <v>37</v>
          </cell>
          <cell r="BU668">
            <v>37</v>
          </cell>
          <cell r="BV668">
            <v>41</v>
          </cell>
          <cell r="BW668">
            <v>41</v>
          </cell>
          <cell r="BX668">
            <v>13</v>
          </cell>
          <cell r="BY668">
            <v>30</v>
          </cell>
          <cell r="BZ668">
            <v>27</v>
          </cell>
          <cell r="CA668">
            <v>23</v>
          </cell>
          <cell r="CB668">
            <v>21</v>
          </cell>
          <cell r="CC668">
            <v>31</v>
          </cell>
          <cell r="CD668">
            <v>24</v>
          </cell>
          <cell r="CE668">
            <v>17</v>
          </cell>
          <cell r="CF668">
            <v>11</v>
          </cell>
          <cell r="CG668">
            <v>21</v>
          </cell>
          <cell r="CH668">
            <v>10</v>
          </cell>
          <cell r="CI668">
            <v>24</v>
          </cell>
          <cell r="CJ668">
            <v>12</v>
          </cell>
          <cell r="CK668">
            <v>14</v>
          </cell>
          <cell r="CL668">
            <v>10</v>
          </cell>
          <cell r="CM668">
            <v>12</v>
          </cell>
          <cell r="CN668">
            <v>4</v>
          </cell>
          <cell r="CO668">
            <v>5</v>
          </cell>
          <cell r="CP668">
            <v>4</v>
          </cell>
          <cell r="CQ668">
            <v>4</v>
          </cell>
          <cell r="CR668">
            <v>4</v>
          </cell>
          <cell r="CS668">
            <v>4</v>
          </cell>
          <cell r="CT668">
            <v>3</v>
          </cell>
          <cell r="CU668">
            <v>1</v>
          </cell>
          <cell r="CV668">
            <v>1</v>
          </cell>
          <cell r="CW668">
            <v>1</v>
          </cell>
          <cell r="CX668">
            <v>1</v>
          </cell>
          <cell r="CY668">
            <v>0</v>
          </cell>
          <cell r="CZ668">
            <v>0</v>
          </cell>
          <cell r="DA668">
            <v>0</v>
          </cell>
          <cell r="DB668">
            <v>0</v>
          </cell>
          <cell r="DC668">
            <v>0</v>
          </cell>
          <cell r="DD668">
            <v>0</v>
          </cell>
          <cell r="DE668">
            <v>0</v>
          </cell>
        </row>
        <row r="669">
          <cell r="A669" t="str">
            <v>ﾀｶﾂｶ42</v>
          </cell>
          <cell r="B669" t="str">
            <v>ﾀｶﾂｶ</v>
          </cell>
          <cell r="C669">
            <v>4</v>
          </cell>
          <cell r="D669">
            <v>2</v>
          </cell>
          <cell r="E669">
            <v>18</v>
          </cell>
          <cell r="F669">
            <v>19</v>
          </cell>
          <cell r="G669">
            <v>22</v>
          </cell>
          <cell r="H669">
            <v>17</v>
          </cell>
          <cell r="I669">
            <v>16</v>
          </cell>
          <cell r="J669">
            <v>21</v>
          </cell>
          <cell r="K669">
            <v>17</v>
          </cell>
          <cell r="L669">
            <v>15</v>
          </cell>
          <cell r="M669">
            <v>15</v>
          </cell>
          <cell r="N669">
            <v>16</v>
          </cell>
          <cell r="O669">
            <v>13</v>
          </cell>
          <cell r="P669">
            <v>13</v>
          </cell>
          <cell r="Q669">
            <v>11</v>
          </cell>
          <cell r="R669">
            <v>21</v>
          </cell>
          <cell r="S669">
            <v>16</v>
          </cell>
          <cell r="T669">
            <v>13</v>
          </cell>
          <cell r="U669">
            <v>23</v>
          </cell>
          <cell r="V669">
            <v>23</v>
          </cell>
          <cell r="W669">
            <v>18</v>
          </cell>
          <cell r="X669">
            <v>18</v>
          </cell>
          <cell r="Y669">
            <v>22</v>
          </cell>
          <cell r="Z669">
            <v>23</v>
          </cell>
          <cell r="AA669">
            <v>15</v>
          </cell>
          <cell r="AB669">
            <v>22</v>
          </cell>
          <cell r="AC669">
            <v>19</v>
          </cell>
          <cell r="AD669">
            <v>14</v>
          </cell>
          <cell r="AE669">
            <v>16</v>
          </cell>
          <cell r="AF669">
            <v>25</v>
          </cell>
          <cell r="AG669">
            <v>35</v>
          </cell>
          <cell r="AH669">
            <v>26</v>
          </cell>
          <cell r="AI669">
            <v>24</v>
          </cell>
          <cell r="AJ669">
            <v>28</v>
          </cell>
          <cell r="AK669">
            <v>20</v>
          </cell>
          <cell r="AL669">
            <v>28</v>
          </cell>
          <cell r="AM669">
            <v>28</v>
          </cell>
          <cell r="AN669">
            <v>28</v>
          </cell>
          <cell r="AO669">
            <v>29</v>
          </cell>
          <cell r="AP669">
            <v>20</v>
          </cell>
          <cell r="AQ669">
            <v>31</v>
          </cell>
          <cell r="AR669">
            <v>18</v>
          </cell>
          <cell r="AS669">
            <v>38</v>
          </cell>
          <cell r="AT669">
            <v>27</v>
          </cell>
          <cell r="AU669">
            <v>23</v>
          </cell>
          <cell r="AV669">
            <v>32</v>
          </cell>
          <cell r="AW669">
            <v>21</v>
          </cell>
          <cell r="AX669">
            <v>20</v>
          </cell>
          <cell r="AY669">
            <v>30</v>
          </cell>
          <cell r="AZ669">
            <v>26</v>
          </cell>
          <cell r="BA669">
            <v>34</v>
          </cell>
          <cell r="BB669">
            <v>32</v>
          </cell>
          <cell r="BC669">
            <v>26</v>
          </cell>
          <cell r="BD669">
            <v>12</v>
          </cell>
          <cell r="BE669">
            <v>32</v>
          </cell>
          <cell r="BF669">
            <v>24</v>
          </cell>
          <cell r="BG669">
            <v>19</v>
          </cell>
          <cell r="BH669">
            <v>11</v>
          </cell>
          <cell r="BI669">
            <v>25</v>
          </cell>
          <cell r="BJ669">
            <v>25</v>
          </cell>
          <cell r="BK669">
            <v>18</v>
          </cell>
          <cell r="BL669">
            <v>19</v>
          </cell>
          <cell r="BM669">
            <v>29</v>
          </cell>
          <cell r="BN669">
            <v>21</v>
          </cell>
          <cell r="BO669">
            <v>21</v>
          </cell>
          <cell r="BP669">
            <v>30</v>
          </cell>
          <cell r="BQ669">
            <v>36</v>
          </cell>
          <cell r="BR669">
            <v>31</v>
          </cell>
          <cell r="BS669">
            <v>31</v>
          </cell>
          <cell r="BT669">
            <v>31</v>
          </cell>
          <cell r="BU669">
            <v>35</v>
          </cell>
          <cell r="BV669">
            <v>39</v>
          </cell>
          <cell r="BW669">
            <v>28</v>
          </cell>
          <cell r="BX669">
            <v>25</v>
          </cell>
          <cell r="BY669">
            <v>26</v>
          </cell>
          <cell r="BZ669">
            <v>35</v>
          </cell>
          <cell r="CA669">
            <v>19</v>
          </cell>
          <cell r="CB669">
            <v>29</v>
          </cell>
          <cell r="CC669">
            <v>35</v>
          </cell>
          <cell r="CD669">
            <v>25</v>
          </cell>
          <cell r="CE669">
            <v>20</v>
          </cell>
          <cell r="CF669">
            <v>17</v>
          </cell>
          <cell r="CG669">
            <v>15</v>
          </cell>
          <cell r="CH669">
            <v>15</v>
          </cell>
          <cell r="CI669">
            <v>20</v>
          </cell>
          <cell r="CJ669">
            <v>19</v>
          </cell>
          <cell r="CK669">
            <v>17</v>
          </cell>
          <cell r="CL669">
            <v>20</v>
          </cell>
          <cell r="CM669">
            <v>9</v>
          </cell>
          <cell r="CN669">
            <v>8</v>
          </cell>
          <cell r="CO669">
            <v>14</v>
          </cell>
          <cell r="CP669">
            <v>11</v>
          </cell>
          <cell r="CQ669">
            <v>6</v>
          </cell>
          <cell r="CR669">
            <v>6</v>
          </cell>
          <cell r="CS669">
            <v>7</v>
          </cell>
          <cell r="CT669">
            <v>3</v>
          </cell>
          <cell r="CU669">
            <v>3</v>
          </cell>
          <cell r="CV669">
            <v>6</v>
          </cell>
          <cell r="CW669">
            <v>7</v>
          </cell>
          <cell r="CX669">
            <v>4</v>
          </cell>
          <cell r="CY669">
            <v>3</v>
          </cell>
          <cell r="CZ669">
            <v>2</v>
          </cell>
          <cell r="DA669">
            <v>0</v>
          </cell>
          <cell r="DB669">
            <v>2</v>
          </cell>
          <cell r="DC669">
            <v>0</v>
          </cell>
          <cell r="DD669">
            <v>0</v>
          </cell>
          <cell r="DE669">
            <v>0</v>
          </cell>
        </row>
        <row r="670">
          <cell r="A670" t="str">
            <v>ﾀｼﾞﾘ41</v>
          </cell>
          <cell r="B670" t="str">
            <v>ﾀｼﾞﾘ</v>
          </cell>
          <cell r="C670">
            <v>4</v>
          </cell>
          <cell r="D670">
            <v>1</v>
          </cell>
          <cell r="E670">
            <v>1</v>
          </cell>
          <cell r="F670">
            <v>1</v>
          </cell>
          <cell r="G670">
            <v>4</v>
          </cell>
          <cell r="H670">
            <v>5</v>
          </cell>
          <cell r="I670">
            <v>4</v>
          </cell>
          <cell r="J670">
            <v>4</v>
          </cell>
          <cell r="K670">
            <v>5</v>
          </cell>
          <cell r="L670">
            <v>3</v>
          </cell>
          <cell r="M670">
            <v>4</v>
          </cell>
          <cell r="N670">
            <v>1</v>
          </cell>
          <cell r="O670">
            <v>2</v>
          </cell>
          <cell r="P670">
            <v>3</v>
          </cell>
          <cell r="Q670">
            <v>1</v>
          </cell>
          <cell r="R670">
            <v>1</v>
          </cell>
          <cell r="S670">
            <v>6</v>
          </cell>
          <cell r="T670">
            <v>1</v>
          </cell>
          <cell r="U670">
            <v>4</v>
          </cell>
          <cell r="V670">
            <v>6</v>
          </cell>
          <cell r="W670">
            <v>1</v>
          </cell>
          <cell r="X670">
            <v>2</v>
          </cell>
          <cell r="Y670">
            <v>3</v>
          </cell>
          <cell r="Z670">
            <v>1</v>
          </cell>
          <cell r="AA670">
            <v>0</v>
          </cell>
          <cell r="AB670">
            <v>3</v>
          </cell>
          <cell r="AC670">
            <v>3</v>
          </cell>
          <cell r="AD670">
            <v>2</v>
          </cell>
          <cell r="AE670">
            <v>2</v>
          </cell>
          <cell r="AF670">
            <v>3</v>
          </cell>
          <cell r="AG670">
            <v>4</v>
          </cell>
          <cell r="AH670">
            <v>8</v>
          </cell>
          <cell r="AI670">
            <v>2</v>
          </cell>
          <cell r="AJ670">
            <v>4</v>
          </cell>
          <cell r="AK670">
            <v>6</v>
          </cell>
          <cell r="AL670">
            <v>4</v>
          </cell>
          <cell r="AM670">
            <v>5</v>
          </cell>
          <cell r="AN670">
            <v>6</v>
          </cell>
          <cell r="AO670">
            <v>5</v>
          </cell>
          <cell r="AP670">
            <v>7</v>
          </cell>
          <cell r="AQ670">
            <v>7</v>
          </cell>
          <cell r="AR670">
            <v>6</v>
          </cell>
          <cell r="AS670">
            <v>6</v>
          </cell>
          <cell r="AT670">
            <v>7</v>
          </cell>
          <cell r="AU670">
            <v>8</v>
          </cell>
          <cell r="AV670">
            <v>3</v>
          </cell>
          <cell r="AW670">
            <v>5</v>
          </cell>
          <cell r="AX670">
            <v>7</v>
          </cell>
          <cell r="AY670">
            <v>5</v>
          </cell>
          <cell r="AZ670">
            <v>4</v>
          </cell>
          <cell r="BA670">
            <v>3</v>
          </cell>
          <cell r="BB670">
            <v>2</v>
          </cell>
          <cell r="BC670">
            <v>4</v>
          </cell>
          <cell r="BD670">
            <v>6</v>
          </cell>
          <cell r="BE670">
            <v>6</v>
          </cell>
          <cell r="BF670">
            <v>2</v>
          </cell>
          <cell r="BG670">
            <v>5</v>
          </cell>
          <cell r="BH670">
            <v>6</v>
          </cell>
          <cell r="BI670">
            <v>3</v>
          </cell>
          <cell r="BJ670">
            <v>5</v>
          </cell>
          <cell r="BK670">
            <v>2</v>
          </cell>
          <cell r="BL670">
            <v>4</v>
          </cell>
          <cell r="BM670">
            <v>4</v>
          </cell>
          <cell r="BN670">
            <v>6</v>
          </cell>
          <cell r="BO670">
            <v>6</v>
          </cell>
          <cell r="BP670">
            <v>7</v>
          </cell>
          <cell r="BQ670">
            <v>7</v>
          </cell>
          <cell r="BR670">
            <v>10</v>
          </cell>
          <cell r="BS670">
            <v>3</v>
          </cell>
          <cell r="BT670">
            <v>10</v>
          </cell>
          <cell r="BU670">
            <v>8</v>
          </cell>
          <cell r="BV670">
            <v>6</v>
          </cell>
          <cell r="BW670">
            <v>8</v>
          </cell>
          <cell r="BX670">
            <v>3</v>
          </cell>
          <cell r="BY670">
            <v>10</v>
          </cell>
          <cell r="BZ670">
            <v>9</v>
          </cell>
          <cell r="CA670">
            <v>3</v>
          </cell>
          <cell r="CB670">
            <v>14</v>
          </cell>
          <cell r="CC670">
            <v>2</v>
          </cell>
          <cell r="CD670">
            <v>1</v>
          </cell>
          <cell r="CE670">
            <v>7</v>
          </cell>
          <cell r="CF670">
            <v>6</v>
          </cell>
          <cell r="CG670">
            <v>7</v>
          </cell>
          <cell r="CH670">
            <v>6</v>
          </cell>
          <cell r="CI670">
            <v>3</v>
          </cell>
          <cell r="CJ670">
            <v>3</v>
          </cell>
          <cell r="CK670">
            <v>3</v>
          </cell>
          <cell r="CL670">
            <v>7</v>
          </cell>
          <cell r="CM670">
            <v>6</v>
          </cell>
          <cell r="CN670">
            <v>3</v>
          </cell>
          <cell r="CO670">
            <v>1</v>
          </cell>
          <cell r="CP670">
            <v>0</v>
          </cell>
          <cell r="CQ670">
            <v>2</v>
          </cell>
          <cell r="CR670">
            <v>2</v>
          </cell>
          <cell r="CS670">
            <v>1</v>
          </cell>
          <cell r="CT670">
            <v>0</v>
          </cell>
          <cell r="CU670">
            <v>2</v>
          </cell>
          <cell r="CV670">
            <v>0</v>
          </cell>
          <cell r="CW670">
            <v>0</v>
          </cell>
          <cell r="CX670">
            <v>0</v>
          </cell>
          <cell r="CY670">
            <v>0</v>
          </cell>
          <cell r="CZ670">
            <v>0</v>
          </cell>
          <cell r="DA670">
            <v>0</v>
          </cell>
          <cell r="DB670">
            <v>1</v>
          </cell>
          <cell r="DC670">
            <v>0</v>
          </cell>
          <cell r="DD670">
            <v>0</v>
          </cell>
          <cell r="DE670">
            <v>0</v>
          </cell>
        </row>
        <row r="671">
          <cell r="A671" t="str">
            <v>ﾀｼﾞﾘ42</v>
          </cell>
          <cell r="B671" t="str">
            <v>ﾀｼﾞﾘ</v>
          </cell>
          <cell r="C671">
            <v>4</v>
          </cell>
          <cell r="D671">
            <v>2</v>
          </cell>
          <cell r="E671">
            <v>4</v>
          </cell>
          <cell r="F671">
            <v>6</v>
          </cell>
          <cell r="G671">
            <v>3</v>
          </cell>
          <cell r="H671">
            <v>1</v>
          </cell>
          <cell r="I671">
            <v>1</v>
          </cell>
          <cell r="J671">
            <v>2</v>
          </cell>
          <cell r="K671">
            <v>4</v>
          </cell>
          <cell r="L671">
            <v>2</v>
          </cell>
          <cell r="M671">
            <v>1</v>
          </cell>
          <cell r="N671">
            <v>4</v>
          </cell>
          <cell r="O671">
            <v>2</v>
          </cell>
          <cell r="P671">
            <v>5</v>
          </cell>
          <cell r="Q671">
            <v>5</v>
          </cell>
          <cell r="R671">
            <v>0</v>
          </cell>
          <cell r="S671">
            <v>4</v>
          </cell>
          <cell r="T671">
            <v>4</v>
          </cell>
          <cell r="U671">
            <v>3</v>
          </cell>
          <cell r="V671">
            <v>1</v>
          </cell>
          <cell r="W671">
            <v>5</v>
          </cell>
          <cell r="X671">
            <v>3</v>
          </cell>
          <cell r="Y671">
            <v>1</v>
          </cell>
          <cell r="Z671">
            <v>6</v>
          </cell>
          <cell r="AA671">
            <v>2</v>
          </cell>
          <cell r="AB671">
            <v>4</v>
          </cell>
          <cell r="AC671">
            <v>4</v>
          </cell>
          <cell r="AD671">
            <v>3</v>
          </cell>
          <cell r="AE671">
            <v>3</v>
          </cell>
          <cell r="AF671">
            <v>2</v>
          </cell>
          <cell r="AG671">
            <v>4</v>
          </cell>
          <cell r="AH671">
            <v>4</v>
          </cell>
          <cell r="AI671">
            <v>2</v>
          </cell>
          <cell r="AJ671">
            <v>7</v>
          </cell>
          <cell r="AK671">
            <v>3</v>
          </cell>
          <cell r="AL671">
            <v>7</v>
          </cell>
          <cell r="AM671">
            <v>3</v>
          </cell>
          <cell r="AN671">
            <v>5</v>
          </cell>
          <cell r="AO671">
            <v>5</v>
          </cell>
          <cell r="AP671">
            <v>3</v>
          </cell>
          <cell r="AQ671">
            <v>11</v>
          </cell>
          <cell r="AR671">
            <v>1</v>
          </cell>
          <cell r="AS671">
            <v>6</v>
          </cell>
          <cell r="AT671">
            <v>2</v>
          </cell>
          <cell r="AU671">
            <v>5</v>
          </cell>
          <cell r="AV671">
            <v>6</v>
          </cell>
          <cell r="AW671">
            <v>3</v>
          </cell>
          <cell r="AX671">
            <v>2</v>
          </cell>
          <cell r="AY671">
            <v>5</v>
          </cell>
          <cell r="AZ671">
            <v>2</v>
          </cell>
          <cell r="BA671">
            <v>3</v>
          </cell>
          <cell r="BB671">
            <v>5</v>
          </cell>
          <cell r="BC671">
            <v>6</v>
          </cell>
          <cell r="BD671">
            <v>4</v>
          </cell>
          <cell r="BE671">
            <v>8</v>
          </cell>
          <cell r="BF671">
            <v>3</v>
          </cell>
          <cell r="BG671">
            <v>4</v>
          </cell>
          <cell r="BH671">
            <v>3</v>
          </cell>
          <cell r="BI671">
            <v>7</v>
          </cell>
          <cell r="BJ671">
            <v>5</v>
          </cell>
          <cell r="BK671">
            <v>8</v>
          </cell>
          <cell r="BL671">
            <v>6</v>
          </cell>
          <cell r="BM671">
            <v>3</v>
          </cell>
          <cell r="BN671">
            <v>7</v>
          </cell>
          <cell r="BO671">
            <v>8</v>
          </cell>
          <cell r="BP671">
            <v>2</v>
          </cell>
          <cell r="BQ671">
            <v>3</v>
          </cell>
          <cell r="BR671">
            <v>3</v>
          </cell>
          <cell r="BS671">
            <v>9</v>
          </cell>
          <cell r="BT671">
            <v>6</v>
          </cell>
          <cell r="BU671">
            <v>11</v>
          </cell>
          <cell r="BV671">
            <v>6</v>
          </cell>
          <cell r="BW671">
            <v>7</v>
          </cell>
          <cell r="BX671">
            <v>3</v>
          </cell>
          <cell r="BY671">
            <v>5</v>
          </cell>
          <cell r="BZ671">
            <v>14</v>
          </cell>
          <cell r="CA671">
            <v>11</v>
          </cell>
          <cell r="CB671">
            <v>8</v>
          </cell>
          <cell r="CC671">
            <v>5</v>
          </cell>
          <cell r="CD671">
            <v>9</v>
          </cell>
          <cell r="CE671">
            <v>3</v>
          </cell>
          <cell r="CF671">
            <v>7</v>
          </cell>
          <cell r="CG671">
            <v>9</v>
          </cell>
          <cell r="CH671">
            <v>8</v>
          </cell>
          <cell r="CI671">
            <v>6</v>
          </cell>
          <cell r="CJ671">
            <v>11</v>
          </cell>
          <cell r="CK671">
            <v>9</v>
          </cell>
          <cell r="CL671">
            <v>9</v>
          </cell>
          <cell r="CM671">
            <v>6</v>
          </cell>
          <cell r="CN671">
            <v>6</v>
          </cell>
          <cell r="CO671">
            <v>11</v>
          </cell>
          <cell r="CP671">
            <v>6</v>
          </cell>
          <cell r="CQ671">
            <v>10</v>
          </cell>
          <cell r="CR671">
            <v>6</v>
          </cell>
          <cell r="CS671">
            <v>5</v>
          </cell>
          <cell r="CT671">
            <v>4</v>
          </cell>
          <cell r="CU671">
            <v>6</v>
          </cell>
          <cell r="CV671">
            <v>4</v>
          </cell>
          <cell r="CW671">
            <v>7</v>
          </cell>
          <cell r="CX671">
            <v>0</v>
          </cell>
          <cell r="CY671">
            <v>2</v>
          </cell>
          <cell r="CZ671">
            <v>0</v>
          </cell>
          <cell r="DA671">
            <v>1</v>
          </cell>
          <cell r="DB671">
            <v>0</v>
          </cell>
          <cell r="DC671">
            <v>1</v>
          </cell>
          <cell r="DD671">
            <v>1</v>
          </cell>
          <cell r="DE671">
            <v>1</v>
          </cell>
        </row>
        <row r="672">
          <cell r="A672" t="str">
            <v>ﾀﾃﾉ 41</v>
          </cell>
          <cell r="B672" t="str">
            <v xml:space="preserve">ﾀﾃﾉ </v>
          </cell>
          <cell r="C672">
            <v>4</v>
          </cell>
          <cell r="D672">
            <v>1</v>
          </cell>
          <cell r="E672">
            <v>3</v>
          </cell>
          <cell r="F672">
            <v>4</v>
          </cell>
          <cell r="G672">
            <v>4</v>
          </cell>
          <cell r="H672">
            <v>4</v>
          </cell>
          <cell r="I672">
            <v>4</v>
          </cell>
          <cell r="J672">
            <v>2</v>
          </cell>
          <cell r="K672">
            <v>4</v>
          </cell>
          <cell r="L672">
            <v>6</v>
          </cell>
          <cell r="M672">
            <v>1</v>
          </cell>
          <cell r="N672">
            <v>7</v>
          </cell>
          <cell r="O672">
            <v>4</v>
          </cell>
          <cell r="P672">
            <v>2</v>
          </cell>
          <cell r="Q672">
            <v>6</v>
          </cell>
          <cell r="R672">
            <v>7</v>
          </cell>
          <cell r="S672">
            <v>5</v>
          </cell>
          <cell r="T672">
            <v>1</v>
          </cell>
          <cell r="U672">
            <v>6</v>
          </cell>
          <cell r="V672">
            <v>6</v>
          </cell>
          <cell r="W672">
            <v>4</v>
          </cell>
          <cell r="X672">
            <v>2</v>
          </cell>
          <cell r="Y672">
            <v>3</v>
          </cell>
          <cell r="Z672">
            <v>7</v>
          </cell>
          <cell r="AA672">
            <v>5</v>
          </cell>
          <cell r="AB672">
            <v>5</v>
          </cell>
          <cell r="AC672">
            <v>8</v>
          </cell>
          <cell r="AD672">
            <v>5</v>
          </cell>
          <cell r="AE672">
            <v>6</v>
          </cell>
          <cell r="AF672">
            <v>11</v>
          </cell>
          <cell r="AG672">
            <v>3</v>
          </cell>
          <cell r="AH672">
            <v>7</v>
          </cell>
          <cell r="AI672">
            <v>2</v>
          </cell>
          <cell r="AJ672">
            <v>3</v>
          </cell>
          <cell r="AK672">
            <v>3</v>
          </cell>
          <cell r="AL672">
            <v>3</v>
          </cell>
          <cell r="AM672">
            <v>6</v>
          </cell>
          <cell r="AN672">
            <v>6</v>
          </cell>
          <cell r="AO672">
            <v>5</v>
          </cell>
          <cell r="AP672">
            <v>6</v>
          </cell>
          <cell r="AQ672">
            <v>4</v>
          </cell>
          <cell r="AR672">
            <v>4</v>
          </cell>
          <cell r="AS672">
            <v>9</v>
          </cell>
          <cell r="AT672">
            <v>11</v>
          </cell>
          <cell r="AU672">
            <v>7</v>
          </cell>
          <cell r="AV672">
            <v>6</v>
          </cell>
          <cell r="AW672">
            <v>11</v>
          </cell>
          <cell r="AX672">
            <v>11</v>
          </cell>
          <cell r="AY672">
            <v>10</v>
          </cell>
          <cell r="AZ672">
            <v>10</v>
          </cell>
          <cell r="BA672">
            <v>6</v>
          </cell>
          <cell r="BB672">
            <v>8</v>
          </cell>
          <cell r="BC672">
            <v>11</v>
          </cell>
          <cell r="BD672">
            <v>4</v>
          </cell>
          <cell r="BE672">
            <v>5</v>
          </cell>
          <cell r="BF672">
            <v>8</v>
          </cell>
          <cell r="BG672">
            <v>9</v>
          </cell>
          <cell r="BH672">
            <v>6</v>
          </cell>
          <cell r="BI672">
            <v>5</v>
          </cell>
          <cell r="BJ672">
            <v>8</v>
          </cell>
          <cell r="BK672">
            <v>4</v>
          </cell>
          <cell r="BL672">
            <v>9</v>
          </cell>
          <cell r="BM672">
            <v>15</v>
          </cell>
          <cell r="BN672">
            <v>6</v>
          </cell>
          <cell r="BO672">
            <v>12</v>
          </cell>
          <cell r="BP672">
            <v>6</v>
          </cell>
          <cell r="BQ672">
            <v>9</v>
          </cell>
          <cell r="BR672">
            <v>2</v>
          </cell>
          <cell r="BS672">
            <v>6</v>
          </cell>
          <cell r="BT672">
            <v>8</v>
          </cell>
          <cell r="BU672">
            <v>11</v>
          </cell>
          <cell r="BV672">
            <v>7</v>
          </cell>
          <cell r="BW672">
            <v>8</v>
          </cell>
          <cell r="BX672">
            <v>7</v>
          </cell>
          <cell r="BY672">
            <v>8</v>
          </cell>
          <cell r="BZ672">
            <v>8</v>
          </cell>
          <cell r="CA672">
            <v>6</v>
          </cell>
          <cell r="CB672">
            <v>7</v>
          </cell>
          <cell r="CC672">
            <v>6</v>
          </cell>
          <cell r="CD672">
            <v>5</v>
          </cell>
          <cell r="CE672">
            <v>7</v>
          </cell>
          <cell r="CF672">
            <v>5</v>
          </cell>
          <cell r="CG672">
            <v>6</v>
          </cell>
          <cell r="CH672">
            <v>7</v>
          </cell>
          <cell r="CI672">
            <v>3</v>
          </cell>
          <cell r="CJ672">
            <v>4</v>
          </cell>
          <cell r="CK672">
            <v>2</v>
          </cell>
          <cell r="CL672">
            <v>2</v>
          </cell>
          <cell r="CM672">
            <v>5</v>
          </cell>
          <cell r="CN672">
            <v>2</v>
          </cell>
          <cell r="CO672">
            <v>3</v>
          </cell>
          <cell r="CP672">
            <v>2</v>
          </cell>
          <cell r="CQ672">
            <v>4</v>
          </cell>
          <cell r="CR672">
            <v>0</v>
          </cell>
          <cell r="CS672">
            <v>0</v>
          </cell>
          <cell r="CT672">
            <v>1</v>
          </cell>
          <cell r="CU672">
            <v>0</v>
          </cell>
          <cell r="CV672">
            <v>0</v>
          </cell>
          <cell r="CW672">
            <v>0</v>
          </cell>
          <cell r="CX672">
            <v>0</v>
          </cell>
          <cell r="CY672">
            <v>0</v>
          </cell>
          <cell r="CZ672">
            <v>0</v>
          </cell>
          <cell r="DA672">
            <v>0</v>
          </cell>
          <cell r="DB672">
            <v>0</v>
          </cell>
          <cell r="DC672">
            <v>0</v>
          </cell>
          <cell r="DD672">
            <v>0</v>
          </cell>
          <cell r="DE672">
            <v>0</v>
          </cell>
        </row>
        <row r="673">
          <cell r="A673" t="str">
            <v>ﾀﾃﾉ 42</v>
          </cell>
          <cell r="B673" t="str">
            <v xml:space="preserve">ﾀﾃﾉ </v>
          </cell>
          <cell r="C673">
            <v>4</v>
          </cell>
          <cell r="D673">
            <v>2</v>
          </cell>
          <cell r="E673">
            <v>3</v>
          </cell>
          <cell r="F673">
            <v>3</v>
          </cell>
          <cell r="G673">
            <v>3</v>
          </cell>
          <cell r="H673">
            <v>1</v>
          </cell>
          <cell r="I673">
            <v>3</v>
          </cell>
          <cell r="J673">
            <v>6</v>
          </cell>
          <cell r="K673">
            <v>9</v>
          </cell>
          <cell r="L673">
            <v>4</v>
          </cell>
          <cell r="M673">
            <v>9</v>
          </cell>
          <cell r="N673">
            <v>11</v>
          </cell>
          <cell r="O673">
            <v>3</v>
          </cell>
          <cell r="P673">
            <v>10</v>
          </cell>
          <cell r="Q673">
            <v>4</v>
          </cell>
          <cell r="R673">
            <v>9</v>
          </cell>
          <cell r="S673">
            <v>0</v>
          </cell>
          <cell r="T673">
            <v>9</v>
          </cell>
          <cell r="U673">
            <v>6</v>
          </cell>
          <cell r="V673">
            <v>2</v>
          </cell>
          <cell r="W673">
            <v>3</v>
          </cell>
          <cell r="X673">
            <v>5</v>
          </cell>
          <cell r="Y673">
            <v>3</v>
          </cell>
          <cell r="Z673">
            <v>3</v>
          </cell>
          <cell r="AA673">
            <v>2</v>
          </cell>
          <cell r="AB673">
            <v>1</v>
          </cell>
          <cell r="AC673">
            <v>8</v>
          </cell>
          <cell r="AD673">
            <v>3</v>
          </cell>
          <cell r="AE673">
            <v>3</v>
          </cell>
          <cell r="AF673">
            <v>4</v>
          </cell>
          <cell r="AG673">
            <v>3</v>
          </cell>
          <cell r="AH673">
            <v>7</v>
          </cell>
          <cell r="AI673">
            <v>7</v>
          </cell>
          <cell r="AJ673">
            <v>6</v>
          </cell>
          <cell r="AK673">
            <v>3</v>
          </cell>
          <cell r="AL673">
            <v>7</v>
          </cell>
          <cell r="AM673">
            <v>5</v>
          </cell>
          <cell r="AN673">
            <v>2</v>
          </cell>
          <cell r="AO673">
            <v>1</v>
          </cell>
          <cell r="AP673">
            <v>6</v>
          </cell>
          <cell r="AQ673">
            <v>9</v>
          </cell>
          <cell r="AR673">
            <v>10</v>
          </cell>
          <cell r="AS673">
            <v>6</v>
          </cell>
          <cell r="AT673">
            <v>6</v>
          </cell>
          <cell r="AU673">
            <v>5</v>
          </cell>
          <cell r="AV673">
            <v>8</v>
          </cell>
          <cell r="AW673">
            <v>11</v>
          </cell>
          <cell r="AX673">
            <v>8</v>
          </cell>
          <cell r="AY673">
            <v>6</v>
          </cell>
          <cell r="AZ673">
            <v>6</v>
          </cell>
          <cell r="BA673">
            <v>7</v>
          </cell>
          <cell r="BB673">
            <v>2</v>
          </cell>
          <cell r="BC673">
            <v>9</v>
          </cell>
          <cell r="BD673">
            <v>9</v>
          </cell>
          <cell r="BE673">
            <v>5</v>
          </cell>
          <cell r="BF673">
            <v>5</v>
          </cell>
          <cell r="BG673">
            <v>9</v>
          </cell>
          <cell r="BH673">
            <v>3</v>
          </cell>
          <cell r="BI673">
            <v>9</v>
          </cell>
          <cell r="BJ673">
            <v>2</v>
          </cell>
          <cell r="BK673">
            <v>8</v>
          </cell>
          <cell r="BL673">
            <v>7</v>
          </cell>
          <cell r="BM673">
            <v>4</v>
          </cell>
          <cell r="BN673">
            <v>4</v>
          </cell>
          <cell r="BO673">
            <v>3</v>
          </cell>
          <cell r="BP673">
            <v>6</v>
          </cell>
          <cell r="BQ673">
            <v>12</v>
          </cell>
          <cell r="BR673">
            <v>10</v>
          </cell>
          <cell r="BS673">
            <v>8</v>
          </cell>
          <cell r="BT673">
            <v>9</v>
          </cell>
          <cell r="BU673">
            <v>8</v>
          </cell>
          <cell r="BV673">
            <v>8</v>
          </cell>
          <cell r="BW673">
            <v>6</v>
          </cell>
          <cell r="BX673">
            <v>9</v>
          </cell>
          <cell r="BY673">
            <v>6</v>
          </cell>
          <cell r="BZ673">
            <v>5</v>
          </cell>
          <cell r="CA673">
            <v>4</v>
          </cell>
          <cell r="CB673">
            <v>4</v>
          </cell>
          <cell r="CC673">
            <v>8</v>
          </cell>
          <cell r="CD673">
            <v>4</v>
          </cell>
          <cell r="CE673">
            <v>8</v>
          </cell>
          <cell r="CF673">
            <v>8</v>
          </cell>
          <cell r="CG673">
            <v>8</v>
          </cell>
          <cell r="CH673">
            <v>4</v>
          </cell>
          <cell r="CI673">
            <v>5</v>
          </cell>
          <cell r="CJ673">
            <v>8</v>
          </cell>
          <cell r="CK673">
            <v>4</v>
          </cell>
          <cell r="CL673">
            <v>4</v>
          </cell>
          <cell r="CM673">
            <v>3</v>
          </cell>
          <cell r="CN673">
            <v>6</v>
          </cell>
          <cell r="CO673">
            <v>7</v>
          </cell>
          <cell r="CP673">
            <v>4</v>
          </cell>
          <cell r="CQ673">
            <v>0</v>
          </cell>
          <cell r="CR673">
            <v>2</v>
          </cell>
          <cell r="CS673">
            <v>2</v>
          </cell>
          <cell r="CT673">
            <v>0</v>
          </cell>
          <cell r="CU673">
            <v>3</v>
          </cell>
          <cell r="CV673">
            <v>1</v>
          </cell>
          <cell r="CW673">
            <v>1</v>
          </cell>
          <cell r="CX673">
            <v>0</v>
          </cell>
          <cell r="CY673">
            <v>0</v>
          </cell>
          <cell r="CZ673">
            <v>0</v>
          </cell>
          <cell r="DA673">
            <v>0</v>
          </cell>
          <cell r="DB673">
            <v>0</v>
          </cell>
          <cell r="DC673">
            <v>0</v>
          </cell>
          <cell r="DD673">
            <v>0</v>
          </cell>
          <cell r="DE673">
            <v>0</v>
          </cell>
        </row>
        <row r="674">
          <cell r="A674" t="str">
            <v>ﾂﾂﾐ 41</v>
          </cell>
          <cell r="B674" t="str">
            <v xml:space="preserve">ﾂﾂﾐ </v>
          </cell>
          <cell r="C674">
            <v>4</v>
          </cell>
          <cell r="D674">
            <v>1</v>
          </cell>
          <cell r="E674">
            <v>3</v>
          </cell>
          <cell r="F674">
            <v>2</v>
          </cell>
          <cell r="G674">
            <v>1</v>
          </cell>
          <cell r="H674">
            <v>3</v>
          </cell>
          <cell r="I674">
            <v>1</v>
          </cell>
          <cell r="J674">
            <v>1</v>
          </cell>
          <cell r="K674">
            <v>1</v>
          </cell>
          <cell r="L674">
            <v>1</v>
          </cell>
          <cell r="M674">
            <v>4</v>
          </cell>
          <cell r="N674">
            <v>5</v>
          </cell>
          <cell r="O674">
            <v>6</v>
          </cell>
          <cell r="P674">
            <v>5</v>
          </cell>
          <cell r="Q674">
            <v>5</v>
          </cell>
          <cell r="R674">
            <v>4</v>
          </cell>
          <cell r="S674">
            <v>6</v>
          </cell>
          <cell r="T674">
            <v>3</v>
          </cell>
          <cell r="U674">
            <v>4</v>
          </cell>
          <cell r="V674">
            <v>2</v>
          </cell>
          <cell r="W674">
            <v>6</v>
          </cell>
          <cell r="X674">
            <v>3</v>
          </cell>
          <cell r="Y674">
            <v>4</v>
          </cell>
          <cell r="Z674">
            <v>3</v>
          </cell>
          <cell r="AA674">
            <v>1</v>
          </cell>
          <cell r="AB674">
            <v>1</v>
          </cell>
          <cell r="AC674">
            <v>2</v>
          </cell>
          <cell r="AD674">
            <v>1</v>
          </cell>
          <cell r="AE674">
            <v>1</v>
          </cell>
          <cell r="AF674">
            <v>3</v>
          </cell>
          <cell r="AG674">
            <v>1</v>
          </cell>
          <cell r="AH674">
            <v>4</v>
          </cell>
          <cell r="AI674">
            <v>4</v>
          </cell>
          <cell r="AJ674">
            <v>2</v>
          </cell>
          <cell r="AK674">
            <v>5</v>
          </cell>
          <cell r="AL674">
            <v>3</v>
          </cell>
          <cell r="AM674">
            <v>4</v>
          </cell>
          <cell r="AN674">
            <v>5</v>
          </cell>
          <cell r="AO674">
            <v>4</v>
          </cell>
          <cell r="AP674">
            <v>6</v>
          </cell>
          <cell r="AQ674">
            <v>3</v>
          </cell>
          <cell r="AR674">
            <v>5</v>
          </cell>
          <cell r="AS674">
            <v>5</v>
          </cell>
          <cell r="AT674">
            <v>5</v>
          </cell>
          <cell r="AU674">
            <v>5</v>
          </cell>
          <cell r="AV674">
            <v>5</v>
          </cell>
          <cell r="AW674">
            <v>2</v>
          </cell>
          <cell r="AX674">
            <v>8</v>
          </cell>
          <cell r="AY674">
            <v>4</v>
          </cell>
          <cell r="AZ674">
            <v>5</v>
          </cell>
          <cell r="BA674">
            <v>3</v>
          </cell>
          <cell r="BB674">
            <v>3</v>
          </cell>
          <cell r="BC674">
            <v>5</v>
          </cell>
          <cell r="BD674">
            <v>5</v>
          </cell>
          <cell r="BE674">
            <v>3</v>
          </cell>
          <cell r="BF674">
            <v>7</v>
          </cell>
          <cell r="BG674">
            <v>2</v>
          </cell>
          <cell r="BH674">
            <v>8</v>
          </cell>
          <cell r="BI674">
            <v>2</v>
          </cell>
          <cell r="BJ674">
            <v>2</v>
          </cell>
          <cell r="BK674">
            <v>2</v>
          </cell>
          <cell r="BL674">
            <v>5</v>
          </cell>
          <cell r="BM674">
            <v>3</v>
          </cell>
          <cell r="BN674">
            <v>3</v>
          </cell>
          <cell r="BO674">
            <v>8</v>
          </cell>
          <cell r="BP674">
            <v>7</v>
          </cell>
          <cell r="BQ674">
            <v>5</v>
          </cell>
          <cell r="BR674">
            <v>8</v>
          </cell>
          <cell r="BS674">
            <v>4</v>
          </cell>
          <cell r="BT674">
            <v>6</v>
          </cell>
          <cell r="BU674">
            <v>11</v>
          </cell>
          <cell r="BV674">
            <v>6</v>
          </cell>
          <cell r="BW674">
            <v>6</v>
          </cell>
          <cell r="BX674">
            <v>1</v>
          </cell>
          <cell r="BY674">
            <v>7</v>
          </cell>
          <cell r="BZ674">
            <v>4</v>
          </cell>
          <cell r="CA674">
            <v>4</v>
          </cell>
          <cell r="CB674">
            <v>3</v>
          </cell>
          <cell r="CC674">
            <v>6</v>
          </cell>
          <cell r="CD674">
            <v>2</v>
          </cell>
          <cell r="CE674">
            <v>3</v>
          </cell>
          <cell r="CF674">
            <v>2</v>
          </cell>
          <cell r="CG674">
            <v>5</v>
          </cell>
          <cell r="CH674">
            <v>3</v>
          </cell>
          <cell r="CI674">
            <v>1</v>
          </cell>
          <cell r="CJ674">
            <v>3</v>
          </cell>
          <cell r="CK674">
            <v>2</v>
          </cell>
          <cell r="CL674">
            <v>3</v>
          </cell>
          <cell r="CM674">
            <v>1</v>
          </cell>
          <cell r="CN674">
            <v>2</v>
          </cell>
          <cell r="CO674">
            <v>1</v>
          </cell>
          <cell r="CP674">
            <v>1</v>
          </cell>
          <cell r="CQ674">
            <v>0</v>
          </cell>
          <cell r="CR674">
            <v>1</v>
          </cell>
          <cell r="CS674">
            <v>1</v>
          </cell>
          <cell r="CT674">
            <v>1</v>
          </cell>
          <cell r="CU674">
            <v>1</v>
          </cell>
          <cell r="CV674">
            <v>0</v>
          </cell>
          <cell r="CW674">
            <v>0</v>
          </cell>
          <cell r="CX674">
            <v>0</v>
          </cell>
          <cell r="CY674">
            <v>0</v>
          </cell>
          <cell r="CZ674">
            <v>0</v>
          </cell>
          <cell r="DA674">
            <v>0</v>
          </cell>
          <cell r="DB674">
            <v>0</v>
          </cell>
          <cell r="DC674">
            <v>0</v>
          </cell>
          <cell r="DD674">
            <v>1</v>
          </cell>
          <cell r="DE674">
            <v>0</v>
          </cell>
        </row>
        <row r="675">
          <cell r="A675" t="str">
            <v>ﾂﾂﾐ 42</v>
          </cell>
          <cell r="B675" t="str">
            <v xml:space="preserve">ﾂﾂﾐ </v>
          </cell>
          <cell r="C675">
            <v>4</v>
          </cell>
          <cell r="D675">
            <v>2</v>
          </cell>
          <cell r="E675">
            <v>3</v>
          </cell>
          <cell r="F675">
            <v>5</v>
          </cell>
          <cell r="G675">
            <v>2</v>
          </cell>
          <cell r="H675">
            <v>1</v>
          </cell>
          <cell r="I675">
            <v>2</v>
          </cell>
          <cell r="J675">
            <v>4</v>
          </cell>
          <cell r="K675">
            <v>5</v>
          </cell>
          <cell r="L675">
            <v>0</v>
          </cell>
          <cell r="M675">
            <v>5</v>
          </cell>
          <cell r="N675">
            <v>6</v>
          </cell>
          <cell r="O675">
            <v>9</v>
          </cell>
          <cell r="P675">
            <v>4</v>
          </cell>
          <cell r="Q675">
            <v>2</v>
          </cell>
          <cell r="R675">
            <v>4</v>
          </cell>
          <cell r="S675">
            <v>4</v>
          </cell>
          <cell r="T675">
            <v>2</v>
          </cell>
          <cell r="U675">
            <v>4</v>
          </cell>
          <cell r="V675">
            <v>2</v>
          </cell>
          <cell r="W675">
            <v>5</v>
          </cell>
          <cell r="X675">
            <v>2</v>
          </cell>
          <cell r="Y675">
            <v>1</v>
          </cell>
          <cell r="Z675">
            <v>3</v>
          </cell>
          <cell r="AA675">
            <v>1</v>
          </cell>
          <cell r="AB675">
            <v>3</v>
          </cell>
          <cell r="AC675">
            <v>4</v>
          </cell>
          <cell r="AD675">
            <v>3</v>
          </cell>
          <cell r="AE675">
            <v>2</v>
          </cell>
          <cell r="AF675">
            <v>2</v>
          </cell>
          <cell r="AG675">
            <v>1</v>
          </cell>
          <cell r="AH675">
            <v>4</v>
          </cell>
          <cell r="AI675">
            <v>2</v>
          </cell>
          <cell r="AJ675">
            <v>3</v>
          </cell>
          <cell r="AK675">
            <v>1</v>
          </cell>
          <cell r="AL675">
            <v>4</v>
          </cell>
          <cell r="AM675">
            <v>4</v>
          </cell>
          <cell r="AN675">
            <v>2</v>
          </cell>
          <cell r="AO675">
            <v>6</v>
          </cell>
          <cell r="AP675">
            <v>5</v>
          </cell>
          <cell r="AQ675">
            <v>4</v>
          </cell>
          <cell r="AR675">
            <v>3</v>
          </cell>
          <cell r="AS675">
            <v>5</v>
          </cell>
          <cell r="AT675">
            <v>4</v>
          </cell>
          <cell r="AU675">
            <v>2</v>
          </cell>
          <cell r="AV675">
            <v>7</v>
          </cell>
          <cell r="AW675">
            <v>5</v>
          </cell>
          <cell r="AX675">
            <v>8</v>
          </cell>
          <cell r="AY675">
            <v>12</v>
          </cell>
          <cell r="AZ675">
            <v>2</v>
          </cell>
          <cell r="BA675">
            <v>7</v>
          </cell>
          <cell r="BB675">
            <v>5</v>
          </cell>
          <cell r="BC675">
            <v>3</v>
          </cell>
          <cell r="BD675">
            <v>3</v>
          </cell>
          <cell r="BE675">
            <v>6</v>
          </cell>
          <cell r="BF675">
            <v>3</v>
          </cell>
          <cell r="BG675">
            <v>0</v>
          </cell>
          <cell r="BH675">
            <v>8</v>
          </cell>
          <cell r="BI675">
            <v>5</v>
          </cell>
          <cell r="BJ675">
            <v>3</v>
          </cell>
          <cell r="BK675">
            <v>7</v>
          </cell>
          <cell r="BL675">
            <v>4</v>
          </cell>
          <cell r="BM675">
            <v>5</v>
          </cell>
          <cell r="BN675">
            <v>8</v>
          </cell>
          <cell r="BO675">
            <v>2</v>
          </cell>
          <cell r="BP675">
            <v>3</v>
          </cell>
          <cell r="BQ675">
            <v>11</v>
          </cell>
          <cell r="BR675">
            <v>4</v>
          </cell>
          <cell r="BS675">
            <v>3</v>
          </cell>
          <cell r="BT675">
            <v>5</v>
          </cell>
          <cell r="BU675">
            <v>10</v>
          </cell>
          <cell r="BV675">
            <v>6</v>
          </cell>
          <cell r="BW675">
            <v>7</v>
          </cell>
          <cell r="BX675">
            <v>2</v>
          </cell>
          <cell r="BY675">
            <v>5</v>
          </cell>
          <cell r="BZ675">
            <v>5</v>
          </cell>
          <cell r="CA675">
            <v>3</v>
          </cell>
          <cell r="CB675">
            <v>7</v>
          </cell>
          <cell r="CC675">
            <v>5</v>
          </cell>
          <cell r="CD675">
            <v>4</v>
          </cell>
          <cell r="CE675">
            <v>5</v>
          </cell>
          <cell r="CF675">
            <v>2</v>
          </cell>
          <cell r="CG675">
            <v>3</v>
          </cell>
          <cell r="CH675">
            <v>5</v>
          </cell>
          <cell r="CI675">
            <v>2</v>
          </cell>
          <cell r="CJ675">
            <v>3</v>
          </cell>
          <cell r="CK675">
            <v>1</v>
          </cell>
          <cell r="CL675">
            <v>0</v>
          </cell>
          <cell r="CM675">
            <v>2</v>
          </cell>
          <cell r="CN675">
            <v>3</v>
          </cell>
          <cell r="CO675">
            <v>7</v>
          </cell>
          <cell r="CP675">
            <v>1</v>
          </cell>
          <cell r="CQ675">
            <v>1</v>
          </cell>
          <cell r="CR675">
            <v>2</v>
          </cell>
          <cell r="CS675">
            <v>2</v>
          </cell>
          <cell r="CT675">
            <v>1</v>
          </cell>
          <cell r="CU675">
            <v>0</v>
          </cell>
          <cell r="CV675">
            <v>2</v>
          </cell>
          <cell r="CW675">
            <v>1</v>
          </cell>
          <cell r="CX675">
            <v>0</v>
          </cell>
          <cell r="CY675">
            <v>0</v>
          </cell>
          <cell r="CZ675">
            <v>0</v>
          </cell>
          <cell r="DA675">
            <v>0</v>
          </cell>
          <cell r="DB675">
            <v>1</v>
          </cell>
          <cell r="DC675">
            <v>0</v>
          </cell>
          <cell r="DD675">
            <v>0</v>
          </cell>
          <cell r="DE675">
            <v>0</v>
          </cell>
        </row>
        <row r="676">
          <cell r="A676" t="str">
            <v>ﾂﾓﾘ 41</v>
          </cell>
          <cell r="B676" t="str">
            <v xml:space="preserve">ﾂﾓﾘ </v>
          </cell>
          <cell r="C676">
            <v>4</v>
          </cell>
          <cell r="D676">
            <v>1</v>
          </cell>
          <cell r="E676">
            <v>8</v>
          </cell>
          <cell r="F676">
            <v>2</v>
          </cell>
          <cell r="G676">
            <v>4</v>
          </cell>
          <cell r="H676">
            <v>1</v>
          </cell>
          <cell r="I676">
            <v>3</v>
          </cell>
          <cell r="J676">
            <v>1</v>
          </cell>
          <cell r="K676">
            <v>2</v>
          </cell>
          <cell r="L676">
            <v>3</v>
          </cell>
          <cell r="M676">
            <v>5</v>
          </cell>
          <cell r="N676">
            <v>2</v>
          </cell>
          <cell r="O676">
            <v>5</v>
          </cell>
          <cell r="P676">
            <v>3</v>
          </cell>
          <cell r="Q676">
            <v>5</v>
          </cell>
          <cell r="R676">
            <v>5</v>
          </cell>
          <cell r="S676">
            <v>9</v>
          </cell>
          <cell r="T676">
            <v>7</v>
          </cell>
          <cell r="U676">
            <v>1</v>
          </cell>
          <cell r="V676">
            <v>1</v>
          </cell>
          <cell r="W676">
            <v>4</v>
          </cell>
          <cell r="X676">
            <v>3</v>
          </cell>
          <cell r="Y676">
            <v>3</v>
          </cell>
          <cell r="Z676">
            <v>1</v>
          </cell>
          <cell r="AA676">
            <v>7</v>
          </cell>
          <cell r="AB676">
            <v>5</v>
          </cell>
          <cell r="AC676">
            <v>3</v>
          </cell>
          <cell r="AD676">
            <v>2</v>
          </cell>
          <cell r="AE676">
            <v>11</v>
          </cell>
          <cell r="AF676">
            <v>1</v>
          </cell>
          <cell r="AG676">
            <v>8</v>
          </cell>
          <cell r="AH676">
            <v>4</v>
          </cell>
          <cell r="AI676">
            <v>4</v>
          </cell>
          <cell r="AJ676">
            <v>10</v>
          </cell>
          <cell r="AK676">
            <v>3</v>
          </cell>
          <cell r="AL676">
            <v>6</v>
          </cell>
          <cell r="AM676">
            <v>5</v>
          </cell>
          <cell r="AN676">
            <v>2</v>
          </cell>
          <cell r="AO676">
            <v>6</v>
          </cell>
          <cell r="AP676">
            <v>5</v>
          </cell>
          <cell r="AQ676">
            <v>5</v>
          </cell>
          <cell r="AR676">
            <v>7</v>
          </cell>
          <cell r="AS676">
            <v>2</v>
          </cell>
          <cell r="AT676">
            <v>6</v>
          </cell>
          <cell r="AU676">
            <v>7</v>
          </cell>
          <cell r="AV676">
            <v>4</v>
          </cell>
          <cell r="AW676">
            <v>8</v>
          </cell>
          <cell r="AX676">
            <v>6</v>
          </cell>
          <cell r="AY676">
            <v>6</v>
          </cell>
          <cell r="AZ676">
            <v>10</v>
          </cell>
          <cell r="BA676">
            <v>4</v>
          </cell>
          <cell r="BB676">
            <v>4</v>
          </cell>
          <cell r="BC676">
            <v>5</v>
          </cell>
          <cell r="BD676">
            <v>2</v>
          </cell>
          <cell r="BE676">
            <v>6</v>
          </cell>
          <cell r="BF676">
            <v>7</v>
          </cell>
          <cell r="BG676">
            <v>3</v>
          </cell>
          <cell r="BH676">
            <v>1</v>
          </cell>
          <cell r="BI676">
            <v>6</v>
          </cell>
          <cell r="BJ676">
            <v>4</v>
          </cell>
          <cell r="BK676">
            <v>3</v>
          </cell>
          <cell r="BL676">
            <v>3</v>
          </cell>
          <cell r="BM676">
            <v>2</v>
          </cell>
          <cell r="BN676">
            <v>8</v>
          </cell>
          <cell r="BO676">
            <v>4</v>
          </cell>
          <cell r="BP676">
            <v>3</v>
          </cell>
          <cell r="BQ676">
            <v>6</v>
          </cell>
          <cell r="BR676">
            <v>3</v>
          </cell>
          <cell r="BS676">
            <v>3</v>
          </cell>
          <cell r="BT676">
            <v>3</v>
          </cell>
          <cell r="BU676">
            <v>2</v>
          </cell>
          <cell r="BV676">
            <v>8</v>
          </cell>
          <cell r="BW676">
            <v>11</v>
          </cell>
          <cell r="BX676">
            <v>3</v>
          </cell>
          <cell r="BY676">
            <v>2</v>
          </cell>
          <cell r="BZ676">
            <v>1</v>
          </cell>
          <cell r="CA676">
            <v>2</v>
          </cell>
          <cell r="CB676">
            <v>4</v>
          </cell>
          <cell r="CC676">
            <v>3</v>
          </cell>
          <cell r="CD676">
            <v>5</v>
          </cell>
          <cell r="CE676">
            <v>3</v>
          </cell>
          <cell r="CF676">
            <v>3</v>
          </cell>
          <cell r="CG676">
            <v>3</v>
          </cell>
          <cell r="CH676">
            <v>2</v>
          </cell>
          <cell r="CI676">
            <v>1</v>
          </cell>
          <cell r="CJ676">
            <v>2</v>
          </cell>
          <cell r="CK676">
            <v>3</v>
          </cell>
          <cell r="CL676">
            <v>2</v>
          </cell>
          <cell r="CM676">
            <v>1</v>
          </cell>
          <cell r="CN676">
            <v>0</v>
          </cell>
          <cell r="CO676">
            <v>2</v>
          </cell>
          <cell r="CP676">
            <v>1</v>
          </cell>
          <cell r="CQ676">
            <v>1</v>
          </cell>
          <cell r="CR676">
            <v>0</v>
          </cell>
          <cell r="CS676">
            <v>0</v>
          </cell>
          <cell r="CT676">
            <v>0</v>
          </cell>
          <cell r="CU676">
            <v>0</v>
          </cell>
          <cell r="CV676">
            <v>0</v>
          </cell>
          <cell r="CW676">
            <v>0</v>
          </cell>
          <cell r="CX676">
            <v>0</v>
          </cell>
          <cell r="CY676">
            <v>0</v>
          </cell>
          <cell r="CZ676">
            <v>0</v>
          </cell>
          <cell r="DA676">
            <v>0</v>
          </cell>
          <cell r="DB676">
            <v>0</v>
          </cell>
          <cell r="DC676">
            <v>0</v>
          </cell>
          <cell r="DD676">
            <v>0</v>
          </cell>
          <cell r="DE676">
            <v>0</v>
          </cell>
        </row>
        <row r="677">
          <cell r="A677" t="str">
            <v>ﾂﾓﾘ 42</v>
          </cell>
          <cell r="B677" t="str">
            <v xml:space="preserve">ﾂﾓﾘ </v>
          </cell>
          <cell r="C677">
            <v>4</v>
          </cell>
          <cell r="D677">
            <v>2</v>
          </cell>
          <cell r="E677">
            <v>1</v>
          </cell>
          <cell r="F677">
            <v>5</v>
          </cell>
          <cell r="G677">
            <v>6</v>
          </cell>
          <cell r="H677">
            <v>2</v>
          </cell>
          <cell r="I677">
            <v>2</v>
          </cell>
          <cell r="J677">
            <v>5</v>
          </cell>
          <cell r="K677">
            <v>2</v>
          </cell>
          <cell r="L677">
            <v>6</v>
          </cell>
          <cell r="M677">
            <v>2</v>
          </cell>
          <cell r="N677">
            <v>0</v>
          </cell>
          <cell r="O677">
            <v>2</v>
          </cell>
          <cell r="P677">
            <v>4</v>
          </cell>
          <cell r="Q677">
            <v>6</v>
          </cell>
          <cell r="R677">
            <v>5</v>
          </cell>
          <cell r="S677">
            <v>1</v>
          </cell>
          <cell r="T677">
            <v>4</v>
          </cell>
          <cell r="U677">
            <v>3</v>
          </cell>
          <cell r="V677">
            <v>3</v>
          </cell>
          <cell r="W677">
            <v>3</v>
          </cell>
          <cell r="X677">
            <v>5</v>
          </cell>
          <cell r="Y677">
            <v>3</v>
          </cell>
          <cell r="Z677">
            <v>4</v>
          </cell>
          <cell r="AA677">
            <v>6</v>
          </cell>
          <cell r="AB677">
            <v>6</v>
          </cell>
          <cell r="AC677">
            <v>3</v>
          </cell>
          <cell r="AD677">
            <v>4</v>
          </cell>
          <cell r="AE677">
            <v>0</v>
          </cell>
          <cell r="AF677">
            <v>7</v>
          </cell>
          <cell r="AG677">
            <v>6</v>
          </cell>
          <cell r="AH677">
            <v>4</v>
          </cell>
          <cell r="AI677">
            <v>6</v>
          </cell>
          <cell r="AJ677">
            <v>9</v>
          </cell>
          <cell r="AK677">
            <v>4</v>
          </cell>
          <cell r="AL677">
            <v>5</v>
          </cell>
          <cell r="AM677">
            <v>5</v>
          </cell>
          <cell r="AN677">
            <v>0</v>
          </cell>
          <cell r="AO677">
            <v>4</v>
          </cell>
          <cell r="AP677">
            <v>1</v>
          </cell>
          <cell r="AQ677">
            <v>4</v>
          </cell>
          <cell r="AR677">
            <v>5</v>
          </cell>
          <cell r="AS677">
            <v>2</v>
          </cell>
          <cell r="AT677">
            <v>4</v>
          </cell>
          <cell r="AU677">
            <v>7</v>
          </cell>
          <cell r="AV677">
            <v>8</v>
          </cell>
          <cell r="AW677">
            <v>11</v>
          </cell>
          <cell r="AX677">
            <v>5</v>
          </cell>
          <cell r="AY677">
            <v>10</v>
          </cell>
          <cell r="AZ677">
            <v>5</v>
          </cell>
          <cell r="BA677">
            <v>5</v>
          </cell>
          <cell r="BB677">
            <v>7</v>
          </cell>
          <cell r="BC677">
            <v>5</v>
          </cell>
          <cell r="BD677">
            <v>2</v>
          </cell>
          <cell r="BE677">
            <v>6</v>
          </cell>
          <cell r="BF677">
            <v>7</v>
          </cell>
          <cell r="BG677">
            <v>4</v>
          </cell>
          <cell r="BH677">
            <v>0</v>
          </cell>
          <cell r="BI677">
            <v>6</v>
          </cell>
          <cell r="BJ677">
            <v>4</v>
          </cell>
          <cell r="BK677">
            <v>4</v>
          </cell>
          <cell r="BL677">
            <v>3</v>
          </cell>
          <cell r="BM677">
            <v>4</v>
          </cell>
          <cell r="BN677">
            <v>2</v>
          </cell>
          <cell r="BO677">
            <v>1</v>
          </cell>
          <cell r="BP677">
            <v>3</v>
          </cell>
          <cell r="BQ677">
            <v>1</v>
          </cell>
          <cell r="BR677">
            <v>1</v>
          </cell>
          <cell r="BS677">
            <v>7</v>
          </cell>
          <cell r="BT677">
            <v>4</v>
          </cell>
          <cell r="BU677">
            <v>6</v>
          </cell>
          <cell r="BV677">
            <v>6</v>
          </cell>
          <cell r="BW677">
            <v>7</v>
          </cell>
          <cell r="BX677">
            <v>4</v>
          </cell>
          <cell r="BY677">
            <v>1</v>
          </cell>
          <cell r="BZ677">
            <v>3</v>
          </cell>
          <cell r="CA677">
            <v>6</v>
          </cell>
          <cell r="CB677">
            <v>7</v>
          </cell>
          <cell r="CC677">
            <v>4</v>
          </cell>
          <cell r="CD677">
            <v>2</v>
          </cell>
          <cell r="CE677">
            <v>4</v>
          </cell>
          <cell r="CF677">
            <v>5</v>
          </cell>
          <cell r="CG677">
            <v>3</v>
          </cell>
          <cell r="CH677">
            <v>5</v>
          </cell>
          <cell r="CI677">
            <v>2</v>
          </cell>
          <cell r="CJ677">
            <v>1</v>
          </cell>
          <cell r="CK677">
            <v>0</v>
          </cell>
          <cell r="CL677">
            <v>2</v>
          </cell>
          <cell r="CM677">
            <v>3</v>
          </cell>
          <cell r="CN677">
            <v>2</v>
          </cell>
          <cell r="CO677">
            <v>3</v>
          </cell>
          <cell r="CP677">
            <v>0</v>
          </cell>
          <cell r="CQ677">
            <v>0</v>
          </cell>
          <cell r="CR677">
            <v>1</v>
          </cell>
          <cell r="CS677">
            <v>2</v>
          </cell>
          <cell r="CT677">
            <v>0</v>
          </cell>
          <cell r="CU677">
            <v>0</v>
          </cell>
          <cell r="CV677">
            <v>0</v>
          </cell>
          <cell r="CW677">
            <v>1</v>
          </cell>
          <cell r="CX677">
            <v>0</v>
          </cell>
          <cell r="CY677">
            <v>0</v>
          </cell>
          <cell r="CZ677">
            <v>0</v>
          </cell>
          <cell r="DA677">
            <v>0</v>
          </cell>
          <cell r="DB677">
            <v>0</v>
          </cell>
          <cell r="DC677">
            <v>0</v>
          </cell>
          <cell r="DD677">
            <v>0</v>
          </cell>
          <cell r="DE677">
            <v>0</v>
          </cell>
        </row>
        <row r="678">
          <cell r="A678" t="str">
            <v>ﾂﾙﾐ 41</v>
          </cell>
          <cell r="B678" t="str">
            <v xml:space="preserve">ﾂﾙﾐ </v>
          </cell>
          <cell r="C678">
            <v>4</v>
          </cell>
          <cell r="D678">
            <v>1</v>
          </cell>
          <cell r="E678">
            <v>8</v>
          </cell>
          <cell r="F678">
            <v>5</v>
          </cell>
          <cell r="G678">
            <v>2</v>
          </cell>
          <cell r="H678">
            <v>3</v>
          </cell>
          <cell r="I678">
            <v>7</v>
          </cell>
          <cell r="J678">
            <v>7</v>
          </cell>
          <cell r="K678">
            <v>3</v>
          </cell>
          <cell r="L678">
            <v>5</v>
          </cell>
          <cell r="M678">
            <v>4</v>
          </cell>
          <cell r="N678">
            <v>8</v>
          </cell>
          <cell r="O678">
            <v>8</v>
          </cell>
          <cell r="P678">
            <v>10</v>
          </cell>
          <cell r="Q678">
            <v>4</v>
          </cell>
          <cell r="R678">
            <v>7</v>
          </cell>
          <cell r="S678">
            <v>5</v>
          </cell>
          <cell r="T678">
            <v>5</v>
          </cell>
          <cell r="U678">
            <v>5</v>
          </cell>
          <cell r="V678">
            <v>6</v>
          </cell>
          <cell r="W678">
            <v>3</v>
          </cell>
          <cell r="X678">
            <v>4</v>
          </cell>
          <cell r="Y678">
            <v>5</v>
          </cell>
          <cell r="Z678">
            <v>14</v>
          </cell>
          <cell r="AA678">
            <v>18</v>
          </cell>
          <cell r="AB678">
            <v>6</v>
          </cell>
          <cell r="AC678">
            <v>8</v>
          </cell>
          <cell r="AD678">
            <v>6</v>
          </cell>
          <cell r="AE678">
            <v>8</v>
          </cell>
          <cell r="AF678">
            <v>5</v>
          </cell>
          <cell r="AG678">
            <v>7</v>
          </cell>
          <cell r="AH678">
            <v>2</v>
          </cell>
          <cell r="AI678">
            <v>7</v>
          </cell>
          <cell r="AJ678">
            <v>9</v>
          </cell>
          <cell r="AK678">
            <v>7</v>
          </cell>
          <cell r="AL678">
            <v>8</v>
          </cell>
          <cell r="AM678">
            <v>6</v>
          </cell>
          <cell r="AN678">
            <v>9</v>
          </cell>
          <cell r="AO678">
            <v>12</v>
          </cell>
          <cell r="AP678">
            <v>4</v>
          </cell>
          <cell r="AQ678">
            <v>9</v>
          </cell>
          <cell r="AR678">
            <v>8</v>
          </cell>
          <cell r="AS678">
            <v>13</v>
          </cell>
          <cell r="AT678">
            <v>4</v>
          </cell>
          <cell r="AU678">
            <v>9</v>
          </cell>
          <cell r="AV678">
            <v>7</v>
          </cell>
          <cell r="AW678">
            <v>11</v>
          </cell>
          <cell r="AX678">
            <v>12</v>
          </cell>
          <cell r="AY678">
            <v>10</v>
          </cell>
          <cell r="AZ678">
            <v>11</v>
          </cell>
          <cell r="BA678">
            <v>9</v>
          </cell>
          <cell r="BB678">
            <v>12</v>
          </cell>
          <cell r="BC678">
            <v>7</v>
          </cell>
          <cell r="BD678">
            <v>4</v>
          </cell>
          <cell r="BE678">
            <v>10</v>
          </cell>
          <cell r="BF678">
            <v>12</v>
          </cell>
          <cell r="BG678">
            <v>6</v>
          </cell>
          <cell r="BH678">
            <v>7</v>
          </cell>
          <cell r="BI678">
            <v>9</v>
          </cell>
          <cell r="BJ678">
            <v>11</v>
          </cell>
          <cell r="BK678">
            <v>8</v>
          </cell>
          <cell r="BL678">
            <v>8</v>
          </cell>
          <cell r="BM678">
            <v>16</v>
          </cell>
          <cell r="BN678">
            <v>8</v>
          </cell>
          <cell r="BO678">
            <v>12</v>
          </cell>
          <cell r="BP678">
            <v>8</v>
          </cell>
          <cell r="BQ678">
            <v>10</v>
          </cell>
          <cell r="BR678">
            <v>11</v>
          </cell>
          <cell r="BS678">
            <v>10</v>
          </cell>
          <cell r="BT678">
            <v>7</v>
          </cell>
          <cell r="BU678">
            <v>13</v>
          </cell>
          <cell r="BV678">
            <v>12</v>
          </cell>
          <cell r="BW678">
            <v>17</v>
          </cell>
          <cell r="BX678">
            <v>10</v>
          </cell>
          <cell r="BY678">
            <v>11</v>
          </cell>
          <cell r="BZ678">
            <v>14</v>
          </cell>
          <cell r="CA678">
            <v>10</v>
          </cell>
          <cell r="CB678">
            <v>5</v>
          </cell>
          <cell r="CC678">
            <v>3</v>
          </cell>
          <cell r="CD678">
            <v>14</v>
          </cell>
          <cell r="CE678">
            <v>4</v>
          </cell>
          <cell r="CF678">
            <v>7</v>
          </cell>
          <cell r="CG678">
            <v>6</v>
          </cell>
          <cell r="CH678">
            <v>4</v>
          </cell>
          <cell r="CI678">
            <v>5</v>
          </cell>
          <cell r="CJ678">
            <v>4</v>
          </cell>
          <cell r="CK678">
            <v>2</v>
          </cell>
          <cell r="CL678">
            <v>3</v>
          </cell>
          <cell r="CM678">
            <v>8</v>
          </cell>
          <cell r="CN678">
            <v>4</v>
          </cell>
          <cell r="CO678">
            <v>1</v>
          </cell>
          <cell r="CP678">
            <v>3</v>
          </cell>
          <cell r="CQ678">
            <v>2</v>
          </cell>
          <cell r="CR678">
            <v>0</v>
          </cell>
          <cell r="CS678">
            <v>0</v>
          </cell>
          <cell r="CT678">
            <v>1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0</v>
          </cell>
          <cell r="DA678">
            <v>1</v>
          </cell>
          <cell r="DB678">
            <v>0</v>
          </cell>
          <cell r="DC678">
            <v>0</v>
          </cell>
          <cell r="DD678">
            <v>0</v>
          </cell>
          <cell r="DE678">
            <v>0</v>
          </cell>
        </row>
        <row r="679">
          <cell r="A679" t="str">
            <v>ﾂﾙﾐ 42</v>
          </cell>
          <cell r="B679" t="str">
            <v xml:space="preserve">ﾂﾙﾐ </v>
          </cell>
          <cell r="C679">
            <v>4</v>
          </cell>
          <cell r="D679">
            <v>2</v>
          </cell>
          <cell r="E679">
            <v>3</v>
          </cell>
          <cell r="F679">
            <v>6</v>
          </cell>
          <cell r="G679">
            <v>9</v>
          </cell>
          <cell r="H679">
            <v>7</v>
          </cell>
          <cell r="I679">
            <v>5</v>
          </cell>
          <cell r="J679">
            <v>8</v>
          </cell>
          <cell r="K679">
            <v>6</v>
          </cell>
          <cell r="L679">
            <v>9</v>
          </cell>
          <cell r="M679">
            <v>2</v>
          </cell>
          <cell r="N679">
            <v>5</v>
          </cell>
          <cell r="O679">
            <v>4</v>
          </cell>
          <cell r="P679">
            <v>6</v>
          </cell>
          <cell r="Q679">
            <v>5</v>
          </cell>
          <cell r="R679">
            <v>6</v>
          </cell>
          <cell r="S679">
            <v>12</v>
          </cell>
          <cell r="T679">
            <v>3</v>
          </cell>
          <cell r="U679">
            <v>6</v>
          </cell>
          <cell r="V679">
            <v>7</v>
          </cell>
          <cell r="W679">
            <v>2</v>
          </cell>
          <cell r="X679">
            <v>6</v>
          </cell>
          <cell r="Y679">
            <v>4</v>
          </cell>
          <cell r="Z679">
            <v>6</v>
          </cell>
          <cell r="AA679">
            <v>5</v>
          </cell>
          <cell r="AB679">
            <v>5</v>
          </cell>
          <cell r="AC679">
            <v>4</v>
          </cell>
          <cell r="AD679">
            <v>3</v>
          </cell>
          <cell r="AE679">
            <v>6</v>
          </cell>
          <cell r="AF679">
            <v>5</v>
          </cell>
          <cell r="AG679">
            <v>8</v>
          </cell>
          <cell r="AH679">
            <v>8</v>
          </cell>
          <cell r="AI679">
            <v>4</v>
          </cell>
          <cell r="AJ679">
            <v>3</v>
          </cell>
          <cell r="AK679">
            <v>8</v>
          </cell>
          <cell r="AL679">
            <v>9</v>
          </cell>
          <cell r="AM679">
            <v>5</v>
          </cell>
          <cell r="AN679">
            <v>9</v>
          </cell>
          <cell r="AO679">
            <v>6</v>
          </cell>
          <cell r="AP679">
            <v>5</v>
          </cell>
          <cell r="AQ679">
            <v>4</v>
          </cell>
          <cell r="AR679">
            <v>12</v>
          </cell>
          <cell r="AS679">
            <v>8</v>
          </cell>
          <cell r="AT679">
            <v>9</v>
          </cell>
          <cell r="AU679">
            <v>8</v>
          </cell>
          <cell r="AV679">
            <v>8</v>
          </cell>
          <cell r="AW679">
            <v>15</v>
          </cell>
          <cell r="AX679">
            <v>9</v>
          </cell>
          <cell r="AY679">
            <v>4</v>
          </cell>
          <cell r="AZ679">
            <v>12</v>
          </cell>
          <cell r="BA679">
            <v>7</v>
          </cell>
          <cell r="BB679">
            <v>9</v>
          </cell>
          <cell r="BC679">
            <v>8</v>
          </cell>
          <cell r="BD679">
            <v>7</v>
          </cell>
          <cell r="BE679">
            <v>8</v>
          </cell>
          <cell r="BF679">
            <v>12</v>
          </cell>
          <cell r="BG679">
            <v>7</v>
          </cell>
          <cell r="BH679">
            <v>3</v>
          </cell>
          <cell r="BI679">
            <v>7</v>
          </cell>
          <cell r="BJ679">
            <v>8</v>
          </cell>
          <cell r="BK679">
            <v>11</v>
          </cell>
          <cell r="BL679">
            <v>14</v>
          </cell>
          <cell r="BM679">
            <v>12</v>
          </cell>
          <cell r="BN679">
            <v>9</v>
          </cell>
          <cell r="BO679">
            <v>7</v>
          </cell>
          <cell r="BP679">
            <v>9</v>
          </cell>
          <cell r="BQ679">
            <v>5</v>
          </cell>
          <cell r="BR679">
            <v>13</v>
          </cell>
          <cell r="BS679">
            <v>11</v>
          </cell>
          <cell r="BT679">
            <v>13</v>
          </cell>
          <cell r="BU679">
            <v>14</v>
          </cell>
          <cell r="BV679">
            <v>12</v>
          </cell>
          <cell r="BW679">
            <v>10</v>
          </cell>
          <cell r="BX679">
            <v>7</v>
          </cell>
          <cell r="BY679">
            <v>7</v>
          </cell>
          <cell r="BZ679">
            <v>8</v>
          </cell>
          <cell r="CA679">
            <v>6</v>
          </cell>
          <cell r="CB679">
            <v>7</v>
          </cell>
          <cell r="CC679">
            <v>8</v>
          </cell>
          <cell r="CD679">
            <v>10</v>
          </cell>
          <cell r="CE679">
            <v>6</v>
          </cell>
          <cell r="CF679">
            <v>7</v>
          </cell>
          <cell r="CG679">
            <v>6</v>
          </cell>
          <cell r="CH679">
            <v>5</v>
          </cell>
          <cell r="CI679">
            <v>11</v>
          </cell>
          <cell r="CJ679">
            <v>3</v>
          </cell>
          <cell r="CK679">
            <v>6</v>
          </cell>
          <cell r="CL679">
            <v>10</v>
          </cell>
          <cell r="CM679">
            <v>5</v>
          </cell>
          <cell r="CN679">
            <v>4</v>
          </cell>
          <cell r="CO679">
            <v>5</v>
          </cell>
          <cell r="CP679">
            <v>1</v>
          </cell>
          <cell r="CQ679">
            <v>4</v>
          </cell>
          <cell r="CR679">
            <v>3</v>
          </cell>
          <cell r="CS679">
            <v>3</v>
          </cell>
          <cell r="CT679">
            <v>2</v>
          </cell>
          <cell r="CU679">
            <v>0</v>
          </cell>
          <cell r="CV679">
            <v>2</v>
          </cell>
          <cell r="CW679">
            <v>1</v>
          </cell>
          <cell r="CX679">
            <v>2</v>
          </cell>
          <cell r="CY679">
            <v>0</v>
          </cell>
          <cell r="CZ679">
            <v>0</v>
          </cell>
          <cell r="DA679">
            <v>0</v>
          </cell>
          <cell r="DB679">
            <v>0</v>
          </cell>
          <cell r="DC679">
            <v>0</v>
          </cell>
          <cell r="DD679">
            <v>0</v>
          </cell>
          <cell r="DE679">
            <v>0</v>
          </cell>
        </row>
        <row r="680">
          <cell r="A680" t="str">
            <v>ﾃﾗﾜｷ41</v>
          </cell>
          <cell r="B680" t="str">
            <v>ﾃﾗﾜｷ</v>
          </cell>
          <cell r="C680">
            <v>4</v>
          </cell>
          <cell r="D680">
            <v>1</v>
          </cell>
          <cell r="E680">
            <v>18</v>
          </cell>
          <cell r="F680">
            <v>18</v>
          </cell>
          <cell r="G680">
            <v>17</v>
          </cell>
          <cell r="H680">
            <v>19</v>
          </cell>
          <cell r="I680">
            <v>23</v>
          </cell>
          <cell r="J680">
            <v>15</v>
          </cell>
          <cell r="K680">
            <v>16</v>
          </cell>
          <cell r="L680">
            <v>19</v>
          </cell>
          <cell r="M680">
            <v>24</v>
          </cell>
          <cell r="N680">
            <v>15</v>
          </cell>
          <cell r="O680">
            <v>27</v>
          </cell>
          <cell r="P680">
            <v>14</v>
          </cell>
          <cell r="Q680">
            <v>18</v>
          </cell>
          <cell r="R680">
            <v>23</v>
          </cell>
          <cell r="S680">
            <v>15</v>
          </cell>
          <cell r="T680">
            <v>15</v>
          </cell>
          <cell r="U680">
            <v>16</v>
          </cell>
          <cell r="V680">
            <v>18</v>
          </cell>
          <cell r="W680">
            <v>14</v>
          </cell>
          <cell r="X680">
            <v>17</v>
          </cell>
          <cell r="Y680">
            <v>11</v>
          </cell>
          <cell r="Z680">
            <v>20</v>
          </cell>
          <cell r="AA680">
            <v>17</v>
          </cell>
          <cell r="AB680">
            <v>9</v>
          </cell>
          <cell r="AC680">
            <v>16</v>
          </cell>
          <cell r="AD680">
            <v>13</v>
          </cell>
          <cell r="AE680">
            <v>12</v>
          </cell>
          <cell r="AF680">
            <v>18</v>
          </cell>
          <cell r="AG680">
            <v>23</v>
          </cell>
          <cell r="AH680">
            <v>22</v>
          </cell>
          <cell r="AI680">
            <v>23</v>
          </cell>
          <cell r="AJ680">
            <v>12</v>
          </cell>
          <cell r="AK680">
            <v>19</v>
          </cell>
          <cell r="AL680">
            <v>22</v>
          </cell>
          <cell r="AM680">
            <v>33</v>
          </cell>
          <cell r="AN680">
            <v>26</v>
          </cell>
          <cell r="AO680">
            <v>21</v>
          </cell>
          <cell r="AP680">
            <v>16</v>
          </cell>
          <cell r="AQ680">
            <v>24</v>
          </cell>
          <cell r="AR680">
            <v>20</v>
          </cell>
          <cell r="AS680">
            <v>32</v>
          </cell>
          <cell r="AT680">
            <v>36</v>
          </cell>
          <cell r="AU680">
            <v>25</v>
          </cell>
          <cell r="AV680">
            <v>30</v>
          </cell>
          <cell r="AW680">
            <v>31</v>
          </cell>
          <cell r="AX680">
            <v>21</v>
          </cell>
          <cell r="AY680">
            <v>25</v>
          </cell>
          <cell r="AZ680">
            <v>23</v>
          </cell>
          <cell r="BA680">
            <v>20</v>
          </cell>
          <cell r="BB680">
            <v>22</v>
          </cell>
          <cell r="BC680">
            <v>25</v>
          </cell>
          <cell r="BD680">
            <v>17</v>
          </cell>
          <cell r="BE680">
            <v>16</v>
          </cell>
          <cell r="BF680">
            <v>22</v>
          </cell>
          <cell r="BG680">
            <v>20</v>
          </cell>
          <cell r="BH680">
            <v>16</v>
          </cell>
          <cell r="BI680">
            <v>12</v>
          </cell>
          <cell r="BJ680">
            <v>21</v>
          </cell>
          <cell r="BK680">
            <v>20</v>
          </cell>
          <cell r="BL680">
            <v>17</v>
          </cell>
          <cell r="BM680">
            <v>11</v>
          </cell>
          <cell r="BN680">
            <v>10</v>
          </cell>
          <cell r="BO680">
            <v>20</v>
          </cell>
          <cell r="BP680">
            <v>22</v>
          </cell>
          <cell r="BQ680">
            <v>16</v>
          </cell>
          <cell r="BR680">
            <v>17</v>
          </cell>
          <cell r="BS680">
            <v>16</v>
          </cell>
          <cell r="BT680">
            <v>11</v>
          </cell>
          <cell r="BU680">
            <v>23</v>
          </cell>
          <cell r="BV680">
            <v>17</v>
          </cell>
          <cell r="BW680">
            <v>12</v>
          </cell>
          <cell r="BX680">
            <v>10</v>
          </cell>
          <cell r="BY680">
            <v>18</v>
          </cell>
          <cell r="BZ680">
            <v>9</v>
          </cell>
          <cell r="CA680">
            <v>20</v>
          </cell>
          <cell r="CB680">
            <v>14</v>
          </cell>
          <cell r="CC680">
            <v>15</v>
          </cell>
          <cell r="CD680">
            <v>9</v>
          </cell>
          <cell r="CE680">
            <v>13</v>
          </cell>
          <cell r="CF680">
            <v>10</v>
          </cell>
          <cell r="CG680">
            <v>6</v>
          </cell>
          <cell r="CH680">
            <v>11</v>
          </cell>
          <cell r="CI680">
            <v>8</v>
          </cell>
          <cell r="CJ680">
            <v>8</v>
          </cell>
          <cell r="CK680">
            <v>3</v>
          </cell>
          <cell r="CL680">
            <v>8</v>
          </cell>
          <cell r="CM680">
            <v>7</v>
          </cell>
          <cell r="CN680">
            <v>8</v>
          </cell>
          <cell r="CO680">
            <v>1</v>
          </cell>
          <cell r="CP680">
            <v>6</v>
          </cell>
          <cell r="CQ680">
            <v>3</v>
          </cell>
          <cell r="CR680">
            <v>0</v>
          </cell>
          <cell r="CS680">
            <v>0</v>
          </cell>
          <cell r="CT680">
            <v>1</v>
          </cell>
          <cell r="CU680">
            <v>0</v>
          </cell>
          <cell r="CV680">
            <v>1</v>
          </cell>
          <cell r="CW680">
            <v>0</v>
          </cell>
          <cell r="CX680">
            <v>0</v>
          </cell>
          <cell r="CY680">
            <v>0</v>
          </cell>
          <cell r="CZ680">
            <v>0</v>
          </cell>
          <cell r="DA680">
            <v>0</v>
          </cell>
          <cell r="DB680">
            <v>0</v>
          </cell>
          <cell r="DC680">
            <v>0</v>
          </cell>
          <cell r="DD680">
            <v>0</v>
          </cell>
          <cell r="DE680">
            <v>0</v>
          </cell>
        </row>
        <row r="681">
          <cell r="A681" t="str">
            <v>ﾃﾗﾜｷ42</v>
          </cell>
          <cell r="B681" t="str">
            <v>ﾃﾗﾜｷ</v>
          </cell>
          <cell r="C681">
            <v>4</v>
          </cell>
          <cell r="D681">
            <v>2</v>
          </cell>
          <cell r="E681">
            <v>14</v>
          </cell>
          <cell r="F681">
            <v>16</v>
          </cell>
          <cell r="G681">
            <v>19</v>
          </cell>
          <cell r="H681">
            <v>17</v>
          </cell>
          <cell r="I681">
            <v>13</v>
          </cell>
          <cell r="J681">
            <v>11</v>
          </cell>
          <cell r="K681">
            <v>18</v>
          </cell>
          <cell r="L681">
            <v>15</v>
          </cell>
          <cell r="M681">
            <v>19</v>
          </cell>
          <cell r="N681">
            <v>21</v>
          </cell>
          <cell r="O681">
            <v>20</v>
          </cell>
          <cell r="P681">
            <v>21</v>
          </cell>
          <cell r="Q681">
            <v>8</v>
          </cell>
          <cell r="R681">
            <v>20</v>
          </cell>
          <cell r="S681">
            <v>10</v>
          </cell>
          <cell r="T681">
            <v>14</v>
          </cell>
          <cell r="U681">
            <v>7</v>
          </cell>
          <cell r="V681">
            <v>13</v>
          </cell>
          <cell r="W681">
            <v>16</v>
          </cell>
          <cell r="X681">
            <v>11</v>
          </cell>
          <cell r="Y681">
            <v>13</v>
          </cell>
          <cell r="Z681">
            <v>13</v>
          </cell>
          <cell r="AA681">
            <v>10</v>
          </cell>
          <cell r="AB681">
            <v>10</v>
          </cell>
          <cell r="AC681">
            <v>13</v>
          </cell>
          <cell r="AD681">
            <v>16</v>
          </cell>
          <cell r="AE681">
            <v>16</v>
          </cell>
          <cell r="AF681">
            <v>19</v>
          </cell>
          <cell r="AG681">
            <v>13</v>
          </cell>
          <cell r="AH681">
            <v>24</v>
          </cell>
          <cell r="AI681">
            <v>23</v>
          </cell>
          <cell r="AJ681">
            <v>19</v>
          </cell>
          <cell r="AK681">
            <v>12</v>
          </cell>
          <cell r="AL681">
            <v>19</v>
          </cell>
          <cell r="AM681">
            <v>20</v>
          </cell>
          <cell r="AN681">
            <v>21</v>
          </cell>
          <cell r="AO681">
            <v>21</v>
          </cell>
          <cell r="AP681">
            <v>22</v>
          </cell>
          <cell r="AQ681">
            <v>26</v>
          </cell>
          <cell r="AR681">
            <v>22</v>
          </cell>
          <cell r="AS681">
            <v>23</v>
          </cell>
          <cell r="AT681">
            <v>21</v>
          </cell>
          <cell r="AU681">
            <v>20</v>
          </cell>
          <cell r="AV681">
            <v>19</v>
          </cell>
          <cell r="AW681">
            <v>18</v>
          </cell>
          <cell r="AX681">
            <v>31</v>
          </cell>
          <cell r="AY681">
            <v>25</v>
          </cell>
          <cell r="AZ681">
            <v>23</v>
          </cell>
          <cell r="BA681">
            <v>10</v>
          </cell>
          <cell r="BB681">
            <v>24</v>
          </cell>
          <cell r="BC681">
            <v>18</v>
          </cell>
          <cell r="BD681">
            <v>12</v>
          </cell>
          <cell r="BE681">
            <v>19</v>
          </cell>
          <cell r="BF681">
            <v>16</v>
          </cell>
          <cell r="BG681">
            <v>15</v>
          </cell>
          <cell r="BH681">
            <v>12</v>
          </cell>
          <cell r="BI681">
            <v>15</v>
          </cell>
          <cell r="BJ681">
            <v>19</v>
          </cell>
          <cell r="BK681">
            <v>12</v>
          </cell>
          <cell r="BL681">
            <v>22</v>
          </cell>
          <cell r="BM681">
            <v>15</v>
          </cell>
          <cell r="BN681">
            <v>13</v>
          </cell>
          <cell r="BO681">
            <v>16</v>
          </cell>
          <cell r="BP681">
            <v>19</v>
          </cell>
          <cell r="BQ681">
            <v>18</v>
          </cell>
          <cell r="BR681">
            <v>12</v>
          </cell>
          <cell r="BS681">
            <v>9</v>
          </cell>
          <cell r="BT681">
            <v>21</v>
          </cell>
          <cell r="BU681">
            <v>14</v>
          </cell>
          <cell r="BV681">
            <v>24</v>
          </cell>
          <cell r="BW681">
            <v>23</v>
          </cell>
          <cell r="BX681">
            <v>18</v>
          </cell>
          <cell r="BY681">
            <v>12</v>
          </cell>
          <cell r="BZ681">
            <v>13</v>
          </cell>
          <cell r="CA681">
            <v>15</v>
          </cell>
          <cell r="CB681">
            <v>16</v>
          </cell>
          <cell r="CC681">
            <v>17</v>
          </cell>
          <cell r="CD681">
            <v>13</v>
          </cell>
          <cell r="CE681">
            <v>7</v>
          </cell>
          <cell r="CF681">
            <v>9</v>
          </cell>
          <cell r="CG681">
            <v>12</v>
          </cell>
          <cell r="CH681">
            <v>19</v>
          </cell>
          <cell r="CI681">
            <v>20</v>
          </cell>
          <cell r="CJ681">
            <v>7</v>
          </cell>
          <cell r="CK681">
            <v>7</v>
          </cell>
          <cell r="CL681">
            <v>10</v>
          </cell>
          <cell r="CM681">
            <v>8</v>
          </cell>
          <cell r="CN681">
            <v>7</v>
          </cell>
          <cell r="CO681">
            <v>10</v>
          </cell>
          <cell r="CP681">
            <v>9</v>
          </cell>
          <cell r="CQ681">
            <v>3</v>
          </cell>
          <cell r="CR681">
            <v>8</v>
          </cell>
          <cell r="CS681">
            <v>5</v>
          </cell>
          <cell r="CT681">
            <v>2</v>
          </cell>
          <cell r="CU681">
            <v>0</v>
          </cell>
          <cell r="CV681">
            <v>2</v>
          </cell>
          <cell r="CW681">
            <v>1</v>
          </cell>
          <cell r="CX681">
            <v>1</v>
          </cell>
          <cell r="CY681">
            <v>2</v>
          </cell>
          <cell r="CZ681">
            <v>1</v>
          </cell>
          <cell r="DA681">
            <v>0</v>
          </cell>
          <cell r="DB681">
            <v>0</v>
          </cell>
          <cell r="DC681">
            <v>0</v>
          </cell>
          <cell r="DD681">
            <v>0</v>
          </cell>
          <cell r="DE681">
            <v>0</v>
          </cell>
        </row>
        <row r="682">
          <cell r="A682" t="str">
            <v>ﾄﾐﾔ 41</v>
          </cell>
          <cell r="B682" t="str">
            <v xml:space="preserve">ﾄﾐﾔ </v>
          </cell>
          <cell r="C682">
            <v>4</v>
          </cell>
          <cell r="D682">
            <v>1</v>
          </cell>
          <cell r="E682">
            <v>0</v>
          </cell>
          <cell r="F682">
            <v>1</v>
          </cell>
          <cell r="G682">
            <v>2</v>
          </cell>
          <cell r="H682">
            <v>0</v>
          </cell>
          <cell r="I682">
            <v>3</v>
          </cell>
          <cell r="J682">
            <v>2</v>
          </cell>
          <cell r="K682">
            <v>5</v>
          </cell>
          <cell r="L682">
            <v>3</v>
          </cell>
          <cell r="M682">
            <v>1</v>
          </cell>
          <cell r="N682">
            <v>3</v>
          </cell>
          <cell r="O682">
            <v>3</v>
          </cell>
          <cell r="P682">
            <v>1</v>
          </cell>
          <cell r="Q682">
            <v>2</v>
          </cell>
          <cell r="R682">
            <v>1</v>
          </cell>
          <cell r="S682">
            <v>4</v>
          </cell>
          <cell r="T682">
            <v>2</v>
          </cell>
          <cell r="U682">
            <v>2</v>
          </cell>
          <cell r="V682">
            <v>2</v>
          </cell>
          <cell r="W682">
            <v>3</v>
          </cell>
          <cell r="X682">
            <v>1</v>
          </cell>
          <cell r="Y682">
            <v>1</v>
          </cell>
          <cell r="Z682">
            <v>1</v>
          </cell>
          <cell r="AA682">
            <v>2</v>
          </cell>
          <cell r="AB682">
            <v>1</v>
          </cell>
          <cell r="AC682">
            <v>2</v>
          </cell>
          <cell r="AD682">
            <v>6</v>
          </cell>
          <cell r="AE682">
            <v>3</v>
          </cell>
          <cell r="AF682">
            <v>1</v>
          </cell>
          <cell r="AG682">
            <v>1</v>
          </cell>
          <cell r="AH682">
            <v>3</v>
          </cell>
          <cell r="AI682">
            <v>1</v>
          </cell>
          <cell r="AJ682">
            <v>1</v>
          </cell>
          <cell r="AK682">
            <v>1</v>
          </cell>
          <cell r="AL682">
            <v>4</v>
          </cell>
          <cell r="AM682">
            <v>1</v>
          </cell>
          <cell r="AN682">
            <v>2</v>
          </cell>
          <cell r="AO682">
            <v>1</v>
          </cell>
          <cell r="AP682">
            <v>3</v>
          </cell>
          <cell r="AQ682">
            <v>4</v>
          </cell>
          <cell r="AR682">
            <v>6</v>
          </cell>
          <cell r="AS682">
            <v>7</v>
          </cell>
          <cell r="AT682">
            <v>2</v>
          </cell>
          <cell r="AU682">
            <v>4</v>
          </cell>
          <cell r="AV682">
            <v>1</v>
          </cell>
          <cell r="AW682">
            <v>3</v>
          </cell>
          <cell r="AX682">
            <v>3</v>
          </cell>
          <cell r="AY682">
            <v>4</v>
          </cell>
          <cell r="AZ682">
            <v>4</v>
          </cell>
          <cell r="BA682">
            <v>3</v>
          </cell>
          <cell r="BB682">
            <v>1</v>
          </cell>
          <cell r="BC682">
            <v>3</v>
          </cell>
          <cell r="BD682">
            <v>1</v>
          </cell>
          <cell r="BE682">
            <v>2</v>
          </cell>
          <cell r="BF682">
            <v>1</v>
          </cell>
          <cell r="BG682">
            <v>3</v>
          </cell>
          <cell r="BH682">
            <v>1</v>
          </cell>
          <cell r="BI682">
            <v>4</v>
          </cell>
          <cell r="BJ682">
            <v>2</v>
          </cell>
          <cell r="BK682">
            <v>8</v>
          </cell>
          <cell r="BL682">
            <v>3</v>
          </cell>
          <cell r="BM682">
            <v>2</v>
          </cell>
          <cell r="BN682">
            <v>4</v>
          </cell>
          <cell r="BO682">
            <v>7</v>
          </cell>
          <cell r="BP682">
            <v>3</v>
          </cell>
          <cell r="BQ682">
            <v>1</v>
          </cell>
          <cell r="BR682">
            <v>2</v>
          </cell>
          <cell r="BS682">
            <v>3</v>
          </cell>
          <cell r="BT682">
            <v>4</v>
          </cell>
          <cell r="BU682">
            <v>0</v>
          </cell>
          <cell r="BV682">
            <v>5</v>
          </cell>
          <cell r="BW682">
            <v>1</v>
          </cell>
          <cell r="BX682">
            <v>2</v>
          </cell>
          <cell r="BY682">
            <v>4</v>
          </cell>
          <cell r="BZ682">
            <v>3</v>
          </cell>
          <cell r="CA682">
            <v>3</v>
          </cell>
          <cell r="CB682">
            <v>3</v>
          </cell>
          <cell r="CC682">
            <v>3</v>
          </cell>
          <cell r="CD682">
            <v>1</v>
          </cell>
          <cell r="CE682">
            <v>2</v>
          </cell>
          <cell r="CF682">
            <v>2</v>
          </cell>
          <cell r="CG682">
            <v>0</v>
          </cell>
          <cell r="CH682">
            <v>0</v>
          </cell>
          <cell r="CI682">
            <v>0</v>
          </cell>
          <cell r="CJ682">
            <v>3</v>
          </cell>
          <cell r="CK682">
            <v>1</v>
          </cell>
          <cell r="CL682">
            <v>0</v>
          </cell>
          <cell r="CM682">
            <v>0</v>
          </cell>
          <cell r="CN682">
            <v>1</v>
          </cell>
          <cell r="CO682">
            <v>0</v>
          </cell>
          <cell r="CP682">
            <v>1</v>
          </cell>
          <cell r="CQ682">
            <v>1</v>
          </cell>
          <cell r="CR682">
            <v>0</v>
          </cell>
          <cell r="CS682">
            <v>0</v>
          </cell>
          <cell r="CT682">
            <v>0</v>
          </cell>
          <cell r="CU682">
            <v>0</v>
          </cell>
          <cell r="CV682">
            <v>0</v>
          </cell>
          <cell r="CW682">
            <v>0</v>
          </cell>
          <cell r="CX682">
            <v>0</v>
          </cell>
          <cell r="CY682">
            <v>0</v>
          </cell>
          <cell r="CZ682">
            <v>0</v>
          </cell>
          <cell r="DA682">
            <v>0</v>
          </cell>
          <cell r="DB682">
            <v>0</v>
          </cell>
          <cell r="DC682">
            <v>0</v>
          </cell>
          <cell r="DD682">
            <v>0</v>
          </cell>
          <cell r="DE682">
            <v>0</v>
          </cell>
        </row>
        <row r="683">
          <cell r="A683" t="str">
            <v>ﾄﾐﾔ 42</v>
          </cell>
          <cell r="B683" t="str">
            <v xml:space="preserve">ﾄﾐﾔ </v>
          </cell>
          <cell r="C683">
            <v>4</v>
          </cell>
          <cell r="D683">
            <v>2</v>
          </cell>
          <cell r="E683">
            <v>1</v>
          </cell>
          <cell r="F683">
            <v>0</v>
          </cell>
          <cell r="G683">
            <v>3</v>
          </cell>
          <cell r="H683">
            <v>0</v>
          </cell>
          <cell r="I683">
            <v>1</v>
          </cell>
          <cell r="J683">
            <v>1</v>
          </cell>
          <cell r="K683">
            <v>2</v>
          </cell>
          <cell r="L683">
            <v>1</v>
          </cell>
          <cell r="M683">
            <v>1</v>
          </cell>
          <cell r="N683">
            <v>0</v>
          </cell>
          <cell r="O683">
            <v>4</v>
          </cell>
          <cell r="P683">
            <v>4</v>
          </cell>
          <cell r="Q683">
            <v>1</v>
          </cell>
          <cell r="R683">
            <v>3</v>
          </cell>
          <cell r="S683">
            <v>5</v>
          </cell>
          <cell r="T683">
            <v>5</v>
          </cell>
          <cell r="U683">
            <v>5</v>
          </cell>
          <cell r="V683">
            <v>3</v>
          </cell>
          <cell r="W683">
            <v>3</v>
          </cell>
          <cell r="X683">
            <v>0</v>
          </cell>
          <cell r="Y683">
            <v>1</v>
          </cell>
          <cell r="Z683">
            <v>3</v>
          </cell>
          <cell r="AA683">
            <v>3</v>
          </cell>
          <cell r="AB683">
            <v>0</v>
          </cell>
          <cell r="AC683">
            <v>4</v>
          </cell>
          <cell r="AD683">
            <v>5</v>
          </cell>
          <cell r="AE683">
            <v>3</v>
          </cell>
          <cell r="AF683">
            <v>4</v>
          </cell>
          <cell r="AG683">
            <v>1</v>
          </cell>
          <cell r="AH683">
            <v>2</v>
          </cell>
          <cell r="AI683">
            <v>4</v>
          </cell>
          <cell r="AJ683">
            <v>1</v>
          </cell>
          <cell r="AK683">
            <v>7</v>
          </cell>
          <cell r="AL683">
            <v>2</v>
          </cell>
          <cell r="AM683">
            <v>1</v>
          </cell>
          <cell r="AN683">
            <v>1</v>
          </cell>
          <cell r="AO683">
            <v>1</v>
          </cell>
          <cell r="AP683">
            <v>6</v>
          </cell>
          <cell r="AQ683">
            <v>1</v>
          </cell>
          <cell r="AR683">
            <v>2</v>
          </cell>
          <cell r="AS683">
            <v>7</v>
          </cell>
          <cell r="AT683">
            <v>1</v>
          </cell>
          <cell r="AU683">
            <v>1</v>
          </cell>
          <cell r="AV683">
            <v>10</v>
          </cell>
          <cell r="AW683">
            <v>6</v>
          </cell>
          <cell r="AX683">
            <v>7</v>
          </cell>
          <cell r="AY683">
            <v>3</v>
          </cell>
          <cell r="AZ683">
            <v>2</v>
          </cell>
          <cell r="BA683">
            <v>2</v>
          </cell>
          <cell r="BB683">
            <v>3</v>
          </cell>
          <cell r="BC683">
            <v>2</v>
          </cell>
          <cell r="BD683">
            <v>2</v>
          </cell>
          <cell r="BE683">
            <v>2</v>
          </cell>
          <cell r="BF683">
            <v>0</v>
          </cell>
          <cell r="BG683">
            <v>5</v>
          </cell>
          <cell r="BH683">
            <v>1</v>
          </cell>
          <cell r="BI683">
            <v>1</v>
          </cell>
          <cell r="BJ683">
            <v>2</v>
          </cell>
          <cell r="BK683">
            <v>4</v>
          </cell>
          <cell r="BL683">
            <v>4</v>
          </cell>
          <cell r="BM683">
            <v>3</v>
          </cell>
          <cell r="BN683">
            <v>2</v>
          </cell>
          <cell r="BO683">
            <v>3</v>
          </cell>
          <cell r="BP683">
            <v>1</v>
          </cell>
          <cell r="BQ683">
            <v>2</v>
          </cell>
          <cell r="BR683">
            <v>5</v>
          </cell>
          <cell r="BS683">
            <v>5</v>
          </cell>
          <cell r="BT683">
            <v>2</v>
          </cell>
          <cell r="BU683">
            <v>2</v>
          </cell>
          <cell r="BV683">
            <v>4</v>
          </cell>
          <cell r="BW683">
            <v>6</v>
          </cell>
          <cell r="BX683">
            <v>2</v>
          </cell>
          <cell r="BY683">
            <v>3</v>
          </cell>
          <cell r="BZ683">
            <v>3</v>
          </cell>
          <cell r="CA683">
            <v>3</v>
          </cell>
          <cell r="CB683">
            <v>1</v>
          </cell>
          <cell r="CC683">
            <v>2</v>
          </cell>
          <cell r="CD683">
            <v>1</v>
          </cell>
          <cell r="CE683">
            <v>1</v>
          </cell>
          <cell r="CF683">
            <v>1</v>
          </cell>
          <cell r="CG683">
            <v>1</v>
          </cell>
          <cell r="CH683">
            <v>1</v>
          </cell>
          <cell r="CI683">
            <v>3</v>
          </cell>
          <cell r="CJ683">
            <v>1</v>
          </cell>
          <cell r="CK683">
            <v>4</v>
          </cell>
          <cell r="CL683">
            <v>1</v>
          </cell>
          <cell r="CM683">
            <v>2</v>
          </cell>
          <cell r="CN683">
            <v>2</v>
          </cell>
          <cell r="CO683">
            <v>1</v>
          </cell>
          <cell r="CP683">
            <v>2</v>
          </cell>
          <cell r="CQ683">
            <v>1</v>
          </cell>
          <cell r="CR683">
            <v>0</v>
          </cell>
          <cell r="CS683">
            <v>0</v>
          </cell>
          <cell r="CT683">
            <v>0</v>
          </cell>
          <cell r="CU683">
            <v>0</v>
          </cell>
          <cell r="CV683">
            <v>0</v>
          </cell>
          <cell r="CW683">
            <v>0</v>
          </cell>
          <cell r="CX683">
            <v>0</v>
          </cell>
          <cell r="CY683">
            <v>1</v>
          </cell>
          <cell r="CZ683">
            <v>0</v>
          </cell>
          <cell r="DA683">
            <v>0</v>
          </cell>
          <cell r="DB683">
            <v>0</v>
          </cell>
          <cell r="DC683">
            <v>0</v>
          </cell>
          <cell r="DD683">
            <v>0</v>
          </cell>
          <cell r="DE683">
            <v>0</v>
          </cell>
        </row>
        <row r="684">
          <cell r="A684" t="str">
            <v>ﾅｶﾀｼ41</v>
          </cell>
          <cell r="B684" t="str">
            <v>ﾅｶﾀｼ</v>
          </cell>
          <cell r="C684">
            <v>4</v>
          </cell>
          <cell r="D684">
            <v>1</v>
          </cell>
          <cell r="E684">
            <v>2</v>
          </cell>
          <cell r="F684">
            <v>5</v>
          </cell>
          <cell r="G684">
            <v>5</v>
          </cell>
          <cell r="H684">
            <v>6</v>
          </cell>
          <cell r="I684">
            <v>6</v>
          </cell>
          <cell r="J684">
            <v>11</v>
          </cell>
          <cell r="K684">
            <v>7</v>
          </cell>
          <cell r="L684">
            <v>6</v>
          </cell>
          <cell r="M684">
            <v>10</v>
          </cell>
          <cell r="N684">
            <v>10</v>
          </cell>
          <cell r="O684">
            <v>6</v>
          </cell>
          <cell r="P684">
            <v>7</v>
          </cell>
          <cell r="Q684">
            <v>11</v>
          </cell>
          <cell r="R684">
            <v>10</v>
          </cell>
          <cell r="S684">
            <v>8</v>
          </cell>
          <cell r="T684">
            <v>10</v>
          </cell>
          <cell r="U684">
            <v>9</v>
          </cell>
          <cell r="V684">
            <v>9</v>
          </cell>
          <cell r="W684">
            <v>17</v>
          </cell>
          <cell r="X684">
            <v>9</v>
          </cell>
          <cell r="Y684">
            <v>12</v>
          </cell>
          <cell r="Z684">
            <v>7</v>
          </cell>
          <cell r="AA684">
            <v>9</v>
          </cell>
          <cell r="AB684">
            <v>4</v>
          </cell>
          <cell r="AC684">
            <v>9</v>
          </cell>
          <cell r="AD684">
            <v>11</v>
          </cell>
          <cell r="AE684">
            <v>10</v>
          </cell>
          <cell r="AF684">
            <v>5</v>
          </cell>
          <cell r="AG684">
            <v>11</v>
          </cell>
          <cell r="AH684">
            <v>13</v>
          </cell>
          <cell r="AI684">
            <v>10</v>
          </cell>
          <cell r="AJ684">
            <v>9</v>
          </cell>
          <cell r="AK684">
            <v>11</v>
          </cell>
          <cell r="AL684">
            <v>10</v>
          </cell>
          <cell r="AM684">
            <v>11</v>
          </cell>
          <cell r="AN684">
            <v>15</v>
          </cell>
          <cell r="AO684">
            <v>8</v>
          </cell>
          <cell r="AP684">
            <v>12</v>
          </cell>
          <cell r="AQ684">
            <v>12</v>
          </cell>
          <cell r="AR684">
            <v>14</v>
          </cell>
          <cell r="AS684">
            <v>16</v>
          </cell>
          <cell r="AT684">
            <v>16</v>
          </cell>
          <cell r="AU684">
            <v>13</v>
          </cell>
          <cell r="AV684">
            <v>13</v>
          </cell>
          <cell r="AW684">
            <v>19</v>
          </cell>
          <cell r="AX684">
            <v>20</v>
          </cell>
          <cell r="AY684">
            <v>8</v>
          </cell>
          <cell r="AZ684">
            <v>11</v>
          </cell>
          <cell r="BA684">
            <v>20</v>
          </cell>
          <cell r="BB684">
            <v>15</v>
          </cell>
          <cell r="BC684">
            <v>11</v>
          </cell>
          <cell r="BD684">
            <v>13</v>
          </cell>
          <cell r="BE684">
            <v>12</v>
          </cell>
          <cell r="BF684">
            <v>19</v>
          </cell>
          <cell r="BG684">
            <v>14</v>
          </cell>
          <cell r="BH684">
            <v>9</v>
          </cell>
          <cell r="BI684">
            <v>14</v>
          </cell>
          <cell r="BJ684">
            <v>14</v>
          </cell>
          <cell r="BK684">
            <v>17</v>
          </cell>
          <cell r="BL684">
            <v>18</v>
          </cell>
          <cell r="BM684">
            <v>16</v>
          </cell>
          <cell r="BN684">
            <v>19</v>
          </cell>
          <cell r="BO684">
            <v>22</v>
          </cell>
          <cell r="BP684">
            <v>17</v>
          </cell>
          <cell r="BQ684">
            <v>14</v>
          </cell>
          <cell r="BR684">
            <v>16</v>
          </cell>
          <cell r="BS684">
            <v>14</v>
          </cell>
          <cell r="BT684">
            <v>16</v>
          </cell>
          <cell r="BU684">
            <v>20</v>
          </cell>
          <cell r="BV684">
            <v>24</v>
          </cell>
          <cell r="BW684">
            <v>20</v>
          </cell>
          <cell r="BX684">
            <v>13</v>
          </cell>
          <cell r="BY684">
            <v>7</v>
          </cell>
          <cell r="BZ684">
            <v>23</v>
          </cell>
          <cell r="CA684">
            <v>12</v>
          </cell>
          <cell r="CB684">
            <v>16</v>
          </cell>
          <cell r="CC684">
            <v>14</v>
          </cell>
          <cell r="CD684">
            <v>14</v>
          </cell>
          <cell r="CE684">
            <v>10</v>
          </cell>
          <cell r="CF684">
            <v>18</v>
          </cell>
          <cell r="CG684">
            <v>16</v>
          </cell>
          <cell r="CH684">
            <v>9</v>
          </cell>
          <cell r="CI684">
            <v>7</v>
          </cell>
          <cell r="CJ684">
            <v>6</v>
          </cell>
          <cell r="CK684">
            <v>10</v>
          </cell>
          <cell r="CL684">
            <v>3</v>
          </cell>
          <cell r="CM684">
            <v>3</v>
          </cell>
          <cell r="CN684">
            <v>9</v>
          </cell>
          <cell r="CO684">
            <v>5</v>
          </cell>
          <cell r="CP684">
            <v>2</v>
          </cell>
          <cell r="CQ684">
            <v>3</v>
          </cell>
          <cell r="CR684">
            <v>0</v>
          </cell>
          <cell r="CS684">
            <v>1</v>
          </cell>
          <cell r="CT684">
            <v>0</v>
          </cell>
          <cell r="CU684">
            <v>2</v>
          </cell>
          <cell r="CV684">
            <v>0</v>
          </cell>
          <cell r="CW684">
            <v>0</v>
          </cell>
          <cell r="CX684">
            <v>0</v>
          </cell>
          <cell r="CY684">
            <v>0</v>
          </cell>
          <cell r="CZ684">
            <v>0</v>
          </cell>
          <cell r="DA684">
            <v>0</v>
          </cell>
          <cell r="DB684">
            <v>0</v>
          </cell>
          <cell r="DC684">
            <v>0</v>
          </cell>
          <cell r="DD684">
            <v>0</v>
          </cell>
          <cell r="DE684">
            <v>0</v>
          </cell>
        </row>
        <row r="685">
          <cell r="A685" t="str">
            <v>ﾅｶﾀｼ42</v>
          </cell>
          <cell r="B685" t="str">
            <v>ﾅｶﾀｼ</v>
          </cell>
          <cell r="C685">
            <v>4</v>
          </cell>
          <cell r="D685">
            <v>2</v>
          </cell>
          <cell r="E685">
            <v>2</v>
          </cell>
          <cell r="F685">
            <v>4</v>
          </cell>
          <cell r="G685">
            <v>6</v>
          </cell>
          <cell r="H685">
            <v>7</v>
          </cell>
          <cell r="I685">
            <v>4</v>
          </cell>
          <cell r="J685">
            <v>3</v>
          </cell>
          <cell r="K685">
            <v>5</v>
          </cell>
          <cell r="L685">
            <v>6</v>
          </cell>
          <cell r="M685">
            <v>6</v>
          </cell>
          <cell r="N685">
            <v>9</v>
          </cell>
          <cell r="O685">
            <v>5</v>
          </cell>
          <cell r="P685">
            <v>7</v>
          </cell>
          <cell r="Q685">
            <v>7</v>
          </cell>
          <cell r="R685">
            <v>8</v>
          </cell>
          <cell r="S685">
            <v>12</v>
          </cell>
          <cell r="T685">
            <v>15</v>
          </cell>
          <cell r="U685">
            <v>13</v>
          </cell>
          <cell r="V685">
            <v>8</v>
          </cell>
          <cell r="W685">
            <v>8</v>
          </cell>
          <cell r="X685">
            <v>8</v>
          </cell>
          <cell r="Y685">
            <v>9</v>
          </cell>
          <cell r="Z685">
            <v>11</v>
          </cell>
          <cell r="AA685">
            <v>12</v>
          </cell>
          <cell r="AB685">
            <v>10</v>
          </cell>
          <cell r="AC685">
            <v>10</v>
          </cell>
          <cell r="AD685">
            <v>8</v>
          </cell>
          <cell r="AE685">
            <v>3</v>
          </cell>
          <cell r="AF685">
            <v>4</v>
          </cell>
          <cell r="AG685">
            <v>8</v>
          </cell>
          <cell r="AH685">
            <v>9</v>
          </cell>
          <cell r="AI685">
            <v>6</v>
          </cell>
          <cell r="AJ685">
            <v>5</v>
          </cell>
          <cell r="AK685">
            <v>4</v>
          </cell>
          <cell r="AL685">
            <v>8</v>
          </cell>
          <cell r="AM685">
            <v>9</v>
          </cell>
          <cell r="AN685">
            <v>9</v>
          </cell>
          <cell r="AO685">
            <v>9</v>
          </cell>
          <cell r="AP685">
            <v>11</v>
          </cell>
          <cell r="AQ685">
            <v>13</v>
          </cell>
          <cell r="AR685">
            <v>13</v>
          </cell>
          <cell r="AS685">
            <v>10</v>
          </cell>
          <cell r="AT685">
            <v>12</v>
          </cell>
          <cell r="AU685">
            <v>11</v>
          </cell>
          <cell r="AV685">
            <v>15</v>
          </cell>
          <cell r="AW685">
            <v>15</v>
          </cell>
          <cell r="AX685">
            <v>12</v>
          </cell>
          <cell r="AY685">
            <v>13</v>
          </cell>
          <cell r="AZ685">
            <v>10</v>
          </cell>
          <cell r="BA685">
            <v>12</v>
          </cell>
          <cell r="BB685">
            <v>19</v>
          </cell>
          <cell r="BC685">
            <v>12</v>
          </cell>
          <cell r="BD685">
            <v>9</v>
          </cell>
          <cell r="BE685">
            <v>13</v>
          </cell>
          <cell r="BF685">
            <v>10</v>
          </cell>
          <cell r="BG685">
            <v>12</v>
          </cell>
          <cell r="BH685">
            <v>8</v>
          </cell>
          <cell r="BI685">
            <v>13</v>
          </cell>
          <cell r="BJ685">
            <v>15</v>
          </cell>
          <cell r="BK685">
            <v>18</v>
          </cell>
          <cell r="BL685">
            <v>13</v>
          </cell>
          <cell r="BM685">
            <v>19</v>
          </cell>
          <cell r="BN685">
            <v>17</v>
          </cell>
          <cell r="BO685">
            <v>21</v>
          </cell>
          <cell r="BP685">
            <v>19</v>
          </cell>
          <cell r="BQ685">
            <v>11</v>
          </cell>
          <cell r="BR685">
            <v>12</v>
          </cell>
          <cell r="BS685">
            <v>23</v>
          </cell>
          <cell r="BT685">
            <v>16</v>
          </cell>
          <cell r="BU685">
            <v>18</v>
          </cell>
          <cell r="BV685">
            <v>21</v>
          </cell>
          <cell r="BW685">
            <v>18</v>
          </cell>
          <cell r="BX685">
            <v>22</v>
          </cell>
          <cell r="BY685">
            <v>17</v>
          </cell>
          <cell r="BZ685">
            <v>19</v>
          </cell>
          <cell r="CA685">
            <v>19</v>
          </cell>
          <cell r="CB685">
            <v>22</v>
          </cell>
          <cell r="CC685">
            <v>18</v>
          </cell>
          <cell r="CD685">
            <v>10</v>
          </cell>
          <cell r="CE685">
            <v>14</v>
          </cell>
          <cell r="CF685">
            <v>11</v>
          </cell>
          <cell r="CG685">
            <v>13</v>
          </cell>
          <cell r="CH685">
            <v>8</v>
          </cell>
          <cell r="CI685">
            <v>19</v>
          </cell>
          <cell r="CJ685">
            <v>11</v>
          </cell>
          <cell r="CK685">
            <v>15</v>
          </cell>
          <cell r="CL685">
            <v>8</v>
          </cell>
          <cell r="CM685">
            <v>10</v>
          </cell>
          <cell r="CN685">
            <v>8</v>
          </cell>
          <cell r="CO685">
            <v>7</v>
          </cell>
          <cell r="CP685">
            <v>4</v>
          </cell>
          <cell r="CQ685">
            <v>3</v>
          </cell>
          <cell r="CR685">
            <v>9</v>
          </cell>
          <cell r="CS685">
            <v>6</v>
          </cell>
          <cell r="CT685">
            <v>1</v>
          </cell>
          <cell r="CU685">
            <v>0</v>
          </cell>
          <cell r="CV685">
            <v>0</v>
          </cell>
          <cell r="CW685">
            <v>1</v>
          </cell>
          <cell r="CX685">
            <v>1</v>
          </cell>
          <cell r="CY685">
            <v>0</v>
          </cell>
          <cell r="CZ685">
            <v>0</v>
          </cell>
          <cell r="DA685">
            <v>1</v>
          </cell>
          <cell r="DB685">
            <v>0</v>
          </cell>
          <cell r="DC685">
            <v>2</v>
          </cell>
          <cell r="DD685">
            <v>0</v>
          </cell>
          <cell r="DE685">
            <v>0</v>
          </cell>
        </row>
        <row r="686">
          <cell r="A686" t="str">
            <v>ﾅｶﾞﾀ41</v>
          </cell>
          <cell r="B686" t="str">
            <v>ﾅｶﾞﾀ</v>
          </cell>
          <cell r="C686">
            <v>4</v>
          </cell>
          <cell r="D686">
            <v>1</v>
          </cell>
          <cell r="E686">
            <v>0</v>
          </cell>
          <cell r="F686">
            <v>2</v>
          </cell>
          <cell r="G686">
            <v>1</v>
          </cell>
          <cell r="H686">
            <v>1</v>
          </cell>
          <cell r="I686">
            <v>0</v>
          </cell>
          <cell r="J686">
            <v>2</v>
          </cell>
          <cell r="K686">
            <v>3</v>
          </cell>
          <cell r="L686">
            <v>1</v>
          </cell>
          <cell r="M686">
            <v>2</v>
          </cell>
          <cell r="N686">
            <v>2</v>
          </cell>
          <cell r="O686">
            <v>1</v>
          </cell>
          <cell r="P686">
            <v>1</v>
          </cell>
          <cell r="Q686">
            <v>2</v>
          </cell>
          <cell r="R686">
            <v>2</v>
          </cell>
          <cell r="S686">
            <v>4</v>
          </cell>
          <cell r="T686">
            <v>3</v>
          </cell>
          <cell r="U686">
            <v>2</v>
          </cell>
          <cell r="V686">
            <v>1</v>
          </cell>
          <cell r="W686">
            <v>3</v>
          </cell>
          <cell r="X686">
            <v>3</v>
          </cell>
          <cell r="Y686">
            <v>1</v>
          </cell>
          <cell r="Z686">
            <v>1</v>
          </cell>
          <cell r="AA686">
            <v>3</v>
          </cell>
          <cell r="AB686">
            <v>2</v>
          </cell>
          <cell r="AC686">
            <v>1</v>
          </cell>
          <cell r="AD686">
            <v>3</v>
          </cell>
          <cell r="AE686">
            <v>0</v>
          </cell>
          <cell r="AF686">
            <v>5</v>
          </cell>
          <cell r="AG686">
            <v>1</v>
          </cell>
          <cell r="AH686">
            <v>3</v>
          </cell>
          <cell r="AI686">
            <v>0</v>
          </cell>
          <cell r="AJ686">
            <v>3</v>
          </cell>
          <cell r="AK686">
            <v>3</v>
          </cell>
          <cell r="AL686">
            <v>6</v>
          </cell>
          <cell r="AM686">
            <v>5</v>
          </cell>
          <cell r="AN686">
            <v>1</v>
          </cell>
          <cell r="AO686">
            <v>1</v>
          </cell>
          <cell r="AP686">
            <v>3</v>
          </cell>
          <cell r="AQ686">
            <v>4</v>
          </cell>
          <cell r="AR686">
            <v>2</v>
          </cell>
          <cell r="AS686">
            <v>5</v>
          </cell>
          <cell r="AT686">
            <v>2</v>
          </cell>
          <cell r="AU686">
            <v>3</v>
          </cell>
          <cell r="AV686">
            <v>4</v>
          </cell>
          <cell r="AW686">
            <v>5</v>
          </cell>
          <cell r="AX686">
            <v>5</v>
          </cell>
          <cell r="AY686">
            <v>10</v>
          </cell>
          <cell r="AZ686">
            <v>2</v>
          </cell>
          <cell r="BA686">
            <v>3</v>
          </cell>
          <cell r="BB686">
            <v>6</v>
          </cell>
          <cell r="BC686">
            <v>3</v>
          </cell>
          <cell r="BD686">
            <v>3</v>
          </cell>
          <cell r="BE686">
            <v>2</v>
          </cell>
          <cell r="BF686">
            <v>2</v>
          </cell>
          <cell r="BG686">
            <v>1</v>
          </cell>
          <cell r="BH686">
            <v>4</v>
          </cell>
          <cell r="BI686">
            <v>1</v>
          </cell>
          <cell r="BJ686">
            <v>3</v>
          </cell>
          <cell r="BK686">
            <v>4</v>
          </cell>
          <cell r="BL686">
            <v>6</v>
          </cell>
          <cell r="BM686">
            <v>6</v>
          </cell>
          <cell r="BN686">
            <v>2</v>
          </cell>
          <cell r="BO686">
            <v>1</v>
          </cell>
          <cell r="BP686">
            <v>1</v>
          </cell>
          <cell r="BQ686">
            <v>5</v>
          </cell>
          <cell r="BR686">
            <v>6</v>
          </cell>
          <cell r="BS686">
            <v>2</v>
          </cell>
          <cell r="BT686">
            <v>2</v>
          </cell>
          <cell r="BU686">
            <v>4</v>
          </cell>
          <cell r="BV686">
            <v>7</v>
          </cell>
          <cell r="BW686">
            <v>5</v>
          </cell>
          <cell r="BX686">
            <v>3</v>
          </cell>
          <cell r="BY686">
            <v>4</v>
          </cell>
          <cell r="BZ686">
            <v>2</v>
          </cell>
          <cell r="CA686">
            <v>1</v>
          </cell>
          <cell r="CB686">
            <v>8</v>
          </cell>
          <cell r="CC686">
            <v>5</v>
          </cell>
          <cell r="CD686">
            <v>3</v>
          </cell>
          <cell r="CE686">
            <v>2</v>
          </cell>
          <cell r="CF686">
            <v>7</v>
          </cell>
          <cell r="CG686">
            <v>2</v>
          </cell>
          <cell r="CH686">
            <v>2</v>
          </cell>
          <cell r="CI686">
            <v>0</v>
          </cell>
          <cell r="CJ686">
            <v>1</v>
          </cell>
          <cell r="CK686">
            <v>1</v>
          </cell>
          <cell r="CL686">
            <v>1</v>
          </cell>
          <cell r="CM686">
            <v>4</v>
          </cell>
          <cell r="CN686">
            <v>0</v>
          </cell>
          <cell r="CO686">
            <v>1</v>
          </cell>
          <cell r="CP686">
            <v>0</v>
          </cell>
          <cell r="CQ686">
            <v>1</v>
          </cell>
          <cell r="CR686">
            <v>1</v>
          </cell>
          <cell r="CS686">
            <v>1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0</v>
          </cell>
          <cell r="DA686">
            <v>0</v>
          </cell>
          <cell r="DB686">
            <v>0</v>
          </cell>
          <cell r="DC686">
            <v>0</v>
          </cell>
          <cell r="DD686">
            <v>0</v>
          </cell>
          <cell r="DE686">
            <v>0</v>
          </cell>
        </row>
        <row r="687">
          <cell r="A687" t="str">
            <v>ﾅｶﾞﾀ42</v>
          </cell>
          <cell r="B687" t="str">
            <v>ﾅｶﾞﾀ</v>
          </cell>
          <cell r="C687">
            <v>4</v>
          </cell>
          <cell r="D687">
            <v>2</v>
          </cell>
          <cell r="E687">
            <v>0</v>
          </cell>
          <cell r="F687">
            <v>3</v>
          </cell>
          <cell r="G687">
            <v>2</v>
          </cell>
          <cell r="H687">
            <v>2</v>
          </cell>
          <cell r="I687">
            <v>1</v>
          </cell>
          <cell r="J687">
            <v>3</v>
          </cell>
          <cell r="K687">
            <v>1</v>
          </cell>
          <cell r="L687">
            <v>2</v>
          </cell>
          <cell r="M687">
            <v>2</v>
          </cell>
          <cell r="N687">
            <v>1</v>
          </cell>
          <cell r="O687">
            <v>1</v>
          </cell>
          <cell r="P687">
            <v>3</v>
          </cell>
          <cell r="Q687">
            <v>0</v>
          </cell>
          <cell r="R687">
            <v>2</v>
          </cell>
          <cell r="S687">
            <v>4</v>
          </cell>
          <cell r="T687">
            <v>2</v>
          </cell>
          <cell r="U687">
            <v>3</v>
          </cell>
          <cell r="V687">
            <v>1</v>
          </cell>
          <cell r="W687">
            <v>2</v>
          </cell>
          <cell r="X687">
            <v>5</v>
          </cell>
          <cell r="Y687">
            <v>6</v>
          </cell>
          <cell r="Z687">
            <v>3</v>
          </cell>
          <cell r="AA687">
            <v>6</v>
          </cell>
          <cell r="AB687">
            <v>4</v>
          </cell>
          <cell r="AC687">
            <v>1</v>
          </cell>
          <cell r="AD687">
            <v>1</v>
          </cell>
          <cell r="AE687">
            <v>4</v>
          </cell>
          <cell r="AF687">
            <v>0</v>
          </cell>
          <cell r="AG687">
            <v>2</v>
          </cell>
          <cell r="AH687">
            <v>2</v>
          </cell>
          <cell r="AI687">
            <v>3</v>
          </cell>
          <cell r="AJ687">
            <v>3</v>
          </cell>
          <cell r="AK687">
            <v>1</v>
          </cell>
          <cell r="AL687">
            <v>1</v>
          </cell>
          <cell r="AM687">
            <v>1</v>
          </cell>
          <cell r="AN687">
            <v>2</v>
          </cell>
          <cell r="AO687">
            <v>0</v>
          </cell>
          <cell r="AP687">
            <v>5</v>
          </cell>
          <cell r="AQ687">
            <v>2</v>
          </cell>
          <cell r="AR687">
            <v>1</v>
          </cell>
          <cell r="AS687">
            <v>5</v>
          </cell>
          <cell r="AT687">
            <v>2</v>
          </cell>
          <cell r="AU687">
            <v>3</v>
          </cell>
          <cell r="AV687">
            <v>6</v>
          </cell>
          <cell r="AW687">
            <v>4</v>
          </cell>
          <cell r="AX687">
            <v>5</v>
          </cell>
          <cell r="AY687">
            <v>4</v>
          </cell>
          <cell r="AZ687">
            <v>4</v>
          </cell>
          <cell r="BA687">
            <v>3</v>
          </cell>
          <cell r="BB687">
            <v>4</v>
          </cell>
          <cell r="BC687">
            <v>0</v>
          </cell>
          <cell r="BD687">
            <v>2</v>
          </cell>
          <cell r="BE687">
            <v>6</v>
          </cell>
          <cell r="BF687">
            <v>7</v>
          </cell>
          <cell r="BG687">
            <v>3</v>
          </cell>
          <cell r="BH687">
            <v>3</v>
          </cell>
          <cell r="BI687">
            <v>3</v>
          </cell>
          <cell r="BJ687">
            <v>0</v>
          </cell>
          <cell r="BK687">
            <v>6</v>
          </cell>
          <cell r="BL687">
            <v>2</v>
          </cell>
          <cell r="BM687">
            <v>3</v>
          </cell>
          <cell r="BN687">
            <v>4</v>
          </cell>
          <cell r="BO687">
            <v>6</v>
          </cell>
          <cell r="BP687">
            <v>1</v>
          </cell>
          <cell r="BQ687">
            <v>4</v>
          </cell>
          <cell r="BR687">
            <v>5</v>
          </cell>
          <cell r="BS687">
            <v>2</v>
          </cell>
          <cell r="BT687">
            <v>4</v>
          </cell>
          <cell r="BU687">
            <v>6</v>
          </cell>
          <cell r="BV687">
            <v>4</v>
          </cell>
          <cell r="BW687">
            <v>7</v>
          </cell>
          <cell r="BX687">
            <v>5</v>
          </cell>
          <cell r="BY687">
            <v>2</v>
          </cell>
          <cell r="BZ687">
            <v>7</v>
          </cell>
          <cell r="CA687">
            <v>4</v>
          </cell>
          <cell r="CB687">
            <v>2</v>
          </cell>
          <cell r="CC687">
            <v>2</v>
          </cell>
          <cell r="CD687">
            <v>2</v>
          </cell>
          <cell r="CE687">
            <v>3</v>
          </cell>
          <cell r="CF687">
            <v>3</v>
          </cell>
          <cell r="CG687">
            <v>0</v>
          </cell>
          <cell r="CH687">
            <v>2</v>
          </cell>
          <cell r="CI687">
            <v>1</v>
          </cell>
          <cell r="CJ687">
            <v>6</v>
          </cell>
          <cell r="CK687">
            <v>0</v>
          </cell>
          <cell r="CL687">
            <v>2</v>
          </cell>
          <cell r="CM687">
            <v>0</v>
          </cell>
          <cell r="CN687">
            <v>2</v>
          </cell>
          <cell r="CO687">
            <v>2</v>
          </cell>
          <cell r="CP687">
            <v>0</v>
          </cell>
          <cell r="CQ687">
            <v>3</v>
          </cell>
          <cell r="CR687">
            <v>0</v>
          </cell>
          <cell r="CS687">
            <v>1</v>
          </cell>
          <cell r="CT687">
            <v>0</v>
          </cell>
          <cell r="CU687">
            <v>0</v>
          </cell>
          <cell r="CV687">
            <v>1</v>
          </cell>
          <cell r="CW687">
            <v>1</v>
          </cell>
          <cell r="CX687">
            <v>0</v>
          </cell>
          <cell r="CY687">
            <v>0</v>
          </cell>
          <cell r="CZ687">
            <v>0</v>
          </cell>
          <cell r="DA687">
            <v>0</v>
          </cell>
          <cell r="DB687">
            <v>1</v>
          </cell>
          <cell r="DC687">
            <v>0</v>
          </cell>
          <cell r="DD687">
            <v>0</v>
          </cell>
          <cell r="DE687">
            <v>0</v>
          </cell>
        </row>
        <row r="688">
          <cell r="A688" t="str">
            <v>ﾆｼ  41</v>
          </cell>
          <cell r="B688" t="str">
            <v xml:space="preserve">ﾆｼ  </v>
          </cell>
          <cell r="C688">
            <v>4</v>
          </cell>
          <cell r="D688">
            <v>1</v>
          </cell>
          <cell r="E688">
            <v>7</v>
          </cell>
          <cell r="F688">
            <v>5</v>
          </cell>
          <cell r="G688">
            <v>5</v>
          </cell>
          <cell r="H688">
            <v>7</v>
          </cell>
          <cell r="I688">
            <v>3</v>
          </cell>
          <cell r="J688">
            <v>3</v>
          </cell>
          <cell r="K688">
            <v>7</v>
          </cell>
          <cell r="L688">
            <v>7</v>
          </cell>
          <cell r="M688">
            <v>6</v>
          </cell>
          <cell r="N688">
            <v>9</v>
          </cell>
          <cell r="O688">
            <v>2</v>
          </cell>
          <cell r="P688">
            <v>9</v>
          </cell>
          <cell r="Q688">
            <v>10</v>
          </cell>
          <cell r="R688">
            <v>7</v>
          </cell>
          <cell r="S688">
            <v>12</v>
          </cell>
          <cell r="T688">
            <v>4</v>
          </cell>
          <cell r="U688">
            <v>7</v>
          </cell>
          <cell r="V688">
            <v>4</v>
          </cell>
          <cell r="W688">
            <v>5</v>
          </cell>
          <cell r="X688">
            <v>9</v>
          </cell>
          <cell r="Y688">
            <v>8</v>
          </cell>
          <cell r="Z688">
            <v>4</v>
          </cell>
          <cell r="AA688">
            <v>7</v>
          </cell>
          <cell r="AB688">
            <v>8</v>
          </cell>
          <cell r="AC688">
            <v>4</v>
          </cell>
          <cell r="AD688">
            <v>4</v>
          </cell>
          <cell r="AE688">
            <v>9</v>
          </cell>
          <cell r="AF688">
            <v>6</v>
          </cell>
          <cell r="AG688">
            <v>8</v>
          </cell>
          <cell r="AH688">
            <v>7</v>
          </cell>
          <cell r="AI688">
            <v>6</v>
          </cell>
          <cell r="AJ688">
            <v>6</v>
          </cell>
          <cell r="AK688">
            <v>12</v>
          </cell>
          <cell r="AL688">
            <v>7</v>
          </cell>
          <cell r="AM688">
            <v>7</v>
          </cell>
          <cell r="AN688">
            <v>10</v>
          </cell>
          <cell r="AO688">
            <v>4</v>
          </cell>
          <cell r="AP688">
            <v>6</v>
          </cell>
          <cell r="AQ688">
            <v>7</v>
          </cell>
          <cell r="AR688">
            <v>10</v>
          </cell>
          <cell r="AS688">
            <v>8</v>
          </cell>
          <cell r="AT688">
            <v>8</v>
          </cell>
          <cell r="AU688">
            <v>10</v>
          </cell>
          <cell r="AV688">
            <v>7</v>
          </cell>
          <cell r="AW688">
            <v>18</v>
          </cell>
          <cell r="AX688">
            <v>11</v>
          </cell>
          <cell r="AY688">
            <v>14</v>
          </cell>
          <cell r="AZ688">
            <v>11</v>
          </cell>
          <cell r="BA688">
            <v>8</v>
          </cell>
          <cell r="BB688">
            <v>9</v>
          </cell>
          <cell r="BC688">
            <v>12</v>
          </cell>
          <cell r="BD688">
            <v>6</v>
          </cell>
          <cell r="BE688">
            <v>16</v>
          </cell>
          <cell r="BF688">
            <v>5</v>
          </cell>
          <cell r="BG688">
            <v>7</v>
          </cell>
          <cell r="BH688">
            <v>4</v>
          </cell>
          <cell r="BI688">
            <v>5</v>
          </cell>
          <cell r="BJ688">
            <v>5</v>
          </cell>
          <cell r="BK688">
            <v>11</v>
          </cell>
          <cell r="BL688">
            <v>8</v>
          </cell>
          <cell r="BM688">
            <v>6</v>
          </cell>
          <cell r="BN688">
            <v>8</v>
          </cell>
          <cell r="BO688">
            <v>10</v>
          </cell>
          <cell r="BP688">
            <v>9</v>
          </cell>
          <cell r="BQ688">
            <v>8</v>
          </cell>
          <cell r="BR688">
            <v>11</v>
          </cell>
          <cell r="BS688">
            <v>7</v>
          </cell>
          <cell r="BT688">
            <v>14</v>
          </cell>
          <cell r="BU688">
            <v>12</v>
          </cell>
          <cell r="BV688">
            <v>14</v>
          </cell>
          <cell r="BW688">
            <v>9</v>
          </cell>
          <cell r="BX688">
            <v>8</v>
          </cell>
          <cell r="BY688">
            <v>13</v>
          </cell>
          <cell r="BZ688">
            <v>6</v>
          </cell>
          <cell r="CA688">
            <v>5</v>
          </cell>
          <cell r="CB688">
            <v>8</v>
          </cell>
          <cell r="CC688">
            <v>10</v>
          </cell>
          <cell r="CD688">
            <v>5</v>
          </cell>
          <cell r="CE688">
            <v>3</v>
          </cell>
          <cell r="CF688">
            <v>19</v>
          </cell>
          <cell r="CG688">
            <v>5</v>
          </cell>
          <cell r="CH688">
            <v>4</v>
          </cell>
          <cell r="CI688">
            <v>2</v>
          </cell>
          <cell r="CJ688">
            <v>5</v>
          </cell>
          <cell r="CK688">
            <v>5</v>
          </cell>
          <cell r="CL688">
            <v>2</v>
          </cell>
          <cell r="CM688">
            <v>2</v>
          </cell>
          <cell r="CN688">
            <v>2</v>
          </cell>
          <cell r="CO688">
            <v>4</v>
          </cell>
          <cell r="CP688">
            <v>1</v>
          </cell>
          <cell r="CQ688">
            <v>2</v>
          </cell>
          <cell r="CR688">
            <v>0</v>
          </cell>
          <cell r="CS688">
            <v>0</v>
          </cell>
          <cell r="CT688">
            <v>1</v>
          </cell>
          <cell r="CU688">
            <v>0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0</v>
          </cell>
          <cell r="DA688">
            <v>0</v>
          </cell>
          <cell r="DB688">
            <v>0</v>
          </cell>
          <cell r="DC688">
            <v>0</v>
          </cell>
          <cell r="DD688">
            <v>0</v>
          </cell>
          <cell r="DE688">
            <v>0</v>
          </cell>
        </row>
        <row r="689">
          <cell r="A689" t="str">
            <v>ﾆｼ  42</v>
          </cell>
          <cell r="B689" t="str">
            <v xml:space="preserve">ﾆｼ  </v>
          </cell>
          <cell r="C689">
            <v>4</v>
          </cell>
          <cell r="D689">
            <v>2</v>
          </cell>
          <cell r="E689">
            <v>3</v>
          </cell>
          <cell r="F689">
            <v>3</v>
          </cell>
          <cell r="G689">
            <v>2</v>
          </cell>
          <cell r="H689">
            <v>1</v>
          </cell>
          <cell r="I689">
            <v>2</v>
          </cell>
          <cell r="J689">
            <v>2</v>
          </cell>
          <cell r="K689">
            <v>4</v>
          </cell>
          <cell r="L689">
            <v>6</v>
          </cell>
          <cell r="M689">
            <v>6</v>
          </cell>
          <cell r="N689">
            <v>3</v>
          </cell>
          <cell r="O689">
            <v>8</v>
          </cell>
          <cell r="P689">
            <v>3</v>
          </cell>
          <cell r="Q689">
            <v>9</v>
          </cell>
          <cell r="R689">
            <v>4</v>
          </cell>
          <cell r="S689">
            <v>6</v>
          </cell>
          <cell r="T689">
            <v>6</v>
          </cell>
          <cell r="U689">
            <v>5</v>
          </cell>
          <cell r="V689">
            <v>8</v>
          </cell>
          <cell r="W689">
            <v>12</v>
          </cell>
          <cell r="X689">
            <v>4</v>
          </cell>
          <cell r="Y689">
            <v>2</v>
          </cell>
          <cell r="Z689">
            <v>7</v>
          </cell>
          <cell r="AA689">
            <v>7</v>
          </cell>
          <cell r="AB689">
            <v>4</v>
          </cell>
          <cell r="AC689">
            <v>5</v>
          </cell>
          <cell r="AD689">
            <v>2</v>
          </cell>
          <cell r="AE689">
            <v>7</v>
          </cell>
          <cell r="AF689">
            <v>8</v>
          </cell>
          <cell r="AG689">
            <v>4</v>
          </cell>
          <cell r="AH689">
            <v>4</v>
          </cell>
          <cell r="AI689">
            <v>4</v>
          </cell>
          <cell r="AJ689">
            <v>9</v>
          </cell>
          <cell r="AK689">
            <v>8</v>
          </cell>
          <cell r="AL689">
            <v>3</v>
          </cell>
          <cell r="AM689">
            <v>7</v>
          </cell>
          <cell r="AN689">
            <v>9</v>
          </cell>
          <cell r="AO689">
            <v>4</v>
          </cell>
          <cell r="AP689">
            <v>5</v>
          </cell>
          <cell r="AQ689">
            <v>7</v>
          </cell>
          <cell r="AR689">
            <v>9</v>
          </cell>
          <cell r="AS689">
            <v>9</v>
          </cell>
          <cell r="AT689">
            <v>11</v>
          </cell>
          <cell r="AU689">
            <v>13</v>
          </cell>
          <cell r="AV689">
            <v>13</v>
          </cell>
          <cell r="AW689">
            <v>11</v>
          </cell>
          <cell r="AX689">
            <v>12</v>
          </cell>
          <cell r="AY689">
            <v>9</v>
          </cell>
          <cell r="AZ689">
            <v>9</v>
          </cell>
          <cell r="BA689">
            <v>8</v>
          </cell>
          <cell r="BB689">
            <v>8</v>
          </cell>
          <cell r="BC689">
            <v>9</v>
          </cell>
          <cell r="BD689">
            <v>5</v>
          </cell>
          <cell r="BE689">
            <v>9</v>
          </cell>
          <cell r="BF689">
            <v>6</v>
          </cell>
          <cell r="BG689">
            <v>3</v>
          </cell>
          <cell r="BH689">
            <v>2</v>
          </cell>
          <cell r="BI689">
            <v>4</v>
          </cell>
          <cell r="BJ689">
            <v>10</v>
          </cell>
          <cell r="BK689">
            <v>11</v>
          </cell>
          <cell r="BL689">
            <v>6</v>
          </cell>
          <cell r="BM689">
            <v>5</v>
          </cell>
          <cell r="BN689">
            <v>6</v>
          </cell>
          <cell r="BO689">
            <v>7</v>
          </cell>
          <cell r="BP689">
            <v>12</v>
          </cell>
          <cell r="BQ689">
            <v>9</v>
          </cell>
          <cell r="BR689">
            <v>10</v>
          </cell>
          <cell r="BS689">
            <v>6</v>
          </cell>
          <cell r="BT689">
            <v>11</v>
          </cell>
          <cell r="BU689">
            <v>18</v>
          </cell>
          <cell r="BV689">
            <v>17</v>
          </cell>
          <cell r="BW689">
            <v>16</v>
          </cell>
          <cell r="BX689">
            <v>5</v>
          </cell>
          <cell r="BY689">
            <v>6</v>
          </cell>
          <cell r="BZ689">
            <v>12</v>
          </cell>
          <cell r="CA689">
            <v>10</v>
          </cell>
          <cell r="CB689">
            <v>12</v>
          </cell>
          <cell r="CC689">
            <v>14</v>
          </cell>
          <cell r="CD689">
            <v>4</v>
          </cell>
          <cell r="CE689">
            <v>10</v>
          </cell>
          <cell r="CF689">
            <v>4</v>
          </cell>
          <cell r="CG689">
            <v>8</v>
          </cell>
          <cell r="CH689">
            <v>3</v>
          </cell>
          <cell r="CI689">
            <v>7</v>
          </cell>
          <cell r="CJ689">
            <v>12</v>
          </cell>
          <cell r="CK689">
            <v>4</v>
          </cell>
          <cell r="CL689">
            <v>2</v>
          </cell>
          <cell r="CM689">
            <v>5</v>
          </cell>
          <cell r="CN689">
            <v>5</v>
          </cell>
          <cell r="CO689">
            <v>1</v>
          </cell>
          <cell r="CP689">
            <v>4</v>
          </cell>
          <cell r="CQ689">
            <v>3</v>
          </cell>
          <cell r="CR689">
            <v>3</v>
          </cell>
          <cell r="CS689">
            <v>0</v>
          </cell>
          <cell r="CT689">
            <v>2</v>
          </cell>
          <cell r="CU689">
            <v>1</v>
          </cell>
          <cell r="CV689">
            <v>1</v>
          </cell>
          <cell r="CW689">
            <v>0</v>
          </cell>
          <cell r="CX689">
            <v>2</v>
          </cell>
          <cell r="CY689">
            <v>0</v>
          </cell>
          <cell r="CZ689">
            <v>0</v>
          </cell>
          <cell r="DA689">
            <v>1</v>
          </cell>
          <cell r="DB689">
            <v>0</v>
          </cell>
          <cell r="DC689">
            <v>0</v>
          </cell>
          <cell r="DD689">
            <v>0</v>
          </cell>
          <cell r="DE689">
            <v>0</v>
          </cell>
        </row>
        <row r="690">
          <cell r="A690" t="str">
            <v>ﾆｼｼﾏ41</v>
          </cell>
          <cell r="B690" t="str">
            <v>ﾆｼｼﾏ</v>
          </cell>
          <cell r="C690">
            <v>4</v>
          </cell>
          <cell r="D690">
            <v>1</v>
          </cell>
          <cell r="E690">
            <v>3</v>
          </cell>
          <cell r="F690">
            <v>0</v>
          </cell>
          <cell r="G690">
            <v>3</v>
          </cell>
          <cell r="H690">
            <v>4</v>
          </cell>
          <cell r="I690">
            <v>3</v>
          </cell>
          <cell r="J690">
            <v>5</v>
          </cell>
          <cell r="K690">
            <v>4</v>
          </cell>
          <cell r="L690">
            <v>7</v>
          </cell>
          <cell r="M690">
            <v>4</v>
          </cell>
          <cell r="N690">
            <v>7</v>
          </cell>
          <cell r="O690">
            <v>6</v>
          </cell>
          <cell r="P690">
            <v>2</v>
          </cell>
          <cell r="Q690">
            <v>3</v>
          </cell>
          <cell r="R690">
            <v>6</v>
          </cell>
          <cell r="S690">
            <v>5</v>
          </cell>
          <cell r="T690">
            <v>9</v>
          </cell>
          <cell r="U690">
            <v>10</v>
          </cell>
          <cell r="V690">
            <v>6</v>
          </cell>
          <cell r="W690">
            <v>6</v>
          </cell>
          <cell r="X690">
            <v>12</v>
          </cell>
          <cell r="Y690">
            <v>8</v>
          </cell>
          <cell r="Z690">
            <v>7</v>
          </cell>
          <cell r="AA690">
            <v>5</v>
          </cell>
          <cell r="AB690">
            <v>6</v>
          </cell>
          <cell r="AC690">
            <v>5</v>
          </cell>
          <cell r="AD690">
            <v>4</v>
          </cell>
          <cell r="AE690">
            <v>7</v>
          </cell>
          <cell r="AF690">
            <v>7</v>
          </cell>
          <cell r="AG690">
            <v>6</v>
          </cell>
          <cell r="AH690">
            <v>6</v>
          </cell>
          <cell r="AI690">
            <v>5</v>
          </cell>
          <cell r="AJ690">
            <v>4</v>
          </cell>
          <cell r="AK690">
            <v>10</v>
          </cell>
          <cell r="AL690">
            <v>4</v>
          </cell>
          <cell r="AM690">
            <v>6</v>
          </cell>
          <cell r="AN690">
            <v>2</v>
          </cell>
          <cell r="AO690">
            <v>6</v>
          </cell>
          <cell r="AP690">
            <v>8</v>
          </cell>
          <cell r="AQ690">
            <v>5</v>
          </cell>
          <cell r="AR690">
            <v>7</v>
          </cell>
          <cell r="AS690">
            <v>11</v>
          </cell>
          <cell r="AT690">
            <v>11</v>
          </cell>
          <cell r="AU690">
            <v>11</v>
          </cell>
          <cell r="AV690">
            <v>9</v>
          </cell>
          <cell r="AW690">
            <v>8</v>
          </cell>
          <cell r="AX690">
            <v>15</v>
          </cell>
          <cell r="AY690">
            <v>16</v>
          </cell>
          <cell r="AZ690">
            <v>7</v>
          </cell>
          <cell r="BA690">
            <v>9</v>
          </cell>
          <cell r="BB690">
            <v>13</v>
          </cell>
          <cell r="BC690">
            <v>9</v>
          </cell>
          <cell r="BD690">
            <v>6</v>
          </cell>
          <cell r="BE690">
            <v>7</v>
          </cell>
          <cell r="BF690">
            <v>14</v>
          </cell>
          <cell r="BG690">
            <v>8</v>
          </cell>
          <cell r="BH690">
            <v>9</v>
          </cell>
          <cell r="BI690">
            <v>10</v>
          </cell>
          <cell r="BJ690">
            <v>8</v>
          </cell>
          <cell r="BK690">
            <v>8</v>
          </cell>
          <cell r="BL690">
            <v>6</v>
          </cell>
          <cell r="BM690">
            <v>6</v>
          </cell>
          <cell r="BN690">
            <v>5</v>
          </cell>
          <cell r="BO690">
            <v>11</v>
          </cell>
          <cell r="BP690">
            <v>9</v>
          </cell>
          <cell r="BQ690">
            <v>11</v>
          </cell>
          <cell r="BR690">
            <v>10</v>
          </cell>
          <cell r="BS690">
            <v>7</v>
          </cell>
          <cell r="BT690">
            <v>11</v>
          </cell>
          <cell r="BU690">
            <v>17</v>
          </cell>
          <cell r="BV690">
            <v>12</v>
          </cell>
          <cell r="BW690">
            <v>15</v>
          </cell>
          <cell r="BX690">
            <v>7</v>
          </cell>
          <cell r="BY690">
            <v>12</v>
          </cell>
          <cell r="BZ690">
            <v>10</v>
          </cell>
          <cell r="CA690">
            <v>10</v>
          </cell>
          <cell r="CB690">
            <v>13</v>
          </cell>
          <cell r="CC690">
            <v>9</v>
          </cell>
          <cell r="CD690">
            <v>11</v>
          </cell>
          <cell r="CE690">
            <v>7</v>
          </cell>
          <cell r="CF690">
            <v>9</v>
          </cell>
          <cell r="CG690">
            <v>9</v>
          </cell>
          <cell r="CH690">
            <v>8</v>
          </cell>
          <cell r="CI690">
            <v>5</v>
          </cell>
          <cell r="CJ690">
            <v>5</v>
          </cell>
          <cell r="CK690">
            <v>7</v>
          </cell>
          <cell r="CL690">
            <v>4</v>
          </cell>
          <cell r="CM690">
            <v>2</v>
          </cell>
          <cell r="CN690">
            <v>7</v>
          </cell>
          <cell r="CO690">
            <v>2</v>
          </cell>
          <cell r="CP690">
            <v>2</v>
          </cell>
          <cell r="CQ690">
            <v>1</v>
          </cell>
          <cell r="CR690">
            <v>2</v>
          </cell>
          <cell r="CS690">
            <v>1</v>
          </cell>
          <cell r="CT690">
            <v>0</v>
          </cell>
          <cell r="CU690">
            <v>1</v>
          </cell>
          <cell r="CV690">
            <v>0</v>
          </cell>
          <cell r="CW690">
            <v>0</v>
          </cell>
          <cell r="CX690">
            <v>1</v>
          </cell>
          <cell r="CY690">
            <v>0</v>
          </cell>
          <cell r="CZ690">
            <v>0</v>
          </cell>
          <cell r="DA690">
            <v>0</v>
          </cell>
          <cell r="DB690">
            <v>0</v>
          </cell>
          <cell r="DC690">
            <v>0</v>
          </cell>
          <cell r="DD690">
            <v>0</v>
          </cell>
          <cell r="DE690">
            <v>0</v>
          </cell>
        </row>
        <row r="691">
          <cell r="A691" t="str">
            <v>ﾆｼｼﾏ42</v>
          </cell>
          <cell r="B691" t="str">
            <v>ﾆｼｼﾏ</v>
          </cell>
          <cell r="C691">
            <v>4</v>
          </cell>
          <cell r="D691">
            <v>2</v>
          </cell>
          <cell r="E691">
            <v>4</v>
          </cell>
          <cell r="F691">
            <v>1</v>
          </cell>
          <cell r="G691">
            <v>4</v>
          </cell>
          <cell r="H691">
            <v>5</v>
          </cell>
          <cell r="I691">
            <v>1</v>
          </cell>
          <cell r="J691">
            <v>6</v>
          </cell>
          <cell r="K691">
            <v>1</v>
          </cell>
          <cell r="L691">
            <v>4</v>
          </cell>
          <cell r="M691">
            <v>7</v>
          </cell>
          <cell r="N691">
            <v>5</v>
          </cell>
          <cell r="O691">
            <v>9</v>
          </cell>
          <cell r="P691">
            <v>8</v>
          </cell>
          <cell r="Q691">
            <v>9</v>
          </cell>
          <cell r="R691">
            <v>12</v>
          </cell>
          <cell r="S691">
            <v>5</v>
          </cell>
          <cell r="T691">
            <v>7</v>
          </cell>
          <cell r="U691">
            <v>12</v>
          </cell>
          <cell r="V691">
            <v>13</v>
          </cell>
          <cell r="W691">
            <v>7</v>
          </cell>
          <cell r="X691">
            <v>14</v>
          </cell>
          <cell r="Y691">
            <v>8</v>
          </cell>
          <cell r="Z691">
            <v>8</v>
          </cell>
          <cell r="AA691">
            <v>3</v>
          </cell>
          <cell r="AB691">
            <v>2</v>
          </cell>
          <cell r="AC691">
            <v>4</v>
          </cell>
          <cell r="AD691">
            <v>3</v>
          </cell>
          <cell r="AE691">
            <v>4</v>
          </cell>
          <cell r="AF691">
            <v>5</v>
          </cell>
          <cell r="AG691">
            <v>4</v>
          </cell>
          <cell r="AH691">
            <v>6</v>
          </cell>
          <cell r="AI691">
            <v>3</v>
          </cell>
          <cell r="AJ691">
            <v>4</v>
          </cell>
          <cell r="AK691">
            <v>4</v>
          </cell>
          <cell r="AL691">
            <v>6</v>
          </cell>
          <cell r="AM691">
            <v>2</v>
          </cell>
          <cell r="AN691">
            <v>6</v>
          </cell>
          <cell r="AO691">
            <v>6</v>
          </cell>
          <cell r="AP691">
            <v>5</v>
          </cell>
          <cell r="AQ691">
            <v>7</v>
          </cell>
          <cell r="AR691">
            <v>7</v>
          </cell>
          <cell r="AS691">
            <v>13</v>
          </cell>
          <cell r="AT691">
            <v>9</v>
          </cell>
          <cell r="AU691">
            <v>14</v>
          </cell>
          <cell r="AV691">
            <v>7</v>
          </cell>
          <cell r="AW691">
            <v>13</v>
          </cell>
          <cell r="AX691">
            <v>10</v>
          </cell>
          <cell r="AY691">
            <v>7</v>
          </cell>
          <cell r="AZ691">
            <v>9</v>
          </cell>
          <cell r="BA691">
            <v>5</v>
          </cell>
          <cell r="BB691">
            <v>12</v>
          </cell>
          <cell r="BC691">
            <v>9</v>
          </cell>
          <cell r="BD691">
            <v>7</v>
          </cell>
          <cell r="BE691">
            <v>8</v>
          </cell>
          <cell r="BF691">
            <v>5</v>
          </cell>
          <cell r="BG691">
            <v>8</v>
          </cell>
          <cell r="BH691">
            <v>10</v>
          </cell>
          <cell r="BI691">
            <v>9</v>
          </cell>
          <cell r="BJ691">
            <v>10</v>
          </cell>
          <cell r="BK691">
            <v>5</v>
          </cell>
          <cell r="BL691">
            <v>12</v>
          </cell>
          <cell r="BM691">
            <v>4</v>
          </cell>
          <cell r="BN691">
            <v>8</v>
          </cell>
          <cell r="BO691">
            <v>8</v>
          </cell>
          <cell r="BP691">
            <v>10</v>
          </cell>
          <cell r="BQ691">
            <v>8</v>
          </cell>
          <cell r="BR691">
            <v>12</v>
          </cell>
          <cell r="BS691">
            <v>11</v>
          </cell>
          <cell r="BT691">
            <v>18</v>
          </cell>
          <cell r="BU691">
            <v>24</v>
          </cell>
          <cell r="BV691">
            <v>10</v>
          </cell>
          <cell r="BW691">
            <v>12</v>
          </cell>
          <cell r="BX691">
            <v>8</v>
          </cell>
          <cell r="BY691">
            <v>7</v>
          </cell>
          <cell r="BZ691">
            <v>15</v>
          </cell>
          <cell r="CA691">
            <v>11</v>
          </cell>
          <cell r="CB691">
            <v>12</v>
          </cell>
          <cell r="CC691">
            <v>12</v>
          </cell>
          <cell r="CD691">
            <v>10</v>
          </cell>
          <cell r="CE691">
            <v>13</v>
          </cell>
          <cell r="CF691">
            <v>18</v>
          </cell>
          <cell r="CG691">
            <v>7</v>
          </cell>
          <cell r="CH691">
            <v>12</v>
          </cell>
          <cell r="CI691">
            <v>6</v>
          </cell>
          <cell r="CJ691">
            <v>15</v>
          </cell>
          <cell r="CK691">
            <v>15</v>
          </cell>
          <cell r="CL691">
            <v>11</v>
          </cell>
          <cell r="CM691">
            <v>6</v>
          </cell>
          <cell r="CN691">
            <v>14</v>
          </cell>
          <cell r="CO691">
            <v>9</v>
          </cell>
          <cell r="CP691">
            <v>7</v>
          </cell>
          <cell r="CQ691">
            <v>10</v>
          </cell>
          <cell r="CR691">
            <v>10</v>
          </cell>
          <cell r="CS691">
            <v>6</v>
          </cell>
          <cell r="CT691">
            <v>5</v>
          </cell>
          <cell r="CU691">
            <v>7</v>
          </cell>
          <cell r="CV691">
            <v>4</v>
          </cell>
          <cell r="CW691">
            <v>0</v>
          </cell>
          <cell r="CX691">
            <v>3</v>
          </cell>
          <cell r="CY691">
            <v>0</v>
          </cell>
          <cell r="CZ691">
            <v>3</v>
          </cell>
          <cell r="DA691">
            <v>0</v>
          </cell>
          <cell r="DB691">
            <v>0</v>
          </cell>
          <cell r="DC691">
            <v>1</v>
          </cell>
          <cell r="DD691">
            <v>0</v>
          </cell>
          <cell r="DE691">
            <v>0</v>
          </cell>
        </row>
        <row r="692">
          <cell r="A692" t="str">
            <v>ﾆﾂﾊﾟ41</v>
          </cell>
          <cell r="B692" t="str">
            <v>ﾆﾂﾊﾟ</v>
          </cell>
          <cell r="C692">
            <v>4</v>
          </cell>
          <cell r="D692">
            <v>1</v>
          </cell>
          <cell r="E692">
            <v>21</v>
          </cell>
          <cell r="F692">
            <v>13</v>
          </cell>
          <cell r="G692">
            <v>18</v>
          </cell>
          <cell r="H692">
            <v>31</v>
          </cell>
          <cell r="I692">
            <v>30</v>
          </cell>
          <cell r="J692">
            <v>26</v>
          </cell>
          <cell r="K692">
            <v>24</v>
          </cell>
          <cell r="L692">
            <v>21</v>
          </cell>
          <cell r="M692">
            <v>25</v>
          </cell>
          <cell r="N692">
            <v>24</v>
          </cell>
          <cell r="O692">
            <v>25</v>
          </cell>
          <cell r="P692">
            <v>20</v>
          </cell>
          <cell r="Q692">
            <v>19</v>
          </cell>
          <cell r="R692">
            <v>27</v>
          </cell>
          <cell r="S692">
            <v>22</v>
          </cell>
          <cell r="T692">
            <v>23</v>
          </cell>
          <cell r="U692">
            <v>21</v>
          </cell>
          <cell r="V692">
            <v>31</v>
          </cell>
          <cell r="W692">
            <v>20</v>
          </cell>
          <cell r="X692">
            <v>17</v>
          </cell>
          <cell r="Y692">
            <v>15</v>
          </cell>
          <cell r="Z692">
            <v>27</v>
          </cell>
          <cell r="AA692">
            <v>25</v>
          </cell>
          <cell r="AB692">
            <v>20</v>
          </cell>
          <cell r="AC692">
            <v>24</v>
          </cell>
          <cell r="AD692">
            <v>23</v>
          </cell>
          <cell r="AE692">
            <v>27</v>
          </cell>
          <cell r="AF692">
            <v>19</v>
          </cell>
          <cell r="AG692">
            <v>31</v>
          </cell>
          <cell r="AH692">
            <v>27</v>
          </cell>
          <cell r="AI692">
            <v>24</v>
          </cell>
          <cell r="AJ692">
            <v>40</v>
          </cell>
          <cell r="AK692">
            <v>19</v>
          </cell>
          <cell r="AL692">
            <v>17</v>
          </cell>
          <cell r="AM692">
            <v>31</v>
          </cell>
          <cell r="AN692">
            <v>27</v>
          </cell>
          <cell r="AO692">
            <v>24</v>
          </cell>
          <cell r="AP692">
            <v>26</v>
          </cell>
          <cell r="AQ692">
            <v>20</v>
          </cell>
          <cell r="AR692">
            <v>36</v>
          </cell>
          <cell r="AS692">
            <v>28</v>
          </cell>
          <cell r="AT692">
            <v>33</v>
          </cell>
          <cell r="AU692">
            <v>45</v>
          </cell>
          <cell r="AV692">
            <v>39</v>
          </cell>
          <cell r="AW692">
            <v>45</v>
          </cell>
          <cell r="AX692">
            <v>35</v>
          </cell>
          <cell r="AY692">
            <v>39</v>
          </cell>
          <cell r="AZ692">
            <v>43</v>
          </cell>
          <cell r="BA692">
            <v>32</v>
          </cell>
          <cell r="BB692">
            <v>33</v>
          </cell>
          <cell r="BC692">
            <v>29</v>
          </cell>
          <cell r="BD692">
            <v>21</v>
          </cell>
          <cell r="BE692">
            <v>29</v>
          </cell>
          <cell r="BF692">
            <v>32</v>
          </cell>
          <cell r="BG692">
            <v>34</v>
          </cell>
          <cell r="BH692">
            <v>35</v>
          </cell>
          <cell r="BI692">
            <v>30</v>
          </cell>
          <cell r="BJ692">
            <v>27</v>
          </cell>
          <cell r="BK692">
            <v>23</v>
          </cell>
          <cell r="BL692">
            <v>25</v>
          </cell>
          <cell r="BM692">
            <v>17</v>
          </cell>
          <cell r="BN692">
            <v>19</v>
          </cell>
          <cell r="BO692">
            <v>24</v>
          </cell>
          <cell r="BP692">
            <v>25</v>
          </cell>
          <cell r="BQ692">
            <v>13</v>
          </cell>
          <cell r="BR692">
            <v>27</v>
          </cell>
          <cell r="BS692">
            <v>29</v>
          </cell>
          <cell r="BT692">
            <v>29</v>
          </cell>
          <cell r="BU692">
            <v>31</v>
          </cell>
          <cell r="BV692">
            <v>33</v>
          </cell>
          <cell r="BW692">
            <v>30</v>
          </cell>
          <cell r="BX692">
            <v>11</v>
          </cell>
          <cell r="BY692">
            <v>22</v>
          </cell>
          <cell r="BZ692">
            <v>23</v>
          </cell>
          <cell r="CA692">
            <v>20</v>
          </cell>
          <cell r="CB692">
            <v>23</v>
          </cell>
          <cell r="CC692">
            <v>26</v>
          </cell>
          <cell r="CD692">
            <v>15</v>
          </cell>
          <cell r="CE692">
            <v>28</v>
          </cell>
          <cell r="CF692">
            <v>22</v>
          </cell>
          <cell r="CG692">
            <v>20</v>
          </cell>
          <cell r="CH692">
            <v>26</v>
          </cell>
          <cell r="CI692">
            <v>22</v>
          </cell>
          <cell r="CJ692">
            <v>11</v>
          </cell>
          <cell r="CK692">
            <v>8</v>
          </cell>
          <cell r="CL692">
            <v>15</v>
          </cell>
          <cell r="CM692">
            <v>4</v>
          </cell>
          <cell r="CN692">
            <v>9</v>
          </cell>
          <cell r="CO692">
            <v>7</v>
          </cell>
          <cell r="CP692">
            <v>8</v>
          </cell>
          <cell r="CQ692">
            <v>7</v>
          </cell>
          <cell r="CR692">
            <v>3</v>
          </cell>
          <cell r="CS692">
            <v>0</v>
          </cell>
          <cell r="CT692">
            <v>1</v>
          </cell>
          <cell r="CU692">
            <v>0</v>
          </cell>
          <cell r="CV692">
            <v>1</v>
          </cell>
          <cell r="CW692">
            <v>1</v>
          </cell>
          <cell r="CX692">
            <v>0</v>
          </cell>
          <cell r="CY692">
            <v>0</v>
          </cell>
          <cell r="CZ692">
            <v>0</v>
          </cell>
          <cell r="DA692">
            <v>0</v>
          </cell>
          <cell r="DB692">
            <v>0</v>
          </cell>
          <cell r="DC692">
            <v>0</v>
          </cell>
          <cell r="DD692">
            <v>0</v>
          </cell>
          <cell r="DE692">
            <v>0</v>
          </cell>
        </row>
        <row r="693">
          <cell r="A693" t="str">
            <v>ﾆﾂﾊﾟ42</v>
          </cell>
          <cell r="B693" t="str">
            <v>ﾆﾂﾊﾟ</v>
          </cell>
          <cell r="C693">
            <v>4</v>
          </cell>
          <cell r="D693">
            <v>2</v>
          </cell>
          <cell r="E693">
            <v>25</v>
          </cell>
          <cell r="F693">
            <v>21</v>
          </cell>
          <cell r="G693">
            <v>14</v>
          </cell>
          <cell r="H693">
            <v>15</v>
          </cell>
          <cell r="I693">
            <v>18</v>
          </cell>
          <cell r="J693">
            <v>21</v>
          </cell>
          <cell r="K693">
            <v>23</v>
          </cell>
          <cell r="L693">
            <v>21</v>
          </cell>
          <cell r="M693">
            <v>18</v>
          </cell>
          <cell r="N693">
            <v>20</v>
          </cell>
          <cell r="O693">
            <v>27</v>
          </cell>
          <cell r="P693">
            <v>22</v>
          </cell>
          <cell r="Q693">
            <v>18</v>
          </cell>
          <cell r="R693">
            <v>26</v>
          </cell>
          <cell r="S693">
            <v>35</v>
          </cell>
          <cell r="T693">
            <v>28</v>
          </cell>
          <cell r="U693">
            <v>31</v>
          </cell>
          <cell r="V693">
            <v>22</v>
          </cell>
          <cell r="W693">
            <v>24</v>
          </cell>
          <cell r="X693">
            <v>21</v>
          </cell>
          <cell r="Y693">
            <v>17</v>
          </cell>
          <cell r="Z693">
            <v>27</v>
          </cell>
          <cell r="AA693">
            <v>28</v>
          </cell>
          <cell r="AB693">
            <v>22</v>
          </cell>
          <cell r="AC693">
            <v>24</v>
          </cell>
          <cell r="AD693">
            <v>25</v>
          </cell>
          <cell r="AE693">
            <v>15</v>
          </cell>
          <cell r="AF693">
            <v>20</v>
          </cell>
          <cell r="AG693">
            <v>27</v>
          </cell>
          <cell r="AH693">
            <v>20</v>
          </cell>
          <cell r="AI693">
            <v>17</v>
          </cell>
          <cell r="AJ693">
            <v>34</v>
          </cell>
          <cell r="AK693">
            <v>29</v>
          </cell>
          <cell r="AL693">
            <v>24</v>
          </cell>
          <cell r="AM693">
            <v>27</v>
          </cell>
          <cell r="AN693">
            <v>21</v>
          </cell>
          <cell r="AO693">
            <v>23</v>
          </cell>
          <cell r="AP693">
            <v>24</v>
          </cell>
          <cell r="AQ693">
            <v>30</v>
          </cell>
          <cell r="AR693">
            <v>32</v>
          </cell>
          <cell r="AS693">
            <v>30</v>
          </cell>
          <cell r="AT693">
            <v>24</v>
          </cell>
          <cell r="AU693">
            <v>43</v>
          </cell>
          <cell r="AV693">
            <v>34</v>
          </cell>
          <cell r="AW693">
            <v>36</v>
          </cell>
          <cell r="AX693">
            <v>34</v>
          </cell>
          <cell r="AY693">
            <v>30</v>
          </cell>
          <cell r="AZ693">
            <v>27</v>
          </cell>
          <cell r="BA693">
            <v>36</v>
          </cell>
          <cell r="BB693">
            <v>29</v>
          </cell>
          <cell r="BC693">
            <v>26</v>
          </cell>
          <cell r="BD693">
            <v>26</v>
          </cell>
          <cell r="BE693">
            <v>32</v>
          </cell>
          <cell r="BF693">
            <v>32</v>
          </cell>
          <cell r="BG693">
            <v>27</v>
          </cell>
          <cell r="BH693">
            <v>23</v>
          </cell>
          <cell r="BI693">
            <v>24</v>
          </cell>
          <cell r="BJ693">
            <v>24</v>
          </cell>
          <cell r="BK693">
            <v>31</v>
          </cell>
          <cell r="BL693">
            <v>31</v>
          </cell>
          <cell r="BM693">
            <v>17</v>
          </cell>
          <cell r="BN693">
            <v>17</v>
          </cell>
          <cell r="BO693">
            <v>19</v>
          </cell>
          <cell r="BP693">
            <v>28</v>
          </cell>
          <cell r="BQ693">
            <v>24</v>
          </cell>
          <cell r="BR693">
            <v>24</v>
          </cell>
          <cell r="BS693">
            <v>22</v>
          </cell>
          <cell r="BT693">
            <v>24</v>
          </cell>
          <cell r="BU693">
            <v>32</v>
          </cell>
          <cell r="BV693">
            <v>29</v>
          </cell>
          <cell r="BW693">
            <v>24</v>
          </cell>
          <cell r="BX693">
            <v>26</v>
          </cell>
          <cell r="BY693">
            <v>19</v>
          </cell>
          <cell r="BZ693">
            <v>31</v>
          </cell>
          <cell r="CA693">
            <v>30</v>
          </cell>
          <cell r="CB693">
            <v>26</v>
          </cell>
          <cell r="CC693">
            <v>27</v>
          </cell>
          <cell r="CD693">
            <v>33</v>
          </cell>
          <cell r="CE693">
            <v>23</v>
          </cell>
          <cell r="CF693">
            <v>23</v>
          </cell>
          <cell r="CG693">
            <v>31</v>
          </cell>
          <cell r="CH693">
            <v>19</v>
          </cell>
          <cell r="CI693">
            <v>21</v>
          </cell>
          <cell r="CJ693">
            <v>14</v>
          </cell>
          <cell r="CK693">
            <v>12</v>
          </cell>
          <cell r="CL693">
            <v>13</v>
          </cell>
          <cell r="CM693">
            <v>18</v>
          </cell>
          <cell r="CN693">
            <v>15</v>
          </cell>
          <cell r="CO693">
            <v>7</v>
          </cell>
          <cell r="CP693">
            <v>9</v>
          </cell>
          <cell r="CQ693">
            <v>10</v>
          </cell>
          <cell r="CR693">
            <v>6</v>
          </cell>
          <cell r="CS693">
            <v>11</v>
          </cell>
          <cell r="CT693">
            <v>6</v>
          </cell>
          <cell r="CU693">
            <v>3</v>
          </cell>
          <cell r="CV693">
            <v>4</v>
          </cell>
          <cell r="CW693">
            <v>4</v>
          </cell>
          <cell r="CX693">
            <v>3</v>
          </cell>
          <cell r="CY693">
            <v>1</v>
          </cell>
          <cell r="CZ693">
            <v>0</v>
          </cell>
          <cell r="DA693">
            <v>0</v>
          </cell>
          <cell r="DB693">
            <v>0</v>
          </cell>
          <cell r="DC693">
            <v>0</v>
          </cell>
          <cell r="DD693">
            <v>0</v>
          </cell>
          <cell r="DE693">
            <v>0</v>
          </cell>
        </row>
        <row r="694">
          <cell r="A694" t="str">
            <v>ﾈｽﾞﾐ41</v>
          </cell>
          <cell r="B694" t="str">
            <v>ﾈｽﾞﾐ</v>
          </cell>
          <cell r="C694">
            <v>4</v>
          </cell>
          <cell r="D694">
            <v>1</v>
          </cell>
          <cell r="E694">
            <v>0</v>
          </cell>
          <cell r="F694">
            <v>1</v>
          </cell>
          <cell r="G694">
            <v>3</v>
          </cell>
          <cell r="H694">
            <v>0</v>
          </cell>
          <cell r="I694">
            <v>5</v>
          </cell>
          <cell r="J694">
            <v>1</v>
          </cell>
          <cell r="K694">
            <v>4</v>
          </cell>
          <cell r="L694">
            <v>1</v>
          </cell>
          <cell r="M694">
            <v>2</v>
          </cell>
          <cell r="N694">
            <v>0</v>
          </cell>
          <cell r="O694">
            <v>3</v>
          </cell>
          <cell r="P694">
            <v>2</v>
          </cell>
          <cell r="Q694">
            <v>0</v>
          </cell>
          <cell r="R694">
            <v>3</v>
          </cell>
          <cell r="S694">
            <v>0</v>
          </cell>
          <cell r="T694">
            <v>3</v>
          </cell>
          <cell r="U694">
            <v>1</v>
          </cell>
          <cell r="V694">
            <v>4</v>
          </cell>
          <cell r="W694">
            <v>0</v>
          </cell>
          <cell r="X694">
            <v>3</v>
          </cell>
          <cell r="Y694">
            <v>0</v>
          </cell>
          <cell r="Z694">
            <v>4</v>
          </cell>
          <cell r="AA694">
            <v>3</v>
          </cell>
          <cell r="AB694">
            <v>2</v>
          </cell>
          <cell r="AC694">
            <v>0</v>
          </cell>
          <cell r="AD694">
            <v>0</v>
          </cell>
          <cell r="AE694">
            <v>3</v>
          </cell>
          <cell r="AF694">
            <v>2</v>
          </cell>
          <cell r="AG694">
            <v>2</v>
          </cell>
          <cell r="AH694">
            <v>1</v>
          </cell>
          <cell r="AI694">
            <v>2</v>
          </cell>
          <cell r="AJ694">
            <v>2</v>
          </cell>
          <cell r="AK694">
            <v>4</v>
          </cell>
          <cell r="AL694">
            <v>1</v>
          </cell>
          <cell r="AM694">
            <v>1</v>
          </cell>
          <cell r="AN694">
            <v>5</v>
          </cell>
          <cell r="AO694">
            <v>1</v>
          </cell>
          <cell r="AP694">
            <v>4</v>
          </cell>
          <cell r="AQ694">
            <v>4</v>
          </cell>
          <cell r="AR694">
            <v>1</v>
          </cell>
          <cell r="AS694">
            <v>2</v>
          </cell>
          <cell r="AT694">
            <v>1</v>
          </cell>
          <cell r="AU694">
            <v>0</v>
          </cell>
          <cell r="AV694">
            <v>2</v>
          </cell>
          <cell r="AW694">
            <v>3</v>
          </cell>
          <cell r="AX694">
            <v>2</v>
          </cell>
          <cell r="AY694">
            <v>1</v>
          </cell>
          <cell r="AZ694">
            <v>6</v>
          </cell>
          <cell r="BA694">
            <v>2</v>
          </cell>
          <cell r="BB694">
            <v>2</v>
          </cell>
          <cell r="BC694">
            <v>4</v>
          </cell>
          <cell r="BD694">
            <v>1</v>
          </cell>
          <cell r="BE694">
            <v>1</v>
          </cell>
          <cell r="BF694">
            <v>4</v>
          </cell>
          <cell r="BG694">
            <v>0</v>
          </cell>
          <cell r="BH694">
            <v>2</v>
          </cell>
          <cell r="BI694">
            <v>0</v>
          </cell>
          <cell r="BJ694">
            <v>2</v>
          </cell>
          <cell r="BK694">
            <v>2</v>
          </cell>
          <cell r="BL694">
            <v>6</v>
          </cell>
          <cell r="BM694">
            <v>3</v>
          </cell>
          <cell r="BN694">
            <v>2</v>
          </cell>
          <cell r="BO694">
            <v>2</v>
          </cell>
          <cell r="BP694">
            <v>4</v>
          </cell>
          <cell r="BQ694">
            <v>2</v>
          </cell>
          <cell r="BR694">
            <v>0</v>
          </cell>
          <cell r="BS694">
            <v>5</v>
          </cell>
          <cell r="BT694">
            <v>5</v>
          </cell>
          <cell r="BU694">
            <v>1</v>
          </cell>
          <cell r="BV694">
            <v>5</v>
          </cell>
          <cell r="BW694">
            <v>3</v>
          </cell>
          <cell r="BX694">
            <v>0</v>
          </cell>
          <cell r="BY694">
            <v>3</v>
          </cell>
          <cell r="BZ694">
            <v>3</v>
          </cell>
          <cell r="CA694">
            <v>1</v>
          </cell>
          <cell r="CB694">
            <v>3</v>
          </cell>
          <cell r="CC694">
            <v>1</v>
          </cell>
          <cell r="CD694">
            <v>1</v>
          </cell>
          <cell r="CE694">
            <v>1</v>
          </cell>
          <cell r="CF694">
            <v>0</v>
          </cell>
          <cell r="CG694">
            <v>1</v>
          </cell>
          <cell r="CH694">
            <v>1</v>
          </cell>
          <cell r="CI694">
            <v>2</v>
          </cell>
          <cell r="CJ694">
            <v>1</v>
          </cell>
          <cell r="CK694">
            <v>2</v>
          </cell>
          <cell r="CL694">
            <v>3</v>
          </cell>
          <cell r="CM694">
            <v>0</v>
          </cell>
          <cell r="CN694">
            <v>0</v>
          </cell>
          <cell r="CO694">
            <v>1</v>
          </cell>
          <cell r="CP694">
            <v>1</v>
          </cell>
          <cell r="CQ694">
            <v>0</v>
          </cell>
          <cell r="CR694">
            <v>0</v>
          </cell>
          <cell r="CS694">
            <v>0</v>
          </cell>
          <cell r="CT694">
            <v>1</v>
          </cell>
          <cell r="CU694">
            <v>0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0</v>
          </cell>
          <cell r="DA694">
            <v>0</v>
          </cell>
          <cell r="DB694">
            <v>0</v>
          </cell>
          <cell r="DC694">
            <v>0</v>
          </cell>
          <cell r="DD694">
            <v>0</v>
          </cell>
          <cell r="DE694">
            <v>0</v>
          </cell>
        </row>
        <row r="695">
          <cell r="A695" t="str">
            <v>ﾈｽﾞﾐ42</v>
          </cell>
          <cell r="B695" t="str">
            <v>ﾈｽﾞﾐ</v>
          </cell>
          <cell r="C695">
            <v>4</v>
          </cell>
          <cell r="D695">
            <v>2</v>
          </cell>
          <cell r="E695">
            <v>1</v>
          </cell>
          <cell r="F695">
            <v>1</v>
          </cell>
          <cell r="G695">
            <v>3</v>
          </cell>
          <cell r="H695">
            <v>1</v>
          </cell>
          <cell r="I695">
            <v>2</v>
          </cell>
          <cell r="J695">
            <v>2</v>
          </cell>
          <cell r="K695">
            <v>0</v>
          </cell>
          <cell r="L695">
            <v>6</v>
          </cell>
          <cell r="M695">
            <v>3</v>
          </cell>
          <cell r="N695">
            <v>3</v>
          </cell>
          <cell r="O695">
            <v>1</v>
          </cell>
          <cell r="P695">
            <v>1</v>
          </cell>
          <cell r="Q695">
            <v>1</v>
          </cell>
          <cell r="R695">
            <v>0</v>
          </cell>
          <cell r="S695">
            <v>2</v>
          </cell>
          <cell r="T695">
            <v>3</v>
          </cell>
          <cell r="U695">
            <v>4</v>
          </cell>
          <cell r="V695">
            <v>1</v>
          </cell>
          <cell r="W695">
            <v>0</v>
          </cell>
          <cell r="X695">
            <v>3</v>
          </cell>
          <cell r="Y695">
            <v>2</v>
          </cell>
          <cell r="Z695">
            <v>0</v>
          </cell>
          <cell r="AA695">
            <v>0</v>
          </cell>
          <cell r="AB695">
            <v>2</v>
          </cell>
          <cell r="AC695">
            <v>2</v>
          </cell>
          <cell r="AD695">
            <v>0</v>
          </cell>
          <cell r="AE695">
            <v>0</v>
          </cell>
          <cell r="AF695">
            <v>1</v>
          </cell>
          <cell r="AG695">
            <v>3</v>
          </cell>
          <cell r="AH695">
            <v>0</v>
          </cell>
          <cell r="AI695">
            <v>1</v>
          </cell>
          <cell r="AJ695">
            <v>2</v>
          </cell>
          <cell r="AK695">
            <v>2</v>
          </cell>
          <cell r="AL695">
            <v>2</v>
          </cell>
          <cell r="AM695">
            <v>3</v>
          </cell>
          <cell r="AN695">
            <v>7</v>
          </cell>
          <cell r="AO695">
            <v>2</v>
          </cell>
          <cell r="AP695">
            <v>2</v>
          </cell>
          <cell r="AQ695">
            <v>3</v>
          </cell>
          <cell r="AR695">
            <v>1</v>
          </cell>
          <cell r="AS695">
            <v>1</v>
          </cell>
          <cell r="AT695">
            <v>0</v>
          </cell>
          <cell r="AU695">
            <v>5</v>
          </cell>
          <cell r="AV695">
            <v>1</v>
          </cell>
          <cell r="AW695">
            <v>2</v>
          </cell>
          <cell r="AX695">
            <v>1</v>
          </cell>
          <cell r="AY695">
            <v>4</v>
          </cell>
          <cell r="AZ695">
            <v>4</v>
          </cell>
          <cell r="BA695">
            <v>0</v>
          </cell>
          <cell r="BB695">
            <v>0</v>
          </cell>
          <cell r="BC695">
            <v>1</v>
          </cell>
          <cell r="BD695">
            <v>1</v>
          </cell>
          <cell r="BE695">
            <v>1</v>
          </cell>
          <cell r="BF695">
            <v>2</v>
          </cell>
          <cell r="BG695">
            <v>2</v>
          </cell>
          <cell r="BH695">
            <v>1</v>
          </cell>
          <cell r="BI695">
            <v>4</v>
          </cell>
          <cell r="BJ695">
            <v>1</v>
          </cell>
          <cell r="BK695">
            <v>1</v>
          </cell>
          <cell r="BL695">
            <v>4</v>
          </cell>
          <cell r="BM695">
            <v>3</v>
          </cell>
          <cell r="BN695">
            <v>1</v>
          </cell>
          <cell r="BO695">
            <v>0</v>
          </cell>
          <cell r="BP695">
            <v>1</v>
          </cell>
          <cell r="BQ695">
            <v>6</v>
          </cell>
          <cell r="BR695">
            <v>3</v>
          </cell>
          <cell r="BS695">
            <v>2</v>
          </cell>
          <cell r="BT695">
            <v>4</v>
          </cell>
          <cell r="BU695">
            <v>3</v>
          </cell>
          <cell r="BV695">
            <v>3</v>
          </cell>
          <cell r="BW695">
            <v>1</v>
          </cell>
          <cell r="BX695">
            <v>3</v>
          </cell>
          <cell r="BY695">
            <v>2</v>
          </cell>
          <cell r="BZ695">
            <v>3</v>
          </cell>
          <cell r="CA695">
            <v>4</v>
          </cell>
          <cell r="CB695">
            <v>1</v>
          </cell>
          <cell r="CC695">
            <v>2</v>
          </cell>
          <cell r="CD695">
            <v>1</v>
          </cell>
          <cell r="CE695">
            <v>1</v>
          </cell>
          <cell r="CF695">
            <v>1</v>
          </cell>
          <cell r="CG695">
            <v>3</v>
          </cell>
          <cell r="CH695">
            <v>1</v>
          </cell>
          <cell r="CI695">
            <v>1</v>
          </cell>
          <cell r="CJ695">
            <v>1</v>
          </cell>
          <cell r="CK695">
            <v>0</v>
          </cell>
          <cell r="CL695">
            <v>2</v>
          </cell>
          <cell r="CM695">
            <v>3</v>
          </cell>
          <cell r="CN695">
            <v>2</v>
          </cell>
          <cell r="CO695">
            <v>1</v>
          </cell>
          <cell r="CP695">
            <v>0</v>
          </cell>
          <cell r="CQ695">
            <v>1</v>
          </cell>
          <cell r="CR695">
            <v>1</v>
          </cell>
          <cell r="CS695">
            <v>1</v>
          </cell>
          <cell r="CT695">
            <v>1</v>
          </cell>
          <cell r="CU695">
            <v>2</v>
          </cell>
          <cell r="CV695">
            <v>1</v>
          </cell>
          <cell r="CW695">
            <v>0</v>
          </cell>
          <cell r="CX695">
            <v>0</v>
          </cell>
          <cell r="CY695">
            <v>0</v>
          </cell>
          <cell r="CZ695">
            <v>0</v>
          </cell>
          <cell r="DA695">
            <v>0</v>
          </cell>
          <cell r="DB695">
            <v>0</v>
          </cell>
          <cell r="DC695">
            <v>0</v>
          </cell>
          <cell r="DD695">
            <v>0</v>
          </cell>
          <cell r="DE695">
            <v>0</v>
          </cell>
        </row>
        <row r="696">
          <cell r="A696" t="str">
            <v>ﾉﾘｴﾀ41</v>
          </cell>
          <cell r="B696" t="str">
            <v>ﾉﾘｴﾀ</v>
          </cell>
          <cell r="C696">
            <v>4</v>
          </cell>
          <cell r="D696">
            <v>1</v>
          </cell>
          <cell r="E696">
            <v>2</v>
          </cell>
          <cell r="F696">
            <v>2</v>
          </cell>
          <cell r="G696">
            <v>1</v>
          </cell>
          <cell r="H696">
            <v>1</v>
          </cell>
          <cell r="I696">
            <v>2</v>
          </cell>
          <cell r="J696">
            <v>2</v>
          </cell>
          <cell r="K696">
            <v>2</v>
          </cell>
          <cell r="L696">
            <v>3</v>
          </cell>
          <cell r="M696">
            <v>2</v>
          </cell>
          <cell r="N696">
            <v>1</v>
          </cell>
          <cell r="O696">
            <v>4</v>
          </cell>
          <cell r="P696">
            <v>1</v>
          </cell>
          <cell r="Q696">
            <v>2</v>
          </cell>
          <cell r="R696">
            <v>0</v>
          </cell>
          <cell r="S696">
            <v>4</v>
          </cell>
          <cell r="T696">
            <v>3</v>
          </cell>
          <cell r="U696">
            <v>1</v>
          </cell>
          <cell r="V696">
            <v>3</v>
          </cell>
          <cell r="W696">
            <v>6</v>
          </cell>
          <cell r="X696">
            <v>7</v>
          </cell>
          <cell r="Y696">
            <v>4</v>
          </cell>
          <cell r="Z696">
            <v>5</v>
          </cell>
          <cell r="AA696">
            <v>2</v>
          </cell>
          <cell r="AB696">
            <v>5</v>
          </cell>
          <cell r="AC696">
            <v>3</v>
          </cell>
          <cell r="AD696">
            <v>3</v>
          </cell>
          <cell r="AE696">
            <v>7</v>
          </cell>
          <cell r="AF696">
            <v>3</v>
          </cell>
          <cell r="AG696">
            <v>3</v>
          </cell>
          <cell r="AH696">
            <v>4</v>
          </cell>
          <cell r="AI696">
            <v>3</v>
          </cell>
          <cell r="AJ696">
            <v>4</v>
          </cell>
          <cell r="AK696">
            <v>3</v>
          </cell>
          <cell r="AL696">
            <v>7</v>
          </cell>
          <cell r="AM696">
            <v>3</v>
          </cell>
          <cell r="AN696">
            <v>7</v>
          </cell>
          <cell r="AO696">
            <v>5</v>
          </cell>
          <cell r="AP696">
            <v>4</v>
          </cell>
          <cell r="AQ696">
            <v>5</v>
          </cell>
          <cell r="AR696">
            <v>7</v>
          </cell>
          <cell r="AS696">
            <v>1</v>
          </cell>
          <cell r="AT696">
            <v>7</v>
          </cell>
          <cell r="AU696">
            <v>5</v>
          </cell>
          <cell r="AV696">
            <v>6</v>
          </cell>
          <cell r="AW696">
            <v>5</v>
          </cell>
          <cell r="AX696">
            <v>8</v>
          </cell>
          <cell r="AY696">
            <v>2</v>
          </cell>
          <cell r="AZ696">
            <v>7</v>
          </cell>
          <cell r="BA696">
            <v>5</v>
          </cell>
          <cell r="BB696">
            <v>8</v>
          </cell>
          <cell r="BC696">
            <v>7</v>
          </cell>
          <cell r="BD696">
            <v>1</v>
          </cell>
          <cell r="BE696">
            <v>4</v>
          </cell>
          <cell r="BF696">
            <v>5</v>
          </cell>
          <cell r="BG696">
            <v>6</v>
          </cell>
          <cell r="BH696">
            <v>6</v>
          </cell>
          <cell r="BI696">
            <v>7</v>
          </cell>
          <cell r="BJ696">
            <v>3</v>
          </cell>
          <cell r="BK696">
            <v>7</v>
          </cell>
          <cell r="BL696">
            <v>5</v>
          </cell>
          <cell r="BM696">
            <v>3</v>
          </cell>
          <cell r="BN696">
            <v>4</v>
          </cell>
          <cell r="BO696">
            <v>5</v>
          </cell>
          <cell r="BP696">
            <v>5</v>
          </cell>
          <cell r="BQ696">
            <v>3</v>
          </cell>
          <cell r="BR696">
            <v>5</v>
          </cell>
          <cell r="BS696">
            <v>3</v>
          </cell>
          <cell r="BT696">
            <v>5</v>
          </cell>
          <cell r="BU696">
            <v>5</v>
          </cell>
          <cell r="BV696">
            <v>11</v>
          </cell>
          <cell r="BW696">
            <v>8</v>
          </cell>
          <cell r="BX696">
            <v>4</v>
          </cell>
          <cell r="BY696">
            <v>8</v>
          </cell>
          <cell r="BZ696">
            <v>5</v>
          </cell>
          <cell r="CA696">
            <v>5</v>
          </cell>
          <cell r="CB696">
            <v>3</v>
          </cell>
          <cell r="CC696">
            <v>5</v>
          </cell>
          <cell r="CD696">
            <v>2</v>
          </cell>
          <cell r="CE696">
            <v>2</v>
          </cell>
          <cell r="CF696">
            <v>5</v>
          </cell>
          <cell r="CG696">
            <v>2</v>
          </cell>
          <cell r="CH696">
            <v>4</v>
          </cell>
          <cell r="CI696">
            <v>4</v>
          </cell>
          <cell r="CJ696">
            <v>3</v>
          </cell>
          <cell r="CK696">
            <v>0</v>
          </cell>
          <cell r="CL696">
            <v>2</v>
          </cell>
          <cell r="CM696">
            <v>0</v>
          </cell>
          <cell r="CN696">
            <v>1</v>
          </cell>
          <cell r="CO696">
            <v>1</v>
          </cell>
          <cell r="CP696">
            <v>3</v>
          </cell>
          <cell r="CQ696">
            <v>1</v>
          </cell>
          <cell r="CR696">
            <v>1</v>
          </cell>
          <cell r="CS696">
            <v>0</v>
          </cell>
          <cell r="CT696">
            <v>2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0</v>
          </cell>
          <cell r="DA696">
            <v>0</v>
          </cell>
          <cell r="DB696">
            <v>0</v>
          </cell>
          <cell r="DC696">
            <v>0</v>
          </cell>
          <cell r="DD696">
            <v>0</v>
          </cell>
          <cell r="DE696">
            <v>0</v>
          </cell>
        </row>
        <row r="697">
          <cell r="A697" t="str">
            <v>ﾉﾘｴﾀ42</v>
          </cell>
          <cell r="B697" t="str">
            <v>ﾉﾘｴﾀ</v>
          </cell>
          <cell r="C697">
            <v>4</v>
          </cell>
          <cell r="D697">
            <v>2</v>
          </cell>
          <cell r="E697">
            <v>1</v>
          </cell>
          <cell r="F697">
            <v>1</v>
          </cell>
          <cell r="G697">
            <v>1</v>
          </cell>
          <cell r="H697">
            <v>2</v>
          </cell>
          <cell r="I697">
            <v>1</v>
          </cell>
          <cell r="J697">
            <v>4</v>
          </cell>
          <cell r="K697">
            <v>2</v>
          </cell>
          <cell r="L697">
            <v>1</v>
          </cell>
          <cell r="M697">
            <v>4</v>
          </cell>
          <cell r="N697">
            <v>3</v>
          </cell>
          <cell r="O697">
            <v>1</v>
          </cell>
          <cell r="P697">
            <v>4</v>
          </cell>
          <cell r="Q697">
            <v>2</v>
          </cell>
          <cell r="R697">
            <v>1</v>
          </cell>
          <cell r="S697">
            <v>2</v>
          </cell>
          <cell r="T697">
            <v>4</v>
          </cell>
          <cell r="U697">
            <v>1</v>
          </cell>
          <cell r="V697">
            <v>5</v>
          </cell>
          <cell r="W697">
            <v>4</v>
          </cell>
          <cell r="X697">
            <v>3</v>
          </cell>
          <cell r="Y697">
            <v>2</v>
          </cell>
          <cell r="Z697">
            <v>2</v>
          </cell>
          <cell r="AA697">
            <v>2</v>
          </cell>
          <cell r="AB697">
            <v>5</v>
          </cell>
          <cell r="AC697">
            <v>1</v>
          </cell>
          <cell r="AD697">
            <v>7</v>
          </cell>
          <cell r="AE697">
            <v>4</v>
          </cell>
          <cell r="AF697">
            <v>2</v>
          </cell>
          <cell r="AG697">
            <v>1</v>
          </cell>
          <cell r="AH697">
            <v>4</v>
          </cell>
          <cell r="AI697">
            <v>2</v>
          </cell>
          <cell r="AJ697">
            <v>2</v>
          </cell>
          <cell r="AK697">
            <v>5</v>
          </cell>
          <cell r="AL697">
            <v>1</v>
          </cell>
          <cell r="AM697">
            <v>1</v>
          </cell>
          <cell r="AN697">
            <v>2</v>
          </cell>
          <cell r="AO697">
            <v>4</v>
          </cell>
          <cell r="AP697">
            <v>2</v>
          </cell>
          <cell r="AQ697">
            <v>5</v>
          </cell>
          <cell r="AR697">
            <v>5</v>
          </cell>
          <cell r="AS697">
            <v>3</v>
          </cell>
          <cell r="AT697">
            <v>4</v>
          </cell>
          <cell r="AU697">
            <v>4</v>
          </cell>
          <cell r="AV697">
            <v>6</v>
          </cell>
          <cell r="AW697">
            <v>5</v>
          </cell>
          <cell r="AX697">
            <v>9</v>
          </cell>
          <cell r="AY697">
            <v>4</v>
          </cell>
          <cell r="AZ697">
            <v>6</v>
          </cell>
          <cell r="BA697">
            <v>4</v>
          </cell>
          <cell r="BB697">
            <v>6</v>
          </cell>
          <cell r="BC697">
            <v>4</v>
          </cell>
          <cell r="BD697">
            <v>1</v>
          </cell>
          <cell r="BE697">
            <v>5</v>
          </cell>
          <cell r="BF697">
            <v>4</v>
          </cell>
          <cell r="BG697">
            <v>3</v>
          </cell>
          <cell r="BH697">
            <v>3</v>
          </cell>
          <cell r="BI697">
            <v>4</v>
          </cell>
          <cell r="BJ697">
            <v>7</v>
          </cell>
          <cell r="BK697">
            <v>4</v>
          </cell>
          <cell r="BL697">
            <v>9</v>
          </cell>
          <cell r="BM697">
            <v>1</v>
          </cell>
          <cell r="BN697">
            <v>2</v>
          </cell>
          <cell r="BO697">
            <v>3</v>
          </cell>
          <cell r="BP697">
            <v>4</v>
          </cell>
          <cell r="BQ697">
            <v>3</v>
          </cell>
          <cell r="BR697">
            <v>4</v>
          </cell>
          <cell r="BS697">
            <v>8</v>
          </cell>
          <cell r="BT697">
            <v>5</v>
          </cell>
          <cell r="BU697">
            <v>9</v>
          </cell>
          <cell r="BV697">
            <v>9</v>
          </cell>
          <cell r="BW697">
            <v>9</v>
          </cell>
          <cell r="BX697">
            <v>5</v>
          </cell>
          <cell r="BY697">
            <v>6</v>
          </cell>
          <cell r="BZ697">
            <v>7</v>
          </cell>
          <cell r="CA697">
            <v>2</v>
          </cell>
          <cell r="CB697">
            <v>2</v>
          </cell>
          <cell r="CC697">
            <v>1</v>
          </cell>
          <cell r="CD697">
            <v>2</v>
          </cell>
          <cell r="CE697">
            <v>9</v>
          </cell>
          <cell r="CF697">
            <v>4</v>
          </cell>
          <cell r="CG697">
            <v>3</v>
          </cell>
          <cell r="CH697">
            <v>4</v>
          </cell>
          <cell r="CI697">
            <v>4</v>
          </cell>
          <cell r="CJ697">
            <v>1</v>
          </cell>
          <cell r="CK697">
            <v>6</v>
          </cell>
          <cell r="CL697">
            <v>5</v>
          </cell>
          <cell r="CM697">
            <v>7</v>
          </cell>
          <cell r="CN697">
            <v>0</v>
          </cell>
          <cell r="CO697">
            <v>0</v>
          </cell>
          <cell r="CP697">
            <v>2</v>
          </cell>
          <cell r="CQ697">
            <v>0</v>
          </cell>
          <cell r="CR697">
            <v>0</v>
          </cell>
          <cell r="CS697">
            <v>1</v>
          </cell>
          <cell r="CT697">
            <v>1</v>
          </cell>
          <cell r="CU697">
            <v>1</v>
          </cell>
          <cell r="CV697">
            <v>2</v>
          </cell>
          <cell r="CW697">
            <v>1</v>
          </cell>
          <cell r="CX697">
            <v>1</v>
          </cell>
          <cell r="CY697">
            <v>0</v>
          </cell>
          <cell r="CZ697">
            <v>0</v>
          </cell>
          <cell r="DA697">
            <v>0</v>
          </cell>
          <cell r="DB697">
            <v>0</v>
          </cell>
          <cell r="DC697">
            <v>0</v>
          </cell>
          <cell r="DD697">
            <v>0</v>
          </cell>
          <cell r="DE697">
            <v>0</v>
          </cell>
        </row>
        <row r="698">
          <cell r="A698" t="str">
            <v>ﾋｶﾞｼ41</v>
          </cell>
          <cell r="B698" t="str">
            <v>ﾋｶﾞｼ</v>
          </cell>
          <cell r="C698">
            <v>4</v>
          </cell>
          <cell r="D698">
            <v>1</v>
          </cell>
          <cell r="E698">
            <v>2</v>
          </cell>
          <cell r="F698">
            <v>3</v>
          </cell>
          <cell r="G698">
            <v>4</v>
          </cell>
          <cell r="H698">
            <v>1</v>
          </cell>
          <cell r="I698">
            <v>0</v>
          </cell>
          <cell r="J698">
            <v>2</v>
          </cell>
          <cell r="K698">
            <v>4</v>
          </cell>
          <cell r="L698">
            <v>9</v>
          </cell>
          <cell r="M698">
            <v>2</v>
          </cell>
          <cell r="N698">
            <v>0</v>
          </cell>
          <cell r="O698">
            <v>1</v>
          </cell>
          <cell r="P698">
            <v>4</v>
          </cell>
          <cell r="Q698">
            <v>11</v>
          </cell>
          <cell r="R698">
            <v>8</v>
          </cell>
          <cell r="S698">
            <v>5</v>
          </cell>
          <cell r="T698">
            <v>7</v>
          </cell>
          <cell r="U698">
            <v>7</v>
          </cell>
          <cell r="V698">
            <v>7</v>
          </cell>
          <cell r="W698">
            <v>3</v>
          </cell>
          <cell r="X698">
            <v>7</v>
          </cell>
          <cell r="Y698">
            <v>1</v>
          </cell>
          <cell r="Z698">
            <v>6</v>
          </cell>
          <cell r="AA698">
            <v>6</v>
          </cell>
          <cell r="AB698">
            <v>5</v>
          </cell>
          <cell r="AC698">
            <v>6</v>
          </cell>
          <cell r="AD698">
            <v>2</v>
          </cell>
          <cell r="AE698">
            <v>6</v>
          </cell>
          <cell r="AF698">
            <v>1</v>
          </cell>
          <cell r="AG698">
            <v>3</v>
          </cell>
          <cell r="AH698">
            <v>4</v>
          </cell>
          <cell r="AI698">
            <v>5</v>
          </cell>
          <cell r="AJ698">
            <v>5</v>
          </cell>
          <cell r="AK698">
            <v>6</v>
          </cell>
          <cell r="AL698">
            <v>6</v>
          </cell>
          <cell r="AM698">
            <v>4</v>
          </cell>
          <cell r="AN698">
            <v>8</v>
          </cell>
          <cell r="AO698">
            <v>7</v>
          </cell>
          <cell r="AP698">
            <v>5</v>
          </cell>
          <cell r="AQ698">
            <v>7</v>
          </cell>
          <cell r="AR698">
            <v>7</v>
          </cell>
          <cell r="AS698">
            <v>5</v>
          </cell>
          <cell r="AT698">
            <v>6</v>
          </cell>
          <cell r="AU698">
            <v>6</v>
          </cell>
          <cell r="AV698">
            <v>8</v>
          </cell>
          <cell r="AW698">
            <v>16</v>
          </cell>
          <cell r="AX698">
            <v>9</v>
          </cell>
          <cell r="AY698">
            <v>11</v>
          </cell>
          <cell r="AZ698">
            <v>7</v>
          </cell>
          <cell r="BA698">
            <v>8</v>
          </cell>
          <cell r="BB698">
            <v>8</v>
          </cell>
          <cell r="BC698">
            <v>6</v>
          </cell>
          <cell r="BD698">
            <v>7</v>
          </cell>
          <cell r="BE698">
            <v>3</v>
          </cell>
          <cell r="BF698">
            <v>4</v>
          </cell>
          <cell r="BG698">
            <v>10</v>
          </cell>
          <cell r="BH698">
            <v>8</v>
          </cell>
          <cell r="BI698">
            <v>4</v>
          </cell>
          <cell r="BJ698">
            <v>6</v>
          </cell>
          <cell r="BK698">
            <v>10</v>
          </cell>
          <cell r="BL698">
            <v>7</v>
          </cell>
          <cell r="BM698">
            <v>6</v>
          </cell>
          <cell r="BN698">
            <v>9</v>
          </cell>
          <cell r="BO698">
            <v>7</v>
          </cell>
          <cell r="BP698">
            <v>12</v>
          </cell>
          <cell r="BQ698">
            <v>5</v>
          </cell>
          <cell r="BR698">
            <v>12</v>
          </cell>
          <cell r="BS698">
            <v>8</v>
          </cell>
          <cell r="BT698">
            <v>8</v>
          </cell>
          <cell r="BU698">
            <v>11</v>
          </cell>
          <cell r="BV698">
            <v>10</v>
          </cell>
          <cell r="BW698">
            <v>9</v>
          </cell>
          <cell r="BX698">
            <v>5</v>
          </cell>
          <cell r="BY698">
            <v>6</v>
          </cell>
          <cell r="BZ698">
            <v>11</v>
          </cell>
          <cell r="CA698">
            <v>6</v>
          </cell>
          <cell r="CB698">
            <v>12</v>
          </cell>
          <cell r="CC698">
            <v>9</v>
          </cell>
          <cell r="CD698">
            <v>6</v>
          </cell>
          <cell r="CE698">
            <v>6</v>
          </cell>
          <cell r="CF698">
            <v>5</v>
          </cell>
          <cell r="CG698">
            <v>2</v>
          </cell>
          <cell r="CH698">
            <v>3</v>
          </cell>
          <cell r="CI698">
            <v>6</v>
          </cell>
          <cell r="CJ698">
            <v>4</v>
          </cell>
          <cell r="CK698">
            <v>1</v>
          </cell>
          <cell r="CL698">
            <v>2</v>
          </cell>
          <cell r="CM698">
            <v>6</v>
          </cell>
          <cell r="CN698">
            <v>2</v>
          </cell>
          <cell r="CO698">
            <v>0</v>
          </cell>
          <cell r="CP698">
            <v>4</v>
          </cell>
          <cell r="CQ698">
            <v>2</v>
          </cell>
          <cell r="CR698">
            <v>1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0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0</v>
          </cell>
        </row>
        <row r="699">
          <cell r="A699" t="str">
            <v>ﾋｶﾞｼ42</v>
          </cell>
          <cell r="B699" t="str">
            <v>ﾋｶﾞｼ</v>
          </cell>
          <cell r="C699">
            <v>4</v>
          </cell>
          <cell r="D699">
            <v>2</v>
          </cell>
          <cell r="E699">
            <v>1</v>
          </cell>
          <cell r="F699">
            <v>2</v>
          </cell>
          <cell r="G699">
            <v>2</v>
          </cell>
          <cell r="H699">
            <v>2</v>
          </cell>
          <cell r="I699">
            <v>4</v>
          </cell>
          <cell r="J699">
            <v>3</v>
          </cell>
          <cell r="K699">
            <v>3</v>
          </cell>
          <cell r="L699">
            <v>3</v>
          </cell>
          <cell r="M699">
            <v>5</v>
          </cell>
          <cell r="N699">
            <v>3</v>
          </cell>
          <cell r="O699">
            <v>4</v>
          </cell>
          <cell r="P699">
            <v>2</v>
          </cell>
          <cell r="Q699">
            <v>5</v>
          </cell>
          <cell r="R699">
            <v>6</v>
          </cell>
          <cell r="S699">
            <v>5</v>
          </cell>
          <cell r="T699">
            <v>7</v>
          </cell>
          <cell r="U699">
            <v>4</v>
          </cell>
          <cell r="V699">
            <v>1</v>
          </cell>
          <cell r="W699">
            <v>13</v>
          </cell>
          <cell r="X699">
            <v>9</v>
          </cell>
          <cell r="Y699">
            <v>3</v>
          </cell>
          <cell r="Z699">
            <v>5</v>
          </cell>
          <cell r="AA699">
            <v>3</v>
          </cell>
          <cell r="AB699">
            <v>5</v>
          </cell>
          <cell r="AC699">
            <v>3</v>
          </cell>
          <cell r="AD699">
            <v>0</v>
          </cell>
          <cell r="AE699">
            <v>4</v>
          </cell>
          <cell r="AF699">
            <v>4</v>
          </cell>
          <cell r="AG699">
            <v>1</v>
          </cell>
          <cell r="AH699">
            <v>5</v>
          </cell>
          <cell r="AI699">
            <v>4</v>
          </cell>
          <cell r="AJ699">
            <v>4</v>
          </cell>
          <cell r="AK699">
            <v>10</v>
          </cell>
          <cell r="AL699">
            <v>4</v>
          </cell>
          <cell r="AM699">
            <v>4</v>
          </cell>
          <cell r="AN699">
            <v>4</v>
          </cell>
          <cell r="AO699">
            <v>3</v>
          </cell>
          <cell r="AP699">
            <v>6</v>
          </cell>
          <cell r="AQ699">
            <v>10</v>
          </cell>
          <cell r="AR699">
            <v>4</v>
          </cell>
          <cell r="AS699">
            <v>5</v>
          </cell>
          <cell r="AT699">
            <v>3</v>
          </cell>
          <cell r="AU699">
            <v>6</v>
          </cell>
          <cell r="AV699">
            <v>6</v>
          </cell>
          <cell r="AW699">
            <v>15</v>
          </cell>
          <cell r="AX699">
            <v>9</v>
          </cell>
          <cell r="AY699">
            <v>6</v>
          </cell>
          <cell r="AZ699">
            <v>14</v>
          </cell>
          <cell r="BA699">
            <v>2</v>
          </cell>
          <cell r="BB699">
            <v>8</v>
          </cell>
          <cell r="BC699">
            <v>5</v>
          </cell>
          <cell r="BD699">
            <v>4</v>
          </cell>
          <cell r="BE699">
            <v>7</v>
          </cell>
          <cell r="BF699">
            <v>10</v>
          </cell>
          <cell r="BG699">
            <v>6</v>
          </cell>
          <cell r="BH699">
            <v>6</v>
          </cell>
          <cell r="BI699">
            <v>4</v>
          </cell>
          <cell r="BJ699">
            <v>6</v>
          </cell>
          <cell r="BK699">
            <v>8</v>
          </cell>
          <cell r="BL699">
            <v>4</v>
          </cell>
          <cell r="BM699">
            <v>5</v>
          </cell>
          <cell r="BN699">
            <v>8</v>
          </cell>
          <cell r="BO699">
            <v>8</v>
          </cell>
          <cell r="BP699">
            <v>5</v>
          </cell>
          <cell r="BQ699">
            <v>17</v>
          </cell>
          <cell r="BR699">
            <v>10</v>
          </cell>
          <cell r="BS699">
            <v>9</v>
          </cell>
          <cell r="BT699">
            <v>13</v>
          </cell>
          <cell r="BU699">
            <v>9</v>
          </cell>
          <cell r="BV699">
            <v>16</v>
          </cell>
          <cell r="BW699">
            <v>13</v>
          </cell>
          <cell r="BX699">
            <v>5</v>
          </cell>
          <cell r="BY699">
            <v>6</v>
          </cell>
          <cell r="BZ699">
            <v>10</v>
          </cell>
          <cell r="CA699">
            <v>8</v>
          </cell>
          <cell r="CB699">
            <v>4</v>
          </cell>
          <cell r="CC699">
            <v>5</v>
          </cell>
          <cell r="CD699">
            <v>6</v>
          </cell>
          <cell r="CE699">
            <v>5</v>
          </cell>
          <cell r="CF699">
            <v>6</v>
          </cell>
          <cell r="CG699">
            <v>4</v>
          </cell>
          <cell r="CH699">
            <v>10</v>
          </cell>
          <cell r="CI699">
            <v>8</v>
          </cell>
          <cell r="CJ699">
            <v>9</v>
          </cell>
          <cell r="CK699">
            <v>7</v>
          </cell>
          <cell r="CL699">
            <v>3</v>
          </cell>
          <cell r="CM699">
            <v>3</v>
          </cell>
          <cell r="CN699">
            <v>6</v>
          </cell>
          <cell r="CO699">
            <v>4</v>
          </cell>
          <cell r="CP699">
            <v>3</v>
          </cell>
          <cell r="CQ699">
            <v>1</v>
          </cell>
          <cell r="CR699">
            <v>1</v>
          </cell>
          <cell r="CS699">
            <v>4</v>
          </cell>
          <cell r="CT699">
            <v>2</v>
          </cell>
          <cell r="CU699">
            <v>1</v>
          </cell>
          <cell r="CV699">
            <v>1</v>
          </cell>
          <cell r="CW699">
            <v>0</v>
          </cell>
          <cell r="CX699">
            <v>0</v>
          </cell>
          <cell r="CY699">
            <v>0</v>
          </cell>
          <cell r="CZ699">
            <v>1</v>
          </cell>
          <cell r="DA699">
            <v>0</v>
          </cell>
          <cell r="DB699">
            <v>0</v>
          </cell>
          <cell r="DC699">
            <v>0</v>
          </cell>
          <cell r="DD699">
            <v>0</v>
          </cell>
          <cell r="DE699">
            <v>0</v>
          </cell>
        </row>
        <row r="700">
          <cell r="A700" t="str">
            <v>ﾋﾜｶﾊ41</v>
          </cell>
          <cell r="B700" t="str">
            <v>ﾋﾜｶﾊ</v>
          </cell>
          <cell r="C700">
            <v>4</v>
          </cell>
          <cell r="D700">
            <v>1</v>
          </cell>
          <cell r="E700">
            <v>19</v>
          </cell>
          <cell r="F700">
            <v>21</v>
          </cell>
          <cell r="G700">
            <v>11</v>
          </cell>
          <cell r="H700">
            <v>15</v>
          </cell>
          <cell r="I700">
            <v>12</v>
          </cell>
          <cell r="J700">
            <v>15</v>
          </cell>
          <cell r="K700">
            <v>9</v>
          </cell>
          <cell r="L700">
            <v>11</v>
          </cell>
          <cell r="M700">
            <v>4</v>
          </cell>
          <cell r="N700">
            <v>8</v>
          </cell>
          <cell r="O700">
            <v>13</v>
          </cell>
          <cell r="P700">
            <v>16</v>
          </cell>
          <cell r="Q700">
            <v>12</v>
          </cell>
          <cell r="R700">
            <v>12</v>
          </cell>
          <cell r="S700">
            <v>10</v>
          </cell>
          <cell r="T700">
            <v>15</v>
          </cell>
          <cell r="U700">
            <v>20</v>
          </cell>
          <cell r="V700">
            <v>16</v>
          </cell>
          <cell r="W700">
            <v>13</v>
          </cell>
          <cell r="X700">
            <v>15</v>
          </cell>
          <cell r="Y700">
            <v>12</v>
          </cell>
          <cell r="Z700">
            <v>14</v>
          </cell>
          <cell r="AA700">
            <v>22</v>
          </cell>
          <cell r="AB700">
            <v>18</v>
          </cell>
          <cell r="AC700">
            <v>13</v>
          </cell>
          <cell r="AD700">
            <v>33</v>
          </cell>
          <cell r="AE700">
            <v>23</v>
          </cell>
          <cell r="AF700">
            <v>25</v>
          </cell>
          <cell r="AG700">
            <v>21</v>
          </cell>
          <cell r="AH700">
            <v>25</v>
          </cell>
          <cell r="AI700">
            <v>29</v>
          </cell>
          <cell r="AJ700">
            <v>26</v>
          </cell>
          <cell r="AK700">
            <v>28</v>
          </cell>
          <cell r="AL700">
            <v>24</v>
          </cell>
          <cell r="AM700">
            <v>31</v>
          </cell>
          <cell r="AN700">
            <v>20</v>
          </cell>
          <cell r="AO700">
            <v>27</v>
          </cell>
          <cell r="AP700">
            <v>17</v>
          </cell>
          <cell r="AQ700">
            <v>22</v>
          </cell>
          <cell r="AR700">
            <v>26</v>
          </cell>
          <cell r="AS700">
            <v>18</v>
          </cell>
          <cell r="AT700">
            <v>15</v>
          </cell>
          <cell r="AU700">
            <v>20</v>
          </cell>
          <cell r="AV700">
            <v>29</v>
          </cell>
          <cell r="AW700">
            <v>25</v>
          </cell>
          <cell r="AX700">
            <v>30</v>
          </cell>
          <cell r="AY700">
            <v>29</v>
          </cell>
          <cell r="AZ700">
            <v>26</v>
          </cell>
          <cell r="BA700">
            <v>39</v>
          </cell>
          <cell r="BB700">
            <v>25</v>
          </cell>
          <cell r="BC700">
            <v>47</v>
          </cell>
          <cell r="BD700">
            <v>23</v>
          </cell>
          <cell r="BE700">
            <v>28</v>
          </cell>
          <cell r="BF700">
            <v>15</v>
          </cell>
          <cell r="BG700">
            <v>30</v>
          </cell>
          <cell r="BH700">
            <v>12</v>
          </cell>
          <cell r="BI700">
            <v>22</v>
          </cell>
          <cell r="BJ700">
            <v>19</v>
          </cell>
          <cell r="BK700">
            <v>8</v>
          </cell>
          <cell r="BL700">
            <v>25</v>
          </cell>
          <cell r="BM700">
            <v>15</v>
          </cell>
          <cell r="BN700">
            <v>13</v>
          </cell>
          <cell r="BO700">
            <v>16</v>
          </cell>
          <cell r="BP700">
            <v>8</v>
          </cell>
          <cell r="BQ700">
            <v>12</v>
          </cell>
          <cell r="BR700">
            <v>20</v>
          </cell>
          <cell r="BS700">
            <v>14</v>
          </cell>
          <cell r="BT700">
            <v>21</v>
          </cell>
          <cell r="BU700">
            <v>19</v>
          </cell>
          <cell r="BV700">
            <v>18</v>
          </cell>
          <cell r="BW700">
            <v>15</v>
          </cell>
          <cell r="BX700">
            <v>17</v>
          </cell>
          <cell r="BY700">
            <v>11</v>
          </cell>
          <cell r="BZ700">
            <v>17</v>
          </cell>
          <cell r="CA700">
            <v>12</v>
          </cell>
          <cell r="CB700">
            <v>16</v>
          </cell>
          <cell r="CC700">
            <v>7</v>
          </cell>
          <cell r="CD700">
            <v>21</v>
          </cell>
          <cell r="CE700">
            <v>7</v>
          </cell>
          <cell r="CF700">
            <v>10</v>
          </cell>
          <cell r="CG700">
            <v>13</v>
          </cell>
          <cell r="CH700">
            <v>9</v>
          </cell>
          <cell r="CI700">
            <v>9</v>
          </cell>
          <cell r="CJ700">
            <v>14</v>
          </cell>
          <cell r="CK700">
            <v>5</v>
          </cell>
          <cell r="CL700">
            <v>12</v>
          </cell>
          <cell r="CM700">
            <v>5</v>
          </cell>
          <cell r="CN700">
            <v>2</v>
          </cell>
          <cell r="CO700">
            <v>4</v>
          </cell>
          <cell r="CP700">
            <v>2</v>
          </cell>
          <cell r="CQ700">
            <v>4</v>
          </cell>
          <cell r="CR700">
            <v>1</v>
          </cell>
          <cell r="CS700">
            <v>2</v>
          </cell>
          <cell r="CT700">
            <v>3</v>
          </cell>
          <cell r="CU700">
            <v>0</v>
          </cell>
          <cell r="CV700">
            <v>2</v>
          </cell>
          <cell r="CW700">
            <v>0</v>
          </cell>
          <cell r="CX700">
            <v>0</v>
          </cell>
          <cell r="CY700">
            <v>1</v>
          </cell>
          <cell r="CZ700">
            <v>0</v>
          </cell>
          <cell r="DA700">
            <v>0</v>
          </cell>
          <cell r="DB700">
            <v>0</v>
          </cell>
          <cell r="DC700">
            <v>0</v>
          </cell>
          <cell r="DD700">
            <v>0</v>
          </cell>
          <cell r="DE700">
            <v>0</v>
          </cell>
        </row>
        <row r="701">
          <cell r="A701" t="str">
            <v>ﾋﾜｶﾊ42</v>
          </cell>
          <cell r="B701" t="str">
            <v>ﾋﾜｶﾊ</v>
          </cell>
          <cell r="C701">
            <v>4</v>
          </cell>
          <cell r="D701">
            <v>2</v>
          </cell>
          <cell r="E701">
            <v>21</v>
          </cell>
          <cell r="F701">
            <v>10</v>
          </cell>
          <cell r="G701">
            <v>13</v>
          </cell>
          <cell r="H701">
            <v>13</v>
          </cell>
          <cell r="I701">
            <v>14</v>
          </cell>
          <cell r="J701">
            <v>8</v>
          </cell>
          <cell r="K701">
            <v>8</v>
          </cell>
          <cell r="L701">
            <v>8</v>
          </cell>
          <cell r="M701">
            <v>7</v>
          </cell>
          <cell r="N701">
            <v>9</v>
          </cell>
          <cell r="O701">
            <v>9</v>
          </cell>
          <cell r="P701">
            <v>12</v>
          </cell>
          <cell r="Q701">
            <v>15</v>
          </cell>
          <cell r="R701">
            <v>12</v>
          </cell>
          <cell r="S701">
            <v>7</v>
          </cell>
          <cell r="T701">
            <v>12</v>
          </cell>
          <cell r="U701">
            <v>18</v>
          </cell>
          <cell r="V701">
            <v>11</v>
          </cell>
          <cell r="W701">
            <v>18</v>
          </cell>
          <cell r="X701">
            <v>22</v>
          </cell>
          <cell r="Y701">
            <v>20</v>
          </cell>
          <cell r="Z701">
            <v>18</v>
          </cell>
          <cell r="AA701">
            <v>14</v>
          </cell>
          <cell r="AB701">
            <v>14</v>
          </cell>
          <cell r="AC701">
            <v>19</v>
          </cell>
          <cell r="AD701">
            <v>17</v>
          </cell>
          <cell r="AE701">
            <v>29</v>
          </cell>
          <cell r="AF701">
            <v>21</v>
          </cell>
          <cell r="AG701">
            <v>14</v>
          </cell>
          <cell r="AH701">
            <v>17</v>
          </cell>
          <cell r="AI701">
            <v>23</v>
          </cell>
          <cell r="AJ701">
            <v>23</v>
          </cell>
          <cell r="AK701">
            <v>19</v>
          </cell>
          <cell r="AL701">
            <v>17</v>
          </cell>
          <cell r="AM701">
            <v>22</v>
          </cell>
          <cell r="AN701">
            <v>13</v>
          </cell>
          <cell r="AO701">
            <v>9</v>
          </cell>
          <cell r="AP701">
            <v>19</v>
          </cell>
          <cell r="AQ701">
            <v>16</v>
          </cell>
          <cell r="AR701">
            <v>15</v>
          </cell>
          <cell r="AS701">
            <v>12</v>
          </cell>
          <cell r="AT701">
            <v>15</v>
          </cell>
          <cell r="AU701">
            <v>19</v>
          </cell>
          <cell r="AV701">
            <v>16</v>
          </cell>
          <cell r="AW701">
            <v>22</v>
          </cell>
          <cell r="AX701">
            <v>29</v>
          </cell>
          <cell r="AY701">
            <v>16</v>
          </cell>
          <cell r="AZ701">
            <v>30</v>
          </cell>
          <cell r="BA701">
            <v>38</v>
          </cell>
          <cell r="BB701">
            <v>17</v>
          </cell>
          <cell r="BC701">
            <v>23</v>
          </cell>
          <cell r="BD701">
            <v>22</v>
          </cell>
          <cell r="BE701">
            <v>32</v>
          </cell>
          <cell r="BF701">
            <v>16</v>
          </cell>
          <cell r="BG701">
            <v>17</v>
          </cell>
          <cell r="BH701">
            <v>22</v>
          </cell>
          <cell r="BI701">
            <v>20</v>
          </cell>
          <cell r="BJ701">
            <v>12</v>
          </cell>
          <cell r="BK701">
            <v>16</v>
          </cell>
          <cell r="BL701">
            <v>10</v>
          </cell>
          <cell r="BM701">
            <v>20</v>
          </cell>
          <cell r="BN701">
            <v>15</v>
          </cell>
          <cell r="BO701">
            <v>11</v>
          </cell>
          <cell r="BP701">
            <v>12</v>
          </cell>
          <cell r="BQ701">
            <v>17</v>
          </cell>
          <cell r="BR701">
            <v>18</v>
          </cell>
          <cell r="BS701">
            <v>9</v>
          </cell>
          <cell r="BT701">
            <v>21</v>
          </cell>
          <cell r="BU701">
            <v>17</v>
          </cell>
          <cell r="BV701">
            <v>22</v>
          </cell>
          <cell r="BW701">
            <v>22</v>
          </cell>
          <cell r="BX701">
            <v>11</v>
          </cell>
          <cell r="BY701">
            <v>13</v>
          </cell>
          <cell r="BZ701">
            <v>21</v>
          </cell>
          <cell r="CA701">
            <v>18</v>
          </cell>
          <cell r="CB701">
            <v>22</v>
          </cell>
          <cell r="CC701">
            <v>20</v>
          </cell>
          <cell r="CD701">
            <v>19</v>
          </cell>
          <cell r="CE701">
            <v>12</v>
          </cell>
          <cell r="CF701">
            <v>16</v>
          </cell>
          <cell r="CG701">
            <v>18</v>
          </cell>
          <cell r="CH701">
            <v>9</v>
          </cell>
          <cell r="CI701">
            <v>9</v>
          </cell>
          <cell r="CJ701">
            <v>15</v>
          </cell>
          <cell r="CK701">
            <v>8</v>
          </cell>
          <cell r="CL701">
            <v>5</v>
          </cell>
          <cell r="CM701">
            <v>10</v>
          </cell>
          <cell r="CN701">
            <v>4</v>
          </cell>
          <cell r="CO701">
            <v>6</v>
          </cell>
          <cell r="CP701">
            <v>10</v>
          </cell>
          <cell r="CQ701">
            <v>3</v>
          </cell>
          <cell r="CR701">
            <v>7</v>
          </cell>
          <cell r="CS701">
            <v>2</v>
          </cell>
          <cell r="CT701">
            <v>2</v>
          </cell>
          <cell r="CU701">
            <v>3</v>
          </cell>
          <cell r="CV701">
            <v>2</v>
          </cell>
          <cell r="CW701">
            <v>1</v>
          </cell>
          <cell r="CX701">
            <v>1</v>
          </cell>
          <cell r="CY701">
            <v>0</v>
          </cell>
          <cell r="CZ701">
            <v>0</v>
          </cell>
          <cell r="DA701">
            <v>0</v>
          </cell>
          <cell r="DB701">
            <v>1</v>
          </cell>
          <cell r="DC701">
            <v>0</v>
          </cell>
          <cell r="DD701">
            <v>1</v>
          </cell>
          <cell r="DE701">
            <v>0</v>
          </cell>
        </row>
        <row r="702">
          <cell r="A702" t="str">
            <v>ﾌｸｼﾏ41</v>
          </cell>
          <cell r="B702" t="str">
            <v>ﾌｸｼﾏ</v>
          </cell>
          <cell r="C702">
            <v>4</v>
          </cell>
          <cell r="D702">
            <v>1</v>
          </cell>
          <cell r="E702">
            <v>0</v>
          </cell>
          <cell r="F702">
            <v>1</v>
          </cell>
          <cell r="G702">
            <v>1</v>
          </cell>
          <cell r="H702">
            <v>1</v>
          </cell>
          <cell r="I702">
            <v>3</v>
          </cell>
          <cell r="J702">
            <v>3</v>
          </cell>
          <cell r="K702">
            <v>4</v>
          </cell>
          <cell r="L702">
            <v>1</v>
          </cell>
          <cell r="M702">
            <v>8</v>
          </cell>
          <cell r="N702">
            <v>4</v>
          </cell>
          <cell r="O702">
            <v>6</v>
          </cell>
          <cell r="P702">
            <v>3</v>
          </cell>
          <cell r="Q702">
            <v>5</v>
          </cell>
          <cell r="R702">
            <v>2</v>
          </cell>
          <cell r="S702">
            <v>3</v>
          </cell>
          <cell r="T702">
            <v>2</v>
          </cell>
          <cell r="U702">
            <v>2</v>
          </cell>
          <cell r="V702">
            <v>3</v>
          </cell>
          <cell r="W702">
            <v>0</v>
          </cell>
          <cell r="X702">
            <v>4</v>
          </cell>
          <cell r="Y702">
            <v>5</v>
          </cell>
          <cell r="Z702">
            <v>3</v>
          </cell>
          <cell r="AA702">
            <v>1</v>
          </cell>
          <cell r="AB702">
            <v>1</v>
          </cell>
          <cell r="AC702">
            <v>5</v>
          </cell>
          <cell r="AD702">
            <v>1</v>
          </cell>
          <cell r="AE702">
            <v>1</v>
          </cell>
          <cell r="AF702">
            <v>1</v>
          </cell>
          <cell r="AG702">
            <v>0</v>
          </cell>
          <cell r="AH702">
            <v>1</v>
          </cell>
          <cell r="AI702">
            <v>3</v>
          </cell>
          <cell r="AJ702">
            <v>0</v>
          </cell>
          <cell r="AK702">
            <v>1</v>
          </cell>
          <cell r="AL702">
            <v>2</v>
          </cell>
          <cell r="AM702">
            <v>2</v>
          </cell>
          <cell r="AN702">
            <v>1</v>
          </cell>
          <cell r="AO702">
            <v>0</v>
          </cell>
          <cell r="AP702">
            <v>4</v>
          </cell>
          <cell r="AQ702">
            <v>4</v>
          </cell>
          <cell r="AR702">
            <v>6</v>
          </cell>
          <cell r="AS702">
            <v>7</v>
          </cell>
          <cell r="AT702">
            <v>4</v>
          </cell>
          <cell r="AU702">
            <v>6</v>
          </cell>
          <cell r="AV702">
            <v>3</v>
          </cell>
          <cell r="AW702">
            <v>6</v>
          </cell>
          <cell r="AX702">
            <v>7</v>
          </cell>
          <cell r="AY702">
            <v>5</v>
          </cell>
          <cell r="AZ702">
            <v>1</v>
          </cell>
          <cell r="BA702">
            <v>3</v>
          </cell>
          <cell r="BB702">
            <v>2</v>
          </cell>
          <cell r="BC702">
            <v>2</v>
          </cell>
          <cell r="BD702">
            <v>1</v>
          </cell>
          <cell r="BE702">
            <v>3</v>
          </cell>
          <cell r="BF702">
            <v>3</v>
          </cell>
          <cell r="BG702">
            <v>6</v>
          </cell>
          <cell r="BH702">
            <v>1</v>
          </cell>
          <cell r="BI702">
            <v>0</v>
          </cell>
          <cell r="BJ702">
            <v>1</v>
          </cell>
          <cell r="BK702">
            <v>4</v>
          </cell>
          <cell r="BL702">
            <v>3</v>
          </cell>
          <cell r="BM702">
            <v>2</v>
          </cell>
          <cell r="BN702">
            <v>3</v>
          </cell>
          <cell r="BO702">
            <v>3</v>
          </cell>
          <cell r="BP702">
            <v>1</v>
          </cell>
          <cell r="BQ702">
            <v>2</v>
          </cell>
          <cell r="BR702">
            <v>4</v>
          </cell>
          <cell r="BS702">
            <v>2</v>
          </cell>
          <cell r="BT702">
            <v>3</v>
          </cell>
          <cell r="BU702">
            <v>7</v>
          </cell>
          <cell r="BV702">
            <v>4</v>
          </cell>
          <cell r="BW702">
            <v>3</v>
          </cell>
          <cell r="BX702">
            <v>1</v>
          </cell>
          <cell r="BY702">
            <v>3</v>
          </cell>
          <cell r="BZ702">
            <v>3</v>
          </cell>
          <cell r="CA702">
            <v>3</v>
          </cell>
          <cell r="CB702">
            <v>3</v>
          </cell>
          <cell r="CC702">
            <v>5</v>
          </cell>
          <cell r="CD702">
            <v>1</v>
          </cell>
          <cell r="CE702">
            <v>0</v>
          </cell>
          <cell r="CF702">
            <v>0</v>
          </cell>
          <cell r="CG702">
            <v>3</v>
          </cell>
          <cell r="CH702">
            <v>3</v>
          </cell>
          <cell r="CI702">
            <v>4</v>
          </cell>
          <cell r="CJ702">
            <v>0</v>
          </cell>
          <cell r="CK702">
            <v>1</v>
          </cell>
          <cell r="CL702">
            <v>0</v>
          </cell>
          <cell r="CM702">
            <v>1</v>
          </cell>
          <cell r="CN702">
            <v>0</v>
          </cell>
          <cell r="CO702">
            <v>0</v>
          </cell>
          <cell r="CP702">
            <v>2</v>
          </cell>
          <cell r="CQ702">
            <v>0</v>
          </cell>
          <cell r="CR702">
            <v>0</v>
          </cell>
          <cell r="CS702">
            <v>0</v>
          </cell>
          <cell r="CT702">
            <v>0</v>
          </cell>
          <cell r="CU702">
            <v>0</v>
          </cell>
          <cell r="CV702">
            <v>0</v>
          </cell>
          <cell r="CW702">
            <v>0</v>
          </cell>
          <cell r="CX702">
            <v>0</v>
          </cell>
          <cell r="CY702">
            <v>0</v>
          </cell>
          <cell r="CZ702">
            <v>0</v>
          </cell>
          <cell r="DA702">
            <v>0</v>
          </cell>
          <cell r="DB702">
            <v>0</v>
          </cell>
          <cell r="DC702">
            <v>0</v>
          </cell>
          <cell r="DD702">
            <v>0</v>
          </cell>
          <cell r="DE702">
            <v>0</v>
          </cell>
        </row>
        <row r="703">
          <cell r="A703" t="str">
            <v>ﾌｸｼﾏ42</v>
          </cell>
          <cell r="B703" t="str">
            <v>ﾌｸｼﾏ</v>
          </cell>
          <cell r="C703">
            <v>4</v>
          </cell>
          <cell r="D703">
            <v>2</v>
          </cell>
          <cell r="E703">
            <v>2</v>
          </cell>
          <cell r="F703">
            <v>0</v>
          </cell>
          <cell r="G703">
            <v>2</v>
          </cell>
          <cell r="H703">
            <v>0</v>
          </cell>
          <cell r="I703">
            <v>0</v>
          </cell>
          <cell r="J703">
            <v>5</v>
          </cell>
          <cell r="K703">
            <v>1</v>
          </cell>
          <cell r="L703">
            <v>3</v>
          </cell>
          <cell r="M703">
            <v>4</v>
          </cell>
          <cell r="N703">
            <v>3</v>
          </cell>
          <cell r="O703">
            <v>6</v>
          </cell>
          <cell r="P703">
            <v>3</v>
          </cell>
          <cell r="Q703">
            <v>1</v>
          </cell>
          <cell r="R703">
            <v>4</v>
          </cell>
          <cell r="S703">
            <v>2</v>
          </cell>
          <cell r="T703">
            <v>1</v>
          </cell>
          <cell r="U703">
            <v>3</v>
          </cell>
          <cell r="V703">
            <v>2</v>
          </cell>
          <cell r="W703">
            <v>3</v>
          </cell>
          <cell r="X703">
            <v>2</v>
          </cell>
          <cell r="Y703">
            <v>1</v>
          </cell>
          <cell r="Z703">
            <v>0</v>
          </cell>
          <cell r="AA703">
            <v>2</v>
          </cell>
          <cell r="AB703">
            <v>4</v>
          </cell>
          <cell r="AC703">
            <v>2</v>
          </cell>
          <cell r="AD703">
            <v>1</v>
          </cell>
          <cell r="AE703">
            <v>2</v>
          </cell>
          <cell r="AF703">
            <v>0</v>
          </cell>
          <cell r="AG703">
            <v>0</v>
          </cell>
          <cell r="AH703">
            <v>0</v>
          </cell>
          <cell r="AI703">
            <v>3</v>
          </cell>
          <cell r="AJ703">
            <v>0</v>
          </cell>
          <cell r="AK703">
            <v>2</v>
          </cell>
          <cell r="AL703">
            <v>0</v>
          </cell>
          <cell r="AM703">
            <v>1</v>
          </cell>
          <cell r="AN703">
            <v>2</v>
          </cell>
          <cell r="AO703">
            <v>2</v>
          </cell>
          <cell r="AP703">
            <v>5</v>
          </cell>
          <cell r="AQ703">
            <v>6</v>
          </cell>
          <cell r="AR703">
            <v>3</v>
          </cell>
          <cell r="AS703">
            <v>5</v>
          </cell>
          <cell r="AT703">
            <v>4</v>
          </cell>
          <cell r="AU703">
            <v>1</v>
          </cell>
          <cell r="AV703">
            <v>5</v>
          </cell>
          <cell r="AW703">
            <v>9</v>
          </cell>
          <cell r="AX703">
            <v>5</v>
          </cell>
          <cell r="AY703">
            <v>4</v>
          </cell>
          <cell r="AZ703">
            <v>6</v>
          </cell>
          <cell r="BA703">
            <v>3</v>
          </cell>
          <cell r="BB703">
            <v>5</v>
          </cell>
          <cell r="BC703">
            <v>4</v>
          </cell>
          <cell r="BD703">
            <v>2</v>
          </cell>
          <cell r="BE703">
            <v>2</v>
          </cell>
          <cell r="BF703">
            <v>1</v>
          </cell>
          <cell r="BG703">
            <v>0</v>
          </cell>
          <cell r="BH703">
            <v>4</v>
          </cell>
          <cell r="BI703">
            <v>2</v>
          </cell>
          <cell r="BJ703">
            <v>3</v>
          </cell>
          <cell r="BK703">
            <v>1</v>
          </cell>
          <cell r="BL703">
            <v>2</v>
          </cell>
          <cell r="BM703">
            <v>2</v>
          </cell>
          <cell r="BN703">
            <v>5</v>
          </cell>
          <cell r="BO703">
            <v>2</v>
          </cell>
          <cell r="BP703">
            <v>2</v>
          </cell>
          <cell r="BQ703">
            <v>4</v>
          </cell>
          <cell r="BR703">
            <v>8</v>
          </cell>
          <cell r="BS703">
            <v>4</v>
          </cell>
          <cell r="BT703">
            <v>2</v>
          </cell>
          <cell r="BU703">
            <v>7</v>
          </cell>
          <cell r="BV703">
            <v>3</v>
          </cell>
          <cell r="BW703">
            <v>4</v>
          </cell>
          <cell r="BX703">
            <v>2</v>
          </cell>
          <cell r="BY703">
            <v>0</v>
          </cell>
          <cell r="BZ703">
            <v>2</v>
          </cell>
          <cell r="CA703">
            <v>5</v>
          </cell>
          <cell r="CB703">
            <v>4</v>
          </cell>
          <cell r="CC703">
            <v>3</v>
          </cell>
          <cell r="CD703">
            <v>2</v>
          </cell>
          <cell r="CE703">
            <v>1</v>
          </cell>
          <cell r="CF703">
            <v>1</v>
          </cell>
          <cell r="CG703">
            <v>4</v>
          </cell>
          <cell r="CH703">
            <v>0</v>
          </cell>
          <cell r="CI703">
            <v>2</v>
          </cell>
          <cell r="CJ703">
            <v>3</v>
          </cell>
          <cell r="CK703">
            <v>1</v>
          </cell>
          <cell r="CL703">
            <v>1</v>
          </cell>
          <cell r="CM703">
            <v>1</v>
          </cell>
          <cell r="CN703">
            <v>5</v>
          </cell>
          <cell r="CO703">
            <v>2</v>
          </cell>
          <cell r="CP703">
            <v>1</v>
          </cell>
          <cell r="CQ703">
            <v>1</v>
          </cell>
          <cell r="CR703">
            <v>0</v>
          </cell>
          <cell r="CS703">
            <v>1</v>
          </cell>
          <cell r="CT703">
            <v>0</v>
          </cell>
          <cell r="CU703">
            <v>0</v>
          </cell>
          <cell r="CV703">
            <v>0</v>
          </cell>
          <cell r="CW703">
            <v>0</v>
          </cell>
          <cell r="CX703">
            <v>0</v>
          </cell>
          <cell r="CY703">
            <v>0</v>
          </cell>
          <cell r="CZ703">
            <v>0</v>
          </cell>
          <cell r="DA703">
            <v>0</v>
          </cell>
          <cell r="DB703">
            <v>0</v>
          </cell>
          <cell r="DC703">
            <v>0</v>
          </cell>
          <cell r="DD703">
            <v>0</v>
          </cell>
          <cell r="DE703">
            <v>0</v>
          </cell>
        </row>
        <row r="704">
          <cell r="A704" t="str">
            <v>ﾌｸｽﾞ41</v>
          </cell>
          <cell r="B704" t="str">
            <v>ﾌｸｽﾞ</v>
          </cell>
          <cell r="C704">
            <v>4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1</v>
          </cell>
          <cell r="I704">
            <v>1</v>
          </cell>
          <cell r="J704">
            <v>1</v>
          </cell>
          <cell r="K704">
            <v>1</v>
          </cell>
          <cell r="L704">
            <v>1</v>
          </cell>
          <cell r="M704">
            <v>4</v>
          </cell>
          <cell r="N704">
            <v>1</v>
          </cell>
          <cell r="O704">
            <v>1</v>
          </cell>
          <cell r="P704">
            <v>0</v>
          </cell>
          <cell r="Q704">
            <v>0</v>
          </cell>
          <cell r="R704">
            <v>1</v>
          </cell>
          <cell r="S704">
            <v>0</v>
          </cell>
          <cell r="T704">
            <v>3</v>
          </cell>
          <cell r="U704">
            <v>0</v>
          </cell>
          <cell r="V704">
            <v>3</v>
          </cell>
          <cell r="W704">
            <v>1</v>
          </cell>
          <cell r="X704">
            <v>2</v>
          </cell>
          <cell r="Y704">
            <v>1</v>
          </cell>
          <cell r="Z704">
            <v>0</v>
          </cell>
          <cell r="AA704">
            <v>2</v>
          </cell>
          <cell r="AB704">
            <v>0</v>
          </cell>
          <cell r="AC704">
            <v>0</v>
          </cell>
          <cell r="AD704">
            <v>0</v>
          </cell>
          <cell r="AE704">
            <v>1</v>
          </cell>
          <cell r="AF704">
            <v>0</v>
          </cell>
          <cell r="AG704">
            <v>2</v>
          </cell>
          <cell r="AH704">
            <v>1</v>
          </cell>
          <cell r="AI704">
            <v>0</v>
          </cell>
          <cell r="AJ704">
            <v>1</v>
          </cell>
          <cell r="AK704">
            <v>0</v>
          </cell>
          <cell r="AL704">
            <v>2</v>
          </cell>
          <cell r="AM704">
            <v>2</v>
          </cell>
          <cell r="AN704">
            <v>2</v>
          </cell>
          <cell r="AO704">
            <v>0</v>
          </cell>
          <cell r="AP704">
            <v>1</v>
          </cell>
          <cell r="AQ704">
            <v>1</v>
          </cell>
          <cell r="AR704">
            <v>3</v>
          </cell>
          <cell r="AS704">
            <v>2</v>
          </cell>
          <cell r="AT704">
            <v>2</v>
          </cell>
          <cell r="AU704">
            <v>3</v>
          </cell>
          <cell r="AV704">
            <v>0</v>
          </cell>
          <cell r="AW704">
            <v>0</v>
          </cell>
          <cell r="AX704">
            <v>1</v>
          </cell>
          <cell r="AY704">
            <v>2</v>
          </cell>
          <cell r="AZ704">
            <v>3</v>
          </cell>
          <cell r="BA704">
            <v>2</v>
          </cell>
          <cell r="BB704">
            <v>3</v>
          </cell>
          <cell r="BC704">
            <v>1</v>
          </cell>
          <cell r="BD704">
            <v>1</v>
          </cell>
          <cell r="BE704">
            <v>1</v>
          </cell>
          <cell r="BF704">
            <v>1</v>
          </cell>
          <cell r="BG704">
            <v>1</v>
          </cell>
          <cell r="BH704">
            <v>1</v>
          </cell>
          <cell r="BI704">
            <v>1</v>
          </cell>
          <cell r="BJ704">
            <v>1</v>
          </cell>
          <cell r="BK704">
            <v>1</v>
          </cell>
          <cell r="BL704">
            <v>2</v>
          </cell>
          <cell r="BM704">
            <v>0</v>
          </cell>
          <cell r="BN704">
            <v>2</v>
          </cell>
          <cell r="BO704">
            <v>2</v>
          </cell>
          <cell r="BP704">
            <v>0</v>
          </cell>
          <cell r="BQ704">
            <v>1</v>
          </cell>
          <cell r="BR704">
            <v>2</v>
          </cell>
          <cell r="BS704">
            <v>0</v>
          </cell>
          <cell r="BT704">
            <v>4</v>
          </cell>
          <cell r="BU704">
            <v>0</v>
          </cell>
          <cell r="BV704">
            <v>1</v>
          </cell>
          <cell r="BW704">
            <v>2</v>
          </cell>
          <cell r="BX704">
            <v>1</v>
          </cell>
          <cell r="BY704">
            <v>0</v>
          </cell>
          <cell r="BZ704">
            <v>3</v>
          </cell>
          <cell r="CA704">
            <v>3</v>
          </cell>
          <cell r="CB704">
            <v>1</v>
          </cell>
          <cell r="CC704">
            <v>2</v>
          </cell>
          <cell r="CD704">
            <v>0</v>
          </cell>
          <cell r="CE704">
            <v>0</v>
          </cell>
          <cell r="CF704">
            <v>0</v>
          </cell>
          <cell r="CG704">
            <v>2</v>
          </cell>
          <cell r="CH704">
            <v>2</v>
          </cell>
          <cell r="CI704">
            <v>0</v>
          </cell>
          <cell r="CJ704">
            <v>3</v>
          </cell>
          <cell r="CK704">
            <v>0</v>
          </cell>
          <cell r="CL704">
            <v>1</v>
          </cell>
          <cell r="CM704">
            <v>0</v>
          </cell>
          <cell r="CN704">
            <v>0</v>
          </cell>
          <cell r="CO704">
            <v>0</v>
          </cell>
          <cell r="CP704">
            <v>0</v>
          </cell>
          <cell r="CQ704">
            <v>0</v>
          </cell>
          <cell r="CR704">
            <v>0</v>
          </cell>
          <cell r="CS704">
            <v>0</v>
          </cell>
          <cell r="CT704">
            <v>0</v>
          </cell>
          <cell r="CU704">
            <v>0</v>
          </cell>
          <cell r="CV704">
            <v>0</v>
          </cell>
          <cell r="CW704">
            <v>0</v>
          </cell>
          <cell r="CX704">
            <v>0</v>
          </cell>
          <cell r="CY704">
            <v>0</v>
          </cell>
          <cell r="CZ704">
            <v>0</v>
          </cell>
          <cell r="DA704">
            <v>0</v>
          </cell>
          <cell r="DB704">
            <v>0</v>
          </cell>
          <cell r="DC704">
            <v>0</v>
          </cell>
          <cell r="DD704">
            <v>0</v>
          </cell>
          <cell r="DE704">
            <v>0</v>
          </cell>
        </row>
        <row r="705">
          <cell r="A705" t="str">
            <v>ﾌｸｽﾞ42</v>
          </cell>
          <cell r="B705" t="str">
            <v>ﾌｸｽﾞ</v>
          </cell>
          <cell r="C705">
            <v>4</v>
          </cell>
          <cell r="D705">
            <v>2</v>
          </cell>
          <cell r="E705">
            <v>1</v>
          </cell>
          <cell r="F705">
            <v>3</v>
          </cell>
          <cell r="G705">
            <v>0</v>
          </cell>
          <cell r="H705">
            <v>1</v>
          </cell>
          <cell r="I705">
            <v>1</v>
          </cell>
          <cell r="J705">
            <v>2</v>
          </cell>
          <cell r="K705">
            <v>2</v>
          </cell>
          <cell r="L705">
            <v>1</v>
          </cell>
          <cell r="M705">
            <v>2</v>
          </cell>
          <cell r="N705">
            <v>1</v>
          </cell>
          <cell r="O705">
            <v>2</v>
          </cell>
          <cell r="P705">
            <v>2</v>
          </cell>
          <cell r="Q705">
            <v>2</v>
          </cell>
          <cell r="R705">
            <v>2</v>
          </cell>
          <cell r="S705">
            <v>0</v>
          </cell>
          <cell r="T705">
            <v>2</v>
          </cell>
          <cell r="U705">
            <v>0</v>
          </cell>
          <cell r="V705">
            <v>1</v>
          </cell>
          <cell r="W705">
            <v>0</v>
          </cell>
          <cell r="X705">
            <v>1</v>
          </cell>
          <cell r="Y705">
            <v>2</v>
          </cell>
          <cell r="Z705">
            <v>1</v>
          </cell>
          <cell r="AA705">
            <v>1</v>
          </cell>
          <cell r="AB705">
            <v>1</v>
          </cell>
          <cell r="AC705">
            <v>0</v>
          </cell>
          <cell r="AD705">
            <v>2</v>
          </cell>
          <cell r="AE705">
            <v>1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1</v>
          </cell>
          <cell r="AK705">
            <v>3</v>
          </cell>
          <cell r="AL705">
            <v>1</v>
          </cell>
          <cell r="AM705">
            <v>0</v>
          </cell>
          <cell r="AN705">
            <v>0</v>
          </cell>
          <cell r="AO705">
            <v>0</v>
          </cell>
          <cell r="AP705">
            <v>5</v>
          </cell>
          <cell r="AQ705">
            <v>2</v>
          </cell>
          <cell r="AR705">
            <v>1</v>
          </cell>
          <cell r="AS705">
            <v>1</v>
          </cell>
          <cell r="AT705">
            <v>1</v>
          </cell>
          <cell r="AU705">
            <v>2</v>
          </cell>
          <cell r="AV705">
            <v>1</v>
          </cell>
          <cell r="AW705">
            <v>2</v>
          </cell>
          <cell r="AX705">
            <v>1</v>
          </cell>
          <cell r="AY705">
            <v>3</v>
          </cell>
          <cell r="AZ705">
            <v>2</v>
          </cell>
          <cell r="BA705">
            <v>1</v>
          </cell>
          <cell r="BB705">
            <v>3</v>
          </cell>
          <cell r="BC705">
            <v>1</v>
          </cell>
          <cell r="BD705">
            <v>3</v>
          </cell>
          <cell r="BE705">
            <v>1</v>
          </cell>
          <cell r="BF705">
            <v>1</v>
          </cell>
          <cell r="BG705">
            <v>0</v>
          </cell>
          <cell r="BH705">
            <v>0</v>
          </cell>
          <cell r="BI705">
            <v>2</v>
          </cell>
          <cell r="BJ705">
            <v>2</v>
          </cell>
          <cell r="BK705">
            <v>0</v>
          </cell>
          <cell r="BL705">
            <v>1</v>
          </cell>
          <cell r="BM705">
            <v>2</v>
          </cell>
          <cell r="BN705">
            <v>1</v>
          </cell>
          <cell r="BO705">
            <v>0</v>
          </cell>
          <cell r="BP705">
            <v>2</v>
          </cell>
          <cell r="BQ705">
            <v>0</v>
          </cell>
          <cell r="BR705">
            <v>1</v>
          </cell>
          <cell r="BS705">
            <v>1</v>
          </cell>
          <cell r="BT705">
            <v>1</v>
          </cell>
          <cell r="BU705">
            <v>4</v>
          </cell>
          <cell r="BV705">
            <v>2</v>
          </cell>
          <cell r="BW705">
            <v>1</v>
          </cell>
          <cell r="BX705">
            <v>1</v>
          </cell>
          <cell r="BY705">
            <v>1</v>
          </cell>
          <cell r="BZ705">
            <v>1</v>
          </cell>
          <cell r="CA705">
            <v>1</v>
          </cell>
          <cell r="CB705">
            <v>1</v>
          </cell>
          <cell r="CC705">
            <v>1</v>
          </cell>
          <cell r="CD705">
            <v>3</v>
          </cell>
          <cell r="CE705">
            <v>1</v>
          </cell>
          <cell r="CF705">
            <v>2</v>
          </cell>
          <cell r="CG705">
            <v>2</v>
          </cell>
          <cell r="CH705">
            <v>0</v>
          </cell>
          <cell r="CI705">
            <v>2</v>
          </cell>
          <cell r="CJ705">
            <v>2</v>
          </cell>
          <cell r="CK705">
            <v>0</v>
          </cell>
          <cell r="CL705">
            <v>0</v>
          </cell>
          <cell r="CM705">
            <v>0</v>
          </cell>
          <cell r="CN705">
            <v>0</v>
          </cell>
          <cell r="CO705">
            <v>2</v>
          </cell>
          <cell r="CP705">
            <v>1</v>
          </cell>
          <cell r="CQ705">
            <v>0</v>
          </cell>
          <cell r="CR705">
            <v>0</v>
          </cell>
          <cell r="CS705">
            <v>1</v>
          </cell>
          <cell r="CT705">
            <v>0</v>
          </cell>
          <cell r="CU705">
            <v>0</v>
          </cell>
          <cell r="CV705">
            <v>0</v>
          </cell>
          <cell r="CW705">
            <v>0</v>
          </cell>
          <cell r="CX705">
            <v>0</v>
          </cell>
          <cell r="CY705">
            <v>0</v>
          </cell>
          <cell r="CZ705">
            <v>0</v>
          </cell>
          <cell r="DA705">
            <v>0</v>
          </cell>
          <cell r="DB705">
            <v>0</v>
          </cell>
          <cell r="DC705">
            <v>0</v>
          </cell>
          <cell r="DD705">
            <v>0</v>
          </cell>
          <cell r="DE705">
            <v>0</v>
          </cell>
        </row>
        <row r="706">
          <cell r="A706" t="str">
            <v>ﾌﾙｶﾜ41</v>
          </cell>
          <cell r="B706" t="str">
            <v>ﾌﾙｶﾜ</v>
          </cell>
          <cell r="C706">
            <v>4</v>
          </cell>
          <cell r="D706">
            <v>1</v>
          </cell>
          <cell r="E706">
            <v>0</v>
          </cell>
          <cell r="F706">
            <v>7</v>
          </cell>
          <cell r="G706">
            <v>6</v>
          </cell>
          <cell r="H706">
            <v>3</v>
          </cell>
          <cell r="I706">
            <v>4</v>
          </cell>
          <cell r="J706">
            <v>3</v>
          </cell>
          <cell r="K706">
            <v>2</v>
          </cell>
          <cell r="L706">
            <v>2</v>
          </cell>
          <cell r="M706">
            <v>2</v>
          </cell>
          <cell r="N706">
            <v>6</v>
          </cell>
          <cell r="O706">
            <v>2</v>
          </cell>
          <cell r="P706">
            <v>3</v>
          </cell>
          <cell r="Q706">
            <v>2</v>
          </cell>
          <cell r="R706">
            <v>7</v>
          </cell>
          <cell r="S706">
            <v>4</v>
          </cell>
          <cell r="T706">
            <v>4</v>
          </cell>
          <cell r="U706">
            <v>4</v>
          </cell>
          <cell r="V706">
            <v>5</v>
          </cell>
          <cell r="W706">
            <v>5</v>
          </cell>
          <cell r="X706">
            <v>1</v>
          </cell>
          <cell r="Y706">
            <v>4</v>
          </cell>
          <cell r="Z706">
            <v>4</v>
          </cell>
          <cell r="AA706">
            <v>4</v>
          </cell>
          <cell r="AB706">
            <v>1</v>
          </cell>
          <cell r="AC706">
            <v>3</v>
          </cell>
          <cell r="AD706">
            <v>3</v>
          </cell>
          <cell r="AE706">
            <v>2</v>
          </cell>
          <cell r="AF706">
            <v>3</v>
          </cell>
          <cell r="AG706">
            <v>6</v>
          </cell>
          <cell r="AH706">
            <v>2</v>
          </cell>
          <cell r="AI706">
            <v>4</v>
          </cell>
          <cell r="AJ706">
            <v>3</v>
          </cell>
          <cell r="AK706">
            <v>4</v>
          </cell>
          <cell r="AL706">
            <v>4</v>
          </cell>
          <cell r="AM706">
            <v>6</v>
          </cell>
          <cell r="AN706">
            <v>4</v>
          </cell>
          <cell r="AO706">
            <v>8</v>
          </cell>
          <cell r="AP706">
            <v>4</v>
          </cell>
          <cell r="AQ706">
            <v>4</v>
          </cell>
          <cell r="AR706">
            <v>7</v>
          </cell>
          <cell r="AS706">
            <v>5</v>
          </cell>
          <cell r="AT706">
            <v>5</v>
          </cell>
          <cell r="AU706">
            <v>4</v>
          </cell>
          <cell r="AV706">
            <v>10</v>
          </cell>
          <cell r="AW706">
            <v>7</v>
          </cell>
          <cell r="AX706">
            <v>9</v>
          </cell>
          <cell r="AY706">
            <v>3</v>
          </cell>
          <cell r="AZ706">
            <v>8</v>
          </cell>
          <cell r="BA706">
            <v>4</v>
          </cell>
          <cell r="BB706">
            <v>6</v>
          </cell>
          <cell r="BC706">
            <v>9</v>
          </cell>
          <cell r="BD706">
            <v>4</v>
          </cell>
          <cell r="BE706">
            <v>3</v>
          </cell>
          <cell r="BF706">
            <v>3</v>
          </cell>
          <cell r="BG706">
            <v>8</v>
          </cell>
          <cell r="BH706">
            <v>5</v>
          </cell>
          <cell r="BI706">
            <v>6</v>
          </cell>
          <cell r="BJ706">
            <v>2</v>
          </cell>
          <cell r="BK706">
            <v>1</v>
          </cell>
          <cell r="BL706">
            <v>7</v>
          </cell>
          <cell r="BM706">
            <v>3</v>
          </cell>
          <cell r="BN706">
            <v>2</v>
          </cell>
          <cell r="BO706">
            <v>4</v>
          </cell>
          <cell r="BP706">
            <v>5</v>
          </cell>
          <cell r="BQ706">
            <v>5</v>
          </cell>
          <cell r="BR706">
            <v>7</v>
          </cell>
          <cell r="BS706">
            <v>3</v>
          </cell>
          <cell r="BT706">
            <v>8</v>
          </cell>
          <cell r="BU706">
            <v>5</v>
          </cell>
          <cell r="BV706">
            <v>1</v>
          </cell>
          <cell r="BW706">
            <v>7</v>
          </cell>
          <cell r="BX706">
            <v>5</v>
          </cell>
          <cell r="BY706">
            <v>5</v>
          </cell>
          <cell r="BZ706">
            <v>6</v>
          </cell>
          <cell r="CA706">
            <v>7</v>
          </cell>
          <cell r="CB706">
            <v>2</v>
          </cell>
          <cell r="CC706">
            <v>1</v>
          </cell>
          <cell r="CD706">
            <v>7</v>
          </cell>
          <cell r="CE706">
            <v>3</v>
          </cell>
          <cell r="CF706">
            <v>5</v>
          </cell>
          <cell r="CG706">
            <v>2</v>
          </cell>
          <cell r="CH706">
            <v>2</v>
          </cell>
          <cell r="CI706">
            <v>5</v>
          </cell>
          <cell r="CJ706">
            <v>3</v>
          </cell>
          <cell r="CK706">
            <v>1</v>
          </cell>
          <cell r="CL706">
            <v>2</v>
          </cell>
          <cell r="CM706">
            <v>0</v>
          </cell>
          <cell r="CN706">
            <v>2</v>
          </cell>
          <cell r="CO706">
            <v>1</v>
          </cell>
          <cell r="CP706">
            <v>0</v>
          </cell>
          <cell r="CQ706">
            <v>0</v>
          </cell>
          <cell r="CR706">
            <v>0</v>
          </cell>
          <cell r="CS706">
            <v>0</v>
          </cell>
          <cell r="CT706">
            <v>0</v>
          </cell>
          <cell r="CU706">
            <v>1</v>
          </cell>
          <cell r="CV706">
            <v>1</v>
          </cell>
          <cell r="CW706">
            <v>0</v>
          </cell>
          <cell r="CX706">
            <v>0</v>
          </cell>
          <cell r="CY706">
            <v>0</v>
          </cell>
          <cell r="CZ706">
            <v>0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0</v>
          </cell>
        </row>
        <row r="707">
          <cell r="A707" t="str">
            <v>ﾌﾙｶﾜ42</v>
          </cell>
          <cell r="B707" t="str">
            <v>ﾌﾙｶﾜ</v>
          </cell>
          <cell r="C707">
            <v>4</v>
          </cell>
          <cell r="D707">
            <v>2</v>
          </cell>
          <cell r="E707">
            <v>4</v>
          </cell>
          <cell r="F707">
            <v>2</v>
          </cell>
          <cell r="G707">
            <v>4</v>
          </cell>
          <cell r="H707">
            <v>4</v>
          </cell>
          <cell r="I707">
            <v>4</v>
          </cell>
          <cell r="J707">
            <v>0</v>
          </cell>
          <cell r="K707">
            <v>3</v>
          </cell>
          <cell r="L707">
            <v>2</v>
          </cell>
          <cell r="M707">
            <v>5</v>
          </cell>
          <cell r="N707">
            <v>4</v>
          </cell>
          <cell r="O707">
            <v>2</v>
          </cell>
          <cell r="P707">
            <v>5</v>
          </cell>
          <cell r="Q707">
            <v>2</v>
          </cell>
          <cell r="R707">
            <v>4</v>
          </cell>
          <cell r="S707">
            <v>3</v>
          </cell>
          <cell r="T707">
            <v>2</v>
          </cell>
          <cell r="U707">
            <v>3</v>
          </cell>
          <cell r="V707">
            <v>1</v>
          </cell>
          <cell r="W707">
            <v>0</v>
          </cell>
          <cell r="X707">
            <v>5</v>
          </cell>
          <cell r="Y707">
            <v>2</v>
          </cell>
          <cell r="Z707">
            <v>2</v>
          </cell>
          <cell r="AA707">
            <v>0</v>
          </cell>
          <cell r="AB707">
            <v>2</v>
          </cell>
          <cell r="AC707">
            <v>3</v>
          </cell>
          <cell r="AD707">
            <v>2</v>
          </cell>
          <cell r="AE707">
            <v>2</v>
          </cell>
          <cell r="AF707">
            <v>3</v>
          </cell>
          <cell r="AG707">
            <v>4</v>
          </cell>
          <cell r="AH707">
            <v>1</v>
          </cell>
          <cell r="AI707">
            <v>2</v>
          </cell>
          <cell r="AJ707">
            <v>3</v>
          </cell>
          <cell r="AK707">
            <v>0</v>
          </cell>
          <cell r="AL707">
            <v>7</v>
          </cell>
          <cell r="AM707">
            <v>4</v>
          </cell>
          <cell r="AN707">
            <v>5</v>
          </cell>
          <cell r="AO707">
            <v>6</v>
          </cell>
          <cell r="AP707">
            <v>1</v>
          </cell>
          <cell r="AQ707">
            <v>4</v>
          </cell>
          <cell r="AR707">
            <v>5</v>
          </cell>
          <cell r="AS707">
            <v>7</v>
          </cell>
          <cell r="AT707">
            <v>4</v>
          </cell>
          <cell r="AU707">
            <v>5</v>
          </cell>
          <cell r="AV707">
            <v>4</v>
          </cell>
          <cell r="AW707">
            <v>4</v>
          </cell>
          <cell r="AX707">
            <v>2</v>
          </cell>
          <cell r="AY707">
            <v>8</v>
          </cell>
          <cell r="AZ707">
            <v>12</v>
          </cell>
          <cell r="BA707">
            <v>6</v>
          </cell>
          <cell r="BB707">
            <v>1</v>
          </cell>
          <cell r="BC707">
            <v>4</v>
          </cell>
          <cell r="BD707">
            <v>3</v>
          </cell>
          <cell r="BE707">
            <v>3</v>
          </cell>
          <cell r="BF707">
            <v>5</v>
          </cell>
          <cell r="BG707">
            <v>8</v>
          </cell>
          <cell r="BH707">
            <v>3</v>
          </cell>
          <cell r="BI707">
            <v>3</v>
          </cell>
          <cell r="BJ707">
            <v>5</v>
          </cell>
          <cell r="BK707">
            <v>6</v>
          </cell>
          <cell r="BL707">
            <v>3</v>
          </cell>
          <cell r="BM707">
            <v>4</v>
          </cell>
          <cell r="BN707">
            <v>3</v>
          </cell>
          <cell r="BO707">
            <v>4</v>
          </cell>
          <cell r="BP707">
            <v>2</v>
          </cell>
          <cell r="BQ707">
            <v>5</v>
          </cell>
          <cell r="BR707">
            <v>9</v>
          </cell>
          <cell r="BS707">
            <v>3</v>
          </cell>
          <cell r="BT707">
            <v>9</v>
          </cell>
          <cell r="BU707">
            <v>4</v>
          </cell>
          <cell r="BV707">
            <v>9</v>
          </cell>
          <cell r="BW707">
            <v>4</v>
          </cell>
          <cell r="BX707">
            <v>3</v>
          </cell>
          <cell r="BY707">
            <v>5</v>
          </cell>
          <cell r="BZ707">
            <v>3</v>
          </cell>
          <cell r="CA707">
            <v>2</v>
          </cell>
          <cell r="CB707">
            <v>1</v>
          </cell>
          <cell r="CC707">
            <v>3</v>
          </cell>
          <cell r="CD707">
            <v>2</v>
          </cell>
          <cell r="CE707">
            <v>5</v>
          </cell>
          <cell r="CF707">
            <v>8</v>
          </cell>
          <cell r="CG707">
            <v>5</v>
          </cell>
          <cell r="CH707">
            <v>2</v>
          </cell>
          <cell r="CI707">
            <v>2</v>
          </cell>
          <cell r="CJ707">
            <v>3</v>
          </cell>
          <cell r="CK707">
            <v>0</v>
          </cell>
          <cell r="CL707">
            <v>8</v>
          </cell>
          <cell r="CM707">
            <v>4</v>
          </cell>
          <cell r="CN707">
            <v>1</v>
          </cell>
          <cell r="CO707">
            <v>2</v>
          </cell>
          <cell r="CP707">
            <v>2</v>
          </cell>
          <cell r="CQ707">
            <v>6</v>
          </cell>
          <cell r="CR707">
            <v>1</v>
          </cell>
          <cell r="CS707">
            <v>2</v>
          </cell>
          <cell r="CT707">
            <v>0</v>
          </cell>
          <cell r="CU707">
            <v>0</v>
          </cell>
          <cell r="CV707">
            <v>1</v>
          </cell>
          <cell r="CW707">
            <v>0</v>
          </cell>
          <cell r="CX707">
            <v>0</v>
          </cell>
          <cell r="CY707">
            <v>0</v>
          </cell>
          <cell r="CZ707">
            <v>0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0</v>
          </cell>
        </row>
        <row r="708">
          <cell r="A708" t="str">
            <v>ﾎｳｶﾞ41</v>
          </cell>
          <cell r="B708" t="str">
            <v>ﾎｳｶﾞ</v>
          </cell>
          <cell r="C708">
            <v>4</v>
          </cell>
          <cell r="D708">
            <v>1</v>
          </cell>
          <cell r="E708">
            <v>4</v>
          </cell>
          <cell r="F708">
            <v>5</v>
          </cell>
          <cell r="G708">
            <v>9</v>
          </cell>
          <cell r="H708">
            <v>8</v>
          </cell>
          <cell r="I708">
            <v>8</v>
          </cell>
          <cell r="J708">
            <v>15</v>
          </cell>
          <cell r="K708">
            <v>9</v>
          </cell>
          <cell r="L708">
            <v>4</v>
          </cell>
          <cell r="M708">
            <v>12</v>
          </cell>
          <cell r="N708">
            <v>10</v>
          </cell>
          <cell r="O708">
            <v>9</v>
          </cell>
          <cell r="P708">
            <v>9</v>
          </cell>
          <cell r="Q708">
            <v>13</v>
          </cell>
          <cell r="R708">
            <v>8</v>
          </cell>
          <cell r="S708">
            <v>15</v>
          </cell>
          <cell r="T708">
            <v>12</v>
          </cell>
          <cell r="U708">
            <v>12</v>
          </cell>
          <cell r="V708">
            <v>11</v>
          </cell>
          <cell r="W708">
            <v>8</v>
          </cell>
          <cell r="X708">
            <v>14</v>
          </cell>
          <cell r="Y708">
            <v>10</v>
          </cell>
          <cell r="Z708">
            <v>8</v>
          </cell>
          <cell r="AA708">
            <v>9</v>
          </cell>
          <cell r="AB708">
            <v>13</v>
          </cell>
          <cell r="AC708">
            <v>9</v>
          </cell>
          <cell r="AD708">
            <v>19</v>
          </cell>
          <cell r="AE708">
            <v>10</v>
          </cell>
          <cell r="AF708">
            <v>13</v>
          </cell>
          <cell r="AG708">
            <v>14</v>
          </cell>
          <cell r="AH708">
            <v>6</v>
          </cell>
          <cell r="AI708">
            <v>9</v>
          </cell>
          <cell r="AJ708">
            <v>10</v>
          </cell>
          <cell r="AK708">
            <v>10</v>
          </cell>
          <cell r="AL708">
            <v>12</v>
          </cell>
          <cell r="AM708">
            <v>9</v>
          </cell>
          <cell r="AN708">
            <v>10</v>
          </cell>
          <cell r="AO708">
            <v>11</v>
          </cell>
          <cell r="AP708">
            <v>17</v>
          </cell>
          <cell r="AQ708">
            <v>11</v>
          </cell>
          <cell r="AR708">
            <v>18</v>
          </cell>
          <cell r="AS708">
            <v>14</v>
          </cell>
          <cell r="AT708">
            <v>15</v>
          </cell>
          <cell r="AU708">
            <v>26</v>
          </cell>
          <cell r="AV708">
            <v>26</v>
          </cell>
          <cell r="AW708">
            <v>28</v>
          </cell>
          <cell r="AX708">
            <v>17</v>
          </cell>
          <cell r="AY708">
            <v>24</v>
          </cell>
          <cell r="AZ708">
            <v>20</v>
          </cell>
          <cell r="BA708">
            <v>17</v>
          </cell>
          <cell r="BB708">
            <v>15</v>
          </cell>
          <cell r="BC708">
            <v>22</v>
          </cell>
          <cell r="BD708">
            <v>14</v>
          </cell>
          <cell r="BE708">
            <v>18</v>
          </cell>
          <cell r="BF708">
            <v>28</v>
          </cell>
          <cell r="BG708">
            <v>9</v>
          </cell>
          <cell r="BH708">
            <v>20</v>
          </cell>
          <cell r="BI708">
            <v>15</v>
          </cell>
          <cell r="BJ708">
            <v>24</v>
          </cell>
          <cell r="BK708">
            <v>13</v>
          </cell>
          <cell r="BL708">
            <v>17</v>
          </cell>
          <cell r="BM708">
            <v>11</v>
          </cell>
          <cell r="BN708">
            <v>17</v>
          </cell>
          <cell r="BO708">
            <v>8</v>
          </cell>
          <cell r="BP708">
            <v>15</v>
          </cell>
          <cell r="BQ708">
            <v>6</v>
          </cell>
          <cell r="BR708">
            <v>15</v>
          </cell>
          <cell r="BS708">
            <v>9</v>
          </cell>
          <cell r="BT708">
            <v>22</v>
          </cell>
          <cell r="BU708">
            <v>16</v>
          </cell>
          <cell r="BV708">
            <v>16</v>
          </cell>
          <cell r="BW708">
            <v>21</v>
          </cell>
          <cell r="BX708">
            <v>16</v>
          </cell>
          <cell r="BY708">
            <v>6</v>
          </cell>
          <cell r="BZ708">
            <v>21</v>
          </cell>
          <cell r="CA708">
            <v>13</v>
          </cell>
          <cell r="CB708">
            <v>14</v>
          </cell>
          <cell r="CC708">
            <v>9</v>
          </cell>
          <cell r="CD708">
            <v>17</v>
          </cell>
          <cell r="CE708">
            <v>4</v>
          </cell>
          <cell r="CF708">
            <v>8</v>
          </cell>
          <cell r="CG708">
            <v>19</v>
          </cell>
          <cell r="CH708">
            <v>11</v>
          </cell>
          <cell r="CI708">
            <v>5</v>
          </cell>
          <cell r="CJ708">
            <v>8</v>
          </cell>
          <cell r="CK708">
            <v>10</v>
          </cell>
          <cell r="CL708">
            <v>6</v>
          </cell>
          <cell r="CM708">
            <v>7</v>
          </cell>
          <cell r="CN708">
            <v>5</v>
          </cell>
          <cell r="CO708">
            <v>6</v>
          </cell>
          <cell r="CP708">
            <v>1</v>
          </cell>
          <cell r="CQ708">
            <v>2</v>
          </cell>
          <cell r="CR708">
            <v>0</v>
          </cell>
          <cell r="CS708">
            <v>2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1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0</v>
          </cell>
        </row>
        <row r="709">
          <cell r="A709" t="str">
            <v>ﾎｳｶﾞ42</v>
          </cell>
          <cell r="B709" t="str">
            <v>ﾎｳｶﾞ</v>
          </cell>
          <cell r="C709">
            <v>4</v>
          </cell>
          <cell r="D709">
            <v>2</v>
          </cell>
          <cell r="E709">
            <v>6</v>
          </cell>
          <cell r="F709">
            <v>6</v>
          </cell>
          <cell r="G709">
            <v>9</v>
          </cell>
          <cell r="H709">
            <v>8</v>
          </cell>
          <cell r="I709">
            <v>10</v>
          </cell>
          <cell r="J709">
            <v>7</v>
          </cell>
          <cell r="K709">
            <v>7</v>
          </cell>
          <cell r="L709">
            <v>10</v>
          </cell>
          <cell r="M709">
            <v>8</v>
          </cell>
          <cell r="N709">
            <v>10</v>
          </cell>
          <cell r="O709">
            <v>16</v>
          </cell>
          <cell r="P709">
            <v>11</v>
          </cell>
          <cell r="Q709">
            <v>11</v>
          </cell>
          <cell r="R709">
            <v>15</v>
          </cell>
          <cell r="S709">
            <v>15</v>
          </cell>
          <cell r="T709">
            <v>12</v>
          </cell>
          <cell r="U709">
            <v>16</v>
          </cell>
          <cell r="V709">
            <v>20</v>
          </cell>
          <cell r="W709">
            <v>17</v>
          </cell>
          <cell r="X709">
            <v>13</v>
          </cell>
          <cell r="Y709">
            <v>8</v>
          </cell>
          <cell r="Z709">
            <v>14</v>
          </cell>
          <cell r="AA709">
            <v>9</v>
          </cell>
          <cell r="AB709">
            <v>8</v>
          </cell>
          <cell r="AC709">
            <v>11</v>
          </cell>
          <cell r="AD709">
            <v>16</v>
          </cell>
          <cell r="AE709">
            <v>9</v>
          </cell>
          <cell r="AF709">
            <v>9</v>
          </cell>
          <cell r="AG709">
            <v>11</v>
          </cell>
          <cell r="AH709">
            <v>5</v>
          </cell>
          <cell r="AI709">
            <v>9</v>
          </cell>
          <cell r="AJ709">
            <v>12</v>
          </cell>
          <cell r="AK709">
            <v>10</v>
          </cell>
          <cell r="AL709">
            <v>12</v>
          </cell>
          <cell r="AM709">
            <v>11</v>
          </cell>
          <cell r="AN709">
            <v>14</v>
          </cell>
          <cell r="AO709">
            <v>17</v>
          </cell>
          <cell r="AP709">
            <v>14</v>
          </cell>
          <cell r="AQ709">
            <v>18</v>
          </cell>
          <cell r="AR709">
            <v>10</v>
          </cell>
          <cell r="AS709">
            <v>12</v>
          </cell>
          <cell r="AT709">
            <v>15</v>
          </cell>
          <cell r="AU709">
            <v>19</v>
          </cell>
          <cell r="AV709">
            <v>23</v>
          </cell>
          <cell r="AW709">
            <v>21</v>
          </cell>
          <cell r="AX709">
            <v>24</v>
          </cell>
          <cell r="AY709">
            <v>13</v>
          </cell>
          <cell r="AZ709">
            <v>18</v>
          </cell>
          <cell r="BA709">
            <v>16</v>
          </cell>
          <cell r="BB709">
            <v>18</v>
          </cell>
          <cell r="BC709">
            <v>16</v>
          </cell>
          <cell r="BD709">
            <v>17</v>
          </cell>
          <cell r="BE709">
            <v>14</v>
          </cell>
          <cell r="BF709">
            <v>23</v>
          </cell>
          <cell r="BG709">
            <v>17</v>
          </cell>
          <cell r="BH709">
            <v>13</v>
          </cell>
          <cell r="BI709">
            <v>7</v>
          </cell>
          <cell r="BJ709">
            <v>6</v>
          </cell>
          <cell r="BK709">
            <v>19</v>
          </cell>
          <cell r="BL709">
            <v>12</v>
          </cell>
          <cell r="BM709">
            <v>8</v>
          </cell>
          <cell r="BN709">
            <v>7</v>
          </cell>
          <cell r="BO709">
            <v>8</v>
          </cell>
          <cell r="BP709">
            <v>16</v>
          </cell>
          <cell r="BQ709">
            <v>12</v>
          </cell>
          <cell r="BR709">
            <v>17</v>
          </cell>
          <cell r="BS709">
            <v>22</v>
          </cell>
          <cell r="BT709">
            <v>13</v>
          </cell>
          <cell r="BU709">
            <v>20</v>
          </cell>
          <cell r="BV709">
            <v>22</v>
          </cell>
          <cell r="BW709">
            <v>28</v>
          </cell>
          <cell r="BX709">
            <v>11</v>
          </cell>
          <cell r="BY709">
            <v>17</v>
          </cell>
          <cell r="BZ709">
            <v>16</v>
          </cell>
          <cell r="CA709">
            <v>6</v>
          </cell>
          <cell r="CB709">
            <v>16</v>
          </cell>
          <cell r="CC709">
            <v>18</v>
          </cell>
          <cell r="CD709">
            <v>12</v>
          </cell>
          <cell r="CE709">
            <v>15</v>
          </cell>
          <cell r="CF709">
            <v>12</v>
          </cell>
          <cell r="CG709">
            <v>14</v>
          </cell>
          <cell r="CH709">
            <v>15</v>
          </cell>
          <cell r="CI709">
            <v>12</v>
          </cell>
          <cell r="CJ709">
            <v>16</v>
          </cell>
          <cell r="CK709">
            <v>11</v>
          </cell>
          <cell r="CL709">
            <v>10</v>
          </cell>
          <cell r="CM709">
            <v>12</v>
          </cell>
          <cell r="CN709">
            <v>7</v>
          </cell>
          <cell r="CO709">
            <v>8</v>
          </cell>
          <cell r="CP709">
            <v>6</v>
          </cell>
          <cell r="CQ709">
            <v>1</v>
          </cell>
          <cell r="CR709">
            <v>3</v>
          </cell>
          <cell r="CS709">
            <v>6</v>
          </cell>
          <cell r="CT709">
            <v>4</v>
          </cell>
          <cell r="CU709">
            <v>1</v>
          </cell>
          <cell r="CV709">
            <v>2</v>
          </cell>
          <cell r="CW709">
            <v>1</v>
          </cell>
          <cell r="CX709">
            <v>1</v>
          </cell>
          <cell r="CY709">
            <v>0</v>
          </cell>
          <cell r="CZ709">
            <v>0</v>
          </cell>
          <cell r="DA709">
            <v>0</v>
          </cell>
          <cell r="DB709">
            <v>0</v>
          </cell>
          <cell r="DC709">
            <v>0</v>
          </cell>
          <cell r="DD709">
            <v>0</v>
          </cell>
          <cell r="DE709">
            <v>0</v>
          </cell>
        </row>
        <row r="710">
          <cell r="A710" t="str">
            <v>ﾎﾝｺﾞ41</v>
          </cell>
          <cell r="B710" t="str">
            <v>ﾎﾝｺﾞ</v>
          </cell>
          <cell r="C710">
            <v>4</v>
          </cell>
          <cell r="D710">
            <v>1</v>
          </cell>
          <cell r="E710">
            <v>22</v>
          </cell>
          <cell r="F710">
            <v>31</v>
          </cell>
          <cell r="G710">
            <v>22</v>
          </cell>
          <cell r="H710">
            <v>22</v>
          </cell>
          <cell r="I710">
            <v>34</v>
          </cell>
          <cell r="J710">
            <v>18</v>
          </cell>
          <cell r="K710">
            <v>15</v>
          </cell>
          <cell r="L710">
            <v>19</v>
          </cell>
          <cell r="M710">
            <v>18</v>
          </cell>
          <cell r="N710">
            <v>35</v>
          </cell>
          <cell r="O710">
            <v>15</v>
          </cell>
          <cell r="P710">
            <v>21</v>
          </cell>
          <cell r="Q710">
            <v>20</v>
          </cell>
          <cell r="R710">
            <v>23</v>
          </cell>
          <cell r="S710">
            <v>32</v>
          </cell>
          <cell r="T710">
            <v>22</v>
          </cell>
          <cell r="U710">
            <v>20</v>
          </cell>
          <cell r="V710">
            <v>28</v>
          </cell>
          <cell r="W710">
            <v>23</v>
          </cell>
          <cell r="X710">
            <v>22</v>
          </cell>
          <cell r="Y710">
            <v>20</v>
          </cell>
          <cell r="Z710">
            <v>15</v>
          </cell>
          <cell r="AA710">
            <v>15</v>
          </cell>
          <cell r="AB710">
            <v>14</v>
          </cell>
          <cell r="AC710">
            <v>24</v>
          </cell>
          <cell r="AD710">
            <v>15</v>
          </cell>
          <cell r="AE710">
            <v>27</v>
          </cell>
          <cell r="AF710">
            <v>20</v>
          </cell>
          <cell r="AG710">
            <v>41</v>
          </cell>
          <cell r="AH710">
            <v>29</v>
          </cell>
          <cell r="AI710">
            <v>26</v>
          </cell>
          <cell r="AJ710">
            <v>26</v>
          </cell>
          <cell r="AK710">
            <v>33</v>
          </cell>
          <cell r="AL710">
            <v>23</v>
          </cell>
          <cell r="AM710">
            <v>30</v>
          </cell>
          <cell r="AN710">
            <v>23</v>
          </cell>
          <cell r="AO710">
            <v>26</v>
          </cell>
          <cell r="AP710">
            <v>29</v>
          </cell>
          <cell r="AQ710">
            <v>26</v>
          </cell>
          <cell r="AR710">
            <v>26</v>
          </cell>
          <cell r="AS710">
            <v>29</v>
          </cell>
          <cell r="AT710">
            <v>36</v>
          </cell>
          <cell r="AU710">
            <v>34</v>
          </cell>
          <cell r="AV710">
            <v>32</v>
          </cell>
          <cell r="AW710">
            <v>27</v>
          </cell>
          <cell r="AX710">
            <v>46</v>
          </cell>
          <cell r="AY710">
            <v>30</v>
          </cell>
          <cell r="AZ710">
            <v>40</v>
          </cell>
          <cell r="BA710">
            <v>47</v>
          </cell>
          <cell r="BB710">
            <v>37</v>
          </cell>
          <cell r="BC710">
            <v>23</v>
          </cell>
          <cell r="BD710">
            <v>33</v>
          </cell>
          <cell r="BE710">
            <v>44</v>
          </cell>
          <cell r="BF710">
            <v>33</v>
          </cell>
          <cell r="BG710">
            <v>36</v>
          </cell>
          <cell r="BH710">
            <v>30</v>
          </cell>
          <cell r="BI710">
            <v>26</v>
          </cell>
          <cell r="BJ710">
            <v>34</v>
          </cell>
          <cell r="BK710">
            <v>28</v>
          </cell>
          <cell r="BL710">
            <v>26</v>
          </cell>
          <cell r="BM710">
            <v>26</v>
          </cell>
          <cell r="BN710">
            <v>25</v>
          </cell>
          <cell r="BO710">
            <v>31</v>
          </cell>
          <cell r="BP710">
            <v>27</v>
          </cell>
          <cell r="BQ710">
            <v>19</v>
          </cell>
          <cell r="BR710">
            <v>30</v>
          </cell>
          <cell r="BS710">
            <v>30</v>
          </cell>
          <cell r="BT710">
            <v>31</v>
          </cell>
          <cell r="BU710">
            <v>28</v>
          </cell>
          <cell r="BV710">
            <v>29</v>
          </cell>
          <cell r="BW710">
            <v>29</v>
          </cell>
          <cell r="BX710">
            <v>22</v>
          </cell>
          <cell r="BY710">
            <v>24</v>
          </cell>
          <cell r="BZ710">
            <v>29</v>
          </cell>
          <cell r="CA710">
            <v>29</v>
          </cell>
          <cell r="CB710">
            <v>25</v>
          </cell>
          <cell r="CC710">
            <v>26</v>
          </cell>
          <cell r="CD710">
            <v>36</v>
          </cell>
          <cell r="CE710">
            <v>20</v>
          </cell>
          <cell r="CF710">
            <v>20</v>
          </cell>
          <cell r="CG710">
            <v>24</v>
          </cell>
          <cell r="CH710">
            <v>20</v>
          </cell>
          <cell r="CI710">
            <v>15</v>
          </cell>
          <cell r="CJ710">
            <v>19</v>
          </cell>
          <cell r="CK710">
            <v>11</v>
          </cell>
          <cell r="CL710">
            <v>16</v>
          </cell>
          <cell r="CM710">
            <v>6</v>
          </cell>
          <cell r="CN710">
            <v>7</v>
          </cell>
          <cell r="CO710">
            <v>6</v>
          </cell>
          <cell r="CP710">
            <v>3</v>
          </cell>
          <cell r="CQ710">
            <v>4</v>
          </cell>
          <cell r="CR710">
            <v>3</v>
          </cell>
          <cell r="CS710">
            <v>1</v>
          </cell>
          <cell r="CT710">
            <v>1</v>
          </cell>
          <cell r="CU710">
            <v>3</v>
          </cell>
          <cell r="CV710">
            <v>1</v>
          </cell>
          <cell r="CW710">
            <v>1</v>
          </cell>
          <cell r="CX710">
            <v>0</v>
          </cell>
          <cell r="CY710">
            <v>0</v>
          </cell>
          <cell r="CZ710">
            <v>0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0</v>
          </cell>
        </row>
        <row r="711">
          <cell r="A711" t="str">
            <v>ﾎﾝｺﾞ42</v>
          </cell>
          <cell r="B711" t="str">
            <v>ﾎﾝｺﾞ</v>
          </cell>
          <cell r="C711">
            <v>4</v>
          </cell>
          <cell r="D711">
            <v>2</v>
          </cell>
          <cell r="E711">
            <v>15</v>
          </cell>
          <cell r="F711">
            <v>19</v>
          </cell>
          <cell r="G711">
            <v>15</v>
          </cell>
          <cell r="H711">
            <v>18</v>
          </cell>
          <cell r="I711">
            <v>24</v>
          </cell>
          <cell r="J711">
            <v>10</v>
          </cell>
          <cell r="K711">
            <v>14</v>
          </cell>
          <cell r="L711">
            <v>19</v>
          </cell>
          <cell r="M711">
            <v>14</v>
          </cell>
          <cell r="N711">
            <v>15</v>
          </cell>
          <cell r="O711">
            <v>23</v>
          </cell>
          <cell r="P711">
            <v>12</v>
          </cell>
          <cell r="Q711">
            <v>20</v>
          </cell>
          <cell r="R711">
            <v>18</v>
          </cell>
          <cell r="S711">
            <v>29</v>
          </cell>
          <cell r="T711">
            <v>16</v>
          </cell>
          <cell r="U711">
            <v>37</v>
          </cell>
          <cell r="V711">
            <v>17</v>
          </cell>
          <cell r="W711">
            <v>22</v>
          </cell>
          <cell r="X711">
            <v>26</v>
          </cell>
          <cell r="Y711">
            <v>20</v>
          </cell>
          <cell r="Z711">
            <v>19</v>
          </cell>
          <cell r="AA711">
            <v>24</v>
          </cell>
          <cell r="AB711">
            <v>20</v>
          </cell>
          <cell r="AC711">
            <v>17</v>
          </cell>
          <cell r="AD711">
            <v>20</v>
          </cell>
          <cell r="AE711">
            <v>24</v>
          </cell>
          <cell r="AF711">
            <v>30</v>
          </cell>
          <cell r="AG711">
            <v>27</v>
          </cell>
          <cell r="AH711">
            <v>28</v>
          </cell>
          <cell r="AI711">
            <v>25</v>
          </cell>
          <cell r="AJ711">
            <v>27</v>
          </cell>
          <cell r="AK711">
            <v>32</v>
          </cell>
          <cell r="AL711">
            <v>22</v>
          </cell>
          <cell r="AM711">
            <v>23</v>
          </cell>
          <cell r="AN711">
            <v>42</v>
          </cell>
          <cell r="AO711">
            <v>15</v>
          </cell>
          <cell r="AP711">
            <v>24</v>
          </cell>
          <cell r="AQ711">
            <v>18</v>
          </cell>
          <cell r="AR711">
            <v>29</v>
          </cell>
          <cell r="AS711">
            <v>34</v>
          </cell>
          <cell r="AT711">
            <v>31</v>
          </cell>
          <cell r="AU711">
            <v>31</v>
          </cell>
          <cell r="AV711">
            <v>34</v>
          </cell>
          <cell r="AW711">
            <v>39</v>
          </cell>
          <cell r="AX711">
            <v>30</v>
          </cell>
          <cell r="AY711">
            <v>38</v>
          </cell>
          <cell r="AZ711">
            <v>44</v>
          </cell>
          <cell r="BA711">
            <v>46</v>
          </cell>
          <cell r="BB711">
            <v>29</v>
          </cell>
          <cell r="BC711">
            <v>28</v>
          </cell>
          <cell r="BD711">
            <v>24</v>
          </cell>
          <cell r="BE711">
            <v>28</v>
          </cell>
          <cell r="BF711">
            <v>24</v>
          </cell>
          <cell r="BG711">
            <v>31</v>
          </cell>
          <cell r="BH711">
            <v>27</v>
          </cell>
          <cell r="BI711">
            <v>26</v>
          </cell>
          <cell r="BJ711">
            <v>28</v>
          </cell>
          <cell r="BK711">
            <v>24</v>
          </cell>
          <cell r="BL711">
            <v>22</v>
          </cell>
          <cell r="BM711">
            <v>30</v>
          </cell>
          <cell r="BN711">
            <v>18</v>
          </cell>
          <cell r="BO711">
            <v>22</v>
          </cell>
          <cell r="BP711">
            <v>24</v>
          </cell>
          <cell r="BQ711">
            <v>34</v>
          </cell>
          <cell r="BR711">
            <v>29</v>
          </cell>
          <cell r="BS711">
            <v>30</v>
          </cell>
          <cell r="BT711">
            <v>29</v>
          </cell>
          <cell r="BU711">
            <v>43</v>
          </cell>
          <cell r="BV711">
            <v>35</v>
          </cell>
          <cell r="BW711">
            <v>34</v>
          </cell>
          <cell r="BX711">
            <v>27</v>
          </cell>
          <cell r="BY711">
            <v>36</v>
          </cell>
          <cell r="BZ711">
            <v>37</v>
          </cell>
          <cell r="CA711">
            <v>29</v>
          </cell>
          <cell r="CB711">
            <v>31</v>
          </cell>
          <cell r="CC711">
            <v>39</v>
          </cell>
          <cell r="CD711">
            <v>30</v>
          </cell>
          <cell r="CE711">
            <v>18</v>
          </cell>
          <cell r="CF711">
            <v>29</v>
          </cell>
          <cell r="CG711">
            <v>23</v>
          </cell>
          <cell r="CH711">
            <v>34</v>
          </cell>
          <cell r="CI711">
            <v>16</v>
          </cell>
          <cell r="CJ711">
            <v>21</v>
          </cell>
          <cell r="CK711">
            <v>17</v>
          </cell>
          <cell r="CL711">
            <v>14</v>
          </cell>
          <cell r="CM711">
            <v>19</v>
          </cell>
          <cell r="CN711">
            <v>7</v>
          </cell>
          <cell r="CO711">
            <v>7</v>
          </cell>
          <cell r="CP711">
            <v>7</v>
          </cell>
          <cell r="CQ711">
            <v>11</v>
          </cell>
          <cell r="CR711">
            <v>7</v>
          </cell>
          <cell r="CS711">
            <v>4</v>
          </cell>
          <cell r="CT711">
            <v>3</v>
          </cell>
          <cell r="CU711">
            <v>3</v>
          </cell>
          <cell r="CV711">
            <v>1</v>
          </cell>
          <cell r="CW711">
            <v>3</v>
          </cell>
          <cell r="CX711">
            <v>0</v>
          </cell>
          <cell r="CY711">
            <v>3</v>
          </cell>
          <cell r="CZ711">
            <v>3</v>
          </cell>
          <cell r="DA711">
            <v>1</v>
          </cell>
          <cell r="DB711">
            <v>0</v>
          </cell>
          <cell r="DC711">
            <v>0</v>
          </cell>
          <cell r="DD711">
            <v>0</v>
          </cell>
          <cell r="DE711">
            <v>0</v>
          </cell>
        </row>
        <row r="712">
          <cell r="A712" t="str">
            <v>ﾏﾂｼﾏ41</v>
          </cell>
          <cell r="B712" t="str">
            <v>ﾏﾂｼﾏ</v>
          </cell>
          <cell r="C712">
            <v>4</v>
          </cell>
          <cell r="D712">
            <v>1</v>
          </cell>
          <cell r="E712">
            <v>1</v>
          </cell>
          <cell r="F712">
            <v>3</v>
          </cell>
          <cell r="G712">
            <v>1</v>
          </cell>
          <cell r="H712">
            <v>3</v>
          </cell>
          <cell r="I712">
            <v>5</v>
          </cell>
          <cell r="J712">
            <v>6</v>
          </cell>
          <cell r="K712">
            <v>6</v>
          </cell>
          <cell r="L712">
            <v>2</v>
          </cell>
          <cell r="M712">
            <v>4</v>
          </cell>
          <cell r="N712">
            <v>1</v>
          </cell>
          <cell r="O712">
            <v>8</v>
          </cell>
          <cell r="P712">
            <v>5</v>
          </cell>
          <cell r="Q712">
            <v>5</v>
          </cell>
          <cell r="R712">
            <v>5</v>
          </cell>
          <cell r="S712">
            <v>3</v>
          </cell>
          <cell r="T712">
            <v>4</v>
          </cell>
          <cell r="U712">
            <v>6</v>
          </cell>
          <cell r="V712">
            <v>5</v>
          </cell>
          <cell r="W712">
            <v>4</v>
          </cell>
          <cell r="X712">
            <v>4</v>
          </cell>
          <cell r="Y712">
            <v>2</v>
          </cell>
          <cell r="Z712">
            <v>2</v>
          </cell>
          <cell r="AA712">
            <v>5</v>
          </cell>
          <cell r="AB712">
            <v>4</v>
          </cell>
          <cell r="AC712">
            <v>4</v>
          </cell>
          <cell r="AD712">
            <v>2</v>
          </cell>
          <cell r="AE712">
            <v>3</v>
          </cell>
          <cell r="AF712">
            <v>4</v>
          </cell>
          <cell r="AG712">
            <v>5</v>
          </cell>
          <cell r="AH712">
            <v>2</v>
          </cell>
          <cell r="AI712">
            <v>1</v>
          </cell>
          <cell r="AJ712">
            <v>2</v>
          </cell>
          <cell r="AK712">
            <v>4</v>
          </cell>
          <cell r="AL712">
            <v>5</v>
          </cell>
          <cell r="AM712">
            <v>5</v>
          </cell>
          <cell r="AN712">
            <v>4</v>
          </cell>
          <cell r="AO712">
            <v>4</v>
          </cell>
          <cell r="AP712">
            <v>4</v>
          </cell>
          <cell r="AQ712">
            <v>10</v>
          </cell>
          <cell r="AR712">
            <v>4</v>
          </cell>
          <cell r="AS712">
            <v>3</v>
          </cell>
          <cell r="AT712">
            <v>3</v>
          </cell>
          <cell r="AU712">
            <v>7</v>
          </cell>
          <cell r="AV712">
            <v>9</v>
          </cell>
          <cell r="AW712">
            <v>4</v>
          </cell>
          <cell r="AX712">
            <v>7</v>
          </cell>
          <cell r="AY712">
            <v>15</v>
          </cell>
          <cell r="AZ712">
            <v>5</v>
          </cell>
          <cell r="BA712">
            <v>10</v>
          </cell>
          <cell r="BB712">
            <v>4</v>
          </cell>
          <cell r="BC712">
            <v>8</v>
          </cell>
          <cell r="BD712">
            <v>7</v>
          </cell>
          <cell r="BE712">
            <v>5</v>
          </cell>
          <cell r="BF712">
            <v>4</v>
          </cell>
          <cell r="BG712">
            <v>6</v>
          </cell>
          <cell r="BH712">
            <v>1</v>
          </cell>
          <cell r="BI712">
            <v>11</v>
          </cell>
          <cell r="BJ712">
            <v>3</v>
          </cell>
          <cell r="BK712">
            <v>6</v>
          </cell>
          <cell r="BL712">
            <v>6</v>
          </cell>
          <cell r="BM712">
            <v>4</v>
          </cell>
          <cell r="BN712">
            <v>6</v>
          </cell>
          <cell r="BO712">
            <v>5</v>
          </cell>
          <cell r="BP712">
            <v>6</v>
          </cell>
          <cell r="BQ712">
            <v>4</v>
          </cell>
          <cell r="BR712">
            <v>15</v>
          </cell>
          <cell r="BS712">
            <v>12</v>
          </cell>
          <cell r="BT712">
            <v>10</v>
          </cell>
          <cell r="BU712">
            <v>10</v>
          </cell>
          <cell r="BV712">
            <v>14</v>
          </cell>
          <cell r="BW712">
            <v>11</v>
          </cell>
          <cell r="BX712">
            <v>6</v>
          </cell>
          <cell r="BY712">
            <v>8</v>
          </cell>
          <cell r="BZ712">
            <v>8</v>
          </cell>
          <cell r="CA712">
            <v>7</v>
          </cell>
          <cell r="CB712">
            <v>1</v>
          </cell>
          <cell r="CC712">
            <v>6</v>
          </cell>
          <cell r="CD712">
            <v>8</v>
          </cell>
          <cell r="CE712">
            <v>5</v>
          </cell>
          <cell r="CF712">
            <v>4</v>
          </cell>
          <cell r="CG712">
            <v>6</v>
          </cell>
          <cell r="CH712">
            <v>2</v>
          </cell>
          <cell r="CI712">
            <v>1</v>
          </cell>
          <cell r="CJ712">
            <v>3</v>
          </cell>
          <cell r="CK712">
            <v>0</v>
          </cell>
          <cell r="CL712">
            <v>5</v>
          </cell>
          <cell r="CM712">
            <v>4</v>
          </cell>
          <cell r="CN712">
            <v>1</v>
          </cell>
          <cell r="CO712">
            <v>0</v>
          </cell>
          <cell r="CP712">
            <v>3</v>
          </cell>
          <cell r="CQ712">
            <v>4</v>
          </cell>
          <cell r="CR712">
            <v>1</v>
          </cell>
          <cell r="CS712">
            <v>2</v>
          </cell>
          <cell r="CT712">
            <v>0</v>
          </cell>
          <cell r="CU712">
            <v>1</v>
          </cell>
          <cell r="CV712">
            <v>0</v>
          </cell>
          <cell r="CW712">
            <v>0</v>
          </cell>
          <cell r="CX712">
            <v>0</v>
          </cell>
          <cell r="CY712">
            <v>1</v>
          </cell>
          <cell r="CZ712">
            <v>0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0</v>
          </cell>
        </row>
        <row r="713">
          <cell r="A713" t="str">
            <v>ﾏﾂｼﾏ42</v>
          </cell>
          <cell r="B713" t="str">
            <v>ﾏﾂｼﾏ</v>
          </cell>
          <cell r="C713">
            <v>4</v>
          </cell>
          <cell r="D713">
            <v>2</v>
          </cell>
          <cell r="E713">
            <v>2</v>
          </cell>
          <cell r="F713">
            <v>3</v>
          </cell>
          <cell r="G713">
            <v>5</v>
          </cell>
          <cell r="H713">
            <v>1</v>
          </cell>
          <cell r="I713">
            <v>6</v>
          </cell>
          <cell r="J713">
            <v>3</v>
          </cell>
          <cell r="K713">
            <v>4</v>
          </cell>
          <cell r="L713">
            <v>3</v>
          </cell>
          <cell r="M713">
            <v>7</v>
          </cell>
          <cell r="N713">
            <v>2</v>
          </cell>
          <cell r="O713">
            <v>1</v>
          </cell>
          <cell r="P713">
            <v>2</v>
          </cell>
          <cell r="Q713">
            <v>3</v>
          </cell>
          <cell r="R713">
            <v>7</v>
          </cell>
          <cell r="S713">
            <v>7</v>
          </cell>
          <cell r="T713">
            <v>7</v>
          </cell>
          <cell r="U713">
            <v>3</v>
          </cell>
          <cell r="V713">
            <v>1</v>
          </cell>
          <cell r="W713">
            <v>3</v>
          </cell>
          <cell r="X713">
            <v>1</v>
          </cell>
          <cell r="Y713">
            <v>4</v>
          </cell>
          <cell r="Z713">
            <v>4</v>
          </cell>
          <cell r="AA713">
            <v>4</v>
          </cell>
          <cell r="AB713">
            <v>1</v>
          </cell>
          <cell r="AC713">
            <v>5</v>
          </cell>
          <cell r="AD713">
            <v>2</v>
          </cell>
          <cell r="AE713">
            <v>2</v>
          </cell>
          <cell r="AF713">
            <v>4</v>
          </cell>
          <cell r="AG713">
            <v>3</v>
          </cell>
          <cell r="AH713">
            <v>2</v>
          </cell>
          <cell r="AI713">
            <v>5</v>
          </cell>
          <cell r="AJ713">
            <v>3</v>
          </cell>
          <cell r="AK713">
            <v>5</v>
          </cell>
          <cell r="AL713">
            <v>3</v>
          </cell>
          <cell r="AM713">
            <v>3</v>
          </cell>
          <cell r="AN713">
            <v>4</v>
          </cell>
          <cell r="AO713">
            <v>3</v>
          </cell>
          <cell r="AP713">
            <v>8</v>
          </cell>
          <cell r="AQ713">
            <v>6</v>
          </cell>
          <cell r="AR713">
            <v>6</v>
          </cell>
          <cell r="AS713">
            <v>6</v>
          </cell>
          <cell r="AT713">
            <v>7</v>
          </cell>
          <cell r="AU713">
            <v>8</v>
          </cell>
          <cell r="AV713">
            <v>4</v>
          </cell>
          <cell r="AW713">
            <v>6</v>
          </cell>
          <cell r="AX713">
            <v>8</v>
          </cell>
          <cell r="AY713">
            <v>9</v>
          </cell>
          <cell r="AZ713">
            <v>3</v>
          </cell>
          <cell r="BA713">
            <v>5</v>
          </cell>
          <cell r="BB713">
            <v>2</v>
          </cell>
          <cell r="BC713">
            <v>10</v>
          </cell>
          <cell r="BD713">
            <v>3</v>
          </cell>
          <cell r="BE713">
            <v>7</v>
          </cell>
          <cell r="BF713">
            <v>0</v>
          </cell>
          <cell r="BG713">
            <v>5</v>
          </cell>
          <cell r="BH713">
            <v>8</v>
          </cell>
          <cell r="BI713">
            <v>7</v>
          </cell>
          <cell r="BJ713">
            <v>7</v>
          </cell>
          <cell r="BK713">
            <v>5</v>
          </cell>
          <cell r="BL713">
            <v>4</v>
          </cell>
          <cell r="BM713">
            <v>8</v>
          </cell>
          <cell r="BN713">
            <v>9</v>
          </cell>
          <cell r="BO713">
            <v>4</v>
          </cell>
          <cell r="BP713">
            <v>5</v>
          </cell>
          <cell r="BQ713">
            <v>10</v>
          </cell>
          <cell r="BR713">
            <v>7</v>
          </cell>
          <cell r="BS713">
            <v>9</v>
          </cell>
          <cell r="BT713">
            <v>15</v>
          </cell>
          <cell r="BU713">
            <v>9</v>
          </cell>
          <cell r="BV713">
            <v>12</v>
          </cell>
          <cell r="BW713">
            <v>12</v>
          </cell>
          <cell r="BX713">
            <v>6</v>
          </cell>
          <cell r="BY713">
            <v>8</v>
          </cell>
          <cell r="BZ713">
            <v>9</v>
          </cell>
          <cell r="CA713">
            <v>9</v>
          </cell>
          <cell r="CB713">
            <v>6</v>
          </cell>
          <cell r="CC713">
            <v>9</v>
          </cell>
          <cell r="CD713">
            <v>6</v>
          </cell>
          <cell r="CE713">
            <v>4</v>
          </cell>
          <cell r="CF713">
            <v>5</v>
          </cell>
          <cell r="CG713">
            <v>4</v>
          </cell>
          <cell r="CH713">
            <v>4</v>
          </cell>
          <cell r="CI713">
            <v>7</v>
          </cell>
          <cell r="CJ713">
            <v>7</v>
          </cell>
          <cell r="CK713">
            <v>4</v>
          </cell>
          <cell r="CL713">
            <v>2</v>
          </cell>
          <cell r="CM713">
            <v>6</v>
          </cell>
          <cell r="CN713">
            <v>0</v>
          </cell>
          <cell r="CO713">
            <v>5</v>
          </cell>
          <cell r="CP713">
            <v>3</v>
          </cell>
          <cell r="CQ713">
            <v>3</v>
          </cell>
          <cell r="CR713">
            <v>3</v>
          </cell>
          <cell r="CS713">
            <v>1</v>
          </cell>
          <cell r="CT713">
            <v>0</v>
          </cell>
          <cell r="CU713">
            <v>1</v>
          </cell>
          <cell r="CV713">
            <v>1</v>
          </cell>
          <cell r="CW713">
            <v>0</v>
          </cell>
          <cell r="CX713">
            <v>2</v>
          </cell>
          <cell r="CY713">
            <v>0</v>
          </cell>
          <cell r="CZ713">
            <v>0</v>
          </cell>
          <cell r="DA713">
            <v>0</v>
          </cell>
          <cell r="DB713">
            <v>0</v>
          </cell>
          <cell r="DC713">
            <v>0</v>
          </cell>
          <cell r="DD713">
            <v>0</v>
          </cell>
          <cell r="DE713">
            <v>0</v>
          </cell>
        </row>
        <row r="714">
          <cell r="A714" t="str">
            <v>ﾐｼﾏ 41</v>
          </cell>
          <cell r="B714" t="str">
            <v xml:space="preserve">ﾐｼﾏ </v>
          </cell>
          <cell r="C714">
            <v>4</v>
          </cell>
          <cell r="D714">
            <v>1</v>
          </cell>
          <cell r="E714">
            <v>42</v>
          </cell>
          <cell r="F714">
            <v>23</v>
          </cell>
          <cell r="G714">
            <v>25</v>
          </cell>
          <cell r="H714">
            <v>47</v>
          </cell>
          <cell r="I714">
            <v>27</v>
          </cell>
          <cell r="J714">
            <v>23</v>
          </cell>
          <cell r="K714">
            <v>35</v>
          </cell>
          <cell r="L714">
            <v>22</v>
          </cell>
          <cell r="M714">
            <v>39</v>
          </cell>
          <cell r="N714">
            <v>18</v>
          </cell>
          <cell r="O714">
            <v>37</v>
          </cell>
          <cell r="P714">
            <v>21</v>
          </cell>
          <cell r="Q714">
            <v>30</v>
          </cell>
          <cell r="R714">
            <v>44</v>
          </cell>
          <cell r="S714">
            <v>27</v>
          </cell>
          <cell r="T714">
            <v>25</v>
          </cell>
          <cell r="U714">
            <v>28</v>
          </cell>
          <cell r="V714">
            <v>24</v>
          </cell>
          <cell r="W714">
            <v>37</v>
          </cell>
          <cell r="X714">
            <v>31</v>
          </cell>
          <cell r="Y714">
            <v>33</v>
          </cell>
          <cell r="Z714">
            <v>32</v>
          </cell>
          <cell r="AA714">
            <v>29</v>
          </cell>
          <cell r="AB714">
            <v>33</v>
          </cell>
          <cell r="AC714">
            <v>37</v>
          </cell>
          <cell r="AD714">
            <v>39</v>
          </cell>
          <cell r="AE714">
            <v>29</v>
          </cell>
          <cell r="AF714">
            <v>33</v>
          </cell>
          <cell r="AG714">
            <v>32</v>
          </cell>
          <cell r="AH714">
            <v>55</v>
          </cell>
          <cell r="AI714">
            <v>32</v>
          </cell>
          <cell r="AJ714">
            <v>35</v>
          </cell>
          <cell r="AK714">
            <v>48</v>
          </cell>
          <cell r="AL714">
            <v>55</v>
          </cell>
          <cell r="AM714">
            <v>43</v>
          </cell>
          <cell r="AN714">
            <v>46</v>
          </cell>
          <cell r="AO714">
            <v>37</v>
          </cell>
          <cell r="AP714">
            <v>50</v>
          </cell>
          <cell r="AQ714">
            <v>49</v>
          </cell>
          <cell r="AR714">
            <v>48</v>
          </cell>
          <cell r="AS714">
            <v>56</v>
          </cell>
          <cell r="AT714">
            <v>45</v>
          </cell>
          <cell r="AU714">
            <v>46</v>
          </cell>
          <cell r="AV714">
            <v>52</v>
          </cell>
          <cell r="AW714">
            <v>54</v>
          </cell>
          <cell r="AX714">
            <v>59</v>
          </cell>
          <cell r="AY714">
            <v>54</v>
          </cell>
          <cell r="AZ714">
            <v>49</v>
          </cell>
          <cell r="BA714">
            <v>43</v>
          </cell>
          <cell r="BB714">
            <v>63</v>
          </cell>
          <cell r="BC714">
            <v>53</v>
          </cell>
          <cell r="BD714">
            <v>35</v>
          </cell>
          <cell r="BE714">
            <v>38</v>
          </cell>
          <cell r="BF714">
            <v>42</v>
          </cell>
          <cell r="BG714">
            <v>44</v>
          </cell>
          <cell r="BH714">
            <v>34</v>
          </cell>
          <cell r="BI714">
            <v>50</v>
          </cell>
          <cell r="BJ714">
            <v>38</v>
          </cell>
          <cell r="BK714">
            <v>44</v>
          </cell>
          <cell r="BL714">
            <v>45</v>
          </cell>
          <cell r="BM714">
            <v>34</v>
          </cell>
          <cell r="BN714">
            <v>38</v>
          </cell>
          <cell r="BO714">
            <v>43</v>
          </cell>
          <cell r="BP714">
            <v>34</v>
          </cell>
          <cell r="BQ714">
            <v>33</v>
          </cell>
          <cell r="BR714">
            <v>42</v>
          </cell>
          <cell r="BS714">
            <v>46</v>
          </cell>
          <cell r="BT714">
            <v>34</v>
          </cell>
          <cell r="BU714">
            <v>37</v>
          </cell>
          <cell r="BV714">
            <v>37</v>
          </cell>
          <cell r="BW714">
            <v>55</v>
          </cell>
          <cell r="BX714">
            <v>22</v>
          </cell>
          <cell r="BY714">
            <v>30</v>
          </cell>
          <cell r="BZ714">
            <v>31</v>
          </cell>
          <cell r="CA714">
            <v>25</v>
          </cell>
          <cell r="CB714">
            <v>28</v>
          </cell>
          <cell r="CC714">
            <v>22</v>
          </cell>
          <cell r="CD714">
            <v>22</v>
          </cell>
          <cell r="CE714">
            <v>18</v>
          </cell>
          <cell r="CF714">
            <v>26</v>
          </cell>
          <cell r="CG714">
            <v>19</v>
          </cell>
          <cell r="CH714">
            <v>15</v>
          </cell>
          <cell r="CI714">
            <v>10</v>
          </cell>
          <cell r="CJ714">
            <v>17</v>
          </cell>
          <cell r="CK714">
            <v>15</v>
          </cell>
          <cell r="CL714">
            <v>15</v>
          </cell>
          <cell r="CM714">
            <v>11</v>
          </cell>
          <cell r="CN714">
            <v>11</v>
          </cell>
          <cell r="CO714">
            <v>4</v>
          </cell>
          <cell r="CP714">
            <v>5</v>
          </cell>
          <cell r="CQ714">
            <v>4</v>
          </cell>
          <cell r="CR714">
            <v>3</v>
          </cell>
          <cell r="CS714">
            <v>2</v>
          </cell>
          <cell r="CT714">
            <v>0</v>
          </cell>
          <cell r="CU714">
            <v>0</v>
          </cell>
          <cell r="CV714">
            <v>1</v>
          </cell>
          <cell r="CW714">
            <v>0</v>
          </cell>
          <cell r="CX714">
            <v>0</v>
          </cell>
          <cell r="CY714">
            <v>0</v>
          </cell>
          <cell r="CZ714">
            <v>0</v>
          </cell>
          <cell r="DA714">
            <v>0</v>
          </cell>
          <cell r="DB714">
            <v>0</v>
          </cell>
          <cell r="DC714">
            <v>0</v>
          </cell>
          <cell r="DD714">
            <v>0</v>
          </cell>
          <cell r="DE714">
            <v>0</v>
          </cell>
        </row>
        <row r="715">
          <cell r="A715" t="str">
            <v>ﾐｼﾏ 42</v>
          </cell>
          <cell r="B715" t="str">
            <v xml:space="preserve">ﾐｼﾏ </v>
          </cell>
          <cell r="C715">
            <v>4</v>
          </cell>
          <cell r="D715">
            <v>2</v>
          </cell>
          <cell r="E715">
            <v>30</v>
          </cell>
          <cell r="F715">
            <v>39</v>
          </cell>
          <cell r="G715">
            <v>27</v>
          </cell>
          <cell r="H715">
            <v>28</v>
          </cell>
          <cell r="I715">
            <v>28</v>
          </cell>
          <cell r="J715">
            <v>37</v>
          </cell>
          <cell r="K715">
            <v>27</v>
          </cell>
          <cell r="L715">
            <v>22</v>
          </cell>
          <cell r="M715">
            <v>28</v>
          </cell>
          <cell r="N715">
            <v>38</v>
          </cell>
          <cell r="O715">
            <v>26</v>
          </cell>
          <cell r="P715">
            <v>26</v>
          </cell>
          <cell r="Q715">
            <v>29</v>
          </cell>
          <cell r="R715">
            <v>26</v>
          </cell>
          <cell r="S715">
            <v>22</v>
          </cell>
          <cell r="T715">
            <v>27</v>
          </cell>
          <cell r="U715">
            <v>40</v>
          </cell>
          <cell r="V715">
            <v>26</v>
          </cell>
          <cell r="W715">
            <v>36</v>
          </cell>
          <cell r="X715">
            <v>17</v>
          </cell>
          <cell r="Y715">
            <v>32</v>
          </cell>
          <cell r="Z715">
            <v>36</v>
          </cell>
          <cell r="AA715">
            <v>27</v>
          </cell>
          <cell r="AB715">
            <v>27</v>
          </cell>
          <cell r="AC715">
            <v>48</v>
          </cell>
          <cell r="AD715">
            <v>34</v>
          </cell>
          <cell r="AE715">
            <v>39</v>
          </cell>
          <cell r="AF715">
            <v>30</v>
          </cell>
          <cell r="AG715">
            <v>30</v>
          </cell>
          <cell r="AH715">
            <v>45</v>
          </cell>
          <cell r="AI715">
            <v>30</v>
          </cell>
          <cell r="AJ715">
            <v>51</v>
          </cell>
          <cell r="AK715">
            <v>36</v>
          </cell>
          <cell r="AL715">
            <v>45</v>
          </cell>
          <cell r="AM715">
            <v>39</v>
          </cell>
          <cell r="AN715">
            <v>41</v>
          </cell>
          <cell r="AO715">
            <v>36</v>
          </cell>
          <cell r="AP715">
            <v>42</v>
          </cell>
          <cell r="AQ715">
            <v>33</v>
          </cell>
          <cell r="AR715">
            <v>37</v>
          </cell>
          <cell r="AS715">
            <v>45</v>
          </cell>
          <cell r="AT715">
            <v>50</v>
          </cell>
          <cell r="AU715">
            <v>39</v>
          </cell>
          <cell r="AV715">
            <v>49</v>
          </cell>
          <cell r="AW715">
            <v>52</v>
          </cell>
          <cell r="AX715">
            <v>54</v>
          </cell>
          <cell r="AY715">
            <v>56</v>
          </cell>
          <cell r="AZ715">
            <v>38</v>
          </cell>
          <cell r="BA715">
            <v>37</v>
          </cell>
          <cell r="BB715">
            <v>40</v>
          </cell>
          <cell r="BC715">
            <v>53</v>
          </cell>
          <cell r="BD715">
            <v>28</v>
          </cell>
          <cell r="BE715">
            <v>42</v>
          </cell>
          <cell r="BF715">
            <v>37</v>
          </cell>
          <cell r="BG715">
            <v>34</v>
          </cell>
          <cell r="BH715">
            <v>32</v>
          </cell>
          <cell r="BI715">
            <v>36</v>
          </cell>
          <cell r="BJ715">
            <v>43</v>
          </cell>
          <cell r="BK715">
            <v>34</v>
          </cell>
          <cell r="BL715">
            <v>41</v>
          </cell>
          <cell r="BM715">
            <v>36</v>
          </cell>
          <cell r="BN715">
            <v>38</v>
          </cell>
          <cell r="BO715">
            <v>41</v>
          </cell>
          <cell r="BP715">
            <v>38</v>
          </cell>
          <cell r="BQ715">
            <v>31</v>
          </cell>
          <cell r="BR715">
            <v>32</v>
          </cell>
          <cell r="BS715">
            <v>40</v>
          </cell>
          <cell r="BT715">
            <v>42</v>
          </cell>
          <cell r="BU715">
            <v>45</v>
          </cell>
          <cell r="BV715">
            <v>48</v>
          </cell>
          <cell r="BW715">
            <v>36</v>
          </cell>
          <cell r="BX715">
            <v>21</v>
          </cell>
          <cell r="BY715">
            <v>27</v>
          </cell>
          <cell r="BZ715">
            <v>32</v>
          </cell>
          <cell r="CA715">
            <v>37</v>
          </cell>
          <cell r="CB715">
            <v>35</v>
          </cell>
          <cell r="CC715">
            <v>37</v>
          </cell>
          <cell r="CD715">
            <v>30</v>
          </cell>
          <cell r="CE715">
            <v>25</v>
          </cell>
          <cell r="CF715">
            <v>22</v>
          </cell>
          <cell r="CG715">
            <v>30</v>
          </cell>
          <cell r="CH715">
            <v>25</v>
          </cell>
          <cell r="CI715">
            <v>31</v>
          </cell>
          <cell r="CJ715">
            <v>32</v>
          </cell>
          <cell r="CK715">
            <v>22</v>
          </cell>
          <cell r="CL715">
            <v>16</v>
          </cell>
          <cell r="CM715">
            <v>15</v>
          </cell>
          <cell r="CN715">
            <v>12</v>
          </cell>
          <cell r="CO715">
            <v>15</v>
          </cell>
          <cell r="CP715">
            <v>8</v>
          </cell>
          <cell r="CQ715">
            <v>14</v>
          </cell>
          <cell r="CR715">
            <v>5</v>
          </cell>
          <cell r="CS715">
            <v>8</v>
          </cell>
          <cell r="CT715">
            <v>6</v>
          </cell>
          <cell r="CU715">
            <v>6</v>
          </cell>
          <cell r="CV715">
            <v>4</v>
          </cell>
          <cell r="CW715">
            <v>2</v>
          </cell>
          <cell r="CX715">
            <v>2</v>
          </cell>
          <cell r="CY715">
            <v>2</v>
          </cell>
          <cell r="CZ715">
            <v>0</v>
          </cell>
          <cell r="DA715">
            <v>0</v>
          </cell>
          <cell r="DB715">
            <v>0</v>
          </cell>
          <cell r="DC715">
            <v>1</v>
          </cell>
          <cell r="DD715">
            <v>0</v>
          </cell>
          <cell r="DE715">
            <v>1</v>
          </cell>
        </row>
        <row r="716">
          <cell r="A716" t="str">
            <v>ﾔｽﾏﾂ41</v>
          </cell>
          <cell r="B716" t="str">
            <v>ﾔｽﾏﾂ</v>
          </cell>
          <cell r="C716">
            <v>4</v>
          </cell>
          <cell r="D716">
            <v>1</v>
          </cell>
          <cell r="E716">
            <v>7</v>
          </cell>
          <cell r="F716">
            <v>16</v>
          </cell>
          <cell r="G716">
            <v>16</v>
          </cell>
          <cell r="H716">
            <v>20</v>
          </cell>
          <cell r="I716">
            <v>13</v>
          </cell>
          <cell r="J716">
            <v>24</v>
          </cell>
          <cell r="K716">
            <v>23</v>
          </cell>
          <cell r="L716">
            <v>15</v>
          </cell>
          <cell r="M716">
            <v>13</v>
          </cell>
          <cell r="N716">
            <v>18</v>
          </cell>
          <cell r="O716">
            <v>18</v>
          </cell>
          <cell r="P716">
            <v>9</v>
          </cell>
          <cell r="Q716">
            <v>18</v>
          </cell>
          <cell r="R716">
            <v>17</v>
          </cell>
          <cell r="S716">
            <v>16</v>
          </cell>
          <cell r="T716">
            <v>26</v>
          </cell>
          <cell r="U716">
            <v>16</v>
          </cell>
          <cell r="V716">
            <v>20</v>
          </cell>
          <cell r="W716">
            <v>25</v>
          </cell>
          <cell r="X716">
            <v>19</v>
          </cell>
          <cell r="Y716">
            <v>17</v>
          </cell>
          <cell r="Z716">
            <v>16</v>
          </cell>
          <cell r="AA716">
            <v>22</v>
          </cell>
          <cell r="AB716">
            <v>14</v>
          </cell>
          <cell r="AC716">
            <v>18</v>
          </cell>
          <cell r="AD716">
            <v>13</v>
          </cell>
          <cell r="AE716">
            <v>16</v>
          </cell>
          <cell r="AF716">
            <v>25</v>
          </cell>
          <cell r="AG716">
            <v>23</v>
          </cell>
          <cell r="AH716">
            <v>21</v>
          </cell>
          <cell r="AI716">
            <v>28</v>
          </cell>
          <cell r="AJ716">
            <v>18</v>
          </cell>
          <cell r="AK716">
            <v>28</v>
          </cell>
          <cell r="AL716">
            <v>15</v>
          </cell>
          <cell r="AM716">
            <v>27</v>
          </cell>
          <cell r="AN716">
            <v>21</v>
          </cell>
          <cell r="AO716">
            <v>25</v>
          </cell>
          <cell r="AP716">
            <v>29</v>
          </cell>
          <cell r="AQ716">
            <v>24</v>
          </cell>
          <cell r="AR716">
            <v>19</v>
          </cell>
          <cell r="AS716">
            <v>25</v>
          </cell>
          <cell r="AT716">
            <v>21</v>
          </cell>
          <cell r="AU716">
            <v>34</v>
          </cell>
          <cell r="AV716">
            <v>26</v>
          </cell>
          <cell r="AW716">
            <v>28</v>
          </cell>
          <cell r="AX716">
            <v>32</v>
          </cell>
          <cell r="AY716">
            <v>25</v>
          </cell>
          <cell r="AZ716">
            <v>22</v>
          </cell>
          <cell r="BA716">
            <v>23</v>
          </cell>
          <cell r="BB716">
            <v>35</v>
          </cell>
          <cell r="BC716">
            <v>33</v>
          </cell>
          <cell r="BD716">
            <v>19</v>
          </cell>
          <cell r="BE716">
            <v>20</v>
          </cell>
          <cell r="BF716">
            <v>17</v>
          </cell>
          <cell r="BG716">
            <v>21</v>
          </cell>
          <cell r="BH716">
            <v>20</v>
          </cell>
          <cell r="BI716">
            <v>19</v>
          </cell>
          <cell r="BJ716">
            <v>28</v>
          </cell>
          <cell r="BK716">
            <v>17</v>
          </cell>
          <cell r="BL716">
            <v>26</v>
          </cell>
          <cell r="BM716">
            <v>19</v>
          </cell>
          <cell r="BN716">
            <v>13</v>
          </cell>
          <cell r="BO716">
            <v>23</v>
          </cell>
          <cell r="BP716">
            <v>12</v>
          </cell>
          <cell r="BQ716">
            <v>16</v>
          </cell>
          <cell r="BR716">
            <v>17</v>
          </cell>
          <cell r="BS716">
            <v>20</v>
          </cell>
          <cell r="BT716">
            <v>20</v>
          </cell>
          <cell r="BU716">
            <v>31</v>
          </cell>
          <cell r="BV716">
            <v>33</v>
          </cell>
          <cell r="BW716">
            <v>29</v>
          </cell>
          <cell r="BX716">
            <v>21</v>
          </cell>
          <cell r="BY716">
            <v>23</v>
          </cell>
          <cell r="BZ716">
            <v>22</v>
          </cell>
          <cell r="CA716">
            <v>21</v>
          </cell>
          <cell r="CB716">
            <v>16</v>
          </cell>
          <cell r="CC716">
            <v>17</v>
          </cell>
          <cell r="CD716">
            <v>22</v>
          </cell>
          <cell r="CE716">
            <v>15</v>
          </cell>
          <cell r="CF716">
            <v>12</v>
          </cell>
          <cell r="CG716">
            <v>12</v>
          </cell>
          <cell r="CH716">
            <v>13</v>
          </cell>
          <cell r="CI716">
            <v>13</v>
          </cell>
          <cell r="CJ716">
            <v>10</v>
          </cell>
          <cell r="CK716">
            <v>6</v>
          </cell>
          <cell r="CL716">
            <v>3</v>
          </cell>
          <cell r="CM716">
            <v>5</v>
          </cell>
          <cell r="CN716">
            <v>3</v>
          </cell>
          <cell r="CO716">
            <v>4</v>
          </cell>
          <cell r="CP716">
            <v>3</v>
          </cell>
          <cell r="CQ716">
            <v>2</v>
          </cell>
          <cell r="CR716">
            <v>0</v>
          </cell>
          <cell r="CS716">
            <v>0</v>
          </cell>
          <cell r="CT716">
            <v>0</v>
          </cell>
          <cell r="CU716">
            <v>0</v>
          </cell>
          <cell r="CV716">
            <v>0</v>
          </cell>
          <cell r="CW716">
            <v>0</v>
          </cell>
          <cell r="CX716">
            <v>0</v>
          </cell>
          <cell r="CY716">
            <v>0</v>
          </cell>
          <cell r="CZ716">
            <v>0</v>
          </cell>
          <cell r="DA716">
            <v>0</v>
          </cell>
          <cell r="DB716">
            <v>0</v>
          </cell>
          <cell r="DC716">
            <v>0</v>
          </cell>
          <cell r="DD716">
            <v>0</v>
          </cell>
          <cell r="DE716">
            <v>0</v>
          </cell>
        </row>
        <row r="717">
          <cell r="A717" t="str">
            <v>ﾔｽﾏﾂ42</v>
          </cell>
          <cell r="B717" t="str">
            <v>ﾔｽﾏﾂ</v>
          </cell>
          <cell r="C717">
            <v>4</v>
          </cell>
          <cell r="D717">
            <v>2</v>
          </cell>
          <cell r="E717">
            <v>16</v>
          </cell>
          <cell r="F717">
            <v>11</v>
          </cell>
          <cell r="G717">
            <v>10</v>
          </cell>
          <cell r="H717">
            <v>12</v>
          </cell>
          <cell r="I717">
            <v>12</v>
          </cell>
          <cell r="J717">
            <v>14</v>
          </cell>
          <cell r="K717">
            <v>19</v>
          </cell>
          <cell r="L717">
            <v>15</v>
          </cell>
          <cell r="M717">
            <v>21</v>
          </cell>
          <cell r="N717">
            <v>15</v>
          </cell>
          <cell r="O717">
            <v>22</v>
          </cell>
          <cell r="P717">
            <v>14</v>
          </cell>
          <cell r="Q717">
            <v>13</v>
          </cell>
          <cell r="R717">
            <v>21</v>
          </cell>
          <cell r="S717">
            <v>25</v>
          </cell>
          <cell r="T717">
            <v>15</v>
          </cell>
          <cell r="U717">
            <v>13</v>
          </cell>
          <cell r="V717">
            <v>16</v>
          </cell>
          <cell r="W717">
            <v>19</v>
          </cell>
          <cell r="X717">
            <v>21</v>
          </cell>
          <cell r="Y717">
            <v>23</v>
          </cell>
          <cell r="Z717">
            <v>16</v>
          </cell>
          <cell r="AA717">
            <v>15</v>
          </cell>
          <cell r="AB717">
            <v>15</v>
          </cell>
          <cell r="AC717">
            <v>16</v>
          </cell>
          <cell r="AD717">
            <v>13</v>
          </cell>
          <cell r="AE717">
            <v>14</v>
          </cell>
          <cell r="AF717">
            <v>20</v>
          </cell>
          <cell r="AG717">
            <v>16</v>
          </cell>
          <cell r="AH717">
            <v>35</v>
          </cell>
          <cell r="AI717">
            <v>20</v>
          </cell>
          <cell r="AJ717">
            <v>26</v>
          </cell>
          <cell r="AK717">
            <v>20</v>
          </cell>
          <cell r="AL717">
            <v>15</v>
          </cell>
          <cell r="AM717">
            <v>23</v>
          </cell>
          <cell r="AN717">
            <v>23</v>
          </cell>
          <cell r="AO717">
            <v>24</v>
          </cell>
          <cell r="AP717">
            <v>29</v>
          </cell>
          <cell r="AQ717">
            <v>24</v>
          </cell>
          <cell r="AR717">
            <v>28</v>
          </cell>
          <cell r="AS717">
            <v>15</v>
          </cell>
          <cell r="AT717">
            <v>28</v>
          </cell>
          <cell r="AU717">
            <v>29</v>
          </cell>
          <cell r="AV717">
            <v>25</v>
          </cell>
          <cell r="AW717">
            <v>25</v>
          </cell>
          <cell r="AX717">
            <v>28</v>
          </cell>
          <cell r="AY717">
            <v>27</v>
          </cell>
          <cell r="AZ717">
            <v>28</v>
          </cell>
          <cell r="BA717">
            <v>24</v>
          </cell>
          <cell r="BB717">
            <v>28</v>
          </cell>
          <cell r="BC717">
            <v>37</v>
          </cell>
          <cell r="BD717">
            <v>13</v>
          </cell>
          <cell r="BE717">
            <v>19</v>
          </cell>
          <cell r="BF717">
            <v>11</v>
          </cell>
          <cell r="BG717">
            <v>22</v>
          </cell>
          <cell r="BH717">
            <v>18</v>
          </cell>
          <cell r="BI717">
            <v>18</v>
          </cell>
          <cell r="BJ717">
            <v>16</v>
          </cell>
          <cell r="BK717">
            <v>24</v>
          </cell>
          <cell r="BL717">
            <v>21</v>
          </cell>
          <cell r="BM717">
            <v>14</v>
          </cell>
          <cell r="BN717">
            <v>20</v>
          </cell>
          <cell r="BO717">
            <v>19</v>
          </cell>
          <cell r="BP717">
            <v>16</v>
          </cell>
          <cell r="BQ717">
            <v>21</v>
          </cell>
          <cell r="BR717">
            <v>22</v>
          </cell>
          <cell r="BS717">
            <v>27</v>
          </cell>
          <cell r="BT717">
            <v>32</v>
          </cell>
          <cell r="BU717">
            <v>13</v>
          </cell>
          <cell r="BV717">
            <v>36</v>
          </cell>
          <cell r="BW717">
            <v>24</v>
          </cell>
          <cell r="BX717">
            <v>16</v>
          </cell>
          <cell r="BY717">
            <v>20</v>
          </cell>
          <cell r="BZ717">
            <v>15</v>
          </cell>
          <cell r="CA717">
            <v>24</v>
          </cell>
          <cell r="CB717">
            <v>15</v>
          </cell>
          <cell r="CC717">
            <v>28</v>
          </cell>
          <cell r="CD717">
            <v>15</v>
          </cell>
          <cell r="CE717">
            <v>16</v>
          </cell>
          <cell r="CF717">
            <v>14</v>
          </cell>
          <cell r="CG717">
            <v>13</v>
          </cell>
          <cell r="CH717">
            <v>12</v>
          </cell>
          <cell r="CI717">
            <v>12</v>
          </cell>
          <cell r="CJ717">
            <v>8</v>
          </cell>
          <cell r="CK717">
            <v>6</v>
          </cell>
          <cell r="CL717">
            <v>8</v>
          </cell>
          <cell r="CM717">
            <v>10</v>
          </cell>
          <cell r="CN717">
            <v>4</v>
          </cell>
          <cell r="CO717">
            <v>5</v>
          </cell>
          <cell r="CP717">
            <v>3</v>
          </cell>
          <cell r="CQ717">
            <v>5</v>
          </cell>
          <cell r="CR717">
            <v>5</v>
          </cell>
          <cell r="CS717">
            <v>3</v>
          </cell>
          <cell r="CT717">
            <v>3</v>
          </cell>
          <cell r="CU717">
            <v>2</v>
          </cell>
          <cell r="CV717">
            <v>2</v>
          </cell>
          <cell r="CW717">
            <v>2</v>
          </cell>
          <cell r="CX717">
            <v>2</v>
          </cell>
          <cell r="CY717">
            <v>1</v>
          </cell>
          <cell r="CZ717">
            <v>1</v>
          </cell>
          <cell r="DA717">
            <v>0</v>
          </cell>
          <cell r="DB717">
            <v>0</v>
          </cell>
          <cell r="DC717">
            <v>0</v>
          </cell>
          <cell r="DD717">
            <v>0</v>
          </cell>
          <cell r="DE717">
            <v>0</v>
          </cell>
        </row>
        <row r="718">
          <cell r="A718" t="str">
            <v>ﾖｳｽﾞ41</v>
          </cell>
          <cell r="B718" t="str">
            <v>ﾖｳｽﾞ</v>
          </cell>
          <cell r="C718">
            <v>4</v>
          </cell>
          <cell r="D718">
            <v>1</v>
          </cell>
          <cell r="E718">
            <v>10</v>
          </cell>
          <cell r="F718">
            <v>12</v>
          </cell>
          <cell r="G718">
            <v>13</v>
          </cell>
          <cell r="H718">
            <v>15</v>
          </cell>
          <cell r="I718">
            <v>13</v>
          </cell>
          <cell r="J718">
            <v>12</v>
          </cell>
          <cell r="K718">
            <v>11</v>
          </cell>
          <cell r="L718">
            <v>12</v>
          </cell>
          <cell r="M718">
            <v>18</v>
          </cell>
          <cell r="N718">
            <v>17</v>
          </cell>
          <cell r="O718">
            <v>14</v>
          </cell>
          <cell r="P718">
            <v>20</v>
          </cell>
          <cell r="Q718">
            <v>21</v>
          </cell>
          <cell r="R718">
            <v>12</v>
          </cell>
          <cell r="S718">
            <v>21</v>
          </cell>
          <cell r="T718">
            <v>14</v>
          </cell>
          <cell r="U718">
            <v>16</v>
          </cell>
          <cell r="V718">
            <v>22</v>
          </cell>
          <cell r="W718">
            <v>17</v>
          </cell>
          <cell r="X718">
            <v>8</v>
          </cell>
          <cell r="Y718">
            <v>14</v>
          </cell>
          <cell r="Z718">
            <v>13</v>
          </cell>
          <cell r="AA718">
            <v>20</v>
          </cell>
          <cell r="AB718">
            <v>16</v>
          </cell>
          <cell r="AC718">
            <v>12</v>
          </cell>
          <cell r="AD718">
            <v>19</v>
          </cell>
          <cell r="AE718">
            <v>12</v>
          </cell>
          <cell r="AF718">
            <v>9</v>
          </cell>
          <cell r="AG718">
            <v>14</v>
          </cell>
          <cell r="AH718">
            <v>16</v>
          </cell>
          <cell r="AI718">
            <v>12</v>
          </cell>
          <cell r="AJ718">
            <v>15</v>
          </cell>
          <cell r="AK718">
            <v>15</v>
          </cell>
          <cell r="AL718">
            <v>14</v>
          </cell>
          <cell r="AM718">
            <v>25</v>
          </cell>
          <cell r="AN718">
            <v>25</v>
          </cell>
          <cell r="AO718">
            <v>16</v>
          </cell>
          <cell r="AP718">
            <v>10</v>
          </cell>
          <cell r="AQ718">
            <v>19</v>
          </cell>
          <cell r="AR718">
            <v>18</v>
          </cell>
          <cell r="AS718">
            <v>23</v>
          </cell>
          <cell r="AT718">
            <v>21</v>
          </cell>
          <cell r="AU718">
            <v>18</v>
          </cell>
          <cell r="AV718">
            <v>24</v>
          </cell>
          <cell r="AW718">
            <v>23</v>
          </cell>
          <cell r="AX718">
            <v>29</v>
          </cell>
          <cell r="AY718">
            <v>21</v>
          </cell>
          <cell r="AZ718">
            <v>29</v>
          </cell>
          <cell r="BA718">
            <v>21</v>
          </cell>
          <cell r="BB718">
            <v>24</v>
          </cell>
          <cell r="BC718">
            <v>26</v>
          </cell>
          <cell r="BD718">
            <v>15</v>
          </cell>
          <cell r="BE718">
            <v>28</v>
          </cell>
          <cell r="BF718">
            <v>22</v>
          </cell>
          <cell r="BG718">
            <v>21</v>
          </cell>
          <cell r="BH718">
            <v>19</v>
          </cell>
          <cell r="BI718">
            <v>17</v>
          </cell>
          <cell r="BJ718">
            <v>17</v>
          </cell>
          <cell r="BK718">
            <v>21</v>
          </cell>
          <cell r="BL718">
            <v>15</v>
          </cell>
          <cell r="BM718">
            <v>14</v>
          </cell>
          <cell r="BN718">
            <v>16</v>
          </cell>
          <cell r="BO718">
            <v>20</v>
          </cell>
          <cell r="BP718">
            <v>14</v>
          </cell>
          <cell r="BQ718">
            <v>22</v>
          </cell>
          <cell r="BR718">
            <v>24</v>
          </cell>
          <cell r="BS718">
            <v>16</v>
          </cell>
          <cell r="BT718">
            <v>23</v>
          </cell>
          <cell r="BU718">
            <v>17</v>
          </cell>
          <cell r="BV718">
            <v>24</v>
          </cell>
          <cell r="BW718">
            <v>17</v>
          </cell>
          <cell r="BX718">
            <v>13</v>
          </cell>
          <cell r="BY718">
            <v>10</v>
          </cell>
          <cell r="BZ718">
            <v>14</v>
          </cell>
          <cell r="CA718">
            <v>12</v>
          </cell>
          <cell r="CB718">
            <v>8</v>
          </cell>
          <cell r="CC718">
            <v>11</v>
          </cell>
          <cell r="CD718">
            <v>14</v>
          </cell>
          <cell r="CE718">
            <v>11</v>
          </cell>
          <cell r="CF718">
            <v>8</v>
          </cell>
          <cell r="CG718">
            <v>9</v>
          </cell>
          <cell r="CH718">
            <v>6</v>
          </cell>
          <cell r="CI718">
            <v>4</v>
          </cell>
          <cell r="CJ718">
            <v>8</v>
          </cell>
          <cell r="CK718">
            <v>9</v>
          </cell>
          <cell r="CL718">
            <v>5</v>
          </cell>
          <cell r="CM718">
            <v>5</v>
          </cell>
          <cell r="CN718">
            <v>2</v>
          </cell>
          <cell r="CO718">
            <v>0</v>
          </cell>
          <cell r="CP718">
            <v>2</v>
          </cell>
          <cell r="CQ718">
            <v>1</v>
          </cell>
          <cell r="CR718">
            <v>5</v>
          </cell>
          <cell r="CS718">
            <v>3</v>
          </cell>
          <cell r="CT718">
            <v>0</v>
          </cell>
          <cell r="CU718">
            <v>3</v>
          </cell>
          <cell r="CV718">
            <v>0</v>
          </cell>
          <cell r="CW718">
            <v>0</v>
          </cell>
          <cell r="CX718">
            <v>1</v>
          </cell>
          <cell r="CY718">
            <v>0</v>
          </cell>
          <cell r="CZ718">
            <v>0</v>
          </cell>
          <cell r="DA718">
            <v>0</v>
          </cell>
          <cell r="DB718">
            <v>0</v>
          </cell>
          <cell r="DC718">
            <v>0</v>
          </cell>
          <cell r="DD718">
            <v>0</v>
          </cell>
          <cell r="DE718">
            <v>0</v>
          </cell>
        </row>
        <row r="719">
          <cell r="A719" t="str">
            <v>ﾖｳｽﾞ42</v>
          </cell>
          <cell r="B719" t="str">
            <v>ﾖｳｽﾞ</v>
          </cell>
          <cell r="C719">
            <v>4</v>
          </cell>
          <cell r="D719">
            <v>2</v>
          </cell>
          <cell r="E719">
            <v>18</v>
          </cell>
          <cell r="F719">
            <v>11</v>
          </cell>
          <cell r="G719">
            <v>10</v>
          </cell>
          <cell r="H719">
            <v>7</v>
          </cell>
          <cell r="I719">
            <v>12</v>
          </cell>
          <cell r="J719">
            <v>11</v>
          </cell>
          <cell r="K719">
            <v>12</v>
          </cell>
          <cell r="L719">
            <v>19</v>
          </cell>
          <cell r="M719">
            <v>19</v>
          </cell>
          <cell r="N719">
            <v>9</v>
          </cell>
          <cell r="O719">
            <v>18</v>
          </cell>
          <cell r="P719">
            <v>13</v>
          </cell>
          <cell r="Q719">
            <v>20</v>
          </cell>
          <cell r="R719">
            <v>14</v>
          </cell>
          <cell r="S719">
            <v>11</v>
          </cell>
          <cell r="T719">
            <v>11</v>
          </cell>
          <cell r="U719">
            <v>12</v>
          </cell>
          <cell r="V719">
            <v>13</v>
          </cell>
          <cell r="W719">
            <v>19</v>
          </cell>
          <cell r="X719">
            <v>21</v>
          </cell>
          <cell r="Y719">
            <v>12</v>
          </cell>
          <cell r="Z719">
            <v>16</v>
          </cell>
          <cell r="AA719">
            <v>13</v>
          </cell>
          <cell r="AB719">
            <v>20</v>
          </cell>
          <cell r="AC719">
            <v>8</v>
          </cell>
          <cell r="AD719">
            <v>14</v>
          </cell>
          <cell r="AE719">
            <v>16</v>
          </cell>
          <cell r="AF719">
            <v>18</v>
          </cell>
          <cell r="AG719">
            <v>12</v>
          </cell>
          <cell r="AH719">
            <v>18</v>
          </cell>
          <cell r="AI719">
            <v>16</v>
          </cell>
          <cell r="AJ719">
            <v>12</v>
          </cell>
          <cell r="AK719">
            <v>10</v>
          </cell>
          <cell r="AL719">
            <v>15</v>
          </cell>
          <cell r="AM719">
            <v>14</v>
          </cell>
          <cell r="AN719">
            <v>22</v>
          </cell>
          <cell r="AO719">
            <v>23</v>
          </cell>
          <cell r="AP719">
            <v>20</v>
          </cell>
          <cell r="AQ719">
            <v>22</v>
          </cell>
          <cell r="AR719">
            <v>21</v>
          </cell>
          <cell r="AS719">
            <v>19</v>
          </cell>
          <cell r="AT719">
            <v>20</v>
          </cell>
          <cell r="AU719">
            <v>19</v>
          </cell>
          <cell r="AV719">
            <v>27</v>
          </cell>
          <cell r="AW719">
            <v>21</v>
          </cell>
          <cell r="AX719">
            <v>28</v>
          </cell>
          <cell r="AY719">
            <v>25</v>
          </cell>
          <cell r="AZ719">
            <v>26</v>
          </cell>
          <cell r="BA719">
            <v>20</v>
          </cell>
          <cell r="BB719">
            <v>25</v>
          </cell>
          <cell r="BC719">
            <v>21</v>
          </cell>
          <cell r="BD719">
            <v>19</v>
          </cell>
          <cell r="BE719">
            <v>22</v>
          </cell>
          <cell r="BF719">
            <v>23</v>
          </cell>
          <cell r="BG719">
            <v>19</v>
          </cell>
          <cell r="BH719">
            <v>10</v>
          </cell>
          <cell r="BI719">
            <v>16</v>
          </cell>
          <cell r="BJ719">
            <v>12</v>
          </cell>
          <cell r="BK719">
            <v>10</v>
          </cell>
          <cell r="BL719">
            <v>15</v>
          </cell>
          <cell r="BM719">
            <v>16</v>
          </cell>
          <cell r="BN719">
            <v>22</v>
          </cell>
          <cell r="BO719">
            <v>15</v>
          </cell>
          <cell r="BP719">
            <v>11</v>
          </cell>
          <cell r="BQ719">
            <v>20</v>
          </cell>
          <cell r="BR719">
            <v>17</v>
          </cell>
          <cell r="BS719">
            <v>22</v>
          </cell>
          <cell r="BT719">
            <v>23</v>
          </cell>
          <cell r="BU719">
            <v>26</v>
          </cell>
          <cell r="BV719">
            <v>23</v>
          </cell>
          <cell r="BW719">
            <v>15</v>
          </cell>
          <cell r="BX719">
            <v>14</v>
          </cell>
          <cell r="BY719">
            <v>8</v>
          </cell>
          <cell r="BZ719">
            <v>21</v>
          </cell>
          <cell r="CA719">
            <v>13</v>
          </cell>
          <cell r="CB719">
            <v>15</v>
          </cell>
          <cell r="CC719">
            <v>15</v>
          </cell>
          <cell r="CD719">
            <v>9</v>
          </cell>
          <cell r="CE719">
            <v>11</v>
          </cell>
          <cell r="CF719">
            <v>4</v>
          </cell>
          <cell r="CG719">
            <v>11</v>
          </cell>
          <cell r="CH719">
            <v>9</v>
          </cell>
          <cell r="CI719">
            <v>8</v>
          </cell>
          <cell r="CJ719">
            <v>14</v>
          </cell>
          <cell r="CK719">
            <v>8</v>
          </cell>
          <cell r="CL719">
            <v>5</v>
          </cell>
          <cell r="CM719">
            <v>10</v>
          </cell>
          <cell r="CN719">
            <v>5</v>
          </cell>
          <cell r="CO719">
            <v>2</v>
          </cell>
          <cell r="CP719">
            <v>7</v>
          </cell>
          <cell r="CQ719">
            <v>7</v>
          </cell>
          <cell r="CR719">
            <v>4</v>
          </cell>
          <cell r="CS719">
            <v>6</v>
          </cell>
          <cell r="CT719">
            <v>1</v>
          </cell>
          <cell r="CU719">
            <v>1</v>
          </cell>
          <cell r="CV719">
            <v>0</v>
          </cell>
          <cell r="CW719">
            <v>0</v>
          </cell>
          <cell r="CX719">
            <v>2</v>
          </cell>
          <cell r="CY719">
            <v>1</v>
          </cell>
          <cell r="CZ719">
            <v>0</v>
          </cell>
          <cell r="DA719">
            <v>0</v>
          </cell>
          <cell r="DB719">
            <v>0</v>
          </cell>
          <cell r="DC719">
            <v>0</v>
          </cell>
          <cell r="DD719">
            <v>0</v>
          </cell>
          <cell r="DE719">
            <v>0</v>
          </cell>
        </row>
        <row r="720">
          <cell r="A720" t="str">
            <v>ﾖﾈｽﾞ41</v>
          </cell>
          <cell r="B720" t="str">
            <v>ﾖﾈｽﾞ</v>
          </cell>
          <cell r="C720">
            <v>4</v>
          </cell>
          <cell r="D720">
            <v>1</v>
          </cell>
          <cell r="E720">
            <v>6</v>
          </cell>
          <cell r="F720">
            <v>7</v>
          </cell>
          <cell r="G720">
            <v>6</v>
          </cell>
          <cell r="H720">
            <v>5</v>
          </cell>
          <cell r="I720">
            <v>6</v>
          </cell>
          <cell r="J720">
            <v>14</v>
          </cell>
          <cell r="K720">
            <v>8</v>
          </cell>
          <cell r="L720">
            <v>8</v>
          </cell>
          <cell r="M720">
            <v>12</v>
          </cell>
          <cell r="N720">
            <v>11</v>
          </cell>
          <cell r="O720">
            <v>12</v>
          </cell>
          <cell r="P720">
            <v>14</v>
          </cell>
          <cell r="Q720">
            <v>10</v>
          </cell>
          <cell r="R720">
            <v>15</v>
          </cell>
          <cell r="S720">
            <v>8</v>
          </cell>
          <cell r="T720">
            <v>13</v>
          </cell>
          <cell r="U720">
            <v>8</v>
          </cell>
          <cell r="V720">
            <v>14</v>
          </cell>
          <cell r="W720">
            <v>13</v>
          </cell>
          <cell r="X720">
            <v>14</v>
          </cell>
          <cell r="Y720">
            <v>12</v>
          </cell>
          <cell r="Z720">
            <v>7</v>
          </cell>
          <cell r="AA720">
            <v>8</v>
          </cell>
          <cell r="AB720">
            <v>7</v>
          </cell>
          <cell r="AC720">
            <v>13</v>
          </cell>
          <cell r="AD720">
            <v>8</v>
          </cell>
          <cell r="AE720">
            <v>16</v>
          </cell>
          <cell r="AF720">
            <v>3</v>
          </cell>
          <cell r="AG720">
            <v>8</v>
          </cell>
          <cell r="AH720">
            <v>6</v>
          </cell>
          <cell r="AI720">
            <v>6</v>
          </cell>
          <cell r="AJ720">
            <v>14</v>
          </cell>
          <cell r="AK720">
            <v>14</v>
          </cell>
          <cell r="AL720">
            <v>7</v>
          </cell>
          <cell r="AM720">
            <v>12</v>
          </cell>
          <cell r="AN720">
            <v>12</v>
          </cell>
          <cell r="AO720">
            <v>14</v>
          </cell>
          <cell r="AP720">
            <v>14</v>
          </cell>
          <cell r="AQ720">
            <v>14</v>
          </cell>
          <cell r="AR720">
            <v>14</v>
          </cell>
          <cell r="AS720">
            <v>20</v>
          </cell>
          <cell r="AT720">
            <v>15</v>
          </cell>
          <cell r="AU720">
            <v>29</v>
          </cell>
          <cell r="AV720">
            <v>14</v>
          </cell>
          <cell r="AW720">
            <v>26</v>
          </cell>
          <cell r="AX720">
            <v>14</v>
          </cell>
          <cell r="AY720">
            <v>15</v>
          </cell>
          <cell r="AZ720">
            <v>21</v>
          </cell>
          <cell r="BA720">
            <v>20</v>
          </cell>
          <cell r="BB720">
            <v>16</v>
          </cell>
          <cell r="BC720">
            <v>16</v>
          </cell>
          <cell r="BD720">
            <v>11</v>
          </cell>
          <cell r="BE720">
            <v>18</v>
          </cell>
          <cell r="BF720">
            <v>9</v>
          </cell>
          <cell r="BG720">
            <v>11</v>
          </cell>
          <cell r="BH720">
            <v>12</v>
          </cell>
          <cell r="BI720">
            <v>12</v>
          </cell>
          <cell r="BJ720">
            <v>12</v>
          </cell>
          <cell r="BK720">
            <v>14</v>
          </cell>
          <cell r="BL720">
            <v>21</v>
          </cell>
          <cell r="BM720">
            <v>17</v>
          </cell>
          <cell r="BN720">
            <v>17</v>
          </cell>
          <cell r="BO720">
            <v>24</v>
          </cell>
          <cell r="BP720">
            <v>14</v>
          </cell>
          <cell r="BQ720">
            <v>19</v>
          </cell>
          <cell r="BR720">
            <v>33</v>
          </cell>
          <cell r="BS720">
            <v>17</v>
          </cell>
          <cell r="BT720">
            <v>23</v>
          </cell>
          <cell r="BU720">
            <v>25</v>
          </cell>
          <cell r="BV720">
            <v>21</v>
          </cell>
          <cell r="BW720">
            <v>15</v>
          </cell>
          <cell r="BX720">
            <v>13</v>
          </cell>
          <cell r="BY720">
            <v>21</v>
          </cell>
          <cell r="BZ720">
            <v>12</v>
          </cell>
          <cell r="CA720">
            <v>19</v>
          </cell>
          <cell r="CB720">
            <v>21</v>
          </cell>
          <cell r="CC720">
            <v>10</v>
          </cell>
          <cell r="CD720">
            <v>13</v>
          </cell>
          <cell r="CE720">
            <v>12</v>
          </cell>
          <cell r="CF720">
            <v>10</v>
          </cell>
          <cell r="CG720">
            <v>9</v>
          </cell>
          <cell r="CH720">
            <v>11</v>
          </cell>
          <cell r="CI720">
            <v>5</v>
          </cell>
          <cell r="CJ720">
            <v>12</v>
          </cell>
          <cell r="CK720">
            <v>5</v>
          </cell>
          <cell r="CL720">
            <v>6</v>
          </cell>
          <cell r="CM720">
            <v>5</v>
          </cell>
          <cell r="CN720">
            <v>5</v>
          </cell>
          <cell r="CO720">
            <v>9</v>
          </cell>
          <cell r="CP720">
            <v>5</v>
          </cell>
          <cell r="CQ720">
            <v>4</v>
          </cell>
          <cell r="CR720">
            <v>2</v>
          </cell>
          <cell r="CS720">
            <v>0</v>
          </cell>
          <cell r="CT720">
            <v>2</v>
          </cell>
          <cell r="CU720">
            <v>1</v>
          </cell>
          <cell r="CV720">
            <v>1</v>
          </cell>
          <cell r="CW720">
            <v>1</v>
          </cell>
          <cell r="CX720">
            <v>0</v>
          </cell>
          <cell r="CY720">
            <v>0</v>
          </cell>
          <cell r="CZ720">
            <v>0</v>
          </cell>
          <cell r="DA720">
            <v>0</v>
          </cell>
          <cell r="DB720">
            <v>0</v>
          </cell>
          <cell r="DC720">
            <v>0</v>
          </cell>
          <cell r="DD720">
            <v>0</v>
          </cell>
          <cell r="DE720">
            <v>0</v>
          </cell>
        </row>
        <row r="721">
          <cell r="A721" t="str">
            <v>ﾖﾈｽﾞ42</v>
          </cell>
          <cell r="B721" t="str">
            <v>ﾖﾈｽﾞ</v>
          </cell>
          <cell r="C721">
            <v>4</v>
          </cell>
          <cell r="D721">
            <v>2</v>
          </cell>
          <cell r="E721">
            <v>3</v>
          </cell>
          <cell r="F721">
            <v>2</v>
          </cell>
          <cell r="G721">
            <v>6</v>
          </cell>
          <cell r="H721">
            <v>4</v>
          </cell>
          <cell r="I721">
            <v>6</v>
          </cell>
          <cell r="J721">
            <v>9</v>
          </cell>
          <cell r="K721">
            <v>10</v>
          </cell>
          <cell r="L721">
            <v>10</v>
          </cell>
          <cell r="M721">
            <v>7</v>
          </cell>
          <cell r="N721">
            <v>10</v>
          </cell>
          <cell r="O721">
            <v>14</v>
          </cell>
          <cell r="P721">
            <v>16</v>
          </cell>
          <cell r="Q721">
            <v>10</v>
          </cell>
          <cell r="R721">
            <v>10</v>
          </cell>
          <cell r="S721">
            <v>9</v>
          </cell>
          <cell r="T721">
            <v>13</v>
          </cell>
          <cell r="U721">
            <v>11</v>
          </cell>
          <cell r="V721">
            <v>9</v>
          </cell>
          <cell r="W721">
            <v>6</v>
          </cell>
          <cell r="X721">
            <v>10</v>
          </cell>
          <cell r="Y721">
            <v>15</v>
          </cell>
          <cell r="Z721">
            <v>7</v>
          </cell>
          <cell r="AA721">
            <v>13</v>
          </cell>
          <cell r="AB721">
            <v>8</v>
          </cell>
          <cell r="AC721">
            <v>4</v>
          </cell>
          <cell r="AD721">
            <v>6</v>
          </cell>
          <cell r="AE721">
            <v>5</v>
          </cell>
          <cell r="AF721">
            <v>8</v>
          </cell>
          <cell r="AG721">
            <v>7</v>
          </cell>
          <cell r="AH721">
            <v>9</v>
          </cell>
          <cell r="AI721">
            <v>8</v>
          </cell>
          <cell r="AJ721">
            <v>8</v>
          </cell>
          <cell r="AK721">
            <v>14</v>
          </cell>
          <cell r="AL721">
            <v>9</v>
          </cell>
          <cell r="AM721">
            <v>12</v>
          </cell>
          <cell r="AN721">
            <v>10</v>
          </cell>
          <cell r="AO721">
            <v>14</v>
          </cell>
          <cell r="AP721">
            <v>22</v>
          </cell>
          <cell r="AQ721">
            <v>15</v>
          </cell>
          <cell r="AR721">
            <v>17</v>
          </cell>
          <cell r="AS721">
            <v>12</v>
          </cell>
          <cell r="AT721">
            <v>13</v>
          </cell>
          <cell r="AU721">
            <v>22</v>
          </cell>
          <cell r="AV721">
            <v>13</v>
          </cell>
          <cell r="AW721">
            <v>16</v>
          </cell>
          <cell r="AX721">
            <v>16</v>
          </cell>
          <cell r="AY721">
            <v>18</v>
          </cell>
          <cell r="AZ721">
            <v>23</v>
          </cell>
          <cell r="BA721">
            <v>14</v>
          </cell>
          <cell r="BB721">
            <v>11</v>
          </cell>
          <cell r="BC721">
            <v>14</v>
          </cell>
          <cell r="BD721">
            <v>7</v>
          </cell>
          <cell r="BE721">
            <v>10</v>
          </cell>
          <cell r="BF721">
            <v>9</v>
          </cell>
          <cell r="BG721">
            <v>14</v>
          </cell>
          <cell r="BH721">
            <v>13</v>
          </cell>
          <cell r="BI721">
            <v>11</v>
          </cell>
          <cell r="BJ721">
            <v>18</v>
          </cell>
          <cell r="BK721">
            <v>19</v>
          </cell>
          <cell r="BL721">
            <v>27</v>
          </cell>
          <cell r="BM721">
            <v>22</v>
          </cell>
          <cell r="BN721">
            <v>12</v>
          </cell>
          <cell r="BO721">
            <v>25</v>
          </cell>
          <cell r="BP721">
            <v>12</v>
          </cell>
          <cell r="BQ721">
            <v>23</v>
          </cell>
          <cell r="BR721">
            <v>25</v>
          </cell>
          <cell r="BS721">
            <v>20</v>
          </cell>
          <cell r="BT721">
            <v>20</v>
          </cell>
          <cell r="BU721">
            <v>25</v>
          </cell>
          <cell r="BV721">
            <v>23</v>
          </cell>
          <cell r="BW721">
            <v>23</v>
          </cell>
          <cell r="BX721">
            <v>14</v>
          </cell>
          <cell r="BY721">
            <v>17</v>
          </cell>
          <cell r="BZ721">
            <v>22</v>
          </cell>
          <cell r="CA721">
            <v>14</v>
          </cell>
          <cell r="CB721">
            <v>14</v>
          </cell>
          <cell r="CC721">
            <v>15</v>
          </cell>
          <cell r="CD721">
            <v>15</v>
          </cell>
          <cell r="CE721">
            <v>9</v>
          </cell>
          <cell r="CF721">
            <v>16</v>
          </cell>
          <cell r="CG721">
            <v>14</v>
          </cell>
          <cell r="CH721">
            <v>9</v>
          </cell>
          <cell r="CI721">
            <v>9</v>
          </cell>
          <cell r="CJ721">
            <v>13</v>
          </cell>
          <cell r="CK721">
            <v>15</v>
          </cell>
          <cell r="CL721">
            <v>16</v>
          </cell>
          <cell r="CM721">
            <v>7</v>
          </cell>
          <cell r="CN721">
            <v>6</v>
          </cell>
          <cell r="CO721">
            <v>7</v>
          </cell>
          <cell r="CP721">
            <v>2</v>
          </cell>
          <cell r="CQ721">
            <v>5</v>
          </cell>
          <cell r="CR721">
            <v>4</v>
          </cell>
          <cell r="CS721">
            <v>4</v>
          </cell>
          <cell r="CT721">
            <v>6</v>
          </cell>
          <cell r="CU721">
            <v>5</v>
          </cell>
          <cell r="CV721">
            <v>0</v>
          </cell>
          <cell r="CW721">
            <v>2</v>
          </cell>
          <cell r="CX721">
            <v>3</v>
          </cell>
          <cell r="CY721">
            <v>1</v>
          </cell>
          <cell r="CZ721">
            <v>0</v>
          </cell>
          <cell r="DA721">
            <v>0</v>
          </cell>
          <cell r="DB721">
            <v>0</v>
          </cell>
          <cell r="DC721">
            <v>0</v>
          </cell>
          <cell r="DD721">
            <v>0</v>
          </cell>
          <cell r="DE721">
            <v>0</v>
          </cell>
        </row>
        <row r="722">
          <cell r="A722" t="str">
            <v>ﾜｶﾊﾞ41</v>
          </cell>
          <cell r="B722" t="str">
            <v>ﾜｶﾊﾞ</v>
          </cell>
          <cell r="C722">
            <v>4</v>
          </cell>
          <cell r="D722">
            <v>1</v>
          </cell>
          <cell r="E722">
            <v>23</v>
          </cell>
          <cell r="F722">
            <v>34</v>
          </cell>
          <cell r="G722">
            <v>29</v>
          </cell>
          <cell r="H722">
            <v>19</v>
          </cell>
          <cell r="I722">
            <v>21</v>
          </cell>
          <cell r="J722">
            <v>14</v>
          </cell>
          <cell r="K722">
            <v>22</v>
          </cell>
          <cell r="L722">
            <v>33</v>
          </cell>
          <cell r="M722">
            <v>17</v>
          </cell>
          <cell r="N722">
            <v>26</v>
          </cell>
          <cell r="O722">
            <v>27</v>
          </cell>
          <cell r="P722">
            <v>21</v>
          </cell>
          <cell r="Q722">
            <v>27</v>
          </cell>
          <cell r="R722">
            <v>31</v>
          </cell>
          <cell r="S722">
            <v>20</v>
          </cell>
          <cell r="T722">
            <v>27</v>
          </cell>
          <cell r="U722">
            <v>20</v>
          </cell>
          <cell r="V722">
            <v>33</v>
          </cell>
          <cell r="W722">
            <v>21</v>
          </cell>
          <cell r="X722">
            <v>36</v>
          </cell>
          <cell r="Y722">
            <v>31</v>
          </cell>
          <cell r="Z722">
            <v>37</v>
          </cell>
          <cell r="AA722">
            <v>27</v>
          </cell>
          <cell r="AB722">
            <v>42</v>
          </cell>
          <cell r="AC722">
            <v>55</v>
          </cell>
          <cell r="AD722">
            <v>67</v>
          </cell>
          <cell r="AE722">
            <v>67</v>
          </cell>
          <cell r="AF722">
            <v>71</v>
          </cell>
          <cell r="AG722">
            <v>74</v>
          </cell>
          <cell r="AH722">
            <v>65</v>
          </cell>
          <cell r="AI722">
            <v>65</v>
          </cell>
          <cell r="AJ722">
            <v>57</v>
          </cell>
          <cell r="AK722">
            <v>51</v>
          </cell>
          <cell r="AL722">
            <v>37</v>
          </cell>
          <cell r="AM722">
            <v>38</v>
          </cell>
          <cell r="AN722">
            <v>59</v>
          </cell>
          <cell r="AO722">
            <v>50</v>
          </cell>
          <cell r="AP722">
            <v>28</v>
          </cell>
          <cell r="AQ722">
            <v>48</v>
          </cell>
          <cell r="AR722">
            <v>45</v>
          </cell>
          <cell r="AS722">
            <v>42</v>
          </cell>
          <cell r="AT722">
            <v>54</v>
          </cell>
          <cell r="AU722">
            <v>55</v>
          </cell>
          <cell r="AV722">
            <v>54</v>
          </cell>
          <cell r="AW722">
            <v>40</v>
          </cell>
          <cell r="AX722">
            <v>38</v>
          </cell>
          <cell r="AY722">
            <v>41</v>
          </cell>
          <cell r="AZ722">
            <v>35</v>
          </cell>
          <cell r="BA722">
            <v>43</v>
          </cell>
          <cell r="BB722">
            <v>41</v>
          </cell>
          <cell r="BC722">
            <v>39</v>
          </cell>
          <cell r="BD722">
            <v>23</v>
          </cell>
          <cell r="BE722">
            <v>53</v>
          </cell>
          <cell r="BF722">
            <v>34</v>
          </cell>
          <cell r="BG722">
            <v>34</v>
          </cell>
          <cell r="BH722">
            <v>39</v>
          </cell>
          <cell r="BI722">
            <v>41</v>
          </cell>
          <cell r="BJ722">
            <v>39</v>
          </cell>
          <cell r="BK722">
            <v>28</v>
          </cell>
          <cell r="BL722">
            <v>34</v>
          </cell>
          <cell r="BM722">
            <v>32</v>
          </cell>
          <cell r="BN722">
            <v>28</v>
          </cell>
          <cell r="BO722">
            <v>32</v>
          </cell>
          <cell r="BP722">
            <v>29</v>
          </cell>
          <cell r="BQ722">
            <v>29</v>
          </cell>
          <cell r="BR722">
            <v>37</v>
          </cell>
          <cell r="BS722">
            <v>28</v>
          </cell>
          <cell r="BT722">
            <v>40</v>
          </cell>
          <cell r="BU722">
            <v>46</v>
          </cell>
          <cell r="BV722">
            <v>33</v>
          </cell>
          <cell r="BW722">
            <v>38</v>
          </cell>
          <cell r="BX722">
            <v>16</v>
          </cell>
          <cell r="BY722">
            <v>20</v>
          </cell>
          <cell r="BZ722">
            <v>32</v>
          </cell>
          <cell r="CA722">
            <v>28</v>
          </cell>
          <cell r="CB722">
            <v>30</v>
          </cell>
          <cell r="CC722">
            <v>27</v>
          </cell>
          <cell r="CD722">
            <v>27</v>
          </cell>
          <cell r="CE722">
            <v>17</v>
          </cell>
          <cell r="CF722">
            <v>27</v>
          </cell>
          <cell r="CG722">
            <v>15</v>
          </cell>
          <cell r="CH722">
            <v>15</v>
          </cell>
          <cell r="CI722">
            <v>10</v>
          </cell>
          <cell r="CJ722">
            <v>18</v>
          </cell>
          <cell r="CK722">
            <v>8</v>
          </cell>
          <cell r="CL722">
            <v>19</v>
          </cell>
          <cell r="CM722">
            <v>11</v>
          </cell>
          <cell r="CN722">
            <v>9</v>
          </cell>
          <cell r="CO722">
            <v>9</v>
          </cell>
          <cell r="CP722">
            <v>6</v>
          </cell>
          <cell r="CQ722">
            <v>2</v>
          </cell>
          <cell r="CR722">
            <v>3</v>
          </cell>
          <cell r="CS722">
            <v>2</v>
          </cell>
          <cell r="CT722">
            <v>3</v>
          </cell>
          <cell r="CU722">
            <v>0</v>
          </cell>
          <cell r="CV722">
            <v>0</v>
          </cell>
          <cell r="CW722">
            <v>0</v>
          </cell>
          <cell r="CX722">
            <v>0</v>
          </cell>
          <cell r="CY722">
            <v>0</v>
          </cell>
          <cell r="CZ722">
            <v>1</v>
          </cell>
          <cell r="DA722">
            <v>0</v>
          </cell>
          <cell r="DB722">
            <v>0</v>
          </cell>
          <cell r="DC722">
            <v>0</v>
          </cell>
          <cell r="DD722">
            <v>0</v>
          </cell>
          <cell r="DE722">
            <v>0</v>
          </cell>
        </row>
        <row r="723">
          <cell r="A723" t="str">
            <v>ﾜｶﾊﾞ42</v>
          </cell>
          <cell r="B723" t="str">
            <v>ﾜｶﾊﾞ</v>
          </cell>
          <cell r="C723">
            <v>4</v>
          </cell>
          <cell r="D723">
            <v>2</v>
          </cell>
          <cell r="E723">
            <v>43</v>
          </cell>
          <cell r="F723">
            <v>29</v>
          </cell>
          <cell r="G723">
            <v>29</v>
          </cell>
          <cell r="H723">
            <v>21</v>
          </cell>
          <cell r="I723">
            <v>24</v>
          </cell>
          <cell r="J723">
            <v>19</v>
          </cell>
          <cell r="K723">
            <v>16</v>
          </cell>
          <cell r="L723">
            <v>27</v>
          </cell>
          <cell r="M723">
            <v>13</v>
          </cell>
          <cell r="N723">
            <v>26</v>
          </cell>
          <cell r="O723">
            <v>26</v>
          </cell>
          <cell r="P723">
            <v>21</v>
          </cell>
          <cell r="Q723">
            <v>27</v>
          </cell>
          <cell r="R723">
            <v>35</v>
          </cell>
          <cell r="S723">
            <v>30</v>
          </cell>
          <cell r="T723">
            <v>29</v>
          </cell>
          <cell r="U723">
            <v>20</v>
          </cell>
          <cell r="V723">
            <v>27</v>
          </cell>
          <cell r="W723">
            <v>24</v>
          </cell>
          <cell r="X723">
            <v>32</v>
          </cell>
          <cell r="Y723">
            <v>22</v>
          </cell>
          <cell r="Z723">
            <v>22</v>
          </cell>
          <cell r="AA723">
            <v>23</v>
          </cell>
          <cell r="AB723">
            <v>33</v>
          </cell>
          <cell r="AC723">
            <v>27</v>
          </cell>
          <cell r="AD723">
            <v>31</v>
          </cell>
          <cell r="AE723">
            <v>40</v>
          </cell>
          <cell r="AF723">
            <v>38</v>
          </cell>
          <cell r="AG723">
            <v>34</v>
          </cell>
          <cell r="AH723">
            <v>27</v>
          </cell>
          <cell r="AI723">
            <v>38</v>
          </cell>
          <cell r="AJ723">
            <v>38</v>
          </cell>
          <cell r="AK723">
            <v>47</v>
          </cell>
          <cell r="AL723">
            <v>43</v>
          </cell>
          <cell r="AM723">
            <v>34</v>
          </cell>
          <cell r="AN723">
            <v>34</v>
          </cell>
          <cell r="AO723">
            <v>31</v>
          </cell>
          <cell r="AP723">
            <v>31</v>
          </cell>
          <cell r="AQ723">
            <v>43</v>
          </cell>
          <cell r="AR723">
            <v>36</v>
          </cell>
          <cell r="AS723">
            <v>36</v>
          </cell>
          <cell r="AT723">
            <v>43</v>
          </cell>
          <cell r="AU723">
            <v>45</v>
          </cell>
          <cell r="AV723">
            <v>37</v>
          </cell>
          <cell r="AW723">
            <v>34</v>
          </cell>
          <cell r="AX723">
            <v>38</v>
          </cell>
          <cell r="AY723">
            <v>40</v>
          </cell>
          <cell r="AZ723">
            <v>44</v>
          </cell>
          <cell r="BA723">
            <v>38</v>
          </cell>
          <cell r="BB723">
            <v>26</v>
          </cell>
          <cell r="BC723">
            <v>41</v>
          </cell>
          <cell r="BD723">
            <v>27</v>
          </cell>
          <cell r="BE723">
            <v>38</v>
          </cell>
          <cell r="BF723">
            <v>44</v>
          </cell>
          <cell r="BG723">
            <v>35</v>
          </cell>
          <cell r="BH723">
            <v>27</v>
          </cell>
          <cell r="BI723">
            <v>33</v>
          </cell>
          <cell r="BJ723">
            <v>27</v>
          </cell>
          <cell r="BK723">
            <v>28</v>
          </cell>
          <cell r="BL723">
            <v>30</v>
          </cell>
          <cell r="BM723">
            <v>21</v>
          </cell>
          <cell r="BN723">
            <v>30</v>
          </cell>
          <cell r="BO723">
            <v>37</v>
          </cell>
          <cell r="BP723">
            <v>32</v>
          </cell>
          <cell r="BQ723">
            <v>32</v>
          </cell>
          <cell r="BR723">
            <v>27</v>
          </cell>
          <cell r="BS723">
            <v>39</v>
          </cell>
          <cell r="BT723">
            <v>32</v>
          </cell>
          <cell r="BU723">
            <v>41</v>
          </cell>
          <cell r="BV723">
            <v>39</v>
          </cell>
          <cell r="BW723">
            <v>43</v>
          </cell>
          <cell r="BX723">
            <v>33</v>
          </cell>
          <cell r="BY723">
            <v>20</v>
          </cell>
          <cell r="BZ723">
            <v>35</v>
          </cell>
          <cell r="CA723">
            <v>30</v>
          </cell>
          <cell r="CB723">
            <v>38</v>
          </cell>
          <cell r="CC723">
            <v>19</v>
          </cell>
          <cell r="CD723">
            <v>28</v>
          </cell>
          <cell r="CE723">
            <v>18</v>
          </cell>
          <cell r="CF723">
            <v>21</v>
          </cell>
          <cell r="CG723">
            <v>23</v>
          </cell>
          <cell r="CH723">
            <v>18</v>
          </cell>
          <cell r="CI723">
            <v>18</v>
          </cell>
          <cell r="CJ723">
            <v>17</v>
          </cell>
          <cell r="CK723">
            <v>24</v>
          </cell>
          <cell r="CL723">
            <v>13</v>
          </cell>
          <cell r="CM723">
            <v>10</v>
          </cell>
          <cell r="CN723">
            <v>24</v>
          </cell>
          <cell r="CO723">
            <v>12</v>
          </cell>
          <cell r="CP723">
            <v>19</v>
          </cell>
          <cell r="CQ723">
            <v>14</v>
          </cell>
          <cell r="CR723">
            <v>14</v>
          </cell>
          <cell r="CS723">
            <v>6</v>
          </cell>
          <cell r="CT723">
            <v>2</v>
          </cell>
          <cell r="CU723">
            <v>2</v>
          </cell>
          <cell r="CV723">
            <v>2</v>
          </cell>
          <cell r="CW723">
            <v>3</v>
          </cell>
          <cell r="CX723">
            <v>1</v>
          </cell>
          <cell r="CY723">
            <v>2</v>
          </cell>
          <cell r="CZ723">
            <v>1</v>
          </cell>
          <cell r="DA723">
            <v>1</v>
          </cell>
          <cell r="DB723">
            <v>0</v>
          </cell>
          <cell r="DC723">
            <v>0</v>
          </cell>
          <cell r="DD723">
            <v>0</v>
          </cell>
          <cell r="DE723">
            <v>0</v>
          </cell>
        </row>
        <row r="724">
          <cell r="A724" t="str">
            <v>ﾜﾀｾ 41</v>
          </cell>
          <cell r="B724" t="str">
            <v xml:space="preserve">ﾜﾀｾ </v>
          </cell>
          <cell r="C724">
            <v>4</v>
          </cell>
          <cell r="D724">
            <v>1</v>
          </cell>
          <cell r="E724">
            <v>8</v>
          </cell>
          <cell r="F724">
            <v>20</v>
          </cell>
          <cell r="G724">
            <v>5</v>
          </cell>
          <cell r="H724">
            <v>7</v>
          </cell>
          <cell r="I724">
            <v>8</v>
          </cell>
          <cell r="J724">
            <v>6</v>
          </cell>
          <cell r="K724">
            <v>2</v>
          </cell>
          <cell r="L724">
            <v>7</v>
          </cell>
          <cell r="M724">
            <v>11</v>
          </cell>
          <cell r="N724">
            <v>13</v>
          </cell>
          <cell r="O724">
            <v>8</v>
          </cell>
          <cell r="P724">
            <v>9</v>
          </cell>
          <cell r="Q724">
            <v>9</v>
          </cell>
          <cell r="R724">
            <v>5</v>
          </cell>
          <cell r="S724">
            <v>19</v>
          </cell>
          <cell r="T724">
            <v>14</v>
          </cell>
          <cell r="U724">
            <v>8</v>
          </cell>
          <cell r="V724">
            <v>17</v>
          </cell>
          <cell r="W724">
            <v>11</v>
          </cell>
          <cell r="X724">
            <v>10</v>
          </cell>
          <cell r="Y724">
            <v>11</v>
          </cell>
          <cell r="Z724">
            <v>8</v>
          </cell>
          <cell r="AA724">
            <v>12</v>
          </cell>
          <cell r="AB724">
            <v>11</v>
          </cell>
          <cell r="AC724">
            <v>15</v>
          </cell>
          <cell r="AD724">
            <v>13</v>
          </cell>
          <cell r="AE724">
            <v>12</v>
          </cell>
          <cell r="AF724">
            <v>10</v>
          </cell>
          <cell r="AG724">
            <v>15</v>
          </cell>
          <cell r="AH724">
            <v>13</v>
          </cell>
          <cell r="AI724">
            <v>17</v>
          </cell>
          <cell r="AJ724">
            <v>17</v>
          </cell>
          <cell r="AK724">
            <v>16</v>
          </cell>
          <cell r="AL724">
            <v>11</v>
          </cell>
          <cell r="AM724">
            <v>19</v>
          </cell>
          <cell r="AN724">
            <v>23</v>
          </cell>
          <cell r="AO724">
            <v>12</v>
          </cell>
          <cell r="AP724">
            <v>19</v>
          </cell>
          <cell r="AQ724">
            <v>13</v>
          </cell>
          <cell r="AR724">
            <v>14</v>
          </cell>
          <cell r="AS724">
            <v>20</v>
          </cell>
          <cell r="AT724">
            <v>26</v>
          </cell>
          <cell r="AU724">
            <v>15</v>
          </cell>
          <cell r="AV724">
            <v>17</v>
          </cell>
          <cell r="AW724">
            <v>24</v>
          </cell>
          <cell r="AX724">
            <v>30</v>
          </cell>
          <cell r="AY724">
            <v>16</v>
          </cell>
          <cell r="AZ724">
            <v>22</v>
          </cell>
          <cell r="BA724">
            <v>23</v>
          </cell>
          <cell r="BB724">
            <v>14</v>
          </cell>
          <cell r="BC724">
            <v>21</v>
          </cell>
          <cell r="BD724">
            <v>19</v>
          </cell>
          <cell r="BE724">
            <v>19</v>
          </cell>
          <cell r="BF724">
            <v>17</v>
          </cell>
          <cell r="BG724">
            <v>20</v>
          </cell>
          <cell r="BH724">
            <v>11</v>
          </cell>
          <cell r="BI724">
            <v>13</v>
          </cell>
          <cell r="BJ724">
            <v>17</v>
          </cell>
          <cell r="BK724">
            <v>15</v>
          </cell>
          <cell r="BL724">
            <v>16</v>
          </cell>
          <cell r="BM724">
            <v>12</v>
          </cell>
          <cell r="BN724">
            <v>23</v>
          </cell>
          <cell r="BO724">
            <v>14</v>
          </cell>
          <cell r="BP724">
            <v>9</v>
          </cell>
          <cell r="BQ724">
            <v>7</v>
          </cell>
          <cell r="BR724">
            <v>14</v>
          </cell>
          <cell r="BS724">
            <v>13</v>
          </cell>
          <cell r="BT724">
            <v>11</v>
          </cell>
          <cell r="BU724">
            <v>17</v>
          </cell>
          <cell r="BV724">
            <v>14</v>
          </cell>
          <cell r="BW724">
            <v>8</v>
          </cell>
          <cell r="BX724">
            <v>6</v>
          </cell>
          <cell r="BY724">
            <v>6</v>
          </cell>
          <cell r="BZ724">
            <v>11</v>
          </cell>
          <cell r="CA724">
            <v>10</v>
          </cell>
          <cell r="CB724">
            <v>9</v>
          </cell>
          <cell r="CC724">
            <v>7</v>
          </cell>
          <cell r="CD724">
            <v>13</v>
          </cell>
          <cell r="CE724">
            <v>11</v>
          </cell>
          <cell r="CF724">
            <v>6</v>
          </cell>
          <cell r="CG724">
            <v>10</v>
          </cell>
          <cell r="CH724">
            <v>6</v>
          </cell>
          <cell r="CI724">
            <v>5</v>
          </cell>
          <cell r="CJ724">
            <v>6</v>
          </cell>
          <cell r="CK724">
            <v>6</v>
          </cell>
          <cell r="CL724">
            <v>3</v>
          </cell>
          <cell r="CM724">
            <v>2</v>
          </cell>
          <cell r="CN724">
            <v>4</v>
          </cell>
          <cell r="CO724">
            <v>1</v>
          </cell>
          <cell r="CP724">
            <v>1</v>
          </cell>
          <cell r="CQ724">
            <v>0</v>
          </cell>
          <cell r="CR724">
            <v>1</v>
          </cell>
          <cell r="CS724">
            <v>2</v>
          </cell>
          <cell r="CT724">
            <v>1</v>
          </cell>
          <cell r="CU724">
            <v>0</v>
          </cell>
          <cell r="CV724">
            <v>0</v>
          </cell>
          <cell r="CW724">
            <v>0</v>
          </cell>
          <cell r="CX724">
            <v>0</v>
          </cell>
          <cell r="CY724">
            <v>0</v>
          </cell>
          <cell r="CZ724">
            <v>0</v>
          </cell>
          <cell r="DA724">
            <v>1</v>
          </cell>
          <cell r="DB724">
            <v>0</v>
          </cell>
          <cell r="DC724">
            <v>0</v>
          </cell>
          <cell r="DD724">
            <v>0</v>
          </cell>
          <cell r="DE724">
            <v>0</v>
          </cell>
        </row>
        <row r="725">
          <cell r="A725" t="str">
            <v>ﾜﾀｾ 42</v>
          </cell>
          <cell r="B725" t="str">
            <v xml:space="preserve">ﾜﾀｾ </v>
          </cell>
          <cell r="C725">
            <v>4</v>
          </cell>
          <cell r="D725">
            <v>2</v>
          </cell>
          <cell r="E725">
            <v>14</v>
          </cell>
          <cell r="F725">
            <v>4</v>
          </cell>
          <cell r="G725">
            <v>9</v>
          </cell>
          <cell r="H725">
            <v>7</v>
          </cell>
          <cell r="I725">
            <v>7</v>
          </cell>
          <cell r="J725">
            <v>12</v>
          </cell>
          <cell r="K725">
            <v>11</v>
          </cell>
          <cell r="L725">
            <v>4</v>
          </cell>
          <cell r="M725">
            <v>7</v>
          </cell>
          <cell r="N725">
            <v>6</v>
          </cell>
          <cell r="O725">
            <v>8</v>
          </cell>
          <cell r="P725">
            <v>7</v>
          </cell>
          <cell r="Q725">
            <v>18</v>
          </cell>
          <cell r="R725">
            <v>15</v>
          </cell>
          <cell r="S725">
            <v>8</v>
          </cell>
          <cell r="T725">
            <v>4</v>
          </cell>
          <cell r="U725">
            <v>8</v>
          </cell>
          <cell r="V725">
            <v>8</v>
          </cell>
          <cell r="W725">
            <v>9</v>
          </cell>
          <cell r="X725">
            <v>15</v>
          </cell>
          <cell r="Y725">
            <v>15</v>
          </cell>
          <cell r="Z725">
            <v>17</v>
          </cell>
          <cell r="AA725">
            <v>10</v>
          </cell>
          <cell r="AB725">
            <v>8</v>
          </cell>
          <cell r="AC725">
            <v>11</v>
          </cell>
          <cell r="AD725">
            <v>18</v>
          </cell>
          <cell r="AE725">
            <v>11</v>
          </cell>
          <cell r="AF725">
            <v>16</v>
          </cell>
          <cell r="AG725">
            <v>16</v>
          </cell>
          <cell r="AH725">
            <v>6</v>
          </cell>
          <cell r="AI725">
            <v>14</v>
          </cell>
          <cell r="AJ725">
            <v>16</v>
          </cell>
          <cell r="AK725">
            <v>10</v>
          </cell>
          <cell r="AL725">
            <v>15</v>
          </cell>
          <cell r="AM725">
            <v>13</v>
          </cell>
          <cell r="AN725">
            <v>12</v>
          </cell>
          <cell r="AO725">
            <v>15</v>
          </cell>
          <cell r="AP725">
            <v>13</v>
          </cell>
          <cell r="AQ725">
            <v>12</v>
          </cell>
          <cell r="AR725">
            <v>11</v>
          </cell>
          <cell r="AS725">
            <v>20</v>
          </cell>
          <cell r="AT725">
            <v>17</v>
          </cell>
          <cell r="AU725">
            <v>17</v>
          </cell>
          <cell r="AV725">
            <v>10</v>
          </cell>
          <cell r="AW725">
            <v>17</v>
          </cell>
          <cell r="AX725">
            <v>22</v>
          </cell>
          <cell r="AY725">
            <v>22</v>
          </cell>
          <cell r="AZ725">
            <v>30</v>
          </cell>
          <cell r="BA725">
            <v>10</v>
          </cell>
          <cell r="BB725">
            <v>26</v>
          </cell>
          <cell r="BC725">
            <v>17</v>
          </cell>
          <cell r="BD725">
            <v>11</v>
          </cell>
          <cell r="BE725">
            <v>18</v>
          </cell>
          <cell r="BF725">
            <v>14</v>
          </cell>
          <cell r="BG725">
            <v>17</v>
          </cell>
          <cell r="BH725">
            <v>14</v>
          </cell>
          <cell r="BI725">
            <v>7</v>
          </cell>
          <cell r="BJ725">
            <v>15</v>
          </cell>
          <cell r="BK725">
            <v>15</v>
          </cell>
          <cell r="BL725">
            <v>5</v>
          </cell>
          <cell r="BM725">
            <v>12</v>
          </cell>
          <cell r="BN725">
            <v>13</v>
          </cell>
          <cell r="BO725">
            <v>18</v>
          </cell>
          <cell r="BP725">
            <v>13</v>
          </cell>
          <cell r="BQ725">
            <v>10</v>
          </cell>
          <cell r="BR725">
            <v>17</v>
          </cell>
          <cell r="BS725">
            <v>17</v>
          </cell>
          <cell r="BT725">
            <v>8</v>
          </cell>
          <cell r="BU725">
            <v>7</v>
          </cell>
          <cell r="BV725">
            <v>14</v>
          </cell>
          <cell r="BW725">
            <v>16</v>
          </cell>
          <cell r="BX725">
            <v>5</v>
          </cell>
          <cell r="BY725">
            <v>4</v>
          </cell>
          <cell r="BZ725">
            <v>11</v>
          </cell>
          <cell r="CA725">
            <v>13</v>
          </cell>
          <cell r="CB725">
            <v>13</v>
          </cell>
          <cell r="CC725">
            <v>9</v>
          </cell>
          <cell r="CD725">
            <v>8</v>
          </cell>
          <cell r="CE725">
            <v>11</v>
          </cell>
          <cell r="CF725">
            <v>14</v>
          </cell>
          <cell r="CG725">
            <v>6</v>
          </cell>
          <cell r="CH725">
            <v>6</v>
          </cell>
          <cell r="CI725">
            <v>7</v>
          </cell>
          <cell r="CJ725">
            <v>6</v>
          </cell>
          <cell r="CK725">
            <v>8</v>
          </cell>
          <cell r="CL725">
            <v>8</v>
          </cell>
          <cell r="CM725">
            <v>4</v>
          </cell>
          <cell r="CN725">
            <v>5</v>
          </cell>
          <cell r="CO725">
            <v>4</v>
          </cell>
          <cell r="CP725">
            <v>4</v>
          </cell>
          <cell r="CQ725">
            <v>3</v>
          </cell>
          <cell r="CR725">
            <v>5</v>
          </cell>
          <cell r="CS725">
            <v>1</v>
          </cell>
          <cell r="CT725">
            <v>1</v>
          </cell>
          <cell r="CU725">
            <v>0</v>
          </cell>
          <cell r="CV725">
            <v>3</v>
          </cell>
          <cell r="CW725">
            <v>1</v>
          </cell>
          <cell r="CX725">
            <v>1</v>
          </cell>
          <cell r="CY725">
            <v>0</v>
          </cell>
          <cell r="CZ725">
            <v>0</v>
          </cell>
          <cell r="DA725">
            <v>0</v>
          </cell>
          <cell r="DB725">
            <v>0</v>
          </cell>
          <cell r="DC725">
            <v>0</v>
          </cell>
          <cell r="DD725">
            <v>0</v>
          </cell>
          <cell r="DE725">
            <v>0</v>
          </cell>
        </row>
        <row r="726">
          <cell r="A726" t="str">
            <v>ﾐﾅﾐｸ41</v>
          </cell>
          <cell r="B726" t="str">
            <v>ﾐﾅﾐｸ</v>
          </cell>
          <cell r="C726">
            <v>4</v>
          </cell>
          <cell r="D726">
            <v>1</v>
          </cell>
          <cell r="E726">
            <v>438</v>
          </cell>
          <cell r="F726">
            <v>422</v>
          </cell>
          <cell r="G726">
            <v>404</v>
          </cell>
          <cell r="H726">
            <v>442</v>
          </cell>
          <cell r="I726">
            <v>456</v>
          </cell>
          <cell r="J726">
            <v>440</v>
          </cell>
          <cell r="K726">
            <v>446</v>
          </cell>
          <cell r="L726">
            <v>440</v>
          </cell>
          <cell r="M726">
            <v>495</v>
          </cell>
          <cell r="N726">
            <v>488</v>
          </cell>
          <cell r="O726">
            <v>516</v>
          </cell>
          <cell r="P726">
            <v>481</v>
          </cell>
          <cell r="Q726">
            <v>475</v>
          </cell>
          <cell r="R726">
            <v>546</v>
          </cell>
          <cell r="S726">
            <v>514</v>
          </cell>
          <cell r="T726">
            <v>538</v>
          </cell>
          <cell r="U726">
            <v>479</v>
          </cell>
          <cell r="V726">
            <v>532</v>
          </cell>
          <cell r="W726">
            <v>518</v>
          </cell>
          <cell r="X726">
            <v>510</v>
          </cell>
          <cell r="Y726">
            <v>481</v>
          </cell>
          <cell r="Z726">
            <v>487</v>
          </cell>
          <cell r="AA726">
            <v>507</v>
          </cell>
          <cell r="AB726">
            <v>494</v>
          </cell>
          <cell r="AC726">
            <v>555</v>
          </cell>
          <cell r="AD726">
            <v>580</v>
          </cell>
          <cell r="AE726">
            <v>644</v>
          </cell>
          <cell r="AF726">
            <v>624</v>
          </cell>
          <cell r="AG726">
            <v>708</v>
          </cell>
          <cell r="AH726">
            <v>672</v>
          </cell>
          <cell r="AI726">
            <v>602</v>
          </cell>
          <cell r="AJ726">
            <v>671</v>
          </cell>
          <cell r="AK726">
            <v>651</v>
          </cell>
          <cell r="AL726">
            <v>653</v>
          </cell>
          <cell r="AM726">
            <v>670</v>
          </cell>
          <cell r="AN726">
            <v>699</v>
          </cell>
          <cell r="AO726">
            <v>629</v>
          </cell>
          <cell r="AP726">
            <v>648</v>
          </cell>
          <cell r="AQ726">
            <v>696</v>
          </cell>
          <cell r="AR726">
            <v>714</v>
          </cell>
          <cell r="AS726">
            <v>751</v>
          </cell>
          <cell r="AT726">
            <v>776</v>
          </cell>
          <cell r="AU726">
            <v>838</v>
          </cell>
          <cell r="AV726">
            <v>826</v>
          </cell>
          <cell r="AW726">
            <v>859</v>
          </cell>
          <cell r="AX726">
            <v>843</v>
          </cell>
          <cell r="AY726">
            <v>807</v>
          </cell>
          <cell r="AZ726">
            <v>813</v>
          </cell>
          <cell r="BA726">
            <v>790</v>
          </cell>
          <cell r="BB726">
            <v>794</v>
          </cell>
          <cell r="BC726">
            <v>786</v>
          </cell>
          <cell r="BD726">
            <v>563</v>
          </cell>
          <cell r="BE726">
            <v>754</v>
          </cell>
          <cell r="BF726">
            <v>656</v>
          </cell>
          <cell r="BG726">
            <v>675</v>
          </cell>
          <cell r="BH726">
            <v>613</v>
          </cell>
          <cell r="BI726">
            <v>623</v>
          </cell>
          <cell r="BJ726">
            <v>637</v>
          </cell>
          <cell r="BK726">
            <v>611</v>
          </cell>
          <cell r="BL726">
            <v>660</v>
          </cell>
          <cell r="BM726">
            <v>573</v>
          </cell>
          <cell r="BN726">
            <v>574</v>
          </cell>
          <cell r="BO726">
            <v>694</v>
          </cell>
          <cell r="BP726">
            <v>580</v>
          </cell>
          <cell r="BQ726">
            <v>571</v>
          </cell>
          <cell r="BR726">
            <v>704</v>
          </cell>
          <cell r="BS726">
            <v>653</v>
          </cell>
          <cell r="BT726">
            <v>727</v>
          </cell>
          <cell r="BU726">
            <v>797</v>
          </cell>
          <cell r="BV726">
            <v>821</v>
          </cell>
          <cell r="BW726">
            <v>744</v>
          </cell>
          <cell r="BX726">
            <v>467</v>
          </cell>
          <cell r="BY726">
            <v>562</v>
          </cell>
          <cell r="BZ726">
            <v>665</v>
          </cell>
          <cell r="CA726">
            <v>584</v>
          </cell>
          <cell r="CB726">
            <v>568</v>
          </cell>
          <cell r="CC726">
            <v>540</v>
          </cell>
          <cell r="CD726">
            <v>587</v>
          </cell>
          <cell r="CE726">
            <v>406</v>
          </cell>
          <cell r="CF726">
            <v>464</v>
          </cell>
          <cell r="CG726">
            <v>448</v>
          </cell>
          <cell r="CH726">
            <v>377</v>
          </cell>
          <cell r="CI726">
            <v>334</v>
          </cell>
          <cell r="CJ726">
            <v>324</v>
          </cell>
          <cell r="CK726">
            <v>251</v>
          </cell>
          <cell r="CL726">
            <v>267</v>
          </cell>
          <cell r="CM726">
            <v>213</v>
          </cell>
          <cell r="CN726">
            <v>178</v>
          </cell>
          <cell r="CO726">
            <v>146</v>
          </cell>
          <cell r="CP726">
            <v>119</v>
          </cell>
          <cell r="CQ726">
            <v>101</v>
          </cell>
          <cell r="CR726">
            <v>58</v>
          </cell>
          <cell r="CS726">
            <v>42</v>
          </cell>
          <cell r="CT726">
            <v>35</v>
          </cell>
          <cell r="CU726">
            <v>31</v>
          </cell>
          <cell r="CV726">
            <v>16</v>
          </cell>
          <cell r="CW726">
            <v>6</v>
          </cell>
          <cell r="CX726">
            <v>9</v>
          </cell>
          <cell r="CY726">
            <v>5</v>
          </cell>
          <cell r="CZ726">
            <v>3</v>
          </cell>
          <cell r="DA726">
            <v>4</v>
          </cell>
          <cell r="DB726">
            <v>3</v>
          </cell>
          <cell r="DC726">
            <v>0</v>
          </cell>
          <cell r="DD726">
            <v>1</v>
          </cell>
          <cell r="DE726">
            <v>0</v>
          </cell>
        </row>
        <row r="727">
          <cell r="A727" t="str">
            <v>ﾐﾅﾐｸ42</v>
          </cell>
          <cell r="B727" t="str">
            <v>ﾐﾅﾐｸ</v>
          </cell>
          <cell r="C727">
            <v>4</v>
          </cell>
          <cell r="D727">
            <v>2</v>
          </cell>
          <cell r="E727">
            <v>399</v>
          </cell>
          <cell r="F727">
            <v>397</v>
          </cell>
          <cell r="G727">
            <v>419</v>
          </cell>
          <cell r="H727">
            <v>369</v>
          </cell>
          <cell r="I727">
            <v>415</v>
          </cell>
          <cell r="J727">
            <v>446</v>
          </cell>
          <cell r="K727">
            <v>425</v>
          </cell>
          <cell r="L727">
            <v>420</v>
          </cell>
          <cell r="M727">
            <v>424</v>
          </cell>
          <cell r="N727">
            <v>465</v>
          </cell>
          <cell r="O727">
            <v>480</v>
          </cell>
          <cell r="P727">
            <v>436</v>
          </cell>
          <cell r="Q727">
            <v>446</v>
          </cell>
          <cell r="R727">
            <v>517</v>
          </cell>
          <cell r="S727">
            <v>455</v>
          </cell>
          <cell r="T727">
            <v>486</v>
          </cell>
          <cell r="U727">
            <v>522</v>
          </cell>
          <cell r="V727">
            <v>488</v>
          </cell>
          <cell r="W727">
            <v>525</v>
          </cell>
          <cell r="X727">
            <v>496</v>
          </cell>
          <cell r="Y727">
            <v>490</v>
          </cell>
          <cell r="Z727">
            <v>490</v>
          </cell>
          <cell r="AA727">
            <v>439</v>
          </cell>
          <cell r="AB727">
            <v>444</v>
          </cell>
          <cell r="AC727">
            <v>452</v>
          </cell>
          <cell r="AD727">
            <v>446</v>
          </cell>
          <cell r="AE727">
            <v>502</v>
          </cell>
          <cell r="AF727">
            <v>551</v>
          </cell>
          <cell r="AG727">
            <v>527</v>
          </cell>
          <cell r="AH727">
            <v>530</v>
          </cell>
          <cell r="AI727">
            <v>567</v>
          </cell>
          <cell r="AJ727">
            <v>572</v>
          </cell>
          <cell r="AK727">
            <v>577</v>
          </cell>
          <cell r="AL727">
            <v>587</v>
          </cell>
          <cell r="AM727">
            <v>562</v>
          </cell>
          <cell r="AN727">
            <v>604</v>
          </cell>
          <cell r="AO727">
            <v>562</v>
          </cell>
          <cell r="AP727">
            <v>598</v>
          </cell>
          <cell r="AQ727">
            <v>653</v>
          </cell>
          <cell r="AR727">
            <v>655</v>
          </cell>
          <cell r="AS727">
            <v>692</v>
          </cell>
          <cell r="AT727">
            <v>679</v>
          </cell>
          <cell r="AU727">
            <v>742</v>
          </cell>
          <cell r="AV727">
            <v>755</v>
          </cell>
          <cell r="AW727">
            <v>799</v>
          </cell>
          <cell r="AX727">
            <v>764</v>
          </cell>
          <cell r="AY727">
            <v>762</v>
          </cell>
          <cell r="AZ727">
            <v>786</v>
          </cell>
          <cell r="BA727">
            <v>747</v>
          </cell>
          <cell r="BB727">
            <v>697</v>
          </cell>
          <cell r="BC727">
            <v>716</v>
          </cell>
          <cell r="BD727">
            <v>481</v>
          </cell>
          <cell r="BE727">
            <v>674</v>
          </cell>
          <cell r="BF727">
            <v>621</v>
          </cell>
          <cell r="BG727">
            <v>624</v>
          </cell>
          <cell r="BH727">
            <v>527</v>
          </cell>
          <cell r="BI727">
            <v>562</v>
          </cell>
          <cell r="BJ727">
            <v>602</v>
          </cell>
          <cell r="BK727">
            <v>596</v>
          </cell>
          <cell r="BL727">
            <v>622</v>
          </cell>
          <cell r="BM727">
            <v>582</v>
          </cell>
          <cell r="BN727">
            <v>547</v>
          </cell>
          <cell r="BO727">
            <v>598</v>
          </cell>
          <cell r="BP727">
            <v>560</v>
          </cell>
          <cell r="BQ727">
            <v>660</v>
          </cell>
          <cell r="BR727">
            <v>692</v>
          </cell>
          <cell r="BS727">
            <v>684</v>
          </cell>
          <cell r="BT727">
            <v>742</v>
          </cell>
          <cell r="BU727">
            <v>884</v>
          </cell>
          <cell r="BV727">
            <v>909</v>
          </cell>
          <cell r="BW727">
            <v>781</v>
          </cell>
          <cell r="BX727">
            <v>554</v>
          </cell>
          <cell r="BY727">
            <v>529</v>
          </cell>
          <cell r="BZ727">
            <v>705</v>
          </cell>
          <cell r="CA727">
            <v>641</v>
          </cell>
          <cell r="CB727">
            <v>651</v>
          </cell>
          <cell r="CC727">
            <v>684</v>
          </cell>
          <cell r="CD727">
            <v>574</v>
          </cell>
          <cell r="CE727">
            <v>494</v>
          </cell>
          <cell r="CF727">
            <v>530</v>
          </cell>
          <cell r="CG727">
            <v>526</v>
          </cell>
          <cell r="CH727">
            <v>468</v>
          </cell>
          <cell r="CI727">
            <v>503</v>
          </cell>
          <cell r="CJ727">
            <v>464</v>
          </cell>
          <cell r="CK727">
            <v>400</v>
          </cell>
          <cell r="CL727">
            <v>365</v>
          </cell>
          <cell r="CM727">
            <v>322</v>
          </cell>
          <cell r="CN727">
            <v>290</v>
          </cell>
          <cell r="CO727">
            <v>280</v>
          </cell>
          <cell r="CP727">
            <v>240</v>
          </cell>
          <cell r="CQ727">
            <v>220</v>
          </cell>
          <cell r="CR727">
            <v>202</v>
          </cell>
          <cell r="CS727">
            <v>165</v>
          </cell>
          <cell r="CT727">
            <v>114</v>
          </cell>
          <cell r="CU727">
            <v>93</v>
          </cell>
          <cell r="CV727">
            <v>75</v>
          </cell>
          <cell r="CW727">
            <v>63</v>
          </cell>
          <cell r="CX727">
            <v>61</v>
          </cell>
          <cell r="CY727">
            <v>34</v>
          </cell>
          <cell r="CZ727">
            <v>27</v>
          </cell>
          <cell r="DA727">
            <v>11</v>
          </cell>
          <cell r="DB727">
            <v>10</v>
          </cell>
          <cell r="DC727">
            <v>7</v>
          </cell>
          <cell r="DD727">
            <v>7</v>
          </cell>
          <cell r="DE727">
            <v>3</v>
          </cell>
        </row>
        <row r="728">
          <cell r="A728" t="str">
            <v>ｵｵﾊﾗ51</v>
          </cell>
          <cell r="B728" t="str">
            <v>ｵｵﾊﾗ</v>
          </cell>
          <cell r="C728">
            <v>5</v>
          </cell>
          <cell r="D728">
            <v>1</v>
          </cell>
          <cell r="E728">
            <v>1</v>
          </cell>
          <cell r="F728">
            <v>4</v>
          </cell>
          <cell r="G728">
            <v>5</v>
          </cell>
          <cell r="H728">
            <v>2</v>
          </cell>
          <cell r="I728">
            <v>2</v>
          </cell>
          <cell r="J728">
            <v>1</v>
          </cell>
          <cell r="K728">
            <v>5</v>
          </cell>
          <cell r="L728">
            <v>3</v>
          </cell>
          <cell r="M728">
            <v>3</v>
          </cell>
          <cell r="N728">
            <v>4</v>
          </cell>
          <cell r="O728">
            <v>2</v>
          </cell>
          <cell r="P728">
            <v>1</v>
          </cell>
          <cell r="Q728">
            <v>2</v>
          </cell>
          <cell r="R728">
            <v>3</v>
          </cell>
          <cell r="S728">
            <v>6</v>
          </cell>
          <cell r="T728">
            <v>3</v>
          </cell>
          <cell r="U728">
            <v>2</v>
          </cell>
          <cell r="V728">
            <v>5</v>
          </cell>
          <cell r="W728">
            <v>6</v>
          </cell>
          <cell r="X728">
            <v>2</v>
          </cell>
          <cell r="Y728">
            <v>2</v>
          </cell>
          <cell r="Z728">
            <v>3</v>
          </cell>
          <cell r="AA728">
            <v>6</v>
          </cell>
          <cell r="AB728">
            <v>4</v>
          </cell>
          <cell r="AC728">
            <v>2</v>
          </cell>
          <cell r="AD728">
            <v>6</v>
          </cell>
          <cell r="AE728">
            <v>4</v>
          </cell>
          <cell r="AF728">
            <v>4</v>
          </cell>
          <cell r="AG728">
            <v>4</v>
          </cell>
          <cell r="AH728">
            <v>5</v>
          </cell>
          <cell r="AI728">
            <v>3</v>
          </cell>
          <cell r="AJ728">
            <v>9</v>
          </cell>
          <cell r="AK728">
            <v>2</v>
          </cell>
          <cell r="AL728">
            <v>10</v>
          </cell>
          <cell r="AM728">
            <v>6</v>
          </cell>
          <cell r="AN728">
            <v>4</v>
          </cell>
          <cell r="AO728">
            <v>8</v>
          </cell>
          <cell r="AP728">
            <v>3</v>
          </cell>
          <cell r="AQ728">
            <v>4</v>
          </cell>
          <cell r="AR728">
            <v>4</v>
          </cell>
          <cell r="AS728">
            <v>6</v>
          </cell>
          <cell r="AT728">
            <v>7</v>
          </cell>
          <cell r="AU728">
            <v>2</v>
          </cell>
          <cell r="AV728">
            <v>9</v>
          </cell>
          <cell r="AW728">
            <v>8</v>
          </cell>
          <cell r="AX728">
            <v>4</v>
          </cell>
          <cell r="AY728">
            <v>3</v>
          </cell>
          <cell r="AZ728">
            <v>3</v>
          </cell>
          <cell r="BA728">
            <v>3</v>
          </cell>
          <cell r="BB728">
            <v>6</v>
          </cell>
          <cell r="BC728">
            <v>5</v>
          </cell>
          <cell r="BD728">
            <v>2</v>
          </cell>
          <cell r="BE728">
            <v>2</v>
          </cell>
          <cell r="BF728">
            <v>7</v>
          </cell>
          <cell r="BG728">
            <v>3</v>
          </cell>
          <cell r="BH728">
            <v>5</v>
          </cell>
          <cell r="BI728">
            <v>6</v>
          </cell>
          <cell r="BJ728">
            <v>6</v>
          </cell>
          <cell r="BK728">
            <v>4</v>
          </cell>
          <cell r="BL728">
            <v>7</v>
          </cell>
          <cell r="BM728">
            <v>7</v>
          </cell>
          <cell r="BN728">
            <v>9</v>
          </cell>
          <cell r="BO728">
            <v>11</v>
          </cell>
          <cell r="BP728">
            <v>5</v>
          </cell>
          <cell r="BQ728">
            <v>11</v>
          </cell>
          <cell r="BR728">
            <v>4</v>
          </cell>
          <cell r="BS728">
            <v>6</v>
          </cell>
          <cell r="BT728">
            <v>9</v>
          </cell>
          <cell r="BU728">
            <v>7</v>
          </cell>
          <cell r="BV728">
            <v>11</v>
          </cell>
          <cell r="BW728">
            <v>3</v>
          </cell>
          <cell r="BX728">
            <v>5</v>
          </cell>
          <cell r="BY728">
            <v>3</v>
          </cell>
          <cell r="BZ728">
            <v>5</v>
          </cell>
          <cell r="CA728">
            <v>3</v>
          </cell>
          <cell r="CB728">
            <v>5</v>
          </cell>
          <cell r="CC728">
            <v>6</v>
          </cell>
          <cell r="CD728">
            <v>2</v>
          </cell>
          <cell r="CE728">
            <v>2</v>
          </cell>
          <cell r="CF728">
            <v>2</v>
          </cell>
          <cell r="CG728">
            <v>7</v>
          </cell>
          <cell r="CH728">
            <v>0</v>
          </cell>
          <cell r="CI728">
            <v>9</v>
          </cell>
          <cell r="CJ728">
            <v>4</v>
          </cell>
          <cell r="CK728">
            <v>3</v>
          </cell>
          <cell r="CL728">
            <v>1</v>
          </cell>
          <cell r="CM728">
            <v>4</v>
          </cell>
          <cell r="CN728">
            <v>4</v>
          </cell>
          <cell r="CO728">
            <v>7</v>
          </cell>
          <cell r="CP728">
            <v>1</v>
          </cell>
          <cell r="CQ728">
            <v>0</v>
          </cell>
          <cell r="CR728">
            <v>1</v>
          </cell>
          <cell r="CS728">
            <v>3</v>
          </cell>
          <cell r="CT728">
            <v>1</v>
          </cell>
          <cell r="CU728">
            <v>0</v>
          </cell>
          <cell r="CV728">
            <v>0</v>
          </cell>
          <cell r="CW728">
            <v>0</v>
          </cell>
          <cell r="CX728">
            <v>0</v>
          </cell>
          <cell r="CY728">
            <v>0</v>
          </cell>
          <cell r="CZ728">
            <v>0</v>
          </cell>
          <cell r="DA728">
            <v>0</v>
          </cell>
          <cell r="DB728">
            <v>0</v>
          </cell>
          <cell r="DC728">
            <v>0</v>
          </cell>
          <cell r="DD728">
            <v>0</v>
          </cell>
          <cell r="DE728">
            <v>0</v>
          </cell>
        </row>
        <row r="729">
          <cell r="A729" t="str">
            <v>ｵｵﾊﾗ52</v>
          </cell>
          <cell r="B729" t="str">
            <v>ｵｵﾊﾗ</v>
          </cell>
          <cell r="C729">
            <v>5</v>
          </cell>
          <cell r="D729">
            <v>2</v>
          </cell>
          <cell r="E729">
            <v>2</v>
          </cell>
          <cell r="F729">
            <v>0</v>
          </cell>
          <cell r="G729">
            <v>4</v>
          </cell>
          <cell r="H729">
            <v>3</v>
          </cell>
          <cell r="I729">
            <v>7</v>
          </cell>
          <cell r="J729">
            <v>0</v>
          </cell>
          <cell r="K729">
            <v>3</v>
          </cell>
          <cell r="L729">
            <v>2</v>
          </cell>
          <cell r="M729">
            <v>3</v>
          </cell>
          <cell r="N729">
            <v>3</v>
          </cell>
          <cell r="O729">
            <v>0</v>
          </cell>
          <cell r="P729">
            <v>0</v>
          </cell>
          <cell r="Q729">
            <v>3</v>
          </cell>
          <cell r="R729">
            <v>3</v>
          </cell>
          <cell r="S729">
            <v>2</v>
          </cell>
          <cell r="T729">
            <v>1</v>
          </cell>
          <cell r="U729">
            <v>4</v>
          </cell>
          <cell r="V729">
            <v>2</v>
          </cell>
          <cell r="W729">
            <v>2</v>
          </cell>
          <cell r="X729">
            <v>2</v>
          </cell>
          <cell r="Y729">
            <v>2</v>
          </cell>
          <cell r="Z729">
            <v>3</v>
          </cell>
          <cell r="AA729">
            <v>2</v>
          </cell>
          <cell r="AB729">
            <v>2</v>
          </cell>
          <cell r="AC729">
            <v>6</v>
          </cell>
          <cell r="AD729">
            <v>4</v>
          </cell>
          <cell r="AE729">
            <v>1</v>
          </cell>
          <cell r="AF729">
            <v>4</v>
          </cell>
          <cell r="AG729">
            <v>4</v>
          </cell>
          <cell r="AH729">
            <v>4</v>
          </cell>
          <cell r="AI729">
            <v>3</v>
          </cell>
          <cell r="AJ729">
            <v>4</v>
          </cell>
          <cell r="AK729">
            <v>6</v>
          </cell>
          <cell r="AL729">
            <v>3</v>
          </cell>
          <cell r="AM729">
            <v>3</v>
          </cell>
          <cell r="AN729">
            <v>2</v>
          </cell>
          <cell r="AO729">
            <v>3</v>
          </cell>
          <cell r="AP729">
            <v>8</v>
          </cell>
          <cell r="AQ729">
            <v>7</v>
          </cell>
          <cell r="AR729">
            <v>5</v>
          </cell>
          <cell r="AS729">
            <v>4</v>
          </cell>
          <cell r="AT729">
            <v>2</v>
          </cell>
          <cell r="AU729">
            <v>6</v>
          </cell>
          <cell r="AV729">
            <v>6</v>
          </cell>
          <cell r="AW729">
            <v>2</v>
          </cell>
          <cell r="AX729">
            <v>6</v>
          </cell>
          <cell r="AY729">
            <v>7</v>
          </cell>
          <cell r="AZ729">
            <v>2</v>
          </cell>
          <cell r="BA729">
            <v>2</v>
          </cell>
          <cell r="BB729">
            <v>4</v>
          </cell>
          <cell r="BC729">
            <v>6</v>
          </cell>
          <cell r="BD729">
            <v>3</v>
          </cell>
          <cell r="BE729">
            <v>8</v>
          </cell>
          <cell r="BF729">
            <v>6</v>
          </cell>
          <cell r="BG729">
            <v>5</v>
          </cell>
          <cell r="BH729">
            <v>3</v>
          </cell>
          <cell r="BI729">
            <v>5</v>
          </cell>
          <cell r="BJ729">
            <v>7</v>
          </cell>
          <cell r="BK729">
            <v>4</v>
          </cell>
          <cell r="BL729">
            <v>3</v>
          </cell>
          <cell r="BM729">
            <v>9</v>
          </cell>
          <cell r="BN729">
            <v>7</v>
          </cell>
          <cell r="BO729">
            <v>8</v>
          </cell>
          <cell r="BP729">
            <v>7</v>
          </cell>
          <cell r="BQ729">
            <v>9</v>
          </cell>
          <cell r="BR729">
            <v>8</v>
          </cell>
          <cell r="BS729">
            <v>8</v>
          </cell>
          <cell r="BT729">
            <v>6</v>
          </cell>
          <cell r="BU729">
            <v>6</v>
          </cell>
          <cell r="BV729">
            <v>1</v>
          </cell>
          <cell r="BW729">
            <v>10</v>
          </cell>
          <cell r="BX729">
            <v>5</v>
          </cell>
          <cell r="BY729">
            <v>3</v>
          </cell>
          <cell r="BZ729">
            <v>9</v>
          </cell>
          <cell r="CA729">
            <v>5</v>
          </cell>
          <cell r="CB729">
            <v>1</v>
          </cell>
          <cell r="CC729">
            <v>7</v>
          </cell>
          <cell r="CD729">
            <v>3</v>
          </cell>
          <cell r="CE729">
            <v>2</v>
          </cell>
          <cell r="CF729">
            <v>1</v>
          </cell>
          <cell r="CG729">
            <v>8</v>
          </cell>
          <cell r="CH729">
            <v>6</v>
          </cell>
          <cell r="CI729">
            <v>7</v>
          </cell>
          <cell r="CJ729">
            <v>8</v>
          </cell>
          <cell r="CK729">
            <v>6</v>
          </cell>
          <cell r="CL729">
            <v>4</v>
          </cell>
          <cell r="CM729">
            <v>5</v>
          </cell>
          <cell r="CN729">
            <v>3</v>
          </cell>
          <cell r="CO729">
            <v>7</v>
          </cell>
          <cell r="CP729">
            <v>1</v>
          </cell>
          <cell r="CQ729">
            <v>5</v>
          </cell>
          <cell r="CR729">
            <v>1</v>
          </cell>
          <cell r="CS729">
            <v>2</v>
          </cell>
          <cell r="CT729">
            <v>1</v>
          </cell>
          <cell r="CU729">
            <v>3</v>
          </cell>
          <cell r="CV729">
            <v>2</v>
          </cell>
          <cell r="CW729">
            <v>2</v>
          </cell>
          <cell r="CX729">
            <v>2</v>
          </cell>
          <cell r="CY729">
            <v>0</v>
          </cell>
          <cell r="CZ729">
            <v>0</v>
          </cell>
          <cell r="DA729">
            <v>0</v>
          </cell>
          <cell r="DB729">
            <v>0</v>
          </cell>
          <cell r="DC729">
            <v>0</v>
          </cell>
          <cell r="DD729">
            <v>0</v>
          </cell>
          <cell r="DE729">
            <v>0</v>
          </cell>
        </row>
        <row r="730">
          <cell r="A730" t="str">
            <v>ｼﾝﾐ251</v>
          </cell>
          <cell r="B730" t="str">
            <v>ｼﾝﾐ2</v>
          </cell>
          <cell r="C730">
            <v>5</v>
          </cell>
          <cell r="D730">
            <v>1</v>
          </cell>
          <cell r="E730">
            <v>5</v>
          </cell>
          <cell r="F730">
            <v>4</v>
          </cell>
          <cell r="G730">
            <v>7</v>
          </cell>
          <cell r="H730">
            <v>3</v>
          </cell>
          <cell r="I730">
            <v>5</v>
          </cell>
          <cell r="J730">
            <v>7</v>
          </cell>
          <cell r="K730">
            <v>9</v>
          </cell>
          <cell r="L730">
            <v>7</v>
          </cell>
          <cell r="M730">
            <v>12</v>
          </cell>
          <cell r="N730">
            <v>14</v>
          </cell>
          <cell r="O730">
            <v>6</v>
          </cell>
          <cell r="P730">
            <v>11</v>
          </cell>
          <cell r="Q730">
            <v>8</v>
          </cell>
          <cell r="R730">
            <v>12</v>
          </cell>
          <cell r="S730">
            <v>11</v>
          </cell>
          <cell r="T730">
            <v>9</v>
          </cell>
          <cell r="U730">
            <v>11</v>
          </cell>
          <cell r="V730">
            <v>10</v>
          </cell>
          <cell r="W730">
            <v>14</v>
          </cell>
          <cell r="X730">
            <v>17</v>
          </cell>
          <cell r="Y730">
            <v>10</v>
          </cell>
          <cell r="Z730">
            <v>11</v>
          </cell>
          <cell r="AA730">
            <v>12</v>
          </cell>
          <cell r="AB730">
            <v>17</v>
          </cell>
          <cell r="AC730">
            <v>15</v>
          </cell>
          <cell r="AD730">
            <v>15</v>
          </cell>
          <cell r="AE730">
            <v>14</v>
          </cell>
          <cell r="AF730">
            <v>11</v>
          </cell>
          <cell r="AG730">
            <v>8</v>
          </cell>
          <cell r="AH730">
            <v>9</v>
          </cell>
          <cell r="AI730">
            <v>11</v>
          </cell>
          <cell r="AJ730">
            <v>8</v>
          </cell>
          <cell r="AK730">
            <v>11</v>
          </cell>
          <cell r="AL730">
            <v>7</v>
          </cell>
          <cell r="AM730">
            <v>11</v>
          </cell>
          <cell r="AN730">
            <v>9</v>
          </cell>
          <cell r="AO730">
            <v>3</v>
          </cell>
          <cell r="AP730">
            <v>7</v>
          </cell>
          <cell r="AQ730">
            <v>11</v>
          </cell>
          <cell r="AR730">
            <v>12</v>
          </cell>
          <cell r="AS730">
            <v>12</v>
          </cell>
          <cell r="AT730">
            <v>11</v>
          </cell>
          <cell r="AU730">
            <v>12</v>
          </cell>
          <cell r="AV730">
            <v>9</v>
          </cell>
          <cell r="AW730">
            <v>10</v>
          </cell>
          <cell r="AX730">
            <v>16</v>
          </cell>
          <cell r="AY730">
            <v>12</v>
          </cell>
          <cell r="AZ730">
            <v>16</v>
          </cell>
          <cell r="BA730">
            <v>10</v>
          </cell>
          <cell r="BB730">
            <v>6</v>
          </cell>
          <cell r="BC730">
            <v>15</v>
          </cell>
          <cell r="BD730">
            <v>12</v>
          </cell>
          <cell r="BE730">
            <v>16</v>
          </cell>
          <cell r="BF730">
            <v>18</v>
          </cell>
          <cell r="BG730">
            <v>22</v>
          </cell>
          <cell r="BH730">
            <v>19</v>
          </cell>
          <cell r="BI730">
            <v>12</v>
          </cell>
          <cell r="BJ730">
            <v>15</v>
          </cell>
          <cell r="BK730">
            <v>16</v>
          </cell>
          <cell r="BL730">
            <v>10</v>
          </cell>
          <cell r="BM730">
            <v>9</v>
          </cell>
          <cell r="BN730">
            <v>16</v>
          </cell>
          <cell r="BO730">
            <v>7</v>
          </cell>
          <cell r="BP730">
            <v>11</v>
          </cell>
          <cell r="BQ730">
            <v>7</v>
          </cell>
          <cell r="BR730">
            <v>9</v>
          </cell>
          <cell r="BS730">
            <v>9</v>
          </cell>
          <cell r="BT730">
            <v>8</v>
          </cell>
          <cell r="BU730">
            <v>9</v>
          </cell>
          <cell r="BV730">
            <v>10</v>
          </cell>
          <cell r="BW730">
            <v>9</v>
          </cell>
          <cell r="BX730">
            <v>3</v>
          </cell>
          <cell r="BY730">
            <v>3</v>
          </cell>
          <cell r="BZ730">
            <v>5</v>
          </cell>
          <cell r="CA730">
            <v>2</v>
          </cell>
          <cell r="CB730">
            <v>2</v>
          </cell>
          <cell r="CC730">
            <v>4</v>
          </cell>
          <cell r="CD730">
            <v>5</v>
          </cell>
          <cell r="CE730">
            <v>2</v>
          </cell>
          <cell r="CF730">
            <v>5</v>
          </cell>
          <cell r="CG730">
            <v>6</v>
          </cell>
          <cell r="CH730">
            <v>11</v>
          </cell>
          <cell r="CI730">
            <v>4</v>
          </cell>
          <cell r="CJ730">
            <v>1</v>
          </cell>
          <cell r="CK730">
            <v>2</v>
          </cell>
          <cell r="CL730">
            <v>3</v>
          </cell>
          <cell r="CM730">
            <v>1</v>
          </cell>
          <cell r="CN730">
            <v>1</v>
          </cell>
          <cell r="CO730">
            <v>2</v>
          </cell>
          <cell r="CP730">
            <v>0</v>
          </cell>
          <cell r="CQ730">
            <v>1</v>
          </cell>
          <cell r="CR730">
            <v>0</v>
          </cell>
          <cell r="CS730">
            <v>0</v>
          </cell>
          <cell r="CT730">
            <v>2</v>
          </cell>
          <cell r="CU730">
            <v>0</v>
          </cell>
          <cell r="CV730">
            <v>1</v>
          </cell>
          <cell r="CW730">
            <v>0</v>
          </cell>
          <cell r="CX730">
            <v>0</v>
          </cell>
          <cell r="CY730">
            <v>0</v>
          </cell>
          <cell r="CZ730">
            <v>0</v>
          </cell>
          <cell r="DA730">
            <v>0</v>
          </cell>
          <cell r="DB730">
            <v>0</v>
          </cell>
          <cell r="DC730">
            <v>0</v>
          </cell>
          <cell r="DD730">
            <v>0</v>
          </cell>
          <cell r="DE730">
            <v>0</v>
          </cell>
        </row>
        <row r="731">
          <cell r="A731" t="str">
            <v>ｼﾝﾐ252</v>
          </cell>
          <cell r="B731" t="str">
            <v>ｼﾝﾐ2</v>
          </cell>
          <cell r="C731">
            <v>5</v>
          </cell>
          <cell r="D731">
            <v>2</v>
          </cell>
          <cell r="E731">
            <v>6</v>
          </cell>
          <cell r="F731">
            <v>7</v>
          </cell>
          <cell r="G731">
            <v>6</v>
          </cell>
          <cell r="H731">
            <v>14</v>
          </cell>
          <cell r="I731">
            <v>3</v>
          </cell>
          <cell r="J731">
            <v>3</v>
          </cell>
          <cell r="K731">
            <v>7</v>
          </cell>
          <cell r="L731">
            <v>6</v>
          </cell>
          <cell r="M731">
            <v>9</v>
          </cell>
          <cell r="N731">
            <v>7</v>
          </cell>
          <cell r="O731">
            <v>12</v>
          </cell>
          <cell r="P731">
            <v>11</v>
          </cell>
          <cell r="Q731">
            <v>10</v>
          </cell>
          <cell r="R731">
            <v>12</v>
          </cell>
          <cell r="S731">
            <v>6</v>
          </cell>
          <cell r="T731">
            <v>12</v>
          </cell>
          <cell r="U731">
            <v>13</v>
          </cell>
          <cell r="V731">
            <v>8</v>
          </cell>
          <cell r="W731">
            <v>16</v>
          </cell>
          <cell r="X731">
            <v>12</v>
          </cell>
          <cell r="Y731">
            <v>12</v>
          </cell>
          <cell r="Z731">
            <v>12</v>
          </cell>
          <cell r="AA731">
            <v>9</v>
          </cell>
          <cell r="AB731">
            <v>14</v>
          </cell>
          <cell r="AC731">
            <v>7</v>
          </cell>
          <cell r="AD731">
            <v>10</v>
          </cell>
          <cell r="AE731">
            <v>14</v>
          </cell>
          <cell r="AF731">
            <v>8</v>
          </cell>
          <cell r="AG731">
            <v>6</v>
          </cell>
          <cell r="AH731">
            <v>11</v>
          </cell>
          <cell r="AI731">
            <v>11</v>
          </cell>
          <cell r="AJ731">
            <v>6</v>
          </cell>
          <cell r="AK731">
            <v>5</v>
          </cell>
          <cell r="AL731">
            <v>6</v>
          </cell>
          <cell r="AM731">
            <v>11</v>
          </cell>
          <cell r="AN731">
            <v>8</v>
          </cell>
          <cell r="AO731">
            <v>8</v>
          </cell>
          <cell r="AP731">
            <v>5</v>
          </cell>
          <cell r="AQ731">
            <v>12</v>
          </cell>
          <cell r="AR731">
            <v>9</v>
          </cell>
          <cell r="AS731">
            <v>10</v>
          </cell>
          <cell r="AT731">
            <v>9</v>
          </cell>
          <cell r="AU731">
            <v>9</v>
          </cell>
          <cell r="AV731">
            <v>9</v>
          </cell>
          <cell r="AW731">
            <v>19</v>
          </cell>
          <cell r="AX731">
            <v>16</v>
          </cell>
          <cell r="AY731">
            <v>12</v>
          </cell>
          <cell r="AZ731">
            <v>13</v>
          </cell>
          <cell r="BA731">
            <v>4</v>
          </cell>
          <cell r="BB731">
            <v>25</v>
          </cell>
          <cell r="BC731">
            <v>20</v>
          </cell>
          <cell r="BD731">
            <v>10</v>
          </cell>
          <cell r="BE731">
            <v>27</v>
          </cell>
          <cell r="BF731">
            <v>21</v>
          </cell>
          <cell r="BG731">
            <v>17</v>
          </cell>
          <cell r="BH731">
            <v>11</v>
          </cell>
          <cell r="BI731">
            <v>17</v>
          </cell>
          <cell r="BJ731">
            <v>16</v>
          </cell>
          <cell r="BK731">
            <v>5</v>
          </cell>
          <cell r="BL731">
            <v>12</v>
          </cell>
          <cell r="BM731">
            <v>9</v>
          </cell>
          <cell r="BN731">
            <v>11</v>
          </cell>
          <cell r="BO731">
            <v>9</v>
          </cell>
          <cell r="BP731">
            <v>3</v>
          </cell>
          <cell r="BQ731">
            <v>10</v>
          </cell>
          <cell r="BR731">
            <v>7</v>
          </cell>
          <cell r="BS731">
            <v>13</v>
          </cell>
          <cell r="BT731">
            <v>9</v>
          </cell>
          <cell r="BU731">
            <v>5</v>
          </cell>
          <cell r="BV731">
            <v>4</v>
          </cell>
          <cell r="BW731">
            <v>3</v>
          </cell>
          <cell r="BX731">
            <v>6</v>
          </cell>
          <cell r="BY731">
            <v>4</v>
          </cell>
          <cell r="BZ731">
            <v>10</v>
          </cell>
          <cell r="CA731">
            <v>7</v>
          </cell>
          <cell r="CB731">
            <v>5</v>
          </cell>
          <cell r="CC731">
            <v>3</v>
          </cell>
          <cell r="CD731">
            <v>6</v>
          </cell>
          <cell r="CE731">
            <v>10</v>
          </cell>
          <cell r="CF731">
            <v>6</v>
          </cell>
          <cell r="CG731">
            <v>4</v>
          </cell>
          <cell r="CH731">
            <v>2</v>
          </cell>
          <cell r="CI731">
            <v>4</v>
          </cell>
          <cell r="CJ731">
            <v>9</v>
          </cell>
          <cell r="CK731">
            <v>6</v>
          </cell>
          <cell r="CL731">
            <v>2</v>
          </cell>
          <cell r="CM731">
            <v>2</v>
          </cell>
          <cell r="CN731">
            <v>1</v>
          </cell>
          <cell r="CO731">
            <v>3</v>
          </cell>
          <cell r="CP731">
            <v>3</v>
          </cell>
          <cell r="CQ731">
            <v>1</v>
          </cell>
          <cell r="CR731">
            <v>3</v>
          </cell>
          <cell r="CS731">
            <v>0</v>
          </cell>
          <cell r="CT731">
            <v>3</v>
          </cell>
          <cell r="CU731">
            <v>2</v>
          </cell>
          <cell r="CV731">
            <v>0</v>
          </cell>
          <cell r="CW731">
            <v>0</v>
          </cell>
          <cell r="CX731">
            <v>0</v>
          </cell>
          <cell r="CY731">
            <v>0</v>
          </cell>
          <cell r="CZ731">
            <v>1</v>
          </cell>
          <cell r="DA731">
            <v>0</v>
          </cell>
          <cell r="DB731">
            <v>0</v>
          </cell>
          <cell r="DC731">
            <v>0</v>
          </cell>
          <cell r="DD731">
            <v>0</v>
          </cell>
          <cell r="DE731">
            <v>0</v>
          </cell>
        </row>
        <row r="732">
          <cell r="A732" t="str">
            <v>ｼﾝﾐ351</v>
          </cell>
          <cell r="B732" t="str">
            <v>ｼﾝﾐ3</v>
          </cell>
          <cell r="C732">
            <v>5</v>
          </cell>
          <cell r="D732">
            <v>1</v>
          </cell>
          <cell r="E732">
            <v>7</v>
          </cell>
          <cell r="F732">
            <v>9</v>
          </cell>
          <cell r="G732">
            <v>6</v>
          </cell>
          <cell r="H732">
            <v>2</v>
          </cell>
          <cell r="I732">
            <v>4</v>
          </cell>
          <cell r="J732">
            <v>7</v>
          </cell>
          <cell r="K732">
            <v>2</v>
          </cell>
          <cell r="L732">
            <v>4</v>
          </cell>
          <cell r="M732">
            <v>3</v>
          </cell>
          <cell r="N732">
            <v>4</v>
          </cell>
          <cell r="O732">
            <v>6</v>
          </cell>
          <cell r="P732">
            <v>2</v>
          </cell>
          <cell r="Q732">
            <v>7</v>
          </cell>
          <cell r="R732">
            <v>5</v>
          </cell>
          <cell r="S732">
            <v>5</v>
          </cell>
          <cell r="T732">
            <v>3</v>
          </cell>
          <cell r="U732">
            <v>5</v>
          </cell>
          <cell r="V732">
            <v>4</v>
          </cell>
          <cell r="W732">
            <v>5</v>
          </cell>
          <cell r="X732">
            <v>7</v>
          </cell>
          <cell r="Y732">
            <v>6</v>
          </cell>
          <cell r="Z732">
            <v>8</v>
          </cell>
          <cell r="AA732">
            <v>9</v>
          </cell>
          <cell r="AB732">
            <v>13</v>
          </cell>
          <cell r="AC732">
            <v>7</v>
          </cell>
          <cell r="AD732">
            <v>7</v>
          </cell>
          <cell r="AE732">
            <v>10</v>
          </cell>
          <cell r="AF732">
            <v>7</v>
          </cell>
          <cell r="AG732">
            <v>7</v>
          </cell>
          <cell r="AH732">
            <v>13</v>
          </cell>
          <cell r="AI732">
            <v>6</v>
          </cell>
          <cell r="AJ732">
            <v>10</v>
          </cell>
          <cell r="AK732">
            <v>2</v>
          </cell>
          <cell r="AL732">
            <v>10</v>
          </cell>
          <cell r="AM732">
            <v>5</v>
          </cell>
          <cell r="AN732">
            <v>7</v>
          </cell>
          <cell r="AO732">
            <v>5</v>
          </cell>
          <cell r="AP732">
            <v>7</v>
          </cell>
          <cell r="AQ732">
            <v>5</v>
          </cell>
          <cell r="AR732">
            <v>5</v>
          </cell>
          <cell r="AS732">
            <v>6</v>
          </cell>
          <cell r="AT732">
            <v>5</v>
          </cell>
          <cell r="AU732">
            <v>9</v>
          </cell>
          <cell r="AV732">
            <v>5</v>
          </cell>
          <cell r="AW732">
            <v>7</v>
          </cell>
          <cell r="AX732">
            <v>7</v>
          </cell>
          <cell r="AY732">
            <v>9</v>
          </cell>
          <cell r="AZ732">
            <v>5</v>
          </cell>
          <cell r="BA732">
            <v>5</v>
          </cell>
          <cell r="BB732">
            <v>7</v>
          </cell>
          <cell r="BC732">
            <v>6</v>
          </cell>
          <cell r="BD732">
            <v>4</v>
          </cell>
          <cell r="BE732">
            <v>7</v>
          </cell>
          <cell r="BF732">
            <v>9</v>
          </cell>
          <cell r="BG732">
            <v>11</v>
          </cell>
          <cell r="BH732">
            <v>10</v>
          </cell>
          <cell r="BI732">
            <v>8</v>
          </cell>
          <cell r="BJ732">
            <v>9</v>
          </cell>
          <cell r="BK732">
            <v>4</v>
          </cell>
          <cell r="BL732">
            <v>10</v>
          </cell>
          <cell r="BM732">
            <v>6</v>
          </cell>
          <cell r="BN732">
            <v>5</v>
          </cell>
          <cell r="BO732">
            <v>5</v>
          </cell>
          <cell r="BP732">
            <v>1</v>
          </cell>
          <cell r="BQ732">
            <v>3</v>
          </cell>
          <cell r="BR732">
            <v>3</v>
          </cell>
          <cell r="BS732">
            <v>9</v>
          </cell>
          <cell r="BT732">
            <v>4</v>
          </cell>
          <cell r="BU732">
            <v>2</v>
          </cell>
          <cell r="BV732">
            <v>3</v>
          </cell>
          <cell r="BW732">
            <v>2</v>
          </cell>
          <cell r="BX732">
            <v>2</v>
          </cell>
          <cell r="BY732">
            <v>5</v>
          </cell>
          <cell r="BZ732">
            <v>3</v>
          </cell>
          <cell r="CA732">
            <v>1</v>
          </cell>
          <cell r="CB732">
            <v>1</v>
          </cell>
          <cell r="CC732">
            <v>2</v>
          </cell>
          <cell r="CD732">
            <v>3</v>
          </cell>
          <cell r="CE732">
            <v>5</v>
          </cell>
          <cell r="CF732">
            <v>2</v>
          </cell>
          <cell r="CG732">
            <v>3</v>
          </cell>
          <cell r="CH732">
            <v>1</v>
          </cell>
          <cell r="CI732">
            <v>1</v>
          </cell>
          <cell r="CJ732">
            <v>1</v>
          </cell>
          <cell r="CK732">
            <v>0</v>
          </cell>
          <cell r="CL732">
            <v>3</v>
          </cell>
          <cell r="CM732">
            <v>0</v>
          </cell>
          <cell r="CN732">
            <v>0</v>
          </cell>
          <cell r="CO732">
            <v>0</v>
          </cell>
          <cell r="CP732">
            <v>0</v>
          </cell>
          <cell r="CQ732">
            <v>1</v>
          </cell>
          <cell r="CR732">
            <v>0</v>
          </cell>
          <cell r="CS732">
            <v>0</v>
          </cell>
          <cell r="CT732">
            <v>1</v>
          </cell>
          <cell r="CU732">
            <v>0</v>
          </cell>
          <cell r="CV732">
            <v>0</v>
          </cell>
          <cell r="CW732">
            <v>0</v>
          </cell>
          <cell r="CX732">
            <v>0</v>
          </cell>
          <cell r="CY732">
            <v>0</v>
          </cell>
          <cell r="CZ732">
            <v>0</v>
          </cell>
          <cell r="DA732">
            <v>0</v>
          </cell>
          <cell r="DB732">
            <v>0</v>
          </cell>
          <cell r="DC732">
            <v>0</v>
          </cell>
          <cell r="DD732">
            <v>0</v>
          </cell>
          <cell r="DE732">
            <v>0</v>
          </cell>
        </row>
        <row r="733">
          <cell r="A733" t="str">
            <v>ｼﾝﾐ352</v>
          </cell>
          <cell r="B733" t="str">
            <v>ｼﾝﾐ3</v>
          </cell>
          <cell r="C733">
            <v>5</v>
          </cell>
          <cell r="D733">
            <v>2</v>
          </cell>
          <cell r="E733">
            <v>4</v>
          </cell>
          <cell r="F733">
            <v>5</v>
          </cell>
          <cell r="G733">
            <v>6</v>
          </cell>
          <cell r="H733">
            <v>7</v>
          </cell>
          <cell r="I733">
            <v>7</v>
          </cell>
          <cell r="J733">
            <v>4</v>
          </cell>
          <cell r="K733">
            <v>4</v>
          </cell>
          <cell r="L733">
            <v>0</v>
          </cell>
          <cell r="M733">
            <v>1</v>
          </cell>
          <cell r="N733">
            <v>5</v>
          </cell>
          <cell r="O733">
            <v>4</v>
          </cell>
          <cell r="P733">
            <v>3</v>
          </cell>
          <cell r="Q733">
            <v>5</v>
          </cell>
          <cell r="R733">
            <v>2</v>
          </cell>
          <cell r="S733">
            <v>2</v>
          </cell>
          <cell r="T733">
            <v>6</v>
          </cell>
          <cell r="U733">
            <v>0</v>
          </cell>
          <cell r="V733">
            <v>3</v>
          </cell>
          <cell r="W733">
            <v>6</v>
          </cell>
          <cell r="X733">
            <v>9</v>
          </cell>
          <cell r="Y733">
            <v>8</v>
          </cell>
          <cell r="Z733">
            <v>10</v>
          </cell>
          <cell r="AA733">
            <v>6</v>
          </cell>
          <cell r="AB733">
            <v>7</v>
          </cell>
          <cell r="AC733">
            <v>9</v>
          </cell>
          <cell r="AD733">
            <v>8</v>
          </cell>
          <cell r="AE733">
            <v>9</v>
          </cell>
          <cell r="AF733">
            <v>7</v>
          </cell>
          <cell r="AG733">
            <v>3</v>
          </cell>
          <cell r="AH733">
            <v>6</v>
          </cell>
          <cell r="AI733">
            <v>12</v>
          </cell>
          <cell r="AJ733">
            <v>10</v>
          </cell>
          <cell r="AK733">
            <v>8</v>
          </cell>
          <cell r="AL733">
            <v>3</v>
          </cell>
          <cell r="AM733">
            <v>6</v>
          </cell>
          <cell r="AN733">
            <v>2</v>
          </cell>
          <cell r="AO733">
            <v>4</v>
          </cell>
          <cell r="AP733">
            <v>6</v>
          </cell>
          <cell r="AQ733">
            <v>6</v>
          </cell>
          <cell r="AR733">
            <v>5</v>
          </cell>
          <cell r="AS733">
            <v>6</v>
          </cell>
          <cell r="AT733">
            <v>1</v>
          </cell>
          <cell r="AU733">
            <v>5</v>
          </cell>
          <cell r="AV733">
            <v>6</v>
          </cell>
          <cell r="AW733">
            <v>10</v>
          </cell>
          <cell r="AX733">
            <v>7</v>
          </cell>
          <cell r="AY733">
            <v>11</v>
          </cell>
          <cell r="AZ733">
            <v>9</v>
          </cell>
          <cell r="BA733">
            <v>10</v>
          </cell>
          <cell r="BB733">
            <v>7</v>
          </cell>
          <cell r="BC733">
            <v>3</v>
          </cell>
          <cell r="BD733">
            <v>7</v>
          </cell>
          <cell r="BE733">
            <v>10</v>
          </cell>
          <cell r="BF733">
            <v>11</v>
          </cell>
          <cell r="BG733">
            <v>8</v>
          </cell>
          <cell r="BH733">
            <v>10</v>
          </cell>
          <cell r="BI733">
            <v>9</v>
          </cell>
          <cell r="BJ733">
            <v>7</v>
          </cell>
          <cell r="BK733">
            <v>7</v>
          </cell>
          <cell r="BL733">
            <v>4</v>
          </cell>
          <cell r="BM733">
            <v>5</v>
          </cell>
          <cell r="BN733">
            <v>6</v>
          </cell>
          <cell r="BO733">
            <v>2</v>
          </cell>
          <cell r="BP733">
            <v>4</v>
          </cell>
          <cell r="BQ733">
            <v>8</v>
          </cell>
          <cell r="BR733">
            <v>4</v>
          </cell>
          <cell r="BS733">
            <v>7</v>
          </cell>
          <cell r="BT733">
            <v>7</v>
          </cell>
          <cell r="BU733">
            <v>3</v>
          </cell>
          <cell r="BV733">
            <v>2</v>
          </cell>
          <cell r="BW733">
            <v>3</v>
          </cell>
          <cell r="BX733">
            <v>3</v>
          </cell>
          <cell r="BY733">
            <v>1</v>
          </cell>
          <cell r="BZ733">
            <v>3</v>
          </cell>
          <cell r="CA733">
            <v>1</v>
          </cell>
          <cell r="CB733">
            <v>1</v>
          </cell>
          <cell r="CC733">
            <v>6</v>
          </cell>
          <cell r="CD733">
            <v>6</v>
          </cell>
          <cell r="CE733">
            <v>3</v>
          </cell>
          <cell r="CF733">
            <v>3</v>
          </cell>
          <cell r="CG733">
            <v>4</v>
          </cell>
          <cell r="CH733">
            <v>0</v>
          </cell>
          <cell r="CI733">
            <v>2</v>
          </cell>
          <cell r="CJ733">
            <v>3</v>
          </cell>
          <cell r="CK733">
            <v>0</v>
          </cell>
          <cell r="CL733">
            <v>2</v>
          </cell>
          <cell r="CM733">
            <v>0</v>
          </cell>
          <cell r="CN733">
            <v>1</v>
          </cell>
          <cell r="CO733">
            <v>2</v>
          </cell>
          <cell r="CP733">
            <v>1</v>
          </cell>
          <cell r="CQ733">
            <v>1</v>
          </cell>
          <cell r="CR733">
            <v>1</v>
          </cell>
          <cell r="CS733">
            <v>0</v>
          </cell>
          <cell r="CT733">
            <v>1</v>
          </cell>
          <cell r="CU733">
            <v>0</v>
          </cell>
          <cell r="CV733">
            <v>0</v>
          </cell>
          <cell r="CW733">
            <v>1</v>
          </cell>
          <cell r="CX733">
            <v>0</v>
          </cell>
          <cell r="CY733">
            <v>0</v>
          </cell>
          <cell r="CZ733">
            <v>0</v>
          </cell>
          <cell r="DA733">
            <v>0</v>
          </cell>
          <cell r="DB733">
            <v>0</v>
          </cell>
          <cell r="DC733">
            <v>0</v>
          </cell>
          <cell r="DD733">
            <v>0</v>
          </cell>
          <cell r="DE733">
            <v>0</v>
          </cell>
        </row>
        <row r="734">
          <cell r="A734" t="str">
            <v>ｼﾝﾐ451</v>
          </cell>
          <cell r="B734" t="str">
            <v>ｼﾝﾐ4</v>
          </cell>
          <cell r="C734">
            <v>5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2</v>
          </cell>
          <cell r="AE734">
            <v>2</v>
          </cell>
          <cell r="AF734">
            <v>2</v>
          </cell>
          <cell r="AG734">
            <v>0</v>
          </cell>
          <cell r="AH734">
            <v>1</v>
          </cell>
          <cell r="AI734">
            <v>1</v>
          </cell>
          <cell r="AJ734">
            <v>2</v>
          </cell>
          <cell r="AK734">
            <v>0</v>
          </cell>
          <cell r="AL734">
            <v>0</v>
          </cell>
          <cell r="AM734">
            <v>0</v>
          </cell>
          <cell r="AN734">
            <v>1</v>
          </cell>
          <cell r="AO734">
            <v>0</v>
          </cell>
          <cell r="AP734">
            <v>0</v>
          </cell>
          <cell r="AQ734">
            <v>1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0</v>
          </cell>
          <cell r="CN734">
            <v>0</v>
          </cell>
          <cell r="CO734">
            <v>0</v>
          </cell>
          <cell r="CP734">
            <v>0</v>
          </cell>
          <cell r="CQ734">
            <v>0</v>
          </cell>
          <cell r="CR734">
            <v>0</v>
          </cell>
          <cell r="CS734">
            <v>0</v>
          </cell>
          <cell r="CT734">
            <v>0</v>
          </cell>
          <cell r="CU734">
            <v>0</v>
          </cell>
          <cell r="CV734">
            <v>0</v>
          </cell>
          <cell r="CW734">
            <v>0</v>
          </cell>
          <cell r="CX734">
            <v>0</v>
          </cell>
          <cell r="CY734">
            <v>0</v>
          </cell>
          <cell r="CZ734">
            <v>0</v>
          </cell>
          <cell r="DA734">
            <v>0</v>
          </cell>
          <cell r="DB734">
            <v>0</v>
          </cell>
          <cell r="DC734">
            <v>0</v>
          </cell>
          <cell r="DD734">
            <v>0</v>
          </cell>
          <cell r="DE734">
            <v>0</v>
          </cell>
        </row>
        <row r="735">
          <cell r="A735" t="str">
            <v>ｼﾝﾐ452</v>
          </cell>
          <cell r="B735" t="str">
            <v>ｼﾝﾐ4</v>
          </cell>
          <cell r="C735">
            <v>5</v>
          </cell>
          <cell r="D735">
            <v>2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1</v>
          </cell>
          <cell r="CL735">
            <v>0</v>
          </cell>
          <cell r="CM735">
            <v>0</v>
          </cell>
          <cell r="CN735">
            <v>0</v>
          </cell>
          <cell r="CO735">
            <v>0</v>
          </cell>
          <cell r="CP735">
            <v>0</v>
          </cell>
          <cell r="CQ735">
            <v>0</v>
          </cell>
          <cell r="CR735">
            <v>0</v>
          </cell>
          <cell r="CS735">
            <v>0</v>
          </cell>
          <cell r="CT735">
            <v>0</v>
          </cell>
          <cell r="CU735">
            <v>0</v>
          </cell>
          <cell r="CV735">
            <v>0</v>
          </cell>
          <cell r="CW735">
            <v>0</v>
          </cell>
          <cell r="CX735">
            <v>0</v>
          </cell>
          <cell r="CY735">
            <v>0</v>
          </cell>
          <cell r="CZ735">
            <v>0</v>
          </cell>
          <cell r="DA735">
            <v>0</v>
          </cell>
          <cell r="DB735">
            <v>0</v>
          </cell>
          <cell r="DC735">
            <v>0</v>
          </cell>
          <cell r="DD735">
            <v>0</v>
          </cell>
          <cell r="DE735">
            <v>0</v>
          </cell>
        </row>
        <row r="736">
          <cell r="A736" t="str">
            <v>ｼﾝﾐ551</v>
          </cell>
          <cell r="B736" t="str">
            <v>ｼﾝﾐ5</v>
          </cell>
          <cell r="C736">
            <v>5</v>
          </cell>
          <cell r="D736">
            <v>1</v>
          </cell>
          <cell r="E736">
            <v>8</v>
          </cell>
          <cell r="F736">
            <v>9</v>
          </cell>
          <cell r="G736">
            <v>12</v>
          </cell>
          <cell r="H736">
            <v>9</v>
          </cell>
          <cell r="I736">
            <v>11</v>
          </cell>
          <cell r="J736">
            <v>6</v>
          </cell>
          <cell r="K736">
            <v>9</v>
          </cell>
          <cell r="L736">
            <v>10</v>
          </cell>
          <cell r="M736">
            <v>9</v>
          </cell>
          <cell r="N736">
            <v>9</v>
          </cell>
          <cell r="O736">
            <v>13</v>
          </cell>
          <cell r="P736">
            <v>10</v>
          </cell>
          <cell r="Q736">
            <v>8</v>
          </cell>
          <cell r="R736">
            <v>10</v>
          </cell>
          <cell r="S736">
            <v>16</v>
          </cell>
          <cell r="T736">
            <v>10</v>
          </cell>
          <cell r="U736">
            <v>15</v>
          </cell>
          <cell r="V736">
            <v>21</v>
          </cell>
          <cell r="W736">
            <v>15</v>
          </cell>
          <cell r="X736">
            <v>16</v>
          </cell>
          <cell r="Y736">
            <v>22</v>
          </cell>
          <cell r="Z736">
            <v>23</v>
          </cell>
          <cell r="AA736">
            <v>19</v>
          </cell>
          <cell r="AB736">
            <v>16</v>
          </cell>
          <cell r="AC736">
            <v>11</v>
          </cell>
          <cell r="AD736">
            <v>11</v>
          </cell>
          <cell r="AE736">
            <v>12</v>
          </cell>
          <cell r="AF736">
            <v>10</v>
          </cell>
          <cell r="AG736">
            <v>18</v>
          </cell>
          <cell r="AH736">
            <v>12</v>
          </cell>
          <cell r="AI736">
            <v>8</v>
          </cell>
          <cell r="AJ736">
            <v>8</v>
          </cell>
          <cell r="AK736">
            <v>7</v>
          </cell>
          <cell r="AL736">
            <v>11</v>
          </cell>
          <cell r="AM736">
            <v>19</v>
          </cell>
          <cell r="AN736">
            <v>15</v>
          </cell>
          <cell r="AO736">
            <v>8</v>
          </cell>
          <cell r="AP736">
            <v>11</v>
          </cell>
          <cell r="AQ736">
            <v>8</v>
          </cell>
          <cell r="AR736">
            <v>18</v>
          </cell>
          <cell r="AS736">
            <v>10</v>
          </cell>
          <cell r="AT736">
            <v>5</v>
          </cell>
          <cell r="AU736">
            <v>14</v>
          </cell>
          <cell r="AV736">
            <v>12</v>
          </cell>
          <cell r="AW736">
            <v>12</v>
          </cell>
          <cell r="AX736">
            <v>17</v>
          </cell>
          <cell r="AY736">
            <v>11</v>
          </cell>
          <cell r="AZ736">
            <v>18</v>
          </cell>
          <cell r="BA736">
            <v>12</v>
          </cell>
          <cell r="BB736">
            <v>12</v>
          </cell>
          <cell r="BC736">
            <v>17</v>
          </cell>
          <cell r="BD736">
            <v>13</v>
          </cell>
          <cell r="BE736">
            <v>20</v>
          </cell>
          <cell r="BF736">
            <v>23</v>
          </cell>
          <cell r="BG736">
            <v>23</v>
          </cell>
          <cell r="BH736">
            <v>14</v>
          </cell>
          <cell r="BI736">
            <v>19</v>
          </cell>
          <cell r="BJ736">
            <v>11</v>
          </cell>
          <cell r="BK736">
            <v>12</v>
          </cell>
          <cell r="BL736">
            <v>14</v>
          </cell>
          <cell r="BM736">
            <v>11</v>
          </cell>
          <cell r="BN736">
            <v>16</v>
          </cell>
          <cell r="BO736">
            <v>16</v>
          </cell>
          <cell r="BP736">
            <v>13</v>
          </cell>
          <cell r="BQ736">
            <v>7</v>
          </cell>
          <cell r="BR736">
            <v>13</v>
          </cell>
          <cell r="BS736">
            <v>6</v>
          </cell>
          <cell r="BT736">
            <v>11</v>
          </cell>
          <cell r="BU736">
            <v>14</v>
          </cell>
          <cell r="BV736">
            <v>5</v>
          </cell>
          <cell r="BW736">
            <v>9</v>
          </cell>
          <cell r="BX736">
            <v>5</v>
          </cell>
          <cell r="BY736">
            <v>8</v>
          </cell>
          <cell r="BZ736">
            <v>5</v>
          </cell>
          <cell r="CA736">
            <v>5</v>
          </cell>
          <cell r="CB736">
            <v>8</v>
          </cell>
          <cell r="CC736">
            <v>3</v>
          </cell>
          <cell r="CD736">
            <v>9</v>
          </cell>
          <cell r="CE736">
            <v>3</v>
          </cell>
          <cell r="CF736">
            <v>3</v>
          </cell>
          <cell r="CG736">
            <v>3</v>
          </cell>
          <cell r="CH736">
            <v>4</v>
          </cell>
          <cell r="CI736">
            <v>5</v>
          </cell>
          <cell r="CJ736">
            <v>3</v>
          </cell>
          <cell r="CK736">
            <v>4</v>
          </cell>
          <cell r="CL736">
            <v>1</v>
          </cell>
          <cell r="CM736">
            <v>3</v>
          </cell>
          <cell r="CN736">
            <v>2</v>
          </cell>
          <cell r="CO736">
            <v>0</v>
          </cell>
          <cell r="CP736">
            <v>1</v>
          </cell>
          <cell r="CQ736">
            <v>1</v>
          </cell>
          <cell r="CR736">
            <v>2</v>
          </cell>
          <cell r="CS736">
            <v>0</v>
          </cell>
          <cell r="CT736">
            <v>0</v>
          </cell>
          <cell r="CU736">
            <v>0</v>
          </cell>
          <cell r="CV736">
            <v>1</v>
          </cell>
          <cell r="CW736">
            <v>0</v>
          </cell>
          <cell r="CX736">
            <v>0</v>
          </cell>
          <cell r="CY736">
            <v>0</v>
          </cell>
          <cell r="CZ736">
            <v>0</v>
          </cell>
          <cell r="DA736">
            <v>0</v>
          </cell>
          <cell r="DB736">
            <v>0</v>
          </cell>
          <cell r="DC736">
            <v>0</v>
          </cell>
          <cell r="DD736">
            <v>0</v>
          </cell>
          <cell r="DE736">
            <v>0</v>
          </cell>
        </row>
        <row r="737">
          <cell r="A737" t="str">
            <v>ｼﾝﾐ552</v>
          </cell>
          <cell r="B737" t="str">
            <v>ｼﾝﾐ5</v>
          </cell>
          <cell r="C737">
            <v>5</v>
          </cell>
          <cell r="D737">
            <v>2</v>
          </cell>
          <cell r="E737">
            <v>10</v>
          </cell>
          <cell r="F737">
            <v>5</v>
          </cell>
          <cell r="G737">
            <v>10</v>
          </cell>
          <cell r="H737">
            <v>5</v>
          </cell>
          <cell r="I737">
            <v>9</v>
          </cell>
          <cell r="J737">
            <v>4</v>
          </cell>
          <cell r="K737">
            <v>9</v>
          </cell>
          <cell r="L737">
            <v>8</v>
          </cell>
          <cell r="M737">
            <v>11</v>
          </cell>
          <cell r="N737">
            <v>10</v>
          </cell>
          <cell r="O737">
            <v>5</v>
          </cell>
          <cell r="P737">
            <v>10</v>
          </cell>
          <cell r="Q737">
            <v>9</v>
          </cell>
          <cell r="R737">
            <v>10</v>
          </cell>
          <cell r="S737">
            <v>4</v>
          </cell>
          <cell r="T737">
            <v>9</v>
          </cell>
          <cell r="U737">
            <v>18</v>
          </cell>
          <cell r="V737">
            <v>12</v>
          </cell>
          <cell r="W737">
            <v>9</v>
          </cell>
          <cell r="X737">
            <v>15</v>
          </cell>
          <cell r="Y737">
            <v>17</v>
          </cell>
          <cell r="Z737">
            <v>12</v>
          </cell>
          <cell r="AA737">
            <v>14</v>
          </cell>
          <cell r="AB737">
            <v>12</v>
          </cell>
          <cell r="AC737">
            <v>18</v>
          </cell>
          <cell r="AD737">
            <v>9</v>
          </cell>
          <cell r="AE737">
            <v>16</v>
          </cell>
          <cell r="AF737">
            <v>11</v>
          </cell>
          <cell r="AG737">
            <v>14</v>
          </cell>
          <cell r="AH737">
            <v>13</v>
          </cell>
          <cell r="AI737">
            <v>6</v>
          </cell>
          <cell r="AJ737">
            <v>10</v>
          </cell>
          <cell r="AK737">
            <v>11</v>
          </cell>
          <cell r="AL737">
            <v>11</v>
          </cell>
          <cell r="AM737">
            <v>11</v>
          </cell>
          <cell r="AN737">
            <v>13</v>
          </cell>
          <cell r="AO737">
            <v>11</v>
          </cell>
          <cell r="AP737">
            <v>9</v>
          </cell>
          <cell r="AQ737">
            <v>10</v>
          </cell>
          <cell r="AR737">
            <v>9</v>
          </cell>
          <cell r="AS737">
            <v>21</v>
          </cell>
          <cell r="AT737">
            <v>13</v>
          </cell>
          <cell r="AU737">
            <v>10</v>
          </cell>
          <cell r="AV737">
            <v>13</v>
          </cell>
          <cell r="AW737">
            <v>13</v>
          </cell>
          <cell r="AX737">
            <v>14</v>
          </cell>
          <cell r="AY737">
            <v>15</v>
          </cell>
          <cell r="AZ737">
            <v>19</v>
          </cell>
          <cell r="BA737">
            <v>20</v>
          </cell>
          <cell r="BB737">
            <v>24</v>
          </cell>
          <cell r="BC737">
            <v>23</v>
          </cell>
          <cell r="BD737">
            <v>12</v>
          </cell>
          <cell r="BE737">
            <v>22</v>
          </cell>
          <cell r="BF737">
            <v>22</v>
          </cell>
          <cell r="BG737">
            <v>15</v>
          </cell>
          <cell r="BH737">
            <v>22</v>
          </cell>
          <cell r="BI737">
            <v>10</v>
          </cell>
          <cell r="BJ737">
            <v>17</v>
          </cell>
          <cell r="BK737">
            <v>19</v>
          </cell>
          <cell r="BL737">
            <v>11</v>
          </cell>
          <cell r="BM737">
            <v>12</v>
          </cell>
          <cell r="BN737">
            <v>10</v>
          </cell>
          <cell r="BO737">
            <v>14</v>
          </cell>
          <cell r="BP737">
            <v>5</v>
          </cell>
          <cell r="BQ737">
            <v>9</v>
          </cell>
          <cell r="BR737">
            <v>11</v>
          </cell>
          <cell r="BS737">
            <v>12</v>
          </cell>
          <cell r="BT737">
            <v>11</v>
          </cell>
          <cell r="BU737">
            <v>5</v>
          </cell>
          <cell r="BV737">
            <v>6</v>
          </cell>
          <cell r="BW737">
            <v>6</v>
          </cell>
          <cell r="BX737">
            <v>6</v>
          </cell>
          <cell r="BY737">
            <v>7</v>
          </cell>
          <cell r="BZ737">
            <v>9</v>
          </cell>
          <cell r="CA737">
            <v>4</v>
          </cell>
          <cell r="CB737">
            <v>7</v>
          </cell>
          <cell r="CC737">
            <v>5</v>
          </cell>
          <cell r="CD737">
            <v>10</v>
          </cell>
          <cell r="CE737">
            <v>5</v>
          </cell>
          <cell r="CF737">
            <v>4</v>
          </cell>
          <cell r="CG737">
            <v>7</v>
          </cell>
          <cell r="CH737">
            <v>7</v>
          </cell>
          <cell r="CI737">
            <v>9</v>
          </cell>
          <cell r="CJ737">
            <v>3</v>
          </cell>
          <cell r="CK737">
            <v>5</v>
          </cell>
          <cell r="CL737">
            <v>2</v>
          </cell>
          <cell r="CM737">
            <v>4</v>
          </cell>
          <cell r="CN737">
            <v>5</v>
          </cell>
          <cell r="CO737">
            <v>4</v>
          </cell>
          <cell r="CP737">
            <v>0</v>
          </cell>
          <cell r="CQ737">
            <v>1</v>
          </cell>
          <cell r="CR737">
            <v>1</v>
          </cell>
          <cell r="CS737">
            <v>2</v>
          </cell>
          <cell r="CT737">
            <v>0</v>
          </cell>
          <cell r="CU737">
            <v>3</v>
          </cell>
          <cell r="CV737">
            <v>1</v>
          </cell>
          <cell r="CW737">
            <v>1</v>
          </cell>
          <cell r="CX737">
            <v>0</v>
          </cell>
          <cell r="CY737">
            <v>0</v>
          </cell>
          <cell r="CZ737">
            <v>0</v>
          </cell>
          <cell r="DA737">
            <v>0</v>
          </cell>
          <cell r="DB737">
            <v>0</v>
          </cell>
          <cell r="DC737">
            <v>0</v>
          </cell>
          <cell r="DD737">
            <v>0</v>
          </cell>
          <cell r="DE737">
            <v>0</v>
          </cell>
        </row>
        <row r="738">
          <cell r="A738" t="str">
            <v>ﾀｷｻﾜ51</v>
          </cell>
          <cell r="B738" t="str">
            <v>ﾀｷｻﾜ</v>
          </cell>
          <cell r="C738">
            <v>5</v>
          </cell>
          <cell r="D738">
            <v>1</v>
          </cell>
          <cell r="E738">
            <v>4</v>
          </cell>
          <cell r="F738">
            <v>2</v>
          </cell>
          <cell r="G738">
            <v>1</v>
          </cell>
          <cell r="H738">
            <v>1</v>
          </cell>
          <cell r="I738">
            <v>2</v>
          </cell>
          <cell r="J738">
            <v>2</v>
          </cell>
          <cell r="K738">
            <v>1</v>
          </cell>
          <cell r="L738">
            <v>1</v>
          </cell>
          <cell r="M738">
            <v>2</v>
          </cell>
          <cell r="N738">
            <v>3</v>
          </cell>
          <cell r="O738">
            <v>0</v>
          </cell>
          <cell r="P738">
            <v>1</v>
          </cell>
          <cell r="Q738">
            <v>2</v>
          </cell>
          <cell r="R738">
            <v>0</v>
          </cell>
          <cell r="S738">
            <v>2</v>
          </cell>
          <cell r="T738">
            <v>1</v>
          </cell>
          <cell r="U738">
            <v>2</v>
          </cell>
          <cell r="V738">
            <v>2</v>
          </cell>
          <cell r="W738">
            <v>0</v>
          </cell>
          <cell r="X738">
            <v>2</v>
          </cell>
          <cell r="Y738">
            <v>2</v>
          </cell>
          <cell r="Z738">
            <v>0</v>
          </cell>
          <cell r="AA738">
            <v>3</v>
          </cell>
          <cell r="AB738">
            <v>4</v>
          </cell>
          <cell r="AC738">
            <v>3</v>
          </cell>
          <cell r="AD738">
            <v>2</v>
          </cell>
          <cell r="AE738">
            <v>3</v>
          </cell>
          <cell r="AF738">
            <v>0</v>
          </cell>
          <cell r="AG738">
            <v>1</v>
          </cell>
          <cell r="AH738">
            <v>0</v>
          </cell>
          <cell r="AI738">
            <v>4</v>
          </cell>
          <cell r="AJ738">
            <v>2</v>
          </cell>
          <cell r="AK738">
            <v>5</v>
          </cell>
          <cell r="AL738">
            <v>2</v>
          </cell>
          <cell r="AM738">
            <v>4</v>
          </cell>
          <cell r="AN738">
            <v>1</v>
          </cell>
          <cell r="AO738">
            <v>3</v>
          </cell>
          <cell r="AP738">
            <v>4</v>
          </cell>
          <cell r="AQ738">
            <v>4</v>
          </cell>
          <cell r="AR738">
            <v>3</v>
          </cell>
          <cell r="AS738">
            <v>3</v>
          </cell>
          <cell r="AT738">
            <v>4</v>
          </cell>
          <cell r="AU738">
            <v>1</v>
          </cell>
          <cell r="AV738">
            <v>1</v>
          </cell>
          <cell r="AW738">
            <v>3</v>
          </cell>
          <cell r="AX738">
            <v>2</v>
          </cell>
          <cell r="AY738">
            <v>0</v>
          </cell>
          <cell r="AZ738">
            <v>1</v>
          </cell>
          <cell r="BA738">
            <v>3</v>
          </cell>
          <cell r="BB738">
            <v>2</v>
          </cell>
          <cell r="BC738">
            <v>0</v>
          </cell>
          <cell r="BD738">
            <v>3</v>
          </cell>
          <cell r="BE738">
            <v>6</v>
          </cell>
          <cell r="BF738">
            <v>6</v>
          </cell>
          <cell r="BG738">
            <v>2</v>
          </cell>
          <cell r="BH738">
            <v>4</v>
          </cell>
          <cell r="BI738">
            <v>4</v>
          </cell>
          <cell r="BJ738">
            <v>6</v>
          </cell>
          <cell r="BK738">
            <v>1</v>
          </cell>
          <cell r="BL738">
            <v>4</v>
          </cell>
          <cell r="BM738">
            <v>2</v>
          </cell>
          <cell r="BN738">
            <v>7</v>
          </cell>
          <cell r="BO738">
            <v>5</v>
          </cell>
          <cell r="BP738">
            <v>6</v>
          </cell>
          <cell r="BQ738">
            <v>4</v>
          </cell>
          <cell r="BR738">
            <v>16</v>
          </cell>
          <cell r="BS738">
            <v>15</v>
          </cell>
          <cell r="BT738">
            <v>6</v>
          </cell>
          <cell r="BU738">
            <v>5</v>
          </cell>
          <cell r="BV738">
            <v>9</v>
          </cell>
          <cell r="BW738">
            <v>11</v>
          </cell>
          <cell r="BX738">
            <v>2</v>
          </cell>
          <cell r="BY738">
            <v>1</v>
          </cell>
          <cell r="BZ738">
            <v>0</v>
          </cell>
          <cell r="CA738">
            <v>1</v>
          </cell>
          <cell r="CB738">
            <v>0</v>
          </cell>
          <cell r="CC738">
            <v>3</v>
          </cell>
          <cell r="CD738">
            <v>3</v>
          </cell>
          <cell r="CE738">
            <v>2</v>
          </cell>
          <cell r="CF738">
            <v>4</v>
          </cell>
          <cell r="CG738">
            <v>3</v>
          </cell>
          <cell r="CH738">
            <v>3</v>
          </cell>
          <cell r="CI738">
            <v>2</v>
          </cell>
          <cell r="CJ738">
            <v>2</v>
          </cell>
          <cell r="CK738">
            <v>2</v>
          </cell>
          <cell r="CL738">
            <v>3</v>
          </cell>
          <cell r="CM738">
            <v>3</v>
          </cell>
          <cell r="CN738">
            <v>3</v>
          </cell>
          <cell r="CO738">
            <v>1</v>
          </cell>
          <cell r="CP738">
            <v>3</v>
          </cell>
          <cell r="CQ738">
            <v>3</v>
          </cell>
          <cell r="CR738">
            <v>1</v>
          </cell>
          <cell r="CS738">
            <v>1</v>
          </cell>
          <cell r="CT738">
            <v>2</v>
          </cell>
          <cell r="CU738">
            <v>1</v>
          </cell>
          <cell r="CV738">
            <v>0</v>
          </cell>
          <cell r="CW738">
            <v>0</v>
          </cell>
          <cell r="CX738">
            <v>0</v>
          </cell>
          <cell r="CY738">
            <v>0</v>
          </cell>
          <cell r="CZ738">
            <v>0</v>
          </cell>
          <cell r="DA738">
            <v>0</v>
          </cell>
          <cell r="DB738">
            <v>0</v>
          </cell>
          <cell r="DC738">
            <v>0</v>
          </cell>
          <cell r="DD738">
            <v>0</v>
          </cell>
          <cell r="DE738">
            <v>0</v>
          </cell>
        </row>
        <row r="739">
          <cell r="A739" t="str">
            <v>ﾀｷｻﾜ52</v>
          </cell>
          <cell r="B739" t="str">
            <v>ﾀｷｻﾜ</v>
          </cell>
          <cell r="C739">
            <v>5</v>
          </cell>
          <cell r="D739">
            <v>2</v>
          </cell>
          <cell r="E739">
            <v>0</v>
          </cell>
          <cell r="F739">
            <v>1</v>
          </cell>
          <cell r="G739">
            <v>2</v>
          </cell>
          <cell r="H739">
            <v>0</v>
          </cell>
          <cell r="I739">
            <v>2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2</v>
          </cell>
          <cell r="O739">
            <v>1</v>
          </cell>
          <cell r="P739">
            <v>5</v>
          </cell>
          <cell r="Q739">
            <v>2</v>
          </cell>
          <cell r="R739">
            <v>2</v>
          </cell>
          <cell r="S739">
            <v>4</v>
          </cell>
          <cell r="T739">
            <v>0</v>
          </cell>
          <cell r="U739">
            <v>0</v>
          </cell>
          <cell r="V739">
            <v>3</v>
          </cell>
          <cell r="W739">
            <v>3</v>
          </cell>
          <cell r="X739">
            <v>0</v>
          </cell>
          <cell r="Y739">
            <v>2</v>
          </cell>
          <cell r="Z739">
            <v>2</v>
          </cell>
          <cell r="AA739">
            <v>0</v>
          </cell>
          <cell r="AB739">
            <v>0</v>
          </cell>
          <cell r="AC739">
            <v>7</v>
          </cell>
          <cell r="AD739">
            <v>4</v>
          </cell>
          <cell r="AE739">
            <v>6</v>
          </cell>
          <cell r="AF739">
            <v>0</v>
          </cell>
          <cell r="AG739">
            <v>2</v>
          </cell>
          <cell r="AH739">
            <v>1</v>
          </cell>
          <cell r="AI739">
            <v>2</v>
          </cell>
          <cell r="AJ739">
            <v>2</v>
          </cell>
          <cell r="AK739">
            <v>1</v>
          </cell>
          <cell r="AL739">
            <v>5</v>
          </cell>
          <cell r="AM739">
            <v>1</v>
          </cell>
          <cell r="AN739">
            <v>4</v>
          </cell>
          <cell r="AO739">
            <v>0</v>
          </cell>
          <cell r="AP739">
            <v>2</v>
          </cell>
          <cell r="AQ739">
            <v>3</v>
          </cell>
          <cell r="AR739">
            <v>0</v>
          </cell>
          <cell r="AS739">
            <v>3</v>
          </cell>
          <cell r="AT739">
            <v>1</v>
          </cell>
          <cell r="AU739">
            <v>0</v>
          </cell>
          <cell r="AV739">
            <v>5</v>
          </cell>
          <cell r="AW739">
            <v>2</v>
          </cell>
          <cell r="AX739">
            <v>3</v>
          </cell>
          <cell r="AY739">
            <v>4</v>
          </cell>
          <cell r="AZ739">
            <v>5</v>
          </cell>
          <cell r="BA739">
            <v>2</v>
          </cell>
          <cell r="BB739">
            <v>0</v>
          </cell>
          <cell r="BC739">
            <v>0</v>
          </cell>
          <cell r="BD739">
            <v>4</v>
          </cell>
          <cell r="BE739">
            <v>3</v>
          </cell>
          <cell r="BF739">
            <v>5</v>
          </cell>
          <cell r="BG739">
            <v>5</v>
          </cell>
          <cell r="BH739">
            <v>2</v>
          </cell>
          <cell r="BI739">
            <v>5</v>
          </cell>
          <cell r="BJ739">
            <v>3</v>
          </cell>
          <cell r="BK739">
            <v>7</v>
          </cell>
          <cell r="BL739">
            <v>0</v>
          </cell>
          <cell r="BM739">
            <v>7</v>
          </cell>
          <cell r="BN739">
            <v>4</v>
          </cell>
          <cell r="BO739">
            <v>7</v>
          </cell>
          <cell r="BP739">
            <v>4</v>
          </cell>
          <cell r="BQ739">
            <v>10</v>
          </cell>
          <cell r="BR739">
            <v>8</v>
          </cell>
          <cell r="BS739">
            <v>7</v>
          </cell>
          <cell r="BT739">
            <v>7</v>
          </cell>
          <cell r="BU739">
            <v>5</v>
          </cell>
          <cell r="BV739">
            <v>4</v>
          </cell>
          <cell r="BW739">
            <v>3</v>
          </cell>
          <cell r="BX739">
            <v>1</v>
          </cell>
          <cell r="BY739">
            <v>0</v>
          </cell>
          <cell r="BZ739">
            <v>2</v>
          </cell>
          <cell r="CA739">
            <v>7</v>
          </cell>
          <cell r="CB739">
            <v>1</v>
          </cell>
          <cell r="CC739">
            <v>7</v>
          </cell>
          <cell r="CD739">
            <v>3</v>
          </cell>
          <cell r="CE739">
            <v>4</v>
          </cell>
          <cell r="CF739">
            <v>5</v>
          </cell>
          <cell r="CG739">
            <v>7</v>
          </cell>
          <cell r="CH739">
            <v>4</v>
          </cell>
          <cell r="CI739">
            <v>4</v>
          </cell>
          <cell r="CJ739">
            <v>1</v>
          </cell>
          <cell r="CK739">
            <v>1</v>
          </cell>
          <cell r="CL739">
            <v>8</v>
          </cell>
          <cell r="CM739">
            <v>5</v>
          </cell>
          <cell r="CN739">
            <v>3</v>
          </cell>
          <cell r="CO739">
            <v>5</v>
          </cell>
          <cell r="CP739">
            <v>4</v>
          </cell>
          <cell r="CQ739">
            <v>2</v>
          </cell>
          <cell r="CR739">
            <v>4</v>
          </cell>
          <cell r="CS739">
            <v>5</v>
          </cell>
          <cell r="CT739">
            <v>3</v>
          </cell>
          <cell r="CU739">
            <v>3</v>
          </cell>
          <cell r="CV739">
            <v>0</v>
          </cell>
          <cell r="CW739">
            <v>1</v>
          </cell>
          <cell r="CX739">
            <v>0</v>
          </cell>
          <cell r="CY739">
            <v>0</v>
          </cell>
          <cell r="CZ739">
            <v>2</v>
          </cell>
          <cell r="DA739">
            <v>0</v>
          </cell>
          <cell r="DB739">
            <v>0</v>
          </cell>
          <cell r="DC739">
            <v>0</v>
          </cell>
          <cell r="DD739">
            <v>0</v>
          </cell>
          <cell r="DE739">
            <v>0</v>
          </cell>
        </row>
        <row r="740">
          <cell r="A740" t="str">
            <v>ﾄﾖｵｶ51</v>
          </cell>
          <cell r="B740" t="str">
            <v>ﾄﾖｵｶ</v>
          </cell>
          <cell r="C740">
            <v>5</v>
          </cell>
          <cell r="D740">
            <v>1</v>
          </cell>
          <cell r="E740">
            <v>5</v>
          </cell>
          <cell r="F740">
            <v>6</v>
          </cell>
          <cell r="G740">
            <v>10</v>
          </cell>
          <cell r="H740">
            <v>10</v>
          </cell>
          <cell r="I740">
            <v>15</v>
          </cell>
          <cell r="J740">
            <v>20</v>
          </cell>
          <cell r="K740">
            <v>10</v>
          </cell>
          <cell r="L740">
            <v>15</v>
          </cell>
          <cell r="M740">
            <v>17</v>
          </cell>
          <cell r="N740">
            <v>17</v>
          </cell>
          <cell r="O740">
            <v>18</v>
          </cell>
          <cell r="P740">
            <v>18</v>
          </cell>
          <cell r="Q740">
            <v>21</v>
          </cell>
          <cell r="R740">
            <v>18</v>
          </cell>
          <cell r="S740">
            <v>14</v>
          </cell>
          <cell r="T740">
            <v>16</v>
          </cell>
          <cell r="U740">
            <v>12</v>
          </cell>
          <cell r="V740">
            <v>9</v>
          </cell>
          <cell r="W740">
            <v>12</v>
          </cell>
          <cell r="X740">
            <v>6</v>
          </cell>
          <cell r="Y740">
            <v>9</v>
          </cell>
          <cell r="Z740">
            <v>13</v>
          </cell>
          <cell r="AA740">
            <v>8</v>
          </cell>
          <cell r="AB740">
            <v>5</v>
          </cell>
          <cell r="AC740">
            <v>8</v>
          </cell>
          <cell r="AD740">
            <v>8</v>
          </cell>
          <cell r="AE740">
            <v>7</v>
          </cell>
          <cell r="AF740">
            <v>3</v>
          </cell>
          <cell r="AG740">
            <v>12</v>
          </cell>
          <cell r="AH740">
            <v>7</v>
          </cell>
          <cell r="AI740">
            <v>3</v>
          </cell>
          <cell r="AJ740">
            <v>11</v>
          </cell>
          <cell r="AK740">
            <v>9</v>
          </cell>
          <cell r="AL740">
            <v>10</v>
          </cell>
          <cell r="AM740">
            <v>12</v>
          </cell>
          <cell r="AN740">
            <v>15</v>
          </cell>
          <cell r="AO740">
            <v>20</v>
          </cell>
          <cell r="AP740">
            <v>15</v>
          </cell>
          <cell r="AQ740">
            <v>16</v>
          </cell>
          <cell r="AR740">
            <v>18</v>
          </cell>
          <cell r="AS740">
            <v>21</v>
          </cell>
          <cell r="AT740">
            <v>20</v>
          </cell>
          <cell r="AU740">
            <v>17</v>
          </cell>
          <cell r="AV740">
            <v>16</v>
          </cell>
          <cell r="AW740">
            <v>23</v>
          </cell>
          <cell r="AX740">
            <v>14</v>
          </cell>
          <cell r="AY740">
            <v>13</v>
          </cell>
          <cell r="AZ740">
            <v>6</v>
          </cell>
          <cell r="BA740">
            <v>19</v>
          </cell>
          <cell r="BB740">
            <v>14</v>
          </cell>
          <cell r="BC740">
            <v>8</v>
          </cell>
          <cell r="BD740">
            <v>0</v>
          </cell>
          <cell r="BE740">
            <v>7</v>
          </cell>
          <cell r="BF740">
            <v>8</v>
          </cell>
          <cell r="BG740">
            <v>11</v>
          </cell>
          <cell r="BH740">
            <v>12</v>
          </cell>
          <cell r="BI740">
            <v>14</v>
          </cell>
          <cell r="BJ740">
            <v>10</v>
          </cell>
          <cell r="BK740">
            <v>10</v>
          </cell>
          <cell r="BL740">
            <v>15</v>
          </cell>
          <cell r="BM740">
            <v>10</v>
          </cell>
          <cell r="BN740">
            <v>13</v>
          </cell>
          <cell r="BO740">
            <v>13</v>
          </cell>
          <cell r="BP740">
            <v>17</v>
          </cell>
          <cell r="BQ740">
            <v>15</v>
          </cell>
          <cell r="BR740">
            <v>20</v>
          </cell>
          <cell r="BS740">
            <v>10</v>
          </cell>
          <cell r="BT740">
            <v>20</v>
          </cell>
          <cell r="BU740">
            <v>11</v>
          </cell>
          <cell r="BV740">
            <v>16</v>
          </cell>
          <cell r="BW740">
            <v>10</v>
          </cell>
          <cell r="BX740">
            <v>11</v>
          </cell>
          <cell r="BY740">
            <v>6</v>
          </cell>
          <cell r="BZ740">
            <v>10</v>
          </cell>
          <cell r="CA740">
            <v>5</v>
          </cell>
          <cell r="CB740">
            <v>5</v>
          </cell>
          <cell r="CC740">
            <v>8</v>
          </cell>
          <cell r="CD740">
            <v>3</v>
          </cell>
          <cell r="CE740">
            <v>2</v>
          </cell>
          <cell r="CF740">
            <v>8</v>
          </cell>
          <cell r="CG740">
            <v>6</v>
          </cell>
          <cell r="CH740">
            <v>5</v>
          </cell>
          <cell r="CI740">
            <v>1</v>
          </cell>
          <cell r="CJ740">
            <v>3</v>
          </cell>
          <cell r="CK740">
            <v>2</v>
          </cell>
          <cell r="CL740">
            <v>4</v>
          </cell>
          <cell r="CM740">
            <v>2</v>
          </cell>
          <cell r="CN740">
            <v>2</v>
          </cell>
          <cell r="CO740">
            <v>3</v>
          </cell>
          <cell r="CP740">
            <v>3</v>
          </cell>
          <cell r="CQ740">
            <v>4</v>
          </cell>
          <cell r="CR740">
            <v>1</v>
          </cell>
          <cell r="CS740">
            <v>3</v>
          </cell>
          <cell r="CT740">
            <v>0</v>
          </cell>
          <cell r="CU740">
            <v>0</v>
          </cell>
          <cell r="CV740">
            <v>0</v>
          </cell>
          <cell r="CW740">
            <v>0</v>
          </cell>
          <cell r="CX740">
            <v>0</v>
          </cell>
          <cell r="CY740">
            <v>1</v>
          </cell>
          <cell r="CZ740">
            <v>1</v>
          </cell>
          <cell r="DA740">
            <v>0</v>
          </cell>
          <cell r="DB740">
            <v>0</v>
          </cell>
          <cell r="DC740">
            <v>0</v>
          </cell>
          <cell r="DD740">
            <v>0</v>
          </cell>
          <cell r="DE740">
            <v>0</v>
          </cell>
        </row>
        <row r="741">
          <cell r="A741" t="str">
            <v>ﾄﾖｵｶ52</v>
          </cell>
          <cell r="B741" t="str">
            <v>ﾄﾖｵｶ</v>
          </cell>
          <cell r="C741">
            <v>5</v>
          </cell>
          <cell r="D741">
            <v>2</v>
          </cell>
          <cell r="E741">
            <v>4</v>
          </cell>
          <cell r="F741">
            <v>9</v>
          </cell>
          <cell r="G741">
            <v>6</v>
          </cell>
          <cell r="H741">
            <v>7</v>
          </cell>
          <cell r="I741">
            <v>14</v>
          </cell>
          <cell r="J741">
            <v>7</v>
          </cell>
          <cell r="K741">
            <v>13</v>
          </cell>
          <cell r="L741">
            <v>12</v>
          </cell>
          <cell r="M741">
            <v>19</v>
          </cell>
          <cell r="N741">
            <v>16</v>
          </cell>
          <cell r="O741">
            <v>15</v>
          </cell>
          <cell r="P741">
            <v>16</v>
          </cell>
          <cell r="Q741">
            <v>15</v>
          </cell>
          <cell r="R741">
            <v>12</v>
          </cell>
          <cell r="S741">
            <v>15</v>
          </cell>
          <cell r="T741">
            <v>12</v>
          </cell>
          <cell r="U741">
            <v>16</v>
          </cell>
          <cell r="V741">
            <v>9</v>
          </cell>
          <cell r="W741">
            <v>14</v>
          </cell>
          <cell r="X741">
            <v>9</v>
          </cell>
          <cell r="Y741">
            <v>8</v>
          </cell>
          <cell r="Z741">
            <v>8</v>
          </cell>
          <cell r="AA741">
            <v>9</v>
          </cell>
          <cell r="AB741">
            <v>5</v>
          </cell>
          <cell r="AC741">
            <v>5</v>
          </cell>
          <cell r="AD741">
            <v>4</v>
          </cell>
          <cell r="AE741">
            <v>3</v>
          </cell>
          <cell r="AF741">
            <v>8</v>
          </cell>
          <cell r="AG741">
            <v>6</v>
          </cell>
          <cell r="AH741">
            <v>8</v>
          </cell>
          <cell r="AI741">
            <v>5</v>
          </cell>
          <cell r="AJ741">
            <v>10</v>
          </cell>
          <cell r="AK741">
            <v>9</v>
          </cell>
          <cell r="AL741">
            <v>12</v>
          </cell>
          <cell r="AM741">
            <v>15</v>
          </cell>
          <cell r="AN741">
            <v>16</v>
          </cell>
          <cell r="AO741">
            <v>19</v>
          </cell>
          <cell r="AP741">
            <v>18</v>
          </cell>
          <cell r="AQ741">
            <v>22</v>
          </cell>
          <cell r="AR741">
            <v>16</v>
          </cell>
          <cell r="AS741">
            <v>12</v>
          </cell>
          <cell r="AT741">
            <v>18</v>
          </cell>
          <cell r="AU741">
            <v>19</v>
          </cell>
          <cell r="AV741">
            <v>15</v>
          </cell>
          <cell r="AW741">
            <v>20</v>
          </cell>
          <cell r="AX741">
            <v>15</v>
          </cell>
          <cell r="AY741">
            <v>20</v>
          </cell>
          <cell r="AZ741">
            <v>15</v>
          </cell>
          <cell r="BA741">
            <v>3</v>
          </cell>
          <cell r="BB741">
            <v>18</v>
          </cell>
          <cell r="BC741">
            <v>6</v>
          </cell>
          <cell r="BD741">
            <v>8</v>
          </cell>
          <cell r="BE741">
            <v>10</v>
          </cell>
          <cell r="BF741">
            <v>8</v>
          </cell>
          <cell r="BG741">
            <v>13</v>
          </cell>
          <cell r="BH741">
            <v>5</v>
          </cell>
          <cell r="BI741">
            <v>11</v>
          </cell>
          <cell r="BJ741">
            <v>11</v>
          </cell>
          <cell r="BK741">
            <v>14</v>
          </cell>
          <cell r="BL741">
            <v>10</v>
          </cell>
          <cell r="BM741">
            <v>10</v>
          </cell>
          <cell r="BN741">
            <v>23</v>
          </cell>
          <cell r="BO741">
            <v>9</v>
          </cell>
          <cell r="BP741">
            <v>25</v>
          </cell>
          <cell r="BQ741">
            <v>20</v>
          </cell>
          <cell r="BR741">
            <v>17</v>
          </cell>
          <cell r="BS741">
            <v>11</v>
          </cell>
          <cell r="BT741">
            <v>15</v>
          </cell>
          <cell r="BU741">
            <v>13</v>
          </cell>
          <cell r="BV741">
            <v>13</v>
          </cell>
          <cell r="BW741">
            <v>10</v>
          </cell>
          <cell r="BX741">
            <v>5</v>
          </cell>
          <cell r="BY741">
            <v>7</v>
          </cell>
          <cell r="BZ741">
            <v>7</v>
          </cell>
          <cell r="CA741">
            <v>7</v>
          </cell>
          <cell r="CB741">
            <v>6</v>
          </cell>
          <cell r="CC741">
            <v>12</v>
          </cell>
          <cell r="CD741">
            <v>3</v>
          </cell>
          <cell r="CE741">
            <v>12</v>
          </cell>
          <cell r="CF741">
            <v>3</v>
          </cell>
          <cell r="CG741">
            <v>3</v>
          </cell>
          <cell r="CH741">
            <v>5</v>
          </cell>
          <cell r="CI741">
            <v>1</v>
          </cell>
          <cell r="CJ741">
            <v>6</v>
          </cell>
          <cell r="CK741">
            <v>10</v>
          </cell>
          <cell r="CL741">
            <v>6</v>
          </cell>
          <cell r="CM741">
            <v>4</v>
          </cell>
          <cell r="CN741">
            <v>8</v>
          </cell>
          <cell r="CO741">
            <v>4</v>
          </cell>
          <cell r="CP741">
            <v>8</v>
          </cell>
          <cell r="CQ741">
            <v>6</v>
          </cell>
          <cell r="CR741">
            <v>3</v>
          </cell>
          <cell r="CS741">
            <v>8</v>
          </cell>
          <cell r="CT741">
            <v>2</v>
          </cell>
          <cell r="CU741">
            <v>5</v>
          </cell>
          <cell r="CV741">
            <v>3</v>
          </cell>
          <cell r="CW741">
            <v>3</v>
          </cell>
          <cell r="CX741">
            <v>1</v>
          </cell>
          <cell r="CY741">
            <v>0</v>
          </cell>
          <cell r="CZ741">
            <v>1</v>
          </cell>
          <cell r="DA741">
            <v>0</v>
          </cell>
          <cell r="DB741">
            <v>0</v>
          </cell>
          <cell r="DC741">
            <v>0</v>
          </cell>
          <cell r="DD741">
            <v>0</v>
          </cell>
          <cell r="DE741">
            <v>0</v>
          </cell>
        </row>
        <row r="742">
          <cell r="A742" t="str">
            <v>ﾈｱﾗｲ51</v>
          </cell>
          <cell r="B742" t="str">
            <v>ﾈｱﾗｲ</v>
          </cell>
          <cell r="C742">
            <v>5</v>
          </cell>
          <cell r="D742">
            <v>1</v>
          </cell>
          <cell r="E742">
            <v>9</v>
          </cell>
          <cell r="F742">
            <v>14</v>
          </cell>
          <cell r="G742">
            <v>9</v>
          </cell>
          <cell r="H742">
            <v>20</v>
          </cell>
          <cell r="I742">
            <v>14</v>
          </cell>
          <cell r="J742">
            <v>12</v>
          </cell>
          <cell r="K742">
            <v>13</v>
          </cell>
          <cell r="L742">
            <v>9</v>
          </cell>
          <cell r="M742">
            <v>14</v>
          </cell>
          <cell r="N742">
            <v>9</v>
          </cell>
          <cell r="O742">
            <v>19</v>
          </cell>
          <cell r="P742">
            <v>10</v>
          </cell>
          <cell r="Q742">
            <v>10</v>
          </cell>
          <cell r="R742">
            <v>8</v>
          </cell>
          <cell r="S742">
            <v>15</v>
          </cell>
          <cell r="T742">
            <v>15</v>
          </cell>
          <cell r="U742">
            <v>12</v>
          </cell>
          <cell r="V742">
            <v>10</v>
          </cell>
          <cell r="W742">
            <v>12</v>
          </cell>
          <cell r="X742">
            <v>10</v>
          </cell>
          <cell r="Y742">
            <v>13</v>
          </cell>
          <cell r="Z742">
            <v>13</v>
          </cell>
          <cell r="AA742">
            <v>13</v>
          </cell>
          <cell r="AB742">
            <v>15</v>
          </cell>
          <cell r="AC742">
            <v>19</v>
          </cell>
          <cell r="AD742">
            <v>12</v>
          </cell>
          <cell r="AE742">
            <v>18</v>
          </cell>
          <cell r="AF742">
            <v>10</v>
          </cell>
          <cell r="AG742">
            <v>13</v>
          </cell>
          <cell r="AH742">
            <v>14</v>
          </cell>
          <cell r="AI742">
            <v>19</v>
          </cell>
          <cell r="AJ742">
            <v>19</v>
          </cell>
          <cell r="AK742">
            <v>31</v>
          </cell>
          <cell r="AL742">
            <v>16</v>
          </cell>
          <cell r="AM742">
            <v>14</v>
          </cell>
          <cell r="AN742">
            <v>28</v>
          </cell>
          <cell r="AO742">
            <v>18</v>
          </cell>
          <cell r="AP742">
            <v>16</v>
          </cell>
          <cell r="AQ742">
            <v>22</v>
          </cell>
          <cell r="AR742">
            <v>21</v>
          </cell>
          <cell r="AS742">
            <v>24</v>
          </cell>
          <cell r="AT742">
            <v>25</v>
          </cell>
          <cell r="AU742">
            <v>36</v>
          </cell>
          <cell r="AV742">
            <v>23</v>
          </cell>
          <cell r="AW742">
            <v>27</v>
          </cell>
          <cell r="AX742">
            <v>29</v>
          </cell>
          <cell r="AY742">
            <v>23</v>
          </cell>
          <cell r="AZ742">
            <v>18</v>
          </cell>
          <cell r="BA742">
            <v>23</v>
          </cell>
          <cell r="BB742">
            <v>20</v>
          </cell>
          <cell r="BC742">
            <v>19</v>
          </cell>
          <cell r="BD742">
            <v>19</v>
          </cell>
          <cell r="BE742">
            <v>21</v>
          </cell>
          <cell r="BF742">
            <v>19</v>
          </cell>
          <cell r="BG742">
            <v>18</v>
          </cell>
          <cell r="BH742">
            <v>8</v>
          </cell>
          <cell r="BI742">
            <v>11</v>
          </cell>
          <cell r="BJ742">
            <v>9</v>
          </cell>
          <cell r="BK742">
            <v>13</v>
          </cell>
          <cell r="BL742">
            <v>23</v>
          </cell>
          <cell r="BM742">
            <v>15</v>
          </cell>
          <cell r="BN742">
            <v>25</v>
          </cell>
          <cell r="BO742">
            <v>23</v>
          </cell>
          <cell r="BP742">
            <v>19</v>
          </cell>
          <cell r="BQ742">
            <v>19</v>
          </cell>
          <cell r="BR742">
            <v>36</v>
          </cell>
          <cell r="BS742">
            <v>21</v>
          </cell>
          <cell r="BT742">
            <v>32</v>
          </cell>
          <cell r="BU742">
            <v>33</v>
          </cell>
          <cell r="BV742">
            <v>44</v>
          </cell>
          <cell r="BW742">
            <v>25</v>
          </cell>
          <cell r="BX742">
            <v>19</v>
          </cell>
          <cell r="BY742">
            <v>24</v>
          </cell>
          <cell r="BZ742">
            <v>20</v>
          </cell>
          <cell r="CA742">
            <v>19</v>
          </cell>
          <cell r="CB742">
            <v>14</v>
          </cell>
          <cell r="CC742">
            <v>11</v>
          </cell>
          <cell r="CD742">
            <v>14</v>
          </cell>
          <cell r="CE742">
            <v>12</v>
          </cell>
          <cell r="CF742">
            <v>18</v>
          </cell>
          <cell r="CG742">
            <v>6</v>
          </cell>
          <cell r="CH742">
            <v>13</v>
          </cell>
          <cell r="CI742">
            <v>8</v>
          </cell>
          <cell r="CJ742">
            <v>8</v>
          </cell>
          <cell r="CK742">
            <v>5</v>
          </cell>
          <cell r="CL742">
            <v>6</v>
          </cell>
          <cell r="CM742">
            <v>5</v>
          </cell>
          <cell r="CN742">
            <v>8</v>
          </cell>
          <cell r="CO742">
            <v>5</v>
          </cell>
          <cell r="CP742">
            <v>5</v>
          </cell>
          <cell r="CQ742">
            <v>4</v>
          </cell>
          <cell r="CR742">
            <v>2</v>
          </cell>
          <cell r="CS742">
            <v>3</v>
          </cell>
          <cell r="CT742">
            <v>0</v>
          </cell>
          <cell r="CU742">
            <v>2</v>
          </cell>
          <cell r="CV742">
            <v>0</v>
          </cell>
          <cell r="CW742">
            <v>2</v>
          </cell>
          <cell r="CX742">
            <v>1</v>
          </cell>
          <cell r="CY742">
            <v>1</v>
          </cell>
          <cell r="CZ742">
            <v>0</v>
          </cell>
          <cell r="DA742">
            <v>0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</row>
        <row r="743">
          <cell r="A743" t="str">
            <v>ﾈｱﾗｲ52</v>
          </cell>
          <cell r="B743" t="str">
            <v>ﾈｱﾗｲ</v>
          </cell>
          <cell r="C743">
            <v>5</v>
          </cell>
          <cell r="D743">
            <v>2</v>
          </cell>
          <cell r="E743">
            <v>12</v>
          </cell>
          <cell r="F743">
            <v>18</v>
          </cell>
          <cell r="G743">
            <v>5</v>
          </cell>
          <cell r="H743">
            <v>13</v>
          </cell>
          <cell r="I743">
            <v>16</v>
          </cell>
          <cell r="J743">
            <v>15</v>
          </cell>
          <cell r="K743">
            <v>6</v>
          </cell>
          <cell r="L743">
            <v>15</v>
          </cell>
          <cell r="M743">
            <v>11</v>
          </cell>
          <cell r="N743">
            <v>10</v>
          </cell>
          <cell r="O743">
            <v>6</v>
          </cell>
          <cell r="P743">
            <v>12</v>
          </cell>
          <cell r="Q743">
            <v>12</v>
          </cell>
          <cell r="R743">
            <v>11</v>
          </cell>
          <cell r="S743">
            <v>10</v>
          </cell>
          <cell r="T743">
            <v>12</v>
          </cell>
          <cell r="U743">
            <v>14</v>
          </cell>
          <cell r="V743">
            <v>13</v>
          </cell>
          <cell r="W743">
            <v>18</v>
          </cell>
          <cell r="X743">
            <v>8</v>
          </cell>
          <cell r="Y743">
            <v>11</v>
          </cell>
          <cell r="Z743">
            <v>14</v>
          </cell>
          <cell r="AA743">
            <v>11</v>
          </cell>
          <cell r="AB743">
            <v>12</v>
          </cell>
          <cell r="AC743">
            <v>9</v>
          </cell>
          <cell r="AD743">
            <v>9</v>
          </cell>
          <cell r="AE743">
            <v>9</v>
          </cell>
          <cell r="AF743">
            <v>14</v>
          </cell>
          <cell r="AG743">
            <v>13</v>
          </cell>
          <cell r="AH743">
            <v>15</v>
          </cell>
          <cell r="AI743">
            <v>18</v>
          </cell>
          <cell r="AJ743">
            <v>22</v>
          </cell>
          <cell r="AK743">
            <v>24</v>
          </cell>
          <cell r="AL743">
            <v>13</v>
          </cell>
          <cell r="AM743">
            <v>20</v>
          </cell>
          <cell r="AN743">
            <v>12</v>
          </cell>
          <cell r="AO743">
            <v>13</v>
          </cell>
          <cell r="AP743">
            <v>18</v>
          </cell>
          <cell r="AQ743">
            <v>22</v>
          </cell>
          <cell r="AR743">
            <v>16</v>
          </cell>
          <cell r="AS743">
            <v>20</v>
          </cell>
          <cell r="AT743">
            <v>12</v>
          </cell>
          <cell r="AU743">
            <v>27</v>
          </cell>
          <cell r="AV743">
            <v>23</v>
          </cell>
          <cell r="AW743">
            <v>26</v>
          </cell>
          <cell r="AX743">
            <v>16</v>
          </cell>
          <cell r="AY743">
            <v>25</v>
          </cell>
          <cell r="AZ743">
            <v>13</v>
          </cell>
          <cell r="BA743">
            <v>18</v>
          </cell>
          <cell r="BB743">
            <v>25</v>
          </cell>
          <cell r="BC743">
            <v>14</v>
          </cell>
          <cell r="BD743">
            <v>15</v>
          </cell>
          <cell r="BE743">
            <v>12</v>
          </cell>
          <cell r="BF743">
            <v>12</v>
          </cell>
          <cell r="BG743">
            <v>14</v>
          </cell>
          <cell r="BH743">
            <v>13</v>
          </cell>
          <cell r="BI743">
            <v>17</v>
          </cell>
          <cell r="BJ743">
            <v>20</v>
          </cell>
          <cell r="BK743">
            <v>17</v>
          </cell>
          <cell r="BL743">
            <v>18</v>
          </cell>
          <cell r="BM743">
            <v>24</v>
          </cell>
          <cell r="BN743">
            <v>20</v>
          </cell>
          <cell r="BO743">
            <v>24</v>
          </cell>
          <cell r="BP743">
            <v>25</v>
          </cell>
          <cell r="BQ743">
            <v>20</v>
          </cell>
          <cell r="BR743">
            <v>31</v>
          </cell>
          <cell r="BS743">
            <v>33</v>
          </cell>
          <cell r="BT743">
            <v>35</v>
          </cell>
          <cell r="BU743">
            <v>28</v>
          </cell>
          <cell r="BV743">
            <v>33</v>
          </cell>
          <cell r="BW743">
            <v>28</v>
          </cell>
          <cell r="BX743">
            <v>13</v>
          </cell>
          <cell r="BY743">
            <v>16</v>
          </cell>
          <cell r="BZ743">
            <v>14</v>
          </cell>
          <cell r="CA743">
            <v>26</v>
          </cell>
          <cell r="CB743">
            <v>12</v>
          </cell>
          <cell r="CC743">
            <v>25</v>
          </cell>
          <cell r="CD743">
            <v>16</v>
          </cell>
          <cell r="CE743">
            <v>9</v>
          </cell>
          <cell r="CF743">
            <v>13</v>
          </cell>
          <cell r="CG743">
            <v>17</v>
          </cell>
          <cell r="CH743">
            <v>13</v>
          </cell>
          <cell r="CI743">
            <v>10</v>
          </cell>
          <cell r="CJ743">
            <v>11</v>
          </cell>
          <cell r="CK743">
            <v>11</v>
          </cell>
          <cell r="CL743">
            <v>13</v>
          </cell>
          <cell r="CM743">
            <v>13</v>
          </cell>
          <cell r="CN743">
            <v>12</v>
          </cell>
          <cell r="CO743">
            <v>10</v>
          </cell>
          <cell r="CP743">
            <v>14</v>
          </cell>
          <cell r="CQ743">
            <v>8</v>
          </cell>
          <cell r="CR743">
            <v>9</v>
          </cell>
          <cell r="CS743">
            <v>9</v>
          </cell>
          <cell r="CT743">
            <v>7</v>
          </cell>
          <cell r="CU743">
            <v>6</v>
          </cell>
          <cell r="CV743">
            <v>6</v>
          </cell>
          <cell r="CW743">
            <v>3</v>
          </cell>
          <cell r="CX743">
            <v>4</v>
          </cell>
          <cell r="CY743">
            <v>2</v>
          </cell>
          <cell r="CZ743">
            <v>1</v>
          </cell>
          <cell r="DA743">
            <v>1</v>
          </cell>
          <cell r="DB743">
            <v>3</v>
          </cell>
          <cell r="DC743">
            <v>1</v>
          </cell>
          <cell r="DD743">
            <v>0</v>
          </cell>
          <cell r="DE743">
            <v>1</v>
          </cell>
        </row>
        <row r="744">
          <cell r="A744" t="str">
            <v>ﾊﾂｵｲ51</v>
          </cell>
          <cell r="B744" t="str">
            <v>ﾊﾂｵｲ</v>
          </cell>
          <cell r="C744">
            <v>5</v>
          </cell>
          <cell r="D744">
            <v>1</v>
          </cell>
          <cell r="E744">
            <v>61</v>
          </cell>
          <cell r="F744">
            <v>69</v>
          </cell>
          <cell r="G744">
            <v>67</v>
          </cell>
          <cell r="H744">
            <v>64</v>
          </cell>
          <cell r="I744">
            <v>62</v>
          </cell>
          <cell r="J744">
            <v>60</v>
          </cell>
          <cell r="K744">
            <v>66</v>
          </cell>
          <cell r="L744">
            <v>51</v>
          </cell>
          <cell r="M744">
            <v>59</v>
          </cell>
          <cell r="N744">
            <v>68</v>
          </cell>
          <cell r="O744">
            <v>64</v>
          </cell>
          <cell r="P744">
            <v>50</v>
          </cell>
          <cell r="Q744">
            <v>66</v>
          </cell>
          <cell r="R744">
            <v>60</v>
          </cell>
          <cell r="S744">
            <v>52</v>
          </cell>
          <cell r="T744">
            <v>69</v>
          </cell>
          <cell r="U744">
            <v>74</v>
          </cell>
          <cell r="V744">
            <v>59</v>
          </cell>
          <cell r="W744">
            <v>52</v>
          </cell>
          <cell r="X744">
            <v>68</v>
          </cell>
          <cell r="Y744">
            <v>50</v>
          </cell>
          <cell r="Z744">
            <v>57</v>
          </cell>
          <cell r="AA744">
            <v>37</v>
          </cell>
          <cell r="AB744">
            <v>65</v>
          </cell>
          <cell r="AC744">
            <v>44</v>
          </cell>
          <cell r="AD744">
            <v>60</v>
          </cell>
          <cell r="AE744">
            <v>44</v>
          </cell>
          <cell r="AF744">
            <v>67</v>
          </cell>
          <cell r="AG744">
            <v>62</v>
          </cell>
          <cell r="AH744">
            <v>66</v>
          </cell>
          <cell r="AI744">
            <v>73</v>
          </cell>
          <cell r="AJ744">
            <v>64</v>
          </cell>
          <cell r="AK744">
            <v>87</v>
          </cell>
          <cell r="AL744">
            <v>87</v>
          </cell>
          <cell r="AM744">
            <v>78</v>
          </cell>
          <cell r="AN744">
            <v>76</v>
          </cell>
          <cell r="AO744">
            <v>81</v>
          </cell>
          <cell r="AP744">
            <v>91</v>
          </cell>
          <cell r="AQ744">
            <v>101</v>
          </cell>
          <cell r="AR744">
            <v>90</v>
          </cell>
          <cell r="AS744">
            <v>85</v>
          </cell>
          <cell r="AT744">
            <v>83</v>
          </cell>
          <cell r="AU744">
            <v>84</v>
          </cell>
          <cell r="AV744">
            <v>109</v>
          </cell>
          <cell r="AW744">
            <v>89</v>
          </cell>
          <cell r="AX744">
            <v>112</v>
          </cell>
          <cell r="AY744">
            <v>89</v>
          </cell>
          <cell r="AZ744">
            <v>99</v>
          </cell>
          <cell r="BA744">
            <v>93</v>
          </cell>
          <cell r="BB744">
            <v>85</v>
          </cell>
          <cell r="BC744">
            <v>78</v>
          </cell>
          <cell r="BD744">
            <v>61</v>
          </cell>
          <cell r="BE744">
            <v>77</v>
          </cell>
          <cell r="BF744">
            <v>76</v>
          </cell>
          <cell r="BG744">
            <v>90</v>
          </cell>
          <cell r="BH744">
            <v>57</v>
          </cell>
          <cell r="BI744">
            <v>58</v>
          </cell>
          <cell r="BJ744">
            <v>62</v>
          </cell>
          <cell r="BK744">
            <v>50</v>
          </cell>
          <cell r="BL744">
            <v>72</v>
          </cell>
          <cell r="BM744">
            <v>54</v>
          </cell>
          <cell r="BN744">
            <v>72</v>
          </cell>
          <cell r="BO744">
            <v>69</v>
          </cell>
          <cell r="BP744">
            <v>50</v>
          </cell>
          <cell r="BQ744">
            <v>70</v>
          </cell>
          <cell r="BR744">
            <v>76</v>
          </cell>
          <cell r="BS744">
            <v>71</v>
          </cell>
          <cell r="BT744">
            <v>83</v>
          </cell>
          <cell r="BU744">
            <v>87</v>
          </cell>
          <cell r="BV744">
            <v>86</v>
          </cell>
          <cell r="BW744">
            <v>74</v>
          </cell>
          <cell r="BX744">
            <v>50</v>
          </cell>
          <cell r="BY744">
            <v>51</v>
          </cell>
          <cell r="BZ744">
            <v>69</v>
          </cell>
          <cell r="CA744">
            <v>68</v>
          </cell>
          <cell r="CB744">
            <v>64</v>
          </cell>
          <cell r="CC744">
            <v>62</v>
          </cell>
          <cell r="CD744">
            <v>46</v>
          </cell>
          <cell r="CE744">
            <v>42</v>
          </cell>
          <cell r="CF744">
            <v>40</v>
          </cell>
          <cell r="CG744">
            <v>37</v>
          </cell>
          <cell r="CH744">
            <v>34</v>
          </cell>
          <cell r="CI744">
            <v>31</v>
          </cell>
          <cell r="CJ744">
            <v>27</v>
          </cell>
          <cell r="CK744">
            <v>24</v>
          </cell>
          <cell r="CL744">
            <v>16</v>
          </cell>
          <cell r="CM744">
            <v>12</v>
          </cell>
          <cell r="CN744">
            <v>16</v>
          </cell>
          <cell r="CO744">
            <v>24</v>
          </cell>
          <cell r="CP744">
            <v>11</v>
          </cell>
          <cell r="CQ744">
            <v>6</v>
          </cell>
          <cell r="CR744">
            <v>7</v>
          </cell>
          <cell r="CS744">
            <v>2</v>
          </cell>
          <cell r="CT744">
            <v>3</v>
          </cell>
          <cell r="CU744">
            <v>0</v>
          </cell>
          <cell r="CV744">
            <v>2</v>
          </cell>
          <cell r="CW744">
            <v>2</v>
          </cell>
          <cell r="CX744">
            <v>1</v>
          </cell>
          <cell r="CY744">
            <v>0</v>
          </cell>
          <cell r="CZ744">
            <v>1</v>
          </cell>
          <cell r="DA744">
            <v>1</v>
          </cell>
          <cell r="DB744">
            <v>0</v>
          </cell>
          <cell r="DC744">
            <v>0</v>
          </cell>
          <cell r="DD744">
            <v>0</v>
          </cell>
          <cell r="DE744">
            <v>0</v>
          </cell>
        </row>
        <row r="745">
          <cell r="A745" t="str">
            <v>ﾊﾂｵｲ52</v>
          </cell>
          <cell r="B745" t="str">
            <v>ﾊﾂｵｲ</v>
          </cell>
          <cell r="C745">
            <v>5</v>
          </cell>
          <cell r="D745">
            <v>2</v>
          </cell>
          <cell r="E745">
            <v>56</v>
          </cell>
          <cell r="F745">
            <v>57</v>
          </cell>
          <cell r="G745">
            <v>68</v>
          </cell>
          <cell r="H745">
            <v>64</v>
          </cell>
          <cell r="I745">
            <v>68</v>
          </cell>
          <cell r="J745">
            <v>59</v>
          </cell>
          <cell r="K745">
            <v>59</v>
          </cell>
          <cell r="L745">
            <v>57</v>
          </cell>
          <cell r="M745">
            <v>58</v>
          </cell>
          <cell r="N745">
            <v>59</v>
          </cell>
          <cell r="O745">
            <v>65</v>
          </cell>
          <cell r="P745">
            <v>62</v>
          </cell>
          <cell r="Q745">
            <v>43</v>
          </cell>
          <cell r="R745">
            <v>54</v>
          </cell>
          <cell r="S745">
            <v>65</v>
          </cell>
          <cell r="T745">
            <v>47</v>
          </cell>
          <cell r="U745">
            <v>45</v>
          </cell>
          <cell r="V745">
            <v>60</v>
          </cell>
          <cell r="W745">
            <v>52</v>
          </cell>
          <cell r="X745">
            <v>50</v>
          </cell>
          <cell r="Y745">
            <v>61</v>
          </cell>
          <cell r="Z745">
            <v>48</v>
          </cell>
          <cell r="AA745">
            <v>61</v>
          </cell>
          <cell r="AB745">
            <v>58</v>
          </cell>
          <cell r="AC745">
            <v>47</v>
          </cell>
          <cell r="AD745">
            <v>49</v>
          </cell>
          <cell r="AE745">
            <v>70</v>
          </cell>
          <cell r="AF745">
            <v>59</v>
          </cell>
          <cell r="AG745">
            <v>60</v>
          </cell>
          <cell r="AH745">
            <v>71</v>
          </cell>
          <cell r="AI745">
            <v>65</v>
          </cell>
          <cell r="AJ745">
            <v>74</v>
          </cell>
          <cell r="AK745">
            <v>81</v>
          </cell>
          <cell r="AL745">
            <v>76</v>
          </cell>
          <cell r="AM745">
            <v>85</v>
          </cell>
          <cell r="AN745">
            <v>102</v>
          </cell>
          <cell r="AO745">
            <v>96</v>
          </cell>
          <cell r="AP745">
            <v>79</v>
          </cell>
          <cell r="AQ745">
            <v>84</v>
          </cell>
          <cell r="AR745">
            <v>67</v>
          </cell>
          <cell r="AS745">
            <v>73</v>
          </cell>
          <cell r="AT745">
            <v>86</v>
          </cell>
          <cell r="AU745">
            <v>96</v>
          </cell>
          <cell r="AV745">
            <v>79</v>
          </cell>
          <cell r="AW745">
            <v>85</v>
          </cell>
          <cell r="AX745">
            <v>98</v>
          </cell>
          <cell r="AY745">
            <v>116</v>
          </cell>
          <cell r="AZ745">
            <v>83</v>
          </cell>
          <cell r="BA745">
            <v>81</v>
          </cell>
          <cell r="BB745">
            <v>87</v>
          </cell>
          <cell r="BC745">
            <v>73</v>
          </cell>
          <cell r="BD745">
            <v>44</v>
          </cell>
          <cell r="BE745">
            <v>90</v>
          </cell>
          <cell r="BF745">
            <v>71</v>
          </cell>
          <cell r="BG745">
            <v>63</v>
          </cell>
          <cell r="BH745">
            <v>52</v>
          </cell>
          <cell r="BI745">
            <v>67</v>
          </cell>
          <cell r="BJ745">
            <v>42</v>
          </cell>
          <cell r="BK745">
            <v>70</v>
          </cell>
          <cell r="BL745">
            <v>54</v>
          </cell>
          <cell r="BM745">
            <v>43</v>
          </cell>
          <cell r="BN745">
            <v>62</v>
          </cell>
          <cell r="BO745">
            <v>64</v>
          </cell>
          <cell r="BP745">
            <v>80</v>
          </cell>
          <cell r="BQ745">
            <v>82</v>
          </cell>
          <cell r="BR745">
            <v>77</v>
          </cell>
          <cell r="BS745">
            <v>66</v>
          </cell>
          <cell r="BT745">
            <v>86</v>
          </cell>
          <cell r="BU745">
            <v>93</v>
          </cell>
          <cell r="BV745">
            <v>94</v>
          </cell>
          <cell r="BW745">
            <v>84</v>
          </cell>
          <cell r="BX745">
            <v>52</v>
          </cell>
          <cell r="BY745">
            <v>73</v>
          </cell>
          <cell r="BZ745">
            <v>74</v>
          </cell>
          <cell r="CA745">
            <v>72</v>
          </cell>
          <cell r="CB745">
            <v>66</v>
          </cell>
          <cell r="CC745">
            <v>55</v>
          </cell>
          <cell r="CD745">
            <v>49</v>
          </cell>
          <cell r="CE745">
            <v>39</v>
          </cell>
          <cell r="CF745">
            <v>41</v>
          </cell>
          <cell r="CG745">
            <v>40</v>
          </cell>
          <cell r="CH745">
            <v>35</v>
          </cell>
          <cell r="CI745">
            <v>35</v>
          </cell>
          <cell r="CJ745">
            <v>34</v>
          </cell>
          <cell r="CK745">
            <v>33</v>
          </cell>
          <cell r="CL745">
            <v>35</v>
          </cell>
          <cell r="CM745">
            <v>28</v>
          </cell>
          <cell r="CN745">
            <v>23</v>
          </cell>
          <cell r="CO745">
            <v>18</v>
          </cell>
          <cell r="CP745">
            <v>20</v>
          </cell>
          <cell r="CQ745">
            <v>23</v>
          </cell>
          <cell r="CR745">
            <v>20</v>
          </cell>
          <cell r="CS745">
            <v>18</v>
          </cell>
          <cell r="CT745">
            <v>13</v>
          </cell>
          <cell r="CU745">
            <v>8</v>
          </cell>
          <cell r="CV745">
            <v>8</v>
          </cell>
          <cell r="CW745">
            <v>5</v>
          </cell>
          <cell r="CX745">
            <v>7</v>
          </cell>
          <cell r="CY745">
            <v>4</v>
          </cell>
          <cell r="CZ745">
            <v>2</v>
          </cell>
          <cell r="DA745">
            <v>1</v>
          </cell>
          <cell r="DB745">
            <v>3</v>
          </cell>
          <cell r="DC745">
            <v>0</v>
          </cell>
          <cell r="DD745">
            <v>0</v>
          </cell>
          <cell r="DE745">
            <v>0</v>
          </cell>
        </row>
        <row r="746">
          <cell r="A746" t="str">
            <v>ﾋﾐｶﾀ51</v>
          </cell>
          <cell r="B746" t="str">
            <v>ﾋﾐｶﾀ</v>
          </cell>
          <cell r="C746">
            <v>5</v>
          </cell>
          <cell r="D746">
            <v>1</v>
          </cell>
          <cell r="E746">
            <v>18</v>
          </cell>
          <cell r="F746">
            <v>12</v>
          </cell>
          <cell r="G746">
            <v>19</v>
          </cell>
          <cell r="H746">
            <v>16</v>
          </cell>
          <cell r="I746">
            <v>15</v>
          </cell>
          <cell r="J746">
            <v>19</v>
          </cell>
          <cell r="K746">
            <v>12</v>
          </cell>
          <cell r="L746">
            <v>5</v>
          </cell>
          <cell r="M746">
            <v>19</v>
          </cell>
          <cell r="N746">
            <v>5</v>
          </cell>
          <cell r="O746">
            <v>11</v>
          </cell>
          <cell r="P746">
            <v>9</v>
          </cell>
          <cell r="Q746">
            <v>17</v>
          </cell>
          <cell r="R746">
            <v>6</v>
          </cell>
          <cell r="S746">
            <v>8</v>
          </cell>
          <cell r="T746">
            <v>18</v>
          </cell>
          <cell r="U746">
            <v>9</v>
          </cell>
          <cell r="V746">
            <v>1</v>
          </cell>
          <cell r="W746">
            <v>12</v>
          </cell>
          <cell r="X746">
            <v>6</v>
          </cell>
          <cell r="Y746">
            <v>12</v>
          </cell>
          <cell r="Z746">
            <v>14</v>
          </cell>
          <cell r="AA746">
            <v>7</v>
          </cell>
          <cell r="AB746">
            <v>20</v>
          </cell>
          <cell r="AC746">
            <v>14</v>
          </cell>
          <cell r="AD746">
            <v>11</v>
          </cell>
          <cell r="AE746">
            <v>9</v>
          </cell>
          <cell r="AF746">
            <v>14</v>
          </cell>
          <cell r="AG746">
            <v>13</v>
          </cell>
          <cell r="AH746">
            <v>10</v>
          </cell>
          <cell r="AI746">
            <v>21</v>
          </cell>
          <cell r="AJ746">
            <v>13</v>
          </cell>
          <cell r="AK746">
            <v>20</v>
          </cell>
          <cell r="AL746">
            <v>22</v>
          </cell>
          <cell r="AM746">
            <v>19</v>
          </cell>
          <cell r="AN746">
            <v>10</v>
          </cell>
          <cell r="AO746">
            <v>17</v>
          </cell>
          <cell r="AP746">
            <v>19</v>
          </cell>
          <cell r="AQ746">
            <v>16</v>
          </cell>
          <cell r="AR746">
            <v>29</v>
          </cell>
          <cell r="AS746">
            <v>16</v>
          </cell>
          <cell r="AT746">
            <v>22</v>
          </cell>
          <cell r="AU746">
            <v>20</v>
          </cell>
          <cell r="AV746">
            <v>18</v>
          </cell>
          <cell r="AW746">
            <v>16</v>
          </cell>
          <cell r="AX746">
            <v>19</v>
          </cell>
          <cell r="AY746">
            <v>22</v>
          </cell>
          <cell r="AZ746">
            <v>23</v>
          </cell>
          <cell r="BA746">
            <v>19</v>
          </cell>
          <cell r="BB746">
            <v>13</v>
          </cell>
          <cell r="BC746">
            <v>16</v>
          </cell>
          <cell r="BD746">
            <v>10</v>
          </cell>
          <cell r="BE746">
            <v>10</v>
          </cell>
          <cell r="BF746">
            <v>12</v>
          </cell>
          <cell r="BG746">
            <v>11</v>
          </cell>
          <cell r="BH746">
            <v>15</v>
          </cell>
          <cell r="BI746">
            <v>10</v>
          </cell>
          <cell r="BJ746">
            <v>21</v>
          </cell>
          <cell r="BK746">
            <v>9</v>
          </cell>
          <cell r="BL746">
            <v>8</v>
          </cell>
          <cell r="BM746">
            <v>15</v>
          </cell>
          <cell r="BN746">
            <v>18</v>
          </cell>
          <cell r="BO746">
            <v>15</v>
          </cell>
          <cell r="BP746">
            <v>12</v>
          </cell>
          <cell r="BQ746">
            <v>10</v>
          </cell>
          <cell r="BR746">
            <v>10</v>
          </cell>
          <cell r="BS746">
            <v>14</v>
          </cell>
          <cell r="BT746">
            <v>13</v>
          </cell>
          <cell r="BU746">
            <v>10</v>
          </cell>
          <cell r="BV746">
            <v>17</v>
          </cell>
          <cell r="BW746">
            <v>12</v>
          </cell>
          <cell r="BX746">
            <v>11</v>
          </cell>
          <cell r="BY746">
            <v>14</v>
          </cell>
          <cell r="BZ746">
            <v>12</v>
          </cell>
          <cell r="CA746">
            <v>11</v>
          </cell>
          <cell r="CB746">
            <v>8</v>
          </cell>
          <cell r="CC746">
            <v>11</v>
          </cell>
          <cell r="CD746">
            <v>9</v>
          </cell>
          <cell r="CE746">
            <v>4</v>
          </cell>
          <cell r="CF746">
            <v>1</v>
          </cell>
          <cell r="CG746">
            <v>5</v>
          </cell>
          <cell r="CH746">
            <v>9</v>
          </cell>
          <cell r="CI746">
            <v>5</v>
          </cell>
          <cell r="CJ746">
            <v>6</v>
          </cell>
          <cell r="CK746">
            <v>4</v>
          </cell>
          <cell r="CL746">
            <v>5</v>
          </cell>
          <cell r="CM746">
            <v>2</v>
          </cell>
          <cell r="CN746">
            <v>5</v>
          </cell>
          <cell r="CO746">
            <v>4</v>
          </cell>
          <cell r="CP746">
            <v>4</v>
          </cell>
          <cell r="CQ746">
            <v>4</v>
          </cell>
          <cell r="CR746">
            <v>0</v>
          </cell>
          <cell r="CS746">
            <v>2</v>
          </cell>
          <cell r="CT746">
            <v>0</v>
          </cell>
          <cell r="CU746">
            <v>0</v>
          </cell>
          <cell r="CV746">
            <v>0</v>
          </cell>
          <cell r="CW746">
            <v>0</v>
          </cell>
          <cell r="CX746">
            <v>0</v>
          </cell>
          <cell r="CY746">
            <v>0</v>
          </cell>
          <cell r="CZ746">
            <v>0</v>
          </cell>
          <cell r="DA746">
            <v>1</v>
          </cell>
          <cell r="DB746">
            <v>0</v>
          </cell>
          <cell r="DC746">
            <v>0</v>
          </cell>
          <cell r="DD746">
            <v>0</v>
          </cell>
          <cell r="DE746">
            <v>0</v>
          </cell>
        </row>
        <row r="747">
          <cell r="A747" t="str">
            <v>ﾋﾐｶﾀ52</v>
          </cell>
          <cell r="B747" t="str">
            <v>ﾋﾐｶﾀ</v>
          </cell>
          <cell r="C747">
            <v>5</v>
          </cell>
          <cell r="D747">
            <v>2</v>
          </cell>
          <cell r="E747">
            <v>8</v>
          </cell>
          <cell r="F747">
            <v>8</v>
          </cell>
          <cell r="G747">
            <v>16</v>
          </cell>
          <cell r="H747">
            <v>11</v>
          </cell>
          <cell r="I747">
            <v>11</v>
          </cell>
          <cell r="J747">
            <v>16</v>
          </cell>
          <cell r="K747">
            <v>13</v>
          </cell>
          <cell r="L747">
            <v>11</v>
          </cell>
          <cell r="M747">
            <v>9</v>
          </cell>
          <cell r="N747">
            <v>15</v>
          </cell>
          <cell r="O747">
            <v>9</v>
          </cell>
          <cell r="P747">
            <v>11</v>
          </cell>
          <cell r="Q747">
            <v>8</v>
          </cell>
          <cell r="R747">
            <v>7</v>
          </cell>
          <cell r="S747">
            <v>12</v>
          </cell>
          <cell r="T747">
            <v>10</v>
          </cell>
          <cell r="U747">
            <v>7</v>
          </cell>
          <cell r="V747">
            <v>9</v>
          </cell>
          <cell r="W747">
            <v>7</v>
          </cell>
          <cell r="X747">
            <v>2</v>
          </cell>
          <cell r="Y747">
            <v>4</v>
          </cell>
          <cell r="Z747">
            <v>11</v>
          </cell>
          <cell r="AA747">
            <v>7</v>
          </cell>
          <cell r="AB747">
            <v>12</v>
          </cell>
          <cell r="AC747">
            <v>10</v>
          </cell>
          <cell r="AD747">
            <v>15</v>
          </cell>
          <cell r="AE747">
            <v>14</v>
          </cell>
          <cell r="AF747">
            <v>10</v>
          </cell>
          <cell r="AG747">
            <v>13</v>
          </cell>
          <cell r="AH747">
            <v>17</v>
          </cell>
          <cell r="AI747">
            <v>17</v>
          </cell>
          <cell r="AJ747">
            <v>15</v>
          </cell>
          <cell r="AK747">
            <v>14</v>
          </cell>
          <cell r="AL747">
            <v>15</v>
          </cell>
          <cell r="AM747">
            <v>10</v>
          </cell>
          <cell r="AN747">
            <v>18</v>
          </cell>
          <cell r="AO747">
            <v>13</v>
          </cell>
          <cell r="AP747">
            <v>18</v>
          </cell>
          <cell r="AQ747">
            <v>17</v>
          </cell>
          <cell r="AR747">
            <v>11</v>
          </cell>
          <cell r="AS747">
            <v>11</v>
          </cell>
          <cell r="AT747">
            <v>20</v>
          </cell>
          <cell r="AU747">
            <v>18</v>
          </cell>
          <cell r="AV747">
            <v>24</v>
          </cell>
          <cell r="AW747">
            <v>6</v>
          </cell>
          <cell r="AX747">
            <v>10</v>
          </cell>
          <cell r="AY747">
            <v>10</v>
          </cell>
          <cell r="AZ747">
            <v>10</v>
          </cell>
          <cell r="BA747">
            <v>8</v>
          </cell>
          <cell r="BB747">
            <v>16</v>
          </cell>
          <cell r="BC747">
            <v>11</v>
          </cell>
          <cell r="BD747">
            <v>7</v>
          </cell>
          <cell r="BE747">
            <v>16</v>
          </cell>
          <cell r="BF747">
            <v>5</v>
          </cell>
          <cell r="BG747">
            <v>10</v>
          </cell>
          <cell r="BH747">
            <v>8</v>
          </cell>
          <cell r="BI747">
            <v>15</v>
          </cell>
          <cell r="BJ747">
            <v>6</v>
          </cell>
          <cell r="BK747">
            <v>12</v>
          </cell>
          <cell r="BL747">
            <v>14</v>
          </cell>
          <cell r="BM747">
            <v>14</v>
          </cell>
          <cell r="BN747">
            <v>14</v>
          </cell>
          <cell r="BO747">
            <v>15</v>
          </cell>
          <cell r="BP747">
            <v>5</v>
          </cell>
          <cell r="BQ747">
            <v>13</v>
          </cell>
          <cell r="BR747">
            <v>10</v>
          </cell>
          <cell r="BS747">
            <v>14</v>
          </cell>
          <cell r="BT747">
            <v>13</v>
          </cell>
          <cell r="BU747">
            <v>12</v>
          </cell>
          <cell r="BV747">
            <v>19</v>
          </cell>
          <cell r="BW747">
            <v>11</v>
          </cell>
          <cell r="BX747">
            <v>8</v>
          </cell>
          <cell r="BY747">
            <v>11</v>
          </cell>
          <cell r="BZ747">
            <v>13</v>
          </cell>
          <cell r="CA747">
            <v>8</v>
          </cell>
          <cell r="CB747">
            <v>7</v>
          </cell>
          <cell r="CC747">
            <v>8</v>
          </cell>
          <cell r="CD747">
            <v>11</v>
          </cell>
          <cell r="CE747">
            <v>8</v>
          </cell>
          <cell r="CF747">
            <v>9</v>
          </cell>
          <cell r="CG747">
            <v>8</v>
          </cell>
          <cell r="CH747">
            <v>6</v>
          </cell>
          <cell r="CI747">
            <v>11</v>
          </cell>
          <cell r="CJ747">
            <v>8</v>
          </cell>
          <cell r="CK747">
            <v>11</v>
          </cell>
          <cell r="CL747">
            <v>9</v>
          </cell>
          <cell r="CM747">
            <v>6</v>
          </cell>
          <cell r="CN747">
            <v>5</v>
          </cell>
          <cell r="CO747">
            <v>2</v>
          </cell>
          <cell r="CP747">
            <v>6</v>
          </cell>
          <cell r="CQ747">
            <v>4</v>
          </cell>
          <cell r="CR747">
            <v>5</v>
          </cell>
          <cell r="CS747">
            <v>4</v>
          </cell>
          <cell r="CT747">
            <v>6</v>
          </cell>
          <cell r="CU747">
            <v>3</v>
          </cell>
          <cell r="CV747">
            <v>2</v>
          </cell>
          <cell r="CW747">
            <v>0</v>
          </cell>
          <cell r="CX747">
            <v>0</v>
          </cell>
          <cell r="CY747">
            <v>0</v>
          </cell>
          <cell r="CZ747">
            <v>0</v>
          </cell>
          <cell r="DA747">
            <v>0</v>
          </cell>
          <cell r="DB747">
            <v>0</v>
          </cell>
          <cell r="DC747">
            <v>0</v>
          </cell>
          <cell r="DD747">
            <v>0</v>
          </cell>
          <cell r="DE747">
            <v>0</v>
          </cell>
        </row>
        <row r="748">
          <cell r="A748" t="str">
            <v>ﾐｶﾀﾊ51</v>
          </cell>
          <cell r="B748" t="str">
            <v>ﾐｶﾀﾊ</v>
          </cell>
          <cell r="C748">
            <v>5</v>
          </cell>
          <cell r="D748">
            <v>1</v>
          </cell>
          <cell r="E748">
            <v>61</v>
          </cell>
          <cell r="F748">
            <v>64</v>
          </cell>
          <cell r="G748">
            <v>70</v>
          </cell>
          <cell r="H748">
            <v>79</v>
          </cell>
          <cell r="I748">
            <v>82</v>
          </cell>
          <cell r="J748">
            <v>65</v>
          </cell>
          <cell r="K748">
            <v>88</v>
          </cell>
          <cell r="L748">
            <v>92</v>
          </cell>
          <cell r="M748">
            <v>93</v>
          </cell>
          <cell r="N748">
            <v>76</v>
          </cell>
          <cell r="O748">
            <v>91</v>
          </cell>
          <cell r="P748">
            <v>63</v>
          </cell>
          <cell r="Q748">
            <v>59</v>
          </cell>
          <cell r="R748">
            <v>83</v>
          </cell>
          <cell r="S748">
            <v>65</v>
          </cell>
          <cell r="T748">
            <v>71</v>
          </cell>
          <cell r="U748">
            <v>69</v>
          </cell>
          <cell r="V748">
            <v>61</v>
          </cell>
          <cell r="W748">
            <v>68</v>
          </cell>
          <cell r="X748">
            <v>45</v>
          </cell>
          <cell r="Y748">
            <v>47</v>
          </cell>
          <cell r="Z748">
            <v>53</v>
          </cell>
          <cell r="AA748">
            <v>54</v>
          </cell>
          <cell r="AB748">
            <v>52</v>
          </cell>
          <cell r="AC748">
            <v>54</v>
          </cell>
          <cell r="AD748">
            <v>48</v>
          </cell>
          <cell r="AE748">
            <v>62</v>
          </cell>
          <cell r="AF748">
            <v>59</v>
          </cell>
          <cell r="AG748">
            <v>58</v>
          </cell>
          <cell r="AH748">
            <v>64</v>
          </cell>
          <cell r="AI748">
            <v>63</v>
          </cell>
          <cell r="AJ748">
            <v>73</v>
          </cell>
          <cell r="AK748">
            <v>77</v>
          </cell>
          <cell r="AL748">
            <v>81</v>
          </cell>
          <cell r="AM748">
            <v>93</v>
          </cell>
          <cell r="AN748">
            <v>110</v>
          </cell>
          <cell r="AO748">
            <v>101</v>
          </cell>
          <cell r="AP748">
            <v>89</v>
          </cell>
          <cell r="AQ748">
            <v>113</v>
          </cell>
          <cell r="AR748">
            <v>103</v>
          </cell>
          <cell r="AS748">
            <v>90</v>
          </cell>
          <cell r="AT748">
            <v>123</v>
          </cell>
          <cell r="AU748">
            <v>100</v>
          </cell>
          <cell r="AV748">
            <v>107</v>
          </cell>
          <cell r="AW748">
            <v>113</v>
          </cell>
          <cell r="AX748">
            <v>119</v>
          </cell>
          <cell r="AY748">
            <v>108</v>
          </cell>
          <cell r="AZ748">
            <v>98</v>
          </cell>
          <cell r="BA748">
            <v>86</v>
          </cell>
          <cell r="BB748">
            <v>75</v>
          </cell>
          <cell r="BC748">
            <v>87</v>
          </cell>
          <cell r="BD748">
            <v>54</v>
          </cell>
          <cell r="BE748">
            <v>86</v>
          </cell>
          <cell r="BF748">
            <v>68</v>
          </cell>
          <cell r="BG748">
            <v>74</v>
          </cell>
          <cell r="BH748">
            <v>54</v>
          </cell>
          <cell r="BI748">
            <v>80</v>
          </cell>
          <cell r="BJ748">
            <v>59</v>
          </cell>
          <cell r="BK748">
            <v>60</v>
          </cell>
          <cell r="BL748">
            <v>58</v>
          </cell>
          <cell r="BM748">
            <v>52</v>
          </cell>
          <cell r="BN748">
            <v>71</v>
          </cell>
          <cell r="BO748">
            <v>77</v>
          </cell>
          <cell r="BP748">
            <v>53</v>
          </cell>
          <cell r="BQ748">
            <v>66</v>
          </cell>
          <cell r="BR748">
            <v>69</v>
          </cell>
          <cell r="BS748">
            <v>79</v>
          </cell>
          <cell r="BT748">
            <v>98</v>
          </cell>
          <cell r="BU748">
            <v>93</v>
          </cell>
          <cell r="BV748">
            <v>102</v>
          </cell>
          <cell r="BW748">
            <v>100</v>
          </cell>
          <cell r="BX748">
            <v>58</v>
          </cell>
          <cell r="BY748">
            <v>59</v>
          </cell>
          <cell r="BZ748">
            <v>78</v>
          </cell>
          <cell r="CA748">
            <v>82</v>
          </cell>
          <cell r="CB748">
            <v>75</v>
          </cell>
          <cell r="CC748">
            <v>74</v>
          </cell>
          <cell r="CD748">
            <v>66</v>
          </cell>
          <cell r="CE748">
            <v>53</v>
          </cell>
          <cell r="CF748">
            <v>43</v>
          </cell>
          <cell r="CG748">
            <v>48</v>
          </cell>
          <cell r="CH748">
            <v>60</v>
          </cell>
          <cell r="CI748">
            <v>41</v>
          </cell>
          <cell r="CJ748">
            <v>25</v>
          </cell>
          <cell r="CK748">
            <v>20</v>
          </cell>
          <cell r="CL748">
            <v>28</v>
          </cell>
          <cell r="CM748">
            <v>22</v>
          </cell>
          <cell r="CN748">
            <v>18</v>
          </cell>
          <cell r="CO748">
            <v>19</v>
          </cell>
          <cell r="CP748">
            <v>6</v>
          </cell>
          <cell r="CQ748">
            <v>13</v>
          </cell>
          <cell r="CR748">
            <v>15</v>
          </cell>
          <cell r="CS748">
            <v>8</v>
          </cell>
          <cell r="CT748">
            <v>5</v>
          </cell>
          <cell r="CU748">
            <v>3</v>
          </cell>
          <cell r="CV748">
            <v>1</v>
          </cell>
          <cell r="CW748">
            <v>1</v>
          </cell>
          <cell r="CX748">
            <v>3</v>
          </cell>
          <cell r="CY748">
            <v>0</v>
          </cell>
          <cell r="CZ748">
            <v>1</v>
          </cell>
          <cell r="DA748">
            <v>0</v>
          </cell>
          <cell r="DB748">
            <v>0</v>
          </cell>
          <cell r="DC748">
            <v>0</v>
          </cell>
          <cell r="DD748">
            <v>1</v>
          </cell>
          <cell r="DE748">
            <v>0</v>
          </cell>
        </row>
        <row r="749">
          <cell r="A749" t="str">
            <v>ﾐｶﾀﾊ52</v>
          </cell>
          <cell r="B749" t="str">
            <v>ﾐｶﾀﾊ</v>
          </cell>
          <cell r="C749">
            <v>5</v>
          </cell>
          <cell r="D749">
            <v>2</v>
          </cell>
          <cell r="E749">
            <v>49</v>
          </cell>
          <cell r="F749">
            <v>72</v>
          </cell>
          <cell r="G749">
            <v>54</v>
          </cell>
          <cell r="H749">
            <v>70</v>
          </cell>
          <cell r="I749">
            <v>76</v>
          </cell>
          <cell r="J749">
            <v>87</v>
          </cell>
          <cell r="K749">
            <v>89</v>
          </cell>
          <cell r="L749">
            <v>95</v>
          </cell>
          <cell r="M749">
            <v>81</v>
          </cell>
          <cell r="N749">
            <v>82</v>
          </cell>
          <cell r="O749">
            <v>67</v>
          </cell>
          <cell r="P749">
            <v>65</v>
          </cell>
          <cell r="Q749">
            <v>56</v>
          </cell>
          <cell r="R749">
            <v>54</v>
          </cell>
          <cell r="S749">
            <v>53</v>
          </cell>
          <cell r="T749">
            <v>59</v>
          </cell>
          <cell r="U749">
            <v>57</v>
          </cell>
          <cell r="V749">
            <v>51</v>
          </cell>
          <cell r="W749">
            <v>64</v>
          </cell>
          <cell r="X749">
            <v>58</v>
          </cell>
          <cell r="Y749">
            <v>62</v>
          </cell>
          <cell r="Z749">
            <v>53</v>
          </cell>
          <cell r="AA749">
            <v>62</v>
          </cell>
          <cell r="AB749">
            <v>47</v>
          </cell>
          <cell r="AC749">
            <v>47</v>
          </cell>
          <cell r="AD749">
            <v>58</v>
          </cell>
          <cell r="AE749">
            <v>44</v>
          </cell>
          <cell r="AF749">
            <v>51</v>
          </cell>
          <cell r="AG749">
            <v>59</v>
          </cell>
          <cell r="AH749">
            <v>73</v>
          </cell>
          <cell r="AI749">
            <v>71</v>
          </cell>
          <cell r="AJ749">
            <v>64</v>
          </cell>
          <cell r="AK749">
            <v>94</v>
          </cell>
          <cell r="AL749">
            <v>82</v>
          </cell>
          <cell r="AM749">
            <v>83</v>
          </cell>
          <cell r="AN749">
            <v>100</v>
          </cell>
          <cell r="AO749">
            <v>99</v>
          </cell>
          <cell r="AP749">
            <v>98</v>
          </cell>
          <cell r="AQ749">
            <v>101</v>
          </cell>
          <cell r="AR749">
            <v>110</v>
          </cell>
          <cell r="AS749">
            <v>96</v>
          </cell>
          <cell r="AT749">
            <v>105</v>
          </cell>
          <cell r="AU749">
            <v>94</v>
          </cell>
          <cell r="AV749">
            <v>103</v>
          </cell>
          <cell r="AW749">
            <v>114</v>
          </cell>
          <cell r="AX749">
            <v>87</v>
          </cell>
          <cell r="AY749">
            <v>111</v>
          </cell>
          <cell r="AZ749">
            <v>83</v>
          </cell>
          <cell r="BA749">
            <v>75</v>
          </cell>
          <cell r="BB749">
            <v>82</v>
          </cell>
          <cell r="BC749">
            <v>71</v>
          </cell>
          <cell r="BD749">
            <v>61</v>
          </cell>
          <cell r="BE749">
            <v>62</v>
          </cell>
          <cell r="BF749">
            <v>63</v>
          </cell>
          <cell r="BG749">
            <v>66</v>
          </cell>
          <cell r="BH749">
            <v>58</v>
          </cell>
          <cell r="BI749">
            <v>64</v>
          </cell>
          <cell r="BJ749">
            <v>78</v>
          </cell>
          <cell r="BK749">
            <v>76</v>
          </cell>
          <cell r="BL749">
            <v>68</v>
          </cell>
          <cell r="BM749">
            <v>73</v>
          </cell>
          <cell r="BN749">
            <v>58</v>
          </cell>
          <cell r="BO749">
            <v>75</v>
          </cell>
          <cell r="BP749">
            <v>60</v>
          </cell>
          <cell r="BQ749">
            <v>70</v>
          </cell>
          <cell r="BR749">
            <v>70</v>
          </cell>
          <cell r="BS749">
            <v>90</v>
          </cell>
          <cell r="BT749">
            <v>92</v>
          </cell>
          <cell r="BU749">
            <v>114</v>
          </cell>
          <cell r="BV749">
            <v>117</v>
          </cell>
          <cell r="BW749">
            <v>92</v>
          </cell>
          <cell r="BX749">
            <v>66</v>
          </cell>
          <cell r="BY749">
            <v>85</v>
          </cell>
          <cell r="BZ749">
            <v>87</v>
          </cell>
          <cell r="CA749">
            <v>72</v>
          </cell>
          <cell r="CB749">
            <v>83</v>
          </cell>
          <cell r="CC749">
            <v>80</v>
          </cell>
          <cell r="CD749">
            <v>68</v>
          </cell>
          <cell r="CE749">
            <v>58</v>
          </cell>
          <cell r="CF749">
            <v>47</v>
          </cell>
          <cell r="CG749">
            <v>56</v>
          </cell>
          <cell r="CH749">
            <v>46</v>
          </cell>
          <cell r="CI749">
            <v>49</v>
          </cell>
          <cell r="CJ749">
            <v>39</v>
          </cell>
          <cell r="CK749">
            <v>40</v>
          </cell>
          <cell r="CL749">
            <v>38</v>
          </cell>
          <cell r="CM749">
            <v>32</v>
          </cell>
          <cell r="CN749">
            <v>35</v>
          </cell>
          <cell r="CO749">
            <v>27</v>
          </cell>
          <cell r="CP749">
            <v>33</v>
          </cell>
          <cell r="CQ749">
            <v>17</v>
          </cell>
          <cell r="CR749">
            <v>21</v>
          </cell>
          <cell r="CS749">
            <v>16</v>
          </cell>
          <cell r="CT749">
            <v>18</v>
          </cell>
          <cell r="CU749">
            <v>16</v>
          </cell>
          <cell r="CV749">
            <v>11</v>
          </cell>
          <cell r="CW749">
            <v>6</v>
          </cell>
          <cell r="CX749">
            <v>3</v>
          </cell>
          <cell r="CY749">
            <v>3</v>
          </cell>
          <cell r="CZ749">
            <v>3</v>
          </cell>
          <cell r="DA749">
            <v>1</v>
          </cell>
          <cell r="DB749">
            <v>1</v>
          </cell>
          <cell r="DC749">
            <v>0</v>
          </cell>
          <cell r="DD749">
            <v>0</v>
          </cell>
          <cell r="DE749">
            <v>0</v>
          </cell>
        </row>
        <row r="750">
          <cell r="A750" t="str">
            <v>ﾐﾔｺﾀ51</v>
          </cell>
          <cell r="B750" t="str">
            <v>ﾐﾔｺﾀ</v>
          </cell>
          <cell r="C750">
            <v>5</v>
          </cell>
          <cell r="D750">
            <v>1</v>
          </cell>
          <cell r="E750">
            <v>26</v>
          </cell>
          <cell r="F750">
            <v>29</v>
          </cell>
          <cell r="G750">
            <v>28</v>
          </cell>
          <cell r="H750">
            <v>27</v>
          </cell>
          <cell r="I750">
            <v>27</v>
          </cell>
          <cell r="J750">
            <v>23</v>
          </cell>
          <cell r="K750">
            <v>25</v>
          </cell>
          <cell r="L750">
            <v>25</v>
          </cell>
          <cell r="M750">
            <v>23</v>
          </cell>
          <cell r="N750">
            <v>25</v>
          </cell>
          <cell r="O750">
            <v>20</v>
          </cell>
          <cell r="P750">
            <v>29</v>
          </cell>
          <cell r="Q750">
            <v>24</v>
          </cell>
          <cell r="R750">
            <v>27</v>
          </cell>
          <cell r="S750">
            <v>32</v>
          </cell>
          <cell r="T750">
            <v>30</v>
          </cell>
          <cell r="U750">
            <v>25</v>
          </cell>
          <cell r="V750">
            <v>23</v>
          </cell>
          <cell r="W750">
            <v>30</v>
          </cell>
          <cell r="X750">
            <v>33</v>
          </cell>
          <cell r="Y750">
            <v>38</v>
          </cell>
          <cell r="Z750">
            <v>33</v>
          </cell>
          <cell r="AA750">
            <v>25</v>
          </cell>
          <cell r="AB750">
            <v>38</v>
          </cell>
          <cell r="AC750">
            <v>29</v>
          </cell>
          <cell r="AD750">
            <v>40</v>
          </cell>
          <cell r="AE750">
            <v>25</v>
          </cell>
          <cell r="AF750">
            <v>39</v>
          </cell>
          <cell r="AG750">
            <v>28</v>
          </cell>
          <cell r="AH750">
            <v>38</v>
          </cell>
          <cell r="AI750">
            <v>32</v>
          </cell>
          <cell r="AJ750">
            <v>36</v>
          </cell>
          <cell r="AK750">
            <v>48</v>
          </cell>
          <cell r="AL750">
            <v>23</v>
          </cell>
          <cell r="AM750">
            <v>35</v>
          </cell>
          <cell r="AN750">
            <v>48</v>
          </cell>
          <cell r="AO750">
            <v>31</v>
          </cell>
          <cell r="AP750">
            <v>48</v>
          </cell>
          <cell r="AQ750">
            <v>37</v>
          </cell>
          <cell r="AR750">
            <v>24</v>
          </cell>
          <cell r="AS750">
            <v>41</v>
          </cell>
          <cell r="AT750">
            <v>47</v>
          </cell>
          <cell r="AU750">
            <v>48</v>
          </cell>
          <cell r="AV750">
            <v>34</v>
          </cell>
          <cell r="AW750">
            <v>49</v>
          </cell>
          <cell r="AX750">
            <v>39</v>
          </cell>
          <cell r="AY750">
            <v>43</v>
          </cell>
          <cell r="AZ750">
            <v>32</v>
          </cell>
          <cell r="BA750">
            <v>40</v>
          </cell>
          <cell r="BB750">
            <v>41</v>
          </cell>
          <cell r="BC750">
            <v>42</v>
          </cell>
          <cell r="BD750">
            <v>32</v>
          </cell>
          <cell r="BE750">
            <v>38</v>
          </cell>
          <cell r="BF750">
            <v>36</v>
          </cell>
          <cell r="BG750">
            <v>50</v>
          </cell>
          <cell r="BH750">
            <v>37</v>
          </cell>
          <cell r="BI750">
            <v>30</v>
          </cell>
          <cell r="BJ750">
            <v>34</v>
          </cell>
          <cell r="BK750">
            <v>39</v>
          </cell>
          <cell r="BL750">
            <v>45</v>
          </cell>
          <cell r="BM750">
            <v>45</v>
          </cell>
          <cell r="BN750">
            <v>32</v>
          </cell>
          <cell r="BO750">
            <v>33</v>
          </cell>
          <cell r="BP750">
            <v>37</v>
          </cell>
          <cell r="BQ750">
            <v>49</v>
          </cell>
          <cell r="BR750">
            <v>56</v>
          </cell>
          <cell r="BS750">
            <v>53</v>
          </cell>
          <cell r="BT750">
            <v>52</v>
          </cell>
          <cell r="BU750">
            <v>56</v>
          </cell>
          <cell r="BV750">
            <v>64</v>
          </cell>
          <cell r="BW750">
            <v>39</v>
          </cell>
          <cell r="BX750">
            <v>14</v>
          </cell>
          <cell r="BY750">
            <v>30</v>
          </cell>
          <cell r="BZ750">
            <v>40</v>
          </cell>
          <cell r="CA750">
            <v>41</v>
          </cell>
          <cell r="CB750">
            <v>40</v>
          </cell>
          <cell r="CC750">
            <v>40</v>
          </cell>
          <cell r="CD750">
            <v>26</v>
          </cell>
          <cell r="CE750">
            <v>17</v>
          </cell>
          <cell r="CF750">
            <v>21</v>
          </cell>
          <cell r="CG750">
            <v>25</v>
          </cell>
          <cell r="CH750">
            <v>16</v>
          </cell>
          <cell r="CI750">
            <v>24</v>
          </cell>
          <cell r="CJ750">
            <v>18</v>
          </cell>
          <cell r="CK750">
            <v>19</v>
          </cell>
          <cell r="CL750">
            <v>20</v>
          </cell>
          <cell r="CM750">
            <v>25</v>
          </cell>
          <cell r="CN750">
            <v>15</v>
          </cell>
          <cell r="CO750">
            <v>11</v>
          </cell>
          <cell r="CP750">
            <v>14</v>
          </cell>
          <cell r="CQ750">
            <v>6</v>
          </cell>
          <cell r="CR750">
            <v>7</v>
          </cell>
          <cell r="CS750">
            <v>11</v>
          </cell>
          <cell r="CT750">
            <v>4</v>
          </cell>
          <cell r="CU750">
            <v>7</v>
          </cell>
          <cell r="CV750">
            <v>1</v>
          </cell>
          <cell r="CW750">
            <v>0</v>
          </cell>
          <cell r="CX750">
            <v>2</v>
          </cell>
          <cell r="CY750">
            <v>0</v>
          </cell>
          <cell r="CZ750">
            <v>0</v>
          </cell>
          <cell r="DA750">
            <v>0</v>
          </cell>
          <cell r="DB750">
            <v>1</v>
          </cell>
          <cell r="DC750">
            <v>0</v>
          </cell>
          <cell r="DD750">
            <v>1</v>
          </cell>
          <cell r="DE750">
            <v>1</v>
          </cell>
        </row>
        <row r="751">
          <cell r="A751" t="str">
            <v>ﾐﾔｺﾀ52</v>
          </cell>
          <cell r="B751" t="str">
            <v>ﾐﾔｺﾀ</v>
          </cell>
          <cell r="C751">
            <v>5</v>
          </cell>
          <cell r="D751">
            <v>2</v>
          </cell>
          <cell r="E751">
            <v>25</v>
          </cell>
          <cell r="F751">
            <v>18</v>
          </cell>
          <cell r="G751">
            <v>16</v>
          </cell>
          <cell r="H751">
            <v>31</v>
          </cell>
          <cell r="I751">
            <v>21</v>
          </cell>
          <cell r="J751">
            <v>23</v>
          </cell>
          <cell r="K751">
            <v>18</v>
          </cell>
          <cell r="L751">
            <v>22</v>
          </cell>
          <cell r="M751">
            <v>29</v>
          </cell>
          <cell r="N751">
            <v>30</v>
          </cell>
          <cell r="O751">
            <v>22</v>
          </cell>
          <cell r="P751">
            <v>20</v>
          </cell>
          <cell r="Q751">
            <v>19</v>
          </cell>
          <cell r="R751">
            <v>24</v>
          </cell>
          <cell r="S751">
            <v>20</v>
          </cell>
          <cell r="T751">
            <v>25</v>
          </cell>
          <cell r="U751">
            <v>21</v>
          </cell>
          <cell r="V751">
            <v>18</v>
          </cell>
          <cell r="W751">
            <v>30</v>
          </cell>
          <cell r="X751">
            <v>34</v>
          </cell>
          <cell r="Y751">
            <v>30</v>
          </cell>
          <cell r="Z751">
            <v>33</v>
          </cell>
          <cell r="AA751">
            <v>22</v>
          </cell>
          <cell r="AB751">
            <v>31</v>
          </cell>
          <cell r="AC751">
            <v>28</v>
          </cell>
          <cell r="AD751">
            <v>12</v>
          </cell>
          <cell r="AE751">
            <v>26</v>
          </cell>
          <cell r="AF751">
            <v>32</v>
          </cell>
          <cell r="AG751">
            <v>26</v>
          </cell>
          <cell r="AH751">
            <v>25</v>
          </cell>
          <cell r="AI751">
            <v>23</v>
          </cell>
          <cell r="AJ751">
            <v>29</v>
          </cell>
          <cell r="AK751">
            <v>33</v>
          </cell>
          <cell r="AL751">
            <v>40</v>
          </cell>
          <cell r="AM751">
            <v>30</v>
          </cell>
          <cell r="AN751">
            <v>32</v>
          </cell>
          <cell r="AO751">
            <v>41</v>
          </cell>
          <cell r="AP751">
            <v>29</v>
          </cell>
          <cell r="AQ751">
            <v>35</v>
          </cell>
          <cell r="AR751">
            <v>30</v>
          </cell>
          <cell r="AS751">
            <v>33</v>
          </cell>
          <cell r="AT751">
            <v>35</v>
          </cell>
          <cell r="AU751">
            <v>43</v>
          </cell>
          <cell r="AV751">
            <v>36</v>
          </cell>
          <cell r="AW751">
            <v>35</v>
          </cell>
          <cell r="AX751">
            <v>38</v>
          </cell>
          <cell r="AY751">
            <v>29</v>
          </cell>
          <cell r="AZ751">
            <v>30</v>
          </cell>
          <cell r="BA751">
            <v>44</v>
          </cell>
          <cell r="BB751">
            <v>43</v>
          </cell>
          <cell r="BC751">
            <v>54</v>
          </cell>
          <cell r="BD751">
            <v>32</v>
          </cell>
          <cell r="BE751">
            <v>37</v>
          </cell>
          <cell r="BF751">
            <v>27</v>
          </cell>
          <cell r="BG751">
            <v>33</v>
          </cell>
          <cell r="BH751">
            <v>38</v>
          </cell>
          <cell r="BI751">
            <v>37</v>
          </cell>
          <cell r="BJ751">
            <v>30</v>
          </cell>
          <cell r="BK751">
            <v>44</v>
          </cell>
          <cell r="BL751">
            <v>41</v>
          </cell>
          <cell r="BM751">
            <v>30</v>
          </cell>
          <cell r="BN751">
            <v>44</v>
          </cell>
          <cell r="BO751">
            <v>37</v>
          </cell>
          <cell r="BP751">
            <v>38</v>
          </cell>
          <cell r="BQ751">
            <v>48</v>
          </cell>
          <cell r="BR751">
            <v>43</v>
          </cell>
          <cell r="BS751">
            <v>48</v>
          </cell>
          <cell r="BT751">
            <v>49</v>
          </cell>
          <cell r="BU751">
            <v>52</v>
          </cell>
          <cell r="BV751">
            <v>51</v>
          </cell>
          <cell r="BW751">
            <v>44</v>
          </cell>
          <cell r="BX751">
            <v>22</v>
          </cell>
          <cell r="BY751">
            <v>36</v>
          </cell>
          <cell r="BZ751">
            <v>42</v>
          </cell>
          <cell r="CA751">
            <v>33</v>
          </cell>
          <cell r="CB751">
            <v>24</v>
          </cell>
          <cell r="CC751">
            <v>33</v>
          </cell>
          <cell r="CD751">
            <v>42</v>
          </cell>
          <cell r="CE751">
            <v>30</v>
          </cell>
          <cell r="CF751">
            <v>34</v>
          </cell>
          <cell r="CG751">
            <v>40</v>
          </cell>
          <cell r="CH751">
            <v>26</v>
          </cell>
          <cell r="CI751">
            <v>34</v>
          </cell>
          <cell r="CJ751">
            <v>37</v>
          </cell>
          <cell r="CK751">
            <v>35</v>
          </cell>
          <cell r="CL751">
            <v>32</v>
          </cell>
          <cell r="CM751">
            <v>39</v>
          </cell>
          <cell r="CN751">
            <v>32</v>
          </cell>
          <cell r="CO751">
            <v>34</v>
          </cell>
          <cell r="CP751">
            <v>24</v>
          </cell>
          <cell r="CQ751">
            <v>23</v>
          </cell>
          <cell r="CR751">
            <v>22</v>
          </cell>
          <cell r="CS751">
            <v>15</v>
          </cell>
          <cell r="CT751">
            <v>14</v>
          </cell>
          <cell r="CU751">
            <v>21</v>
          </cell>
          <cell r="CV751">
            <v>15</v>
          </cell>
          <cell r="CW751">
            <v>10</v>
          </cell>
          <cell r="CX751">
            <v>11</v>
          </cell>
          <cell r="CY751">
            <v>7</v>
          </cell>
          <cell r="CZ751">
            <v>1</v>
          </cell>
          <cell r="DA751">
            <v>1</v>
          </cell>
          <cell r="DB751">
            <v>3</v>
          </cell>
          <cell r="DC751">
            <v>2</v>
          </cell>
          <cell r="DD751">
            <v>1</v>
          </cell>
          <cell r="DE751">
            <v>1</v>
          </cell>
        </row>
        <row r="752">
          <cell r="A752" t="str">
            <v>ﾐﾕｷ 51</v>
          </cell>
          <cell r="B752" t="str">
            <v xml:space="preserve">ﾐﾕｷ </v>
          </cell>
          <cell r="C752">
            <v>5</v>
          </cell>
          <cell r="D752">
            <v>1</v>
          </cell>
          <cell r="E752">
            <v>8</v>
          </cell>
          <cell r="F752">
            <v>7</v>
          </cell>
          <cell r="G752">
            <v>5</v>
          </cell>
          <cell r="H752">
            <v>9</v>
          </cell>
          <cell r="I752">
            <v>5</v>
          </cell>
          <cell r="J752">
            <v>8</v>
          </cell>
          <cell r="K752">
            <v>6</v>
          </cell>
          <cell r="L752">
            <v>5</v>
          </cell>
          <cell r="M752">
            <v>6</v>
          </cell>
          <cell r="N752">
            <v>9</v>
          </cell>
          <cell r="O752">
            <v>8</v>
          </cell>
          <cell r="P752">
            <v>4</v>
          </cell>
          <cell r="Q752">
            <v>5</v>
          </cell>
          <cell r="R752">
            <v>5</v>
          </cell>
          <cell r="S752">
            <v>12</v>
          </cell>
          <cell r="T752">
            <v>8</v>
          </cell>
          <cell r="U752">
            <v>10</v>
          </cell>
          <cell r="V752">
            <v>7</v>
          </cell>
          <cell r="W752">
            <v>9</v>
          </cell>
          <cell r="X752">
            <v>8</v>
          </cell>
          <cell r="Y752">
            <v>14</v>
          </cell>
          <cell r="Z752">
            <v>9</v>
          </cell>
          <cell r="AA752">
            <v>5</v>
          </cell>
          <cell r="AB752">
            <v>11</v>
          </cell>
          <cell r="AC752">
            <v>9</v>
          </cell>
          <cell r="AD752">
            <v>9</v>
          </cell>
          <cell r="AE752">
            <v>8</v>
          </cell>
          <cell r="AF752">
            <v>4</v>
          </cell>
          <cell r="AG752">
            <v>5</v>
          </cell>
          <cell r="AH752">
            <v>10</v>
          </cell>
          <cell r="AI752">
            <v>11</v>
          </cell>
          <cell r="AJ752">
            <v>12</v>
          </cell>
          <cell r="AK752">
            <v>11</v>
          </cell>
          <cell r="AL752">
            <v>9</v>
          </cell>
          <cell r="AM752">
            <v>11</v>
          </cell>
          <cell r="AN752">
            <v>18</v>
          </cell>
          <cell r="AO752">
            <v>7</v>
          </cell>
          <cell r="AP752">
            <v>14</v>
          </cell>
          <cell r="AQ752">
            <v>10</v>
          </cell>
          <cell r="AR752">
            <v>20</v>
          </cell>
          <cell r="AS752">
            <v>10</v>
          </cell>
          <cell r="AT752">
            <v>6</v>
          </cell>
          <cell r="AU752">
            <v>27</v>
          </cell>
          <cell r="AV752">
            <v>20</v>
          </cell>
          <cell r="AW752">
            <v>13</v>
          </cell>
          <cell r="AX752">
            <v>16</v>
          </cell>
          <cell r="AY752">
            <v>17</v>
          </cell>
          <cell r="AZ752">
            <v>10</v>
          </cell>
          <cell r="BA752">
            <v>12</v>
          </cell>
          <cell r="BB752">
            <v>15</v>
          </cell>
          <cell r="BC752">
            <v>10</v>
          </cell>
          <cell r="BD752">
            <v>9</v>
          </cell>
          <cell r="BE752">
            <v>11</v>
          </cell>
          <cell r="BF752">
            <v>8</v>
          </cell>
          <cell r="BG752">
            <v>9</v>
          </cell>
          <cell r="BH752">
            <v>8</v>
          </cell>
          <cell r="BI752">
            <v>6</v>
          </cell>
          <cell r="BJ752">
            <v>7</v>
          </cell>
          <cell r="BK752">
            <v>17</v>
          </cell>
          <cell r="BL752">
            <v>13</v>
          </cell>
          <cell r="BM752">
            <v>17</v>
          </cell>
          <cell r="BN752">
            <v>12</v>
          </cell>
          <cell r="BO752">
            <v>17</v>
          </cell>
          <cell r="BP752">
            <v>10</v>
          </cell>
          <cell r="BQ752">
            <v>22</v>
          </cell>
          <cell r="BR752">
            <v>18</v>
          </cell>
          <cell r="BS752">
            <v>23</v>
          </cell>
          <cell r="BT752">
            <v>9</v>
          </cell>
          <cell r="BU752">
            <v>11</v>
          </cell>
          <cell r="BV752">
            <v>20</v>
          </cell>
          <cell r="BW752">
            <v>10</v>
          </cell>
          <cell r="BX752">
            <v>9</v>
          </cell>
          <cell r="BY752">
            <v>7</v>
          </cell>
          <cell r="BZ752">
            <v>11</v>
          </cell>
          <cell r="CA752">
            <v>12</v>
          </cell>
          <cell r="CB752">
            <v>10</v>
          </cell>
          <cell r="CC752">
            <v>7</v>
          </cell>
          <cell r="CD752">
            <v>6</v>
          </cell>
          <cell r="CE752">
            <v>5</v>
          </cell>
          <cell r="CF752">
            <v>5</v>
          </cell>
          <cell r="CG752">
            <v>1</v>
          </cell>
          <cell r="CH752">
            <v>6</v>
          </cell>
          <cell r="CI752">
            <v>4</v>
          </cell>
          <cell r="CJ752">
            <v>3</v>
          </cell>
          <cell r="CK752">
            <v>3</v>
          </cell>
          <cell r="CL752">
            <v>3</v>
          </cell>
          <cell r="CM752">
            <v>7</v>
          </cell>
          <cell r="CN752">
            <v>3</v>
          </cell>
          <cell r="CO752">
            <v>1</v>
          </cell>
          <cell r="CP752">
            <v>2</v>
          </cell>
          <cell r="CQ752">
            <v>3</v>
          </cell>
          <cell r="CR752">
            <v>1</v>
          </cell>
          <cell r="CS752">
            <v>0</v>
          </cell>
          <cell r="CT752">
            <v>0</v>
          </cell>
          <cell r="CU752">
            <v>0</v>
          </cell>
          <cell r="CV752">
            <v>0</v>
          </cell>
          <cell r="CW752">
            <v>0</v>
          </cell>
          <cell r="CX752">
            <v>0</v>
          </cell>
          <cell r="CY752">
            <v>0</v>
          </cell>
          <cell r="CZ752">
            <v>0</v>
          </cell>
          <cell r="DA752">
            <v>0</v>
          </cell>
          <cell r="DB752">
            <v>0</v>
          </cell>
          <cell r="DC752">
            <v>0</v>
          </cell>
          <cell r="DD752">
            <v>0</v>
          </cell>
          <cell r="DE752">
            <v>0</v>
          </cell>
        </row>
        <row r="753">
          <cell r="A753" t="str">
            <v>ﾐﾕｷ 52</v>
          </cell>
          <cell r="B753" t="str">
            <v xml:space="preserve">ﾐﾕｷ </v>
          </cell>
          <cell r="C753">
            <v>5</v>
          </cell>
          <cell r="D753">
            <v>2</v>
          </cell>
          <cell r="E753">
            <v>2</v>
          </cell>
          <cell r="F753">
            <v>5</v>
          </cell>
          <cell r="G753">
            <v>9</v>
          </cell>
          <cell r="H753">
            <v>3</v>
          </cell>
          <cell r="I753">
            <v>7</v>
          </cell>
          <cell r="J753">
            <v>5</v>
          </cell>
          <cell r="K753">
            <v>3</v>
          </cell>
          <cell r="L753">
            <v>6</v>
          </cell>
          <cell r="M753">
            <v>8</v>
          </cell>
          <cell r="N753">
            <v>7</v>
          </cell>
          <cell r="O753">
            <v>7</v>
          </cell>
          <cell r="P753">
            <v>5</v>
          </cell>
          <cell r="Q753">
            <v>9</v>
          </cell>
          <cell r="R753">
            <v>9</v>
          </cell>
          <cell r="S753">
            <v>11</v>
          </cell>
          <cell r="T753">
            <v>9</v>
          </cell>
          <cell r="U753">
            <v>9</v>
          </cell>
          <cell r="V753">
            <v>11</v>
          </cell>
          <cell r="W753">
            <v>8</v>
          </cell>
          <cell r="X753">
            <v>9</v>
          </cell>
          <cell r="Y753">
            <v>8</v>
          </cell>
          <cell r="Z753">
            <v>5</v>
          </cell>
          <cell r="AA753">
            <v>9</v>
          </cell>
          <cell r="AB753">
            <v>10</v>
          </cell>
          <cell r="AC753">
            <v>8</v>
          </cell>
          <cell r="AD753">
            <v>14</v>
          </cell>
          <cell r="AE753">
            <v>5</v>
          </cell>
          <cell r="AF753">
            <v>9</v>
          </cell>
          <cell r="AG753">
            <v>7</v>
          </cell>
          <cell r="AH753">
            <v>6</v>
          </cell>
          <cell r="AI753">
            <v>3</v>
          </cell>
          <cell r="AJ753">
            <v>13</v>
          </cell>
          <cell r="AK753">
            <v>8</v>
          </cell>
          <cell r="AL753">
            <v>6</v>
          </cell>
          <cell r="AM753">
            <v>7</v>
          </cell>
          <cell r="AN753">
            <v>10</v>
          </cell>
          <cell r="AO753">
            <v>10</v>
          </cell>
          <cell r="AP753">
            <v>6</v>
          </cell>
          <cell r="AQ753">
            <v>13</v>
          </cell>
          <cell r="AR753">
            <v>16</v>
          </cell>
          <cell r="AS753">
            <v>9</v>
          </cell>
          <cell r="AT753">
            <v>14</v>
          </cell>
          <cell r="AU753">
            <v>17</v>
          </cell>
          <cell r="AV753">
            <v>16</v>
          </cell>
          <cell r="AW753">
            <v>10</v>
          </cell>
          <cell r="AX753">
            <v>16</v>
          </cell>
          <cell r="AY753">
            <v>13</v>
          </cell>
          <cell r="AZ753">
            <v>16</v>
          </cell>
          <cell r="BA753">
            <v>11</v>
          </cell>
          <cell r="BB753">
            <v>9</v>
          </cell>
          <cell r="BC753">
            <v>9</v>
          </cell>
          <cell r="BD753">
            <v>6</v>
          </cell>
          <cell r="BE753">
            <v>8</v>
          </cell>
          <cell r="BF753">
            <v>10</v>
          </cell>
          <cell r="BG753">
            <v>12</v>
          </cell>
          <cell r="BH753">
            <v>12</v>
          </cell>
          <cell r="BI753">
            <v>10</v>
          </cell>
          <cell r="BJ753">
            <v>11</v>
          </cell>
          <cell r="BK753">
            <v>10</v>
          </cell>
          <cell r="BL753">
            <v>10</v>
          </cell>
          <cell r="BM753">
            <v>9</v>
          </cell>
          <cell r="BN753">
            <v>12</v>
          </cell>
          <cell r="BO753">
            <v>14</v>
          </cell>
          <cell r="BP753">
            <v>11</v>
          </cell>
          <cell r="BQ753">
            <v>8</v>
          </cell>
          <cell r="BR753">
            <v>17</v>
          </cell>
          <cell r="BS753">
            <v>20</v>
          </cell>
          <cell r="BT753">
            <v>9</v>
          </cell>
          <cell r="BU753">
            <v>19</v>
          </cell>
          <cell r="BV753">
            <v>18</v>
          </cell>
          <cell r="BW753">
            <v>11</v>
          </cell>
          <cell r="BX753">
            <v>9</v>
          </cell>
          <cell r="BY753">
            <v>9</v>
          </cell>
          <cell r="BZ753">
            <v>6</v>
          </cell>
          <cell r="CA753">
            <v>7</v>
          </cell>
          <cell r="CB753">
            <v>8</v>
          </cell>
          <cell r="CC753">
            <v>4</v>
          </cell>
          <cell r="CD753">
            <v>6</v>
          </cell>
          <cell r="CE753">
            <v>7</v>
          </cell>
          <cell r="CF753">
            <v>3</v>
          </cell>
          <cell r="CG753">
            <v>3</v>
          </cell>
          <cell r="CH753">
            <v>1</v>
          </cell>
          <cell r="CI753">
            <v>8</v>
          </cell>
          <cell r="CJ753">
            <v>6</v>
          </cell>
          <cell r="CK753">
            <v>7</v>
          </cell>
          <cell r="CL753">
            <v>4</v>
          </cell>
          <cell r="CM753">
            <v>2</v>
          </cell>
          <cell r="CN753">
            <v>8</v>
          </cell>
          <cell r="CO753">
            <v>8</v>
          </cell>
          <cell r="CP753">
            <v>3</v>
          </cell>
          <cell r="CQ753">
            <v>4</v>
          </cell>
          <cell r="CR753">
            <v>1</v>
          </cell>
          <cell r="CS753">
            <v>1</v>
          </cell>
          <cell r="CT753">
            <v>0</v>
          </cell>
          <cell r="CU753">
            <v>0</v>
          </cell>
          <cell r="CV753">
            <v>0</v>
          </cell>
          <cell r="CW753">
            <v>0</v>
          </cell>
          <cell r="CX753">
            <v>0</v>
          </cell>
          <cell r="CY753">
            <v>0</v>
          </cell>
          <cell r="CZ753">
            <v>0</v>
          </cell>
          <cell r="DA753">
            <v>0</v>
          </cell>
          <cell r="DB753">
            <v>0</v>
          </cell>
          <cell r="DC753">
            <v>0</v>
          </cell>
          <cell r="DD753">
            <v>0</v>
          </cell>
          <cell r="DE753">
            <v>0</v>
          </cell>
        </row>
        <row r="754">
          <cell r="A754" t="str">
            <v>ﾜｼｻﾞ51</v>
          </cell>
          <cell r="B754" t="str">
            <v>ﾜｼｻﾞ</v>
          </cell>
          <cell r="C754">
            <v>5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1</v>
          </cell>
          <cell r="R754">
            <v>0</v>
          </cell>
          <cell r="S754">
            <v>1</v>
          </cell>
          <cell r="T754">
            <v>0</v>
          </cell>
          <cell r="U754">
            <v>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1</v>
          </cell>
          <cell r="AG754">
            <v>0</v>
          </cell>
          <cell r="AH754">
            <v>0</v>
          </cell>
          <cell r="AI754">
            <v>1</v>
          </cell>
          <cell r="AJ754">
            <v>0</v>
          </cell>
          <cell r="AK754">
            <v>0</v>
          </cell>
          <cell r="AL754">
            <v>0</v>
          </cell>
          <cell r="AM754">
            <v>1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1</v>
          </cell>
          <cell r="AU754">
            <v>0</v>
          </cell>
          <cell r="AV754">
            <v>0</v>
          </cell>
          <cell r="AW754">
            <v>2</v>
          </cell>
          <cell r="AX754">
            <v>0</v>
          </cell>
          <cell r="AY754">
            <v>0</v>
          </cell>
          <cell r="AZ754">
            <v>2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1</v>
          </cell>
          <cell r="BF754">
            <v>0</v>
          </cell>
          <cell r="BG754">
            <v>0</v>
          </cell>
          <cell r="BH754">
            <v>1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1</v>
          </cell>
          <cell r="BN754">
            <v>1</v>
          </cell>
          <cell r="BO754">
            <v>0</v>
          </cell>
          <cell r="BP754">
            <v>0</v>
          </cell>
          <cell r="BQ754">
            <v>1</v>
          </cell>
          <cell r="BR754">
            <v>2</v>
          </cell>
          <cell r="BS754">
            <v>0</v>
          </cell>
          <cell r="BT754">
            <v>1</v>
          </cell>
          <cell r="BU754">
            <v>1</v>
          </cell>
          <cell r="BV754">
            <v>1</v>
          </cell>
          <cell r="BW754">
            <v>2</v>
          </cell>
          <cell r="BX754">
            <v>0</v>
          </cell>
          <cell r="BY754">
            <v>0</v>
          </cell>
          <cell r="BZ754">
            <v>1</v>
          </cell>
          <cell r="CA754">
            <v>2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1</v>
          </cell>
          <cell r="CG754">
            <v>0</v>
          </cell>
          <cell r="CH754">
            <v>1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0</v>
          </cell>
          <cell r="CN754">
            <v>0</v>
          </cell>
          <cell r="CO754">
            <v>0</v>
          </cell>
          <cell r="CP754">
            <v>0</v>
          </cell>
          <cell r="CQ754">
            <v>0</v>
          </cell>
          <cell r="CR754">
            <v>0</v>
          </cell>
          <cell r="CS754">
            <v>1</v>
          </cell>
          <cell r="CT754">
            <v>1</v>
          </cell>
          <cell r="CU754">
            <v>0</v>
          </cell>
          <cell r="CV754">
            <v>0</v>
          </cell>
          <cell r="CW754">
            <v>0</v>
          </cell>
          <cell r="CX754">
            <v>0</v>
          </cell>
          <cell r="CY754">
            <v>0</v>
          </cell>
          <cell r="CZ754">
            <v>0</v>
          </cell>
          <cell r="DA754">
            <v>0</v>
          </cell>
          <cell r="DB754">
            <v>0</v>
          </cell>
          <cell r="DC754">
            <v>0</v>
          </cell>
          <cell r="DD754">
            <v>0</v>
          </cell>
          <cell r="DE754">
            <v>0</v>
          </cell>
        </row>
        <row r="755">
          <cell r="A755" t="str">
            <v>ﾜｼｻﾞ52</v>
          </cell>
          <cell r="B755" t="str">
            <v>ﾜｼｻﾞ</v>
          </cell>
          <cell r="C755">
            <v>5</v>
          </cell>
          <cell r="D755">
            <v>2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1</v>
          </cell>
          <cell r="Q755">
            <v>0</v>
          </cell>
          <cell r="R755">
            <v>0</v>
          </cell>
          <cell r="S755">
            <v>1</v>
          </cell>
          <cell r="T755">
            <v>0</v>
          </cell>
          <cell r="U755">
            <v>0</v>
          </cell>
          <cell r="V755">
            <v>1</v>
          </cell>
          <cell r="W755">
            <v>0</v>
          </cell>
          <cell r="X755">
            <v>0</v>
          </cell>
          <cell r="Y755">
            <v>1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1</v>
          </cell>
          <cell r="AT755">
            <v>0</v>
          </cell>
          <cell r="AU755">
            <v>2</v>
          </cell>
          <cell r="AV755">
            <v>0</v>
          </cell>
          <cell r="AW755">
            <v>0</v>
          </cell>
          <cell r="AX755">
            <v>1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2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1</v>
          </cell>
          <cell r="BK755">
            <v>0</v>
          </cell>
          <cell r="BL755">
            <v>1</v>
          </cell>
          <cell r="BM755">
            <v>2</v>
          </cell>
          <cell r="BN755">
            <v>2</v>
          </cell>
          <cell r="BO755">
            <v>1</v>
          </cell>
          <cell r="BP755">
            <v>0</v>
          </cell>
          <cell r="BQ755">
            <v>1</v>
          </cell>
          <cell r="BR755">
            <v>0</v>
          </cell>
          <cell r="BS755">
            <v>1</v>
          </cell>
          <cell r="BT755">
            <v>1</v>
          </cell>
          <cell r="BU755">
            <v>0</v>
          </cell>
          <cell r="BV755">
            <v>1</v>
          </cell>
          <cell r="BW755">
            <v>1</v>
          </cell>
          <cell r="BX755">
            <v>0</v>
          </cell>
          <cell r="BY755">
            <v>1</v>
          </cell>
          <cell r="BZ755">
            <v>0</v>
          </cell>
          <cell r="CA755">
            <v>1</v>
          </cell>
          <cell r="CB755">
            <v>0</v>
          </cell>
          <cell r="CC755">
            <v>0</v>
          </cell>
          <cell r="CD755">
            <v>1</v>
          </cell>
          <cell r="CE755">
            <v>2</v>
          </cell>
          <cell r="CF755">
            <v>0</v>
          </cell>
          <cell r="CG755">
            <v>0</v>
          </cell>
          <cell r="CH755">
            <v>1</v>
          </cell>
          <cell r="CI755">
            <v>0</v>
          </cell>
          <cell r="CJ755">
            <v>1</v>
          </cell>
          <cell r="CK755">
            <v>0</v>
          </cell>
          <cell r="CL755">
            <v>0</v>
          </cell>
          <cell r="CM755">
            <v>1</v>
          </cell>
          <cell r="CN755">
            <v>0</v>
          </cell>
          <cell r="CO755">
            <v>0</v>
          </cell>
          <cell r="CP755">
            <v>5</v>
          </cell>
          <cell r="CQ755">
            <v>0</v>
          </cell>
          <cell r="CR755">
            <v>0</v>
          </cell>
          <cell r="CS755">
            <v>0</v>
          </cell>
          <cell r="CT755">
            <v>0</v>
          </cell>
          <cell r="CU755">
            <v>0</v>
          </cell>
          <cell r="CV755">
            <v>0</v>
          </cell>
          <cell r="CW755">
            <v>0</v>
          </cell>
          <cell r="CX755">
            <v>0</v>
          </cell>
          <cell r="CY755">
            <v>0</v>
          </cell>
          <cell r="CZ755">
            <v>0</v>
          </cell>
          <cell r="DA755">
            <v>0</v>
          </cell>
          <cell r="DB755">
            <v>0</v>
          </cell>
          <cell r="DC755">
            <v>0</v>
          </cell>
          <cell r="DD755">
            <v>0</v>
          </cell>
          <cell r="DE755">
            <v>0</v>
          </cell>
        </row>
        <row r="756">
          <cell r="A756" t="str">
            <v>ｷｶﾞ 51</v>
          </cell>
          <cell r="B756" t="str">
            <v xml:space="preserve">ｷｶﾞ </v>
          </cell>
          <cell r="C756">
            <v>5</v>
          </cell>
          <cell r="D756">
            <v>1</v>
          </cell>
          <cell r="E756">
            <v>23</v>
          </cell>
          <cell r="F756">
            <v>25</v>
          </cell>
          <cell r="G756">
            <v>33</v>
          </cell>
          <cell r="H756">
            <v>37</v>
          </cell>
          <cell r="I756">
            <v>25</v>
          </cell>
          <cell r="J756">
            <v>38</v>
          </cell>
          <cell r="K756">
            <v>39</v>
          </cell>
          <cell r="L756">
            <v>36</v>
          </cell>
          <cell r="M756">
            <v>50</v>
          </cell>
          <cell r="N756">
            <v>38</v>
          </cell>
          <cell r="O756">
            <v>42</v>
          </cell>
          <cell r="P756">
            <v>59</v>
          </cell>
          <cell r="Q756">
            <v>39</v>
          </cell>
          <cell r="R756">
            <v>54</v>
          </cell>
          <cell r="S756">
            <v>50</v>
          </cell>
          <cell r="T756">
            <v>39</v>
          </cell>
          <cell r="U756">
            <v>52</v>
          </cell>
          <cell r="V756">
            <v>55</v>
          </cell>
          <cell r="W756">
            <v>51</v>
          </cell>
          <cell r="X756">
            <v>43</v>
          </cell>
          <cell r="Y756">
            <v>58</v>
          </cell>
          <cell r="Z756">
            <v>41</v>
          </cell>
          <cell r="AA756">
            <v>36</v>
          </cell>
          <cell r="AB756">
            <v>49</v>
          </cell>
          <cell r="AC756">
            <v>44</v>
          </cell>
          <cell r="AD756">
            <v>37</v>
          </cell>
          <cell r="AE756">
            <v>42</v>
          </cell>
          <cell r="AF756">
            <v>34</v>
          </cell>
          <cell r="AG756">
            <v>45</v>
          </cell>
          <cell r="AH756">
            <v>30</v>
          </cell>
          <cell r="AI756">
            <v>46</v>
          </cell>
          <cell r="AJ756">
            <v>29</v>
          </cell>
          <cell r="AK756">
            <v>44</v>
          </cell>
          <cell r="AL756">
            <v>52</v>
          </cell>
          <cell r="AM756">
            <v>45</v>
          </cell>
          <cell r="AN756">
            <v>26</v>
          </cell>
          <cell r="AO756">
            <v>53</v>
          </cell>
          <cell r="AP756">
            <v>53</v>
          </cell>
          <cell r="AQ756">
            <v>55</v>
          </cell>
          <cell r="AR756">
            <v>49</v>
          </cell>
          <cell r="AS756">
            <v>54</v>
          </cell>
          <cell r="AT756">
            <v>70</v>
          </cell>
          <cell r="AU756">
            <v>68</v>
          </cell>
          <cell r="AV756">
            <v>75</v>
          </cell>
          <cell r="AW756">
            <v>59</v>
          </cell>
          <cell r="AX756">
            <v>61</v>
          </cell>
          <cell r="AY756">
            <v>56</v>
          </cell>
          <cell r="AZ756">
            <v>59</v>
          </cell>
          <cell r="BA756">
            <v>74</v>
          </cell>
          <cell r="BB756">
            <v>69</v>
          </cell>
          <cell r="BC756">
            <v>75</v>
          </cell>
          <cell r="BD756">
            <v>55</v>
          </cell>
          <cell r="BE756">
            <v>64</v>
          </cell>
          <cell r="BF756">
            <v>54</v>
          </cell>
          <cell r="BG756">
            <v>60</v>
          </cell>
          <cell r="BH756">
            <v>61</v>
          </cell>
          <cell r="BI756">
            <v>54</v>
          </cell>
          <cell r="BJ756">
            <v>53</v>
          </cell>
          <cell r="BK756">
            <v>59</v>
          </cell>
          <cell r="BL756">
            <v>53</v>
          </cell>
          <cell r="BM756">
            <v>51</v>
          </cell>
          <cell r="BN756">
            <v>65</v>
          </cell>
          <cell r="BO756">
            <v>56</v>
          </cell>
          <cell r="BP756">
            <v>61</v>
          </cell>
          <cell r="BQ756">
            <v>55</v>
          </cell>
          <cell r="BR756">
            <v>60</v>
          </cell>
          <cell r="BS756">
            <v>68</v>
          </cell>
          <cell r="BT756">
            <v>79</v>
          </cell>
          <cell r="BU756">
            <v>77</v>
          </cell>
          <cell r="BV756">
            <v>86</v>
          </cell>
          <cell r="BW756">
            <v>70</v>
          </cell>
          <cell r="BX756">
            <v>49</v>
          </cell>
          <cell r="BY756">
            <v>48</v>
          </cell>
          <cell r="BZ756">
            <v>56</v>
          </cell>
          <cell r="CA756">
            <v>56</v>
          </cell>
          <cell r="CB756">
            <v>48</v>
          </cell>
          <cell r="CC756">
            <v>41</v>
          </cell>
          <cell r="CD756">
            <v>48</v>
          </cell>
          <cell r="CE756">
            <v>32</v>
          </cell>
          <cell r="CF756">
            <v>45</v>
          </cell>
          <cell r="CG756">
            <v>32</v>
          </cell>
          <cell r="CH756">
            <v>39</v>
          </cell>
          <cell r="CI756">
            <v>28</v>
          </cell>
          <cell r="CJ756">
            <v>28</v>
          </cell>
          <cell r="CK756">
            <v>15</v>
          </cell>
          <cell r="CL756">
            <v>22</v>
          </cell>
          <cell r="CM756">
            <v>30</v>
          </cell>
          <cell r="CN756">
            <v>13</v>
          </cell>
          <cell r="CO756">
            <v>15</v>
          </cell>
          <cell r="CP756">
            <v>10</v>
          </cell>
          <cell r="CQ756">
            <v>13</v>
          </cell>
          <cell r="CR756">
            <v>9</v>
          </cell>
          <cell r="CS756">
            <v>7</v>
          </cell>
          <cell r="CT756">
            <v>7</v>
          </cell>
          <cell r="CU756">
            <v>3</v>
          </cell>
          <cell r="CV756">
            <v>2</v>
          </cell>
          <cell r="CW756">
            <v>1</v>
          </cell>
          <cell r="CX756">
            <v>3</v>
          </cell>
          <cell r="CY756">
            <v>1</v>
          </cell>
          <cell r="CZ756">
            <v>0</v>
          </cell>
          <cell r="DA756">
            <v>0</v>
          </cell>
          <cell r="DB756">
            <v>1</v>
          </cell>
          <cell r="DC756">
            <v>0</v>
          </cell>
          <cell r="DD756">
            <v>0</v>
          </cell>
          <cell r="DE756">
            <v>0</v>
          </cell>
        </row>
        <row r="757">
          <cell r="A757" t="str">
            <v>ｷｶﾞ 52</v>
          </cell>
          <cell r="B757" t="str">
            <v xml:space="preserve">ｷｶﾞ </v>
          </cell>
          <cell r="C757">
            <v>5</v>
          </cell>
          <cell r="D757">
            <v>2</v>
          </cell>
          <cell r="E757">
            <v>22</v>
          </cell>
          <cell r="F757">
            <v>36</v>
          </cell>
          <cell r="G757">
            <v>42</v>
          </cell>
          <cell r="H757">
            <v>31</v>
          </cell>
          <cell r="I757">
            <v>36</v>
          </cell>
          <cell r="J757">
            <v>34</v>
          </cell>
          <cell r="K757">
            <v>35</v>
          </cell>
          <cell r="L757">
            <v>44</v>
          </cell>
          <cell r="M757">
            <v>40</v>
          </cell>
          <cell r="N757">
            <v>34</v>
          </cell>
          <cell r="O757">
            <v>43</v>
          </cell>
          <cell r="P757">
            <v>40</v>
          </cell>
          <cell r="Q757">
            <v>49</v>
          </cell>
          <cell r="R757">
            <v>50</v>
          </cell>
          <cell r="S757">
            <v>52</v>
          </cell>
          <cell r="T757">
            <v>63</v>
          </cell>
          <cell r="U757">
            <v>50</v>
          </cell>
          <cell r="V757">
            <v>43</v>
          </cell>
          <cell r="W757">
            <v>48</v>
          </cell>
          <cell r="X757">
            <v>48</v>
          </cell>
          <cell r="Y757">
            <v>50</v>
          </cell>
          <cell r="Z757">
            <v>42</v>
          </cell>
          <cell r="AA757">
            <v>40</v>
          </cell>
          <cell r="AB757">
            <v>31</v>
          </cell>
          <cell r="AC757">
            <v>36</v>
          </cell>
          <cell r="AD757">
            <v>37</v>
          </cell>
          <cell r="AE757">
            <v>31</v>
          </cell>
          <cell r="AF757">
            <v>26</v>
          </cell>
          <cell r="AG757">
            <v>36</v>
          </cell>
          <cell r="AH757">
            <v>31</v>
          </cell>
          <cell r="AI757">
            <v>45</v>
          </cell>
          <cell r="AJ757">
            <v>27</v>
          </cell>
          <cell r="AK757">
            <v>36</v>
          </cell>
          <cell r="AL757">
            <v>39</v>
          </cell>
          <cell r="AM757">
            <v>42</v>
          </cell>
          <cell r="AN757">
            <v>54</v>
          </cell>
          <cell r="AO757">
            <v>47</v>
          </cell>
          <cell r="AP757">
            <v>43</v>
          </cell>
          <cell r="AQ757">
            <v>62</v>
          </cell>
          <cell r="AR757">
            <v>51</v>
          </cell>
          <cell r="AS757">
            <v>61</v>
          </cell>
          <cell r="AT757">
            <v>59</v>
          </cell>
          <cell r="AU757">
            <v>69</v>
          </cell>
          <cell r="AV757">
            <v>52</v>
          </cell>
          <cell r="AW757">
            <v>66</v>
          </cell>
          <cell r="AX757">
            <v>69</v>
          </cell>
          <cell r="AY757">
            <v>54</v>
          </cell>
          <cell r="AZ757">
            <v>81</v>
          </cell>
          <cell r="BA757">
            <v>71</v>
          </cell>
          <cell r="BB757">
            <v>66</v>
          </cell>
          <cell r="BC757">
            <v>68</v>
          </cell>
          <cell r="BD757">
            <v>44</v>
          </cell>
          <cell r="BE757">
            <v>54</v>
          </cell>
          <cell r="BF757">
            <v>53</v>
          </cell>
          <cell r="BG757">
            <v>58</v>
          </cell>
          <cell r="BH757">
            <v>54</v>
          </cell>
          <cell r="BI757">
            <v>49</v>
          </cell>
          <cell r="BJ757">
            <v>38</v>
          </cell>
          <cell r="BK757">
            <v>51</v>
          </cell>
          <cell r="BL757">
            <v>52</v>
          </cell>
          <cell r="BM757">
            <v>45</v>
          </cell>
          <cell r="BN757">
            <v>55</v>
          </cell>
          <cell r="BO757">
            <v>61</v>
          </cell>
          <cell r="BP757">
            <v>52</v>
          </cell>
          <cell r="BQ757">
            <v>74</v>
          </cell>
          <cell r="BR757">
            <v>68</v>
          </cell>
          <cell r="BS757">
            <v>68</v>
          </cell>
          <cell r="BT757">
            <v>90</v>
          </cell>
          <cell r="BU757">
            <v>74</v>
          </cell>
          <cell r="BV757">
            <v>100</v>
          </cell>
          <cell r="BW757">
            <v>76</v>
          </cell>
          <cell r="BX757">
            <v>46</v>
          </cell>
          <cell r="BY757">
            <v>63</v>
          </cell>
          <cell r="BZ757">
            <v>64</v>
          </cell>
          <cell r="CA757">
            <v>64</v>
          </cell>
          <cell r="CB757">
            <v>54</v>
          </cell>
          <cell r="CC757">
            <v>47</v>
          </cell>
          <cell r="CD757">
            <v>50</v>
          </cell>
          <cell r="CE757">
            <v>52</v>
          </cell>
          <cell r="CF757">
            <v>46</v>
          </cell>
          <cell r="CG757">
            <v>42</v>
          </cell>
          <cell r="CH757">
            <v>49</v>
          </cell>
          <cell r="CI757">
            <v>43</v>
          </cell>
          <cell r="CJ757">
            <v>45</v>
          </cell>
          <cell r="CK757">
            <v>41</v>
          </cell>
          <cell r="CL757">
            <v>41</v>
          </cell>
          <cell r="CM757">
            <v>31</v>
          </cell>
          <cell r="CN757">
            <v>39</v>
          </cell>
          <cell r="CO757">
            <v>26</v>
          </cell>
          <cell r="CP757">
            <v>33</v>
          </cell>
          <cell r="CQ757">
            <v>30</v>
          </cell>
          <cell r="CR757">
            <v>18</v>
          </cell>
          <cell r="CS757">
            <v>19</v>
          </cell>
          <cell r="CT757">
            <v>14</v>
          </cell>
          <cell r="CU757">
            <v>14</v>
          </cell>
          <cell r="CV757">
            <v>6</v>
          </cell>
          <cell r="CW757">
            <v>12</v>
          </cell>
          <cell r="CX757">
            <v>4</v>
          </cell>
          <cell r="CY757">
            <v>3</v>
          </cell>
          <cell r="CZ757">
            <v>5</v>
          </cell>
          <cell r="DA757">
            <v>1</v>
          </cell>
          <cell r="DB757">
            <v>2</v>
          </cell>
          <cell r="DC757">
            <v>0</v>
          </cell>
          <cell r="DD757">
            <v>0</v>
          </cell>
          <cell r="DE757">
            <v>1</v>
          </cell>
        </row>
        <row r="758">
          <cell r="A758" t="str">
            <v>ﾅｶｶﾜ51</v>
          </cell>
          <cell r="B758" t="str">
            <v>ﾅｶｶﾜ</v>
          </cell>
          <cell r="C758">
            <v>5</v>
          </cell>
          <cell r="D758">
            <v>1</v>
          </cell>
          <cell r="E758">
            <v>28</v>
          </cell>
          <cell r="F758">
            <v>38</v>
          </cell>
          <cell r="G758">
            <v>35</v>
          </cell>
          <cell r="H758">
            <v>43</v>
          </cell>
          <cell r="I758">
            <v>33</v>
          </cell>
          <cell r="J758">
            <v>32</v>
          </cell>
          <cell r="K758">
            <v>28</v>
          </cell>
          <cell r="L758">
            <v>45</v>
          </cell>
          <cell r="M758">
            <v>33</v>
          </cell>
          <cell r="N758">
            <v>42</v>
          </cell>
          <cell r="O758">
            <v>37</v>
          </cell>
          <cell r="P758">
            <v>37</v>
          </cell>
          <cell r="Q758">
            <v>45</v>
          </cell>
          <cell r="R758">
            <v>39</v>
          </cell>
          <cell r="S758">
            <v>35</v>
          </cell>
          <cell r="T758">
            <v>47</v>
          </cell>
          <cell r="U758">
            <v>39</v>
          </cell>
          <cell r="V758">
            <v>38</v>
          </cell>
          <cell r="W758">
            <v>34</v>
          </cell>
          <cell r="X758">
            <v>33</v>
          </cell>
          <cell r="Y758">
            <v>41</v>
          </cell>
          <cell r="Z758">
            <v>42</v>
          </cell>
          <cell r="AA758">
            <v>45</v>
          </cell>
          <cell r="AB758">
            <v>43</v>
          </cell>
          <cell r="AC758">
            <v>41</v>
          </cell>
          <cell r="AD758">
            <v>40</v>
          </cell>
          <cell r="AE758">
            <v>38</v>
          </cell>
          <cell r="AF758">
            <v>37</v>
          </cell>
          <cell r="AG758">
            <v>48</v>
          </cell>
          <cell r="AH758">
            <v>47</v>
          </cell>
          <cell r="AI758">
            <v>34</v>
          </cell>
          <cell r="AJ758">
            <v>62</v>
          </cell>
          <cell r="AK758">
            <v>46</v>
          </cell>
          <cell r="AL758">
            <v>49</v>
          </cell>
          <cell r="AM758">
            <v>63</v>
          </cell>
          <cell r="AN758">
            <v>59</v>
          </cell>
          <cell r="AO758">
            <v>55</v>
          </cell>
          <cell r="AP758">
            <v>59</v>
          </cell>
          <cell r="AQ758">
            <v>53</v>
          </cell>
          <cell r="AR758">
            <v>58</v>
          </cell>
          <cell r="AS758">
            <v>73</v>
          </cell>
          <cell r="AT758">
            <v>51</v>
          </cell>
          <cell r="AU758">
            <v>63</v>
          </cell>
          <cell r="AV758">
            <v>46</v>
          </cell>
          <cell r="AW758">
            <v>74</v>
          </cell>
          <cell r="AX758">
            <v>70</v>
          </cell>
          <cell r="AY758">
            <v>48</v>
          </cell>
          <cell r="AZ758">
            <v>53</v>
          </cell>
          <cell r="BA758">
            <v>56</v>
          </cell>
          <cell r="BB758">
            <v>44</v>
          </cell>
          <cell r="BC758">
            <v>52</v>
          </cell>
          <cell r="BD758">
            <v>29</v>
          </cell>
          <cell r="BE758">
            <v>54</v>
          </cell>
          <cell r="BF758">
            <v>51</v>
          </cell>
          <cell r="BG758">
            <v>59</v>
          </cell>
          <cell r="BH758">
            <v>56</v>
          </cell>
          <cell r="BI758">
            <v>55</v>
          </cell>
          <cell r="BJ758">
            <v>54</v>
          </cell>
          <cell r="BK758">
            <v>55</v>
          </cell>
          <cell r="BL758">
            <v>68</v>
          </cell>
          <cell r="BM758">
            <v>56</v>
          </cell>
          <cell r="BN758">
            <v>62</v>
          </cell>
          <cell r="BO758">
            <v>72</v>
          </cell>
          <cell r="BP758">
            <v>58</v>
          </cell>
          <cell r="BQ758">
            <v>84</v>
          </cell>
          <cell r="BR758">
            <v>87</v>
          </cell>
          <cell r="BS758">
            <v>77</v>
          </cell>
          <cell r="BT758">
            <v>73</v>
          </cell>
          <cell r="BU758">
            <v>88</v>
          </cell>
          <cell r="BV758">
            <v>85</v>
          </cell>
          <cell r="BW758">
            <v>83</v>
          </cell>
          <cell r="BX758">
            <v>55</v>
          </cell>
          <cell r="BY758">
            <v>43</v>
          </cell>
          <cell r="BZ758">
            <v>54</v>
          </cell>
          <cell r="CA758">
            <v>63</v>
          </cell>
          <cell r="CB758">
            <v>60</v>
          </cell>
          <cell r="CC758">
            <v>39</v>
          </cell>
          <cell r="CD758">
            <v>54</v>
          </cell>
          <cell r="CE758">
            <v>35</v>
          </cell>
          <cell r="CF758">
            <v>47</v>
          </cell>
          <cell r="CG758">
            <v>36</v>
          </cell>
          <cell r="CH758">
            <v>34</v>
          </cell>
          <cell r="CI758">
            <v>37</v>
          </cell>
          <cell r="CJ758">
            <v>33</v>
          </cell>
          <cell r="CK758">
            <v>32</v>
          </cell>
          <cell r="CL758">
            <v>24</v>
          </cell>
          <cell r="CM758">
            <v>31</v>
          </cell>
          <cell r="CN758">
            <v>25</v>
          </cell>
          <cell r="CO758">
            <v>14</v>
          </cell>
          <cell r="CP758">
            <v>23</v>
          </cell>
          <cell r="CQ758">
            <v>20</v>
          </cell>
          <cell r="CR758">
            <v>12</v>
          </cell>
          <cell r="CS758">
            <v>13</v>
          </cell>
          <cell r="CT758">
            <v>7</v>
          </cell>
          <cell r="CU758">
            <v>7</v>
          </cell>
          <cell r="CV758">
            <v>3</v>
          </cell>
          <cell r="CW758">
            <v>1</v>
          </cell>
          <cell r="CX758">
            <v>3</v>
          </cell>
          <cell r="CY758">
            <v>2</v>
          </cell>
          <cell r="CZ758">
            <v>1</v>
          </cell>
          <cell r="DA758">
            <v>0</v>
          </cell>
          <cell r="DB758">
            <v>0</v>
          </cell>
          <cell r="DC758">
            <v>0</v>
          </cell>
          <cell r="DD758">
            <v>1</v>
          </cell>
          <cell r="DE758">
            <v>0</v>
          </cell>
        </row>
        <row r="759">
          <cell r="A759" t="str">
            <v>ﾅｶｶﾜ52</v>
          </cell>
          <cell r="B759" t="str">
            <v>ﾅｶｶﾜ</v>
          </cell>
          <cell r="C759">
            <v>5</v>
          </cell>
          <cell r="D759">
            <v>2</v>
          </cell>
          <cell r="E759">
            <v>18</v>
          </cell>
          <cell r="F759">
            <v>37</v>
          </cell>
          <cell r="G759">
            <v>29</v>
          </cell>
          <cell r="H759">
            <v>31</v>
          </cell>
          <cell r="I759">
            <v>35</v>
          </cell>
          <cell r="J759">
            <v>41</v>
          </cell>
          <cell r="K759">
            <v>27</v>
          </cell>
          <cell r="L759">
            <v>26</v>
          </cell>
          <cell r="M759">
            <v>35</v>
          </cell>
          <cell r="N759">
            <v>37</v>
          </cell>
          <cell r="O759">
            <v>38</v>
          </cell>
          <cell r="P759">
            <v>45</v>
          </cell>
          <cell r="Q759">
            <v>25</v>
          </cell>
          <cell r="R759">
            <v>37</v>
          </cell>
          <cell r="S759">
            <v>34</v>
          </cell>
          <cell r="T759">
            <v>37</v>
          </cell>
          <cell r="U759">
            <v>46</v>
          </cell>
          <cell r="V759">
            <v>49</v>
          </cell>
          <cell r="W759">
            <v>44</v>
          </cell>
          <cell r="X759">
            <v>43</v>
          </cell>
          <cell r="Y759">
            <v>37</v>
          </cell>
          <cell r="Z759">
            <v>32</v>
          </cell>
          <cell r="AA759">
            <v>35</v>
          </cell>
          <cell r="AB759">
            <v>32</v>
          </cell>
          <cell r="AC759">
            <v>34</v>
          </cell>
          <cell r="AD759">
            <v>39</v>
          </cell>
          <cell r="AE759">
            <v>33</v>
          </cell>
          <cell r="AF759">
            <v>44</v>
          </cell>
          <cell r="AG759">
            <v>39</v>
          </cell>
          <cell r="AH759">
            <v>48</v>
          </cell>
          <cell r="AI759">
            <v>41</v>
          </cell>
          <cell r="AJ759">
            <v>51</v>
          </cell>
          <cell r="AK759">
            <v>41</v>
          </cell>
          <cell r="AL759">
            <v>56</v>
          </cell>
          <cell r="AM759">
            <v>46</v>
          </cell>
          <cell r="AN759">
            <v>59</v>
          </cell>
          <cell r="AO759">
            <v>37</v>
          </cell>
          <cell r="AP759">
            <v>48</v>
          </cell>
          <cell r="AQ759">
            <v>46</v>
          </cell>
          <cell r="AR759">
            <v>47</v>
          </cell>
          <cell r="AS759">
            <v>44</v>
          </cell>
          <cell r="AT759">
            <v>63</v>
          </cell>
          <cell r="AU759">
            <v>61</v>
          </cell>
          <cell r="AV759">
            <v>50</v>
          </cell>
          <cell r="AW759">
            <v>58</v>
          </cell>
          <cell r="AX759">
            <v>53</v>
          </cell>
          <cell r="AY759">
            <v>64</v>
          </cell>
          <cell r="AZ759">
            <v>46</v>
          </cell>
          <cell r="BA759">
            <v>53</v>
          </cell>
          <cell r="BB759">
            <v>58</v>
          </cell>
          <cell r="BC759">
            <v>61</v>
          </cell>
          <cell r="BD759">
            <v>40</v>
          </cell>
          <cell r="BE759">
            <v>49</v>
          </cell>
          <cell r="BF759">
            <v>60</v>
          </cell>
          <cell r="BG759">
            <v>60</v>
          </cell>
          <cell r="BH759">
            <v>60</v>
          </cell>
          <cell r="BI759">
            <v>54</v>
          </cell>
          <cell r="BJ759">
            <v>53</v>
          </cell>
          <cell r="BK759">
            <v>61</v>
          </cell>
          <cell r="BL759">
            <v>59</v>
          </cell>
          <cell r="BM759">
            <v>72</v>
          </cell>
          <cell r="BN759">
            <v>59</v>
          </cell>
          <cell r="BO759">
            <v>88</v>
          </cell>
          <cell r="BP759">
            <v>80</v>
          </cell>
          <cell r="BQ759">
            <v>85</v>
          </cell>
          <cell r="BR759">
            <v>89</v>
          </cell>
          <cell r="BS759">
            <v>80</v>
          </cell>
          <cell r="BT759">
            <v>84</v>
          </cell>
          <cell r="BU759">
            <v>95</v>
          </cell>
          <cell r="BV759">
            <v>72</v>
          </cell>
          <cell r="BW759">
            <v>70</v>
          </cell>
          <cell r="BX759">
            <v>48</v>
          </cell>
          <cell r="BY759">
            <v>55</v>
          </cell>
          <cell r="BZ759">
            <v>67</v>
          </cell>
          <cell r="CA759">
            <v>56</v>
          </cell>
          <cell r="CB759">
            <v>58</v>
          </cell>
          <cell r="CC759">
            <v>44</v>
          </cell>
          <cell r="CD759">
            <v>53</v>
          </cell>
          <cell r="CE759">
            <v>50</v>
          </cell>
          <cell r="CF759">
            <v>55</v>
          </cell>
          <cell r="CG759">
            <v>60</v>
          </cell>
          <cell r="CH759">
            <v>50</v>
          </cell>
          <cell r="CI759">
            <v>45</v>
          </cell>
          <cell r="CJ759">
            <v>54</v>
          </cell>
          <cell r="CK759">
            <v>52</v>
          </cell>
          <cell r="CL759">
            <v>51</v>
          </cell>
          <cell r="CM759">
            <v>50</v>
          </cell>
          <cell r="CN759">
            <v>60</v>
          </cell>
          <cell r="CO759">
            <v>49</v>
          </cell>
          <cell r="CP759">
            <v>41</v>
          </cell>
          <cell r="CQ759">
            <v>40</v>
          </cell>
          <cell r="CR759">
            <v>40</v>
          </cell>
          <cell r="CS759">
            <v>31</v>
          </cell>
          <cell r="CT759">
            <v>20</v>
          </cell>
          <cell r="CU759">
            <v>24</v>
          </cell>
          <cell r="CV759">
            <v>14</v>
          </cell>
          <cell r="CW759">
            <v>11</v>
          </cell>
          <cell r="CX759">
            <v>11</v>
          </cell>
          <cell r="CY759">
            <v>2</v>
          </cell>
          <cell r="CZ759">
            <v>4</v>
          </cell>
          <cell r="DA759">
            <v>4</v>
          </cell>
          <cell r="DB759">
            <v>3</v>
          </cell>
          <cell r="DC759">
            <v>3</v>
          </cell>
          <cell r="DD759">
            <v>1</v>
          </cell>
          <cell r="DE759">
            <v>1</v>
          </cell>
        </row>
        <row r="760">
          <cell r="A760" t="str">
            <v>ﾋﾛｵｶ51</v>
          </cell>
          <cell r="B760" t="str">
            <v>ﾋﾛｵｶ</v>
          </cell>
          <cell r="C760">
            <v>5</v>
          </cell>
          <cell r="D760">
            <v>1</v>
          </cell>
          <cell r="E760">
            <v>2</v>
          </cell>
          <cell r="F760">
            <v>3</v>
          </cell>
          <cell r="G760">
            <v>2</v>
          </cell>
          <cell r="H760">
            <v>2</v>
          </cell>
          <cell r="I760">
            <v>4</v>
          </cell>
          <cell r="J760">
            <v>1</v>
          </cell>
          <cell r="K760">
            <v>4</v>
          </cell>
          <cell r="L760">
            <v>3</v>
          </cell>
          <cell r="M760">
            <v>3</v>
          </cell>
          <cell r="N760">
            <v>0</v>
          </cell>
          <cell r="O760">
            <v>4</v>
          </cell>
          <cell r="P760">
            <v>1</v>
          </cell>
          <cell r="Q760">
            <v>1</v>
          </cell>
          <cell r="R760">
            <v>2</v>
          </cell>
          <cell r="S760">
            <v>2</v>
          </cell>
          <cell r="T760">
            <v>3</v>
          </cell>
          <cell r="U760">
            <v>2</v>
          </cell>
          <cell r="V760">
            <v>3</v>
          </cell>
          <cell r="W760">
            <v>1</v>
          </cell>
          <cell r="X760">
            <v>6</v>
          </cell>
          <cell r="Y760">
            <v>2</v>
          </cell>
          <cell r="Z760">
            <v>0</v>
          </cell>
          <cell r="AA760">
            <v>2</v>
          </cell>
          <cell r="AB760">
            <v>3</v>
          </cell>
          <cell r="AC760">
            <v>0</v>
          </cell>
          <cell r="AD760">
            <v>2</v>
          </cell>
          <cell r="AE760">
            <v>0</v>
          </cell>
          <cell r="AF760">
            <v>2</v>
          </cell>
          <cell r="AG760">
            <v>1</v>
          </cell>
          <cell r="AH760">
            <v>3</v>
          </cell>
          <cell r="AI760">
            <v>1</v>
          </cell>
          <cell r="AJ760">
            <v>2</v>
          </cell>
          <cell r="AK760">
            <v>3</v>
          </cell>
          <cell r="AL760">
            <v>4</v>
          </cell>
          <cell r="AM760">
            <v>1</v>
          </cell>
          <cell r="AN760">
            <v>4</v>
          </cell>
          <cell r="AO760">
            <v>2</v>
          </cell>
          <cell r="AP760">
            <v>1</v>
          </cell>
          <cell r="AQ760">
            <v>3</v>
          </cell>
          <cell r="AR760">
            <v>3</v>
          </cell>
          <cell r="AS760">
            <v>1</v>
          </cell>
          <cell r="AT760">
            <v>1</v>
          </cell>
          <cell r="AU760">
            <v>3</v>
          </cell>
          <cell r="AV760">
            <v>5</v>
          </cell>
          <cell r="AW760">
            <v>1</v>
          </cell>
          <cell r="AX760">
            <v>2</v>
          </cell>
          <cell r="AY760">
            <v>3</v>
          </cell>
          <cell r="AZ760">
            <v>2</v>
          </cell>
          <cell r="BA760">
            <v>1</v>
          </cell>
          <cell r="BB760">
            <v>2</v>
          </cell>
          <cell r="BC760">
            <v>4</v>
          </cell>
          <cell r="BD760">
            <v>1</v>
          </cell>
          <cell r="BE760">
            <v>1</v>
          </cell>
          <cell r="BF760">
            <v>4</v>
          </cell>
          <cell r="BG760">
            <v>3</v>
          </cell>
          <cell r="BH760">
            <v>1</v>
          </cell>
          <cell r="BI760">
            <v>2</v>
          </cell>
          <cell r="BJ760">
            <v>2</v>
          </cell>
          <cell r="BK760">
            <v>4</v>
          </cell>
          <cell r="BL760">
            <v>2</v>
          </cell>
          <cell r="BM760">
            <v>4</v>
          </cell>
          <cell r="BN760">
            <v>3</v>
          </cell>
          <cell r="BO760">
            <v>2</v>
          </cell>
          <cell r="BP760">
            <v>6</v>
          </cell>
          <cell r="BQ760">
            <v>1</v>
          </cell>
          <cell r="BR760">
            <v>1</v>
          </cell>
          <cell r="BS760">
            <v>1</v>
          </cell>
          <cell r="BT760">
            <v>2</v>
          </cell>
          <cell r="BU760">
            <v>1</v>
          </cell>
          <cell r="BV760">
            <v>3</v>
          </cell>
          <cell r="BW760">
            <v>5</v>
          </cell>
          <cell r="BX760">
            <v>3</v>
          </cell>
          <cell r="BY760">
            <v>1</v>
          </cell>
          <cell r="BZ760">
            <v>3</v>
          </cell>
          <cell r="CA760">
            <v>2</v>
          </cell>
          <cell r="CB760">
            <v>3</v>
          </cell>
          <cell r="CC760">
            <v>2</v>
          </cell>
          <cell r="CD760">
            <v>2</v>
          </cell>
          <cell r="CE760">
            <v>1</v>
          </cell>
          <cell r="CF760">
            <v>1</v>
          </cell>
          <cell r="CG760">
            <v>0</v>
          </cell>
          <cell r="CH760">
            <v>4</v>
          </cell>
          <cell r="CI760">
            <v>1</v>
          </cell>
          <cell r="CJ760">
            <v>1</v>
          </cell>
          <cell r="CK760">
            <v>0</v>
          </cell>
          <cell r="CL760">
            <v>1</v>
          </cell>
          <cell r="CM760">
            <v>1</v>
          </cell>
          <cell r="CN760">
            <v>0</v>
          </cell>
          <cell r="CO760">
            <v>1</v>
          </cell>
          <cell r="CP760">
            <v>2</v>
          </cell>
          <cell r="CQ760">
            <v>0</v>
          </cell>
          <cell r="CR760">
            <v>1</v>
          </cell>
          <cell r="CS760">
            <v>2</v>
          </cell>
          <cell r="CT760">
            <v>0</v>
          </cell>
          <cell r="CU760">
            <v>0</v>
          </cell>
          <cell r="CV760">
            <v>0</v>
          </cell>
          <cell r="CW760">
            <v>0</v>
          </cell>
          <cell r="CX760">
            <v>0</v>
          </cell>
          <cell r="CY760">
            <v>0</v>
          </cell>
          <cell r="CZ760">
            <v>0</v>
          </cell>
          <cell r="DA760">
            <v>0</v>
          </cell>
          <cell r="DB760">
            <v>0</v>
          </cell>
          <cell r="DC760">
            <v>0</v>
          </cell>
          <cell r="DD760">
            <v>0</v>
          </cell>
          <cell r="DE760">
            <v>0</v>
          </cell>
        </row>
        <row r="761">
          <cell r="A761" t="str">
            <v>ﾋﾛｵｶ52</v>
          </cell>
          <cell r="B761" t="str">
            <v>ﾋﾛｵｶ</v>
          </cell>
          <cell r="C761">
            <v>5</v>
          </cell>
          <cell r="D761">
            <v>2</v>
          </cell>
          <cell r="E761">
            <v>0</v>
          </cell>
          <cell r="F761">
            <v>0</v>
          </cell>
          <cell r="G761">
            <v>0</v>
          </cell>
          <cell r="H761">
            <v>2</v>
          </cell>
          <cell r="I761">
            <v>1</v>
          </cell>
          <cell r="J761">
            <v>2</v>
          </cell>
          <cell r="K761">
            <v>4</v>
          </cell>
          <cell r="L761">
            <v>0</v>
          </cell>
          <cell r="M761">
            <v>1</v>
          </cell>
          <cell r="N761">
            <v>3</v>
          </cell>
          <cell r="O761">
            <v>3</v>
          </cell>
          <cell r="P761">
            <v>6</v>
          </cell>
          <cell r="Q761">
            <v>2</v>
          </cell>
          <cell r="R761">
            <v>3</v>
          </cell>
          <cell r="S761">
            <v>4</v>
          </cell>
          <cell r="T761">
            <v>0</v>
          </cell>
          <cell r="U761">
            <v>2</v>
          </cell>
          <cell r="V761">
            <v>2</v>
          </cell>
          <cell r="W761">
            <v>3</v>
          </cell>
          <cell r="X761">
            <v>1</v>
          </cell>
          <cell r="Y761">
            <v>0</v>
          </cell>
          <cell r="Z761">
            <v>4</v>
          </cell>
          <cell r="AA761">
            <v>1</v>
          </cell>
          <cell r="AB761">
            <v>1</v>
          </cell>
          <cell r="AC761">
            <v>1</v>
          </cell>
          <cell r="AD761">
            <v>0</v>
          </cell>
          <cell r="AE761">
            <v>2</v>
          </cell>
          <cell r="AF761">
            <v>1</v>
          </cell>
          <cell r="AG761">
            <v>1</v>
          </cell>
          <cell r="AH761">
            <v>2</v>
          </cell>
          <cell r="AI761">
            <v>2</v>
          </cell>
          <cell r="AJ761">
            <v>2</v>
          </cell>
          <cell r="AK761">
            <v>1</v>
          </cell>
          <cell r="AL761">
            <v>4</v>
          </cell>
          <cell r="AM761">
            <v>4</v>
          </cell>
          <cell r="AN761">
            <v>3</v>
          </cell>
          <cell r="AO761">
            <v>4</v>
          </cell>
          <cell r="AP761">
            <v>1</v>
          </cell>
          <cell r="AQ761">
            <v>4</v>
          </cell>
          <cell r="AR761">
            <v>3</v>
          </cell>
          <cell r="AS761">
            <v>5</v>
          </cell>
          <cell r="AT761">
            <v>2</v>
          </cell>
          <cell r="AU761">
            <v>4</v>
          </cell>
          <cell r="AV761">
            <v>2</v>
          </cell>
          <cell r="AW761">
            <v>3</v>
          </cell>
          <cell r="AX761">
            <v>4</v>
          </cell>
          <cell r="AY761">
            <v>0</v>
          </cell>
          <cell r="AZ761">
            <v>1</v>
          </cell>
          <cell r="BA761">
            <v>6</v>
          </cell>
          <cell r="BB761">
            <v>2</v>
          </cell>
          <cell r="BC761">
            <v>3</v>
          </cell>
          <cell r="BD761">
            <v>4</v>
          </cell>
          <cell r="BE761">
            <v>1</v>
          </cell>
          <cell r="BF761">
            <v>0</v>
          </cell>
          <cell r="BG761">
            <v>2</v>
          </cell>
          <cell r="BH761">
            <v>3</v>
          </cell>
          <cell r="BI761">
            <v>2</v>
          </cell>
          <cell r="BJ761">
            <v>1</v>
          </cell>
          <cell r="BK761">
            <v>2</v>
          </cell>
          <cell r="BL761">
            <v>3</v>
          </cell>
          <cell r="BM761">
            <v>4</v>
          </cell>
          <cell r="BN761">
            <v>1</v>
          </cell>
          <cell r="BO761">
            <v>2</v>
          </cell>
          <cell r="BP761">
            <v>3</v>
          </cell>
          <cell r="BQ761">
            <v>1</v>
          </cell>
          <cell r="BR761">
            <v>4</v>
          </cell>
          <cell r="BS761">
            <v>6</v>
          </cell>
          <cell r="BT761">
            <v>3</v>
          </cell>
          <cell r="BU761">
            <v>2</v>
          </cell>
          <cell r="BV761">
            <v>4</v>
          </cell>
          <cell r="BW761">
            <v>6</v>
          </cell>
          <cell r="BX761">
            <v>1</v>
          </cell>
          <cell r="BY761">
            <v>0</v>
          </cell>
          <cell r="BZ761">
            <v>2</v>
          </cell>
          <cell r="CA761">
            <v>4</v>
          </cell>
          <cell r="CB761">
            <v>3</v>
          </cell>
          <cell r="CC761">
            <v>1</v>
          </cell>
          <cell r="CD761">
            <v>1</v>
          </cell>
          <cell r="CE761">
            <v>4</v>
          </cell>
          <cell r="CF761">
            <v>1</v>
          </cell>
          <cell r="CG761">
            <v>2</v>
          </cell>
          <cell r="CH761">
            <v>1</v>
          </cell>
          <cell r="CI761">
            <v>2</v>
          </cell>
          <cell r="CJ761">
            <v>2</v>
          </cell>
          <cell r="CK761">
            <v>3</v>
          </cell>
          <cell r="CL761">
            <v>3</v>
          </cell>
          <cell r="CM761">
            <v>3</v>
          </cell>
          <cell r="CN761">
            <v>1</v>
          </cell>
          <cell r="CO761">
            <v>1</v>
          </cell>
          <cell r="CP761">
            <v>1</v>
          </cell>
          <cell r="CQ761">
            <v>1</v>
          </cell>
          <cell r="CR761">
            <v>0</v>
          </cell>
          <cell r="CS761">
            <v>0</v>
          </cell>
          <cell r="CT761">
            <v>1</v>
          </cell>
          <cell r="CU761">
            <v>1</v>
          </cell>
          <cell r="CV761">
            <v>1</v>
          </cell>
          <cell r="CW761">
            <v>0</v>
          </cell>
          <cell r="CX761">
            <v>1</v>
          </cell>
          <cell r="CY761">
            <v>0</v>
          </cell>
          <cell r="CZ761">
            <v>0</v>
          </cell>
          <cell r="DA761">
            <v>0</v>
          </cell>
          <cell r="DB761">
            <v>0</v>
          </cell>
          <cell r="DC761">
            <v>0</v>
          </cell>
          <cell r="DD761">
            <v>0</v>
          </cell>
          <cell r="DE761">
            <v>0</v>
          </cell>
        </row>
        <row r="762">
          <cell r="A762" t="str">
            <v>ﾎｿｵﾉ51</v>
          </cell>
          <cell r="B762" t="str">
            <v>ﾎｿｵﾉ</v>
          </cell>
          <cell r="C762">
            <v>5</v>
          </cell>
          <cell r="D762">
            <v>1</v>
          </cell>
          <cell r="E762">
            <v>4</v>
          </cell>
          <cell r="F762">
            <v>4</v>
          </cell>
          <cell r="G762">
            <v>3</v>
          </cell>
          <cell r="H762">
            <v>3</v>
          </cell>
          <cell r="I762">
            <v>2</v>
          </cell>
          <cell r="J762">
            <v>1</v>
          </cell>
          <cell r="K762">
            <v>1</v>
          </cell>
          <cell r="L762">
            <v>3</v>
          </cell>
          <cell r="M762">
            <v>0</v>
          </cell>
          <cell r="N762">
            <v>3</v>
          </cell>
          <cell r="O762">
            <v>2</v>
          </cell>
          <cell r="P762">
            <v>1</v>
          </cell>
          <cell r="Q762">
            <v>3</v>
          </cell>
          <cell r="R762">
            <v>6</v>
          </cell>
          <cell r="S762">
            <v>4</v>
          </cell>
          <cell r="T762">
            <v>6</v>
          </cell>
          <cell r="U762">
            <v>5</v>
          </cell>
          <cell r="V762">
            <v>4</v>
          </cell>
          <cell r="W762">
            <v>10</v>
          </cell>
          <cell r="X762">
            <v>9</v>
          </cell>
          <cell r="Y762">
            <v>5</v>
          </cell>
          <cell r="Z762">
            <v>6</v>
          </cell>
          <cell r="AA762">
            <v>7</v>
          </cell>
          <cell r="AB762">
            <v>3</v>
          </cell>
          <cell r="AC762">
            <v>1</v>
          </cell>
          <cell r="AD762">
            <v>6</v>
          </cell>
          <cell r="AE762">
            <v>1</v>
          </cell>
          <cell r="AF762">
            <v>4</v>
          </cell>
          <cell r="AG762">
            <v>1</v>
          </cell>
          <cell r="AH762">
            <v>1</v>
          </cell>
          <cell r="AI762">
            <v>1</v>
          </cell>
          <cell r="AJ762">
            <v>2</v>
          </cell>
          <cell r="AK762">
            <v>4</v>
          </cell>
          <cell r="AL762">
            <v>6</v>
          </cell>
          <cell r="AM762">
            <v>6</v>
          </cell>
          <cell r="AN762">
            <v>4</v>
          </cell>
          <cell r="AO762">
            <v>5</v>
          </cell>
          <cell r="AP762">
            <v>5</v>
          </cell>
          <cell r="AQ762">
            <v>6</v>
          </cell>
          <cell r="AR762">
            <v>4</v>
          </cell>
          <cell r="AS762">
            <v>5</v>
          </cell>
          <cell r="AT762">
            <v>2</v>
          </cell>
          <cell r="AU762">
            <v>4</v>
          </cell>
          <cell r="AV762">
            <v>4</v>
          </cell>
          <cell r="AW762">
            <v>6</v>
          </cell>
          <cell r="AX762">
            <v>11</v>
          </cell>
          <cell r="AY762">
            <v>12</v>
          </cell>
          <cell r="AZ762">
            <v>4</v>
          </cell>
          <cell r="BA762">
            <v>7</v>
          </cell>
          <cell r="BB762">
            <v>7</v>
          </cell>
          <cell r="BC762">
            <v>6</v>
          </cell>
          <cell r="BD762">
            <v>1</v>
          </cell>
          <cell r="BE762">
            <v>12</v>
          </cell>
          <cell r="BF762">
            <v>6</v>
          </cell>
          <cell r="BG762">
            <v>7</v>
          </cell>
          <cell r="BH762">
            <v>7</v>
          </cell>
          <cell r="BI762">
            <v>5</v>
          </cell>
          <cell r="BJ762">
            <v>1</v>
          </cell>
          <cell r="BK762">
            <v>1</v>
          </cell>
          <cell r="BL762">
            <v>1</v>
          </cell>
          <cell r="BM762">
            <v>7</v>
          </cell>
          <cell r="BN762">
            <v>12</v>
          </cell>
          <cell r="BO762">
            <v>4</v>
          </cell>
          <cell r="BP762">
            <v>5</v>
          </cell>
          <cell r="BQ762">
            <v>7</v>
          </cell>
          <cell r="BR762">
            <v>7</v>
          </cell>
          <cell r="BS762">
            <v>5</v>
          </cell>
          <cell r="BT762">
            <v>4</v>
          </cell>
          <cell r="BU762">
            <v>8</v>
          </cell>
          <cell r="BV762">
            <v>3</v>
          </cell>
          <cell r="BW762">
            <v>5</v>
          </cell>
          <cell r="BX762">
            <v>4</v>
          </cell>
          <cell r="BY762">
            <v>7</v>
          </cell>
          <cell r="BZ762">
            <v>4</v>
          </cell>
          <cell r="CA762">
            <v>4</v>
          </cell>
          <cell r="CB762">
            <v>7</v>
          </cell>
          <cell r="CC762">
            <v>3</v>
          </cell>
          <cell r="CD762">
            <v>1</v>
          </cell>
          <cell r="CE762">
            <v>1</v>
          </cell>
          <cell r="CF762">
            <v>3</v>
          </cell>
          <cell r="CG762">
            <v>2</v>
          </cell>
          <cell r="CH762">
            <v>2</v>
          </cell>
          <cell r="CI762">
            <v>1</v>
          </cell>
          <cell r="CJ762">
            <v>5</v>
          </cell>
          <cell r="CK762">
            <v>3</v>
          </cell>
          <cell r="CL762">
            <v>0</v>
          </cell>
          <cell r="CM762">
            <v>2</v>
          </cell>
          <cell r="CN762">
            <v>1</v>
          </cell>
          <cell r="CO762">
            <v>3</v>
          </cell>
          <cell r="CP762">
            <v>0</v>
          </cell>
          <cell r="CQ762">
            <v>1</v>
          </cell>
          <cell r="CR762">
            <v>4</v>
          </cell>
          <cell r="CS762">
            <v>1</v>
          </cell>
          <cell r="CT762">
            <v>0</v>
          </cell>
          <cell r="CU762">
            <v>0</v>
          </cell>
          <cell r="CV762">
            <v>0</v>
          </cell>
          <cell r="CW762">
            <v>0</v>
          </cell>
          <cell r="CX762">
            <v>0</v>
          </cell>
          <cell r="CY762">
            <v>0</v>
          </cell>
          <cell r="CZ762">
            <v>0</v>
          </cell>
          <cell r="DA762">
            <v>0</v>
          </cell>
          <cell r="DB762">
            <v>0</v>
          </cell>
          <cell r="DC762">
            <v>0</v>
          </cell>
          <cell r="DD762">
            <v>0</v>
          </cell>
          <cell r="DE762">
            <v>0</v>
          </cell>
        </row>
        <row r="763">
          <cell r="A763" t="str">
            <v>ﾎｿｵﾉ52</v>
          </cell>
          <cell r="B763" t="str">
            <v>ﾎｿｵﾉ</v>
          </cell>
          <cell r="C763">
            <v>5</v>
          </cell>
          <cell r="D763">
            <v>2</v>
          </cell>
          <cell r="E763">
            <v>0</v>
          </cell>
          <cell r="F763">
            <v>3</v>
          </cell>
          <cell r="G763">
            <v>0</v>
          </cell>
          <cell r="H763">
            <v>2</v>
          </cell>
          <cell r="I763">
            <v>3</v>
          </cell>
          <cell r="J763">
            <v>2</v>
          </cell>
          <cell r="K763">
            <v>1</v>
          </cell>
          <cell r="L763">
            <v>4</v>
          </cell>
          <cell r="M763">
            <v>2</v>
          </cell>
          <cell r="N763">
            <v>2</v>
          </cell>
          <cell r="O763">
            <v>2</v>
          </cell>
          <cell r="P763">
            <v>2</v>
          </cell>
          <cell r="Q763">
            <v>2</v>
          </cell>
          <cell r="R763">
            <v>5</v>
          </cell>
          <cell r="S763">
            <v>3</v>
          </cell>
          <cell r="T763">
            <v>8</v>
          </cell>
          <cell r="U763">
            <v>7</v>
          </cell>
          <cell r="V763">
            <v>4</v>
          </cell>
          <cell r="W763">
            <v>8</v>
          </cell>
          <cell r="X763">
            <v>4</v>
          </cell>
          <cell r="Y763">
            <v>5</v>
          </cell>
          <cell r="Z763">
            <v>1</v>
          </cell>
          <cell r="AA763">
            <v>5</v>
          </cell>
          <cell r="AB763">
            <v>1</v>
          </cell>
          <cell r="AC763">
            <v>3</v>
          </cell>
          <cell r="AD763">
            <v>0</v>
          </cell>
          <cell r="AE763">
            <v>2</v>
          </cell>
          <cell r="AF763">
            <v>3</v>
          </cell>
          <cell r="AG763">
            <v>3</v>
          </cell>
          <cell r="AH763">
            <v>6</v>
          </cell>
          <cell r="AI763">
            <v>3</v>
          </cell>
          <cell r="AJ763">
            <v>2</v>
          </cell>
          <cell r="AK763">
            <v>5</v>
          </cell>
          <cell r="AL763">
            <v>3</v>
          </cell>
          <cell r="AM763">
            <v>4</v>
          </cell>
          <cell r="AN763">
            <v>0</v>
          </cell>
          <cell r="AO763">
            <v>2</v>
          </cell>
          <cell r="AP763">
            <v>4</v>
          </cell>
          <cell r="AQ763">
            <v>3</v>
          </cell>
          <cell r="AR763">
            <v>3</v>
          </cell>
          <cell r="AS763">
            <v>5</v>
          </cell>
          <cell r="AT763">
            <v>2</v>
          </cell>
          <cell r="AU763">
            <v>6</v>
          </cell>
          <cell r="AV763">
            <v>5</v>
          </cell>
          <cell r="AW763">
            <v>4</v>
          </cell>
          <cell r="AX763">
            <v>10</v>
          </cell>
          <cell r="AY763">
            <v>9</v>
          </cell>
          <cell r="AZ763">
            <v>10</v>
          </cell>
          <cell r="BA763">
            <v>3</v>
          </cell>
          <cell r="BB763">
            <v>5</v>
          </cell>
          <cell r="BC763">
            <v>4</v>
          </cell>
          <cell r="BD763">
            <v>4</v>
          </cell>
          <cell r="BE763">
            <v>5</v>
          </cell>
          <cell r="BF763">
            <v>6</v>
          </cell>
          <cell r="BG763">
            <v>4</v>
          </cell>
          <cell r="BH763">
            <v>6</v>
          </cell>
          <cell r="BI763">
            <v>7</v>
          </cell>
          <cell r="BJ763">
            <v>5</v>
          </cell>
          <cell r="BK763">
            <v>5</v>
          </cell>
          <cell r="BL763">
            <v>5</v>
          </cell>
          <cell r="BM763">
            <v>4</v>
          </cell>
          <cell r="BN763">
            <v>6</v>
          </cell>
          <cell r="BO763">
            <v>9</v>
          </cell>
          <cell r="BP763">
            <v>4</v>
          </cell>
          <cell r="BQ763">
            <v>4</v>
          </cell>
          <cell r="BR763">
            <v>13</v>
          </cell>
          <cell r="BS763">
            <v>6</v>
          </cell>
          <cell r="BT763">
            <v>4</v>
          </cell>
          <cell r="BU763">
            <v>9</v>
          </cell>
          <cell r="BV763">
            <v>6</v>
          </cell>
          <cell r="BW763">
            <v>3</v>
          </cell>
          <cell r="BX763">
            <v>2</v>
          </cell>
          <cell r="BY763">
            <v>8</v>
          </cell>
          <cell r="BZ763">
            <v>7</v>
          </cell>
          <cell r="CA763">
            <v>6</v>
          </cell>
          <cell r="CB763">
            <v>2</v>
          </cell>
          <cell r="CC763">
            <v>4</v>
          </cell>
          <cell r="CD763">
            <v>1</v>
          </cell>
          <cell r="CE763">
            <v>4</v>
          </cell>
          <cell r="CF763">
            <v>5</v>
          </cell>
          <cell r="CG763">
            <v>5</v>
          </cell>
          <cell r="CH763">
            <v>6</v>
          </cell>
          <cell r="CI763">
            <v>1</v>
          </cell>
          <cell r="CJ763">
            <v>2</v>
          </cell>
          <cell r="CK763">
            <v>2</v>
          </cell>
          <cell r="CL763">
            <v>0</v>
          </cell>
          <cell r="CM763">
            <v>2</v>
          </cell>
          <cell r="CN763">
            <v>3</v>
          </cell>
          <cell r="CO763">
            <v>1</v>
          </cell>
          <cell r="CP763">
            <v>6</v>
          </cell>
          <cell r="CQ763">
            <v>2</v>
          </cell>
          <cell r="CR763">
            <v>1</v>
          </cell>
          <cell r="CS763">
            <v>3</v>
          </cell>
          <cell r="CT763">
            <v>1</v>
          </cell>
          <cell r="CU763">
            <v>0</v>
          </cell>
          <cell r="CV763">
            <v>2</v>
          </cell>
          <cell r="CW763">
            <v>1</v>
          </cell>
          <cell r="CX763">
            <v>0</v>
          </cell>
          <cell r="CY763">
            <v>0</v>
          </cell>
          <cell r="CZ763">
            <v>0</v>
          </cell>
          <cell r="DA763">
            <v>0</v>
          </cell>
          <cell r="DB763">
            <v>0</v>
          </cell>
          <cell r="DC763">
            <v>0</v>
          </cell>
          <cell r="DD763">
            <v>0</v>
          </cell>
          <cell r="DE763">
            <v>0</v>
          </cell>
        </row>
        <row r="764">
          <cell r="A764" t="str">
            <v>ﾐﾜ  51</v>
          </cell>
          <cell r="B764" t="str">
            <v xml:space="preserve">ﾐﾜ  </v>
          </cell>
          <cell r="C764">
            <v>5</v>
          </cell>
          <cell r="D764">
            <v>1</v>
          </cell>
          <cell r="E764">
            <v>7</v>
          </cell>
          <cell r="F764">
            <v>9</v>
          </cell>
          <cell r="G764">
            <v>6</v>
          </cell>
          <cell r="H764">
            <v>9</v>
          </cell>
          <cell r="I764">
            <v>7</v>
          </cell>
          <cell r="J764">
            <v>7</v>
          </cell>
          <cell r="K764">
            <v>8</v>
          </cell>
          <cell r="L764">
            <v>13</v>
          </cell>
          <cell r="M764">
            <v>4</v>
          </cell>
          <cell r="N764">
            <v>6</v>
          </cell>
          <cell r="O764">
            <v>8</v>
          </cell>
          <cell r="P764">
            <v>4</v>
          </cell>
          <cell r="Q764">
            <v>10</v>
          </cell>
          <cell r="R764">
            <v>8</v>
          </cell>
          <cell r="S764">
            <v>7</v>
          </cell>
          <cell r="T764">
            <v>8</v>
          </cell>
          <cell r="U764">
            <v>9</v>
          </cell>
          <cell r="V764">
            <v>10</v>
          </cell>
          <cell r="W764">
            <v>3</v>
          </cell>
          <cell r="X764">
            <v>10</v>
          </cell>
          <cell r="Y764">
            <v>5</v>
          </cell>
          <cell r="Z764">
            <v>3</v>
          </cell>
          <cell r="AA764">
            <v>9</v>
          </cell>
          <cell r="AB764">
            <v>8</v>
          </cell>
          <cell r="AC764">
            <v>9</v>
          </cell>
          <cell r="AD764">
            <v>11</v>
          </cell>
          <cell r="AE764">
            <v>16</v>
          </cell>
          <cell r="AF764">
            <v>12</v>
          </cell>
          <cell r="AG764">
            <v>14</v>
          </cell>
          <cell r="AH764">
            <v>11</v>
          </cell>
          <cell r="AI764">
            <v>5</v>
          </cell>
          <cell r="AJ764">
            <v>14</v>
          </cell>
          <cell r="AK764">
            <v>10</v>
          </cell>
          <cell r="AL764">
            <v>9</v>
          </cell>
          <cell r="AM764">
            <v>7</v>
          </cell>
          <cell r="AN764">
            <v>9</v>
          </cell>
          <cell r="AO764">
            <v>10</v>
          </cell>
          <cell r="AP764">
            <v>9</v>
          </cell>
          <cell r="AQ764">
            <v>12</v>
          </cell>
          <cell r="AR764">
            <v>7</v>
          </cell>
          <cell r="AS764">
            <v>12</v>
          </cell>
          <cell r="AT764">
            <v>12</v>
          </cell>
          <cell r="AU764">
            <v>10</v>
          </cell>
          <cell r="AV764">
            <v>13</v>
          </cell>
          <cell r="AW764">
            <v>11</v>
          </cell>
          <cell r="AX764">
            <v>14</v>
          </cell>
          <cell r="AY764">
            <v>6</v>
          </cell>
          <cell r="AZ764">
            <v>7</v>
          </cell>
          <cell r="BA764">
            <v>11</v>
          </cell>
          <cell r="BB764">
            <v>12</v>
          </cell>
          <cell r="BC764">
            <v>9</v>
          </cell>
          <cell r="BD764">
            <v>7</v>
          </cell>
          <cell r="BE764">
            <v>8</v>
          </cell>
          <cell r="BF764">
            <v>12</v>
          </cell>
          <cell r="BG764">
            <v>8</v>
          </cell>
          <cell r="BH764">
            <v>14</v>
          </cell>
          <cell r="BI764">
            <v>7</v>
          </cell>
          <cell r="BJ764">
            <v>8</v>
          </cell>
          <cell r="BK764">
            <v>15</v>
          </cell>
          <cell r="BL764">
            <v>20</v>
          </cell>
          <cell r="BM764">
            <v>13</v>
          </cell>
          <cell r="BN764">
            <v>8</v>
          </cell>
          <cell r="BO764">
            <v>21</v>
          </cell>
          <cell r="BP764">
            <v>11</v>
          </cell>
          <cell r="BQ764">
            <v>14</v>
          </cell>
          <cell r="BR764">
            <v>11</v>
          </cell>
          <cell r="BS764">
            <v>9</v>
          </cell>
          <cell r="BT764">
            <v>13</v>
          </cell>
          <cell r="BU764">
            <v>12</v>
          </cell>
          <cell r="BV764">
            <v>18</v>
          </cell>
          <cell r="BW764">
            <v>8</v>
          </cell>
          <cell r="BX764">
            <v>4</v>
          </cell>
          <cell r="BY764">
            <v>11</v>
          </cell>
          <cell r="BZ764">
            <v>7</v>
          </cell>
          <cell r="CA764">
            <v>7</v>
          </cell>
          <cell r="CB764">
            <v>7</v>
          </cell>
          <cell r="CC764">
            <v>6</v>
          </cell>
          <cell r="CD764">
            <v>6</v>
          </cell>
          <cell r="CE764">
            <v>3</v>
          </cell>
          <cell r="CF764">
            <v>6</v>
          </cell>
          <cell r="CG764">
            <v>7</v>
          </cell>
          <cell r="CH764">
            <v>8</v>
          </cell>
          <cell r="CI764">
            <v>3</v>
          </cell>
          <cell r="CJ764">
            <v>5</v>
          </cell>
          <cell r="CK764">
            <v>3</v>
          </cell>
          <cell r="CL764">
            <v>2</v>
          </cell>
          <cell r="CM764">
            <v>1</v>
          </cell>
          <cell r="CN764">
            <v>3</v>
          </cell>
          <cell r="CO764">
            <v>2</v>
          </cell>
          <cell r="CP764">
            <v>3</v>
          </cell>
          <cell r="CQ764">
            <v>2</v>
          </cell>
          <cell r="CR764">
            <v>3</v>
          </cell>
          <cell r="CS764">
            <v>3</v>
          </cell>
          <cell r="CT764">
            <v>1</v>
          </cell>
          <cell r="CU764">
            <v>0</v>
          </cell>
          <cell r="CV764">
            <v>0</v>
          </cell>
          <cell r="CW764">
            <v>0</v>
          </cell>
          <cell r="CX764">
            <v>0</v>
          </cell>
          <cell r="CY764">
            <v>0</v>
          </cell>
          <cell r="CZ764">
            <v>1</v>
          </cell>
          <cell r="DA764">
            <v>0</v>
          </cell>
          <cell r="DB764">
            <v>0</v>
          </cell>
          <cell r="DC764">
            <v>0</v>
          </cell>
          <cell r="DD764">
            <v>0</v>
          </cell>
          <cell r="DE764">
            <v>0</v>
          </cell>
        </row>
        <row r="765">
          <cell r="A765" t="str">
            <v>ﾐﾜ  52</v>
          </cell>
          <cell r="B765" t="str">
            <v xml:space="preserve">ﾐﾜ  </v>
          </cell>
          <cell r="C765">
            <v>5</v>
          </cell>
          <cell r="D765">
            <v>2</v>
          </cell>
          <cell r="E765">
            <v>4</v>
          </cell>
          <cell r="F765">
            <v>10</v>
          </cell>
          <cell r="G765">
            <v>9</v>
          </cell>
          <cell r="H765">
            <v>9</v>
          </cell>
          <cell r="I765">
            <v>8</v>
          </cell>
          <cell r="J765">
            <v>8</v>
          </cell>
          <cell r="K765">
            <v>9</v>
          </cell>
          <cell r="L765">
            <v>6</v>
          </cell>
          <cell r="M765">
            <v>5</v>
          </cell>
          <cell r="N765">
            <v>8</v>
          </cell>
          <cell r="O765">
            <v>4</v>
          </cell>
          <cell r="P765">
            <v>8</v>
          </cell>
          <cell r="Q765">
            <v>5</v>
          </cell>
          <cell r="R765">
            <v>8</v>
          </cell>
          <cell r="S765">
            <v>3</v>
          </cell>
          <cell r="T765">
            <v>7</v>
          </cell>
          <cell r="U765">
            <v>6</v>
          </cell>
          <cell r="V765">
            <v>5</v>
          </cell>
          <cell r="W765">
            <v>4</v>
          </cell>
          <cell r="X765">
            <v>6</v>
          </cell>
          <cell r="Y765">
            <v>5</v>
          </cell>
          <cell r="Z765">
            <v>10</v>
          </cell>
          <cell r="AA765">
            <v>11</v>
          </cell>
          <cell r="AB765">
            <v>10</v>
          </cell>
          <cell r="AC765">
            <v>8</v>
          </cell>
          <cell r="AD765">
            <v>6</v>
          </cell>
          <cell r="AE765">
            <v>11</v>
          </cell>
          <cell r="AF765">
            <v>8</v>
          </cell>
          <cell r="AG765">
            <v>10</v>
          </cell>
          <cell r="AH765">
            <v>10</v>
          </cell>
          <cell r="AI765">
            <v>11</v>
          </cell>
          <cell r="AJ765">
            <v>11</v>
          </cell>
          <cell r="AK765">
            <v>12</v>
          </cell>
          <cell r="AL765">
            <v>9</v>
          </cell>
          <cell r="AM765">
            <v>9</v>
          </cell>
          <cell r="AN765">
            <v>10</v>
          </cell>
          <cell r="AO765">
            <v>11</v>
          </cell>
          <cell r="AP765">
            <v>8</v>
          </cell>
          <cell r="AQ765">
            <v>14</v>
          </cell>
          <cell r="AR765">
            <v>11</v>
          </cell>
          <cell r="AS765">
            <v>10</v>
          </cell>
          <cell r="AT765">
            <v>7</v>
          </cell>
          <cell r="AU765">
            <v>8</v>
          </cell>
          <cell r="AV765">
            <v>9</v>
          </cell>
          <cell r="AW765">
            <v>13</v>
          </cell>
          <cell r="AX765">
            <v>4</v>
          </cell>
          <cell r="AY765">
            <v>5</v>
          </cell>
          <cell r="AZ765">
            <v>9</v>
          </cell>
          <cell r="BA765">
            <v>8</v>
          </cell>
          <cell r="BB765">
            <v>12</v>
          </cell>
          <cell r="BC765">
            <v>11</v>
          </cell>
          <cell r="BD765">
            <v>9</v>
          </cell>
          <cell r="BE765">
            <v>10</v>
          </cell>
          <cell r="BF765">
            <v>6</v>
          </cell>
          <cell r="BG765">
            <v>8</v>
          </cell>
          <cell r="BH765">
            <v>8</v>
          </cell>
          <cell r="BI765">
            <v>11</v>
          </cell>
          <cell r="BJ765">
            <v>17</v>
          </cell>
          <cell r="BK765">
            <v>14</v>
          </cell>
          <cell r="BL765">
            <v>13</v>
          </cell>
          <cell r="BM765">
            <v>7</v>
          </cell>
          <cell r="BN765">
            <v>15</v>
          </cell>
          <cell r="BO765">
            <v>8</v>
          </cell>
          <cell r="BP765">
            <v>16</v>
          </cell>
          <cell r="BQ765">
            <v>12</v>
          </cell>
          <cell r="BR765">
            <v>13</v>
          </cell>
          <cell r="BS765">
            <v>7</v>
          </cell>
          <cell r="BT765">
            <v>17</v>
          </cell>
          <cell r="BU765">
            <v>13</v>
          </cell>
          <cell r="BV765">
            <v>14</v>
          </cell>
          <cell r="BW765">
            <v>10</v>
          </cell>
          <cell r="BX765">
            <v>6</v>
          </cell>
          <cell r="BY765">
            <v>5</v>
          </cell>
          <cell r="BZ765">
            <v>7</v>
          </cell>
          <cell r="CA765">
            <v>8</v>
          </cell>
          <cell r="CB765">
            <v>5</v>
          </cell>
          <cell r="CC765">
            <v>6</v>
          </cell>
          <cell r="CD765">
            <v>3</v>
          </cell>
          <cell r="CE765">
            <v>10</v>
          </cell>
          <cell r="CF765">
            <v>0</v>
          </cell>
          <cell r="CG765">
            <v>10</v>
          </cell>
          <cell r="CH765">
            <v>5</v>
          </cell>
          <cell r="CI765">
            <v>4</v>
          </cell>
          <cell r="CJ765">
            <v>5</v>
          </cell>
          <cell r="CK765">
            <v>5</v>
          </cell>
          <cell r="CL765">
            <v>8</v>
          </cell>
          <cell r="CM765">
            <v>10</v>
          </cell>
          <cell r="CN765">
            <v>3</v>
          </cell>
          <cell r="CO765">
            <v>3</v>
          </cell>
          <cell r="CP765">
            <v>3</v>
          </cell>
          <cell r="CQ765">
            <v>1</v>
          </cell>
          <cell r="CR765">
            <v>3</v>
          </cell>
          <cell r="CS765">
            <v>1</v>
          </cell>
          <cell r="CT765">
            <v>3</v>
          </cell>
          <cell r="CU765">
            <v>4</v>
          </cell>
          <cell r="CV765">
            <v>1</v>
          </cell>
          <cell r="CW765">
            <v>3</v>
          </cell>
          <cell r="CX765">
            <v>2</v>
          </cell>
          <cell r="CY765">
            <v>0</v>
          </cell>
          <cell r="CZ765">
            <v>2</v>
          </cell>
          <cell r="DA765">
            <v>0</v>
          </cell>
          <cell r="DB765">
            <v>0</v>
          </cell>
          <cell r="DC765">
            <v>1</v>
          </cell>
          <cell r="DD765">
            <v>0</v>
          </cell>
          <cell r="DE765">
            <v>0</v>
          </cell>
        </row>
        <row r="766">
          <cell r="A766" t="str">
            <v>ｲｲﾉﾔ51</v>
          </cell>
          <cell r="B766" t="str">
            <v>ｲｲﾉﾔ</v>
          </cell>
          <cell r="C766">
            <v>5</v>
          </cell>
          <cell r="D766">
            <v>1</v>
          </cell>
          <cell r="E766">
            <v>13</v>
          </cell>
          <cell r="F766">
            <v>9</v>
          </cell>
          <cell r="G766">
            <v>15</v>
          </cell>
          <cell r="H766">
            <v>18</v>
          </cell>
          <cell r="I766">
            <v>13</v>
          </cell>
          <cell r="J766">
            <v>13</v>
          </cell>
          <cell r="K766">
            <v>10</v>
          </cell>
          <cell r="L766">
            <v>19</v>
          </cell>
          <cell r="M766">
            <v>7</v>
          </cell>
          <cell r="N766">
            <v>9</v>
          </cell>
          <cell r="O766">
            <v>18</v>
          </cell>
          <cell r="P766">
            <v>14</v>
          </cell>
          <cell r="Q766">
            <v>23</v>
          </cell>
          <cell r="R766">
            <v>13</v>
          </cell>
          <cell r="S766">
            <v>19</v>
          </cell>
          <cell r="T766">
            <v>21</v>
          </cell>
          <cell r="U766">
            <v>13</v>
          </cell>
          <cell r="V766">
            <v>16</v>
          </cell>
          <cell r="W766">
            <v>13</v>
          </cell>
          <cell r="X766">
            <v>22</v>
          </cell>
          <cell r="Y766">
            <v>18</v>
          </cell>
          <cell r="Z766">
            <v>23</v>
          </cell>
          <cell r="AA766">
            <v>21</v>
          </cell>
          <cell r="AB766">
            <v>13</v>
          </cell>
          <cell r="AC766">
            <v>13</v>
          </cell>
          <cell r="AD766">
            <v>14</v>
          </cell>
          <cell r="AE766">
            <v>14</v>
          </cell>
          <cell r="AF766">
            <v>11</v>
          </cell>
          <cell r="AG766">
            <v>12</v>
          </cell>
          <cell r="AH766">
            <v>10</v>
          </cell>
          <cell r="AI766">
            <v>15</v>
          </cell>
          <cell r="AJ766">
            <v>14</v>
          </cell>
          <cell r="AK766">
            <v>14</v>
          </cell>
          <cell r="AL766">
            <v>23</v>
          </cell>
          <cell r="AM766">
            <v>20</v>
          </cell>
          <cell r="AN766">
            <v>25</v>
          </cell>
          <cell r="AO766">
            <v>25</v>
          </cell>
          <cell r="AP766">
            <v>17</v>
          </cell>
          <cell r="AQ766">
            <v>29</v>
          </cell>
          <cell r="AR766">
            <v>20</v>
          </cell>
          <cell r="AS766">
            <v>23</v>
          </cell>
          <cell r="AT766">
            <v>30</v>
          </cell>
          <cell r="AU766">
            <v>31</v>
          </cell>
          <cell r="AV766">
            <v>19</v>
          </cell>
          <cell r="AW766">
            <v>25</v>
          </cell>
          <cell r="AX766">
            <v>28</v>
          </cell>
          <cell r="AY766">
            <v>27</v>
          </cell>
          <cell r="AZ766">
            <v>29</v>
          </cell>
          <cell r="BA766">
            <v>20</v>
          </cell>
          <cell r="BB766">
            <v>16</v>
          </cell>
          <cell r="BC766">
            <v>19</v>
          </cell>
          <cell r="BD766">
            <v>12</v>
          </cell>
          <cell r="BE766">
            <v>27</v>
          </cell>
          <cell r="BF766">
            <v>15</v>
          </cell>
          <cell r="BG766">
            <v>14</v>
          </cell>
          <cell r="BH766">
            <v>25</v>
          </cell>
          <cell r="BI766">
            <v>23</v>
          </cell>
          <cell r="BJ766">
            <v>18</v>
          </cell>
          <cell r="BK766">
            <v>29</v>
          </cell>
          <cell r="BL766">
            <v>35</v>
          </cell>
          <cell r="BM766">
            <v>29</v>
          </cell>
          <cell r="BN766">
            <v>22</v>
          </cell>
          <cell r="BO766">
            <v>36</v>
          </cell>
          <cell r="BP766">
            <v>26</v>
          </cell>
          <cell r="BQ766">
            <v>21</v>
          </cell>
          <cell r="BR766">
            <v>31</v>
          </cell>
          <cell r="BS766">
            <v>33</v>
          </cell>
          <cell r="BT766">
            <v>45</v>
          </cell>
          <cell r="BU766">
            <v>37</v>
          </cell>
          <cell r="BV766">
            <v>51</v>
          </cell>
          <cell r="BW766">
            <v>40</v>
          </cell>
          <cell r="BX766">
            <v>26</v>
          </cell>
          <cell r="BY766">
            <v>29</v>
          </cell>
          <cell r="BZ766">
            <v>22</v>
          </cell>
          <cell r="CA766">
            <v>19</v>
          </cell>
          <cell r="CB766">
            <v>25</v>
          </cell>
          <cell r="CC766">
            <v>19</v>
          </cell>
          <cell r="CD766">
            <v>26</v>
          </cell>
          <cell r="CE766">
            <v>19</v>
          </cell>
          <cell r="CF766">
            <v>15</v>
          </cell>
          <cell r="CG766">
            <v>16</v>
          </cell>
          <cell r="CH766">
            <v>12</v>
          </cell>
          <cell r="CI766">
            <v>13</v>
          </cell>
          <cell r="CJ766">
            <v>8</v>
          </cell>
          <cell r="CK766">
            <v>13</v>
          </cell>
          <cell r="CL766">
            <v>5</v>
          </cell>
          <cell r="CM766">
            <v>13</v>
          </cell>
          <cell r="CN766">
            <v>10</v>
          </cell>
          <cell r="CO766">
            <v>9</v>
          </cell>
          <cell r="CP766">
            <v>2</v>
          </cell>
          <cell r="CQ766">
            <v>6</v>
          </cell>
          <cell r="CR766">
            <v>2</v>
          </cell>
          <cell r="CS766">
            <v>3</v>
          </cell>
          <cell r="CT766">
            <v>2</v>
          </cell>
          <cell r="CU766">
            <v>3</v>
          </cell>
          <cell r="CV766">
            <v>2</v>
          </cell>
          <cell r="CW766">
            <v>0</v>
          </cell>
          <cell r="CX766">
            <v>0</v>
          </cell>
          <cell r="CY766">
            <v>0</v>
          </cell>
          <cell r="CZ766">
            <v>0</v>
          </cell>
          <cell r="DA766">
            <v>0</v>
          </cell>
          <cell r="DB766">
            <v>0</v>
          </cell>
          <cell r="DC766">
            <v>0</v>
          </cell>
          <cell r="DD766">
            <v>0</v>
          </cell>
          <cell r="DE766">
            <v>0</v>
          </cell>
        </row>
        <row r="767">
          <cell r="A767" t="str">
            <v>ｲｲﾉﾔ52</v>
          </cell>
          <cell r="B767" t="str">
            <v>ｲｲﾉﾔ</v>
          </cell>
          <cell r="C767">
            <v>5</v>
          </cell>
          <cell r="D767">
            <v>2</v>
          </cell>
          <cell r="E767">
            <v>9</v>
          </cell>
          <cell r="F767">
            <v>10</v>
          </cell>
          <cell r="G767">
            <v>15</v>
          </cell>
          <cell r="H767">
            <v>15</v>
          </cell>
          <cell r="I767">
            <v>13</v>
          </cell>
          <cell r="J767">
            <v>24</v>
          </cell>
          <cell r="K767">
            <v>13</v>
          </cell>
          <cell r="L767">
            <v>19</v>
          </cell>
          <cell r="M767">
            <v>14</v>
          </cell>
          <cell r="N767">
            <v>16</v>
          </cell>
          <cell r="O767">
            <v>9</v>
          </cell>
          <cell r="P767">
            <v>14</v>
          </cell>
          <cell r="Q767">
            <v>19</v>
          </cell>
          <cell r="R767">
            <v>10</v>
          </cell>
          <cell r="S767">
            <v>13</v>
          </cell>
          <cell r="T767">
            <v>19</v>
          </cell>
          <cell r="U767">
            <v>14</v>
          </cell>
          <cell r="V767">
            <v>20</v>
          </cell>
          <cell r="W767">
            <v>19</v>
          </cell>
          <cell r="X767">
            <v>17</v>
          </cell>
          <cell r="Y767">
            <v>22</v>
          </cell>
          <cell r="Z767">
            <v>16</v>
          </cell>
          <cell r="AA767">
            <v>10</v>
          </cell>
          <cell r="AB767">
            <v>16</v>
          </cell>
          <cell r="AC767">
            <v>14</v>
          </cell>
          <cell r="AD767">
            <v>11</v>
          </cell>
          <cell r="AE767">
            <v>11</v>
          </cell>
          <cell r="AF767">
            <v>7</v>
          </cell>
          <cell r="AG767">
            <v>7</v>
          </cell>
          <cell r="AH767">
            <v>11</v>
          </cell>
          <cell r="AI767">
            <v>16</v>
          </cell>
          <cell r="AJ767">
            <v>21</v>
          </cell>
          <cell r="AK767">
            <v>14</v>
          </cell>
          <cell r="AL767">
            <v>21</v>
          </cell>
          <cell r="AM767">
            <v>17</v>
          </cell>
          <cell r="AN767">
            <v>26</v>
          </cell>
          <cell r="AO767">
            <v>21</v>
          </cell>
          <cell r="AP767">
            <v>26</v>
          </cell>
          <cell r="AQ767">
            <v>22</v>
          </cell>
          <cell r="AR767">
            <v>15</v>
          </cell>
          <cell r="AS767">
            <v>22</v>
          </cell>
          <cell r="AT767">
            <v>22</v>
          </cell>
          <cell r="AU767">
            <v>16</v>
          </cell>
          <cell r="AV767">
            <v>28</v>
          </cell>
          <cell r="AW767">
            <v>22</v>
          </cell>
          <cell r="AX767">
            <v>29</v>
          </cell>
          <cell r="AY767">
            <v>29</v>
          </cell>
          <cell r="AZ767">
            <v>25</v>
          </cell>
          <cell r="BA767">
            <v>19</v>
          </cell>
          <cell r="BB767">
            <v>23</v>
          </cell>
          <cell r="BC767">
            <v>26</v>
          </cell>
          <cell r="BD767">
            <v>19</v>
          </cell>
          <cell r="BE767">
            <v>21</v>
          </cell>
          <cell r="BF767">
            <v>30</v>
          </cell>
          <cell r="BG767">
            <v>18</v>
          </cell>
          <cell r="BH767">
            <v>17</v>
          </cell>
          <cell r="BI767">
            <v>23</v>
          </cell>
          <cell r="BJ767">
            <v>20</v>
          </cell>
          <cell r="BK767">
            <v>21</v>
          </cell>
          <cell r="BL767">
            <v>17</v>
          </cell>
          <cell r="BM767">
            <v>22</v>
          </cell>
          <cell r="BN767">
            <v>37</v>
          </cell>
          <cell r="BO767">
            <v>31</v>
          </cell>
          <cell r="BP767">
            <v>32</v>
          </cell>
          <cell r="BQ767">
            <v>34</v>
          </cell>
          <cell r="BR767">
            <v>33</v>
          </cell>
          <cell r="BS767">
            <v>34</v>
          </cell>
          <cell r="BT767">
            <v>37</v>
          </cell>
          <cell r="BU767">
            <v>42</v>
          </cell>
          <cell r="BV767">
            <v>44</v>
          </cell>
          <cell r="BW767">
            <v>25</v>
          </cell>
          <cell r="BX767">
            <v>26</v>
          </cell>
          <cell r="BY767">
            <v>19</v>
          </cell>
          <cell r="BZ767">
            <v>28</v>
          </cell>
          <cell r="CA767">
            <v>22</v>
          </cell>
          <cell r="CB767">
            <v>24</v>
          </cell>
          <cell r="CC767">
            <v>17</v>
          </cell>
          <cell r="CD767">
            <v>13</v>
          </cell>
          <cell r="CE767">
            <v>23</v>
          </cell>
          <cell r="CF767">
            <v>15</v>
          </cell>
          <cell r="CG767">
            <v>23</v>
          </cell>
          <cell r="CH767">
            <v>16</v>
          </cell>
          <cell r="CI767">
            <v>16</v>
          </cell>
          <cell r="CJ767">
            <v>18</v>
          </cell>
          <cell r="CK767">
            <v>18</v>
          </cell>
          <cell r="CL767">
            <v>13</v>
          </cell>
          <cell r="CM767">
            <v>17</v>
          </cell>
          <cell r="CN767">
            <v>13</v>
          </cell>
          <cell r="CO767">
            <v>12</v>
          </cell>
          <cell r="CP767">
            <v>15</v>
          </cell>
          <cell r="CQ767">
            <v>10</v>
          </cell>
          <cell r="CR767">
            <v>6</v>
          </cell>
          <cell r="CS767">
            <v>11</v>
          </cell>
          <cell r="CT767">
            <v>6</v>
          </cell>
          <cell r="CU767">
            <v>3</v>
          </cell>
          <cell r="CV767">
            <v>4</v>
          </cell>
          <cell r="CW767">
            <v>1</v>
          </cell>
          <cell r="CX767">
            <v>2</v>
          </cell>
          <cell r="CY767">
            <v>1</v>
          </cell>
          <cell r="CZ767">
            <v>2</v>
          </cell>
          <cell r="DA767">
            <v>0</v>
          </cell>
          <cell r="DB767">
            <v>0</v>
          </cell>
          <cell r="DC767">
            <v>2</v>
          </cell>
          <cell r="DD767">
            <v>0</v>
          </cell>
          <cell r="DE767">
            <v>0</v>
          </cell>
        </row>
        <row r="768">
          <cell r="A768" t="str">
            <v>ｲﾀﾞｲ51</v>
          </cell>
          <cell r="B768" t="str">
            <v>ｲﾀﾞｲ</v>
          </cell>
          <cell r="C768">
            <v>5</v>
          </cell>
          <cell r="D768">
            <v>1</v>
          </cell>
          <cell r="E768">
            <v>1</v>
          </cell>
          <cell r="F768">
            <v>0</v>
          </cell>
          <cell r="G768">
            <v>1</v>
          </cell>
          <cell r="H768">
            <v>2</v>
          </cell>
          <cell r="I768">
            <v>0</v>
          </cell>
          <cell r="J768">
            <v>1</v>
          </cell>
          <cell r="K768">
            <v>0</v>
          </cell>
          <cell r="L768">
            <v>1</v>
          </cell>
          <cell r="M768">
            <v>0</v>
          </cell>
          <cell r="N768">
            <v>1</v>
          </cell>
          <cell r="O768">
            <v>2</v>
          </cell>
          <cell r="P768">
            <v>0</v>
          </cell>
          <cell r="Q768">
            <v>2</v>
          </cell>
          <cell r="R768">
            <v>2</v>
          </cell>
          <cell r="S768">
            <v>0</v>
          </cell>
          <cell r="T768">
            <v>3</v>
          </cell>
          <cell r="U768">
            <v>3</v>
          </cell>
          <cell r="V768">
            <v>2</v>
          </cell>
          <cell r="W768">
            <v>3</v>
          </cell>
          <cell r="X768">
            <v>1</v>
          </cell>
          <cell r="Y768">
            <v>2</v>
          </cell>
          <cell r="Z768">
            <v>3</v>
          </cell>
          <cell r="AA768">
            <v>4</v>
          </cell>
          <cell r="AB768">
            <v>4</v>
          </cell>
          <cell r="AC768">
            <v>3</v>
          </cell>
          <cell r="AD768">
            <v>0</v>
          </cell>
          <cell r="AE768">
            <v>6</v>
          </cell>
          <cell r="AF768">
            <v>2</v>
          </cell>
          <cell r="AG768">
            <v>2</v>
          </cell>
          <cell r="AH768">
            <v>1</v>
          </cell>
          <cell r="AI768">
            <v>1</v>
          </cell>
          <cell r="AJ768">
            <v>2</v>
          </cell>
          <cell r="AK768">
            <v>5</v>
          </cell>
          <cell r="AL768">
            <v>2</v>
          </cell>
          <cell r="AM768">
            <v>2</v>
          </cell>
          <cell r="AN768">
            <v>2</v>
          </cell>
          <cell r="AO768">
            <v>1</v>
          </cell>
          <cell r="AP768">
            <v>3</v>
          </cell>
          <cell r="AQ768">
            <v>2</v>
          </cell>
          <cell r="AR768">
            <v>1</v>
          </cell>
          <cell r="AS768">
            <v>1</v>
          </cell>
          <cell r="AT768">
            <v>5</v>
          </cell>
          <cell r="AU768">
            <v>1</v>
          </cell>
          <cell r="AV768">
            <v>2</v>
          </cell>
          <cell r="AW768">
            <v>3</v>
          </cell>
          <cell r="AX768">
            <v>4</v>
          </cell>
          <cell r="AY768">
            <v>1</v>
          </cell>
          <cell r="AZ768">
            <v>4</v>
          </cell>
          <cell r="BA768">
            <v>1</v>
          </cell>
          <cell r="BB768">
            <v>3</v>
          </cell>
          <cell r="BC768">
            <v>2</v>
          </cell>
          <cell r="BD768">
            <v>0</v>
          </cell>
          <cell r="BE768">
            <v>5</v>
          </cell>
          <cell r="BF768">
            <v>4</v>
          </cell>
          <cell r="BG768">
            <v>5</v>
          </cell>
          <cell r="BH768">
            <v>5</v>
          </cell>
          <cell r="BI768">
            <v>4</v>
          </cell>
          <cell r="BJ768">
            <v>5</v>
          </cell>
          <cell r="BK768">
            <v>7</v>
          </cell>
          <cell r="BL768">
            <v>6</v>
          </cell>
          <cell r="BM768">
            <v>5</v>
          </cell>
          <cell r="BN768">
            <v>3</v>
          </cell>
          <cell r="BO768">
            <v>9</v>
          </cell>
          <cell r="BP768">
            <v>5</v>
          </cell>
          <cell r="BQ768">
            <v>6</v>
          </cell>
          <cell r="BR768">
            <v>3</v>
          </cell>
          <cell r="BS768">
            <v>9</v>
          </cell>
          <cell r="BT768">
            <v>11</v>
          </cell>
          <cell r="BU768">
            <v>2</v>
          </cell>
          <cell r="BV768">
            <v>4</v>
          </cell>
          <cell r="BW768">
            <v>4</v>
          </cell>
          <cell r="BX768">
            <v>1</v>
          </cell>
          <cell r="BY768">
            <v>2</v>
          </cell>
          <cell r="BZ768">
            <v>3</v>
          </cell>
          <cell r="CA768">
            <v>1</v>
          </cell>
          <cell r="CB768">
            <v>2</v>
          </cell>
          <cell r="CC768">
            <v>4</v>
          </cell>
          <cell r="CD768">
            <v>5</v>
          </cell>
          <cell r="CE768">
            <v>1</v>
          </cell>
          <cell r="CF768">
            <v>4</v>
          </cell>
          <cell r="CG768">
            <v>5</v>
          </cell>
          <cell r="CH768">
            <v>1</v>
          </cell>
          <cell r="CI768">
            <v>6</v>
          </cell>
          <cell r="CJ768">
            <v>0</v>
          </cell>
          <cell r="CK768">
            <v>3</v>
          </cell>
          <cell r="CL768">
            <v>0</v>
          </cell>
          <cell r="CM768">
            <v>0</v>
          </cell>
          <cell r="CN768">
            <v>3</v>
          </cell>
          <cell r="CO768">
            <v>2</v>
          </cell>
          <cell r="CP768">
            <v>2</v>
          </cell>
          <cell r="CQ768">
            <v>1</v>
          </cell>
          <cell r="CR768">
            <v>0</v>
          </cell>
          <cell r="CS768">
            <v>1</v>
          </cell>
          <cell r="CT768">
            <v>0</v>
          </cell>
          <cell r="CU768">
            <v>0</v>
          </cell>
          <cell r="CV768">
            <v>0</v>
          </cell>
          <cell r="CW768">
            <v>1</v>
          </cell>
          <cell r="CX768">
            <v>1</v>
          </cell>
          <cell r="CY768">
            <v>0</v>
          </cell>
          <cell r="CZ768">
            <v>0</v>
          </cell>
          <cell r="DA768">
            <v>0</v>
          </cell>
          <cell r="DB768">
            <v>0</v>
          </cell>
          <cell r="DC768">
            <v>0</v>
          </cell>
          <cell r="DD768">
            <v>0</v>
          </cell>
          <cell r="DE768">
            <v>0</v>
          </cell>
        </row>
        <row r="769">
          <cell r="A769" t="str">
            <v>ｲﾀﾞｲ52</v>
          </cell>
          <cell r="B769" t="str">
            <v>ｲﾀﾞｲ</v>
          </cell>
          <cell r="C769">
            <v>5</v>
          </cell>
          <cell r="D769">
            <v>2</v>
          </cell>
          <cell r="E769">
            <v>2</v>
          </cell>
          <cell r="F769">
            <v>3</v>
          </cell>
          <cell r="G769">
            <v>2</v>
          </cell>
          <cell r="H769">
            <v>1</v>
          </cell>
          <cell r="I769">
            <v>1</v>
          </cell>
          <cell r="J769">
            <v>2</v>
          </cell>
          <cell r="K769">
            <v>4</v>
          </cell>
          <cell r="L769">
            <v>3</v>
          </cell>
          <cell r="M769">
            <v>0</v>
          </cell>
          <cell r="N769">
            <v>0</v>
          </cell>
          <cell r="O769">
            <v>1</v>
          </cell>
          <cell r="P769">
            <v>0</v>
          </cell>
          <cell r="Q769">
            <v>1</v>
          </cell>
          <cell r="R769">
            <v>0</v>
          </cell>
          <cell r="S769">
            <v>0</v>
          </cell>
          <cell r="T769">
            <v>5</v>
          </cell>
          <cell r="U769">
            <v>3</v>
          </cell>
          <cell r="V769">
            <v>1</v>
          </cell>
          <cell r="W769">
            <v>3</v>
          </cell>
          <cell r="X769">
            <v>2</v>
          </cell>
          <cell r="Y769">
            <v>2</v>
          </cell>
          <cell r="Z769">
            <v>6</v>
          </cell>
          <cell r="AA769">
            <v>2</v>
          </cell>
          <cell r="AB769">
            <v>4</v>
          </cell>
          <cell r="AC769">
            <v>3</v>
          </cell>
          <cell r="AD769">
            <v>4</v>
          </cell>
          <cell r="AE769">
            <v>3</v>
          </cell>
          <cell r="AF769">
            <v>3</v>
          </cell>
          <cell r="AG769">
            <v>1</v>
          </cell>
          <cell r="AH769">
            <v>2</v>
          </cell>
          <cell r="AI769">
            <v>3</v>
          </cell>
          <cell r="AJ769">
            <v>3</v>
          </cell>
          <cell r="AK769">
            <v>1</v>
          </cell>
          <cell r="AL769">
            <v>1</v>
          </cell>
          <cell r="AM769">
            <v>3</v>
          </cell>
          <cell r="AN769">
            <v>0</v>
          </cell>
          <cell r="AO769">
            <v>2</v>
          </cell>
          <cell r="AP769">
            <v>2</v>
          </cell>
          <cell r="AQ769">
            <v>3</v>
          </cell>
          <cell r="AR769">
            <v>4</v>
          </cell>
          <cell r="AS769">
            <v>2</v>
          </cell>
          <cell r="AT769">
            <v>1</v>
          </cell>
          <cell r="AU769">
            <v>3</v>
          </cell>
          <cell r="AV769">
            <v>3</v>
          </cell>
          <cell r="AW769">
            <v>1</v>
          </cell>
          <cell r="AX769">
            <v>3</v>
          </cell>
          <cell r="AY769">
            <v>2</v>
          </cell>
          <cell r="AZ769">
            <v>2</v>
          </cell>
          <cell r="BA769">
            <v>1</v>
          </cell>
          <cell r="BB769">
            <v>3</v>
          </cell>
          <cell r="BC769">
            <v>2</v>
          </cell>
          <cell r="BD769">
            <v>3</v>
          </cell>
          <cell r="BE769">
            <v>9</v>
          </cell>
          <cell r="BF769">
            <v>4</v>
          </cell>
          <cell r="BG769">
            <v>5</v>
          </cell>
          <cell r="BH769">
            <v>7</v>
          </cell>
          <cell r="BI769">
            <v>3</v>
          </cell>
          <cell r="BJ769">
            <v>6</v>
          </cell>
          <cell r="BK769">
            <v>5</v>
          </cell>
          <cell r="BL769">
            <v>3</v>
          </cell>
          <cell r="BM769">
            <v>3</v>
          </cell>
          <cell r="BN769">
            <v>5</v>
          </cell>
          <cell r="BO769">
            <v>8</v>
          </cell>
          <cell r="BP769">
            <v>4</v>
          </cell>
          <cell r="BQ769">
            <v>3</v>
          </cell>
          <cell r="BR769">
            <v>4</v>
          </cell>
          <cell r="BS769">
            <v>0</v>
          </cell>
          <cell r="BT769">
            <v>4</v>
          </cell>
          <cell r="BU769">
            <v>9</v>
          </cell>
          <cell r="BV769">
            <v>1</v>
          </cell>
          <cell r="BW769">
            <v>6</v>
          </cell>
          <cell r="BX769">
            <v>4</v>
          </cell>
          <cell r="BY769">
            <v>3</v>
          </cell>
          <cell r="BZ769">
            <v>3</v>
          </cell>
          <cell r="CA769">
            <v>3</v>
          </cell>
          <cell r="CB769">
            <v>6</v>
          </cell>
          <cell r="CC769">
            <v>2</v>
          </cell>
          <cell r="CD769">
            <v>6</v>
          </cell>
          <cell r="CE769">
            <v>3</v>
          </cell>
          <cell r="CF769">
            <v>2</v>
          </cell>
          <cell r="CG769">
            <v>2</v>
          </cell>
          <cell r="CH769">
            <v>3</v>
          </cell>
          <cell r="CI769">
            <v>2</v>
          </cell>
          <cell r="CJ769">
            <v>8</v>
          </cell>
          <cell r="CK769">
            <v>3</v>
          </cell>
          <cell r="CL769">
            <v>3</v>
          </cell>
          <cell r="CM769">
            <v>3</v>
          </cell>
          <cell r="CN769">
            <v>3</v>
          </cell>
          <cell r="CO769">
            <v>2</v>
          </cell>
          <cell r="CP769">
            <v>3</v>
          </cell>
          <cell r="CQ769">
            <v>4</v>
          </cell>
          <cell r="CR769">
            <v>4</v>
          </cell>
          <cell r="CS769">
            <v>2</v>
          </cell>
          <cell r="CT769">
            <v>2</v>
          </cell>
          <cell r="CU769">
            <v>1</v>
          </cell>
          <cell r="CV769">
            <v>0</v>
          </cell>
          <cell r="CW769">
            <v>0</v>
          </cell>
          <cell r="CX769">
            <v>0</v>
          </cell>
          <cell r="CY769">
            <v>3</v>
          </cell>
          <cell r="CZ769">
            <v>1</v>
          </cell>
          <cell r="DA769">
            <v>0</v>
          </cell>
          <cell r="DB769">
            <v>0</v>
          </cell>
          <cell r="DC769">
            <v>0</v>
          </cell>
          <cell r="DD769">
            <v>0</v>
          </cell>
          <cell r="DE769">
            <v>0</v>
          </cell>
        </row>
        <row r="770">
          <cell r="A770" t="str">
            <v>ｵｸﾔﾏ51</v>
          </cell>
          <cell r="B770" t="str">
            <v>ｵｸﾔﾏ</v>
          </cell>
          <cell r="C770">
            <v>5</v>
          </cell>
          <cell r="D770">
            <v>1</v>
          </cell>
          <cell r="E770">
            <v>7</v>
          </cell>
          <cell r="F770">
            <v>3</v>
          </cell>
          <cell r="G770">
            <v>4</v>
          </cell>
          <cell r="H770">
            <v>5</v>
          </cell>
          <cell r="I770">
            <v>3</v>
          </cell>
          <cell r="J770">
            <v>4</v>
          </cell>
          <cell r="K770">
            <v>4</v>
          </cell>
          <cell r="L770">
            <v>3</v>
          </cell>
          <cell r="M770">
            <v>7</v>
          </cell>
          <cell r="N770">
            <v>5</v>
          </cell>
          <cell r="O770">
            <v>3</v>
          </cell>
          <cell r="P770">
            <v>3</v>
          </cell>
          <cell r="Q770">
            <v>5</v>
          </cell>
          <cell r="R770">
            <v>2</v>
          </cell>
          <cell r="S770">
            <v>3</v>
          </cell>
          <cell r="T770">
            <v>4</v>
          </cell>
          <cell r="U770">
            <v>4</v>
          </cell>
          <cell r="V770">
            <v>8</v>
          </cell>
          <cell r="W770">
            <v>5</v>
          </cell>
          <cell r="X770">
            <v>7</v>
          </cell>
          <cell r="Y770">
            <v>6</v>
          </cell>
          <cell r="Z770">
            <v>4</v>
          </cell>
          <cell r="AA770">
            <v>7</v>
          </cell>
          <cell r="AB770">
            <v>3</v>
          </cell>
          <cell r="AC770">
            <v>4</v>
          </cell>
          <cell r="AD770">
            <v>6</v>
          </cell>
          <cell r="AE770">
            <v>5</v>
          </cell>
          <cell r="AF770">
            <v>3</v>
          </cell>
          <cell r="AG770">
            <v>8</v>
          </cell>
          <cell r="AH770">
            <v>3</v>
          </cell>
          <cell r="AI770">
            <v>2</v>
          </cell>
          <cell r="AJ770">
            <v>9</v>
          </cell>
          <cell r="AK770">
            <v>7</v>
          </cell>
          <cell r="AL770">
            <v>9</v>
          </cell>
          <cell r="AM770">
            <v>7</v>
          </cell>
          <cell r="AN770">
            <v>5</v>
          </cell>
          <cell r="AO770">
            <v>4</v>
          </cell>
          <cell r="AP770">
            <v>10</v>
          </cell>
          <cell r="AQ770">
            <v>7</v>
          </cell>
          <cell r="AR770">
            <v>8</v>
          </cell>
          <cell r="AS770">
            <v>5</v>
          </cell>
          <cell r="AT770">
            <v>6</v>
          </cell>
          <cell r="AU770">
            <v>8</v>
          </cell>
          <cell r="AV770">
            <v>4</v>
          </cell>
          <cell r="AW770">
            <v>5</v>
          </cell>
          <cell r="AX770">
            <v>6</v>
          </cell>
          <cell r="AY770">
            <v>6</v>
          </cell>
          <cell r="AZ770">
            <v>7</v>
          </cell>
          <cell r="BA770">
            <v>8</v>
          </cell>
          <cell r="BB770">
            <v>4</v>
          </cell>
          <cell r="BC770">
            <v>3</v>
          </cell>
          <cell r="BD770">
            <v>3</v>
          </cell>
          <cell r="BE770">
            <v>9</v>
          </cell>
          <cell r="BF770">
            <v>8</v>
          </cell>
          <cell r="BG770">
            <v>12</v>
          </cell>
          <cell r="BH770">
            <v>10</v>
          </cell>
          <cell r="BI770">
            <v>7</v>
          </cell>
          <cell r="BJ770">
            <v>12</v>
          </cell>
          <cell r="BK770">
            <v>10</v>
          </cell>
          <cell r="BL770">
            <v>8</v>
          </cell>
          <cell r="BM770">
            <v>8</v>
          </cell>
          <cell r="BN770">
            <v>16</v>
          </cell>
          <cell r="BO770">
            <v>14</v>
          </cell>
          <cell r="BP770">
            <v>12</v>
          </cell>
          <cell r="BQ770">
            <v>15</v>
          </cell>
          <cell r="BR770">
            <v>17</v>
          </cell>
          <cell r="BS770">
            <v>16</v>
          </cell>
          <cell r="BT770">
            <v>23</v>
          </cell>
          <cell r="BU770">
            <v>22</v>
          </cell>
          <cell r="BV770">
            <v>17</v>
          </cell>
          <cell r="BW770">
            <v>21</v>
          </cell>
          <cell r="BX770">
            <v>5</v>
          </cell>
          <cell r="BY770">
            <v>10</v>
          </cell>
          <cell r="BZ770">
            <v>4</v>
          </cell>
          <cell r="CA770">
            <v>9</v>
          </cell>
          <cell r="CB770">
            <v>7</v>
          </cell>
          <cell r="CC770">
            <v>7</v>
          </cell>
          <cell r="CD770">
            <v>10</v>
          </cell>
          <cell r="CE770">
            <v>9</v>
          </cell>
          <cell r="CF770">
            <v>8</v>
          </cell>
          <cell r="CG770">
            <v>2</v>
          </cell>
          <cell r="CH770">
            <v>10</v>
          </cell>
          <cell r="CI770">
            <v>4</v>
          </cell>
          <cell r="CJ770">
            <v>4</v>
          </cell>
          <cell r="CK770">
            <v>5</v>
          </cell>
          <cell r="CL770">
            <v>1</v>
          </cell>
          <cell r="CM770">
            <v>4</v>
          </cell>
          <cell r="CN770">
            <v>1</v>
          </cell>
          <cell r="CO770">
            <v>3</v>
          </cell>
          <cell r="CP770">
            <v>6</v>
          </cell>
          <cell r="CQ770">
            <v>4</v>
          </cell>
          <cell r="CR770">
            <v>4</v>
          </cell>
          <cell r="CS770">
            <v>2</v>
          </cell>
          <cell r="CT770">
            <v>1</v>
          </cell>
          <cell r="CU770">
            <v>2</v>
          </cell>
          <cell r="CV770">
            <v>1</v>
          </cell>
          <cell r="CW770">
            <v>1</v>
          </cell>
          <cell r="CX770">
            <v>2</v>
          </cell>
          <cell r="CY770">
            <v>0</v>
          </cell>
          <cell r="CZ770">
            <v>0</v>
          </cell>
          <cell r="DA770">
            <v>1</v>
          </cell>
          <cell r="DB770">
            <v>0</v>
          </cell>
          <cell r="DC770">
            <v>1</v>
          </cell>
          <cell r="DD770">
            <v>0</v>
          </cell>
          <cell r="DE770">
            <v>0</v>
          </cell>
        </row>
        <row r="771">
          <cell r="A771" t="str">
            <v>ｵｸﾔﾏ52</v>
          </cell>
          <cell r="B771" t="str">
            <v>ｵｸﾔﾏ</v>
          </cell>
          <cell r="C771">
            <v>5</v>
          </cell>
          <cell r="D771">
            <v>2</v>
          </cell>
          <cell r="E771">
            <v>4</v>
          </cell>
          <cell r="F771">
            <v>0</v>
          </cell>
          <cell r="G771">
            <v>2</v>
          </cell>
          <cell r="H771">
            <v>3</v>
          </cell>
          <cell r="I771">
            <v>3</v>
          </cell>
          <cell r="J771">
            <v>1</v>
          </cell>
          <cell r="K771">
            <v>2</v>
          </cell>
          <cell r="L771">
            <v>4</v>
          </cell>
          <cell r="M771">
            <v>3</v>
          </cell>
          <cell r="N771">
            <v>2</v>
          </cell>
          <cell r="O771">
            <v>2</v>
          </cell>
          <cell r="P771">
            <v>1</v>
          </cell>
          <cell r="Q771">
            <v>2</v>
          </cell>
          <cell r="R771">
            <v>3</v>
          </cell>
          <cell r="S771">
            <v>2</v>
          </cell>
          <cell r="T771">
            <v>0</v>
          </cell>
          <cell r="U771">
            <v>1</v>
          </cell>
          <cell r="V771">
            <v>7</v>
          </cell>
          <cell r="W771">
            <v>4</v>
          </cell>
          <cell r="X771">
            <v>9</v>
          </cell>
          <cell r="Y771">
            <v>5</v>
          </cell>
          <cell r="Z771">
            <v>6</v>
          </cell>
          <cell r="AA771">
            <v>6</v>
          </cell>
          <cell r="AB771">
            <v>7</v>
          </cell>
          <cell r="AC771">
            <v>1</v>
          </cell>
          <cell r="AD771">
            <v>9</v>
          </cell>
          <cell r="AE771">
            <v>6</v>
          </cell>
          <cell r="AF771">
            <v>5</v>
          </cell>
          <cell r="AG771">
            <v>2</v>
          </cell>
          <cell r="AH771">
            <v>2</v>
          </cell>
          <cell r="AI771">
            <v>4</v>
          </cell>
          <cell r="AJ771">
            <v>8</v>
          </cell>
          <cell r="AK771">
            <v>5</v>
          </cell>
          <cell r="AL771">
            <v>5</v>
          </cell>
          <cell r="AM771">
            <v>6</v>
          </cell>
          <cell r="AN771">
            <v>4</v>
          </cell>
          <cell r="AO771">
            <v>5</v>
          </cell>
          <cell r="AP771">
            <v>3</v>
          </cell>
          <cell r="AQ771">
            <v>5</v>
          </cell>
          <cell r="AR771">
            <v>7</v>
          </cell>
          <cell r="AS771">
            <v>5</v>
          </cell>
          <cell r="AT771">
            <v>6</v>
          </cell>
          <cell r="AU771">
            <v>6</v>
          </cell>
          <cell r="AV771">
            <v>8</v>
          </cell>
          <cell r="AW771">
            <v>4</v>
          </cell>
          <cell r="AX771">
            <v>12</v>
          </cell>
          <cell r="AY771">
            <v>5</v>
          </cell>
          <cell r="AZ771">
            <v>5</v>
          </cell>
          <cell r="BA771">
            <v>7</v>
          </cell>
          <cell r="BB771">
            <v>4</v>
          </cell>
          <cell r="BC771">
            <v>9</v>
          </cell>
          <cell r="BD771">
            <v>7</v>
          </cell>
          <cell r="BE771">
            <v>11</v>
          </cell>
          <cell r="BF771">
            <v>10</v>
          </cell>
          <cell r="BG771">
            <v>8</v>
          </cell>
          <cell r="BH771">
            <v>13</v>
          </cell>
          <cell r="BI771">
            <v>12</v>
          </cell>
          <cell r="BJ771">
            <v>8</v>
          </cell>
          <cell r="BK771">
            <v>9</v>
          </cell>
          <cell r="BL771">
            <v>15</v>
          </cell>
          <cell r="BM771">
            <v>14</v>
          </cell>
          <cell r="BN771">
            <v>11</v>
          </cell>
          <cell r="BO771">
            <v>14</v>
          </cell>
          <cell r="BP771">
            <v>17</v>
          </cell>
          <cell r="BQ771">
            <v>13</v>
          </cell>
          <cell r="BR771">
            <v>15</v>
          </cell>
          <cell r="BS771">
            <v>12</v>
          </cell>
          <cell r="BT771">
            <v>17</v>
          </cell>
          <cell r="BU771">
            <v>14</v>
          </cell>
          <cell r="BV771">
            <v>14</v>
          </cell>
          <cell r="BW771">
            <v>12</v>
          </cell>
          <cell r="BX771">
            <v>6</v>
          </cell>
          <cell r="BY771">
            <v>3</v>
          </cell>
          <cell r="BZ771">
            <v>7</v>
          </cell>
          <cell r="CA771">
            <v>5</v>
          </cell>
          <cell r="CB771">
            <v>11</v>
          </cell>
          <cell r="CC771">
            <v>8</v>
          </cell>
          <cell r="CD771">
            <v>9</v>
          </cell>
          <cell r="CE771">
            <v>5</v>
          </cell>
          <cell r="CF771">
            <v>9</v>
          </cell>
          <cell r="CG771">
            <v>6</v>
          </cell>
          <cell r="CH771">
            <v>8</v>
          </cell>
          <cell r="CI771">
            <v>7</v>
          </cell>
          <cell r="CJ771">
            <v>10</v>
          </cell>
          <cell r="CK771">
            <v>8</v>
          </cell>
          <cell r="CL771">
            <v>11</v>
          </cell>
          <cell r="CM771">
            <v>6</v>
          </cell>
          <cell r="CN771">
            <v>9</v>
          </cell>
          <cell r="CO771">
            <v>11</v>
          </cell>
          <cell r="CP771">
            <v>10</v>
          </cell>
          <cell r="CQ771">
            <v>11</v>
          </cell>
          <cell r="CR771">
            <v>5</v>
          </cell>
          <cell r="CS771">
            <v>5</v>
          </cell>
          <cell r="CT771">
            <v>3</v>
          </cell>
          <cell r="CU771">
            <v>7</v>
          </cell>
          <cell r="CV771">
            <v>4</v>
          </cell>
          <cell r="CW771">
            <v>2</v>
          </cell>
          <cell r="CX771">
            <v>2</v>
          </cell>
          <cell r="CY771">
            <v>0</v>
          </cell>
          <cell r="CZ771">
            <v>0</v>
          </cell>
          <cell r="DA771">
            <v>0</v>
          </cell>
          <cell r="DB771">
            <v>0</v>
          </cell>
          <cell r="DC771">
            <v>0</v>
          </cell>
          <cell r="DD771">
            <v>0</v>
          </cell>
          <cell r="DE771">
            <v>1</v>
          </cell>
        </row>
        <row r="772">
          <cell r="A772" t="str">
            <v>ｶﾅｻｼ51</v>
          </cell>
          <cell r="B772" t="str">
            <v>ｶﾅｻｼ</v>
          </cell>
          <cell r="C772">
            <v>5</v>
          </cell>
          <cell r="D772">
            <v>1</v>
          </cell>
          <cell r="E772">
            <v>10</v>
          </cell>
          <cell r="F772">
            <v>2</v>
          </cell>
          <cell r="G772">
            <v>7</v>
          </cell>
          <cell r="H772">
            <v>6</v>
          </cell>
          <cell r="I772">
            <v>13</v>
          </cell>
          <cell r="J772">
            <v>7</v>
          </cell>
          <cell r="K772">
            <v>4</v>
          </cell>
          <cell r="L772">
            <v>10</v>
          </cell>
          <cell r="M772">
            <v>8</v>
          </cell>
          <cell r="N772">
            <v>12</v>
          </cell>
          <cell r="O772">
            <v>8</v>
          </cell>
          <cell r="P772">
            <v>6</v>
          </cell>
          <cell r="Q772">
            <v>14</v>
          </cell>
          <cell r="R772">
            <v>11</v>
          </cell>
          <cell r="S772">
            <v>7</v>
          </cell>
          <cell r="T772">
            <v>10</v>
          </cell>
          <cell r="U772">
            <v>15</v>
          </cell>
          <cell r="V772">
            <v>11</v>
          </cell>
          <cell r="W772">
            <v>9</v>
          </cell>
          <cell r="X772">
            <v>10</v>
          </cell>
          <cell r="Y772">
            <v>10</v>
          </cell>
          <cell r="Z772">
            <v>5</v>
          </cell>
          <cell r="AA772">
            <v>9</v>
          </cell>
          <cell r="AB772">
            <v>17</v>
          </cell>
          <cell r="AC772">
            <v>11</v>
          </cell>
          <cell r="AD772">
            <v>12</v>
          </cell>
          <cell r="AE772">
            <v>9</v>
          </cell>
          <cell r="AF772">
            <v>12</v>
          </cell>
          <cell r="AG772">
            <v>10</v>
          </cell>
          <cell r="AH772">
            <v>6</v>
          </cell>
          <cell r="AI772">
            <v>10</v>
          </cell>
          <cell r="AJ772">
            <v>7</v>
          </cell>
          <cell r="AK772">
            <v>8</v>
          </cell>
          <cell r="AL772">
            <v>3</v>
          </cell>
          <cell r="AM772">
            <v>8</v>
          </cell>
          <cell r="AN772">
            <v>9</v>
          </cell>
          <cell r="AO772">
            <v>13</v>
          </cell>
          <cell r="AP772">
            <v>18</v>
          </cell>
          <cell r="AQ772">
            <v>8</v>
          </cell>
          <cell r="AR772">
            <v>9</v>
          </cell>
          <cell r="AS772">
            <v>12</v>
          </cell>
          <cell r="AT772">
            <v>18</v>
          </cell>
          <cell r="AU772">
            <v>11</v>
          </cell>
          <cell r="AV772">
            <v>17</v>
          </cell>
          <cell r="AW772">
            <v>18</v>
          </cell>
          <cell r="AX772">
            <v>13</v>
          </cell>
          <cell r="AY772">
            <v>10</v>
          </cell>
          <cell r="AZ772">
            <v>18</v>
          </cell>
          <cell r="BA772">
            <v>17</v>
          </cell>
          <cell r="BB772">
            <v>15</v>
          </cell>
          <cell r="BC772">
            <v>18</v>
          </cell>
          <cell r="BD772">
            <v>7</v>
          </cell>
          <cell r="BE772">
            <v>17</v>
          </cell>
          <cell r="BF772">
            <v>15</v>
          </cell>
          <cell r="BG772">
            <v>10</v>
          </cell>
          <cell r="BH772">
            <v>6</v>
          </cell>
          <cell r="BI772">
            <v>14</v>
          </cell>
          <cell r="BJ772">
            <v>16</v>
          </cell>
          <cell r="BK772">
            <v>13</v>
          </cell>
          <cell r="BL772">
            <v>16</v>
          </cell>
          <cell r="BM772">
            <v>13</v>
          </cell>
          <cell r="BN772">
            <v>13</v>
          </cell>
          <cell r="BO772">
            <v>18</v>
          </cell>
          <cell r="BP772">
            <v>17</v>
          </cell>
          <cell r="BQ772">
            <v>24</v>
          </cell>
          <cell r="BR772">
            <v>20</v>
          </cell>
          <cell r="BS772">
            <v>22</v>
          </cell>
          <cell r="BT772">
            <v>17</v>
          </cell>
          <cell r="BU772">
            <v>20</v>
          </cell>
          <cell r="BV772">
            <v>27</v>
          </cell>
          <cell r="BW772">
            <v>21</v>
          </cell>
          <cell r="BX772">
            <v>16</v>
          </cell>
          <cell r="BY772">
            <v>13</v>
          </cell>
          <cell r="BZ772">
            <v>9</v>
          </cell>
          <cell r="CA772">
            <v>15</v>
          </cell>
          <cell r="CB772">
            <v>11</v>
          </cell>
          <cell r="CC772">
            <v>15</v>
          </cell>
          <cell r="CD772">
            <v>11</v>
          </cell>
          <cell r="CE772">
            <v>14</v>
          </cell>
          <cell r="CF772">
            <v>3</v>
          </cell>
          <cell r="CG772">
            <v>8</v>
          </cell>
          <cell r="CH772">
            <v>9</v>
          </cell>
          <cell r="CI772">
            <v>5</v>
          </cell>
          <cell r="CJ772">
            <v>8</v>
          </cell>
          <cell r="CK772">
            <v>6</v>
          </cell>
          <cell r="CL772">
            <v>7</v>
          </cell>
          <cell r="CM772">
            <v>6</v>
          </cell>
          <cell r="CN772">
            <v>2</v>
          </cell>
          <cell r="CO772">
            <v>5</v>
          </cell>
          <cell r="CP772">
            <v>4</v>
          </cell>
          <cell r="CQ772">
            <v>3</v>
          </cell>
          <cell r="CR772">
            <v>0</v>
          </cell>
          <cell r="CS772">
            <v>1</v>
          </cell>
          <cell r="CT772">
            <v>1</v>
          </cell>
          <cell r="CU772">
            <v>0</v>
          </cell>
          <cell r="CV772">
            <v>0</v>
          </cell>
          <cell r="CW772">
            <v>0</v>
          </cell>
          <cell r="CX772">
            <v>0</v>
          </cell>
          <cell r="CY772">
            <v>0</v>
          </cell>
          <cell r="CZ772">
            <v>1</v>
          </cell>
          <cell r="DA772">
            <v>0</v>
          </cell>
          <cell r="DB772">
            <v>0</v>
          </cell>
          <cell r="DC772">
            <v>0</v>
          </cell>
          <cell r="DD772">
            <v>0</v>
          </cell>
          <cell r="DE772">
            <v>0</v>
          </cell>
        </row>
        <row r="773">
          <cell r="A773" t="str">
            <v>ｶﾅｻｼ52</v>
          </cell>
          <cell r="B773" t="str">
            <v>ｶﾅｻｼ</v>
          </cell>
          <cell r="C773">
            <v>5</v>
          </cell>
          <cell r="D773">
            <v>2</v>
          </cell>
          <cell r="E773">
            <v>2</v>
          </cell>
          <cell r="F773">
            <v>7</v>
          </cell>
          <cell r="G773">
            <v>7</v>
          </cell>
          <cell r="H773">
            <v>5</v>
          </cell>
          <cell r="I773">
            <v>7</v>
          </cell>
          <cell r="J773">
            <v>7</v>
          </cell>
          <cell r="K773">
            <v>6</v>
          </cell>
          <cell r="L773">
            <v>7</v>
          </cell>
          <cell r="M773">
            <v>9</v>
          </cell>
          <cell r="N773">
            <v>8</v>
          </cell>
          <cell r="O773">
            <v>12</v>
          </cell>
          <cell r="P773">
            <v>7</v>
          </cell>
          <cell r="Q773">
            <v>13</v>
          </cell>
          <cell r="R773">
            <v>10</v>
          </cell>
          <cell r="S773">
            <v>16</v>
          </cell>
          <cell r="T773">
            <v>13</v>
          </cell>
          <cell r="U773">
            <v>6</v>
          </cell>
          <cell r="V773">
            <v>3</v>
          </cell>
          <cell r="W773">
            <v>18</v>
          </cell>
          <cell r="X773">
            <v>5</v>
          </cell>
          <cell r="Y773">
            <v>9</v>
          </cell>
          <cell r="Z773">
            <v>12</v>
          </cell>
          <cell r="AA773">
            <v>4</v>
          </cell>
          <cell r="AB773">
            <v>9</v>
          </cell>
          <cell r="AC773">
            <v>11</v>
          </cell>
          <cell r="AD773">
            <v>8</v>
          </cell>
          <cell r="AE773">
            <v>7</v>
          </cell>
          <cell r="AF773">
            <v>7</v>
          </cell>
          <cell r="AG773">
            <v>9</v>
          </cell>
          <cell r="AH773">
            <v>9</v>
          </cell>
          <cell r="AI773">
            <v>8</v>
          </cell>
          <cell r="AJ773">
            <v>10</v>
          </cell>
          <cell r="AK773">
            <v>11</v>
          </cell>
          <cell r="AL773">
            <v>7</v>
          </cell>
          <cell r="AM773">
            <v>8</v>
          </cell>
          <cell r="AN773">
            <v>12</v>
          </cell>
          <cell r="AO773">
            <v>12</v>
          </cell>
          <cell r="AP773">
            <v>11</v>
          </cell>
          <cell r="AQ773">
            <v>10</v>
          </cell>
          <cell r="AR773">
            <v>10</v>
          </cell>
          <cell r="AS773">
            <v>17</v>
          </cell>
          <cell r="AT773">
            <v>11</v>
          </cell>
          <cell r="AU773">
            <v>11</v>
          </cell>
          <cell r="AV773">
            <v>22</v>
          </cell>
          <cell r="AW773">
            <v>19</v>
          </cell>
          <cell r="AX773">
            <v>9</v>
          </cell>
          <cell r="AY773">
            <v>12</v>
          </cell>
          <cell r="AZ773">
            <v>17</v>
          </cell>
          <cell r="BA773">
            <v>15</v>
          </cell>
          <cell r="BB773">
            <v>13</v>
          </cell>
          <cell r="BC773">
            <v>12</v>
          </cell>
          <cell r="BD773">
            <v>12</v>
          </cell>
          <cell r="BE773">
            <v>11</v>
          </cell>
          <cell r="BF773">
            <v>8</v>
          </cell>
          <cell r="BG773">
            <v>12</v>
          </cell>
          <cell r="BH773">
            <v>21</v>
          </cell>
          <cell r="BI773">
            <v>19</v>
          </cell>
          <cell r="BJ773">
            <v>16</v>
          </cell>
          <cell r="BK773">
            <v>16</v>
          </cell>
          <cell r="BL773">
            <v>11</v>
          </cell>
          <cell r="BM773">
            <v>17</v>
          </cell>
          <cell r="BN773">
            <v>21</v>
          </cell>
          <cell r="BO773">
            <v>16</v>
          </cell>
          <cell r="BP773">
            <v>15</v>
          </cell>
          <cell r="BQ773">
            <v>21</v>
          </cell>
          <cell r="BR773">
            <v>18</v>
          </cell>
          <cell r="BS773">
            <v>19</v>
          </cell>
          <cell r="BT773">
            <v>24</v>
          </cell>
          <cell r="BU773">
            <v>26</v>
          </cell>
          <cell r="BV773">
            <v>23</v>
          </cell>
          <cell r="BW773">
            <v>18</v>
          </cell>
          <cell r="BX773">
            <v>15</v>
          </cell>
          <cell r="BY773">
            <v>15</v>
          </cell>
          <cell r="BZ773">
            <v>15</v>
          </cell>
          <cell r="CA773">
            <v>14</v>
          </cell>
          <cell r="CB773">
            <v>12</v>
          </cell>
          <cell r="CC773">
            <v>9</v>
          </cell>
          <cell r="CD773">
            <v>6</v>
          </cell>
          <cell r="CE773">
            <v>2</v>
          </cell>
          <cell r="CF773">
            <v>18</v>
          </cell>
          <cell r="CG773">
            <v>9</v>
          </cell>
          <cell r="CH773">
            <v>8</v>
          </cell>
          <cell r="CI773">
            <v>10</v>
          </cell>
          <cell r="CJ773">
            <v>14</v>
          </cell>
          <cell r="CK773">
            <v>7</v>
          </cell>
          <cell r="CL773">
            <v>8</v>
          </cell>
          <cell r="CM773">
            <v>8</v>
          </cell>
          <cell r="CN773">
            <v>8</v>
          </cell>
          <cell r="CO773">
            <v>6</v>
          </cell>
          <cell r="CP773">
            <v>4</v>
          </cell>
          <cell r="CQ773">
            <v>7</v>
          </cell>
          <cell r="CR773">
            <v>5</v>
          </cell>
          <cell r="CS773">
            <v>1</v>
          </cell>
          <cell r="CT773">
            <v>3</v>
          </cell>
          <cell r="CU773">
            <v>3</v>
          </cell>
          <cell r="CV773">
            <v>1</v>
          </cell>
          <cell r="CW773">
            <v>0</v>
          </cell>
          <cell r="CX773">
            <v>2</v>
          </cell>
          <cell r="CY773">
            <v>0</v>
          </cell>
          <cell r="CZ773">
            <v>0</v>
          </cell>
          <cell r="DA773">
            <v>0</v>
          </cell>
          <cell r="DB773">
            <v>1</v>
          </cell>
          <cell r="DC773">
            <v>0</v>
          </cell>
          <cell r="DD773">
            <v>0</v>
          </cell>
          <cell r="DE773">
            <v>0</v>
          </cell>
        </row>
        <row r="774">
          <cell r="A774" t="str">
            <v>ｶﾘｼﾕ51</v>
          </cell>
          <cell r="B774" t="str">
            <v>ｶﾘｼﾕ</v>
          </cell>
          <cell r="C774">
            <v>5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1</v>
          </cell>
          <cell r="I774">
            <v>1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2</v>
          </cell>
          <cell r="O774">
            <v>1</v>
          </cell>
          <cell r="P774">
            <v>3</v>
          </cell>
          <cell r="Q774">
            <v>1</v>
          </cell>
          <cell r="R774">
            <v>3</v>
          </cell>
          <cell r="S774">
            <v>1</v>
          </cell>
          <cell r="T774">
            <v>1</v>
          </cell>
          <cell r="U774">
            <v>2</v>
          </cell>
          <cell r="V774">
            <v>1</v>
          </cell>
          <cell r="W774">
            <v>0</v>
          </cell>
          <cell r="X774">
            <v>0</v>
          </cell>
          <cell r="Y774">
            <v>1</v>
          </cell>
          <cell r="Z774">
            <v>1</v>
          </cell>
          <cell r="AA774">
            <v>3</v>
          </cell>
          <cell r="AB774">
            <v>2</v>
          </cell>
          <cell r="AC774">
            <v>2</v>
          </cell>
          <cell r="AD774">
            <v>0</v>
          </cell>
          <cell r="AE774">
            <v>1</v>
          </cell>
          <cell r="AF774">
            <v>0</v>
          </cell>
          <cell r="AG774">
            <v>1</v>
          </cell>
          <cell r="AH774">
            <v>1</v>
          </cell>
          <cell r="AI774">
            <v>3</v>
          </cell>
          <cell r="AJ774">
            <v>0</v>
          </cell>
          <cell r="AK774">
            <v>1</v>
          </cell>
          <cell r="AL774">
            <v>1</v>
          </cell>
          <cell r="AM774">
            <v>0</v>
          </cell>
          <cell r="AN774">
            <v>0</v>
          </cell>
          <cell r="AO774">
            <v>0</v>
          </cell>
          <cell r="AP774">
            <v>2</v>
          </cell>
          <cell r="AQ774">
            <v>1</v>
          </cell>
          <cell r="AR774">
            <v>1</v>
          </cell>
          <cell r="AS774">
            <v>2</v>
          </cell>
          <cell r="AT774">
            <v>1</v>
          </cell>
          <cell r="AU774">
            <v>2</v>
          </cell>
          <cell r="AV774">
            <v>0</v>
          </cell>
          <cell r="AW774">
            <v>0</v>
          </cell>
          <cell r="AX774">
            <v>1</v>
          </cell>
          <cell r="AY774">
            <v>2</v>
          </cell>
          <cell r="AZ774">
            <v>0</v>
          </cell>
          <cell r="BA774">
            <v>0</v>
          </cell>
          <cell r="BB774">
            <v>1</v>
          </cell>
          <cell r="BC774">
            <v>1</v>
          </cell>
          <cell r="BD774">
            <v>1</v>
          </cell>
          <cell r="BE774">
            <v>2</v>
          </cell>
          <cell r="BF774">
            <v>0</v>
          </cell>
          <cell r="BG774">
            <v>0</v>
          </cell>
          <cell r="BH774">
            <v>3</v>
          </cell>
          <cell r="BI774">
            <v>3</v>
          </cell>
          <cell r="BJ774">
            <v>3</v>
          </cell>
          <cell r="BK774">
            <v>1</v>
          </cell>
          <cell r="BL774">
            <v>2</v>
          </cell>
          <cell r="BM774">
            <v>2</v>
          </cell>
          <cell r="BN774">
            <v>3</v>
          </cell>
          <cell r="BO774">
            <v>0</v>
          </cell>
          <cell r="BP774">
            <v>5</v>
          </cell>
          <cell r="BQ774">
            <v>7</v>
          </cell>
          <cell r="BR774">
            <v>2</v>
          </cell>
          <cell r="BS774">
            <v>1</v>
          </cell>
          <cell r="BT774">
            <v>1</v>
          </cell>
          <cell r="BU774">
            <v>5</v>
          </cell>
          <cell r="BV774">
            <v>2</v>
          </cell>
          <cell r="BW774">
            <v>0</v>
          </cell>
          <cell r="BX774">
            <v>0</v>
          </cell>
          <cell r="BY774">
            <v>2</v>
          </cell>
          <cell r="BZ774">
            <v>1</v>
          </cell>
          <cell r="CA774">
            <v>0</v>
          </cell>
          <cell r="CB774">
            <v>1</v>
          </cell>
          <cell r="CC774">
            <v>1</v>
          </cell>
          <cell r="CD774">
            <v>2</v>
          </cell>
          <cell r="CE774">
            <v>1</v>
          </cell>
          <cell r="CF774">
            <v>0</v>
          </cell>
          <cell r="CG774">
            <v>0</v>
          </cell>
          <cell r="CH774">
            <v>1</v>
          </cell>
          <cell r="CI774">
            <v>1</v>
          </cell>
          <cell r="CJ774">
            <v>1</v>
          </cell>
          <cell r="CK774">
            <v>1</v>
          </cell>
          <cell r="CL774">
            <v>3</v>
          </cell>
          <cell r="CM774">
            <v>1</v>
          </cell>
          <cell r="CN774">
            <v>1</v>
          </cell>
          <cell r="CO774">
            <v>0</v>
          </cell>
          <cell r="CP774">
            <v>2</v>
          </cell>
          <cell r="CQ774">
            <v>2</v>
          </cell>
          <cell r="CR774">
            <v>0</v>
          </cell>
          <cell r="CS774">
            <v>1</v>
          </cell>
          <cell r="CT774">
            <v>1</v>
          </cell>
          <cell r="CU774">
            <v>1</v>
          </cell>
          <cell r="CV774">
            <v>0</v>
          </cell>
          <cell r="CW774">
            <v>0</v>
          </cell>
          <cell r="CX774">
            <v>0</v>
          </cell>
          <cell r="CY774">
            <v>0</v>
          </cell>
          <cell r="CZ774">
            <v>0</v>
          </cell>
          <cell r="DA774">
            <v>0</v>
          </cell>
          <cell r="DB774">
            <v>0</v>
          </cell>
          <cell r="DC774">
            <v>0</v>
          </cell>
          <cell r="DD774">
            <v>0</v>
          </cell>
          <cell r="DE774">
            <v>0</v>
          </cell>
        </row>
        <row r="775">
          <cell r="A775" t="str">
            <v>ｶﾘｼﾕ52</v>
          </cell>
          <cell r="B775" t="str">
            <v>ｶﾘｼﾕ</v>
          </cell>
          <cell r="C775">
            <v>5</v>
          </cell>
          <cell r="D775">
            <v>2</v>
          </cell>
          <cell r="E775">
            <v>0</v>
          </cell>
          <cell r="F775">
            <v>0</v>
          </cell>
          <cell r="G775">
            <v>1</v>
          </cell>
          <cell r="H775">
            <v>0</v>
          </cell>
          <cell r="I775">
            <v>1</v>
          </cell>
          <cell r="J775">
            <v>3</v>
          </cell>
          <cell r="K775">
            <v>1</v>
          </cell>
          <cell r="L775">
            <v>1</v>
          </cell>
          <cell r="M775">
            <v>0</v>
          </cell>
          <cell r="N775">
            <v>1</v>
          </cell>
          <cell r="O775">
            <v>2</v>
          </cell>
          <cell r="P775">
            <v>0</v>
          </cell>
          <cell r="Q775">
            <v>2</v>
          </cell>
          <cell r="R775">
            <v>0</v>
          </cell>
          <cell r="S775">
            <v>0</v>
          </cell>
          <cell r="T775">
            <v>0</v>
          </cell>
          <cell r="U775">
            <v>1</v>
          </cell>
          <cell r="V775">
            <v>0</v>
          </cell>
          <cell r="W775">
            <v>1</v>
          </cell>
          <cell r="X775">
            <v>0</v>
          </cell>
          <cell r="Y775">
            <v>2</v>
          </cell>
          <cell r="Z775">
            <v>1</v>
          </cell>
          <cell r="AA775">
            <v>1</v>
          </cell>
          <cell r="AB775">
            <v>1</v>
          </cell>
          <cell r="AC775">
            <v>1</v>
          </cell>
          <cell r="AD775">
            <v>0</v>
          </cell>
          <cell r="AE775">
            <v>0</v>
          </cell>
          <cell r="AF775">
            <v>1</v>
          </cell>
          <cell r="AG775">
            <v>1</v>
          </cell>
          <cell r="AH775">
            <v>2</v>
          </cell>
          <cell r="AI775">
            <v>0</v>
          </cell>
          <cell r="AJ775">
            <v>1</v>
          </cell>
          <cell r="AK775">
            <v>2</v>
          </cell>
          <cell r="AL775">
            <v>1</v>
          </cell>
          <cell r="AM775">
            <v>0</v>
          </cell>
          <cell r="AN775">
            <v>0</v>
          </cell>
          <cell r="AO775">
            <v>3</v>
          </cell>
          <cell r="AP775">
            <v>1</v>
          </cell>
          <cell r="AQ775">
            <v>1</v>
          </cell>
          <cell r="AR775">
            <v>2</v>
          </cell>
          <cell r="AS775">
            <v>0</v>
          </cell>
          <cell r="AT775">
            <v>0</v>
          </cell>
          <cell r="AU775">
            <v>0</v>
          </cell>
          <cell r="AV775">
            <v>3</v>
          </cell>
          <cell r="AW775">
            <v>0</v>
          </cell>
          <cell r="AX775">
            <v>3</v>
          </cell>
          <cell r="AY775">
            <v>0</v>
          </cell>
          <cell r="AZ775">
            <v>1</v>
          </cell>
          <cell r="BA775">
            <v>0</v>
          </cell>
          <cell r="BB775">
            <v>0</v>
          </cell>
          <cell r="BC775">
            <v>2</v>
          </cell>
          <cell r="BD775">
            <v>0</v>
          </cell>
          <cell r="BE775">
            <v>1</v>
          </cell>
          <cell r="BF775">
            <v>0</v>
          </cell>
          <cell r="BG775">
            <v>2</v>
          </cell>
          <cell r="BH775">
            <v>2</v>
          </cell>
          <cell r="BI775">
            <v>1</v>
          </cell>
          <cell r="BJ775">
            <v>2</v>
          </cell>
          <cell r="BK775">
            <v>2</v>
          </cell>
          <cell r="BL775">
            <v>2</v>
          </cell>
          <cell r="BM775">
            <v>1</v>
          </cell>
          <cell r="BN775">
            <v>2</v>
          </cell>
          <cell r="BO775">
            <v>4</v>
          </cell>
          <cell r="BP775">
            <v>2</v>
          </cell>
          <cell r="BQ775">
            <v>6</v>
          </cell>
          <cell r="BR775">
            <v>0</v>
          </cell>
          <cell r="BS775">
            <v>0</v>
          </cell>
          <cell r="BT775">
            <v>2</v>
          </cell>
          <cell r="BU775">
            <v>2</v>
          </cell>
          <cell r="BV775">
            <v>2</v>
          </cell>
          <cell r="BW775">
            <v>2</v>
          </cell>
          <cell r="BX775">
            <v>1</v>
          </cell>
          <cell r="BY775">
            <v>1</v>
          </cell>
          <cell r="BZ775">
            <v>2</v>
          </cell>
          <cell r="CA775">
            <v>0</v>
          </cell>
          <cell r="CB775">
            <v>0</v>
          </cell>
          <cell r="CC775">
            <v>2</v>
          </cell>
          <cell r="CD775">
            <v>1</v>
          </cell>
          <cell r="CE775">
            <v>0</v>
          </cell>
          <cell r="CF775">
            <v>1</v>
          </cell>
          <cell r="CG775">
            <v>2</v>
          </cell>
          <cell r="CH775">
            <v>0</v>
          </cell>
          <cell r="CI775">
            <v>1</v>
          </cell>
          <cell r="CJ775">
            <v>2</v>
          </cell>
          <cell r="CK775">
            <v>1</v>
          </cell>
          <cell r="CL775">
            <v>2</v>
          </cell>
          <cell r="CM775">
            <v>1</v>
          </cell>
          <cell r="CN775">
            <v>1</v>
          </cell>
          <cell r="CO775">
            <v>1</v>
          </cell>
          <cell r="CP775">
            <v>3</v>
          </cell>
          <cell r="CQ775">
            <v>3</v>
          </cell>
          <cell r="CR775">
            <v>1</v>
          </cell>
          <cell r="CS775">
            <v>3</v>
          </cell>
          <cell r="CT775">
            <v>1</v>
          </cell>
          <cell r="CU775">
            <v>0</v>
          </cell>
          <cell r="CV775">
            <v>1</v>
          </cell>
          <cell r="CW775">
            <v>0</v>
          </cell>
          <cell r="CX775">
            <v>1</v>
          </cell>
          <cell r="CY775">
            <v>0</v>
          </cell>
          <cell r="CZ775">
            <v>0</v>
          </cell>
          <cell r="DA775">
            <v>0</v>
          </cell>
          <cell r="DB775">
            <v>0</v>
          </cell>
          <cell r="DC775">
            <v>0</v>
          </cell>
          <cell r="DD775">
            <v>0</v>
          </cell>
          <cell r="DE775">
            <v>0</v>
          </cell>
        </row>
        <row r="776">
          <cell r="A776" t="str">
            <v>ｶﾜﾅ 51</v>
          </cell>
          <cell r="B776" t="str">
            <v xml:space="preserve">ｶﾜﾅ </v>
          </cell>
          <cell r="C776">
            <v>5</v>
          </cell>
          <cell r="D776">
            <v>1</v>
          </cell>
          <cell r="E776">
            <v>1</v>
          </cell>
          <cell r="F776">
            <v>0</v>
          </cell>
          <cell r="G776">
            <v>0</v>
          </cell>
          <cell r="H776">
            <v>0</v>
          </cell>
          <cell r="I776">
            <v>3</v>
          </cell>
          <cell r="J776">
            <v>1</v>
          </cell>
          <cell r="K776">
            <v>1</v>
          </cell>
          <cell r="L776">
            <v>1</v>
          </cell>
          <cell r="M776">
            <v>1</v>
          </cell>
          <cell r="N776">
            <v>0</v>
          </cell>
          <cell r="O776">
            <v>0</v>
          </cell>
          <cell r="P776">
            <v>1</v>
          </cell>
          <cell r="Q776">
            <v>1</v>
          </cell>
          <cell r="R776">
            <v>2</v>
          </cell>
          <cell r="S776">
            <v>1</v>
          </cell>
          <cell r="T776">
            <v>4</v>
          </cell>
          <cell r="U776">
            <v>1</v>
          </cell>
          <cell r="V776">
            <v>1</v>
          </cell>
          <cell r="W776">
            <v>2</v>
          </cell>
          <cell r="X776">
            <v>1</v>
          </cell>
          <cell r="Y776">
            <v>1</v>
          </cell>
          <cell r="Z776">
            <v>1</v>
          </cell>
          <cell r="AA776">
            <v>1</v>
          </cell>
          <cell r="AB776">
            <v>0</v>
          </cell>
          <cell r="AC776">
            <v>2</v>
          </cell>
          <cell r="AD776">
            <v>2</v>
          </cell>
          <cell r="AE776">
            <v>1</v>
          </cell>
          <cell r="AF776">
            <v>1</v>
          </cell>
          <cell r="AG776">
            <v>2</v>
          </cell>
          <cell r="AH776">
            <v>1</v>
          </cell>
          <cell r="AI776">
            <v>0</v>
          </cell>
          <cell r="AJ776">
            <v>4</v>
          </cell>
          <cell r="AK776">
            <v>6</v>
          </cell>
          <cell r="AL776">
            <v>3</v>
          </cell>
          <cell r="AM776">
            <v>0</v>
          </cell>
          <cell r="AN776">
            <v>1</v>
          </cell>
          <cell r="AO776">
            <v>6</v>
          </cell>
          <cell r="AP776">
            <v>1</v>
          </cell>
          <cell r="AQ776">
            <v>2</v>
          </cell>
          <cell r="AR776">
            <v>2</v>
          </cell>
          <cell r="AS776">
            <v>3</v>
          </cell>
          <cell r="AT776">
            <v>1</v>
          </cell>
          <cell r="AU776">
            <v>0</v>
          </cell>
          <cell r="AV776">
            <v>1</v>
          </cell>
          <cell r="AW776">
            <v>4</v>
          </cell>
          <cell r="AX776">
            <v>3</v>
          </cell>
          <cell r="AY776">
            <v>3</v>
          </cell>
          <cell r="AZ776">
            <v>1</v>
          </cell>
          <cell r="BA776">
            <v>1</v>
          </cell>
          <cell r="BB776">
            <v>2</v>
          </cell>
          <cell r="BC776">
            <v>0</v>
          </cell>
          <cell r="BD776">
            <v>1</v>
          </cell>
          <cell r="BE776">
            <v>2</v>
          </cell>
          <cell r="BF776">
            <v>1</v>
          </cell>
          <cell r="BG776">
            <v>1</v>
          </cell>
          <cell r="BH776">
            <v>0</v>
          </cell>
          <cell r="BI776">
            <v>2</v>
          </cell>
          <cell r="BJ776">
            <v>6</v>
          </cell>
          <cell r="BK776">
            <v>6</v>
          </cell>
          <cell r="BL776">
            <v>2</v>
          </cell>
          <cell r="BM776">
            <v>3</v>
          </cell>
          <cell r="BN776">
            <v>3</v>
          </cell>
          <cell r="BO776">
            <v>6</v>
          </cell>
          <cell r="BP776">
            <v>4</v>
          </cell>
          <cell r="BQ776">
            <v>4</v>
          </cell>
          <cell r="BR776">
            <v>2</v>
          </cell>
          <cell r="BS776">
            <v>4</v>
          </cell>
          <cell r="BT776">
            <v>3</v>
          </cell>
          <cell r="BU776">
            <v>5</v>
          </cell>
          <cell r="BV776">
            <v>4</v>
          </cell>
          <cell r="BW776">
            <v>6</v>
          </cell>
          <cell r="BX776">
            <v>4</v>
          </cell>
          <cell r="BY776">
            <v>0</v>
          </cell>
          <cell r="BZ776">
            <v>1</v>
          </cell>
          <cell r="CA776">
            <v>4</v>
          </cell>
          <cell r="CB776">
            <v>1</v>
          </cell>
          <cell r="CC776">
            <v>2</v>
          </cell>
          <cell r="CD776">
            <v>3</v>
          </cell>
          <cell r="CE776">
            <v>0</v>
          </cell>
          <cell r="CF776">
            <v>2</v>
          </cell>
          <cell r="CG776">
            <v>0</v>
          </cell>
          <cell r="CH776">
            <v>4</v>
          </cell>
          <cell r="CI776">
            <v>2</v>
          </cell>
          <cell r="CJ776">
            <v>2</v>
          </cell>
          <cell r="CK776">
            <v>1</v>
          </cell>
          <cell r="CL776">
            <v>2</v>
          </cell>
          <cell r="CM776">
            <v>0</v>
          </cell>
          <cell r="CN776">
            <v>1</v>
          </cell>
          <cell r="CO776">
            <v>1</v>
          </cell>
          <cell r="CP776">
            <v>0</v>
          </cell>
          <cell r="CQ776">
            <v>3</v>
          </cell>
          <cell r="CR776">
            <v>0</v>
          </cell>
          <cell r="CS776">
            <v>1</v>
          </cell>
          <cell r="CT776">
            <v>0</v>
          </cell>
          <cell r="CU776">
            <v>0</v>
          </cell>
          <cell r="CV776">
            <v>0</v>
          </cell>
          <cell r="CW776">
            <v>0</v>
          </cell>
          <cell r="CX776">
            <v>0</v>
          </cell>
          <cell r="CY776">
            <v>0</v>
          </cell>
          <cell r="CZ776">
            <v>0</v>
          </cell>
          <cell r="DA776">
            <v>0</v>
          </cell>
          <cell r="DB776">
            <v>0</v>
          </cell>
          <cell r="DC776">
            <v>0</v>
          </cell>
          <cell r="DD776">
            <v>0</v>
          </cell>
          <cell r="DE776">
            <v>0</v>
          </cell>
        </row>
        <row r="777">
          <cell r="A777" t="str">
            <v>ｶﾜﾅ 52</v>
          </cell>
          <cell r="B777" t="str">
            <v xml:space="preserve">ｶﾜﾅ </v>
          </cell>
          <cell r="C777">
            <v>5</v>
          </cell>
          <cell r="D777">
            <v>2</v>
          </cell>
          <cell r="E777">
            <v>0</v>
          </cell>
          <cell r="F777">
            <v>0</v>
          </cell>
          <cell r="G777">
            <v>3</v>
          </cell>
          <cell r="H777">
            <v>1</v>
          </cell>
          <cell r="I777">
            <v>1</v>
          </cell>
          <cell r="J777">
            <v>3</v>
          </cell>
          <cell r="K777">
            <v>0</v>
          </cell>
          <cell r="L777">
            <v>1</v>
          </cell>
          <cell r="M777">
            <v>1</v>
          </cell>
          <cell r="N777">
            <v>0</v>
          </cell>
          <cell r="O777">
            <v>1</v>
          </cell>
          <cell r="P777">
            <v>1</v>
          </cell>
          <cell r="Q777">
            <v>0</v>
          </cell>
          <cell r="R777">
            <v>1</v>
          </cell>
          <cell r="S777">
            <v>0</v>
          </cell>
          <cell r="T777">
            <v>1</v>
          </cell>
          <cell r="U777">
            <v>1</v>
          </cell>
          <cell r="V777">
            <v>0</v>
          </cell>
          <cell r="W777">
            <v>1</v>
          </cell>
          <cell r="X777">
            <v>2</v>
          </cell>
          <cell r="Y777">
            <v>0</v>
          </cell>
          <cell r="Z777">
            <v>3</v>
          </cell>
          <cell r="AA777">
            <v>1</v>
          </cell>
          <cell r="AB777">
            <v>0</v>
          </cell>
          <cell r="AC777">
            <v>3</v>
          </cell>
          <cell r="AD777">
            <v>1</v>
          </cell>
          <cell r="AE777">
            <v>1</v>
          </cell>
          <cell r="AF777">
            <v>4</v>
          </cell>
          <cell r="AG777">
            <v>2</v>
          </cell>
          <cell r="AH777">
            <v>2</v>
          </cell>
          <cell r="AI777">
            <v>1</v>
          </cell>
          <cell r="AJ777">
            <v>2</v>
          </cell>
          <cell r="AK777">
            <v>2</v>
          </cell>
          <cell r="AL777">
            <v>1</v>
          </cell>
          <cell r="AM777">
            <v>1</v>
          </cell>
          <cell r="AN777">
            <v>1</v>
          </cell>
          <cell r="AO777">
            <v>2</v>
          </cell>
          <cell r="AP777">
            <v>2</v>
          </cell>
          <cell r="AQ777">
            <v>1</v>
          </cell>
          <cell r="AR777">
            <v>2</v>
          </cell>
          <cell r="AS777">
            <v>1</v>
          </cell>
          <cell r="AT777">
            <v>0</v>
          </cell>
          <cell r="AU777">
            <v>1</v>
          </cell>
          <cell r="AV777">
            <v>3</v>
          </cell>
          <cell r="AW777">
            <v>1</v>
          </cell>
          <cell r="AX777">
            <v>4</v>
          </cell>
          <cell r="AY777">
            <v>2</v>
          </cell>
          <cell r="AZ777">
            <v>1</v>
          </cell>
          <cell r="BA777">
            <v>2</v>
          </cell>
          <cell r="BB777">
            <v>1</v>
          </cell>
          <cell r="BC777">
            <v>1</v>
          </cell>
          <cell r="BD777">
            <v>0</v>
          </cell>
          <cell r="BE777">
            <v>5</v>
          </cell>
          <cell r="BF777">
            <v>3</v>
          </cell>
          <cell r="BG777">
            <v>1</v>
          </cell>
          <cell r="BH777">
            <v>0</v>
          </cell>
          <cell r="BI777">
            <v>4</v>
          </cell>
          <cell r="BJ777">
            <v>1</v>
          </cell>
          <cell r="BK777">
            <v>1</v>
          </cell>
          <cell r="BL777">
            <v>6</v>
          </cell>
          <cell r="BM777">
            <v>5</v>
          </cell>
          <cell r="BN777">
            <v>4</v>
          </cell>
          <cell r="BO777">
            <v>7</v>
          </cell>
          <cell r="BP777">
            <v>1</v>
          </cell>
          <cell r="BQ777">
            <v>4</v>
          </cell>
          <cell r="BR777">
            <v>4</v>
          </cell>
          <cell r="BS777">
            <v>4</v>
          </cell>
          <cell r="BT777">
            <v>1</v>
          </cell>
          <cell r="BU777">
            <v>3</v>
          </cell>
          <cell r="BV777">
            <v>3</v>
          </cell>
          <cell r="BW777">
            <v>6</v>
          </cell>
          <cell r="BX777">
            <v>0</v>
          </cell>
          <cell r="BY777">
            <v>4</v>
          </cell>
          <cell r="BZ777">
            <v>1</v>
          </cell>
          <cell r="CA777">
            <v>1</v>
          </cell>
          <cell r="CB777">
            <v>1</v>
          </cell>
          <cell r="CC777">
            <v>4</v>
          </cell>
          <cell r="CD777">
            <v>5</v>
          </cell>
          <cell r="CE777">
            <v>0</v>
          </cell>
          <cell r="CF777">
            <v>5</v>
          </cell>
          <cell r="CG777">
            <v>2</v>
          </cell>
          <cell r="CH777">
            <v>2</v>
          </cell>
          <cell r="CI777">
            <v>4</v>
          </cell>
          <cell r="CJ777">
            <v>1</v>
          </cell>
          <cell r="CK777">
            <v>5</v>
          </cell>
          <cell r="CL777">
            <v>3</v>
          </cell>
          <cell r="CM777">
            <v>2</v>
          </cell>
          <cell r="CN777">
            <v>1</v>
          </cell>
          <cell r="CO777">
            <v>2</v>
          </cell>
          <cell r="CP777">
            <v>0</v>
          </cell>
          <cell r="CQ777">
            <v>1</v>
          </cell>
          <cell r="CR777">
            <v>3</v>
          </cell>
          <cell r="CS777">
            <v>4</v>
          </cell>
          <cell r="CT777">
            <v>1</v>
          </cell>
          <cell r="CU777">
            <v>1</v>
          </cell>
          <cell r="CV777">
            <v>0</v>
          </cell>
          <cell r="CW777">
            <v>0</v>
          </cell>
          <cell r="CX777">
            <v>0</v>
          </cell>
          <cell r="CY777">
            <v>0</v>
          </cell>
          <cell r="CZ777">
            <v>1</v>
          </cell>
          <cell r="DA777">
            <v>0</v>
          </cell>
          <cell r="DB777">
            <v>0</v>
          </cell>
          <cell r="DC777">
            <v>0</v>
          </cell>
          <cell r="DD777">
            <v>0</v>
          </cell>
          <cell r="DE777">
            <v>0</v>
          </cell>
        </row>
        <row r="778">
          <cell r="A778" t="str">
            <v>ｸﾛﾌﾁ51</v>
          </cell>
          <cell r="B778" t="str">
            <v>ｸﾛﾌﾁ</v>
          </cell>
          <cell r="C778">
            <v>5</v>
          </cell>
          <cell r="D778">
            <v>1</v>
          </cell>
          <cell r="E778">
            <v>0</v>
          </cell>
          <cell r="F778">
            <v>2</v>
          </cell>
          <cell r="G778">
            <v>0</v>
          </cell>
          <cell r="H778">
            <v>0</v>
          </cell>
          <cell r="I778">
            <v>1</v>
          </cell>
          <cell r="J778">
            <v>0</v>
          </cell>
          <cell r="K778">
            <v>0</v>
          </cell>
          <cell r="L778">
            <v>0</v>
          </cell>
          <cell r="M778">
            <v>1</v>
          </cell>
          <cell r="N778">
            <v>1</v>
          </cell>
          <cell r="O778">
            <v>1</v>
          </cell>
          <cell r="P778">
            <v>0</v>
          </cell>
          <cell r="Q778">
            <v>1</v>
          </cell>
          <cell r="R778">
            <v>0</v>
          </cell>
          <cell r="S778">
            <v>2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2</v>
          </cell>
          <cell r="AD778">
            <v>0</v>
          </cell>
          <cell r="AE778">
            <v>1</v>
          </cell>
          <cell r="AF778">
            <v>1</v>
          </cell>
          <cell r="AG778">
            <v>1</v>
          </cell>
          <cell r="AH778">
            <v>0</v>
          </cell>
          <cell r="AI778">
            <v>1</v>
          </cell>
          <cell r="AJ778">
            <v>2</v>
          </cell>
          <cell r="AK778">
            <v>2</v>
          </cell>
          <cell r="AL778">
            <v>2</v>
          </cell>
          <cell r="AM778">
            <v>0</v>
          </cell>
          <cell r="AN778">
            <v>1</v>
          </cell>
          <cell r="AO778">
            <v>0</v>
          </cell>
          <cell r="AP778">
            <v>2</v>
          </cell>
          <cell r="AQ778">
            <v>1</v>
          </cell>
          <cell r="AR778">
            <v>1</v>
          </cell>
          <cell r="AS778">
            <v>0</v>
          </cell>
          <cell r="AT778">
            <v>1</v>
          </cell>
          <cell r="AU778">
            <v>0</v>
          </cell>
          <cell r="AV778">
            <v>0</v>
          </cell>
          <cell r="AW778">
            <v>1</v>
          </cell>
          <cell r="AX778">
            <v>2</v>
          </cell>
          <cell r="AY778">
            <v>0</v>
          </cell>
          <cell r="AZ778">
            <v>0</v>
          </cell>
          <cell r="BA778">
            <v>2</v>
          </cell>
          <cell r="BB778">
            <v>3</v>
          </cell>
          <cell r="BC778">
            <v>0</v>
          </cell>
          <cell r="BD778">
            <v>1</v>
          </cell>
          <cell r="BE778">
            <v>0</v>
          </cell>
          <cell r="BF778">
            <v>0</v>
          </cell>
          <cell r="BG778">
            <v>0</v>
          </cell>
          <cell r="BH778">
            <v>1</v>
          </cell>
          <cell r="BI778">
            <v>0</v>
          </cell>
          <cell r="BJ778">
            <v>0</v>
          </cell>
          <cell r="BK778">
            <v>0</v>
          </cell>
          <cell r="BL778">
            <v>2</v>
          </cell>
          <cell r="BM778">
            <v>0</v>
          </cell>
          <cell r="BN778">
            <v>1</v>
          </cell>
          <cell r="BO778">
            <v>1</v>
          </cell>
          <cell r="BP778">
            <v>1</v>
          </cell>
          <cell r="BQ778">
            <v>5</v>
          </cell>
          <cell r="BR778">
            <v>2</v>
          </cell>
          <cell r="BS778">
            <v>0</v>
          </cell>
          <cell r="BT778">
            <v>3</v>
          </cell>
          <cell r="BU778">
            <v>2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1</v>
          </cell>
          <cell r="CA778">
            <v>1</v>
          </cell>
          <cell r="CB778">
            <v>1</v>
          </cell>
          <cell r="CC778">
            <v>2</v>
          </cell>
          <cell r="CD778">
            <v>1</v>
          </cell>
          <cell r="CE778">
            <v>3</v>
          </cell>
          <cell r="CF778">
            <v>1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1</v>
          </cell>
          <cell r="CL778">
            <v>0</v>
          </cell>
          <cell r="CM778">
            <v>0</v>
          </cell>
          <cell r="CN778">
            <v>0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>
            <v>0</v>
          </cell>
          <cell r="CT778">
            <v>0</v>
          </cell>
          <cell r="CU778">
            <v>0</v>
          </cell>
          <cell r="CV778">
            <v>0</v>
          </cell>
          <cell r="CW778">
            <v>0</v>
          </cell>
          <cell r="CX778">
            <v>0</v>
          </cell>
          <cell r="CY778">
            <v>1</v>
          </cell>
          <cell r="CZ778">
            <v>0</v>
          </cell>
          <cell r="DA778">
            <v>0</v>
          </cell>
          <cell r="DB778">
            <v>0</v>
          </cell>
          <cell r="DC778">
            <v>0</v>
          </cell>
          <cell r="DD778">
            <v>0</v>
          </cell>
          <cell r="DE778">
            <v>0</v>
          </cell>
        </row>
        <row r="779">
          <cell r="A779" t="str">
            <v>ｸﾛﾌﾁ52</v>
          </cell>
          <cell r="B779" t="str">
            <v>ｸﾛﾌﾁ</v>
          </cell>
          <cell r="C779">
            <v>5</v>
          </cell>
          <cell r="D779">
            <v>2</v>
          </cell>
          <cell r="E779">
            <v>0</v>
          </cell>
          <cell r="F779">
            <v>0</v>
          </cell>
          <cell r="G779">
            <v>1</v>
          </cell>
          <cell r="H779">
            <v>1</v>
          </cell>
          <cell r="I779">
            <v>1</v>
          </cell>
          <cell r="J779">
            <v>0</v>
          </cell>
          <cell r="K779">
            <v>1</v>
          </cell>
          <cell r="L779">
            <v>0</v>
          </cell>
          <cell r="M779">
            <v>2</v>
          </cell>
          <cell r="N779">
            <v>0</v>
          </cell>
          <cell r="O779">
            <v>1</v>
          </cell>
          <cell r="P779">
            <v>4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1</v>
          </cell>
          <cell r="AB779">
            <v>1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1</v>
          </cell>
          <cell r="AI779">
            <v>1</v>
          </cell>
          <cell r="AJ779">
            <v>0</v>
          </cell>
          <cell r="AK779">
            <v>1</v>
          </cell>
          <cell r="AL779">
            <v>3</v>
          </cell>
          <cell r="AM779">
            <v>1</v>
          </cell>
          <cell r="AN779">
            <v>0</v>
          </cell>
          <cell r="AO779">
            <v>0</v>
          </cell>
          <cell r="AP779">
            <v>3</v>
          </cell>
          <cell r="AQ779">
            <v>1</v>
          </cell>
          <cell r="AR779">
            <v>2</v>
          </cell>
          <cell r="AS779">
            <v>1</v>
          </cell>
          <cell r="AT779">
            <v>1</v>
          </cell>
          <cell r="AU779">
            <v>0</v>
          </cell>
          <cell r="AV779">
            <v>0</v>
          </cell>
          <cell r="AW779">
            <v>1</v>
          </cell>
          <cell r="AX779">
            <v>1</v>
          </cell>
          <cell r="AY779">
            <v>1</v>
          </cell>
          <cell r="AZ779">
            <v>0</v>
          </cell>
          <cell r="BA779">
            <v>1</v>
          </cell>
          <cell r="BB779">
            <v>0</v>
          </cell>
          <cell r="BC779">
            <v>0</v>
          </cell>
          <cell r="BD779">
            <v>1</v>
          </cell>
          <cell r="BE779">
            <v>0</v>
          </cell>
          <cell r="BF779">
            <v>1</v>
          </cell>
          <cell r="BG779">
            <v>1</v>
          </cell>
          <cell r="BH779">
            <v>1</v>
          </cell>
          <cell r="BI779">
            <v>1</v>
          </cell>
          <cell r="BJ779">
            <v>1</v>
          </cell>
          <cell r="BK779">
            <v>0</v>
          </cell>
          <cell r="BL779">
            <v>1</v>
          </cell>
          <cell r="BM779">
            <v>1</v>
          </cell>
          <cell r="BN779">
            <v>2</v>
          </cell>
          <cell r="BO779">
            <v>1</v>
          </cell>
          <cell r="BP779">
            <v>1</v>
          </cell>
          <cell r="BQ779">
            <v>2</v>
          </cell>
          <cell r="BR779">
            <v>3</v>
          </cell>
          <cell r="BS779">
            <v>0</v>
          </cell>
          <cell r="BT779">
            <v>0</v>
          </cell>
          <cell r="BU779">
            <v>0</v>
          </cell>
          <cell r="BV779">
            <v>3</v>
          </cell>
          <cell r="BW779">
            <v>3</v>
          </cell>
          <cell r="BX779">
            <v>0</v>
          </cell>
          <cell r="BY779">
            <v>0</v>
          </cell>
          <cell r="BZ779">
            <v>1</v>
          </cell>
          <cell r="CA779">
            <v>0</v>
          </cell>
          <cell r="CB779">
            <v>1</v>
          </cell>
          <cell r="CC779">
            <v>1</v>
          </cell>
          <cell r="CD779">
            <v>0</v>
          </cell>
          <cell r="CE779">
            <v>0</v>
          </cell>
          <cell r="CF779">
            <v>1</v>
          </cell>
          <cell r="CG779">
            <v>0</v>
          </cell>
          <cell r="CH779">
            <v>0</v>
          </cell>
          <cell r="CI779">
            <v>1</v>
          </cell>
          <cell r="CJ779">
            <v>0</v>
          </cell>
          <cell r="CK779">
            <v>0</v>
          </cell>
          <cell r="CL779">
            <v>2</v>
          </cell>
          <cell r="CM779">
            <v>0</v>
          </cell>
          <cell r="CN779">
            <v>1</v>
          </cell>
          <cell r="CO779">
            <v>0</v>
          </cell>
          <cell r="CP779">
            <v>1</v>
          </cell>
          <cell r="CQ779">
            <v>1</v>
          </cell>
          <cell r="CR779">
            <v>0</v>
          </cell>
          <cell r="CS779">
            <v>0</v>
          </cell>
          <cell r="CT779">
            <v>1</v>
          </cell>
          <cell r="CU779">
            <v>0</v>
          </cell>
          <cell r="CV779">
            <v>0</v>
          </cell>
          <cell r="CW779">
            <v>0</v>
          </cell>
          <cell r="CX779">
            <v>0</v>
          </cell>
          <cell r="CY779">
            <v>0</v>
          </cell>
          <cell r="CZ779">
            <v>0</v>
          </cell>
          <cell r="DA779">
            <v>0</v>
          </cell>
          <cell r="DB779">
            <v>0</v>
          </cell>
          <cell r="DC779">
            <v>0</v>
          </cell>
          <cell r="DD779">
            <v>0</v>
          </cell>
          <cell r="DE779">
            <v>0</v>
          </cell>
        </row>
        <row r="780">
          <cell r="A780" t="str">
            <v>ｼﾌﾞ 51</v>
          </cell>
          <cell r="B780" t="str">
            <v xml:space="preserve">ｼﾌﾞ </v>
          </cell>
          <cell r="C780">
            <v>5</v>
          </cell>
          <cell r="D780">
            <v>1</v>
          </cell>
          <cell r="E780">
            <v>2</v>
          </cell>
          <cell r="F780">
            <v>1</v>
          </cell>
          <cell r="G780">
            <v>2</v>
          </cell>
          <cell r="H780">
            <v>3</v>
          </cell>
          <cell r="I780">
            <v>0</v>
          </cell>
          <cell r="J780">
            <v>1</v>
          </cell>
          <cell r="K780">
            <v>2</v>
          </cell>
          <cell r="L780">
            <v>0</v>
          </cell>
          <cell r="M780">
            <v>0</v>
          </cell>
          <cell r="N780">
            <v>1</v>
          </cell>
          <cell r="O780">
            <v>0</v>
          </cell>
          <cell r="P780">
            <v>0</v>
          </cell>
          <cell r="Q780">
            <v>0</v>
          </cell>
          <cell r="R780">
            <v>3</v>
          </cell>
          <cell r="S780">
            <v>1</v>
          </cell>
          <cell r="T780">
            <v>2</v>
          </cell>
          <cell r="U780">
            <v>1</v>
          </cell>
          <cell r="V780">
            <v>2</v>
          </cell>
          <cell r="W780">
            <v>0</v>
          </cell>
          <cell r="X780">
            <v>1</v>
          </cell>
          <cell r="Y780">
            <v>2</v>
          </cell>
          <cell r="Z780">
            <v>0</v>
          </cell>
          <cell r="AA780">
            <v>3</v>
          </cell>
          <cell r="AB780">
            <v>2</v>
          </cell>
          <cell r="AC780">
            <v>1</v>
          </cell>
          <cell r="AD780">
            <v>1</v>
          </cell>
          <cell r="AE780">
            <v>1</v>
          </cell>
          <cell r="AF780">
            <v>2</v>
          </cell>
          <cell r="AG780">
            <v>5</v>
          </cell>
          <cell r="AH780">
            <v>1</v>
          </cell>
          <cell r="AI780">
            <v>2</v>
          </cell>
          <cell r="AJ780">
            <v>4</v>
          </cell>
          <cell r="AK780">
            <v>2</v>
          </cell>
          <cell r="AL780">
            <v>0</v>
          </cell>
          <cell r="AM780">
            <v>3</v>
          </cell>
          <cell r="AN780">
            <v>1</v>
          </cell>
          <cell r="AO780">
            <v>1</v>
          </cell>
          <cell r="AP780">
            <v>1</v>
          </cell>
          <cell r="AQ780">
            <v>5</v>
          </cell>
          <cell r="AR780">
            <v>2</v>
          </cell>
          <cell r="AS780">
            <v>3</v>
          </cell>
          <cell r="AT780">
            <v>3</v>
          </cell>
          <cell r="AU780">
            <v>3</v>
          </cell>
          <cell r="AV780">
            <v>0</v>
          </cell>
          <cell r="AW780">
            <v>3</v>
          </cell>
          <cell r="AX780">
            <v>0</v>
          </cell>
          <cell r="AY780">
            <v>2</v>
          </cell>
          <cell r="AZ780">
            <v>3</v>
          </cell>
          <cell r="BA780">
            <v>3</v>
          </cell>
          <cell r="BB780">
            <v>3</v>
          </cell>
          <cell r="BC780">
            <v>0</v>
          </cell>
          <cell r="BD780">
            <v>2</v>
          </cell>
          <cell r="BE780">
            <v>1</v>
          </cell>
          <cell r="BF780">
            <v>4</v>
          </cell>
          <cell r="BG780">
            <v>7</v>
          </cell>
          <cell r="BH780">
            <v>3</v>
          </cell>
          <cell r="BI780">
            <v>7</v>
          </cell>
          <cell r="BJ780">
            <v>3</v>
          </cell>
          <cell r="BK780">
            <v>6</v>
          </cell>
          <cell r="BL780">
            <v>11</v>
          </cell>
          <cell r="BM780">
            <v>1</v>
          </cell>
          <cell r="BN780">
            <v>11</v>
          </cell>
          <cell r="BO780">
            <v>3</v>
          </cell>
          <cell r="BP780">
            <v>6</v>
          </cell>
          <cell r="BQ780">
            <v>12</v>
          </cell>
          <cell r="BR780">
            <v>8</v>
          </cell>
          <cell r="BS780">
            <v>6</v>
          </cell>
          <cell r="BT780">
            <v>5</v>
          </cell>
          <cell r="BU780">
            <v>3</v>
          </cell>
          <cell r="BV780">
            <v>11</v>
          </cell>
          <cell r="BW780">
            <v>8</v>
          </cell>
          <cell r="BX780">
            <v>4</v>
          </cell>
          <cell r="BY780">
            <v>6</v>
          </cell>
          <cell r="BZ780">
            <v>3</v>
          </cell>
          <cell r="CA780">
            <v>3</v>
          </cell>
          <cell r="CB780">
            <v>4</v>
          </cell>
          <cell r="CC780">
            <v>6</v>
          </cell>
          <cell r="CD780">
            <v>5</v>
          </cell>
          <cell r="CE780">
            <v>1</v>
          </cell>
          <cell r="CF780">
            <v>4</v>
          </cell>
          <cell r="CG780">
            <v>4</v>
          </cell>
          <cell r="CH780">
            <v>6</v>
          </cell>
          <cell r="CI780">
            <v>7</v>
          </cell>
          <cell r="CJ780">
            <v>4</v>
          </cell>
          <cell r="CK780">
            <v>4</v>
          </cell>
          <cell r="CL780">
            <v>5</v>
          </cell>
          <cell r="CM780">
            <v>2</v>
          </cell>
          <cell r="CN780">
            <v>4</v>
          </cell>
          <cell r="CO780">
            <v>2</v>
          </cell>
          <cell r="CP780">
            <v>8</v>
          </cell>
          <cell r="CQ780">
            <v>2</v>
          </cell>
          <cell r="CR780">
            <v>2</v>
          </cell>
          <cell r="CS780">
            <v>2</v>
          </cell>
          <cell r="CT780">
            <v>0</v>
          </cell>
          <cell r="CU780">
            <v>2</v>
          </cell>
          <cell r="CV780">
            <v>1</v>
          </cell>
          <cell r="CW780">
            <v>0</v>
          </cell>
          <cell r="CX780">
            <v>2</v>
          </cell>
          <cell r="CY780">
            <v>0</v>
          </cell>
          <cell r="CZ780">
            <v>0</v>
          </cell>
          <cell r="DA780">
            <v>0</v>
          </cell>
          <cell r="DB780">
            <v>0</v>
          </cell>
          <cell r="DC780">
            <v>0</v>
          </cell>
          <cell r="DD780">
            <v>0</v>
          </cell>
          <cell r="DE780">
            <v>0</v>
          </cell>
        </row>
        <row r="781">
          <cell r="A781" t="str">
            <v>ｼﾌﾞ 52</v>
          </cell>
          <cell r="B781" t="str">
            <v xml:space="preserve">ｼﾌﾞ </v>
          </cell>
          <cell r="C781">
            <v>5</v>
          </cell>
          <cell r="D781">
            <v>2</v>
          </cell>
          <cell r="E781">
            <v>0</v>
          </cell>
          <cell r="F781">
            <v>1</v>
          </cell>
          <cell r="G781">
            <v>0</v>
          </cell>
          <cell r="H781">
            <v>2</v>
          </cell>
          <cell r="I781">
            <v>1</v>
          </cell>
          <cell r="J781">
            <v>0</v>
          </cell>
          <cell r="K781">
            <v>2</v>
          </cell>
          <cell r="L781">
            <v>1</v>
          </cell>
          <cell r="M781">
            <v>2</v>
          </cell>
          <cell r="N781">
            <v>2</v>
          </cell>
          <cell r="O781">
            <v>1</v>
          </cell>
          <cell r="P781">
            <v>0</v>
          </cell>
          <cell r="Q781">
            <v>0</v>
          </cell>
          <cell r="R781">
            <v>2</v>
          </cell>
          <cell r="S781">
            <v>0</v>
          </cell>
          <cell r="T781">
            <v>1</v>
          </cell>
          <cell r="U781">
            <v>1</v>
          </cell>
          <cell r="V781">
            <v>2</v>
          </cell>
          <cell r="W781">
            <v>0</v>
          </cell>
          <cell r="X781">
            <v>4</v>
          </cell>
          <cell r="Y781">
            <v>0</v>
          </cell>
          <cell r="Z781">
            <v>0</v>
          </cell>
          <cell r="AA781">
            <v>3</v>
          </cell>
          <cell r="AB781">
            <v>1</v>
          </cell>
          <cell r="AC781">
            <v>0</v>
          </cell>
          <cell r="AD781">
            <v>0</v>
          </cell>
          <cell r="AE781">
            <v>3</v>
          </cell>
          <cell r="AF781">
            <v>1</v>
          </cell>
          <cell r="AG781">
            <v>2</v>
          </cell>
          <cell r="AH781">
            <v>2</v>
          </cell>
          <cell r="AI781">
            <v>0</v>
          </cell>
          <cell r="AJ781">
            <v>3</v>
          </cell>
          <cell r="AK781">
            <v>3</v>
          </cell>
          <cell r="AL781">
            <v>3</v>
          </cell>
          <cell r="AM781">
            <v>2</v>
          </cell>
          <cell r="AN781">
            <v>3</v>
          </cell>
          <cell r="AO781">
            <v>3</v>
          </cell>
          <cell r="AP781">
            <v>1</v>
          </cell>
          <cell r="AQ781">
            <v>2</v>
          </cell>
          <cell r="AR781">
            <v>0</v>
          </cell>
          <cell r="AS781">
            <v>3</v>
          </cell>
          <cell r="AT781">
            <v>4</v>
          </cell>
          <cell r="AU781">
            <v>4</v>
          </cell>
          <cell r="AV781">
            <v>2</v>
          </cell>
          <cell r="AW781">
            <v>1</v>
          </cell>
          <cell r="AX781">
            <v>4</v>
          </cell>
          <cell r="AY781">
            <v>2</v>
          </cell>
          <cell r="AZ781">
            <v>1</v>
          </cell>
          <cell r="BA781">
            <v>1</v>
          </cell>
          <cell r="BB781">
            <v>5</v>
          </cell>
          <cell r="BC781">
            <v>3</v>
          </cell>
          <cell r="BD781">
            <v>3</v>
          </cell>
          <cell r="BE781">
            <v>2</v>
          </cell>
          <cell r="BF781">
            <v>3</v>
          </cell>
          <cell r="BG781">
            <v>5</v>
          </cell>
          <cell r="BH781">
            <v>5</v>
          </cell>
          <cell r="BI781">
            <v>3</v>
          </cell>
          <cell r="BJ781">
            <v>5</v>
          </cell>
          <cell r="BK781">
            <v>5</v>
          </cell>
          <cell r="BL781">
            <v>4</v>
          </cell>
          <cell r="BM781">
            <v>9</v>
          </cell>
          <cell r="BN781">
            <v>3</v>
          </cell>
          <cell r="BO781">
            <v>7</v>
          </cell>
          <cell r="BP781">
            <v>5</v>
          </cell>
          <cell r="BQ781">
            <v>3</v>
          </cell>
          <cell r="BR781">
            <v>8</v>
          </cell>
          <cell r="BS781">
            <v>1</v>
          </cell>
          <cell r="BT781">
            <v>3</v>
          </cell>
          <cell r="BU781">
            <v>4</v>
          </cell>
          <cell r="BV781">
            <v>7</v>
          </cell>
          <cell r="BW781">
            <v>2</v>
          </cell>
          <cell r="BX781">
            <v>9</v>
          </cell>
          <cell r="BY781">
            <v>4</v>
          </cell>
          <cell r="BZ781">
            <v>4</v>
          </cell>
          <cell r="CA781">
            <v>4</v>
          </cell>
          <cell r="CB781">
            <v>2</v>
          </cell>
          <cell r="CC781">
            <v>8</v>
          </cell>
          <cell r="CD781">
            <v>4</v>
          </cell>
          <cell r="CE781">
            <v>5</v>
          </cell>
          <cell r="CF781">
            <v>5</v>
          </cell>
          <cell r="CG781">
            <v>10</v>
          </cell>
          <cell r="CH781">
            <v>7</v>
          </cell>
          <cell r="CI781">
            <v>6</v>
          </cell>
          <cell r="CJ781">
            <v>9</v>
          </cell>
          <cell r="CK781">
            <v>5</v>
          </cell>
          <cell r="CL781">
            <v>5</v>
          </cell>
          <cell r="CM781">
            <v>9</v>
          </cell>
          <cell r="CN781">
            <v>7</v>
          </cell>
          <cell r="CO781">
            <v>11</v>
          </cell>
          <cell r="CP781">
            <v>5</v>
          </cell>
          <cell r="CQ781">
            <v>4</v>
          </cell>
          <cell r="CR781">
            <v>4</v>
          </cell>
          <cell r="CS781">
            <v>6</v>
          </cell>
          <cell r="CT781">
            <v>3</v>
          </cell>
          <cell r="CU781">
            <v>1</v>
          </cell>
          <cell r="CV781">
            <v>1</v>
          </cell>
          <cell r="CW781">
            <v>0</v>
          </cell>
          <cell r="CX781">
            <v>0</v>
          </cell>
          <cell r="CY781">
            <v>0</v>
          </cell>
          <cell r="CZ781">
            <v>1</v>
          </cell>
          <cell r="DA781">
            <v>0</v>
          </cell>
          <cell r="DB781">
            <v>0</v>
          </cell>
          <cell r="DC781">
            <v>0</v>
          </cell>
          <cell r="DD781">
            <v>0</v>
          </cell>
          <cell r="DE781">
            <v>0</v>
          </cell>
        </row>
        <row r="782">
          <cell r="A782" t="str">
            <v>ｼﾎｳ 51</v>
          </cell>
          <cell r="B782" t="str">
            <v xml:space="preserve">ｼﾎｳ </v>
          </cell>
          <cell r="C782">
            <v>5</v>
          </cell>
          <cell r="D782">
            <v>1</v>
          </cell>
          <cell r="E782">
            <v>1</v>
          </cell>
          <cell r="F782">
            <v>0</v>
          </cell>
          <cell r="G782">
            <v>0</v>
          </cell>
          <cell r="H782">
            <v>1</v>
          </cell>
          <cell r="I782">
            <v>0</v>
          </cell>
          <cell r="J782">
            <v>0</v>
          </cell>
          <cell r="K782">
            <v>0</v>
          </cell>
          <cell r="L782">
            <v>1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1</v>
          </cell>
          <cell r="S782">
            <v>1</v>
          </cell>
          <cell r="T782">
            <v>1</v>
          </cell>
          <cell r="U782">
            <v>0</v>
          </cell>
          <cell r="V782">
            <v>1</v>
          </cell>
          <cell r="W782">
            <v>1</v>
          </cell>
          <cell r="X782">
            <v>0</v>
          </cell>
          <cell r="Y782">
            <v>1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1</v>
          </cell>
          <cell r="AF782">
            <v>0</v>
          </cell>
          <cell r="AG782">
            <v>0</v>
          </cell>
          <cell r="AH782">
            <v>3</v>
          </cell>
          <cell r="AI782">
            <v>0</v>
          </cell>
          <cell r="AJ782">
            <v>2</v>
          </cell>
          <cell r="AK782">
            <v>1</v>
          </cell>
          <cell r="AL782">
            <v>1</v>
          </cell>
          <cell r="AM782">
            <v>1</v>
          </cell>
          <cell r="AN782">
            <v>0</v>
          </cell>
          <cell r="AO782">
            <v>1</v>
          </cell>
          <cell r="AP782">
            <v>1</v>
          </cell>
          <cell r="AQ782">
            <v>0</v>
          </cell>
          <cell r="AR782">
            <v>1</v>
          </cell>
          <cell r="AS782">
            <v>0</v>
          </cell>
          <cell r="AT782">
            <v>3</v>
          </cell>
          <cell r="AU782">
            <v>2</v>
          </cell>
          <cell r="AV782">
            <v>0</v>
          </cell>
          <cell r="AW782">
            <v>0</v>
          </cell>
          <cell r="AX782">
            <v>3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1</v>
          </cell>
          <cell r="BG782">
            <v>1</v>
          </cell>
          <cell r="BH782">
            <v>1</v>
          </cell>
          <cell r="BI782">
            <v>0</v>
          </cell>
          <cell r="BJ782">
            <v>1</v>
          </cell>
          <cell r="BK782">
            <v>2</v>
          </cell>
          <cell r="BL782">
            <v>0</v>
          </cell>
          <cell r="BM782">
            <v>3</v>
          </cell>
          <cell r="BN782">
            <v>2</v>
          </cell>
          <cell r="BO782">
            <v>5</v>
          </cell>
          <cell r="BP782">
            <v>4</v>
          </cell>
          <cell r="BQ782">
            <v>2</v>
          </cell>
          <cell r="BR782">
            <v>0</v>
          </cell>
          <cell r="BS782">
            <v>2</v>
          </cell>
          <cell r="BT782">
            <v>2</v>
          </cell>
          <cell r="BU782">
            <v>0</v>
          </cell>
          <cell r="BV782">
            <v>0</v>
          </cell>
          <cell r="BW782">
            <v>1</v>
          </cell>
          <cell r="BX782">
            <v>2</v>
          </cell>
          <cell r="BY782">
            <v>0</v>
          </cell>
          <cell r="BZ782">
            <v>3</v>
          </cell>
          <cell r="CA782">
            <v>0</v>
          </cell>
          <cell r="CB782">
            <v>0</v>
          </cell>
          <cell r="CC782">
            <v>0</v>
          </cell>
          <cell r="CD782">
            <v>1</v>
          </cell>
          <cell r="CE782">
            <v>0</v>
          </cell>
          <cell r="CF782">
            <v>2</v>
          </cell>
          <cell r="CG782">
            <v>0</v>
          </cell>
          <cell r="CH782">
            <v>1</v>
          </cell>
          <cell r="CI782">
            <v>0</v>
          </cell>
          <cell r="CJ782">
            <v>1</v>
          </cell>
          <cell r="CK782">
            <v>0</v>
          </cell>
          <cell r="CL782">
            <v>1</v>
          </cell>
          <cell r="CM782">
            <v>1</v>
          </cell>
          <cell r="CN782">
            <v>0</v>
          </cell>
          <cell r="CO782">
            <v>0</v>
          </cell>
          <cell r="CP782">
            <v>2</v>
          </cell>
          <cell r="CQ782">
            <v>0</v>
          </cell>
          <cell r="CR782">
            <v>0</v>
          </cell>
          <cell r="CS782">
            <v>0</v>
          </cell>
          <cell r="CT782">
            <v>1</v>
          </cell>
          <cell r="CU782">
            <v>0</v>
          </cell>
          <cell r="CV782">
            <v>0</v>
          </cell>
          <cell r="CW782">
            <v>0</v>
          </cell>
          <cell r="CX782">
            <v>0</v>
          </cell>
          <cell r="CY782">
            <v>0</v>
          </cell>
          <cell r="CZ782">
            <v>0</v>
          </cell>
          <cell r="DA782">
            <v>0</v>
          </cell>
          <cell r="DB782">
            <v>1</v>
          </cell>
          <cell r="DC782">
            <v>0</v>
          </cell>
          <cell r="DD782">
            <v>0</v>
          </cell>
          <cell r="DE782">
            <v>0</v>
          </cell>
        </row>
        <row r="783">
          <cell r="A783" t="str">
            <v>ｼﾎｳ 52</v>
          </cell>
          <cell r="B783" t="str">
            <v xml:space="preserve">ｼﾎｳ </v>
          </cell>
          <cell r="C783">
            <v>5</v>
          </cell>
          <cell r="D783">
            <v>2</v>
          </cell>
          <cell r="E783">
            <v>0</v>
          </cell>
          <cell r="F783">
            <v>0</v>
          </cell>
          <cell r="G783">
            <v>1</v>
          </cell>
          <cell r="H783">
            <v>2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1</v>
          </cell>
          <cell r="N783">
            <v>1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2</v>
          </cell>
          <cell r="T783">
            <v>1</v>
          </cell>
          <cell r="U783">
            <v>0</v>
          </cell>
          <cell r="V783">
            <v>2</v>
          </cell>
          <cell r="W783">
            <v>1</v>
          </cell>
          <cell r="X783">
            <v>1</v>
          </cell>
          <cell r="Y783">
            <v>0</v>
          </cell>
          <cell r="Z783">
            <v>1</v>
          </cell>
          <cell r="AA783">
            <v>0</v>
          </cell>
          <cell r="AB783">
            <v>1</v>
          </cell>
          <cell r="AC783">
            <v>0</v>
          </cell>
          <cell r="AD783">
            <v>0</v>
          </cell>
          <cell r="AE783">
            <v>1</v>
          </cell>
          <cell r="AF783">
            <v>2</v>
          </cell>
          <cell r="AG783">
            <v>0</v>
          </cell>
          <cell r="AH783">
            <v>1</v>
          </cell>
          <cell r="AI783">
            <v>1</v>
          </cell>
          <cell r="AJ783">
            <v>1</v>
          </cell>
          <cell r="AK783">
            <v>1</v>
          </cell>
          <cell r="AL783">
            <v>0</v>
          </cell>
          <cell r="AM783">
            <v>0</v>
          </cell>
          <cell r="AN783">
            <v>0</v>
          </cell>
          <cell r="AO783">
            <v>1</v>
          </cell>
          <cell r="AP783">
            <v>1</v>
          </cell>
          <cell r="AQ783">
            <v>0</v>
          </cell>
          <cell r="AR783">
            <v>1</v>
          </cell>
          <cell r="AS783">
            <v>1</v>
          </cell>
          <cell r="AT783">
            <v>0</v>
          </cell>
          <cell r="AU783">
            <v>1</v>
          </cell>
          <cell r="AV783">
            <v>3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1</v>
          </cell>
          <cell r="BD783">
            <v>1</v>
          </cell>
          <cell r="BE783">
            <v>3</v>
          </cell>
          <cell r="BF783">
            <v>1</v>
          </cell>
          <cell r="BG783">
            <v>0</v>
          </cell>
          <cell r="BH783">
            <v>0</v>
          </cell>
          <cell r="BI783">
            <v>1</v>
          </cell>
          <cell r="BJ783">
            <v>0</v>
          </cell>
          <cell r="BK783">
            <v>4</v>
          </cell>
          <cell r="BL783">
            <v>3</v>
          </cell>
          <cell r="BM783">
            <v>4</v>
          </cell>
          <cell r="BN783">
            <v>1</v>
          </cell>
          <cell r="BO783">
            <v>1</v>
          </cell>
          <cell r="BP783">
            <v>1</v>
          </cell>
          <cell r="BQ783">
            <v>1</v>
          </cell>
          <cell r="BR783">
            <v>1</v>
          </cell>
          <cell r="BS783">
            <v>0</v>
          </cell>
          <cell r="BT783">
            <v>1</v>
          </cell>
          <cell r="BU783">
            <v>1</v>
          </cell>
          <cell r="BV783">
            <v>0</v>
          </cell>
          <cell r="BW783">
            <v>1</v>
          </cell>
          <cell r="BX783">
            <v>0</v>
          </cell>
          <cell r="BY783">
            <v>3</v>
          </cell>
          <cell r="BZ783">
            <v>1</v>
          </cell>
          <cell r="CA783">
            <v>0</v>
          </cell>
          <cell r="CB783">
            <v>0</v>
          </cell>
          <cell r="CC783">
            <v>0</v>
          </cell>
          <cell r="CD783">
            <v>2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1</v>
          </cell>
          <cell r="CK783">
            <v>0</v>
          </cell>
          <cell r="CL783">
            <v>0</v>
          </cell>
          <cell r="CM783">
            <v>3</v>
          </cell>
          <cell r="CN783">
            <v>1</v>
          </cell>
          <cell r="CO783">
            <v>1</v>
          </cell>
          <cell r="CP783">
            <v>2</v>
          </cell>
          <cell r="CQ783">
            <v>1</v>
          </cell>
          <cell r="CR783">
            <v>0</v>
          </cell>
          <cell r="CS783">
            <v>2</v>
          </cell>
          <cell r="CT783">
            <v>1</v>
          </cell>
          <cell r="CU783">
            <v>1</v>
          </cell>
          <cell r="CV783">
            <v>0</v>
          </cell>
          <cell r="CW783">
            <v>0</v>
          </cell>
          <cell r="CX783">
            <v>0</v>
          </cell>
          <cell r="CY783">
            <v>0</v>
          </cell>
          <cell r="CZ783">
            <v>0</v>
          </cell>
          <cell r="DA783">
            <v>0</v>
          </cell>
          <cell r="DB783">
            <v>0</v>
          </cell>
          <cell r="DC783">
            <v>0</v>
          </cell>
          <cell r="DD783">
            <v>0</v>
          </cell>
          <cell r="DE783">
            <v>0</v>
          </cell>
        </row>
        <row r="784">
          <cell r="A784" t="str">
            <v>ｼﾗｲﾜ51</v>
          </cell>
          <cell r="B784" t="str">
            <v>ｼﾗｲﾜ</v>
          </cell>
          <cell r="C784">
            <v>5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1</v>
          </cell>
          <cell r="K784">
            <v>1</v>
          </cell>
          <cell r="L784">
            <v>0</v>
          </cell>
          <cell r="M784">
            <v>0</v>
          </cell>
          <cell r="N784">
            <v>3</v>
          </cell>
          <cell r="O784">
            <v>1</v>
          </cell>
          <cell r="P784">
            <v>1</v>
          </cell>
          <cell r="Q784">
            <v>1</v>
          </cell>
          <cell r="R784">
            <v>1</v>
          </cell>
          <cell r="S784">
            <v>2</v>
          </cell>
          <cell r="T784">
            <v>0</v>
          </cell>
          <cell r="U784">
            <v>2</v>
          </cell>
          <cell r="V784">
            <v>0</v>
          </cell>
          <cell r="W784">
            <v>1</v>
          </cell>
          <cell r="X784">
            <v>0</v>
          </cell>
          <cell r="Y784">
            <v>0</v>
          </cell>
          <cell r="Z784">
            <v>1</v>
          </cell>
          <cell r="AA784">
            <v>0</v>
          </cell>
          <cell r="AB784">
            <v>0</v>
          </cell>
          <cell r="AC784">
            <v>1</v>
          </cell>
          <cell r="AD784">
            <v>0</v>
          </cell>
          <cell r="AE784">
            <v>0</v>
          </cell>
          <cell r="AF784">
            <v>1</v>
          </cell>
          <cell r="AG784">
            <v>0</v>
          </cell>
          <cell r="AH784">
            <v>0</v>
          </cell>
          <cell r="AI784">
            <v>1</v>
          </cell>
          <cell r="AJ784">
            <v>0</v>
          </cell>
          <cell r="AK784">
            <v>1</v>
          </cell>
          <cell r="AL784">
            <v>1</v>
          </cell>
          <cell r="AM784">
            <v>0</v>
          </cell>
          <cell r="AN784">
            <v>0</v>
          </cell>
          <cell r="AO784">
            <v>0</v>
          </cell>
          <cell r="AP784">
            <v>1</v>
          </cell>
          <cell r="AQ784">
            <v>0</v>
          </cell>
          <cell r="AR784">
            <v>1</v>
          </cell>
          <cell r="AS784">
            <v>1</v>
          </cell>
          <cell r="AT784">
            <v>0</v>
          </cell>
          <cell r="AU784">
            <v>3</v>
          </cell>
          <cell r="AV784">
            <v>1</v>
          </cell>
          <cell r="AW784">
            <v>2</v>
          </cell>
          <cell r="AX784">
            <v>4</v>
          </cell>
          <cell r="AY784">
            <v>0</v>
          </cell>
          <cell r="AZ784">
            <v>0</v>
          </cell>
          <cell r="BA784">
            <v>1</v>
          </cell>
          <cell r="BB784">
            <v>1</v>
          </cell>
          <cell r="BC784">
            <v>2</v>
          </cell>
          <cell r="BD784">
            <v>1</v>
          </cell>
          <cell r="BE784">
            <v>0</v>
          </cell>
          <cell r="BF784">
            <v>0</v>
          </cell>
          <cell r="BG784">
            <v>1</v>
          </cell>
          <cell r="BH784">
            <v>0</v>
          </cell>
          <cell r="BI784">
            <v>3</v>
          </cell>
          <cell r="BJ784">
            <v>0</v>
          </cell>
          <cell r="BK784">
            <v>1</v>
          </cell>
          <cell r="BL784">
            <v>1</v>
          </cell>
          <cell r="BM784">
            <v>1</v>
          </cell>
          <cell r="BN784">
            <v>3</v>
          </cell>
          <cell r="BO784">
            <v>2</v>
          </cell>
          <cell r="BP784">
            <v>3</v>
          </cell>
          <cell r="BQ784">
            <v>3</v>
          </cell>
          <cell r="BR784">
            <v>4</v>
          </cell>
          <cell r="BS784">
            <v>2</v>
          </cell>
          <cell r="BT784">
            <v>0</v>
          </cell>
          <cell r="BU784">
            <v>3</v>
          </cell>
          <cell r="BV784">
            <v>1</v>
          </cell>
          <cell r="BW784">
            <v>2</v>
          </cell>
          <cell r="BX784">
            <v>1</v>
          </cell>
          <cell r="BY784">
            <v>0</v>
          </cell>
          <cell r="BZ784">
            <v>2</v>
          </cell>
          <cell r="CA784">
            <v>0</v>
          </cell>
          <cell r="CB784">
            <v>0</v>
          </cell>
          <cell r="CC784">
            <v>2</v>
          </cell>
          <cell r="CD784">
            <v>1</v>
          </cell>
          <cell r="CE784">
            <v>0</v>
          </cell>
          <cell r="CF784">
            <v>1</v>
          </cell>
          <cell r="CG784">
            <v>0</v>
          </cell>
          <cell r="CH784">
            <v>1</v>
          </cell>
          <cell r="CI784">
            <v>0</v>
          </cell>
          <cell r="CJ784">
            <v>0</v>
          </cell>
          <cell r="CK784">
            <v>1</v>
          </cell>
          <cell r="CL784">
            <v>0</v>
          </cell>
          <cell r="CM784">
            <v>0</v>
          </cell>
          <cell r="CN784">
            <v>0</v>
          </cell>
          <cell r="CO784">
            <v>0</v>
          </cell>
          <cell r="CP784">
            <v>2</v>
          </cell>
          <cell r="CQ784">
            <v>0</v>
          </cell>
          <cell r="CR784">
            <v>0</v>
          </cell>
          <cell r="CS784">
            <v>0</v>
          </cell>
          <cell r="CT784">
            <v>0</v>
          </cell>
          <cell r="CU784">
            <v>0</v>
          </cell>
          <cell r="CV784">
            <v>0</v>
          </cell>
          <cell r="CW784">
            <v>0</v>
          </cell>
          <cell r="CX784">
            <v>0</v>
          </cell>
          <cell r="CY784">
            <v>0</v>
          </cell>
          <cell r="CZ784">
            <v>0</v>
          </cell>
          <cell r="DA784">
            <v>0</v>
          </cell>
          <cell r="DB784">
            <v>0</v>
          </cell>
          <cell r="DC784">
            <v>0</v>
          </cell>
          <cell r="DD784">
            <v>0</v>
          </cell>
          <cell r="DE784">
            <v>0</v>
          </cell>
        </row>
        <row r="785">
          <cell r="A785" t="str">
            <v>ｼﾗｲﾜ52</v>
          </cell>
          <cell r="B785" t="str">
            <v>ｼﾗｲﾜ</v>
          </cell>
          <cell r="C785">
            <v>5</v>
          </cell>
          <cell r="D785">
            <v>2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1</v>
          </cell>
          <cell r="K785">
            <v>0</v>
          </cell>
          <cell r="L785">
            <v>0</v>
          </cell>
          <cell r="M785">
            <v>2</v>
          </cell>
          <cell r="N785">
            <v>1</v>
          </cell>
          <cell r="O785">
            <v>1</v>
          </cell>
          <cell r="P785">
            <v>2</v>
          </cell>
          <cell r="Q785">
            <v>0</v>
          </cell>
          <cell r="R785">
            <v>0</v>
          </cell>
          <cell r="S785">
            <v>1</v>
          </cell>
          <cell r="T785">
            <v>3</v>
          </cell>
          <cell r="U785">
            <v>1</v>
          </cell>
          <cell r="V785">
            <v>5</v>
          </cell>
          <cell r="W785">
            <v>0</v>
          </cell>
          <cell r="X785">
            <v>0</v>
          </cell>
          <cell r="Y785">
            <v>0</v>
          </cell>
          <cell r="Z785">
            <v>2</v>
          </cell>
          <cell r="AA785">
            <v>1</v>
          </cell>
          <cell r="AB785">
            <v>1</v>
          </cell>
          <cell r="AC785">
            <v>0</v>
          </cell>
          <cell r="AD785">
            <v>1</v>
          </cell>
          <cell r="AE785">
            <v>0</v>
          </cell>
          <cell r="AF785">
            <v>1</v>
          </cell>
          <cell r="AG785">
            <v>3</v>
          </cell>
          <cell r="AH785">
            <v>0</v>
          </cell>
          <cell r="AI785">
            <v>0</v>
          </cell>
          <cell r="AJ785">
            <v>0</v>
          </cell>
          <cell r="AK785">
            <v>1</v>
          </cell>
          <cell r="AL785">
            <v>0</v>
          </cell>
          <cell r="AM785">
            <v>1</v>
          </cell>
          <cell r="AN785">
            <v>0</v>
          </cell>
          <cell r="AO785">
            <v>1</v>
          </cell>
          <cell r="AP785">
            <v>0</v>
          </cell>
          <cell r="AQ785">
            <v>0</v>
          </cell>
          <cell r="AR785">
            <v>2</v>
          </cell>
          <cell r="AS785">
            <v>2</v>
          </cell>
          <cell r="AT785">
            <v>2</v>
          </cell>
          <cell r="AU785">
            <v>0</v>
          </cell>
          <cell r="AV785">
            <v>2</v>
          </cell>
          <cell r="AW785">
            <v>1</v>
          </cell>
          <cell r="AX785">
            <v>2</v>
          </cell>
          <cell r="AY785">
            <v>0</v>
          </cell>
          <cell r="AZ785">
            <v>0</v>
          </cell>
          <cell r="BA785">
            <v>2</v>
          </cell>
          <cell r="BB785">
            <v>1</v>
          </cell>
          <cell r="BC785">
            <v>1</v>
          </cell>
          <cell r="BD785">
            <v>1</v>
          </cell>
          <cell r="BE785">
            <v>2</v>
          </cell>
          <cell r="BF785">
            <v>1</v>
          </cell>
          <cell r="BG785">
            <v>3</v>
          </cell>
          <cell r="BH785">
            <v>1</v>
          </cell>
          <cell r="BI785">
            <v>3</v>
          </cell>
          <cell r="BJ785">
            <v>3</v>
          </cell>
          <cell r="BK785">
            <v>2</v>
          </cell>
          <cell r="BL785">
            <v>4</v>
          </cell>
          <cell r="BM785">
            <v>2</v>
          </cell>
          <cell r="BN785">
            <v>2</v>
          </cell>
          <cell r="BO785">
            <v>1</v>
          </cell>
          <cell r="BP785">
            <v>3</v>
          </cell>
          <cell r="BQ785">
            <v>4</v>
          </cell>
          <cell r="BR785">
            <v>0</v>
          </cell>
          <cell r="BS785">
            <v>2</v>
          </cell>
          <cell r="BT785">
            <v>2</v>
          </cell>
          <cell r="BU785">
            <v>2</v>
          </cell>
          <cell r="BV785">
            <v>2</v>
          </cell>
          <cell r="BW785">
            <v>1</v>
          </cell>
          <cell r="BX785">
            <v>2</v>
          </cell>
          <cell r="BY785">
            <v>2</v>
          </cell>
          <cell r="BZ785">
            <v>3</v>
          </cell>
          <cell r="CA785">
            <v>0</v>
          </cell>
          <cell r="CB785">
            <v>0</v>
          </cell>
          <cell r="CC785">
            <v>1</v>
          </cell>
          <cell r="CD785">
            <v>2</v>
          </cell>
          <cell r="CE785">
            <v>0</v>
          </cell>
          <cell r="CF785">
            <v>3</v>
          </cell>
          <cell r="CG785">
            <v>0</v>
          </cell>
          <cell r="CH785">
            <v>2</v>
          </cell>
          <cell r="CI785">
            <v>0</v>
          </cell>
          <cell r="CJ785">
            <v>1</v>
          </cell>
          <cell r="CK785">
            <v>1</v>
          </cell>
          <cell r="CL785">
            <v>2</v>
          </cell>
          <cell r="CM785">
            <v>1</v>
          </cell>
          <cell r="CN785">
            <v>1</v>
          </cell>
          <cell r="CO785">
            <v>2</v>
          </cell>
          <cell r="CP785">
            <v>2</v>
          </cell>
          <cell r="CQ785">
            <v>1</v>
          </cell>
          <cell r="CR785">
            <v>0</v>
          </cell>
          <cell r="CS785">
            <v>0</v>
          </cell>
          <cell r="CT785">
            <v>1</v>
          </cell>
          <cell r="CU785">
            <v>0</v>
          </cell>
          <cell r="CV785">
            <v>1</v>
          </cell>
          <cell r="CW785">
            <v>0</v>
          </cell>
          <cell r="CX785">
            <v>0</v>
          </cell>
          <cell r="CY785">
            <v>0</v>
          </cell>
          <cell r="CZ785">
            <v>0</v>
          </cell>
          <cell r="DA785">
            <v>0</v>
          </cell>
          <cell r="DB785">
            <v>0</v>
          </cell>
          <cell r="DC785">
            <v>0</v>
          </cell>
          <cell r="DD785">
            <v>0</v>
          </cell>
          <cell r="DE785">
            <v>0</v>
          </cell>
        </row>
        <row r="786">
          <cell r="A786" t="str">
            <v>ｼﾞﾝｸ51</v>
          </cell>
          <cell r="B786" t="str">
            <v>ｼﾞﾝｸ</v>
          </cell>
          <cell r="C786">
            <v>5</v>
          </cell>
          <cell r="D786">
            <v>1</v>
          </cell>
          <cell r="E786">
            <v>8</v>
          </cell>
          <cell r="F786">
            <v>9</v>
          </cell>
          <cell r="G786">
            <v>11</v>
          </cell>
          <cell r="H786">
            <v>13</v>
          </cell>
          <cell r="I786">
            <v>6</v>
          </cell>
          <cell r="J786">
            <v>19</v>
          </cell>
          <cell r="K786">
            <v>14</v>
          </cell>
          <cell r="L786">
            <v>12</v>
          </cell>
          <cell r="M786">
            <v>7</v>
          </cell>
          <cell r="N786">
            <v>6</v>
          </cell>
          <cell r="O786">
            <v>13</v>
          </cell>
          <cell r="P786">
            <v>7</v>
          </cell>
          <cell r="Q786">
            <v>3</v>
          </cell>
          <cell r="R786">
            <v>6</v>
          </cell>
          <cell r="S786">
            <v>4</v>
          </cell>
          <cell r="T786">
            <v>5</v>
          </cell>
          <cell r="U786">
            <v>2</v>
          </cell>
          <cell r="V786">
            <v>3</v>
          </cell>
          <cell r="W786">
            <v>6</v>
          </cell>
          <cell r="X786">
            <v>1</v>
          </cell>
          <cell r="Y786">
            <v>1</v>
          </cell>
          <cell r="Z786">
            <v>4</v>
          </cell>
          <cell r="AA786">
            <v>1</v>
          </cell>
          <cell r="AB786">
            <v>5</v>
          </cell>
          <cell r="AC786">
            <v>4</v>
          </cell>
          <cell r="AD786">
            <v>2</v>
          </cell>
          <cell r="AE786">
            <v>4</v>
          </cell>
          <cell r="AF786">
            <v>3</v>
          </cell>
          <cell r="AG786">
            <v>3</v>
          </cell>
          <cell r="AH786">
            <v>4</v>
          </cell>
          <cell r="AI786">
            <v>2</v>
          </cell>
          <cell r="AJ786">
            <v>4</v>
          </cell>
          <cell r="AK786">
            <v>5</v>
          </cell>
          <cell r="AL786">
            <v>11</v>
          </cell>
          <cell r="AM786">
            <v>9</v>
          </cell>
          <cell r="AN786">
            <v>11</v>
          </cell>
          <cell r="AO786">
            <v>15</v>
          </cell>
          <cell r="AP786">
            <v>12</v>
          </cell>
          <cell r="AQ786">
            <v>14</v>
          </cell>
          <cell r="AR786">
            <v>8</v>
          </cell>
          <cell r="AS786">
            <v>10</v>
          </cell>
          <cell r="AT786">
            <v>11</v>
          </cell>
          <cell r="AU786">
            <v>11</v>
          </cell>
          <cell r="AV786">
            <v>7</v>
          </cell>
          <cell r="AW786">
            <v>8</v>
          </cell>
          <cell r="AX786">
            <v>10</v>
          </cell>
          <cell r="AY786">
            <v>6</v>
          </cell>
          <cell r="AZ786">
            <v>5</v>
          </cell>
          <cell r="BA786">
            <v>5</v>
          </cell>
          <cell r="BB786">
            <v>7</v>
          </cell>
          <cell r="BC786">
            <v>6</v>
          </cell>
          <cell r="BD786">
            <v>4</v>
          </cell>
          <cell r="BE786">
            <v>1</v>
          </cell>
          <cell r="BF786">
            <v>2</v>
          </cell>
          <cell r="BG786">
            <v>2</v>
          </cell>
          <cell r="BH786">
            <v>2</v>
          </cell>
          <cell r="BI786">
            <v>3</v>
          </cell>
          <cell r="BJ786">
            <v>4</v>
          </cell>
          <cell r="BK786">
            <v>2</v>
          </cell>
          <cell r="BL786">
            <v>0</v>
          </cell>
          <cell r="BM786">
            <v>4</v>
          </cell>
          <cell r="BN786">
            <v>2</v>
          </cell>
          <cell r="BO786">
            <v>4</v>
          </cell>
          <cell r="BP786">
            <v>1</v>
          </cell>
          <cell r="BQ786">
            <v>4</v>
          </cell>
          <cell r="BR786">
            <v>1</v>
          </cell>
          <cell r="BS786">
            <v>2</v>
          </cell>
          <cell r="BT786">
            <v>3</v>
          </cell>
          <cell r="BU786">
            <v>2</v>
          </cell>
          <cell r="BV786">
            <v>4</v>
          </cell>
          <cell r="BW786">
            <v>4</v>
          </cell>
          <cell r="BX786">
            <v>0</v>
          </cell>
          <cell r="BY786">
            <v>1</v>
          </cell>
          <cell r="BZ786">
            <v>2</v>
          </cell>
          <cell r="CA786">
            <v>3</v>
          </cell>
          <cell r="CB786">
            <v>2</v>
          </cell>
          <cell r="CC786">
            <v>2</v>
          </cell>
          <cell r="CD786">
            <v>3</v>
          </cell>
          <cell r="CE786">
            <v>0</v>
          </cell>
          <cell r="CF786">
            <v>1</v>
          </cell>
          <cell r="CG786">
            <v>1</v>
          </cell>
          <cell r="CH786">
            <v>2</v>
          </cell>
          <cell r="CI786">
            <v>1</v>
          </cell>
          <cell r="CJ786">
            <v>4</v>
          </cell>
          <cell r="CK786">
            <v>2</v>
          </cell>
          <cell r="CL786">
            <v>0</v>
          </cell>
          <cell r="CM786">
            <v>0</v>
          </cell>
          <cell r="CN786">
            <v>0</v>
          </cell>
          <cell r="CO786">
            <v>1</v>
          </cell>
          <cell r="CP786">
            <v>0</v>
          </cell>
          <cell r="CQ786">
            <v>1</v>
          </cell>
          <cell r="CR786">
            <v>0</v>
          </cell>
          <cell r="CS786">
            <v>0</v>
          </cell>
          <cell r="CT786">
            <v>0</v>
          </cell>
          <cell r="CU786">
            <v>0</v>
          </cell>
          <cell r="CV786">
            <v>0</v>
          </cell>
          <cell r="CW786">
            <v>0</v>
          </cell>
          <cell r="CX786">
            <v>0</v>
          </cell>
          <cell r="CY786">
            <v>0</v>
          </cell>
          <cell r="CZ786">
            <v>0</v>
          </cell>
          <cell r="DA786">
            <v>0</v>
          </cell>
          <cell r="DB786">
            <v>0</v>
          </cell>
          <cell r="DC786">
            <v>0</v>
          </cell>
          <cell r="DD786">
            <v>0</v>
          </cell>
          <cell r="DE786">
            <v>0</v>
          </cell>
        </row>
        <row r="787">
          <cell r="A787" t="str">
            <v>ｼﾞﾝｸ52</v>
          </cell>
          <cell r="B787" t="str">
            <v>ｼﾞﾝｸ</v>
          </cell>
          <cell r="C787">
            <v>5</v>
          </cell>
          <cell r="D787">
            <v>2</v>
          </cell>
          <cell r="E787">
            <v>8</v>
          </cell>
          <cell r="F787">
            <v>17</v>
          </cell>
          <cell r="G787">
            <v>7</v>
          </cell>
          <cell r="H787">
            <v>18</v>
          </cell>
          <cell r="I787">
            <v>16</v>
          </cell>
          <cell r="J787">
            <v>11</v>
          </cell>
          <cell r="K787">
            <v>7</v>
          </cell>
          <cell r="L787">
            <v>12</v>
          </cell>
          <cell r="M787">
            <v>13</v>
          </cell>
          <cell r="N787">
            <v>11</v>
          </cell>
          <cell r="O787">
            <v>7</v>
          </cell>
          <cell r="P787">
            <v>6</v>
          </cell>
          <cell r="Q787">
            <v>5</v>
          </cell>
          <cell r="R787">
            <v>7</v>
          </cell>
          <cell r="S787">
            <v>7</v>
          </cell>
          <cell r="T787">
            <v>6</v>
          </cell>
          <cell r="U787">
            <v>6</v>
          </cell>
          <cell r="V787">
            <v>4</v>
          </cell>
          <cell r="W787">
            <v>3</v>
          </cell>
          <cell r="X787">
            <v>4</v>
          </cell>
          <cell r="Y787">
            <v>3</v>
          </cell>
          <cell r="Z787">
            <v>3</v>
          </cell>
          <cell r="AA787">
            <v>3</v>
          </cell>
          <cell r="AB787">
            <v>3</v>
          </cell>
          <cell r="AC787">
            <v>2</v>
          </cell>
          <cell r="AD787">
            <v>4</v>
          </cell>
          <cell r="AE787">
            <v>7</v>
          </cell>
          <cell r="AF787">
            <v>3</v>
          </cell>
          <cell r="AG787">
            <v>5</v>
          </cell>
          <cell r="AH787">
            <v>3</v>
          </cell>
          <cell r="AI787">
            <v>7</v>
          </cell>
          <cell r="AJ787">
            <v>9</v>
          </cell>
          <cell r="AK787">
            <v>7</v>
          </cell>
          <cell r="AL787">
            <v>9</v>
          </cell>
          <cell r="AM787">
            <v>15</v>
          </cell>
          <cell r="AN787">
            <v>11</v>
          </cell>
          <cell r="AO787">
            <v>13</v>
          </cell>
          <cell r="AP787">
            <v>7</v>
          </cell>
          <cell r="AQ787">
            <v>10</v>
          </cell>
          <cell r="AR787">
            <v>10</v>
          </cell>
          <cell r="AS787">
            <v>7</v>
          </cell>
          <cell r="AT787">
            <v>11</v>
          </cell>
          <cell r="AU787">
            <v>12</v>
          </cell>
          <cell r="AV787">
            <v>6</v>
          </cell>
          <cell r="AW787">
            <v>12</v>
          </cell>
          <cell r="AX787">
            <v>12</v>
          </cell>
          <cell r="AY787">
            <v>5</v>
          </cell>
          <cell r="AZ787">
            <v>6</v>
          </cell>
          <cell r="BA787">
            <v>4</v>
          </cell>
          <cell r="BB787">
            <v>3</v>
          </cell>
          <cell r="BC787">
            <v>6</v>
          </cell>
          <cell r="BD787">
            <v>3</v>
          </cell>
          <cell r="BE787">
            <v>2</v>
          </cell>
          <cell r="BF787">
            <v>4</v>
          </cell>
          <cell r="BG787">
            <v>2</v>
          </cell>
          <cell r="BH787">
            <v>2</v>
          </cell>
          <cell r="BI787">
            <v>1</v>
          </cell>
          <cell r="BJ787">
            <v>1</v>
          </cell>
          <cell r="BK787">
            <v>1</v>
          </cell>
          <cell r="BL787">
            <v>4</v>
          </cell>
          <cell r="BM787">
            <v>1</v>
          </cell>
          <cell r="BN787">
            <v>1</v>
          </cell>
          <cell r="BO787">
            <v>4</v>
          </cell>
          <cell r="BP787">
            <v>1</v>
          </cell>
          <cell r="BQ787">
            <v>3</v>
          </cell>
          <cell r="BR787">
            <v>4</v>
          </cell>
          <cell r="BS787">
            <v>2</v>
          </cell>
          <cell r="BT787">
            <v>9</v>
          </cell>
          <cell r="BU787">
            <v>2</v>
          </cell>
          <cell r="BV787">
            <v>2</v>
          </cell>
          <cell r="BW787">
            <v>3</v>
          </cell>
          <cell r="BX787">
            <v>2</v>
          </cell>
          <cell r="BY787">
            <v>3</v>
          </cell>
          <cell r="BZ787">
            <v>0</v>
          </cell>
          <cell r="CA787">
            <v>2</v>
          </cell>
          <cell r="CB787">
            <v>0</v>
          </cell>
          <cell r="CC787">
            <v>7</v>
          </cell>
          <cell r="CD787">
            <v>1</v>
          </cell>
          <cell r="CE787">
            <v>1</v>
          </cell>
          <cell r="CF787">
            <v>3</v>
          </cell>
          <cell r="CG787">
            <v>1</v>
          </cell>
          <cell r="CH787">
            <v>2</v>
          </cell>
          <cell r="CI787">
            <v>2</v>
          </cell>
          <cell r="CJ787">
            <v>2</v>
          </cell>
          <cell r="CK787">
            <v>3</v>
          </cell>
          <cell r="CL787">
            <v>2</v>
          </cell>
          <cell r="CM787">
            <v>1</v>
          </cell>
          <cell r="CN787">
            <v>0</v>
          </cell>
          <cell r="CO787">
            <v>0</v>
          </cell>
          <cell r="CP787">
            <v>0</v>
          </cell>
          <cell r="CQ787">
            <v>1</v>
          </cell>
          <cell r="CR787">
            <v>1</v>
          </cell>
          <cell r="CS787">
            <v>0</v>
          </cell>
          <cell r="CT787">
            <v>0</v>
          </cell>
          <cell r="CU787">
            <v>0</v>
          </cell>
          <cell r="CV787">
            <v>0</v>
          </cell>
          <cell r="CW787">
            <v>0</v>
          </cell>
          <cell r="CX787">
            <v>0</v>
          </cell>
          <cell r="CY787">
            <v>0</v>
          </cell>
          <cell r="CZ787">
            <v>0</v>
          </cell>
          <cell r="DA787">
            <v>0</v>
          </cell>
          <cell r="DB787">
            <v>0</v>
          </cell>
          <cell r="DC787">
            <v>0</v>
          </cell>
          <cell r="DD787">
            <v>0</v>
          </cell>
          <cell r="DE787">
            <v>0</v>
          </cell>
        </row>
        <row r="788">
          <cell r="A788" t="str">
            <v>ﾀｻﾞﾜ51</v>
          </cell>
          <cell r="B788" t="str">
            <v>ﾀｻﾞﾜ</v>
          </cell>
          <cell r="C788">
            <v>5</v>
          </cell>
          <cell r="D788">
            <v>1</v>
          </cell>
          <cell r="E788">
            <v>1</v>
          </cell>
          <cell r="F788">
            <v>1</v>
          </cell>
          <cell r="G788">
            <v>1</v>
          </cell>
          <cell r="H788">
            <v>1</v>
          </cell>
          <cell r="I788">
            <v>2</v>
          </cell>
          <cell r="J788">
            <v>2</v>
          </cell>
          <cell r="K788">
            <v>1</v>
          </cell>
          <cell r="L788">
            <v>2</v>
          </cell>
          <cell r="M788">
            <v>1</v>
          </cell>
          <cell r="N788">
            <v>0</v>
          </cell>
          <cell r="O788">
            <v>2</v>
          </cell>
          <cell r="P788">
            <v>1</v>
          </cell>
          <cell r="Q788">
            <v>0</v>
          </cell>
          <cell r="R788">
            <v>1</v>
          </cell>
          <cell r="S788">
            <v>1</v>
          </cell>
          <cell r="T788">
            <v>1</v>
          </cell>
          <cell r="U788">
            <v>3</v>
          </cell>
          <cell r="V788">
            <v>0</v>
          </cell>
          <cell r="W788">
            <v>0</v>
          </cell>
          <cell r="X788">
            <v>1</v>
          </cell>
          <cell r="Y788">
            <v>0</v>
          </cell>
          <cell r="Z788">
            <v>2</v>
          </cell>
          <cell r="AA788">
            <v>1</v>
          </cell>
          <cell r="AB788">
            <v>0</v>
          </cell>
          <cell r="AC788">
            <v>0</v>
          </cell>
          <cell r="AD788">
            <v>2</v>
          </cell>
          <cell r="AE788">
            <v>2</v>
          </cell>
          <cell r="AF788">
            <v>1</v>
          </cell>
          <cell r="AG788">
            <v>1</v>
          </cell>
          <cell r="AH788">
            <v>0</v>
          </cell>
          <cell r="AI788">
            <v>0</v>
          </cell>
          <cell r="AJ788">
            <v>1</v>
          </cell>
          <cell r="AK788">
            <v>2</v>
          </cell>
          <cell r="AL788">
            <v>0</v>
          </cell>
          <cell r="AM788">
            <v>0</v>
          </cell>
          <cell r="AN788">
            <v>1</v>
          </cell>
          <cell r="AO788">
            <v>0</v>
          </cell>
          <cell r="AP788">
            <v>0</v>
          </cell>
          <cell r="AQ788">
            <v>2</v>
          </cell>
          <cell r="AR788">
            <v>0</v>
          </cell>
          <cell r="AS788">
            <v>2</v>
          </cell>
          <cell r="AT788">
            <v>0</v>
          </cell>
          <cell r="AU788">
            <v>4</v>
          </cell>
          <cell r="AV788">
            <v>2</v>
          </cell>
          <cell r="AW788">
            <v>2</v>
          </cell>
          <cell r="AX788">
            <v>1</v>
          </cell>
          <cell r="AY788">
            <v>3</v>
          </cell>
          <cell r="AZ788">
            <v>2</v>
          </cell>
          <cell r="BA788">
            <v>0</v>
          </cell>
          <cell r="BB788">
            <v>2</v>
          </cell>
          <cell r="BC788">
            <v>1</v>
          </cell>
          <cell r="BD788">
            <v>1</v>
          </cell>
          <cell r="BE788">
            <v>3</v>
          </cell>
          <cell r="BF788">
            <v>2</v>
          </cell>
          <cell r="BG788">
            <v>1</v>
          </cell>
          <cell r="BH788">
            <v>4</v>
          </cell>
          <cell r="BI788">
            <v>0</v>
          </cell>
          <cell r="BJ788">
            <v>6</v>
          </cell>
          <cell r="BK788">
            <v>1</v>
          </cell>
          <cell r="BL788">
            <v>3</v>
          </cell>
          <cell r="BM788">
            <v>0</v>
          </cell>
          <cell r="BN788">
            <v>2</v>
          </cell>
          <cell r="BO788">
            <v>2</v>
          </cell>
          <cell r="BP788">
            <v>1</v>
          </cell>
          <cell r="BQ788">
            <v>1</v>
          </cell>
          <cell r="BR788">
            <v>3</v>
          </cell>
          <cell r="BS788">
            <v>1</v>
          </cell>
          <cell r="BT788">
            <v>4</v>
          </cell>
          <cell r="BU788">
            <v>4</v>
          </cell>
          <cell r="BV788">
            <v>4</v>
          </cell>
          <cell r="BW788">
            <v>6</v>
          </cell>
          <cell r="BX788">
            <v>3</v>
          </cell>
          <cell r="BY788">
            <v>0</v>
          </cell>
          <cell r="BZ788">
            <v>2</v>
          </cell>
          <cell r="CA788">
            <v>0</v>
          </cell>
          <cell r="CB788">
            <v>4</v>
          </cell>
          <cell r="CC788">
            <v>3</v>
          </cell>
          <cell r="CD788">
            <v>0</v>
          </cell>
          <cell r="CE788">
            <v>1</v>
          </cell>
          <cell r="CF788">
            <v>0</v>
          </cell>
          <cell r="CG788">
            <v>0</v>
          </cell>
          <cell r="CH788">
            <v>1</v>
          </cell>
          <cell r="CI788">
            <v>1</v>
          </cell>
          <cell r="CJ788">
            <v>3</v>
          </cell>
          <cell r="CK788">
            <v>2</v>
          </cell>
          <cell r="CL788">
            <v>0</v>
          </cell>
          <cell r="CM788">
            <v>1</v>
          </cell>
          <cell r="CN788">
            <v>0</v>
          </cell>
          <cell r="CO788">
            <v>0</v>
          </cell>
          <cell r="CP788">
            <v>2</v>
          </cell>
          <cell r="CQ788">
            <v>1</v>
          </cell>
          <cell r="CR788">
            <v>1</v>
          </cell>
          <cell r="CS788">
            <v>1</v>
          </cell>
          <cell r="CT788">
            <v>1</v>
          </cell>
          <cell r="CU788">
            <v>0</v>
          </cell>
          <cell r="CV788">
            <v>0</v>
          </cell>
          <cell r="CW788">
            <v>0</v>
          </cell>
          <cell r="CX788">
            <v>0</v>
          </cell>
          <cell r="CY788">
            <v>0</v>
          </cell>
          <cell r="CZ788">
            <v>0</v>
          </cell>
          <cell r="DA788">
            <v>0</v>
          </cell>
          <cell r="DB788">
            <v>0</v>
          </cell>
          <cell r="DC788">
            <v>0</v>
          </cell>
          <cell r="DD788">
            <v>0</v>
          </cell>
          <cell r="DE788">
            <v>0</v>
          </cell>
        </row>
        <row r="789">
          <cell r="A789" t="str">
            <v>ﾀｻﾞﾜ52</v>
          </cell>
          <cell r="B789" t="str">
            <v>ﾀｻﾞﾜ</v>
          </cell>
          <cell r="C789">
            <v>5</v>
          </cell>
          <cell r="D789">
            <v>2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1</v>
          </cell>
          <cell r="M789">
            <v>0</v>
          </cell>
          <cell r="N789">
            <v>0</v>
          </cell>
          <cell r="O789">
            <v>1</v>
          </cell>
          <cell r="P789">
            <v>2</v>
          </cell>
          <cell r="Q789">
            <v>0</v>
          </cell>
          <cell r="R789">
            <v>2</v>
          </cell>
          <cell r="S789">
            <v>0</v>
          </cell>
          <cell r="T789">
            <v>0</v>
          </cell>
          <cell r="U789">
            <v>3</v>
          </cell>
          <cell r="V789">
            <v>0</v>
          </cell>
          <cell r="W789">
            <v>3</v>
          </cell>
          <cell r="X789">
            <v>2</v>
          </cell>
          <cell r="Y789">
            <v>0</v>
          </cell>
          <cell r="Z789">
            <v>0</v>
          </cell>
          <cell r="AA789">
            <v>0</v>
          </cell>
          <cell r="AB789">
            <v>2</v>
          </cell>
          <cell r="AC789">
            <v>1</v>
          </cell>
          <cell r="AD789">
            <v>1</v>
          </cell>
          <cell r="AE789">
            <v>2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2</v>
          </cell>
          <cell r="AK789">
            <v>0</v>
          </cell>
          <cell r="AL789">
            <v>0</v>
          </cell>
          <cell r="AM789">
            <v>0</v>
          </cell>
          <cell r="AN789">
            <v>1</v>
          </cell>
          <cell r="AO789">
            <v>1</v>
          </cell>
          <cell r="AP789">
            <v>0</v>
          </cell>
          <cell r="AQ789">
            <v>1</v>
          </cell>
          <cell r="AR789">
            <v>0</v>
          </cell>
          <cell r="AS789">
            <v>0</v>
          </cell>
          <cell r="AT789">
            <v>4</v>
          </cell>
          <cell r="AU789">
            <v>2</v>
          </cell>
          <cell r="AV789">
            <v>1</v>
          </cell>
          <cell r="AW789">
            <v>0</v>
          </cell>
          <cell r="AX789">
            <v>0</v>
          </cell>
          <cell r="AY789">
            <v>0</v>
          </cell>
          <cell r="AZ789">
            <v>4</v>
          </cell>
          <cell r="BA789">
            <v>0</v>
          </cell>
          <cell r="BB789">
            <v>3</v>
          </cell>
          <cell r="BC789">
            <v>1</v>
          </cell>
          <cell r="BD789">
            <v>2</v>
          </cell>
          <cell r="BE789">
            <v>4</v>
          </cell>
          <cell r="BF789">
            <v>1</v>
          </cell>
          <cell r="BG789">
            <v>2</v>
          </cell>
          <cell r="BH789">
            <v>2</v>
          </cell>
          <cell r="BI789">
            <v>1</v>
          </cell>
          <cell r="BJ789">
            <v>1</v>
          </cell>
          <cell r="BK789">
            <v>2</v>
          </cell>
          <cell r="BL789">
            <v>1</v>
          </cell>
          <cell r="BM789">
            <v>0</v>
          </cell>
          <cell r="BN789">
            <v>1</v>
          </cell>
          <cell r="BO789">
            <v>3</v>
          </cell>
          <cell r="BP789">
            <v>3</v>
          </cell>
          <cell r="BQ789">
            <v>3</v>
          </cell>
          <cell r="BR789">
            <v>4</v>
          </cell>
          <cell r="BS789">
            <v>0</v>
          </cell>
          <cell r="BT789">
            <v>0</v>
          </cell>
          <cell r="BU789">
            <v>6</v>
          </cell>
          <cell r="BV789">
            <v>2</v>
          </cell>
          <cell r="BW789">
            <v>2</v>
          </cell>
          <cell r="BX789">
            <v>2</v>
          </cell>
          <cell r="BY789">
            <v>4</v>
          </cell>
          <cell r="BZ789">
            <v>1</v>
          </cell>
          <cell r="CA789">
            <v>2</v>
          </cell>
          <cell r="CB789">
            <v>1</v>
          </cell>
          <cell r="CC789">
            <v>5</v>
          </cell>
          <cell r="CD789">
            <v>3</v>
          </cell>
          <cell r="CE789">
            <v>2</v>
          </cell>
          <cell r="CF789">
            <v>0</v>
          </cell>
          <cell r="CG789">
            <v>6</v>
          </cell>
          <cell r="CH789">
            <v>2</v>
          </cell>
          <cell r="CI789">
            <v>1</v>
          </cell>
          <cell r="CJ789">
            <v>1</v>
          </cell>
          <cell r="CK789">
            <v>4</v>
          </cell>
          <cell r="CL789">
            <v>1</v>
          </cell>
          <cell r="CM789">
            <v>3</v>
          </cell>
          <cell r="CN789">
            <v>1</v>
          </cell>
          <cell r="CO789">
            <v>0</v>
          </cell>
          <cell r="CP789">
            <v>6</v>
          </cell>
          <cell r="CQ789">
            <v>3</v>
          </cell>
          <cell r="CR789">
            <v>1</v>
          </cell>
          <cell r="CS789">
            <v>3</v>
          </cell>
          <cell r="CT789">
            <v>0</v>
          </cell>
          <cell r="CU789">
            <v>0</v>
          </cell>
          <cell r="CV789">
            <v>0</v>
          </cell>
          <cell r="CW789">
            <v>0</v>
          </cell>
          <cell r="CX789">
            <v>0</v>
          </cell>
          <cell r="CY789">
            <v>0</v>
          </cell>
          <cell r="CZ789">
            <v>0</v>
          </cell>
          <cell r="DA789">
            <v>0</v>
          </cell>
          <cell r="DB789">
            <v>0</v>
          </cell>
          <cell r="DC789">
            <v>0</v>
          </cell>
          <cell r="DD789">
            <v>0</v>
          </cell>
          <cell r="DE789">
            <v>0</v>
          </cell>
        </row>
        <row r="790">
          <cell r="A790" t="str">
            <v>ﾀﾊﾞﾀ51</v>
          </cell>
          <cell r="B790" t="str">
            <v>ﾀﾊﾞﾀ</v>
          </cell>
          <cell r="C790">
            <v>5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0</v>
          </cell>
          <cell r="K790">
            <v>0</v>
          </cell>
          <cell r="L790">
            <v>2</v>
          </cell>
          <cell r="M790">
            <v>0</v>
          </cell>
          <cell r="N790">
            <v>0</v>
          </cell>
          <cell r="O790">
            <v>0</v>
          </cell>
          <cell r="P790">
            <v>1</v>
          </cell>
          <cell r="Q790">
            <v>0</v>
          </cell>
          <cell r="R790">
            <v>1</v>
          </cell>
          <cell r="S790">
            <v>0</v>
          </cell>
          <cell r="T790">
            <v>1</v>
          </cell>
          <cell r="U790">
            <v>0</v>
          </cell>
          <cell r="V790">
            <v>0</v>
          </cell>
          <cell r="W790">
            <v>0</v>
          </cell>
          <cell r="X790">
            <v>1</v>
          </cell>
          <cell r="Y790">
            <v>2</v>
          </cell>
          <cell r="Z790">
            <v>0</v>
          </cell>
          <cell r="AA790">
            <v>1</v>
          </cell>
          <cell r="AB790">
            <v>0</v>
          </cell>
          <cell r="AC790">
            <v>0</v>
          </cell>
          <cell r="AD790">
            <v>0</v>
          </cell>
          <cell r="AE790">
            <v>1</v>
          </cell>
          <cell r="AF790">
            <v>0</v>
          </cell>
          <cell r="AG790">
            <v>2</v>
          </cell>
          <cell r="AH790">
            <v>0</v>
          </cell>
          <cell r="AI790">
            <v>2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1</v>
          </cell>
          <cell r="AO790">
            <v>0</v>
          </cell>
          <cell r="AP790">
            <v>1</v>
          </cell>
          <cell r="AQ790">
            <v>0</v>
          </cell>
          <cell r="AR790">
            <v>1</v>
          </cell>
          <cell r="AS790">
            <v>2</v>
          </cell>
          <cell r="AT790">
            <v>0</v>
          </cell>
          <cell r="AU790">
            <v>1</v>
          </cell>
          <cell r="AV790">
            <v>0</v>
          </cell>
          <cell r="AW790">
            <v>1</v>
          </cell>
          <cell r="AX790">
            <v>0</v>
          </cell>
          <cell r="AY790">
            <v>1</v>
          </cell>
          <cell r="AZ790">
            <v>2</v>
          </cell>
          <cell r="BA790">
            <v>1</v>
          </cell>
          <cell r="BB790">
            <v>0</v>
          </cell>
          <cell r="BC790">
            <v>1</v>
          </cell>
          <cell r="BD790">
            <v>0</v>
          </cell>
          <cell r="BE790">
            <v>1</v>
          </cell>
          <cell r="BF790">
            <v>2</v>
          </cell>
          <cell r="BG790">
            <v>2</v>
          </cell>
          <cell r="BH790">
            <v>0</v>
          </cell>
          <cell r="BI790">
            <v>1</v>
          </cell>
          <cell r="BJ790">
            <v>1</v>
          </cell>
          <cell r="BK790">
            <v>2</v>
          </cell>
          <cell r="BL790">
            <v>0</v>
          </cell>
          <cell r="BM790">
            <v>1</v>
          </cell>
          <cell r="BN790">
            <v>0</v>
          </cell>
          <cell r="BO790">
            <v>2</v>
          </cell>
          <cell r="BP790">
            <v>1</v>
          </cell>
          <cell r="BQ790">
            <v>4</v>
          </cell>
          <cell r="BR790">
            <v>2</v>
          </cell>
          <cell r="BS790">
            <v>0</v>
          </cell>
          <cell r="BT790">
            <v>0</v>
          </cell>
          <cell r="BU790">
            <v>1</v>
          </cell>
          <cell r="BV790">
            <v>2</v>
          </cell>
          <cell r="BW790">
            <v>2</v>
          </cell>
          <cell r="BX790">
            <v>1</v>
          </cell>
          <cell r="BY790">
            <v>0</v>
          </cell>
          <cell r="BZ790">
            <v>0</v>
          </cell>
          <cell r="CA790">
            <v>0</v>
          </cell>
          <cell r="CB790">
            <v>2</v>
          </cell>
          <cell r="CC790">
            <v>0</v>
          </cell>
          <cell r="CD790">
            <v>2</v>
          </cell>
          <cell r="CE790">
            <v>2</v>
          </cell>
          <cell r="CF790">
            <v>0</v>
          </cell>
          <cell r="CG790">
            <v>0</v>
          </cell>
          <cell r="CH790">
            <v>0</v>
          </cell>
          <cell r="CI790">
            <v>1</v>
          </cell>
          <cell r="CJ790">
            <v>1</v>
          </cell>
          <cell r="CK790">
            <v>0</v>
          </cell>
          <cell r="CL790">
            <v>1</v>
          </cell>
          <cell r="CM790">
            <v>0</v>
          </cell>
          <cell r="CN790">
            <v>0</v>
          </cell>
          <cell r="CO790">
            <v>0</v>
          </cell>
          <cell r="CP790">
            <v>0</v>
          </cell>
          <cell r="CQ790">
            <v>1</v>
          </cell>
          <cell r="CR790">
            <v>1</v>
          </cell>
          <cell r="CS790">
            <v>0</v>
          </cell>
          <cell r="CT790">
            <v>0</v>
          </cell>
          <cell r="CU790">
            <v>1</v>
          </cell>
          <cell r="CV790">
            <v>0</v>
          </cell>
          <cell r="CW790">
            <v>0</v>
          </cell>
          <cell r="CX790">
            <v>0</v>
          </cell>
          <cell r="CY790">
            <v>0</v>
          </cell>
          <cell r="CZ790">
            <v>0</v>
          </cell>
          <cell r="DA790">
            <v>0</v>
          </cell>
          <cell r="DB790">
            <v>0</v>
          </cell>
          <cell r="DC790">
            <v>0</v>
          </cell>
          <cell r="DD790">
            <v>0</v>
          </cell>
          <cell r="DE790">
            <v>0</v>
          </cell>
        </row>
        <row r="791">
          <cell r="A791" t="str">
            <v>ﾀﾊﾞﾀ52</v>
          </cell>
          <cell r="B791" t="str">
            <v>ﾀﾊﾞﾀ</v>
          </cell>
          <cell r="C791">
            <v>5</v>
          </cell>
          <cell r="D791">
            <v>2</v>
          </cell>
          <cell r="E791">
            <v>0</v>
          </cell>
          <cell r="F791">
            <v>1</v>
          </cell>
          <cell r="G791">
            <v>0</v>
          </cell>
          <cell r="H791">
            <v>0</v>
          </cell>
          <cell r="I791">
            <v>2</v>
          </cell>
          <cell r="J791">
            <v>0</v>
          </cell>
          <cell r="K791">
            <v>1</v>
          </cell>
          <cell r="L791">
            <v>0</v>
          </cell>
          <cell r="M791">
            <v>1</v>
          </cell>
          <cell r="N791">
            <v>0</v>
          </cell>
          <cell r="O791">
            <v>1</v>
          </cell>
          <cell r="P791">
            <v>0</v>
          </cell>
          <cell r="Q791">
            <v>0</v>
          </cell>
          <cell r="R791">
            <v>1</v>
          </cell>
          <cell r="S791">
            <v>0</v>
          </cell>
          <cell r="T791">
            <v>0</v>
          </cell>
          <cell r="U791">
            <v>2</v>
          </cell>
          <cell r="V791">
            <v>1</v>
          </cell>
          <cell r="W791">
            <v>2</v>
          </cell>
          <cell r="X791">
            <v>0</v>
          </cell>
          <cell r="Y791">
            <v>1</v>
          </cell>
          <cell r="Z791">
            <v>2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1</v>
          </cell>
          <cell r="AG791">
            <v>1</v>
          </cell>
          <cell r="AH791">
            <v>0</v>
          </cell>
          <cell r="AI791">
            <v>1</v>
          </cell>
          <cell r="AJ791">
            <v>0</v>
          </cell>
          <cell r="AK791">
            <v>1</v>
          </cell>
          <cell r="AL791">
            <v>0</v>
          </cell>
          <cell r="AM791">
            <v>0</v>
          </cell>
          <cell r="AN791">
            <v>0</v>
          </cell>
          <cell r="AO791">
            <v>1</v>
          </cell>
          <cell r="AP791">
            <v>2</v>
          </cell>
          <cell r="AQ791">
            <v>0</v>
          </cell>
          <cell r="AR791">
            <v>1</v>
          </cell>
          <cell r="AS791">
            <v>0</v>
          </cell>
          <cell r="AT791">
            <v>0</v>
          </cell>
          <cell r="AU791">
            <v>1</v>
          </cell>
          <cell r="AV791">
            <v>1</v>
          </cell>
          <cell r="AW791">
            <v>0</v>
          </cell>
          <cell r="AX791">
            <v>0</v>
          </cell>
          <cell r="AY791">
            <v>0</v>
          </cell>
          <cell r="AZ791">
            <v>1</v>
          </cell>
          <cell r="BA791">
            <v>1</v>
          </cell>
          <cell r="BB791">
            <v>0</v>
          </cell>
          <cell r="BC791">
            <v>0</v>
          </cell>
          <cell r="BD791">
            <v>2</v>
          </cell>
          <cell r="BE791">
            <v>3</v>
          </cell>
          <cell r="BF791">
            <v>1</v>
          </cell>
          <cell r="BG791">
            <v>1</v>
          </cell>
          <cell r="BH791">
            <v>1</v>
          </cell>
          <cell r="BI791">
            <v>1</v>
          </cell>
          <cell r="BJ791">
            <v>2</v>
          </cell>
          <cell r="BK791">
            <v>2</v>
          </cell>
          <cell r="BL791">
            <v>0</v>
          </cell>
          <cell r="BM791">
            <v>0</v>
          </cell>
          <cell r="BN791">
            <v>1</v>
          </cell>
          <cell r="BO791">
            <v>4</v>
          </cell>
          <cell r="BP791">
            <v>0</v>
          </cell>
          <cell r="BQ791">
            <v>4</v>
          </cell>
          <cell r="BR791">
            <v>0</v>
          </cell>
          <cell r="BS791">
            <v>2</v>
          </cell>
          <cell r="BT791">
            <v>1</v>
          </cell>
          <cell r="BU791">
            <v>1</v>
          </cell>
          <cell r="BV791">
            <v>0</v>
          </cell>
          <cell r="BW791">
            <v>2</v>
          </cell>
          <cell r="BX791">
            <v>1</v>
          </cell>
          <cell r="BY791">
            <v>0</v>
          </cell>
          <cell r="BZ791">
            <v>1</v>
          </cell>
          <cell r="CA791">
            <v>1</v>
          </cell>
          <cell r="CB791">
            <v>3</v>
          </cell>
          <cell r="CC791">
            <v>1</v>
          </cell>
          <cell r="CD791">
            <v>2</v>
          </cell>
          <cell r="CE791">
            <v>1</v>
          </cell>
          <cell r="CF791">
            <v>0</v>
          </cell>
          <cell r="CG791">
            <v>2</v>
          </cell>
          <cell r="CH791">
            <v>0</v>
          </cell>
          <cell r="CI791">
            <v>1</v>
          </cell>
          <cell r="CJ791">
            <v>0</v>
          </cell>
          <cell r="CK791">
            <v>1</v>
          </cell>
          <cell r="CL791">
            <v>0</v>
          </cell>
          <cell r="CM791">
            <v>0</v>
          </cell>
          <cell r="CN791">
            <v>0</v>
          </cell>
          <cell r="CO791">
            <v>1</v>
          </cell>
          <cell r="CP791">
            <v>1</v>
          </cell>
          <cell r="CQ791">
            <v>2</v>
          </cell>
          <cell r="CR791">
            <v>1</v>
          </cell>
          <cell r="CS791">
            <v>1</v>
          </cell>
          <cell r="CT791">
            <v>0</v>
          </cell>
          <cell r="CU791">
            <v>0</v>
          </cell>
          <cell r="CV791">
            <v>0</v>
          </cell>
          <cell r="CW791">
            <v>1</v>
          </cell>
          <cell r="CX791">
            <v>0</v>
          </cell>
          <cell r="CY791">
            <v>0</v>
          </cell>
          <cell r="CZ791">
            <v>0</v>
          </cell>
          <cell r="DA791">
            <v>0</v>
          </cell>
          <cell r="DB791">
            <v>1</v>
          </cell>
          <cell r="DC791">
            <v>0</v>
          </cell>
          <cell r="DD791">
            <v>0</v>
          </cell>
          <cell r="DE791">
            <v>0</v>
          </cell>
        </row>
        <row r="792">
          <cell r="A792" t="str">
            <v>ﾄﾁｸﾎ51</v>
          </cell>
          <cell r="B792" t="str">
            <v>ﾄﾁｸﾎ</v>
          </cell>
          <cell r="C792">
            <v>5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1</v>
          </cell>
          <cell r="K792">
            <v>0</v>
          </cell>
          <cell r="L792">
            <v>0</v>
          </cell>
          <cell r="M792">
            <v>1</v>
          </cell>
          <cell r="N792">
            <v>3</v>
          </cell>
          <cell r="O792">
            <v>1</v>
          </cell>
          <cell r="P792">
            <v>0</v>
          </cell>
          <cell r="Q792">
            <v>1</v>
          </cell>
          <cell r="R792">
            <v>0</v>
          </cell>
          <cell r="S792">
            <v>3</v>
          </cell>
          <cell r="T792">
            <v>3</v>
          </cell>
          <cell r="U792">
            <v>0</v>
          </cell>
          <cell r="V792">
            <v>2</v>
          </cell>
          <cell r="W792">
            <v>1</v>
          </cell>
          <cell r="X792">
            <v>1</v>
          </cell>
          <cell r="Y792">
            <v>0</v>
          </cell>
          <cell r="Z792">
            <v>1</v>
          </cell>
          <cell r="AA792">
            <v>1</v>
          </cell>
          <cell r="AB792">
            <v>1</v>
          </cell>
          <cell r="AC792">
            <v>1</v>
          </cell>
          <cell r="AD792">
            <v>1</v>
          </cell>
          <cell r="AE792">
            <v>0</v>
          </cell>
          <cell r="AF792">
            <v>1</v>
          </cell>
          <cell r="AG792">
            <v>0</v>
          </cell>
          <cell r="AH792">
            <v>0</v>
          </cell>
          <cell r="AI792">
            <v>1</v>
          </cell>
          <cell r="AJ792">
            <v>2</v>
          </cell>
          <cell r="AK792">
            <v>0</v>
          </cell>
          <cell r="AL792">
            <v>0</v>
          </cell>
          <cell r="AM792">
            <v>3</v>
          </cell>
          <cell r="AN792">
            <v>1</v>
          </cell>
          <cell r="AO792">
            <v>2</v>
          </cell>
          <cell r="AP792">
            <v>1</v>
          </cell>
          <cell r="AQ792">
            <v>3</v>
          </cell>
          <cell r="AR792">
            <v>2</v>
          </cell>
          <cell r="AS792">
            <v>0</v>
          </cell>
          <cell r="AT792">
            <v>2</v>
          </cell>
          <cell r="AU792">
            <v>1</v>
          </cell>
          <cell r="AV792">
            <v>2</v>
          </cell>
          <cell r="AW792">
            <v>1</v>
          </cell>
          <cell r="AX792">
            <v>0</v>
          </cell>
          <cell r="AY792">
            <v>0</v>
          </cell>
          <cell r="AZ792">
            <v>1</v>
          </cell>
          <cell r="BA792">
            <v>1</v>
          </cell>
          <cell r="BB792">
            <v>1</v>
          </cell>
          <cell r="BC792">
            <v>0</v>
          </cell>
          <cell r="BD792">
            <v>1</v>
          </cell>
          <cell r="BE792">
            <v>2</v>
          </cell>
          <cell r="BF792">
            <v>2</v>
          </cell>
          <cell r="BG792">
            <v>0</v>
          </cell>
          <cell r="BH792">
            <v>2</v>
          </cell>
          <cell r="BI792">
            <v>3</v>
          </cell>
          <cell r="BJ792">
            <v>1</v>
          </cell>
          <cell r="BK792">
            <v>2</v>
          </cell>
          <cell r="BL792">
            <v>2</v>
          </cell>
          <cell r="BM792">
            <v>2</v>
          </cell>
          <cell r="BN792">
            <v>2</v>
          </cell>
          <cell r="BO792">
            <v>2</v>
          </cell>
          <cell r="BP792">
            <v>3</v>
          </cell>
          <cell r="BQ792">
            <v>3</v>
          </cell>
          <cell r="BR792">
            <v>1</v>
          </cell>
          <cell r="BS792">
            <v>0</v>
          </cell>
          <cell r="BT792">
            <v>5</v>
          </cell>
          <cell r="BU792">
            <v>0</v>
          </cell>
          <cell r="BV792">
            <v>3</v>
          </cell>
          <cell r="BW792">
            <v>0</v>
          </cell>
          <cell r="BX792">
            <v>1</v>
          </cell>
          <cell r="BY792">
            <v>2</v>
          </cell>
          <cell r="BZ792">
            <v>2</v>
          </cell>
          <cell r="CA792">
            <v>0</v>
          </cell>
          <cell r="CB792">
            <v>1</v>
          </cell>
          <cell r="CC792">
            <v>1</v>
          </cell>
          <cell r="CD792">
            <v>1</v>
          </cell>
          <cell r="CE792">
            <v>2</v>
          </cell>
          <cell r="CF792">
            <v>1</v>
          </cell>
          <cell r="CG792">
            <v>5</v>
          </cell>
          <cell r="CH792">
            <v>1</v>
          </cell>
          <cell r="CI792">
            <v>2</v>
          </cell>
          <cell r="CJ792">
            <v>1</v>
          </cell>
          <cell r="CK792">
            <v>1</v>
          </cell>
          <cell r="CL792">
            <v>0</v>
          </cell>
          <cell r="CM792">
            <v>2</v>
          </cell>
          <cell r="CN792">
            <v>1</v>
          </cell>
          <cell r="CO792">
            <v>1</v>
          </cell>
          <cell r="CP792">
            <v>0</v>
          </cell>
          <cell r="CQ792">
            <v>1</v>
          </cell>
          <cell r="CR792">
            <v>1</v>
          </cell>
          <cell r="CS792">
            <v>0</v>
          </cell>
          <cell r="CT792">
            <v>0</v>
          </cell>
          <cell r="CU792">
            <v>0</v>
          </cell>
          <cell r="CV792">
            <v>0</v>
          </cell>
          <cell r="CW792">
            <v>0</v>
          </cell>
          <cell r="CX792">
            <v>0</v>
          </cell>
          <cell r="CY792">
            <v>0</v>
          </cell>
          <cell r="CZ792">
            <v>0</v>
          </cell>
          <cell r="DA792">
            <v>0</v>
          </cell>
          <cell r="DB792">
            <v>0</v>
          </cell>
          <cell r="DC792">
            <v>0</v>
          </cell>
          <cell r="DD792">
            <v>0</v>
          </cell>
          <cell r="DE792">
            <v>0</v>
          </cell>
        </row>
        <row r="793">
          <cell r="A793" t="str">
            <v>ﾄﾁｸﾎ52</v>
          </cell>
          <cell r="B793" t="str">
            <v>ﾄﾁｸﾎ</v>
          </cell>
          <cell r="C793">
            <v>5</v>
          </cell>
          <cell r="D793">
            <v>2</v>
          </cell>
          <cell r="E793">
            <v>0</v>
          </cell>
          <cell r="F793">
            <v>1</v>
          </cell>
          <cell r="G793">
            <v>0</v>
          </cell>
          <cell r="H793">
            <v>0</v>
          </cell>
          <cell r="I793">
            <v>0</v>
          </cell>
          <cell r="J793">
            <v>1</v>
          </cell>
          <cell r="K793">
            <v>0</v>
          </cell>
          <cell r="L793">
            <v>1</v>
          </cell>
          <cell r="M793">
            <v>0</v>
          </cell>
          <cell r="N793">
            <v>1</v>
          </cell>
          <cell r="O793">
            <v>0</v>
          </cell>
          <cell r="P793">
            <v>2</v>
          </cell>
          <cell r="Q793">
            <v>0</v>
          </cell>
          <cell r="R793">
            <v>1</v>
          </cell>
          <cell r="S793">
            <v>1</v>
          </cell>
          <cell r="T793">
            <v>1</v>
          </cell>
          <cell r="U793">
            <v>0</v>
          </cell>
          <cell r="V793">
            <v>1</v>
          </cell>
          <cell r="W793">
            <v>1</v>
          </cell>
          <cell r="X793">
            <v>0</v>
          </cell>
          <cell r="Y793">
            <v>0</v>
          </cell>
          <cell r="Z793">
            <v>1</v>
          </cell>
          <cell r="AA793">
            <v>0</v>
          </cell>
          <cell r="AB793">
            <v>2</v>
          </cell>
          <cell r="AC793">
            <v>1</v>
          </cell>
          <cell r="AD793">
            <v>2</v>
          </cell>
          <cell r="AE793">
            <v>1</v>
          </cell>
          <cell r="AF793">
            <v>1</v>
          </cell>
          <cell r="AG793">
            <v>0</v>
          </cell>
          <cell r="AH793">
            <v>2</v>
          </cell>
          <cell r="AI793">
            <v>1</v>
          </cell>
          <cell r="AJ793">
            <v>0</v>
          </cell>
          <cell r="AK793">
            <v>0</v>
          </cell>
          <cell r="AL793">
            <v>1</v>
          </cell>
          <cell r="AM793">
            <v>0</v>
          </cell>
          <cell r="AN793">
            <v>1</v>
          </cell>
          <cell r="AO793">
            <v>1</v>
          </cell>
          <cell r="AP793">
            <v>3</v>
          </cell>
          <cell r="AQ793">
            <v>0</v>
          </cell>
          <cell r="AR793">
            <v>1</v>
          </cell>
          <cell r="AS793">
            <v>2</v>
          </cell>
          <cell r="AT793">
            <v>3</v>
          </cell>
          <cell r="AU793">
            <v>2</v>
          </cell>
          <cell r="AV793">
            <v>2</v>
          </cell>
          <cell r="AW793">
            <v>0</v>
          </cell>
          <cell r="AX793">
            <v>1</v>
          </cell>
          <cell r="AY793">
            <v>1</v>
          </cell>
          <cell r="AZ793">
            <v>1</v>
          </cell>
          <cell r="BA793">
            <v>0</v>
          </cell>
          <cell r="BB793">
            <v>1</v>
          </cell>
          <cell r="BC793">
            <v>1</v>
          </cell>
          <cell r="BD793">
            <v>2</v>
          </cell>
          <cell r="BE793">
            <v>3</v>
          </cell>
          <cell r="BF793">
            <v>1</v>
          </cell>
          <cell r="BG793">
            <v>0</v>
          </cell>
          <cell r="BH793">
            <v>2</v>
          </cell>
          <cell r="BI793">
            <v>1</v>
          </cell>
          <cell r="BJ793">
            <v>2</v>
          </cell>
          <cell r="BK793">
            <v>0</v>
          </cell>
          <cell r="BL793">
            <v>2</v>
          </cell>
          <cell r="BM793">
            <v>0</v>
          </cell>
          <cell r="BN793">
            <v>7</v>
          </cell>
          <cell r="BO793">
            <v>1</v>
          </cell>
          <cell r="BP793">
            <v>2</v>
          </cell>
          <cell r="BQ793">
            <v>2</v>
          </cell>
          <cell r="BR793">
            <v>2</v>
          </cell>
          <cell r="BS793">
            <v>2</v>
          </cell>
          <cell r="BT793">
            <v>3</v>
          </cell>
          <cell r="BU793">
            <v>3</v>
          </cell>
          <cell r="BV793">
            <v>0</v>
          </cell>
          <cell r="BW793">
            <v>0</v>
          </cell>
          <cell r="BX793">
            <v>1</v>
          </cell>
          <cell r="BY793">
            <v>2</v>
          </cell>
          <cell r="BZ793">
            <v>2</v>
          </cell>
          <cell r="CA793">
            <v>5</v>
          </cell>
          <cell r="CB793">
            <v>3</v>
          </cell>
          <cell r="CC793">
            <v>3</v>
          </cell>
          <cell r="CD793">
            <v>1</v>
          </cell>
          <cell r="CE793">
            <v>1</v>
          </cell>
          <cell r="CF793">
            <v>2</v>
          </cell>
          <cell r="CG793">
            <v>1</v>
          </cell>
          <cell r="CH793">
            <v>1</v>
          </cell>
          <cell r="CI793">
            <v>3</v>
          </cell>
          <cell r="CJ793">
            <v>0</v>
          </cell>
          <cell r="CK793">
            <v>2</v>
          </cell>
          <cell r="CL793">
            <v>2</v>
          </cell>
          <cell r="CM793">
            <v>3</v>
          </cell>
          <cell r="CN793">
            <v>0</v>
          </cell>
          <cell r="CO793">
            <v>1</v>
          </cell>
          <cell r="CP793">
            <v>2</v>
          </cell>
          <cell r="CQ793">
            <v>2</v>
          </cell>
          <cell r="CR793">
            <v>2</v>
          </cell>
          <cell r="CS793">
            <v>0</v>
          </cell>
          <cell r="CT793">
            <v>1</v>
          </cell>
          <cell r="CU793">
            <v>0</v>
          </cell>
          <cell r="CV793">
            <v>1</v>
          </cell>
          <cell r="CW793">
            <v>0</v>
          </cell>
          <cell r="CX793">
            <v>0</v>
          </cell>
          <cell r="CY793">
            <v>0</v>
          </cell>
          <cell r="CZ793">
            <v>1</v>
          </cell>
          <cell r="DA793">
            <v>0</v>
          </cell>
          <cell r="DB793">
            <v>0</v>
          </cell>
          <cell r="DC793">
            <v>0</v>
          </cell>
          <cell r="DD793">
            <v>0</v>
          </cell>
          <cell r="DE793">
            <v>0</v>
          </cell>
        </row>
        <row r="794">
          <cell r="A794" t="str">
            <v>ﾄﾂｶ 51</v>
          </cell>
          <cell r="B794" t="str">
            <v xml:space="preserve">ﾄﾂｶ </v>
          </cell>
          <cell r="C794">
            <v>5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1</v>
          </cell>
          <cell r="R794">
            <v>0</v>
          </cell>
          <cell r="S794">
            <v>0</v>
          </cell>
          <cell r="T794">
            <v>1</v>
          </cell>
          <cell r="U794">
            <v>1</v>
          </cell>
          <cell r="V794">
            <v>0</v>
          </cell>
          <cell r="W794">
            <v>0</v>
          </cell>
          <cell r="X794">
            <v>0</v>
          </cell>
          <cell r="Y794">
            <v>1</v>
          </cell>
          <cell r="Z794">
            <v>1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1</v>
          </cell>
          <cell r="AG794">
            <v>1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1</v>
          </cell>
          <cell r="AM794">
            <v>0</v>
          </cell>
          <cell r="AN794">
            <v>1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1</v>
          </cell>
          <cell r="AT794">
            <v>1</v>
          </cell>
          <cell r="AU794">
            <v>1</v>
          </cell>
          <cell r="AV794">
            <v>0</v>
          </cell>
          <cell r="AW794">
            <v>1</v>
          </cell>
          <cell r="AX794">
            <v>0</v>
          </cell>
          <cell r="AY794">
            <v>2</v>
          </cell>
          <cell r="AZ794">
            <v>0</v>
          </cell>
          <cell r="BA794">
            <v>1</v>
          </cell>
          <cell r="BB794">
            <v>0</v>
          </cell>
          <cell r="BC794">
            <v>0</v>
          </cell>
          <cell r="BD794">
            <v>1</v>
          </cell>
          <cell r="BE794">
            <v>1</v>
          </cell>
          <cell r="BF794">
            <v>0</v>
          </cell>
          <cell r="BG794">
            <v>0</v>
          </cell>
          <cell r="BH794">
            <v>0</v>
          </cell>
          <cell r="BI794">
            <v>2</v>
          </cell>
          <cell r="BJ794">
            <v>1</v>
          </cell>
          <cell r="BK794">
            <v>0</v>
          </cell>
          <cell r="BL794">
            <v>1</v>
          </cell>
          <cell r="BM794">
            <v>2</v>
          </cell>
          <cell r="BN794">
            <v>2</v>
          </cell>
          <cell r="BO794">
            <v>2</v>
          </cell>
          <cell r="BP794">
            <v>0</v>
          </cell>
          <cell r="BQ794">
            <v>0</v>
          </cell>
          <cell r="BR794">
            <v>3</v>
          </cell>
          <cell r="BS794">
            <v>1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2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1</v>
          </cell>
          <cell r="CF794">
            <v>1</v>
          </cell>
          <cell r="CG794">
            <v>0</v>
          </cell>
          <cell r="CH794">
            <v>2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  <cell r="CN794">
            <v>1</v>
          </cell>
          <cell r="CO794">
            <v>1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</row>
        <row r="795">
          <cell r="A795" t="str">
            <v>ﾄﾂｶ 52</v>
          </cell>
          <cell r="B795" t="str">
            <v xml:space="preserve">ﾄﾂｶ </v>
          </cell>
          <cell r="C795">
            <v>5</v>
          </cell>
          <cell r="D795">
            <v>2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1</v>
          </cell>
          <cell r="S795">
            <v>0</v>
          </cell>
          <cell r="T795">
            <v>0</v>
          </cell>
          <cell r="U795">
            <v>0</v>
          </cell>
          <cell r="V795">
            <v>1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1</v>
          </cell>
          <cell r="AD795">
            <v>1</v>
          </cell>
          <cell r="AE795">
            <v>1</v>
          </cell>
          <cell r="AF795">
            <v>0</v>
          </cell>
          <cell r="AG795">
            <v>0</v>
          </cell>
          <cell r="AH795">
            <v>0</v>
          </cell>
          <cell r="AI795">
            <v>1</v>
          </cell>
          <cell r="AJ795">
            <v>1</v>
          </cell>
          <cell r="AK795">
            <v>3</v>
          </cell>
          <cell r="AL795">
            <v>1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1</v>
          </cell>
          <cell r="AS795">
            <v>1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1</v>
          </cell>
          <cell r="AY795">
            <v>1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1</v>
          </cell>
          <cell r="BH795">
            <v>2</v>
          </cell>
          <cell r="BI795">
            <v>0</v>
          </cell>
          <cell r="BJ795">
            <v>4</v>
          </cell>
          <cell r="BK795">
            <v>0</v>
          </cell>
          <cell r="BL795">
            <v>0</v>
          </cell>
          <cell r="BM795">
            <v>2</v>
          </cell>
          <cell r="BN795">
            <v>0</v>
          </cell>
          <cell r="BO795">
            <v>2</v>
          </cell>
          <cell r="BP795">
            <v>1</v>
          </cell>
          <cell r="BQ795">
            <v>0</v>
          </cell>
          <cell r="BR795">
            <v>0</v>
          </cell>
          <cell r="BS795">
            <v>0</v>
          </cell>
          <cell r="BT795">
            <v>1</v>
          </cell>
          <cell r="BU795">
            <v>0</v>
          </cell>
          <cell r="BV795">
            <v>0</v>
          </cell>
          <cell r="BW795">
            <v>2</v>
          </cell>
          <cell r="BX795">
            <v>1</v>
          </cell>
          <cell r="BY795">
            <v>0</v>
          </cell>
          <cell r="BZ795">
            <v>1</v>
          </cell>
          <cell r="CA795">
            <v>0</v>
          </cell>
          <cell r="CB795">
            <v>0</v>
          </cell>
          <cell r="CC795">
            <v>2</v>
          </cell>
          <cell r="CD795">
            <v>1</v>
          </cell>
          <cell r="CE795">
            <v>0</v>
          </cell>
          <cell r="CF795">
            <v>1</v>
          </cell>
          <cell r="CG795">
            <v>0</v>
          </cell>
          <cell r="CH795">
            <v>0</v>
          </cell>
          <cell r="CI795">
            <v>1</v>
          </cell>
          <cell r="CJ795">
            <v>2</v>
          </cell>
          <cell r="CK795">
            <v>0</v>
          </cell>
          <cell r="CL795">
            <v>2</v>
          </cell>
          <cell r="CM795">
            <v>0</v>
          </cell>
          <cell r="CN795">
            <v>0</v>
          </cell>
          <cell r="CO795">
            <v>0</v>
          </cell>
          <cell r="CP795">
            <v>0</v>
          </cell>
          <cell r="CQ795">
            <v>1</v>
          </cell>
          <cell r="CR795">
            <v>0</v>
          </cell>
          <cell r="CS795">
            <v>0</v>
          </cell>
          <cell r="CT795">
            <v>0</v>
          </cell>
          <cell r="CU795">
            <v>0</v>
          </cell>
          <cell r="CV795">
            <v>0</v>
          </cell>
          <cell r="CW795">
            <v>0</v>
          </cell>
          <cell r="CX795">
            <v>0</v>
          </cell>
          <cell r="CY795">
            <v>0</v>
          </cell>
          <cell r="CZ795">
            <v>0</v>
          </cell>
          <cell r="DA795">
            <v>0</v>
          </cell>
          <cell r="DB795">
            <v>0</v>
          </cell>
          <cell r="DC795">
            <v>0</v>
          </cell>
          <cell r="DD795">
            <v>0</v>
          </cell>
          <cell r="DE795">
            <v>0</v>
          </cell>
        </row>
        <row r="796">
          <cell r="A796" t="str">
            <v>ﾆｸﾙﾒ51</v>
          </cell>
          <cell r="B796" t="str">
            <v>ﾆｸﾙﾒ</v>
          </cell>
          <cell r="C796">
            <v>5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2</v>
          </cell>
          <cell r="P796">
            <v>0</v>
          </cell>
          <cell r="Q796">
            <v>0</v>
          </cell>
          <cell r="R796">
            <v>1</v>
          </cell>
          <cell r="S796">
            <v>1</v>
          </cell>
          <cell r="T796">
            <v>0</v>
          </cell>
          <cell r="U796">
            <v>0</v>
          </cell>
          <cell r="V796">
            <v>0</v>
          </cell>
          <cell r="W796">
            <v>1</v>
          </cell>
          <cell r="X796">
            <v>1</v>
          </cell>
          <cell r="Y796">
            <v>0</v>
          </cell>
          <cell r="Z796">
            <v>1</v>
          </cell>
          <cell r="AA796">
            <v>1</v>
          </cell>
          <cell r="AB796">
            <v>1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1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2</v>
          </cell>
          <cell r="AR796">
            <v>0</v>
          </cell>
          <cell r="AS796">
            <v>1</v>
          </cell>
          <cell r="AT796">
            <v>0</v>
          </cell>
          <cell r="AU796">
            <v>0</v>
          </cell>
          <cell r="AV796">
            <v>1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2</v>
          </cell>
          <cell r="BC796">
            <v>0</v>
          </cell>
          <cell r="BD796">
            <v>1</v>
          </cell>
          <cell r="BE796">
            <v>0</v>
          </cell>
          <cell r="BF796">
            <v>1</v>
          </cell>
          <cell r="BG796">
            <v>1</v>
          </cell>
          <cell r="BH796">
            <v>0</v>
          </cell>
          <cell r="BI796">
            <v>3</v>
          </cell>
          <cell r="BJ796">
            <v>0</v>
          </cell>
          <cell r="BK796">
            <v>1</v>
          </cell>
          <cell r="BL796">
            <v>0</v>
          </cell>
          <cell r="BM796">
            <v>1</v>
          </cell>
          <cell r="BN796">
            <v>1</v>
          </cell>
          <cell r="BO796">
            <v>1</v>
          </cell>
          <cell r="BP796">
            <v>2</v>
          </cell>
          <cell r="BQ796">
            <v>0</v>
          </cell>
          <cell r="BR796">
            <v>2</v>
          </cell>
          <cell r="BS796">
            <v>2</v>
          </cell>
          <cell r="BT796">
            <v>1</v>
          </cell>
          <cell r="BU796">
            <v>4</v>
          </cell>
          <cell r="BV796">
            <v>1</v>
          </cell>
          <cell r="BW796">
            <v>2</v>
          </cell>
          <cell r="BX796">
            <v>0</v>
          </cell>
          <cell r="BY796">
            <v>0</v>
          </cell>
          <cell r="BZ796">
            <v>1</v>
          </cell>
          <cell r="CA796">
            <v>0</v>
          </cell>
          <cell r="CB796">
            <v>0</v>
          </cell>
          <cell r="CC796">
            <v>0</v>
          </cell>
          <cell r="CD796">
            <v>1</v>
          </cell>
          <cell r="CE796">
            <v>0</v>
          </cell>
          <cell r="CF796">
            <v>2</v>
          </cell>
          <cell r="CG796">
            <v>0</v>
          </cell>
          <cell r="CH796">
            <v>0</v>
          </cell>
          <cell r="CI796">
            <v>1</v>
          </cell>
          <cell r="CJ796">
            <v>0</v>
          </cell>
          <cell r="CK796">
            <v>1</v>
          </cell>
          <cell r="CL796">
            <v>1</v>
          </cell>
          <cell r="CM796">
            <v>1</v>
          </cell>
          <cell r="CN796">
            <v>0</v>
          </cell>
          <cell r="CO796">
            <v>1</v>
          </cell>
          <cell r="CP796">
            <v>0</v>
          </cell>
          <cell r="CQ796">
            <v>1</v>
          </cell>
          <cell r="CR796">
            <v>2</v>
          </cell>
          <cell r="CS796">
            <v>0</v>
          </cell>
          <cell r="CT796">
            <v>2</v>
          </cell>
          <cell r="CU796">
            <v>0</v>
          </cell>
          <cell r="CV796">
            <v>0</v>
          </cell>
          <cell r="CW796">
            <v>0</v>
          </cell>
          <cell r="CX796">
            <v>0</v>
          </cell>
          <cell r="CY796">
            <v>0</v>
          </cell>
          <cell r="CZ796">
            <v>0</v>
          </cell>
          <cell r="DA796">
            <v>0</v>
          </cell>
          <cell r="DB796">
            <v>0</v>
          </cell>
          <cell r="DC796">
            <v>0</v>
          </cell>
          <cell r="DD796">
            <v>0</v>
          </cell>
          <cell r="DE796">
            <v>0</v>
          </cell>
        </row>
        <row r="797">
          <cell r="A797" t="str">
            <v>ﾆｸﾙﾒ52</v>
          </cell>
          <cell r="B797" t="str">
            <v>ﾆｸﾙﾒ</v>
          </cell>
          <cell r="C797">
            <v>5</v>
          </cell>
          <cell r="D797">
            <v>2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1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1</v>
          </cell>
          <cell r="T797">
            <v>1</v>
          </cell>
          <cell r="U797">
            <v>0</v>
          </cell>
          <cell r="V797">
            <v>2</v>
          </cell>
          <cell r="W797">
            <v>0</v>
          </cell>
          <cell r="X797">
            <v>0</v>
          </cell>
          <cell r="Y797">
            <v>1</v>
          </cell>
          <cell r="Z797">
            <v>1</v>
          </cell>
          <cell r="AA797">
            <v>0</v>
          </cell>
          <cell r="AB797">
            <v>1</v>
          </cell>
          <cell r="AC797">
            <v>1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1</v>
          </cell>
          <cell r="AI797">
            <v>0</v>
          </cell>
          <cell r="AJ797">
            <v>2</v>
          </cell>
          <cell r="AK797">
            <v>0</v>
          </cell>
          <cell r="AL797">
            <v>1</v>
          </cell>
          <cell r="AM797">
            <v>0</v>
          </cell>
          <cell r="AN797">
            <v>0</v>
          </cell>
          <cell r="AO797">
            <v>1</v>
          </cell>
          <cell r="AP797">
            <v>0</v>
          </cell>
          <cell r="AQ797">
            <v>0</v>
          </cell>
          <cell r="AR797">
            <v>0</v>
          </cell>
          <cell r="AS797">
            <v>1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1</v>
          </cell>
          <cell r="AY797">
            <v>0</v>
          </cell>
          <cell r="AZ797">
            <v>2</v>
          </cell>
          <cell r="BA797">
            <v>1</v>
          </cell>
          <cell r="BB797">
            <v>1</v>
          </cell>
          <cell r="BC797">
            <v>2</v>
          </cell>
          <cell r="BD797">
            <v>0</v>
          </cell>
          <cell r="BE797">
            <v>0</v>
          </cell>
          <cell r="BF797">
            <v>1</v>
          </cell>
          <cell r="BG797">
            <v>0</v>
          </cell>
          <cell r="BH797">
            <v>2</v>
          </cell>
          <cell r="BI797">
            <v>1</v>
          </cell>
          <cell r="BJ797">
            <v>1</v>
          </cell>
          <cell r="BK797">
            <v>2</v>
          </cell>
          <cell r="BL797">
            <v>2</v>
          </cell>
          <cell r="BM797">
            <v>0</v>
          </cell>
          <cell r="BN797">
            <v>2</v>
          </cell>
          <cell r="BO797">
            <v>0</v>
          </cell>
          <cell r="BP797">
            <v>1</v>
          </cell>
          <cell r="BQ797">
            <v>0</v>
          </cell>
          <cell r="BR797">
            <v>0</v>
          </cell>
          <cell r="BS797">
            <v>1</v>
          </cell>
          <cell r="BT797">
            <v>1</v>
          </cell>
          <cell r="BU797">
            <v>0</v>
          </cell>
          <cell r="BV797">
            <v>2</v>
          </cell>
          <cell r="BW797">
            <v>0</v>
          </cell>
          <cell r="BX797">
            <v>0</v>
          </cell>
          <cell r="BY797">
            <v>2</v>
          </cell>
          <cell r="BZ797">
            <v>0</v>
          </cell>
          <cell r="CA797">
            <v>1</v>
          </cell>
          <cell r="CB797">
            <v>0</v>
          </cell>
          <cell r="CC797">
            <v>0</v>
          </cell>
          <cell r="CD797">
            <v>2</v>
          </cell>
          <cell r="CE797">
            <v>1</v>
          </cell>
          <cell r="CF797">
            <v>1</v>
          </cell>
          <cell r="CG797">
            <v>1</v>
          </cell>
          <cell r="CH797">
            <v>1</v>
          </cell>
          <cell r="CI797">
            <v>0</v>
          </cell>
          <cell r="CJ797">
            <v>0</v>
          </cell>
          <cell r="CK797">
            <v>1</v>
          </cell>
          <cell r="CL797">
            <v>2</v>
          </cell>
          <cell r="CM797">
            <v>1</v>
          </cell>
          <cell r="CN797">
            <v>1</v>
          </cell>
          <cell r="CO797">
            <v>1</v>
          </cell>
          <cell r="CP797">
            <v>1</v>
          </cell>
          <cell r="CQ797">
            <v>2</v>
          </cell>
          <cell r="CR797">
            <v>0</v>
          </cell>
          <cell r="CS797">
            <v>0</v>
          </cell>
          <cell r="CT797">
            <v>0</v>
          </cell>
          <cell r="CU797">
            <v>0</v>
          </cell>
          <cell r="CV797">
            <v>0</v>
          </cell>
          <cell r="CW797">
            <v>0</v>
          </cell>
          <cell r="CX797">
            <v>1</v>
          </cell>
          <cell r="CY797">
            <v>0</v>
          </cell>
          <cell r="CZ797">
            <v>0</v>
          </cell>
          <cell r="DA797">
            <v>0</v>
          </cell>
          <cell r="DB797">
            <v>0</v>
          </cell>
          <cell r="DC797">
            <v>0</v>
          </cell>
          <cell r="DD797">
            <v>0</v>
          </cell>
          <cell r="DE797">
            <v>0</v>
          </cell>
        </row>
        <row r="798">
          <cell r="A798" t="str">
            <v>ﾆｸﾛﾀ51</v>
          </cell>
          <cell r="B798" t="str">
            <v>ﾆｸﾛﾀ</v>
          </cell>
          <cell r="C798">
            <v>5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1</v>
          </cell>
          <cell r="Q798">
            <v>1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1</v>
          </cell>
          <cell r="Y798">
            <v>1</v>
          </cell>
          <cell r="Z798">
            <v>0</v>
          </cell>
          <cell r="AA798">
            <v>2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1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1</v>
          </cell>
          <cell r="AO798">
            <v>0</v>
          </cell>
          <cell r="AP798">
            <v>1</v>
          </cell>
          <cell r="AQ798">
            <v>0</v>
          </cell>
          <cell r="AR798">
            <v>0</v>
          </cell>
          <cell r="AS798">
            <v>0</v>
          </cell>
          <cell r="AT798">
            <v>1</v>
          </cell>
          <cell r="AU798">
            <v>2</v>
          </cell>
          <cell r="AV798">
            <v>1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1</v>
          </cell>
          <cell r="BB798">
            <v>0</v>
          </cell>
          <cell r="BC798">
            <v>1</v>
          </cell>
          <cell r="BD798">
            <v>0</v>
          </cell>
          <cell r="BE798">
            <v>0</v>
          </cell>
          <cell r="BF798">
            <v>1</v>
          </cell>
          <cell r="BG798">
            <v>2</v>
          </cell>
          <cell r="BH798">
            <v>1</v>
          </cell>
          <cell r="BI798">
            <v>0</v>
          </cell>
          <cell r="BJ798">
            <v>1</v>
          </cell>
          <cell r="BK798">
            <v>1</v>
          </cell>
          <cell r="BL798">
            <v>0</v>
          </cell>
          <cell r="BM798">
            <v>2</v>
          </cell>
          <cell r="BN798">
            <v>3</v>
          </cell>
          <cell r="BO798">
            <v>1</v>
          </cell>
          <cell r="BP798">
            <v>2</v>
          </cell>
          <cell r="BQ798">
            <v>0</v>
          </cell>
          <cell r="BR798">
            <v>0</v>
          </cell>
          <cell r="BS798">
            <v>0</v>
          </cell>
          <cell r="BT798">
            <v>2</v>
          </cell>
          <cell r="BU798">
            <v>2</v>
          </cell>
          <cell r="BV798">
            <v>3</v>
          </cell>
          <cell r="BW798">
            <v>0</v>
          </cell>
          <cell r="BX798">
            <v>0</v>
          </cell>
          <cell r="BY798">
            <v>0</v>
          </cell>
          <cell r="BZ798">
            <v>2</v>
          </cell>
          <cell r="CA798">
            <v>0</v>
          </cell>
          <cell r="CB798">
            <v>1</v>
          </cell>
          <cell r="CC798">
            <v>0</v>
          </cell>
          <cell r="CD798">
            <v>1</v>
          </cell>
          <cell r="CE798">
            <v>0</v>
          </cell>
          <cell r="CF798">
            <v>0</v>
          </cell>
          <cell r="CG798">
            <v>1</v>
          </cell>
          <cell r="CH798">
            <v>1</v>
          </cell>
          <cell r="CI798">
            <v>0</v>
          </cell>
          <cell r="CJ798">
            <v>1</v>
          </cell>
          <cell r="CK798">
            <v>0</v>
          </cell>
          <cell r="CL798">
            <v>0</v>
          </cell>
          <cell r="CM798">
            <v>0</v>
          </cell>
          <cell r="CN798">
            <v>0</v>
          </cell>
          <cell r="CO798">
            <v>0</v>
          </cell>
          <cell r="CP798">
            <v>0</v>
          </cell>
          <cell r="CQ798">
            <v>1</v>
          </cell>
          <cell r="CR798">
            <v>1</v>
          </cell>
          <cell r="CS798">
            <v>0</v>
          </cell>
          <cell r="CT798">
            <v>0</v>
          </cell>
          <cell r="CU798">
            <v>0</v>
          </cell>
          <cell r="CV798">
            <v>0</v>
          </cell>
          <cell r="CW798">
            <v>0</v>
          </cell>
          <cell r="CX798">
            <v>0</v>
          </cell>
          <cell r="CY798">
            <v>0</v>
          </cell>
          <cell r="CZ798">
            <v>0</v>
          </cell>
          <cell r="DA798">
            <v>0</v>
          </cell>
          <cell r="DB798">
            <v>0</v>
          </cell>
          <cell r="DC798">
            <v>0</v>
          </cell>
          <cell r="DD798">
            <v>0</v>
          </cell>
          <cell r="DE798">
            <v>0</v>
          </cell>
        </row>
        <row r="799">
          <cell r="A799" t="str">
            <v>ﾆｸﾛﾀ52</v>
          </cell>
          <cell r="B799" t="str">
            <v>ﾆｸﾛﾀ</v>
          </cell>
          <cell r="C799">
            <v>5</v>
          </cell>
          <cell r="D799">
            <v>2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1</v>
          </cell>
          <cell r="R799">
            <v>1</v>
          </cell>
          <cell r="S799">
            <v>0</v>
          </cell>
          <cell r="T799">
            <v>1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1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1</v>
          </cell>
          <cell r="AK799">
            <v>0</v>
          </cell>
          <cell r="AL799">
            <v>0</v>
          </cell>
          <cell r="AM799">
            <v>1</v>
          </cell>
          <cell r="AN799">
            <v>0</v>
          </cell>
          <cell r="AO799">
            <v>0</v>
          </cell>
          <cell r="AP799">
            <v>0</v>
          </cell>
          <cell r="AQ799">
            <v>1</v>
          </cell>
          <cell r="AR799">
            <v>0</v>
          </cell>
          <cell r="AS799">
            <v>0</v>
          </cell>
          <cell r="AT799">
            <v>1</v>
          </cell>
          <cell r="AU799">
            <v>0</v>
          </cell>
          <cell r="AV799">
            <v>1</v>
          </cell>
          <cell r="AW799">
            <v>0</v>
          </cell>
          <cell r="AX799">
            <v>1</v>
          </cell>
          <cell r="AY799">
            <v>0</v>
          </cell>
          <cell r="AZ799">
            <v>0</v>
          </cell>
          <cell r="BA799">
            <v>1</v>
          </cell>
          <cell r="BB799">
            <v>0</v>
          </cell>
          <cell r="BC799">
            <v>1</v>
          </cell>
          <cell r="BD799">
            <v>0</v>
          </cell>
          <cell r="BE799">
            <v>1</v>
          </cell>
          <cell r="BF799">
            <v>0</v>
          </cell>
          <cell r="BG799">
            <v>1</v>
          </cell>
          <cell r="BH799">
            <v>1</v>
          </cell>
          <cell r="BI799">
            <v>0</v>
          </cell>
          <cell r="BJ799">
            <v>2</v>
          </cell>
          <cell r="BK799">
            <v>0</v>
          </cell>
          <cell r="BL799">
            <v>0</v>
          </cell>
          <cell r="BM799">
            <v>0</v>
          </cell>
          <cell r="BN799">
            <v>1</v>
          </cell>
          <cell r="BO799">
            <v>0</v>
          </cell>
          <cell r="BP799">
            <v>1</v>
          </cell>
          <cell r="BQ799">
            <v>3</v>
          </cell>
          <cell r="BR799">
            <v>0</v>
          </cell>
          <cell r="BS799">
            <v>1</v>
          </cell>
          <cell r="BT799">
            <v>0</v>
          </cell>
          <cell r="BU799">
            <v>1</v>
          </cell>
          <cell r="BV799">
            <v>0</v>
          </cell>
          <cell r="BW799">
            <v>1</v>
          </cell>
          <cell r="BX799">
            <v>1</v>
          </cell>
          <cell r="BY799">
            <v>0</v>
          </cell>
          <cell r="BZ799">
            <v>2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1</v>
          </cell>
          <cell r="CF799">
            <v>0</v>
          </cell>
          <cell r="CG799">
            <v>0</v>
          </cell>
          <cell r="CH799">
            <v>1</v>
          </cell>
          <cell r="CI799">
            <v>0</v>
          </cell>
          <cell r="CJ799">
            <v>1</v>
          </cell>
          <cell r="CK799">
            <v>0</v>
          </cell>
          <cell r="CL799">
            <v>1</v>
          </cell>
          <cell r="CM799">
            <v>1</v>
          </cell>
          <cell r="CN799">
            <v>0</v>
          </cell>
          <cell r="CO799">
            <v>2</v>
          </cell>
          <cell r="CP799">
            <v>2</v>
          </cell>
          <cell r="CQ799">
            <v>0</v>
          </cell>
          <cell r="CR799">
            <v>0</v>
          </cell>
          <cell r="CS799">
            <v>0</v>
          </cell>
          <cell r="CT799">
            <v>2</v>
          </cell>
          <cell r="CU799">
            <v>0</v>
          </cell>
          <cell r="CV799">
            <v>0</v>
          </cell>
          <cell r="CW799">
            <v>0</v>
          </cell>
          <cell r="CX799">
            <v>0</v>
          </cell>
          <cell r="CY799">
            <v>0</v>
          </cell>
          <cell r="CZ799">
            <v>0</v>
          </cell>
          <cell r="DA799">
            <v>0</v>
          </cell>
          <cell r="DB799">
            <v>0</v>
          </cell>
          <cell r="DC799">
            <v>0</v>
          </cell>
          <cell r="DD799">
            <v>0</v>
          </cell>
          <cell r="DE799">
            <v>0</v>
          </cell>
        </row>
        <row r="800">
          <cell r="A800" t="str">
            <v>ﾊﾅﾀﾞ51</v>
          </cell>
          <cell r="B800" t="str">
            <v>ﾊﾅﾀﾞ</v>
          </cell>
          <cell r="C800">
            <v>5</v>
          </cell>
          <cell r="D800">
            <v>1</v>
          </cell>
          <cell r="E800">
            <v>0</v>
          </cell>
          <cell r="F800">
            <v>1</v>
          </cell>
          <cell r="G800">
            <v>1</v>
          </cell>
          <cell r="H800">
            <v>0</v>
          </cell>
          <cell r="I800">
            <v>1</v>
          </cell>
          <cell r="J800">
            <v>2</v>
          </cell>
          <cell r="K800">
            <v>0</v>
          </cell>
          <cell r="L800">
            <v>2</v>
          </cell>
          <cell r="M800">
            <v>3</v>
          </cell>
          <cell r="N800">
            <v>0</v>
          </cell>
          <cell r="O800">
            <v>4</v>
          </cell>
          <cell r="P800">
            <v>1</v>
          </cell>
          <cell r="Q800">
            <v>2</v>
          </cell>
          <cell r="R800">
            <v>1</v>
          </cell>
          <cell r="S800">
            <v>1</v>
          </cell>
          <cell r="T800">
            <v>3</v>
          </cell>
          <cell r="U800">
            <v>0</v>
          </cell>
          <cell r="V800">
            <v>2</v>
          </cell>
          <cell r="W800">
            <v>0</v>
          </cell>
          <cell r="X800">
            <v>1</v>
          </cell>
          <cell r="Y800">
            <v>0</v>
          </cell>
          <cell r="Z800">
            <v>1</v>
          </cell>
          <cell r="AA800">
            <v>0</v>
          </cell>
          <cell r="AB800">
            <v>2</v>
          </cell>
          <cell r="AC800">
            <v>0</v>
          </cell>
          <cell r="AD800">
            <v>1</v>
          </cell>
          <cell r="AE800">
            <v>0</v>
          </cell>
          <cell r="AF800">
            <v>1</v>
          </cell>
          <cell r="AG800">
            <v>2</v>
          </cell>
          <cell r="AH800">
            <v>0</v>
          </cell>
          <cell r="AI800">
            <v>2</v>
          </cell>
          <cell r="AJ800">
            <v>2</v>
          </cell>
          <cell r="AK800">
            <v>2</v>
          </cell>
          <cell r="AL800">
            <v>0</v>
          </cell>
          <cell r="AM800">
            <v>2</v>
          </cell>
          <cell r="AN800">
            <v>2</v>
          </cell>
          <cell r="AO800">
            <v>1</v>
          </cell>
          <cell r="AP800">
            <v>4</v>
          </cell>
          <cell r="AQ800">
            <v>1</v>
          </cell>
          <cell r="AR800">
            <v>4</v>
          </cell>
          <cell r="AS800">
            <v>3</v>
          </cell>
          <cell r="AT800">
            <v>5</v>
          </cell>
          <cell r="AU800">
            <v>1</v>
          </cell>
          <cell r="AV800">
            <v>1</v>
          </cell>
          <cell r="AW800">
            <v>0</v>
          </cell>
          <cell r="AX800">
            <v>2</v>
          </cell>
          <cell r="AY800">
            <v>0</v>
          </cell>
          <cell r="AZ800">
            <v>6</v>
          </cell>
          <cell r="BA800">
            <v>1</v>
          </cell>
          <cell r="BB800">
            <v>2</v>
          </cell>
          <cell r="BC800">
            <v>1</v>
          </cell>
          <cell r="BD800">
            <v>2</v>
          </cell>
          <cell r="BE800">
            <v>1</v>
          </cell>
          <cell r="BF800">
            <v>2</v>
          </cell>
          <cell r="BG800">
            <v>1</v>
          </cell>
          <cell r="BH800">
            <v>0</v>
          </cell>
          <cell r="BI800">
            <v>4</v>
          </cell>
          <cell r="BJ800">
            <v>1</v>
          </cell>
          <cell r="BK800">
            <v>4</v>
          </cell>
          <cell r="BL800">
            <v>3</v>
          </cell>
          <cell r="BM800">
            <v>2</v>
          </cell>
          <cell r="BN800">
            <v>3</v>
          </cell>
          <cell r="BO800">
            <v>3</v>
          </cell>
          <cell r="BP800">
            <v>3</v>
          </cell>
          <cell r="BQ800">
            <v>3</v>
          </cell>
          <cell r="BR800">
            <v>7</v>
          </cell>
          <cell r="BS800">
            <v>5</v>
          </cell>
          <cell r="BT800">
            <v>3</v>
          </cell>
          <cell r="BU800">
            <v>3</v>
          </cell>
          <cell r="BV800">
            <v>1</v>
          </cell>
          <cell r="BW800">
            <v>3</v>
          </cell>
          <cell r="BX800">
            <v>1</v>
          </cell>
          <cell r="BY800">
            <v>1</v>
          </cell>
          <cell r="BZ800">
            <v>4</v>
          </cell>
          <cell r="CA800">
            <v>3</v>
          </cell>
          <cell r="CB800">
            <v>3</v>
          </cell>
          <cell r="CC800">
            <v>0</v>
          </cell>
          <cell r="CD800">
            <v>2</v>
          </cell>
          <cell r="CE800">
            <v>2</v>
          </cell>
          <cell r="CF800">
            <v>4</v>
          </cell>
          <cell r="CG800">
            <v>2</v>
          </cell>
          <cell r="CH800">
            <v>2</v>
          </cell>
          <cell r="CI800">
            <v>3</v>
          </cell>
          <cell r="CJ800">
            <v>3</v>
          </cell>
          <cell r="CK800">
            <v>0</v>
          </cell>
          <cell r="CL800">
            <v>1</v>
          </cell>
          <cell r="CM800">
            <v>0</v>
          </cell>
          <cell r="CN800">
            <v>1</v>
          </cell>
          <cell r="CO800">
            <v>1</v>
          </cell>
          <cell r="CP800">
            <v>1</v>
          </cell>
          <cell r="CQ800">
            <v>0</v>
          </cell>
          <cell r="CR800">
            <v>1</v>
          </cell>
          <cell r="CS800">
            <v>0</v>
          </cell>
          <cell r="CT800">
            <v>0</v>
          </cell>
          <cell r="CU800">
            <v>0</v>
          </cell>
          <cell r="CV800">
            <v>0</v>
          </cell>
          <cell r="CW800">
            <v>0</v>
          </cell>
          <cell r="CX800">
            <v>0</v>
          </cell>
          <cell r="CY800">
            <v>0</v>
          </cell>
          <cell r="CZ800">
            <v>0</v>
          </cell>
          <cell r="DA800">
            <v>0</v>
          </cell>
          <cell r="DB800">
            <v>0</v>
          </cell>
          <cell r="DC800">
            <v>0</v>
          </cell>
          <cell r="DD800">
            <v>0</v>
          </cell>
          <cell r="DE800">
            <v>0</v>
          </cell>
        </row>
        <row r="801">
          <cell r="A801" t="str">
            <v>ﾊﾅﾀﾞ52</v>
          </cell>
          <cell r="B801" t="str">
            <v>ﾊﾅﾀﾞ</v>
          </cell>
          <cell r="C801">
            <v>5</v>
          </cell>
          <cell r="D801">
            <v>2</v>
          </cell>
          <cell r="E801">
            <v>0</v>
          </cell>
          <cell r="F801">
            <v>1</v>
          </cell>
          <cell r="G801">
            <v>0</v>
          </cell>
          <cell r="H801">
            <v>0</v>
          </cell>
          <cell r="I801">
            <v>0</v>
          </cell>
          <cell r="J801">
            <v>1</v>
          </cell>
          <cell r="K801">
            <v>0</v>
          </cell>
          <cell r="L801">
            <v>2</v>
          </cell>
          <cell r="M801">
            <v>1</v>
          </cell>
          <cell r="N801">
            <v>2</v>
          </cell>
          <cell r="O801">
            <v>0</v>
          </cell>
          <cell r="P801">
            <v>0</v>
          </cell>
          <cell r="Q801">
            <v>2</v>
          </cell>
          <cell r="R801">
            <v>2</v>
          </cell>
          <cell r="S801">
            <v>2</v>
          </cell>
          <cell r="T801">
            <v>1</v>
          </cell>
          <cell r="U801">
            <v>2</v>
          </cell>
          <cell r="V801">
            <v>2</v>
          </cell>
          <cell r="W801">
            <v>4</v>
          </cell>
          <cell r="X801">
            <v>4</v>
          </cell>
          <cell r="Y801">
            <v>3</v>
          </cell>
          <cell r="Z801">
            <v>0</v>
          </cell>
          <cell r="AA801">
            <v>3</v>
          </cell>
          <cell r="AB801">
            <v>1</v>
          </cell>
          <cell r="AC801">
            <v>0</v>
          </cell>
          <cell r="AD801">
            <v>0</v>
          </cell>
          <cell r="AE801">
            <v>2</v>
          </cell>
          <cell r="AF801">
            <v>0</v>
          </cell>
          <cell r="AG801">
            <v>1</v>
          </cell>
          <cell r="AH801">
            <v>2</v>
          </cell>
          <cell r="AI801">
            <v>3</v>
          </cell>
          <cell r="AJ801">
            <v>1</v>
          </cell>
          <cell r="AK801">
            <v>1</v>
          </cell>
          <cell r="AL801">
            <v>0</v>
          </cell>
          <cell r="AM801">
            <v>1</v>
          </cell>
          <cell r="AN801">
            <v>0</v>
          </cell>
          <cell r="AO801">
            <v>6</v>
          </cell>
          <cell r="AP801">
            <v>1</v>
          </cell>
          <cell r="AQ801">
            <v>4</v>
          </cell>
          <cell r="AR801">
            <v>3</v>
          </cell>
          <cell r="AS801">
            <v>0</v>
          </cell>
          <cell r="AT801">
            <v>1</v>
          </cell>
          <cell r="AU801">
            <v>0</v>
          </cell>
          <cell r="AV801">
            <v>1</v>
          </cell>
          <cell r="AW801">
            <v>1</v>
          </cell>
          <cell r="AX801">
            <v>0</v>
          </cell>
          <cell r="AY801">
            <v>2</v>
          </cell>
          <cell r="AZ801">
            <v>4</v>
          </cell>
          <cell r="BA801">
            <v>2</v>
          </cell>
          <cell r="BB801">
            <v>3</v>
          </cell>
          <cell r="BC801">
            <v>4</v>
          </cell>
          <cell r="BD801">
            <v>0</v>
          </cell>
          <cell r="BE801">
            <v>1</v>
          </cell>
          <cell r="BF801">
            <v>4</v>
          </cell>
          <cell r="BG801">
            <v>1</v>
          </cell>
          <cell r="BH801">
            <v>1</v>
          </cell>
          <cell r="BI801">
            <v>0</v>
          </cell>
          <cell r="BJ801">
            <v>1</v>
          </cell>
          <cell r="BK801">
            <v>2</v>
          </cell>
          <cell r="BL801">
            <v>3</v>
          </cell>
          <cell r="BM801">
            <v>3</v>
          </cell>
          <cell r="BN801">
            <v>6</v>
          </cell>
          <cell r="BO801">
            <v>3</v>
          </cell>
          <cell r="BP801">
            <v>4</v>
          </cell>
          <cell r="BQ801">
            <v>1</v>
          </cell>
          <cell r="BR801">
            <v>5</v>
          </cell>
          <cell r="BS801">
            <v>1</v>
          </cell>
          <cell r="BT801">
            <v>6</v>
          </cell>
          <cell r="BU801">
            <v>1</v>
          </cell>
          <cell r="BV801">
            <v>3</v>
          </cell>
          <cell r="BW801">
            <v>3</v>
          </cell>
          <cell r="BX801">
            <v>3</v>
          </cell>
          <cell r="BY801">
            <v>0</v>
          </cell>
          <cell r="BZ801">
            <v>3</v>
          </cell>
          <cell r="CA801">
            <v>2</v>
          </cell>
          <cell r="CB801">
            <v>3</v>
          </cell>
          <cell r="CC801">
            <v>6</v>
          </cell>
          <cell r="CD801">
            <v>5</v>
          </cell>
          <cell r="CE801">
            <v>0</v>
          </cell>
          <cell r="CF801">
            <v>1</v>
          </cell>
          <cell r="CG801">
            <v>3</v>
          </cell>
          <cell r="CH801">
            <v>3</v>
          </cell>
          <cell r="CI801">
            <v>1</v>
          </cell>
          <cell r="CJ801">
            <v>0</v>
          </cell>
          <cell r="CK801">
            <v>1</v>
          </cell>
          <cell r="CL801">
            <v>2</v>
          </cell>
          <cell r="CM801">
            <v>2</v>
          </cell>
          <cell r="CN801">
            <v>1</v>
          </cell>
          <cell r="CO801">
            <v>0</v>
          </cell>
          <cell r="CP801">
            <v>2</v>
          </cell>
          <cell r="CQ801">
            <v>1</v>
          </cell>
          <cell r="CR801">
            <v>2</v>
          </cell>
          <cell r="CS801">
            <v>0</v>
          </cell>
          <cell r="CT801">
            <v>0</v>
          </cell>
          <cell r="CU801">
            <v>0</v>
          </cell>
          <cell r="CV801">
            <v>0</v>
          </cell>
          <cell r="CW801">
            <v>1</v>
          </cell>
          <cell r="CX801">
            <v>0</v>
          </cell>
          <cell r="CY801">
            <v>1</v>
          </cell>
          <cell r="CZ801">
            <v>0</v>
          </cell>
          <cell r="DA801">
            <v>0</v>
          </cell>
          <cell r="DB801">
            <v>0</v>
          </cell>
          <cell r="DC801">
            <v>0</v>
          </cell>
          <cell r="DD801">
            <v>0</v>
          </cell>
          <cell r="DE801">
            <v>0</v>
          </cell>
        </row>
        <row r="802">
          <cell r="A802" t="str">
            <v>ﾋｸﾙﾒ51</v>
          </cell>
          <cell r="B802" t="str">
            <v>ﾋｸﾙﾒ</v>
          </cell>
          <cell r="C802">
            <v>5</v>
          </cell>
          <cell r="D802">
            <v>1</v>
          </cell>
          <cell r="E802">
            <v>0</v>
          </cell>
          <cell r="F802">
            <v>2</v>
          </cell>
          <cell r="G802">
            <v>1</v>
          </cell>
          <cell r="H802">
            <v>0</v>
          </cell>
          <cell r="I802">
            <v>1</v>
          </cell>
          <cell r="J802">
            <v>0</v>
          </cell>
          <cell r="K802">
            <v>1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1</v>
          </cell>
          <cell r="R802">
            <v>0</v>
          </cell>
          <cell r="S802">
            <v>1</v>
          </cell>
          <cell r="T802">
            <v>1</v>
          </cell>
          <cell r="U802">
            <v>0</v>
          </cell>
          <cell r="V802">
            <v>0</v>
          </cell>
          <cell r="W802">
            <v>1</v>
          </cell>
          <cell r="X802">
            <v>3</v>
          </cell>
          <cell r="Y802">
            <v>1</v>
          </cell>
          <cell r="Z802">
            <v>2</v>
          </cell>
          <cell r="AA802">
            <v>2</v>
          </cell>
          <cell r="AB802">
            <v>4</v>
          </cell>
          <cell r="AC802">
            <v>3</v>
          </cell>
          <cell r="AD802">
            <v>7</v>
          </cell>
          <cell r="AE802">
            <v>2</v>
          </cell>
          <cell r="AF802">
            <v>3</v>
          </cell>
          <cell r="AG802">
            <v>0</v>
          </cell>
          <cell r="AH802">
            <v>0</v>
          </cell>
          <cell r="AI802">
            <v>1</v>
          </cell>
          <cell r="AJ802">
            <v>0</v>
          </cell>
          <cell r="AK802">
            <v>2</v>
          </cell>
          <cell r="AL802">
            <v>1</v>
          </cell>
          <cell r="AM802">
            <v>1</v>
          </cell>
          <cell r="AN802">
            <v>4</v>
          </cell>
          <cell r="AO802">
            <v>0</v>
          </cell>
          <cell r="AP802">
            <v>2</v>
          </cell>
          <cell r="AQ802">
            <v>0</v>
          </cell>
          <cell r="AR802">
            <v>2</v>
          </cell>
          <cell r="AS802">
            <v>0</v>
          </cell>
          <cell r="AT802">
            <v>3</v>
          </cell>
          <cell r="AU802">
            <v>2</v>
          </cell>
          <cell r="AV802">
            <v>1</v>
          </cell>
          <cell r="AW802">
            <v>1</v>
          </cell>
          <cell r="AX802">
            <v>1</v>
          </cell>
          <cell r="AY802">
            <v>1</v>
          </cell>
          <cell r="AZ802">
            <v>2</v>
          </cell>
          <cell r="BA802">
            <v>2</v>
          </cell>
          <cell r="BB802">
            <v>2</v>
          </cell>
          <cell r="BC802">
            <v>1</v>
          </cell>
          <cell r="BD802">
            <v>3</v>
          </cell>
          <cell r="BE802">
            <v>2</v>
          </cell>
          <cell r="BF802">
            <v>0</v>
          </cell>
          <cell r="BG802">
            <v>1</v>
          </cell>
          <cell r="BH802">
            <v>2</v>
          </cell>
          <cell r="BI802">
            <v>2</v>
          </cell>
          <cell r="BJ802">
            <v>0</v>
          </cell>
          <cell r="BK802">
            <v>0</v>
          </cell>
          <cell r="BL802">
            <v>1</v>
          </cell>
          <cell r="BM802">
            <v>1</v>
          </cell>
          <cell r="BN802">
            <v>1</v>
          </cell>
          <cell r="BO802">
            <v>2</v>
          </cell>
          <cell r="BP802">
            <v>2</v>
          </cell>
          <cell r="BQ802">
            <v>2</v>
          </cell>
          <cell r="BR802">
            <v>3</v>
          </cell>
          <cell r="BS802">
            <v>2</v>
          </cell>
          <cell r="BT802">
            <v>3</v>
          </cell>
          <cell r="BU802">
            <v>2</v>
          </cell>
          <cell r="BV802">
            <v>2</v>
          </cell>
          <cell r="BW802">
            <v>2</v>
          </cell>
          <cell r="BX802">
            <v>0</v>
          </cell>
          <cell r="BY802">
            <v>2</v>
          </cell>
          <cell r="BZ802">
            <v>3</v>
          </cell>
          <cell r="CA802">
            <v>2</v>
          </cell>
          <cell r="CB802">
            <v>1</v>
          </cell>
          <cell r="CC802">
            <v>0</v>
          </cell>
          <cell r="CD802">
            <v>2</v>
          </cell>
          <cell r="CE802">
            <v>2</v>
          </cell>
          <cell r="CF802">
            <v>1</v>
          </cell>
          <cell r="CG802">
            <v>2</v>
          </cell>
          <cell r="CH802">
            <v>1</v>
          </cell>
          <cell r="CI802">
            <v>3</v>
          </cell>
          <cell r="CJ802">
            <v>0</v>
          </cell>
          <cell r="CK802">
            <v>3</v>
          </cell>
          <cell r="CL802">
            <v>0</v>
          </cell>
          <cell r="CM802">
            <v>0</v>
          </cell>
          <cell r="CN802">
            <v>1</v>
          </cell>
          <cell r="CO802">
            <v>1</v>
          </cell>
          <cell r="CP802">
            <v>0</v>
          </cell>
          <cell r="CQ802">
            <v>0</v>
          </cell>
          <cell r="CR802">
            <v>0</v>
          </cell>
          <cell r="CS802">
            <v>0</v>
          </cell>
          <cell r="CT802">
            <v>0</v>
          </cell>
          <cell r="CU802">
            <v>0</v>
          </cell>
          <cell r="CV802">
            <v>0</v>
          </cell>
          <cell r="CW802">
            <v>0</v>
          </cell>
          <cell r="CX802">
            <v>0</v>
          </cell>
          <cell r="CY802">
            <v>0</v>
          </cell>
          <cell r="CZ802">
            <v>0</v>
          </cell>
          <cell r="DA802">
            <v>0</v>
          </cell>
          <cell r="DB802">
            <v>0</v>
          </cell>
          <cell r="DC802">
            <v>0</v>
          </cell>
          <cell r="DD802">
            <v>0</v>
          </cell>
          <cell r="DE802">
            <v>1</v>
          </cell>
        </row>
        <row r="803">
          <cell r="A803" t="str">
            <v>ﾋｸﾙﾒ52</v>
          </cell>
          <cell r="B803" t="str">
            <v>ﾋｸﾙﾒ</v>
          </cell>
          <cell r="C803">
            <v>5</v>
          </cell>
          <cell r="D803">
            <v>2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2</v>
          </cell>
          <cell r="R803">
            <v>1</v>
          </cell>
          <cell r="S803">
            <v>0</v>
          </cell>
          <cell r="T803">
            <v>0</v>
          </cell>
          <cell r="U803">
            <v>1</v>
          </cell>
          <cell r="V803">
            <v>1</v>
          </cell>
          <cell r="W803">
            <v>2</v>
          </cell>
          <cell r="X803">
            <v>0</v>
          </cell>
          <cell r="Y803">
            <v>1</v>
          </cell>
          <cell r="Z803">
            <v>1</v>
          </cell>
          <cell r="AA803">
            <v>3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1</v>
          </cell>
          <cell r="AJ803">
            <v>0</v>
          </cell>
          <cell r="AK803">
            <v>0</v>
          </cell>
          <cell r="AL803">
            <v>0</v>
          </cell>
          <cell r="AM803">
            <v>1</v>
          </cell>
          <cell r="AN803">
            <v>0</v>
          </cell>
          <cell r="AO803">
            <v>1</v>
          </cell>
          <cell r="AP803">
            <v>1</v>
          </cell>
          <cell r="AQ803">
            <v>1</v>
          </cell>
          <cell r="AR803">
            <v>0</v>
          </cell>
          <cell r="AS803">
            <v>0</v>
          </cell>
          <cell r="AT803">
            <v>0</v>
          </cell>
          <cell r="AU803">
            <v>1</v>
          </cell>
          <cell r="AV803">
            <v>0</v>
          </cell>
          <cell r="AW803">
            <v>4</v>
          </cell>
          <cell r="AX803">
            <v>1</v>
          </cell>
          <cell r="AY803">
            <v>2</v>
          </cell>
          <cell r="AZ803">
            <v>1</v>
          </cell>
          <cell r="BA803">
            <v>3</v>
          </cell>
          <cell r="BB803">
            <v>2</v>
          </cell>
          <cell r="BC803">
            <v>1</v>
          </cell>
          <cell r="BD803">
            <v>0</v>
          </cell>
          <cell r="BE803">
            <v>2</v>
          </cell>
          <cell r="BF803">
            <v>0</v>
          </cell>
          <cell r="BG803">
            <v>0</v>
          </cell>
          <cell r="BH803">
            <v>2</v>
          </cell>
          <cell r="BI803">
            <v>0</v>
          </cell>
          <cell r="BJ803">
            <v>1</v>
          </cell>
          <cell r="BK803">
            <v>2</v>
          </cell>
          <cell r="BL803">
            <v>0</v>
          </cell>
          <cell r="BM803">
            <v>0</v>
          </cell>
          <cell r="BN803">
            <v>4</v>
          </cell>
          <cell r="BO803">
            <v>1</v>
          </cell>
          <cell r="BP803">
            <v>0</v>
          </cell>
          <cell r="BQ803">
            <v>1</v>
          </cell>
          <cell r="BR803">
            <v>1</v>
          </cell>
          <cell r="BS803">
            <v>2</v>
          </cell>
          <cell r="BT803">
            <v>3</v>
          </cell>
          <cell r="BU803">
            <v>5</v>
          </cell>
          <cell r="BV803">
            <v>1</v>
          </cell>
          <cell r="BW803">
            <v>2</v>
          </cell>
          <cell r="BX803">
            <v>1</v>
          </cell>
          <cell r="BY803">
            <v>2</v>
          </cell>
          <cell r="BZ803">
            <v>3</v>
          </cell>
          <cell r="CA803">
            <v>2</v>
          </cell>
          <cell r="CB803">
            <v>2</v>
          </cell>
          <cell r="CC803">
            <v>3</v>
          </cell>
          <cell r="CD803">
            <v>6</v>
          </cell>
          <cell r="CE803">
            <v>4</v>
          </cell>
          <cell r="CF803">
            <v>1</v>
          </cell>
          <cell r="CG803">
            <v>1</v>
          </cell>
          <cell r="CH803">
            <v>4</v>
          </cell>
          <cell r="CI803">
            <v>0</v>
          </cell>
          <cell r="CJ803">
            <v>0</v>
          </cell>
          <cell r="CK803">
            <v>2</v>
          </cell>
          <cell r="CL803">
            <v>1</v>
          </cell>
          <cell r="CM803">
            <v>3</v>
          </cell>
          <cell r="CN803">
            <v>0</v>
          </cell>
          <cell r="CO803">
            <v>0</v>
          </cell>
          <cell r="CP803">
            <v>0</v>
          </cell>
          <cell r="CQ803">
            <v>2</v>
          </cell>
          <cell r="CR803">
            <v>1</v>
          </cell>
          <cell r="CS803">
            <v>1</v>
          </cell>
          <cell r="CT803">
            <v>1</v>
          </cell>
          <cell r="CU803">
            <v>0</v>
          </cell>
          <cell r="CV803">
            <v>0</v>
          </cell>
          <cell r="CW803">
            <v>0</v>
          </cell>
          <cell r="CX803">
            <v>0</v>
          </cell>
          <cell r="CY803">
            <v>0</v>
          </cell>
          <cell r="CZ803">
            <v>0</v>
          </cell>
          <cell r="DA803">
            <v>0</v>
          </cell>
          <cell r="DB803">
            <v>0</v>
          </cell>
          <cell r="DC803">
            <v>0</v>
          </cell>
          <cell r="DD803">
            <v>0</v>
          </cell>
          <cell r="DE803">
            <v>0</v>
          </cell>
        </row>
        <row r="804">
          <cell r="A804" t="str">
            <v>ﾋｸﾛﾀ51</v>
          </cell>
          <cell r="B804" t="str">
            <v>ﾋｸﾛﾀ</v>
          </cell>
          <cell r="C804">
            <v>5</v>
          </cell>
          <cell r="D804">
            <v>1</v>
          </cell>
          <cell r="E804">
            <v>1</v>
          </cell>
          <cell r="F804">
            <v>1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2</v>
          </cell>
          <cell r="N804">
            <v>0</v>
          </cell>
          <cell r="O804">
            <v>2</v>
          </cell>
          <cell r="P804">
            <v>1</v>
          </cell>
          <cell r="Q804">
            <v>0</v>
          </cell>
          <cell r="R804">
            <v>2</v>
          </cell>
          <cell r="S804">
            <v>1</v>
          </cell>
          <cell r="T804">
            <v>0</v>
          </cell>
          <cell r="U804">
            <v>1</v>
          </cell>
          <cell r="V804">
            <v>1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1</v>
          </cell>
          <cell r="AC804">
            <v>1</v>
          </cell>
          <cell r="AD804">
            <v>0</v>
          </cell>
          <cell r="AE804">
            <v>3</v>
          </cell>
          <cell r="AF804">
            <v>1</v>
          </cell>
          <cell r="AG804">
            <v>1</v>
          </cell>
          <cell r="AH804">
            <v>0</v>
          </cell>
          <cell r="AI804">
            <v>1</v>
          </cell>
          <cell r="AJ804">
            <v>0</v>
          </cell>
          <cell r="AK804">
            <v>0</v>
          </cell>
          <cell r="AL804">
            <v>1</v>
          </cell>
          <cell r="AM804">
            <v>0</v>
          </cell>
          <cell r="AN804">
            <v>0</v>
          </cell>
          <cell r="AO804">
            <v>1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1</v>
          </cell>
          <cell r="AX804">
            <v>1</v>
          </cell>
          <cell r="AY804">
            <v>3</v>
          </cell>
          <cell r="AZ804">
            <v>1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1</v>
          </cell>
          <cell r="BG804">
            <v>0</v>
          </cell>
          <cell r="BH804">
            <v>1</v>
          </cell>
          <cell r="BI804">
            <v>0</v>
          </cell>
          <cell r="BJ804">
            <v>2</v>
          </cell>
          <cell r="BK804">
            <v>3</v>
          </cell>
          <cell r="BL804">
            <v>1</v>
          </cell>
          <cell r="BM804">
            <v>1</v>
          </cell>
          <cell r="BN804">
            <v>1</v>
          </cell>
          <cell r="BO804">
            <v>0</v>
          </cell>
          <cell r="BP804">
            <v>0</v>
          </cell>
          <cell r="BQ804">
            <v>3</v>
          </cell>
          <cell r="BR804">
            <v>1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2</v>
          </cell>
          <cell r="BX804">
            <v>1</v>
          </cell>
          <cell r="BY804">
            <v>0</v>
          </cell>
          <cell r="BZ804">
            <v>0</v>
          </cell>
          <cell r="CA804">
            <v>1</v>
          </cell>
          <cell r="CB804">
            <v>2</v>
          </cell>
          <cell r="CC804">
            <v>0</v>
          </cell>
          <cell r="CD804">
            <v>1</v>
          </cell>
          <cell r="CE804">
            <v>2</v>
          </cell>
          <cell r="CF804">
            <v>0</v>
          </cell>
          <cell r="CG804">
            <v>1</v>
          </cell>
          <cell r="CH804">
            <v>1</v>
          </cell>
          <cell r="CI804">
            <v>2</v>
          </cell>
          <cell r="CJ804">
            <v>1</v>
          </cell>
          <cell r="CK804">
            <v>2</v>
          </cell>
          <cell r="CL804">
            <v>1</v>
          </cell>
          <cell r="CM804">
            <v>1</v>
          </cell>
          <cell r="CN804">
            <v>1</v>
          </cell>
          <cell r="CO804">
            <v>2</v>
          </cell>
          <cell r="CP804">
            <v>0</v>
          </cell>
          <cell r="CQ804">
            <v>0</v>
          </cell>
          <cell r="CR804">
            <v>0</v>
          </cell>
          <cell r="CS804">
            <v>0</v>
          </cell>
          <cell r="CT804">
            <v>0</v>
          </cell>
          <cell r="CU804">
            <v>0</v>
          </cell>
          <cell r="CV804">
            <v>0</v>
          </cell>
          <cell r="CW804">
            <v>0</v>
          </cell>
          <cell r="CX804">
            <v>0</v>
          </cell>
          <cell r="CY804">
            <v>0</v>
          </cell>
          <cell r="CZ804">
            <v>0</v>
          </cell>
          <cell r="DA804">
            <v>0</v>
          </cell>
          <cell r="DB804">
            <v>0</v>
          </cell>
          <cell r="DC804">
            <v>0</v>
          </cell>
          <cell r="DD804">
            <v>0</v>
          </cell>
          <cell r="DE804">
            <v>0</v>
          </cell>
        </row>
        <row r="805">
          <cell r="A805" t="str">
            <v>ﾋｸﾛﾀ52</v>
          </cell>
          <cell r="B805" t="str">
            <v>ﾋｸﾛﾀ</v>
          </cell>
          <cell r="C805">
            <v>5</v>
          </cell>
          <cell r="D805">
            <v>2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1</v>
          </cell>
          <cell r="P805">
            <v>0</v>
          </cell>
          <cell r="Q805">
            <v>1</v>
          </cell>
          <cell r="R805">
            <v>0</v>
          </cell>
          <cell r="S805">
            <v>0</v>
          </cell>
          <cell r="T805">
            <v>0</v>
          </cell>
          <cell r="U805">
            <v>1</v>
          </cell>
          <cell r="V805">
            <v>0</v>
          </cell>
          <cell r="W805">
            <v>1</v>
          </cell>
          <cell r="X805">
            <v>1</v>
          </cell>
          <cell r="Y805">
            <v>3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2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1</v>
          </cell>
          <cell r="AL805">
            <v>1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3</v>
          </cell>
          <cell r="AR805">
            <v>0</v>
          </cell>
          <cell r="AS805">
            <v>0</v>
          </cell>
          <cell r="AT805">
            <v>1</v>
          </cell>
          <cell r="AU805">
            <v>3</v>
          </cell>
          <cell r="AV805">
            <v>1</v>
          </cell>
          <cell r="AW805">
            <v>1</v>
          </cell>
          <cell r="AX805">
            <v>0</v>
          </cell>
          <cell r="AY805">
            <v>2</v>
          </cell>
          <cell r="AZ805">
            <v>0</v>
          </cell>
          <cell r="BA805">
            <v>0</v>
          </cell>
          <cell r="BB805">
            <v>3</v>
          </cell>
          <cell r="BC805">
            <v>0</v>
          </cell>
          <cell r="BD805">
            <v>2</v>
          </cell>
          <cell r="BE805">
            <v>1</v>
          </cell>
          <cell r="BF805">
            <v>1</v>
          </cell>
          <cell r="BG805">
            <v>1</v>
          </cell>
          <cell r="BH805">
            <v>1</v>
          </cell>
          <cell r="BI805">
            <v>1</v>
          </cell>
          <cell r="BJ805">
            <v>0</v>
          </cell>
          <cell r="BK805">
            <v>0</v>
          </cell>
          <cell r="BL805">
            <v>4</v>
          </cell>
          <cell r="BM805">
            <v>0</v>
          </cell>
          <cell r="BN805">
            <v>1</v>
          </cell>
          <cell r="BO805">
            <v>0</v>
          </cell>
          <cell r="BP805">
            <v>0</v>
          </cell>
          <cell r="BQ805">
            <v>1</v>
          </cell>
          <cell r="BR805">
            <v>0</v>
          </cell>
          <cell r="BS805">
            <v>1</v>
          </cell>
          <cell r="BT805">
            <v>0</v>
          </cell>
          <cell r="BU805">
            <v>2</v>
          </cell>
          <cell r="BV805">
            <v>0</v>
          </cell>
          <cell r="BW805">
            <v>1</v>
          </cell>
          <cell r="BX805">
            <v>0</v>
          </cell>
          <cell r="BY805">
            <v>0</v>
          </cell>
          <cell r="BZ805">
            <v>2</v>
          </cell>
          <cell r="CA805">
            <v>1</v>
          </cell>
          <cell r="CB805">
            <v>4</v>
          </cell>
          <cell r="CC805">
            <v>2</v>
          </cell>
          <cell r="CD805">
            <v>4</v>
          </cell>
          <cell r="CE805">
            <v>1</v>
          </cell>
          <cell r="CF805">
            <v>1</v>
          </cell>
          <cell r="CG805">
            <v>4</v>
          </cell>
          <cell r="CH805">
            <v>3</v>
          </cell>
          <cell r="CI805">
            <v>2</v>
          </cell>
          <cell r="CJ805">
            <v>2</v>
          </cell>
          <cell r="CK805">
            <v>1</v>
          </cell>
          <cell r="CL805">
            <v>1</v>
          </cell>
          <cell r="CM805">
            <v>1</v>
          </cell>
          <cell r="CN805">
            <v>0</v>
          </cell>
          <cell r="CO805">
            <v>1</v>
          </cell>
          <cell r="CP805">
            <v>2</v>
          </cell>
          <cell r="CQ805">
            <v>0</v>
          </cell>
          <cell r="CR805">
            <v>2</v>
          </cell>
          <cell r="CS805">
            <v>3</v>
          </cell>
          <cell r="CT805">
            <v>0</v>
          </cell>
          <cell r="CU805">
            <v>1</v>
          </cell>
          <cell r="CV805">
            <v>1</v>
          </cell>
          <cell r="CW805">
            <v>1</v>
          </cell>
          <cell r="CX805">
            <v>0</v>
          </cell>
          <cell r="CY805">
            <v>0</v>
          </cell>
          <cell r="CZ805">
            <v>2</v>
          </cell>
          <cell r="DA805">
            <v>0</v>
          </cell>
          <cell r="DB805">
            <v>0</v>
          </cell>
          <cell r="DC805">
            <v>0</v>
          </cell>
          <cell r="DD805">
            <v>0</v>
          </cell>
          <cell r="DE805">
            <v>0</v>
          </cell>
        </row>
        <row r="806">
          <cell r="A806" t="str">
            <v>ﾍﾞｼﾖ51</v>
          </cell>
          <cell r="B806" t="str">
            <v>ﾍﾞｼﾖ</v>
          </cell>
          <cell r="C806">
            <v>5</v>
          </cell>
          <cell r="D806">
            <v>1</v>
          </cell>
          <cell r="E806">
            <v>1</v>
          </cell>
          <cell r="F806">
            <v>0</v>
          </cell>
          <cell r="G806">
            <v>0</v>
          </cell>
          <cell r="H806">
            <v>2</v>
          </cell>
          <cell r="I806">
            <v>0</v>
          </cell>
          <cell r="J806">
            <v>1</v>
          </cell>
          <cell r="K806">
            <v>0</v>
          </cell>
          <cell r="L806">
            <v>2</v>
          </cell>
          <cell r="M806">
            <v>2</v>
          </cell>
          <cell r="N806">
            <v>1</v>
          </cell>
          <cell r="O806">
            <v>2</v>
          </cell>
          <cell r="P806">
            <v>1</v>
          </cell>
          <cell r="Q806">
            <v>2</v>
          </cell>
          <cell r="R806">
            <v>1</v>
          </cell>
          <cell r="S806">
            <v>3</v>
          </cell>
          <cell r="T806">
            <v>0</v>
          </cell>
          <cell r="U806">
            <v>0</v>
          </cell>
          <cell r="V806">
            <v>1</v>
          </cell>
          <cell r="W806">
            <v>1</v>
          </cell>
          <cell r="X806">
            <v>0</v>
          </cell>
          <cell r="Y806">
            <v>0</v>
          </cell>
          <cell r="Z806">
            <v>1</v>
          </cell>
          <cell r="AA806">
            <v>0</v>
          </cell>
          <cell r="AB806">
            <v>0</v>
          </cell>
          <cell r="AC806">
            <v>1</v>
          </cell>
          <cell r="AD806">
            <v>1</v>
          </cell>
          <cell r="AE806">
            <v>1</v>
          </cell>
          <cell r="AF806">
            <v>1</v>
          </cell>
          <cell r="AG806">
            <v>0</v>
          </cell>
          <cell r="AH806">
            <v>0</v>
          </cell>
          <cell r="AI806">
            <v>1</v>
          </cell>
          <cell r="AJ806">
            <v>1</v>
          </cell>
          <cell r="AK806">
            <v>3</v>
          </cell>
          <cell r="AL806">
            <v>3</v>
          </cell>
          <cell r="AM806">
            <v>2</v>
          </cell>
          <cell r="AN806">
            <v>2</v>
          </cell>
          <cell r="AO806">
            <v>1</v>
          </cell>
          <cell r="AP806">
            <v>0</v>
          </cell>
          <cell r="AQ806">
            <v>3</v>
          </cell>
          <cell r="AR806">
            <v>0</v>
          </cell>
          <cell r="AS806">
            <v>1</v>
          </cell>
          <cell r="AT806">
            <v>2</v>
          </cell>
          <cell r="AU806">
            <v>2</v>
          </cell>
          <cell r="AV806">
            <v>0</v>
          </cell>
          <cell r="AW806">
            <v>0</v>
          </cell>
          <cell r="AX806">
            <v>0</v>
          </cell>
          <cell r="AY806">
            <v>2</v>
          </cell>
          <cell r="AZ806">
            <v>2</v>
          </cell>
          <cell r="BA806">
            <v>1</v>
          </cell>
          <cell r="BB806">
            <v>0</v>
          </cell>
          <cell r="BC806">
            <v>2</v>
          </cell>
          <cell r="BD806">
            <v>1</v>
          </cell>
          <cell r="BE806">
            <v>1</v>
          </cell>
          <cell r="BF806">
            <v>2</v>
          </cell>
          <cell r="BG806">
            <v>2</v>
          </cell>
          <cell r="BH806">
            <v>2</v>
          </cell>
          <cell r="BI806">
            <v>1</v>
          </cell>
          <cell r="BJ806">
            <v>0</v>
          </cell>
          <cell r="BK806">
            <v>3</v>
          </cell>
          <cell r="BL806">
            <v>3</v>
          </cell>
          <cell r="BM806">
            <v>1</v>
          </cell>
          <cell r="BN806">
            <v>3</v>
          </cell>
          <cell r="BO806">
            <v>5</v>
          </cell>
          <cell r="BP806">
            <v>2</v>
          </cell>
          <cell r="BQ806">
            <v>3</v>
          </cell>
          <cell r="BR806">
            <v>2</v>
          </cell>
          <cell r="BS806">
            <v>4</v>
          </cell>
          <cell r="BT806">
            <v>5</v>
          </cell>
          <cell r="BU806">
            <v>4</v>
          </cell>
          <cell r="BV806">
            <v>4</v>
          </cell>
          <cell r="BW806">
            <v>2</v>
          </cell>
          <cell r="BX806">
            <v>0</v>
          </cell>
          <cell r="BY806">
            <v>2</v>
          </cell>
          <cell r="BZ806">
            <v>4</v>
          </cell>
          <cell r="CA806">
            <v>3</v>
          </cell>
          <cell r="CB806">
            <v>2</v>
          </cell>
          <cell r="CC806">
            <v>2</v>
          </cell>
          <cell r="CD806">
            <v>1</v>
          </cell>
          <cell r="CE806">
            <v>2</v>
          </cell>
          <cell r="CF806">
            <v>0</v>
          </cell>
          <cell r="CG806">
            <v>1</v>
          </cell>
          <cell r="CH806">
            <v>0</v>
          </cell>
          <cell r="CI806">
            <v>1</v>
          </cell>
          <cell r="CJ806">
            <v>1</v>
          </cell>
          <cell r="CK806">
            <v>3</v>
          </cell>
          <cell r="CL806">
            <v>2</v>
          </cell>
          <cell r="CM806">
            <v>1</v>
          </cell>
          <cell r="CN806">
            <v>1</v>
          </cell>
          <cell r="CO806">
            <v>0</v>
          </cell>
          <cell r="CP806">
            <v>1</v>
          </cell>
          <cell r="CQ806">
            <v>0</v>
          </cell>
          <cell r="CR806">
            <v>0</v>
          </cell>
          <cell r="CS806">
            <v>0</v>
          </cell>
          <cell r="CT806">
            <v>0</v>
          </cell>
          <cell r="CU806">
            <v>1</v>
          </cell>
          <cell r="CV806">
            <v>0</v>
          </cell>
          <cell r="CW806">
            <v>0</v>
          </cell>
          <cell r="CX806">
            <v>0</v>
          </cell>
          <cell r="CY806">
            <v>0</v>
          </cell>
          <cell r="CZ806">
            <v>0</v>
          </cell>
          <cell r="DA806">
            <v>0</v>
          </cell>
          <cell r="DB806">
            <v>0</v>
          </cell>
          <cell r="DC806">
            <v>0</v>
          </cell>
          <cell r="DD806">
            <v>0</v>
          </cell>
          <cell r="DE806">
            <v>0</v>
          </cell>
        </row>
        <row r="807">
          <cell r="A807" t="str">
            <v>ﾍﾞｼﾖ52</v>
          </cell>
          <cell r="B807" t="str">
            <v>ﾍﾞｼﾖ</v>
          </cell>
          <cell r="C807">
            <v>5</v>
          </cell>
          <cell r="D807">
            <v>2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0</v>
          </cell>
          <cell r="K807">
            <v>2</v>
          </cell>
          <cell r="L807">
            <v>1</v>
          </cell>
          <cell r="M807">
            <v>0</v>
          </cell>
          <cell r="N807">
            <v>0</v>
          </cell>
          <cell r="O807">
            <v>2</v>
          </cell>
          <cell r="P807">
            <v>0</v>
          </cell>
          <cell r="Q807">
            <v>0</v>
          </cell>
          <cell r="R807">
            <v>1</v>
          </cell>
          <cell r="S807">
            <v>1</v>
          </cell>
          <cell r="T807">
            <v>2</v>
          </cell>
          <cell r="U807">
            <v>1</v>
          </cell>
          <cell r="V807">
            <v>1</v>
          </cell>
          <cell r="W807">
            <v>2</v>
          </cell>
          <cell r="X807">
            <v>0</v>
          </cell>
          <cell r="Y807">
            <v>0</v>
          </cell>
          <cell r="Z807">
            <v>1</v>
          </cell>
          <cell r="AA807">
            <v>0</v>
          </cell>
          <cell r="AB807">
            <v>1</v>
          </cell>
          <cell r="AC807">
            <v>1</v>
          </cell>
          <cell r="AD807">
            <v>0</v>
          </cell>
          <cell r="AE807">
            <v>0</v>
          </cell>
          <cell r="AF807">
            <v>0</v>
          </cell>
          <cell r="AG807">
            <v>3</v>
          </cell>
          <cell r="AH807">
            <v>2</v>
          </cell>
          <cell r="AI807">
            <v>3</v>
          </cell>
          <cell r="AJ807">
            <v>2</v>
          </cell>
          <cell r="AK807">
            <v>1</v>
          </cell>
          <cell r="AL807">
            <v>1</v>
          </cell>
          <cell r="AM807">
            <v>1</v>
          </cell>
          <cell r="AN807">
            <v>0</v>
          </cell>
          <cell r="AO807">
            <v>1</v>
          </cell>
          <cell r="AP807">
            <v>0</v>
          </cell>
          <cell r="AQ807">
            <v>3</v>
          </cell>
          <cell r="AR807">
            <v>1</v>
          </cell>
          <cell r="AS807">
            <v>1</v>
          </cell>
          <cell r="AT807">
            <v>2</v>
          </cell>
          <cell r="AU807">
            <v>1</v>
          </cell>
          <cell r="AV807">
            <v>0</v>
          </cell>
          <cell r="AW807">
            <v>2</v>
          </cell>
          <cell r="AX807">
            <v>0</v>
          </cell>
          <cell r="AY807">
            <v>0</v>
          </cell>
          <cell r="AZ807">
            <v>1</v>
          </cell>
          <cell r="BA807">
            <v>1</v>
          </cell>
          <cell r="BB807">
            <v>1</v>
          </cell>
          <cell r="BC807">
            <v>1</v>
          </cell>
          <cell r="BD807">
            <v>2</v>
          </cell>
          <cell r="BE807">
            <v>1</v>
          </cell>
          <cell r="BF807">
            <v>2</v>
          </cell>
          <cell r="BG807">
            <v>2</v>
          </cell>
          <cell r="BH807">
            <v>5</v>
          </cell>
          <cell r="BI807">
            <v>1</v>
          </cell>
          <cell r="BJ807">
            <v>4</v>
          </cell>
          <cell r="BK807">
            <v>1</v>
          </cell>
          <cell r="BL807">
            <v>2</v>
          </cell>
          <cell r="BM807">
            <v>2</v>
          </cell>
          <cell r="BN807">
            <v>5</v>
          </cell>
          <cell r="BO807">
            <v>2</v>
          </cell>
          <cell r="BP807">
            <v>6</v>
          </cell>
          <cell r="BQ807">
            <v>1</v>
          </cell>
          <cell r="BR807">
            <v>3</v>
          </cell>
          <cell r="BS807">
            <v>6</v>
          </cell>
          <cell r="BT807">
            <v>1</v>
          </cell>
          <cell r="BU807">
            <v>5</v>
          </cell>
          <cell r="BV807">
            <v>0</v>
          </cell>
          <cell r="BW807">
            <v>2</v>
          </cell>
          <cell r="BX807">
            <v>2</v>
          </cell>
          <cell r="BY807">
            <v>1</v>
          </cell>
          <cell r="BZ807">
            <v>2</v>
          </cell>
          <cell r="CA807">
            <v>2</v>
          </cell>
          <cell r="CB807">
            <v>2</v>
          </cell>
          <cell r="CC807">
            <v>1</v>
          </cell>
          <cell r="CD807">
            <v>0</v>
          </cell>
          <cell r="CE807">
            <v>2</v>
          </cell>
          <cell r="CF807">
            <v>2</v>
          </cell>
          <cell r="CG807">
            <v>4</v>
          </cell>
          <cell r="CH807">
            <v>2</v>
          </cell>
          <cell r="CI807">
            <v>0</v>
          </cell>
          <cell r="CJ807">
            <v>3</v>
          </cell>
          <cell r="CK807">
            <v>2</v>
          </cell>
          <cell r="CL807">
            <v>4</v>
          </cell>
          <cell r="CM807">
            <v>3</v>
          </cell>
          <cell r="CN807">
            <v>2</v>
          </cell>
          <cell r="CO807">
            <v>1</v>
          </cell>
          <cell r="CP807">
            <v>2</v>
          </cell>
          <cell r="CQ807">
            <v>1</v>
          </cell>
          <cell r="CR807">
            <v>3</v>
          </cell>
          <cell r="CS807">
            <v>0</v>
          </cell>
          <cell r="CT807">
            <v>1</v>
          </cell>
          <cell r="CU807">
            <v>3</v>
          </cell>
          <cell r="CV807">
            <v>1</v>
          </cell>
          <cell r="CW807">
            <v>0</v>
          </cell>
          <cell r="CX807">
            <v>0</v>
          </cell>
          <cell r="CY807">
            <v>0</v>
          </cell>
          <cell r="CZ807">
            <v>0</v>
          </cell>
          <cell r="DA807">
            <v>0</v>
          </cell>
          <cell r="DB807">
            <v>0</v>
          </cell>
          <cell r="DC807">
            <v>0</v>
          </cell>
          <cell r="DD807">
            <v>0</v>
          </cell>
          <cell r="DE807">
            <v>0</v>
          </cell>
        </row>
        <row r="808">
          <cell r="A808" t="str">
            <v>ﾏﾄﾊﾞ51</v>
          </cell>
          <cell r="B808" t="str">
            <v>ﾏﾄﾊﾞ</v>
          </cell>
          <cell r="C808">
            <v>5</v>
          </cell>
          <cell r="D808">
            <v>1</v>
          </cell>
          <cell r="E808">
            <v>1</v>
          </cell>
          <cell r="F808">
            <v>0</v>
          </cell>
          <cell r="G808">
            <v>1</v>
          </cell>
          <cell r="H808">
            <v>0</v>
          </cell>
          <cell r="I808">
            <v>1</v>
          </cell>
          <cell r="J808">
            <v>2</v>
          </cell>
          <cell r="K808">
            <v>0</v>
          </cell>
          <cell r="L808">
            <v>0</v>
          </cell>
          <cell r="M808">
            <v>3</v>
          </cell>
          <cell r="N808">
            <v>1</v>
          </cell>
          <cell r="O808">
            <v>2</v>
          </cell>
          <cell r="P808">
            <v>1</v>
          </cell>
          <cell r="Q808">
            <v>0</v>
          </cell>
          <cell r="R808">
            <v>2</v>
          </cell>
          <cell r="S808">
            <v>1</v>
          </cell>
          <cell r="T808">
            <v>1</v>
          </cell>
          <cell r="U808">
            <v>2</v>
          </cell>
          <cell r="V808">
            <v>1</v>
          </cell>
          <cell r="W808">
            <v>1</v>
          </cell>
          <cell r="X808">
            <v>1</v>
          </cell>
          <cell r="Y808">
            <v>0</v>
          </cell>
          <cell r="Z808">
            <v>0</v>
          </cell>
          <cell r="AA808">
            <v>1</v>
          </cell>
          <cell r="AB808">
            <v>0</v>
          </cell>
          <cell r="AC808">
            <v>1</v>
          </cell>
          <cell r="AD808">
            <v>0</v>
          </cell>
          <cell r="AE808">
            <v>1</v>
          </cell>
          <cell r="AF808">
            <v>1</v>
          </cell>
          <cell r="AG808">
            <v>0</v>
          </cell>
          <cell r="AH808">
            <v>1</v>
          </cell>
          <cell r="AI808">
            <v>2</v>
          </cell>
          <cell r="AJ808">
            <v>2</v>
          </cell>
          <cell r="AK808">
            <v>0</v>
          </cell>
          <cell r="AL808">
            <v>3</v>
          </cell>
          <cell r="AM808">
            <v>1</v>
          </cell>
          <cell r="AN808">
            <v>2</v>
          </cell>
          <cell r="AO808">
            <v>1</v>
          </cell>
          <cell r="AP808">
            <v>0</v>
          </cell>
          <cell r="AQ808">
            <v>1</v>
          </cell>
          <cell r="AR808">
            <v>3</v>
          </cell>
          <cell r="AS808">
            <v>1</v>
          </cell>
          <cell r="AT808">
            <v>0</v>
          </cell>
          <cell r="AU808">
            <v>2</v>
          </cell>
          <cell r="AV808">
            <v>1</v>
          </cell>
          <cell r="AW808">
            <v>1</v>
          </cell>
          <cell r="AX808">
            <v>1</v>
          </cell>
          <cell r="AY808">
            <v>0</v>
          </cell>
          <cell r="AZ808">
            <v>2</v>
          </cell>
          <cell r="BA808">
            <v>0</v>
          </cell>
          <cell r="BB808">
            <v>0</v>
          </cell>
          <cell r="BC808">
            <v>2</v>
          </cell>
          <cell r="BD808">
            <v>0</v>
          </cell>
          <cell r="BE808">
            <v>0</v>
          </cell>
          <cell r="BF808">
            <v>2</v>
          </cell>
          <cell r="BG808">
            <v>0</v>
          </cell>
          <cell r="BH808">
            <v>1</v>
          </cell>
          <cell r="BI808">
            <v>0</v>
          </cell>
          <cell r="BJ808">
            <v>1</v>
          </cell>
          <cell r="BK808">
            <v>0</v>
          </cell>
          <cell r="BL808">
            <v>1</v>
          </cell>
          <cell r="BM808">
            <v>1</v>
          </cell>
          <cell r="BN808">
            <v>2</v>
          </cell>
          <cell r="BO808">
            <v>1</v>
          </cell>
          <cell r="BP808">
            <v>1</v>
          </cell>
          <cell r="BQ808">
            <v>5</v>
          </cell>
          <cell r="BR808">
            <v>1</v>
          </cell>
          <cell r="BS808">
            <v>3</v>
          </cell>
          <cell r="BT808">
            <v>4</v>
          </cell>
          <cell r="BU808">
            <v>2</v>
          </cell>
          <cell r="BV808">
            <v>3</v>
          </cell>
          <cell r="BW808">
            <v>2</v>
          </cell>
          <cell r="BX808">
            <v>0</v>
          </cell>
          <cell r="BY808">
            <v>3</v>
          </cell>
          <cell r="BZ808">
            <v>0</v>
          </cell>
          <cell r="CA808">
            <v>1</v>
          </cell>
          <cell r="CB808">
            <v>1</v>
          </cell>
          <cell r="CC808">
            <v>0</v>
          </cell>
          <cell r="CD808">
            <v>2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1</v>
          </cell>
          <cell r="CJ808">
            <v>1</v>
          </cell>
          <cell r="CK808">
            <v>1</v>
          </cell>
          <cell r="CL808">
            <v>2</v>
          </cell>
          <cell r="CM808">
            <v>0</v>
          </cell>
          <cell r="CN808">
            <v>1</v>
          </cell>
          <cell r="CO808">
            <v>0</v>
          </cell>
          <cell r="CP808">
            <v>0</v>
          </cell>
          <cell r="CQ808">
            <v>0</v>
          </cell>
          <cell r="CR808">
            <v>0</v>
          </cell>
          <cell r="CS808">
            <v>0</v>
          </cell>
          <cell r="CT808">
            <v>0</v>
          </cell>
          <cell r="CU808">
            <v>0</v>
          </cell>
          <cell r="CV808">
            <v>0</v>
          </cell>
          <cell r="CW808">
            <v>0</v>
          </cell>
          <cell r="CX808">
            <v>0</v>
          </cell>
          <cell r="CY808">
            <v>0</v>
          </cell>
          <cell r="CZ808">
            <v>0</v>
          </cell>
          <cell r="DA808">
            <v>0</v>
          </cell>
          <cell r="DB808">
            <v>0</v>
          </cell>
          <cell r="DC808">
            <v>0</v>
          </cell>
          <cell r="DD808">
            <v>0</v>
          </cell>
          <cell r="DE808">
            <v>0</v>
          </cell>
        </row>
        <row r="809">
          <cell r="A809" t="str">
            <v>ﾏﾄﾊﾞ52</v>
          </cell>
          <cell r="B809" t="str">
            <v>ﾏﾄﾊﾞ</v>
          </cell>
          <cell r="C809">
            <v>5</v>
          </cell>
          <cell r="D809">
            <v>2</v>
          </cell>
          <cell r="E809">
            <v>0</v>
          </cell>
          <cell r="F809">
            <v>0</v>
          </cell>
          <cell r="G809">
            <v>1</v>
          </cell>
          <cell r="H809">
            <v>0</v>
          </cell>
          <cell r="I809">
            <v>0</v>
          </cell>
          <cell r="J809">
            <v>0</v>
          </cell>
          <cell r="K809">
            <v>1</v>
          </cell>
          <cell r="L809">
            <v>1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2</v>
          </cell>
          <cell r="T809">
            <v>0</v>
          </cell>
          <cell r="U809">
            <v>1</v>
          </cell>
          <cell r="V809">
            <v>1</v>
          </cell>
          <cell r="W809">
            <v>0</v>
          </cell>
          <cell r="X809">
            <v>2</v>
          </cell>
          <cell r="Y809">
            <v>2</v>
          </cell>
          <cell r="Z809">
            <v>1</v>
          </cell>
          <cell r="AA809">
            <v>0</v>
          </cell>
          <cell r="AB809">
            <v>0</v>
          </cell>
          <cell r="AC809">
            <v>2</v>
          </cell>
          <cell r="AD809">
            <v>1</v>
          </cell>
          <cell r="AE809">
            <v>1</v>
          </cell>
          <cell r="AF809">
            <v>0</v>
          </cell>
          <cell r="AG809">
            <v>0</v>
          </cell>
          <cell r="AH809">
            <v>1</v>
          </cell>
          <cell r="AI809">
            <v>1</v>
          </cell>
          <cell r="AJ809">
            <v>0</v>
          </cell>
          <cell r="AK809">
            <v>1</v>
          </cell>
          <cell r="AL809">
            <v>0</v>
          </cell>
          <cell r="AM809">
            <v>1</v>
          </cell>
          <cell r="AN809">
            <v>0</v>
          </cell>
          <cell r="AO809">
            <v>0</v>
          </cell>
          <cell r="AP809">
            <v>1</v>
          </cell>
          <cell r="AQ809">
            <v>1</v>
          </cell>
          <cell r="AR809">
            <v>1</v>
          </cell>
          <cell r="AS809">
            <v>1</v>
          </cell>
          <cell r="AT809">
            <v>1</v>
          </cell>
          <cell r="AU809">
            <v>1</v>
          </cell>
          <cell r="AV809">
            <v>1</v>
          </cell>
          <cell r="AW809">
            <v>2</v>
          </cell>
          <cell r="AX809">
            <v>1</v>
          </cell>
          <cell r="AY809">
            <v>1</v>
          </cell>
          <cell r="AZ809">
            <v>0</v>
          </cell>
          <cell r="BA809">
            <v>0</v>
          </cell>
          <cell r="BB809">
            <v>0</v>
          </cell>
          <cell r="BC809">
            <v>1</v>
          </cell>
          <cell r="BD809">
            <v>0</v>
          </cell>
          <cell r="BE809">
            <v>3</v>
          </cell>
          <cell r="BF809">
            <v>0</v>
          </cell>
          <cell r="BG809">
            <v>0</v>
          </cell>
          <cell r="BH809">
            <v>0</v>
          </cell>
          <cell r="BI809">
            <v>2</v>
          </cell>
          <cell r="BJ809">
            <v>1</v>
          </cell>
          <cell r="BK809">
            <v>0</v>
          </cell>
          <cell r="BL809">
            <v>2</v>
          </cell>
          <cell r="BM809">
            <v>3</v>
          </cell>
          <cell r="BN809">
            <v>4</v>
          </cell>
          <cell r="BO809">
            <v>3</v>
          </cell>
          <cell r="BP809">
            <v>1</v>
          </cell>
          <cell r="BQ809">
            <v>2</v>
          </cell>
          <cell r="BR809">
            <v>3</v>
          </cell>
          <cell r="BS809">
            <v>2</v>
          </cell>
          <cell r="BT809">
            <v>2</v>
          </cell>
          <cell r="BU809">
            <v>2</v>
          </cell>
          <cell r="BV809">
            <v>1</v>
          </cell>
          <cell r="BW809">
            <v>1</v>
          </cell>
          <cell r="BX809">
            <v>1</v>
          </cell>
          <cell r="BY809">
            <v>1</v>
          </cell>
          <cell r="BZ809">
            <v>0</v>
          </cell>
          <cell r="CA809">
            <v>0</v>
          </cell>
          <cell r="CB809">
            <v>1</v>
          </cell>
          <cell r="CC809">
            <v>2</v>
          </cell>
          <cell r="CD809">
            <v>1</v>
          </cell>
          <cell r="CE809">
            <v>0</v>
          </cell>
          <cell r="CF809">
            <v>1</v>
          </cell>
          <cell r="CG809">
            <v>0</v>
          </cell>
          <cell r="CH809">
            <v>1</v>
          </cell>
          <cell r="CI809">
            <v>1</v>
          </cell>
          <cell r="CJ809">
            <v>1</v>
          </cell>
          <cell r="CK809">
            <v>1</v>
          </cell>
          <cell r="CL809">
            <v>1</v>
          </cell>
          <cell r="CM809">
            <v>1</v>
          </cell>
          <cell r="CN809">
            <v>3</v>
          </cell>
          <cell r="CO809">
            <v>4</v>
          </cell>
          <cell r="CP809">
            <v>1</v>
          </cell>
          <cell r="CQ809">
            <v>1</v>
          </cell>
          <cell r="CR809">
            <v>1</v>
          </cell>
          <cell r="CS809">
            <v>0</v>
          </cell>
          <cell r="CT809">
            <v>2</v>
          </cell>
          <cell r="CU809">
            <v>1</v>
          </cell>
          <cell r="CV809">
            <v>0</v>
          </cell>
          <cell r="CW809">
            <v>0</v>
          </cell>
          <cell r="CX809">
            <v>0</v>
          </cell>
          <cell r="CY809">
            <v>1</v>
          </cell>
          <cell r="CZ809">
            <v>0</v>
          </cell>
          <cell r="DA809">
            <v>0</v>
          </cell>
          <cell r="DB809">
            <v>0</v>
          </cell>
          <cell r="DC809">
            <v>0</v>
          </cell>
          <cell r="DD809">
            <v>0</v>
          </cell>
          <cell r="DE809">
            <v>0</v>
          </cell>
        </row>
        <row r="810">
          <cell r="A810" t="str">
            <v>ﾐﾀｹ 51</v>
          </cell>
          <cell r="B810" t="str">
            <v xml:space="preserve">ﾐﾀｹ </v>
          </cell>
          <cell r="C810">
            <v>5</v>
          </cell>
          <cell r="D810">
            <v>1</v>
          </cell>
          <cell r="E810">
            <v>1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0</v>
          </cell>
          <cell r="P810">
            <v>1</v>
          </cell>
          <cell r="Q810">
            <v>1</v>
          </cell>
          <cell r="R810">
            <v>0</v>
          </cell>
          <cell r="S810">
            <v>0</v>
          </cell>
          <cell r="T810">
            <v>2</v>
          </cell>
          <cell r="U810">
            <v>1</v>
          </cell>
          <cell r="V810">
            <v>1</v>
          </cell>
          <cell r="W810">
            <v>0</v>
          </cell>
          <cell r="X810">
            <v>0</v>
          </cell>
          <cell r="Y810">
            <v>1</v>
          </cell>
          <cell r="Z810">
            <v>1</v>
          </cell>
          <cell r="AA810">
            <v>2</v>
          </cell>
          <cell r="AB810">
            <v>1</v>
          </cell>
          <cell r="AC810">
            <v>0</v>
          </cell>
          <cell r="AD810">
            <v>0</v>
          </cell>
          <cell r="AE810">
            <v>1</v>
          </cell>
          <cell r="AF810">
            <v>0</v>
          </cell>
          <cell r="AG810">
            <v>0</v>
          </cell>
          <cell r="AH810">
            <v>2</v>
          </cell>
          <cell r="AI810">
            <v>0</v>
          </cell>
          <cell r="AJ810">
            <v>1</v>
          </cell>
          <cell r="AK810">
            <v>1</v>
          </cell>
          <cell r="AL810">
            <v>1</v>
          </cell>
          <cell r="AM810">
            <v>2</v>
          </cell>
          <cell r="AN810">
            <v>0</v>
          </cell>
          <cell r="AO810">
            <v>1</v>
          </cell>
          <cell r="AP810">
            <v>2</v>
          </cell>
          <cell r="AQ810">
            <v>0</v>
          </cell>
          <cell r="AR810">
            <v>2</v>
          </cell>
          <cell r="AS810">
            <v>1</v>
          </cell>
          <cell r="AT810">
            <v>5</v>
          </cell>
          <cell r="AU810">
            <v>0</v>
          </cell>
          <cell r="AV810">
            <v>0</v>
          </cell>
          <cell r="AW810">
            <v>1</v>
          </cell>
          <cell r="AX810">
            <v>2</v>
          </cell>
          <cell r="AY810">
            <v>0</v>
          </cell>
          <cell r="AZ810">
            <v>1</v>
          </cell>
          <cell r="BA810">
            <v>1</v>
          </cell>
          <cell r="BB810">
            <v>0</v>
          </cell>
          <cell r="BC810">
            <v>1</v>
          </cell>
          <cell r="BD810">
            <v>1</v>
          </cell>
          <cell r="BE810">
            <v>0</v>
          </cell>
          <cell r="BF810">
            <v>1</v>
          </cell>
          <cell r="BG810">
            <v>1</v>
          </cell>
          <cell r="BH810">
            <v>1</v>
          </cell>
          <cell r="BI810">
            <v>1</v>
          </cell>
          <cell r="BJ810">
            <v>0</v>
          </cell>
          <cell r="BK810">
            <v>0</v>
          </cell>
          <cell r="BL810">
            <v>0</v>
          </cell>
          <cell r="BM810">
            <v>1</v>
          </cell>
          <cell r="BN810">
            <v>0</v>
          </cell>
          <cell r="BO810">
            <v>0</v>
          </cell>
          <cell r="BP810">
            <v>2</v>
          </cell>
          <cell r="BQ810">
            <v>2</v>
          </cell>
          <cell r="BR810">
            <v>2</v>
          </cell>
          <cell r="BS810">
            <v>2</v>
          </cell>
          <cell r="BT810">
            <v>3</v>
          </cell>
          <cell r="BU810">
            <v>4</v>
          </cell>
          <cell r="BV810">
            <v>1</v>
          </cell>
          <cell r="BW810">
            <v>3</v>
          </cell>
          <cell r="BX810">
            <v>0</v>
          </cell>
          <cell r="BY810">
            <v>2</v>
          </cell>
          <cell r="BZ810">
            <v>0</v>
          </cell>
          <cell r="CA810">
            <v>1</v>
          </cell>
          <cell r="CB810">
            <v>2</v>
          </cell>
          <cell r="CC810">
            <v>2</v>
          </cell>
          <cell r="CD810">
            <v>0</v>
          </cell>
          <cell r="CE810">
            <v>0</v>
          </cell>
          <cell r="CF810">
            <v>1</v>
          </cell>
          <cell r="CG810">
            <v>1</v>
          </cell>
          <cell r="CH810">
            <v>0</v>
          </cell>
          <cell r="CI810">
            <v>1</v>
          </cell>
          <cell r="CJ810">
            <v>0</v>
          </cell>
          <cell r="CK810">
            <v>0</v>
          </cell>
          <cell r="CL810">
            <v>0</v>
          </cell>
          <cell r="CM810">
            <v>0</v>
          </cell>
          <cell r="CN810">
            <v>0</v>
          </cell>
          <cell r="CO810">
            <v>1</v>
          </cell>
          <cell r="CP810">
            <v>1</v>
          </cell>
          <cell r="CQ810">
            <v>1</v>
          </cell>
          <cell r="CR810">
            <v>1</v>
          </cell>
          <cell r="CS810">
            <v>0</v>
          </cell>
          <cell r="CT810">
            <v>0</v>
          </cell>
          <cell r="CU810">
            <v>2</v>
          </cell>
          <cell r="CV810">
            <v>0</v>
          </cell>
          <cell r="CW810">
            <v>0</v>
          </cell>
          <cell r="CX810">
            <v>0</v>
          </cell>
          <cell r="CY810">
            <v>0</v>
          </cell>
          <cell r="CZ810">
            <v>0</v>
          </cell>
          <cell r="DA810">
            <v>0</v>
          </cell>
          <cell r="DB810">
            <v>0</v>
          </cell>
          <cell r="DC810">
            <v>0</v>
          </cell>
          <cell r="DD810">
            <v>0</v>
          </cell>
          <cell r="DE810">
            <v>0</v>
          </cell>
        </row>
        <row r="811">
          <cell r="A811" t="str">
            <v>ﾐﾀｹ 52</v>
          </cell>
          <cell r="B811" t="str">
            <v xml:space="preserve">ﾐﾀｹ </v>
          </cell>
          <cell r="C811">
            <v>5</v>
          </cell>
          <cell r="D811">
            <v>2</v>
          </cell>
          <cell r="E811">
            <v>0</v>
          </cell>
          <cell r="F811">
            <v>1</v>
          </cell>
          <cell r="G811">
            <v>0</v>
          </cell>
          <cell r="H811">
            <v>0</v>
          </cell>
          <cell r="I811">
            <v>0</v>
          </cell>
          <cell r="J811">
            <v>2</v>
          </cell>
          <cell r="K811">
            <v>2</v>
          </cell>
          <cell r="L811">
            <v>0</v>
          </cell>
          <cell r="M811">
            <v>1</v>
          </cell>
          <cell r="N811">
            <v>0</v>
          </cell>
          <cell r="O811">
            <v>1</v>
          </cell>
          <cell r="P811">
            <v>1</v>
          </cell>
          <cell r="Q811">
            <v>2</v>
          </cell>
          <cell r="R811">
            <v>0</v>
          </cell>
          <cell r="S811">
            <v>0</v>
          </cell>
          <cell r="T811">
            <v>0</v>
          </cell>
          <cell r="U811">
            <v>1</v>
          </cell>
          <cell r="V811">
            <v>2</v>
          </cell>
          <cell r="W811">
            <v>0</v>
          </cell>
          <cell r="X811">
            <v>0</v>
          </cell>
          <cell r="Y811">
            <v>1</v>
          </cell>
          <cell r="Z811">
            <v>1</v>
          </cell>
          <cell r="AA811">
            <v>0</v>
          </cell>
          <cell r="AB811">
            <v>0</v>
          </cell>
          <cell r="AC811">
            <v>0</v>
          </cell>
          <cell r="AD811">
            <v>1</v>
          </cell>
          <cell r="AE811">
            <v>0</v>
          </cell>
          <cell r="AF811">
            <v>1</v>
          </cell>
          <cell r="AG811">
            <v>0</v>
          </cell>
          <cell r="AH811">
            <v>1</v>
          </cell>
          <cell r="AI811">
            <v>1</v>
          </cell>
          <cell r="AJ811">
            <v>1</v>
          </cell>
          <cell r="AK811">
            <v>3</v>
          </cell>
          <cell r="AL811">
            <v>1</v>
          </cell>
          <cell r="AM811">
            <v>0</v>
          </cell>
          <cell r="AN811">
            <v>1</v>
          </cell>
          <cell r="AO811">
            <v>0</v>
          </cell>
          <cell r="AP811">
            <v>1</v>
          </cell>
          <cell r="AQ811">
            <v>1</v>
          </cell>
          <cell r="AR811">
            <v>2</v>
          </cell>
          <cell r="AS811">
            <v>0</v>
          </cell>
          <cell r="AT811">
            <v>1</v>
          </cell>
          <cell r="AU811">
            <v>2</v>
          </cell>
          <cell r="AV811">
            <v>2</v>
          </cell>
          <cell r="AW811">
            <v>0</v>
          </cell>
          <cell r="AX811">
            <v>1</v>
          </cell>
          <cell r="AY811">
            <v>0</v>
          </cell>
          <cell r="AZ811">
            <v>1</v>
          </cell>
          <cell r="BA811">
            <v>3</v>
          </cell>
          <cell r="BB811">
            <v>0</v>
          </cell>
          <cell r="BC811">
            <v>0</v>
          </cell>
          <cell r="BD811">
            <v>0</v>
          </cell>
          <cell r="BE811">
            <v>1</v>
          </cell>
          <cell r="BF811">
            <v>0</v>
          </cell>
          <cell r="BG811">
            <v>1</v>
          </cell>
          <cell r="BH811">
            <v>0</v>
          </cell>
          <cell r="BI811">
            <v>0</v>
          </cell>
          <cell r="BJ811">
            <v>2</v>
          </cell>
          <cell r="BK811">
            <v>1</v>
          </cell>
          <cell r="BL811">
            <v>0</v>
          </cell>
          <cell r="BM811">
            <v>0</v>
          </cell>
          <cell r="BN811">
            <v>0</v>
          </cell>
          <cell r="BO811">
            <v>3</v>
          </cell>
          <cell r="BP811">
            <v>1</v>
          </cell>
          <cell r="BQ811">
            <v>4</v>
          </cell>
          <cell r="BR811">
            <v>0</v>
          </cell>
          <cell r="BS811">
            <v>4</v>
          </cell>
          <cell r="BT811">
            <v>4</v>
          </cell>
          <cell r="BU811">
            <v>1</v>
          </cell>
          <cell r="BV811">
            <v>1</v>
          </cell>
          <cell r="BW811">
            <v>2</v>
          </cell>
          <cell r="BX811">
            <v>0</v>
          </cell>
          <cell r="BY811">
            <v>2</v>
          </cell>
          <cell r="BZ811">
            <v>0</v>
          </cell>
          <cell r="CA811">
            <v>0</v>
          </cell>
          <cell r="CB811">
            <v>1</v>
          </cell>
          <cell r="CC811">
            <v>2</v>
          </cell>
          <cell r="CD811">
            <v>1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1</v>
          </cell>
          <cell r="CJ811">
            <v>0</v>
          </cell>
          <cell r="CK811">
            <v>0</v>
          </cell>
          <cell r="CL811">
            <v>1</v>
          </cell>
          <cell r="CM811">
            <v>0</v>
          </cell>
          <cell r="CN811">
            <v>1</v>
          </cell>
          <cell r="CO811">
            <v>3</v>
          </cell>
          <cell r="CP811">
            <v>1</v>
          </cell>
          <cell r="CQ811">
            <v>1</v>
          </cell>
          <cell r="CR811">
            <v>1</v>
          </cell>
          <cell r="CS811">
            <v>0</v>
          </cell>
          <cell r="CT811">
            <v>0</v>
          </cell>
          <cell r="CU811">
            <v>2</v>
          </cell>
          <cell r="CV811">
            <v>0</v>
          </cell>
          <cell r="CW811">
            <v>0</v>
          </cell>
          <cell r="CX811">
            <v>0</v>
          </cell>
          <cell r="CY811">
            <v>0</v>
          </cell>
          <cell r="CZ811">
            <v>0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1</v>
          </cell>
        </row>
        <row r="812">
          <cell r="A812" t="str">
            <v>ﾔｻﾞﾜ51</v>
          </cell>
          <cell r="B812" t="str">
            <v>ﾔｻﾞﾜ</v>
          </cell>
          <cell r="C812">
            <v>5</v>
          </cell>
          <cell r="D812">
            <v>1</v>
          </cell>
          <cell r="E812">
            <v>0</v>
          </cell>
          <cell r="F812">
            <v>0</v>
          </cell>
          <cell r="G812">
            <v>1</v>
          </cell>
          <cell r="H812">
            <v>0</v>
          </cell>
          <cell r="I812">
            <v>1</v>
          </cell>
          <cell r="J812">
            <v>1</v>
          </cell>
          <cell r="K812">
            <v>3</v>
          </cell>
          <cell r="L812">
            <v>0</v>
          </cell>
          <cell r="M812">
            <v>1</v>
          </cell>
          <cell r="N812">
            <v>1</v>
          </cell>
          <cell r="O812">
            <v>3</v>
          </cell>
          <cell r="P812">
            <v>1</v>
          </cell>
          <cell r="Q812">
            <v>0</v>
          </cell>
          <cell r="R812">
            <v>0</v>
          </cell>
          <cell r="S812">
            <v>2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1</v>
          </cell>
          <cell r="Z812">
            <v>1</v>
          </cell>
          <cell r="AA812">
            <v>0</v>
          </cell>
          <cell r="AB812">
            <v>0</v>
          </cell>
          <cell r="AC812">
            <v>1</v>
          </cell>
          <cell r="AD812">
            <v>0</v>
          </cell>
          <cell r="AE812">
            <v>2</v>
          </cell>
          <cell r="AF812">
            <v>0</v>
          </cell>
          <cell r="AG812">
            <v>2</v>
          </cell>
          <cell r="AH812">
            <v>1</v>
          </cell>
          <cell r="AI812">
            <v>0</v>
          </cell>
          <cell r="AJ812">
            <v>2</v>
          </cell>
          <cell r="AK812">
            <v>2</v>
          </cell>
          <cell r="AL812">
            <v>0</v>
          </cell>
          <cell r="AM812">
            <v>0</v>
          </cell>
          <cell r="AN812">
            <v>2</v>
          </cell>
          <cell r="AO812">
            <v>0</v>
          </cell>
          <cell r="AP812">
            <v>1</v>
          </cell>
          <cell r="AQ812">
            <v>0</v>
          </cell>
          <cell r="AR812">
            <v>2</v>
          </cell>
          <cell r="AS812">
            <v>0</v>
          </cell>
          <cell r="AT812">
            <v>0</v>
          </cell>
          <cell r="AU812">
            <v>2</v>
          </cell>
          <cell r="AV812">
            <v>0</v>
          </cell>
          <cell r="AW812">
            <v>2</v>
          </cell>
          <cell r="AX812">
            <v>1</v>
          </cell>
          <cell r="AY812">
            <v>0</v>
          </cell>
          <cell r="AZ812">
            <v>1</v>
          </cell>
          <cell r="BA812">
            <v>1</v>
          </cell>
          <cell r="BB812">
            <v>2</v>
          </cell>
          <cell r="BC812">
            <v>3</v>
          </cell>
          <cell r="BD812">
            <v>1</v>
          </cell>
          <cell r="BE812">
            <v>3</v>
          </cell>
          <cell r="BF812">
            <v>2</v>
          </cell>
          <cell r="BG812">
            <v>2</v>
          </cell>
          <cell r="BH812">
            <v>2</v>
          </cell>
          <cell r="BI812">
            <v>2</v>
          </cell>
          <cell r="BJ812">
            <v>2</v>
          </cell>
          <cell r="BK812">
            <v>1</v>
          </cell>
          <cell r="BL812">
            <v>2</v>
          </cell>
          <cell r="BM812">
            <v>0</v>
          </cell>
          <cell r="BN812">
            <v>2</v>
          </cell>
          <cell r="BO812">
            <v>1</v>
          </cell>
          <cell r="BP812">
            <v>2</v>
          </cell>
          <cell r="BQ812">
            <v>5</v>
          </cell>
          <cell r="BR812">
            <v>1</v>
          </cell>
          <cell r="BS812">
            <v>6</v>
          </cell>
          <cell r="BT812">
            <v>6</v>
          </cell>
          <cell r="BU812">
            <v>5</v>
          </cell>
          <cell r="BV812">
            <v>2</v>
          </cell>
          <cell r="BW812">
            <v>0</v>
          </cell>
          <cell r="BX812">
            <v>0</v>
          </cell>
          <cell r="BY812">
            <v>0</v>
          </cell>
          <cell r="BZ812">
            <v>2</v>
          </cell>
          <cell r="CA812">
            <v>1</v>
          </cell>
          <cell r="CB812">
            <v>1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1</v>
          </cell>
          <cell r="CI812">
            <v>0</v>
          </cell>
          <cell r="CJ812">
            <v>2</v>
          </cell>
          <cell r="CK812">
            <v>0</v>
          </cell>
          <cell r="CL812">
            <v>1</v>
          </cell>
          <cell r="CM812">
            <v>1</v>
          </cell>
          <cell r="CN812">
            <v>0</v>
          </cell>
          <cell r="CO812">
            <v>1</v>
          </cell>
          <cell r="CP812">
            <v>2</v>
          </cell>
          <cell r="CQ812">
            <v>1</v>
          </cell>
          <cell r="CR812">
            <v>1</v>
          </cell>
          <cell r="CS812">
            <v>0</v>
          </cell>
          <cell r="CT812">
            <v>2</v>
          </cell>
          <cell r="CU812">
            <v>0</v>
          </cell>
          <cell r="CV812">
            <v>0</v>
          </cell>
          <cell r="CW812">
            <v>0</v>
          </cell>
          <cell r="CX812">
            <v>0</v>
          </cell>
          <cell r="CY812">
            <v>0</v>
          </cell>
          <cell r="CZ812">
            <v>0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</row>
        <row r="813">
          <cell r="A813" t="str">
            <v>ﾔｻﾞﾜ52</v>
          </cell>
          <cell r="B813" t="str">
            <v>ﾔｻﾞﾜ</v>
          </cell>
          <cell r="C813">
            <v>5</v>
          </cell>
          <cell r="D813">
            <v>2</v>
          </cell>
          <cell r="E813">
            <v>0</v>
          </cell>
          <cell r="F813">
            <v>0</v>
          </cell>
          <cell r="G813">
            <v>1</v>
          </cell>
          <cell r="H813">
            <v>2</v>
          </cell>
          <cell r="I813">
            <v>3</v>
          </cell>
          <cell r="J813">
            <v>1</v>
          </cell>
          <cell r="K813">
            <v>2</v>
          </cell>
          <cell r="L813">
            <v>1</v>
          </cell>
          <cell r="M813">
            <v>5</v>
          </cell>
          <cell r="N813">
            <v>0</v>
          </cell>
          <cell r="O813">
            <v>0</v>
          </cell>
          <cell r="P813">
            <v>2</v>
          </cell>
          <cell r="Q813">
            <v>0</v>
          </cell>
          <cell r="R813">
            <v>1</v>
          </cell>
          <cell r="S813">
            <v>1</v>
          </cell>
          <cell r="T813">
            <v>0</v>
          </cell>
          <cell r="U813">
            <v>0</v>
          </cell>
          <cell r="V813">
            <v>2</v>
          </cell>
          <cell r="W813">
            <v>0</v>
          </cell>
          <cell r="X813">
            <v>2</v>
          </cell>
          <cell r="Y813">
            <v>1</v>
          </cell>
          <cell r="Z813">
            <v>0</v>
          </cell>
          <cell r="AA813">
            <v>0</v>
          </cell>
          <cell r="AB813">
            <v>2</v>
          </cell>
          <cell r="AC813">
            <v>0</v>
          </cell>
          <cell r="AD813">
            <v>0</v>
          </cell>
          <cell r="AE813">
            <v>1</v>
          </cell>
          <cell r="AF813">
            <v>0</v>
          </cell>
          <cell r="AG813">
            <v>1</v>
          </cell>
          <cell r="AH813">
            <v>1</v>
          </cell>
          <cell r="AI813">
            <v>0</v>
          </cell>
          <cell r="AJ813">
            <v>2</v>
          </cell>
          <cell r="AK813">
            <v>3</v>
          </cell>
          <cell r="AL813">
            <v>0</v>
          </cell>
          <cell r="AM813">
            <v>1</v>
          </cell>
          <cell r="AN813">
            <v>1</v>
          </cell>
          <cell r="AO813">
            <v>0</v>
          </cell>
          <cell r="AP813">
            <v>1</v>
          </cell>
          <cell r="AQ813">
            <v>0</v>
          </cell>
          <cell r="AR813">
            <v>1</v>
          </cell>
          <cell r="AS813">
            <v>1</v>
          </cell>
          <cell r="AT813">
            <v>1</v>
          </cell>
          <cell r="AU813">
            <v>0</v>
          </cell>
          <cell r="AV813">
            <v>2</v>
          </cell>
          <cell r="AW813">
            <v>1</v>
          </cell>
          <cell r="AX813">
            <v>1</v>
          </cell>
          <cell r="AY813">
            <v>1</v>
          </cell>
          <cell r="AZ813">
            <v>2</v>
          </cell>
          <cell r="BA813">
            <v>1</v>
          </cell>
          <cell r="BB813">
            <v>1</v>
          </cell>
          <cell r="BC813">
            <v>1</v>
          </cell>
          <cell r="BD813">
            <v>0</v>
          </cell>
          <cell r="BE813">
            <v>2</v>
          </cell>
          <cell r="BF813">
            <v>2</v>
          </cell>
          <cell r="BG813">
            <v>1</v>
          </cell>
          <cell r="BH813">
            <v>2</v>
          </cell>
          <cell r="BI813">
            <v>0</v>
          </cell>
          <cell r="BJ813">
            <v>1</v>
          </cell>
          <cell r="BK813">
            <v>4</v>
          </cell>
          <cell r="BL813">
            <v>3</v>
          </cell>
          <cell r="BM813">
            <v>3</v>
          </cell>
          <cell r="BN813">
            <v>0</v>
          </cell>
          <cell r="BO813">
            <v>1</v>
          </cell>
          <cell r="BP813">
            <v>2</v>
          </cell>
          <cell r="BQ813">
            <v>4</v>
          </cell>
          <cell r="BR813">
            <v>2</v>
          </cell>
          <cell r="BS813">
            <v>4</v>
          </cell>
          <cell r="BT813">
            <v>1</v>
          </cell>
          <cell r="BU813">
            <v>0</v>
          </cell>
          <cell r="BV813">
            <v>3</v>
          </cell>
          <cell r="BW813">
            <v>0</v>
          </cell>
          <cell r="BX813">
            <v>1</v>
          </cell>
          <cell r="BY813">
            <v>1</v>
          </cell>
          <cell r="BZ813">
            <v>0</v>
          </cell>
          <cell r="CA813">
            <v>1</v>
          </cell>
          <cell r="CB813">
            <v>2</v>
          </cell>
          <cell r="CC813">
            <v>1</v>
          </cell>
          <cell r="CD813">
            <v>1</v>
          </cell>
          <cell r="CE813">
            <v>1</v>
          </cell>
          <cell r="CF813">
            <v>0</v>
          </cell>
          <cell r="CG813">
            <v>1</v>
          </cell>
          <cell r="CH813">
            <v>1</v>
          </cell>
          <cell r="CI813">
            <v>3</v>
          </cell>
          <cell r="CJ813">
            <v>1</v>
          </cell>
          <cell r="CK813">
            <v>2</v>
          </cell>
          <cell r="CL813">
            <v>1</v>
          </cell>
          <cell r="CM813">
            <v>1</v>
          </cell>
          <cell r="CN813">
            <v>2</v>
          </cell>
          <cell r="CO813">
            <v>2</v>
          </cell>
          <cell r="CP813">
            <v>2</v>
          </cell>
          <cell r="CQ813">
            <v>0</v>
          </cell>
          <cell r="CR813">
            <v>2</v>
          </cell>
          <cell r="CS813">
            <v>3</v>
          </cell>
          <cell r="CT813">
            <v>1</v>
          </cell>
          <cell r="CU813">
            <v>1</v>
          </cell>
          <cell r="CV813">
            <v>1</v>
          </cell>
          <cell r="CW813">
            <v>1</v>
          </cell>
          <cell r="CX813">
            <v>0</v>
          </cell>
          <cell r="CY813">
            <v>0</v>
          </cell>
          <cell r="CZ813">
            <v>0</v>
          </cell>
          <cell r="DA813">
            <v>0</v>
          </cell>
          <cell r="DB813">
            <v>0</v>
          </cell>
          <cell r="DC813">
            <v>0</v>
          </cell>
          <cell r="DD813">
            <v>0</v>
          </cell>
          <cell r="DE813">
            <v>0</v>
          </cell>
        </row>
        <row r="814">
          <cell r="A814" t="str">
            <v>ﾖｺｵ 51</v>
          </cell>
          <cell r="B814" t="str">
            <v xml:space="preserve">ﾖｺｵ </v>
          </cell>
          <cell r="C814">
            <v>5</v>
          </cell>
          <cell r="D814">
            <v>1</v>
          </cell>
          <cell r="E814">
            <v>0</v>
          </cell>
          <cell r="F814">
            <v>0</v>
          </cell>
          <cell r="G814">
            <v>1</v>
          </cell>
          <cell r="H814">
            <v>1</v>
          </cell>
          <cell r="I814">
            <v>3</v>
          </cell>
          <cell r="J814">
            <v>3</v>
          </cell>
          <cell r="K814">
            <v>3</v>
          </cell>
          <cell r="L814">
            <v>2</v>
          </cell>
          <cell r="M814">
            <v>2</v>
          </cell>
          <cell r="N814">
            <v>2</v>
          </cell>
          <cell r="O814">
            <v>0</v>
          </cell>
          <cell r="P814">
            <v>1</v>
          </cell>
          <cell r="Q814">
            <v>1</v>
          </cell>
          <cell r="R814">
            <v>2</v>
          </cell>
          <cell r="S814">
            <v>3</v>
          </cell>
          <cell r="T814">
            <v>1</v>
          </cell>
          <cell r="U814">
            <v>5</v>
          </cell>
          <cell r="V814">
            <v>1</v>
          </cell>
          <cell r="W814">
            <v>1</v>
          </cell>
          <cell r="X814">
            <v>1</v>
          </cell>
          <cell r="Y814">
            <v>3</v>
          </cell>
          <cell r="Z814">
            <v>0</v>
          </cell>
          <cell r="AA814">
            <v>1</v>
          </cell>
          <cell r="AB814">
            <v>1</v>
          </cell>
          <cell r="AC814">
            <v>3</v>
          </cell>
          <cell r="AD814">
            <v>1</v>
          </cell>
          <cell r="AE814">
            <v>4</v>
          </cell>
          <cell r="AF814">
            <v>3</v>
          </cell>
          <cell r="AG814">
            <v>3</v>
          </cell>
          <cell r="AH814">
            <v>3</v>
          </cell>
          <cell r="AI814">
            <v>7</v>
          </cell>
          <cell r="AJ814">
            <v>2</v>
          </cell>
          <cell r="AK814">
            <v>1</v>
          </cell>
          <cell r="AL814">
            <v>3</v>
          </cell>
          <cell r="AM814">
            <v>4</v>
          </cell>
          <cell r="AN814">
            <v>3</v>
          </cell>
          <cell r="AO814">
            <v>7</v>
          </cell>
          <cell r="AP814">
            <v>1</v>
          </cell>
          <cell r="AQ814">
            <v>7</v>
          </cell>
          <cell r="AR814">
            <v>3</v>
          </cell>
          <cell r="AS814">
            <v>4</v>
          </cell>
          <cell r="AT814">
            <v>1</v>
          </cell>
          <cell r="AU814">
            <v>1</v>
          </cell>
          <cell r="AV814">
            <v>6</v>
          </cell>
          <cell r="AW814">
            <v>3</v>
          </cell>
          <cell r="AX814">
            <v>2</v>
          </cell>
          <cell r="AY814">
            <v>4</v>
          </cell>
          <cell r="AZ814">
            <v>1</v>
          </cell>
          <cell r="BA814">
            <v>3</v>
          </cell>
          <cell r="BB814">
            <v>4</v>
          </cell>
          <cell r="BC814">
            <v>3</v>
          </cell>
          <cell r="BD814">
            <v>3</v>
          </cell>
          <cell r="BE814">
            <v>2</v>
          </cell>
          <cell r="BF814">
            <v>2</v>
          </cell>
          <cell r="BG814">
            <v>6</v>
          </cell>
          <cell r="BH814">
            <v>2</v>
          </cell>
          <cell r="BI814">
            <v>4</v>
          </cell>
          <cell r="BJ814">
            <v>1</v>
          </cell>
          <cell r="BK814">
            <v>4</v>
          </cell>
          <cell r="BL814">
            <v>5</v>
          </cell>
          <cell r="BM814">
            <v>5</v>
          </cell>
          <cell r="BN814">
            <v>7</v>
          </cell>
          <cell r="BO814">
            <v>6</v>
          </cell>
          <cell r="BP814">
            <v>2</v>
          </cell>
          <cell r="BQ814">
            <v>7</v>
          </cell>
          <cell r="BR814">
            <v>6</v>
          </cell>
          <cell r="BS814">
            <v>5</v>
          </cell>
          <cell r="BT814">
            <v>7</v>
          </cell>
          <cell r="BU814">
            <v>4</v>
          </cell>
          <cell r="BV814">
            <v>5</v>
          </cell>
          <cell r="BW814">
            <v>5</v>
          </cell>
          <cell r="BX814">
            <v>0</v>
          </cell>
          <cell r="BY814">
            <v>2</v>
          </cell>
          <cell r="BZ814">
            <v>1</v>
          </cell>
          <cell r="CA814">
            <v>5</v>
          </cell>
          <cell r="CB814">
            <v>2</v>
          </cell>
          <cell r="CC814">
            <v>3</v>
          </cell>
          <cell r="CD814">
            <v>1</v>
          </cell>
          <cell r="CE814">
            <v>3</v>
          </cell>
          <cell r="CF814">
            <v>4</v>
          </cell>
          <cell r="CG814">
            <v>4</v>
          </cell>
          <cell r="CH814">
            <v>1</v>
          </cell>
          <cell r="CI814">
            <v>2</v>
          </cell>
          <cell r="CJ814">
            <v>2</v>
          </cell>
          <cell r="CK814">
            <v>3</v>
          </cell>
          <cell r="CL814">
            <v>1</v>
          </cell>
          <cell r="CM814">
            <v>1</v>
          </cell>
          <cell r="CN814">
            <v>4</v>
          </cell>
          <cell r="CO814">
            <v>2</v>
          </cell>
          <cell r="CP814">
            <v>3</v>
          </cell>
          <cell r="CQ814">
            <v>0</v>
          </cell>
          <cell r="CR814">
            <v>0</v>
          </cell>
          <cell r="CS814">
            <v>0</v>
          </cell>
          <cell r="CT814">
            <v>0</v>
          </cell>
          <cell r="CU814">
            <v>0</v>
          </cell>
          <cell r="CV814">
            <v>0</v>
          </cell>
          <cell r="CW814">
            <v>0</v>
          </cell>
          <cell r="CX814">
            <v>0</v>
          </cell>
          <cell r="CY814">
            <v>0</v>
          </cell>
          <cell r="CZ814">
            <v>0</v>
          </cell>
          <cell r="DA814">
            <v>0</v>
          </cell>
          <cell r="DB814">
            <v>0</v>
          </cell>
          <cell r="DC814">
            <v>0</v>
          </cell>
          <cell r="DD814">
            <v>0</v>
          </cell>
          <cell r="DE814">
            <v>0</v>
          </cell>
        </row>
        <row r="815">
          <cell r="A815" t="str">
            <v>ﾖｺｵ 52</v>
          </cell>
          <cell r="B815" t="str">
            <v xml:space="preserve">ﾖｺｵ </v>
          </cell>
          <cell r="C815">
            <v>5</v>
          </cell>
          <cell r="D815">
            <v>2</v>
          </cell>
          <cell r="E815">
            <v>2</v>
          </cell>
          <cell r="F815">
            <v>1</v>
          </cell>
          <cell r="G815">
            <v>2</v>
          </cell>
          <cell r="H815">
            <v>5</v>
          </cell>
          <cell r="I815">
            <v>1</v>
          </cell>
          <cell r="J815">
            <v>1</v>
          </cell>
          <cell r="K815">
            <v>2</v>
          </cell>
          <cell r="L815">
            <v>1</v>
          </cell>
          <cell r="M815">
            <v>1</v>
          </cell>
          <cell r="N815">
            <v>0</v>
          </cell>
          <cell r="O815">
            <v>1</v>
          </cell>
          <cell r="P815">
            <v>2</v>
          </cell>
          <cell r="Q815">
            <v>1</v>
          </cell>
          <cell r="R815">
            <v>1</v>
          </cell>
          <cell r="S815">
            <v>1</v>
          </cell>
          <cell r="T815">
            <v>2</v>
          </cell>
          <cell r="U815">
            <v>6</v>
          </cell>
          <cell r="V815">
            <v>0</v>
          </cell>
          <cell r="W815">
            <v>2</v>
          </cell>
          <cell r="X815">
            <v>2</v>
          </cell>
          <cell r="Y815">
            <v>0</v>
          </cell>
          <cell r="Z815">
            <v>5</v>
          </cell>
          <cell r="AA815">
            <v>1</v>
          </cell>
          <cell r="AB815">
            <v>2</v>
          </cell>
          <cell r="AC815">
            <v>1</v>
          </cell>
          <cell r="AD815">
            <v>2</v>
          </cell>
          <cell r="AE815">
            <v>3</v>
          </cell>
          <cell r="AF815">
            <v>0</v>
          </cell>
          <cell r="AG815">
            <v>3</v>
          </cell>
          <cell r="AH815">
            <v>4</v>
          </cell>
          <cell r="AI815">
            <v>2</v>
          </cell>
          <cell r="AJ815">
            <v>4</v>
          </cell>
          <cell r="AK815">
            <v>1</v>
          </cell>
          <cell r="AL815">
            <v>3</v>
          </cell>
          <cell r="AM815">
            <v>4</v>
          </cell>
          <cell r="AN815">
            <v>3</v>
          </cell>
          <cell r="AO815">
            <v>4</v>
          </cell>
          <cell r="AP815">
            <v>1</v>
          </cell>
          <cell r="AQ815">
            <v>2</v>
          </cell>
          <cell r="AR815">
            <v>3</v>
          </cell>
          <cell r="AS815">
            <v>1</v>
          </cell>
          <cell r="AT815">
            <v>2</v>
          </cell>
          <cell r="AU815">
            <v>0</v>
          </cell>
          <cell r="AV815">
            <v>1</v>
          </cell>
          <cell r="AW815">
            <v>6</v>
          </cell>
          <cell r="AX815">
            <v>2</v>
          </cell>
          <cell r="AY815">
            <v>5</v>
          </cell>
          <cell r="AZ815">
            <v>2</v>
          </cell>
          <cell r="BA815">
            <v>3</v>
          </cell>
          <cell r="BB815">
            <v>4</v>
          </cell>
          <cell r="BC815">
            <v>3</v>
          </cell>
          <cell r="BD815">
            <v>0</v>
          </cell>
          <cell r="BE815">
            <v>0</v>
          </cell>
          <cell r="BF815">
            <v>9</v>
          </cell>
          <cell r="BG815">
            <v>2</v>
          </cell>
          <cell r="BH815">
            <v>1</v>
          </cell>
          <cell r="BI815">
            <v>6</v>
          </cell>
          <cell r="BJ815">
            <v>6</v>
          </cell>
          <cell r="BK815">
            <v>5</v>
          </cell>
          <cell r="BL815">
            <v>6</v>
          </cell>
          <cell r="BM815">
            <v>6</v>
          </cell>
          <cell r="BN815">
            <v>4</v>
          </cell>
          <cell r="BO815">
            <v>8</v>
          </cell>
          <cell r="BP815">
            <v>5</v>
          </cell>
          <cell r="BQ815">
            <v>8</v>
          </cell>
          <cell r="BR815">
            <v>6</v>
          </cell>
          <cell r="BS815">
            <v>1</v>
          </cell>
          <cell r="BT815">
            <v>3</v>
          </cell>
          <cell r="BU815">
            <v>5</v>
          </cell>
          <cell r="BV815">
            <v>0</v>
          </cell>
          <cell r="BW815">
            <v>6</v>
          </cell>
          <cell r="BX815">
            <v>1</v>
          </cell>
          <cell r="BY815">
            <v>4</v>
          </cell>
          <cell r="BZ815">
            <v>4</v>
          </cell>
          <cell r="CA815">
            <v>6</v>
          </cell>
          <cell r="CB815">
            <v>5</v>
          </cell>
          <cell r="CC815">
            <v>9</v>
          </cell>
          <cell r="CD815">
            <v>3</v>
          </cell>
          <cell r="CE815">
            <v>2</v>
          </cell>
          <cell r="CF815">
            <v>2</v>
          </cell>
          <cell r="CG815">
            <v>4</v>
          </cell>
          <cell r="CH815">
            <v>6</v>
          </cell>
          <cell r="CI815">
            <v>2</v>
          </cell>
          <cell r="CJ815">
            <v>2</v>
          </cell>
          <cell r="CK815">
            <v>3</v>
          </cell>
          <cell r="CL815">
            <v>3</v>
          </cell>
          <cell r="CM815">
            <v>2</v>
          </cell>
          <cell r="CN815">
            <v>3</v>
          </cell>
          <cell r="CO815">
            <v>1</v>
          </cell>
          <cell r="CP815">
            <v>1</v>
          </cell>
          <cell r="CQ815">
            <v>2</v>
          </cell>
          <cell r="CR815">
            <v>2</v>
          </cell>
          <cell r="CS815">
            <v>0</v>
          </cell>
          <cell r="CT815">
            <v>0</v>
          </cell>
          <cell r="CU815">
            <v>1</v>
          </cell>
          <cell r="CV815">
            <v>0</v>
          </cell>
          <cell r="CW815">
            <v>0</v>
          </cell>
          <cell r="CX815">
            <v>0</v>
          </cell>
          <cell r="CY815">
            <v>0</v>
          </cell>
          <cell r="CZ815">
            <v>0</v>
          </cell>
          <cell r="DA815">
            <v>0</v>
          </cell>
          <cell r="DB815">
            <v>0</v>
          </cell>
          <cell r="DC815">
            <v>0</v>
          </cell>
          <cell r="DD815">
            <v>0</v>
          </cell>
          <cell r="DE815">
            <v>1</v>
          </cell>
        </row>
        <row r="816">
          <cell r="A816" t="str">
            <v>ｹｳｼ 51</v>
          </cell>
          <cell r="B816" t="str">
            <v xml:space="preserve">ｹｳｼ </v>
          </cell>
          <cell r="C816">
            <v>5</v>
          </cell>
          <cell r="D816">
            <v>1</v>
          </cell>
          <cell r="E816">
            <v>0</v>
          </cell>
          <cell r="F816">
            <v>2</v>
          </cell>
          <cell r="G816">
            <v>1</v>
          </cell>
          <cell r="H816">
            <v>3</v>
          </cell>
          <cell r="I816">
            <v>0</v>
          </cell>
          <cell r="J816">
            <v>1</v>
          </cell>
          <cell r="K816">
            <v>1</v>
          </cell>
          <cell r="L816">
            <v>2</v>
          </cell>
          <cell r="M816">
            <v>2</v>
          </cell>
          <cell r="N816">
            <v>1</v>
          </cell>
          <cell r="O816">
            <v>1</v>
          </cell>
          <cell r="P816">
            <v>2</v>
          </cell>
          <cell r="Q816">
            <v>3</v>
          </cell>
          <cell r="R816">
            <v>2</v>
          </cell>
          <cell r="S816">
            <v>3</v>
          </cell>
          <cell r="T816">
            <v>3</v>
          </cell>
          <cell r="U816">
            <v>4</v>
          </cell>
          <cell r="V816">
            <v>3</v>
          </cell>
          <cell r="W816">
            <v>10</v>
          </cell>
          <cell r="X816">
            <v>6</v>
          </cell>
          <cell r="Y816">
            <v>4</v>
          </cell>
          <cell r="Z816">
            <v>5</v>
          </cell>
          <cell r="AA816">
            <v>6</v>
          </cell>
          <cell r="AB816">
            <v>2</v>
          </cell>
          <cell r="AC816">
            <v>4</v>
          </cell>
          <cell r="AD816">
            <v>5</v>
          </cell>
          <cell r="AE816">
            <v>3</v>
          </cell>
          <cell r="AF816">
            <v>6</v>
          </cell>
          <cell r="AG816">
            <v>5</v>
          </cell>
          <cell r="AH816">
            <v>5</v>
          </cell>
          <cell r="AI816">
            <v>4</v>
          </cell>
          <cell r="AJ816">
            <v>4</v>
          </cell>
          <cell r="AK816">
            <v>4</v>
          </cell>
          <cell r="AL816">
            <v>9</v>
          </cell>
          <cell r="AM816">
            <v>4</v>
          </cell>
          <cell r="AN816">
            <v>3</v>
          </cell>
          <cell r="AO816">
            <v>2</v>
          </cell>
          <cell r="AP816">
            <v>5</v>
          </cell>
          <cell r="AQ816">
            <v>4</v>
          </cell>
          <cell r="AR816">
            <v>3</v>
          </cell>
          <cell r="AS816">
            <v>4</v>
          </cell>
          <cell r="AT816">
            <v>6</v>
          </cell>
          <cell r="AU816">
            <v>4</v>
          </cell>
          <cell r="AV816">
            <v>5</v>
          </cell>
          <cell r="AW816">
            <v>4</v>
          </cell>
          <cell r="AX816">
            <v>7</v>
          </cell>
          <cell r="AY816">
            <v>7</v>
          </cell>
          <cell r="AZ816">
            <v>5</v>
          </cell>
          <cell r="BA816">
            <v>3</v>
          </cell>
          <cell r="BB816">
            <v>3</v>
          </cell>
          <cell r="BC816">
            <v>7</v>
          </cell>
          <cell r="BD816">
            <v>3</v>
          </cell>
          <cell r="BE816">
            <v>9</v>
          </cell>
          <cell r="BF816">
            <v>3</v>
          </cell>
          <cell r="BG816">
            <v>5</v>
          </cell>
          <cell r="BH816">
            <v>4</v>
          </cell>
          <cell r="BI816">
            <v>4</v>
          </cell>
          <cell r="BJ816">
            <v>9</v>
          </cell>
          <cell r="BK816">
            <v>6</v>
          </cell>
          <cell r="BL816">
            <v>4</v>
          </cell>
          <cell r="BM816">
            <v>5</v>
          </cell>
          <cell r="BN816">
            <v>5</v>
          </cell>
          <cell r="BO816">
            <v>7</v>
          </cell>
          <cell r="BP816">
            <v>7</v>
          </cell>
          <cell r="BQ816">
            <v>4</v>
          </cell>
          <cell r="BR816">
            <v>4</v>
          </cell>
          <cell r="BS816">
            <v>6</v>
          </cell>
          <cell r="BT816">
            <v>13</v>
          </cell>
          <cell r="BU816">
            <v>6</v>
          </cell>
          <cell r="BV816">
            <v>7</v>
          </cell>
          <cell r="BW816">
            <v>5</v>
          </cell>
          <cell r="BX816">
            <v>4</v>
          </cell>
          <cell r="BY816">
            <v>5</v>
          </cell>
          <cell r="BZ816">
            <v>6</v>
          </cell>
          <cell r="CA816">
            <v>7</v>
          </cell>
          <cell r="CB816">
            <v>6</v>
          </cell>
          <cell r="CC816">
            <v>0</v>
          </cell>
          <cell r="CD816">
            <v>2</v>
          </cell>
          <cell r="CE816">
            <v>1</v>
          </cell>
          <cell r="CF816">
            <v>3</v>
          </cell>
          <cell r="CG816">
            <v>3</v>
          </cell>
          <cell r="CH816">
            <v>4</v>
          </cell>
          <cell r="CI816">
            <v>3</v>
          </cell>
          <cell r="CJ816">
            <v>5</v>
          </cell>
          <cell r="CK816">
            <v>2</v>
          </cell>
          <cell r="CL816">
            <v>6</v>
          </cell>
          <cell r="CM816">
            <v>1</v>
          </cell>
          <cell r="CN816">
            <v>2</v>
          </cell>
          <cell r="CO816">
            <v>1</v>
          </cell>
          <cell r="CP816">
            <v>4</v>
          </cell>
          <cell r="CQ816">
            <v>0</v>
          </cell>
          <cell r="CR816">
            <v>1</v>
          </cell>
          <cell r="CS816">
            <v>1</v>
          </cell>
          <cell r="CT816">
            <v>0</v>
          </cell>
          <cell r="CU816">
            <v>2</v>
          </cell>
          <cell r="CV816">
            <v>0</v>
          </cell>
          <cell r="CW816">
            <v>0</v>
          </cell>
          <cell r="CX816">
            <v>1</v>
          </cell>
          <cell r="CY816">
            <v>1</v>
          </cell>
          <cell r="CZ816">
            <v>0</v>
          </cell>
          <cell r="DA816">
            <v>0</v>
          </cell>
          <cell r="DB816">
            <v>0</v>
          </cell>
          <cell r="DC816">
            <v>0</v>
          </cell>
          <cell r="DD816">
            <v>0</v>
          </cell>
          <cell r="DE816">
            <v>0</v>
          </cell>
        </row>
        <row r="817">
          <cell r="A817" t="str">
            <v>ｹｳｼ 52</v>
          </cell>
          <cell r="B817" t="str">
            <v xml:space="preserve">ｹｳｼ </v>
          </cell>
          <cell r="C817">
            <v>5</v>
          </cell>
          <cell r="D817">
            <v>2</v>
          </cell>
          <cell r="E817">
            <v>4</v>
          </cell>
          <cell r="F817">
            <v>3</v>
          </cell>
          <cell r="G817">
            <v>2</v>
          </cell>
          <cell r="H817">
            <v>1</v>
          </cell>
          <cell r="I817">
            <v>3</v>
          </cell>
          <cell r="J817">
            <v>3</v>
          </cell>
          <cell r="K817">
            <v>1</v>
          </cell>
          <cell r="L817">
            <v>1</v>
          </cell>
          <cell r="M817">
            <v>5</v>
          </cell>
          <cell r="N817">
            <v>2</v>
          </cell>
          <cell r="O817">
            <v>1</v>
          </cell>
          <cell r="P817">
            <v>1</v>
          </cell>
          <cell r="Q817">
            <v>7</v>
          </cell>
          <cell r="R817">
            <v>2</v>
          </cell>
          <cell r="S817">
            <v>4</v>
          </cell>
          <cell r="T817">
            <v>4</v>
          </cell>
          <cell r="U817">
            <v>3</v>
          </cell>
          <cell r="V817">
            <v>4</v>
          </cell>
          <cell r="W817">
            <v>4</v>
          </cell>
          <cell r="X817">
            <v>5</v>
          </cell>
          <cell r="Y817">
            <v>3</v>
          </cell>
          <cell r="Z817">
            <v>3</v>
          </cell>
          <cell r="AA817">
            <v>4</v>
          </cell>
          <cell r="AB817">
            <v>4</v>
          </cell>
          <cell r="AC817">
            <v>1</v>
          </cell>
          <cell r="AD817">
            <v>4</v>
          </cell>
          <cell r="AE817">
            <v>5</v>
          </cell>
          <cell r="AF817">
            <v>11</v>
          </cell>
          <cell r="AG817">
            <v>5</v>
          </cell>
          <cell r="AH817">
            <v>2</v>
          </cell>
          <cell r="AI817">
            <v>9</v>
          </cell>
          <cell r="AJ817">
            <v>3</v>
          </cell>
          <cell r="AK817">
            <v>2</v>
          </cell>
          <cell r="AL817">
            <v>5</v>
          </cell>
          <cell r="AM817">
            <v>7</v>
          </cell>
          <cell r="AN817">
            <v>4</v>
          </cell>
          <cell r="AO817">
            <v>4</v>
          </cell>
          <cell r="AP817">
            <v>0</v>
          </cell>
          <cell r="AQ817">
            <v>4</v>
          </cell>
          <cell r="AR817">
            <v>5</v>
          </cell>
          <cell r="AS817">
            <v>2</v>
          </cell>
          <cell r="AT817">
            <v>4</v>
          </cell>
          <cell r="AU817">
            <v>5</v>
          </cell>
          <cell r="AV817">
            <v>3</v>
          </cell>
          <cell r="AW817">
            <v>8</v>
          </cell>
          <cell r="AX817">
            <v>5</v>
          </cell>
          <cell r="AY817">
            <v>9</v>
          </cell>
          <cell r="AZ817">
            <v>6</v>
          </cell>
          <cell r="BA817">
            <v>5</v>
          </cell>
          <cell r="BB817">
            <v>3</v>
          </cell>
          <cell r="BC817">
            <v>2</v>
          </cell>
          <cell r="BD817">
            <v>4</v>
          </cell>
          <cell r="BE817">
            <v>6</v>
          </cell>
          <cell r="BF817">
            <v>5</v>
          </cell>
          <cell r="BG817">
            <v>7</v>
          </cell>
          <cell r="BH817">
            <v>8</v>
          </cell>
          <cell r="BI817">
            <v>8</v>
          </cell>
          <cell r="BJ817">
            <v>3</v>
          </cell>
          <cell r="BK817">
            <v>8</v>
          </cell>
          <cell r="BL817">
            <v>5</v>
          </cell>
          <cell r="BM817">
            <v>9</v>
          </cell>
          <cell r="BN817">
            <v>6</v>
          </cell>
          <cell r="BO817">
            <v>3</v>
          </cell>
          <cell r="BP817">
            <v>3</v>
          </cell>
          <cell r="BQ817">
            <v>5</v>
          </cell>
          <cell r="BR817">
            <v>8</v>
          </cell>
          <cell r="BS817">
            <v>4</v>
          </cell>
          <cell r="BT817">
            <v>6</v>
          </cell>
          <cell r="BU817">
            <v>9</v>
          </cell>
          <cell r="BV817">
            <v>13</v>
          </cell>
          <cell r="BW817">
            <v>3</v>
          </cell>
          <cell r="BX817">
            <v>3</v>
          </cell>
          <cell r="BY817">
            <v>2</v>
          </cell>
          <cell r="BZ817">
            <v>4</v>
          </cell>
          <cell r="CA817">
            <v>4</v>
          </cell>
          <cell r="CB817">
            <v>4</v>
          </cell>
          <cell r="CC817">
            <v>7</v>
          </cell>
          <cell r="CD817">
            <v>3</v>
          </cell>
          <cell r="CE817">
            <v>4</v>
          </cell>
          <cell r="CF817">
            <v>9</v>
          </cell>
          <cell r="CG817">
            <v>5</v>
          </cell>
          <cell r="CH817">
            <v>9</v>
          </cell>
          <cell r="CI817">
            <v>3</v>
          </cell>
          <cell r="CJ817">
            <v>4</v>
          </cell>
          <cell r="CK817">
            <v>5</v>
          </cell>
          <cell r="CL817">
            <v>7</v>
          </cell>
          <cell r="CM817">
            <v>4</v>
          </cell>
          <cell r="CN817">
            <v>3</v>
          </cell>
          <cell r="CO817">
            <v>2</v>
          </cell>
          <cell r="CP817">
            <v>6</v>
          </cell>
          <cell r="CQ817">
            <v>7</v>
          </cell>
          <cell r="CR817">
            <v>3</v>
          </cell>
          <cell r="CS817">
            <v>3</v>
          </cell>
          <cell r="CT817">
            <v>1</v>
          </cell>
          <cell r="CU817">
            <v>2</v>
          </cell>
          <cell r="CV817">
            <v>0</v>
          </cell>
          <cell r="CW817">
            <v>0</v>
          </cell>
          <cell r="CX817">
            <v>2</v>
          </cell>
          <cell r="CY817">
            <v>2</v>
          </cell>
          <cell r="CZ817">
            <v>0</v>
          </cell>
          <cell r="DA817">
            <v>0</v>
          </cell>
          <cell r="DB817">
            <v>0</v>
          </cell>
          <cell r="DC817">
            <v>0</v>
          </cell>
          <cell r="DD817">
            <v>0</v>
          </cell>
          <cell r="DE817">
            <v>0</v>
          </cell>
        </row>
        <row r="818">
          <cell r="A818" t="str">
            <v>ｹｵｵｻ51</v>
          </cell>
          <cell r="B818" t="str">
            <v>ｹｵｵｻ</v>
          </cell>
          <cell r="C818">
            <v>5</v>
          </cell>
          <cell r="D818">
            <v>1</v>
          </cell>
          <cell r="E818">
            <v>6</v>
          </cell>
          <cell r="F818">
            <v>4</v>
          </cell>
          <cell r="G818">
            <v>7</v>
          </cell>
          <cell r="H818">
            <v>2</v>
          </cell>
          <cell r="I818">
            <v>3</v>
          </cell>
          <cell r="J818">
            <v>3</v>
          </cell>
          <cell r="K818">
            <v>3</v>
          </cell>
          <cell r="L818">
            <v>5</v>
          </cell>
          <cell r="M818">
            <v>3</v>
          </cell>
          <cell r="N818">
            <v>3</v>
          </cell>
          <cell r="O818">
            <v>4</v>
          </cell>
          <cell r="P818">
            <v>5</v>
          </cell>
          <cell r="Q818">
            <v>1</v>
          </cell>
          <cell r="R818">
            <v>2</v>
          </cell>
          <cell r="S818">
            <v>0</v>
          </cell>
          <cell r="T818">
            <v>3</v>
          </cell>
          <cell r="U818">
            <v>4</v>
          </cell>
          <cell r="V818">
            <v>5</v>
          </cell>
          <cell r="W818">
            <v>1</v>
          </cell>
          <cell r="X818">
            <v>7</v>
          </cell>
          <cell r="Y818">
            <v>7</v>
          </cell>
          <cell r="Z818">
            <v>7</v>
          </cell>
          <cell r="AA818">
            <v>6</v>
          </cell>
          <cell r="AB818">
            <v>4</v>
          </cell>
          <cell r="AC818">
            <v>5</v>
          </cell>
          <cell r="AD818">
            <v>6</v>
          </cell>
          <cell r="AE818">
            <v>3</v>
          </cell>
          <cell r="AF818">
            <v>2</v>
          </cell>
          <cell r="AG818">
            <v>6</v>
          </cell>
          <cell r="AH818">
            <v>1</v>
          </cell>
          <cell r="AI818">
            <v>6</v>
          </cell>
          <cell r="AJ818">
            <v>5</v>
          </cell>
          <cell r="AK818">
            <v>4</v>
          </cell>
          <cell r="AL818">
            <v>5</v>
          </cell>
          <cell r="AM818">
            <v>2</v>
          </cell>
          <cell r="AN818">
            <v>7</v>
          </cell>
          <cell r="AO818">
            <v>4</v>
          </cell>
          <cell r="AP818">
            <v>9</v>
          </cell>
          <cell r="AQ818">
            <v>8</v>
          </cell>
          <cell r="AR818">
            <v>12</v>
          </cell>
          <cell r="AS818">
            <v>4</v>
          </cell>
          <cell r="AT818">
            <v>8</v>
          </cell>
          <cell r="AU818">
            <v>6</v>
          </cell>
          <cell r="AV818">
            <v>8</v>
          </cell>
          <cell r="AW818">
            <v>6</v>
          </cell>
          <cell r="AX818">
            <v>3</v>
          </cell>
          <cell r="AY818">
            <v>14</v>
          </cell>
          <cell r="AZ818">
            <v>5</v>
          </cell>
          <cell r="BA818">
            <v>12</v>
          </cell>
          <cell r="BB818">
            <v>4</v>
          </cell>
          <cell r="BC818">
            <v>4</v>
          </cell>
          <cell r="BD818">
            <v>2</v>
          </cell>
          <cell r="BE818">
            <v>10</v>
          </cell>
          <cell r="BF818">
            <v>10</v>
          </cell>
          <cell r="BG818">
            <v>7</v>
          </cell>
          <cell r="BH818">
            <v>7</v>
          </cell>
          <cell r="BI818">
            <v>13</v>
          </cell>
          <cell r="BJ818">
            <v>10</v>
          </cell>
          <cell r="BK818">
            <v>12</v>
          </cell>
          <cell r="BL818">
            <v>6</v>
          </cell>
          <cell r="BM818">
            <v>10</v>
          </cell>
          <cell r="BN818">
            <v>11</v>
          </cell>
          <cell r="BO818">
            <v>10</v>
          </cell>
          <cell r="BP818">
            <v>9</v>
          </cell>
          <cell r="BQ818">
            <v>9</v>
          </cell>
          <cell r="BR818">
            <v>7</v>
          </cell>
          <cell r="BS818">
            <v>9</v>
          </cell>
          <cell r="BT818">
            <v>15</v>
          </cell>
          <cell r="BU818">
            <v>7</v>
          </cell>
          <cell r="BV818">
            <v>12</v>
          </cell>
          <cell r="BW818">
            <v>12</v>
          </cell>
          <cell r="BX818">
            <v>4</v>
          </cell>
          <cell r="BY818">
            <v>7</v>
          </cell>
          <cell r="BZ818">
            <v>7</v>
          </cell>
          <cell r="CA818">
            <v>9</v>
          </cell>
          <cell r="CB818">
            <v>9</v>
          </cell>
          <cell r="CC818">
            <v>9</v>
          </cell>
          <cell r="CD818">
            <v>4</v>
          </cell>
          <cell r="CE818">
            <v>2</v>
          </cell>
          <cell r="CF818">
            <v>4</v>
          </cell>
          <cell r="CG818">
            <v>3</v>
          </cell>
          <cell r="CH818">
            <v>4</v>
          </cell>
          <cell r="CI818">
            <v>3</v>
          </cell>
          <cell r="CJ818">
            <v>7</v>
          </cell>
          <cell r="CK818">
            <v>5</v>
          </cell>
          <cell r="CL818">
            <v>2</v>
          </cell>
          <cell r="CM818">
            <v>2</v>
          </cell>
          <cell r="CN818">
            <v>6</v>
          </cell>
          <cell r="CO818">
            <v>4</v>
          </cell>
          <cell r="CP818">
            <v>3</v>
          </cell>
          <cell r="CQ818">
            <v>1</v>
          </cell>
          <cell r="CR818">
            <v>2</v>
          </cell>
          <cell r="CS818">
            <v>2</v>
          </cell>
          <cell r="CT818">
            <v>0</v>
          </cell>
          <cell r="CU818">
            <v>1</v>
          </cell>
          <cell r="CV818">
            <v>1</v>
          </cell>
          <cell r="CW818">
            <v>0</v>
          </cell>
          <cell r="CX818">
            <v>0</v>
          </cell>
          <cell r="CY818">
            <v>1</v>
          </cell>
          <cell r="CZ818">
            <v>0</v>
          </cell>
          <cell r="DA818">
            <v>0</v>
          </cell>
          <cell r="DB818">
            <v>0</v>
          </cell>
          <cell r="DC818">
            <v>0</v>
          </cell>
          <cell r="DD818">
            <v>0</v>
          </cell>
          <cell r="DE818">
            <v>0</v>
          </cell>
        </row>
        <row r="819">
          <cell r="A819" t="str">
            <v>ｹｵｵｻ52</v>
          </cell>
          <cell r="B819" t="str">
            <v>ｹｵｵｻ</v>
          </cell>
          <cell r="C819">
            <v>5</v>
          </cell>
          <cell r="D819">
            <v>2</v>
          </cell>
          <cell r="E819">
            <v>3</v>
          </cell>
          <cell r="F819">
            <v>4</v>
          </cell>
          <cell r="G819">
            <v>0</v>
          </cell>
          <cell r="H819">
            <v>6</v>
          </cell>
          <cell r="I819">
            <v>3</v>
          </cell>
          <cell r="J819">
            <v>3</v>
          </cell>
          <cell r="K819">
            <v>5</v>
          </cell>
          <cell r="L819">
            <v>4</v>
          </cell>
          <cell r="M819">
            <v>5</v>
          </cell>
          <cell r="N819">
            <v>4</v>
          </cell>
          <cell r="O819">
            <v>3</v>
          </cell>
          <cell r="P819">
            <v>3</v>
          </cell>
          <cell r="Q819">
            <v>4</v>
          </cell>
          <cell r="R819">
            <v>1</v>
          </cell>
          <cell r="S819">
            <v>5</v>
          </cell>
          <cell r="T819">
            <v>3</v>
          </cell>
          <cell r="U819">
            <v>4</v>
          </cell>
          <cell r="V819">
            <v>3</v>
          </cell>
          <cell r="W819">
            <v>2</v>
          </cell>
          <cell r="X819">
            <v>3</v>
          </cell>
          <cell r="Y819">
            <v>6</v>
          </cell>
          <cell r="Z819">
            <v>6</v>
          </cell>
          <cell r="AA819">
            <v>2</v>
          </cell>
          <cell r="AB819">
            <v>4</v>
          </cell>
          <cell r="AC819">
            <v>5</v>
          </cell>
          <cell r="AD819">
            <v>6</v>
          </cell>
          <cell r="AE819">
            <v>1</v>
          </cell>
          <cell r="AF819">
            <v>3</v>
          </cell>
          <cell r="AG819">
            <v>6</v>
          </cell>
          <cell r="AH819">
            <v>3</v>
          </cell>
          <cell r="AI819">
            <v>3</v>
          </cell>
          <cell r="AJ819">
            <v>5</v>
          </cell>
          <cell r="AK819">
            <v>6</v>
          </cell>
          <cell r="AL819">
            <v>3</v>
          </cell>
          <cell r="AM819">
            <v>3</v>
          </cell>
          <cell r="AN819">
            <v>8</v>
          </cell>
          <cell r="AO819">
            <v>5</v>
          </cell>
          <cell r="AP819">
            <v>1</v>
          </cell>
          <cell r="AQ819">
            <v>7</v>
          </cell>
          <cell r="AR819">
            <v>5</v>
          </cell>
          <cell r="AS819">
            <v>5</v>
          </cell>
          <cell r="AT819">
            <v>2</v>
          </cell>
          <cell r="AU819">
            <v>2</v>
          </cell>
          <cell r="AV819">
            <v>8</v>
          </cell>
          <cell r="AW819">
            <v>10</v>
          </cell>
          <cell r="AX819">
            <v>4</v>
          </cell>
          <cell r="AY819">
            <v>8</v>
          </cell>
          <cell r="AZ819">
            <v>1</v>
          </cell>
          <cell r="BA819">
            <v>9</v>
          </cell>
          <cell r="BB819">
            <v>8</v>
          </cell>
          <cell r="BC819">
            <v>13</v>
          </cell>
          <cell r="BD819">
            <v>4</v>
          </cell>
          <cell r="BE819">
            <v>9</v>
          </cell>
          <cell r="BF819">
            <v>9</v>
          </cell>
          <cell r="BG819">
            <v>8</v>
          </cell>
          <cell r="BH819">
            <v>6</v>
          </cell>
          <cell r="BI819">
            <v>7</v>
          </cell>
          <cell r="BJ819">
            <v>9</v>
          </cell>
          <cell r="BK819">
            <v>10</v>
          </cell>
          <cell r="BL819">
            <v>10</v>
          </cell>
          <cell r="BM819">
            <v>13</v>
          </cell>
          <cell r="BN819">
            <v>7</v>
          </cell>
          <cell r="BO819">
            <v>7</v>
          </cell>
          <cell r="BP819">
            <v>7</v>
          </cell>
          <cell r="BQ819">
            <v>9</v>
          </cell>
          <cell r="BR819">
            <v>10</v>
          </cell>
          <cell r="BS819">
            <v>10</v>
          </cell>
          <cell r="BT819">
            <v>14</v>
          </cell>
          <cell r="BU819">
            <v>14</v>
          </cell>
          <cell r="BV819">
            <v>4</v>
          </cell>
          <cell r="BW819">
            <v>14</v>
          </cell>
          <cell r="BX819">
            <v>4</v>
          </cell>
          <cell r="BY819">
            <v>4</v>
          </cell>
          <cell r="BZ819">
            <v>8</v>
          </cell>
          <cell r="CA819">
            <v>7</v>
          </cell>
          <cell r="CB819">
            <v>7</v>
          </cell>
          <cell r="CC819">
            <v>11</v>
          </cell>
          <cell r="CD819">
            <v>8</v>
          </cell>
          <cell r="CE819">
            <v>2</v>
          </cell>
          <cell r="CF819">
            <v>7</v>
          </cell>
          <cell r="CG819">
            <v>7</v>
          </cell>
          <cell r="CH819">
            <v>7</v>
          </cell>
          <cell r="CI819">
            <v>7</v>
          </cell>
          <cell r="CJ819">
            <v>8</v>
          </cell>
          <cell r="CK819">
            <v>10</v>
          </cell>
          <cell r="CL819">
            <v>4</v>
          </cell>
          <cell r="CM819">
            <v>11</v>
          </cell>
          <cell r="CN819">
            <v>2</v>
          </cell>
          <cell r="CO819">
            <v>4</v>
          </cell>
          <cell r="CP819">
            <v>2</v>
          </cell>
          <cell r="CQ819">
            <v>1</v>
          </cell>
          <cell r="CR819">
            <v>1</v>
          </cell>
          <cell r="CS819">
            <v>2</v>
          </cell>
          <cell r="CT819">
            <v>0</v>
          </cell>
          <cell r="CU819">
            <v>1</v>
          </cell>
          <cell r="CV819">
            <v>1</v>
          </cell>
          <cell r="CW819">
            <v>0</v>
          </cell>
          <cell r="CX819">
            <v>0</v>
          </cell>
          <cell r="CY819">
            <v>0</v>
          </cell>
          <cell r="CZ819">
            <v>0</v>
          </cell>
          <cell r="DA819">
            <v>0</v>
          </cell>
          <cell r="DB819">
            <v>0</v>
          </cell>
          <cell r="DC819">
            <v>0</v>
          </cell>
          <cell r="DD819">
            <v>0</v>
          </cell>
          <cell r="DE819">
            <v>0</v>
          </cell>
        </row>
        <row r="820">
          <cell r="A820" t="str">
            <v>ｹｵｵﾔ51</v>
          </cell>
          <cell r="B820" t="str">
            <v>ｹｵｵﾔ</v>
          </cell>
          <cell r="C820">
            <v>5</v>
          </cell>
          <cell r="D820">
            <v>1</v>
          </cell>
          <cell r="E820">
            <v>2</v>
          </cell>
          <cell r="F820">
            <v>1</v>
          </cell>
          <cell r="G820">
            <v>5</v>
          </cell>
          <cell r="H820">
            <v>3</v>
          </cell>
          <cell r="I820">
            <v>4</v>
          </cell>
          <cell r="J820">
            <v>2</v>
          </cell>
          <cell r="K820">
            <v>0</v>
          </cell>
          <cell r="L820">
            <v>5</v>
          </cell>
          <cell r="M820">
            <v>1</v>
          </cell>
          <cell r="N820">
            <v>3</v>
          </cell>
          <cell r="O820">
            <v>1</v>
          </cell>
          <cell r="P820">
            <v>3</v>
          </cell>
          <cell r="Q820">
            <v>2</v>
          </cell>
          <cell r="R820">
            <v>2</v>
          </cell>
          <cell r="S820">
            <v>4</v>
          </cell>
          <cell r="T820">
            <v>6</v>
          </cell>
          <cell r="U820">
            <v>3</v>
          </cell>
          <cell r="V820">
            <v>5</v>
          </cell>
          <cell r="W820">
            <v>1</v>
          </cell>
          <cell r="X820">
            <v>1</v>
          </cell>
          <cell r="Y820">
            <v>3</v>
          </cell>
          <cell r="Z820">
            <v>1</v>
          </cell>
          <cell r="AA820">
            <v>2</v>
          </cell>
          <cell r="AB820">
            <v>5</v>
          </cell>
          <cell r="AC820">
            <v>0</v>
          </cell>
          <cell r="AD820">
            <v>3</v>
          </cell>
          <cell r="AE820">
            <v>2</v>
          </cell>
          <cell r="AF820">
            <v>4</v>
          </cell>
          <cell r="AG820">
            <v>1</v>
          </cell>
          <cell r="AH820">
            <v>2</v>
          </cell>
          <cell r="AI820">
            <v>4</v>
          </cell>
          <cell r="AJ820">
            <v>3</v>
          </cell>
          <cell r="AK820">
            <v>4</v>
          </cell>
          <cell r="AL820">
            <v>3</v>
          </cell>
          <cell r="AM820">
            <v>4</v>
          </cell>
          <cell r="AN820">
            <v>10</v>
          </cell>
          <cell r="AO820">
            <v>6</v>
          </cell>
          <cell r="AP820">
            <v>5</v>
          </cell>
          <cell r="AQ820">
            <v>1</v>
          </cell>
          <cell r="AR820">
            <v>3</v>
          </cell>
          <cell r="AS820">
            <v>3</v>
          </cell>
          <cell r="AT820">
            <v>1</v>
          </cell>
          <cell r="AU820">
            <v>4</v>
          </cell>
          <cell r="AV820">
            <v>3</v>
          </cell>
          <cell r="AW820">
            <v>5</v>
          </cell>
          <cell r="AX820">
            <v>4</v>
          </cell>
          <cell r="AY820">
            <v>8</v>
          </cell>
          <cell r="AZ820">
            <v>1</v>
          </cell>
          <cell r="BA820">
            <v>4</v>
          </cell>
          <cell r="BB820">
            <v>4</v>
          </cell>
          <cell r="BC820">
            <v>1</v>
          </cell>
          <cell r="BD820">
            <v>1</v>
          </cell>
          <cell r="BE820">
            <v>5</v>
          </cell>
          <cell r="BF820">
            <v>5</v>
          </cell>
          <cell r="BG820">
            <v>2</v>
          </cell>
          <cell r="BH820">
            <v>2</v>
          </cell>
          <cell r="BI820">
            <v>1</v>
          </cell>
          <cell r="BJ820">
            <v>4</v>
          </cell>
          <cell r="BK820">
            <v>3</v>
          </cell>
          <cell r="BL820">
            <v>6</v>
          </cell>
          <cell r="BM820">
            <v>5</v>
          </cell>
          <cell r="BN820">
            <v>8</v>
          </cell>
          <cell r="BO820">
            <v>4</v>
          </cell>
          <cell r="BP820">
            <v>6</v>
          </cell>
          <cell r="BQ820">
            <v>9</v>
          </cell>
          <cell r="BR820">
            <v>8</v>
          </cell>
          <cell r="BS820">
            <v>3</v>
          </cell>
          <cell r="BT820">
            <v>11</v>
          </cell>
          <cell r="BU820">
            <v>8</v>
          </cell>
          <cell r="BV820">
            <v>10</v>
          </cell>
          <cell r="BW820">
            <v>3</v>
          </cell>
          <cell r="BX820">
            <v>3</v>
          </cell>
          <cell r="BY820">
            <v>3</v>
          </cell>
          <cell r="BZ820">
            <v>4</v>
          </cell>
          <cell r="CA820">
            <v>1</v>
          </cell>
          <cell r="CB820">
            <v>2</v>
          </cell>
          <cell r="CC820">
            <v>4</v>
          </cell>
          <cell r="CD820">
            <v>2</v>
          </cell>
          <cell r="CE820">
            <v>4</v>
          </cell>
          <cell r="CF820">
            <v>5</v>
          </cell>
          <cell r="CG820">
            <v>3</v>
          </cell>
          <cell r="CH820">
            <v>2</v>
          </cell>
          <cell r="CI820">
            <v>3</v>
          </cell>
          <cell r="CJ820">
            <v>1</v>
          </cell>
          <cell r="CK820">
            <v>2</v>
          </cell>
          <cell r="CL820">
            <v>2</v>
          </cell>
          <cell r="CM820">
            <v>1</v>
          </cell>
          <cell r="CN820">
            <v>2</v>
          </cell>
          <cell r="CO820">
            <v>0</v>
          </cell>
          <cell r="CP820">
            <v>4</v>
          </cell>
          <cell r="CQ820">
            <v>1</v>
          </cell>
          <cell r="CR820">
            <v>3</v>
          </cell>
          <cell r="CS820">
            <v>1</v>
          </cell>
          <cell r="CT820">
            <v>0</v>
          </cell>
          <cell r="CU820">
            <v>0</v>
          </cell>
          <cell r="CV820">
            <v>1</v>
          </cell>
          <cell r="CW820">
            <v>0</v>
          </cell>
          <cell r="CX820">
            <v>0</v>
          </cell>
          <cell r="CY820">
            <v>0</v>
          </cell>
          <cell r="CZ820">
            <v>0</v>
          </cell>
          <cell r="DA820">
            <v>0</v>
          </cell>
          <cell r="DB820">
            <v>0</v>
          </cell>
          <cell r="DC820">
            <v>0</v>
          </cell>
          <cell r="DD820">
            <v>0</v>
          </cell>
          <cell r="DE820">
            <v>0</v>
          </cell>
        </row>
        <row r="821">
          <cell r="A821" t="str">
            <v>ｹｵｵﾔ52</v>
          </cell>
          <cell r="B821" t="str">
            <v>ｹｵｵﾔ</v>
          </cell>
          <cell r="C821">
            <v>5</v>
          </cell>
          <cell r="D821">
            <v>2</v>
          </cell>
          <cell r="E821">
            <v>1</v>
          </cell>
          <cell r="F821">
            <v>1</v>
          </cell>
          <cell r="G821">
            <v>0</v>
          </cell>
          <cell r="H821">
            <v>3</v>
          </cell>
          <cell r="I821">
            <v>5</v>
          </cell>
          <cell r="J821">
            <v>6</v>
          </cell>
          <cell r="K821">
            <v>1</v>
          </cell>
          <cell r="L821">
            <v>3</v>
          </cell>
          <cell r="M821">
            <v>4</v>
          </cell>
          <cell r="N821">
            <v>2</v>
          </cell>
          <cell r="O821">
            <v>0</v>
          </cell>
          <cell r="P821">
            <v>3</v>
          </cell>
          <cell r="Q821">
            <v>4</v>
          </cell>
          <cell r="R821">
            <v>1</v>
          </cell>
          <cell r="S821">
            <v>5</v>
          </cell>
          <cell r="T821">
            <v>0</v>
          </cell>
          <cell r="U821">
            <v>4</v>
          </cell>
          <cell r="V821">
            <v>2</v>
          </cell>
          <cell r="W821">
            <v>0</v>
          </cell>
          <cell r="X821">
            <v>2</v>
          </cell>
          <cell r="Y821">
            <v>5</v>
          </cell>
          <cell r="Z821">
            <v>3</v>
          </cell>
          <cell r="AA821">
            <v>2</v>
          </cell>
          <cell r="AB821">
            <v>0</v>
          </cell>
          <cell r="AC821">
            <v>2</v>
          </cell>
          <cell r="AD821">
            <v>1</v>
          </cell>
          <cell r="AE821">
            <v>3</v>
          </cell>
          <cell r="AF821">
            <v>1</v>
          </cell>
          <cell r="AG821">
            <v>4</v>
          </cell>
          <cell r="AH821">
            <v>1</v>
          </cell>
          <cell r="AI821">
            <v>2</v>
          </cell>
          <cell r="AJ821">
            <v>5</v>
          </cell>
          <cell r="AK821">
            <v>1</v>
          </cell>
          <cell r="AL821">
            <v>2</v>
          </cell>
          <cell r="AM821">
            <v>4</v>
          </cell>
          <cell r="AN821">
            <v>4</v>
          </cell>
          <cell r="AO821">
            <v>4</v>
          </cell>
          <cell r="AP821">
            <v>4</v>
          </cell>
          <cell r="AQ821">
            <v>2</v>
          </cell>
          <cell r="AR821">
            <v>2</v>
          </cell>
          <cell r="AS821">
            <v>2</v>
          </cell>
          <cell r="AT821">
            <v>2</v>
          </cell>
          <cell r="AU821">
            <v>7</v>
          </cell>
          <cell r="AV821">
            <v>3</v>
          </cell>
          <cell r="AW821">
            <v>5</v>
          </cell>
          <cell r="AX821">
            <v>3</v>
          </cell>
          <cell r="AY821">
            <v>2</v>
          </cell>
          <cell r="AZ821">
            <v>4</v>
          </cell>
          <cell r="BA821">
            <v>1</v>
          </cell>
          <cell r="BB821">
            <v>8</v>
          </cell>
          <cell r="BC821">
            <v>3</v>
          </cell>
          <cell r="BD821">
            <v>3</v>
          </cell>
          <cell r="BE821">
            <v>6</v>
          </cell>
          <cell r="BF821">
            <v>2</v>
          </cell>
          <cell r="BG821">
            <v>2</v>
          </cell>
          <cell r="BH821">
            <v>2</v>
          </cell>
          <cell r="BI821">
            <v>4</v>
          </cell>
          <cell r="BJ821">
            <v>5</v>
          </cell>
          <cell r="BK821">
            <v>7</v>
          </cell>
          <cell r="BL821">
            <v>7</v>
          </cell>
          <cell r="BM821">
            <v>5</v>
          </cell>
          <cell r="BN821">
            <v>6</v>
          </cell>
          <cell r="BO821">
            <v>8</v>
          </cell>
          <cell r="BP821">
            <v>1</v>
          </cell>
          <cell r="BQ821">
            <v>3</v>
          </cell>
          <cell r="BR821">
            <v>9</v>
          </cell>
          <cell r="BS821">
            <v>7</v>
          </cell>
          <cell r="BT821">
            <v>2</v>
          </cell>
          <cell r="BU821">
            <v>6</v>
          </cell>
          <cell r="BV821">
            <v>6</v>
          </cell>
          <cell r="BW821">
            <v>4</v>
          </cell>
          <cell r="BX821">
            <v>4</v>
          </cell>
          <cell r="BY821">
            <v>2</v>
          </cell>
          <cell r="BZ821">
            <v>3</v>
          </cell>
          <cell r="CA821">
            <v>5</v>
          </cell>
          <cell r="CB821">
            <v>6</v>
          </cell>
          <cell r="CC821">
            <v>8</v>
          </cell>
          <cell r="CD821">
            <v>3</v>
          </cell>
          <cell r="CE821">
            <v>1</v>
          </cell>
          <cell r="CF821">
            <v>1</v>
          </cell>
          <cell r="CG821">
            <v>4</v>
          </cell>
          <cell r="CH821">
            <v>2</v>
          </cell>
          <cell r="CI821">
            <v>2</v>
          </cell>
          <cell r="CJ821">
            <v>4</v>
          </cell>
          <cell r="CK821">
            <v>1</v>
          </cell>
          <cell r="CL821">
            <v>3</v>
          </cell>
          <cell r="CM821">
            <v>5</v>
          </cell>
          <cell r="CN821">
            <v>2</v>
          </cell>
          <cell r="CO821">
            <v>0</v>
          </cell>
          <cell r="CP821">
            <v>7</v>
          </cell>
          <cell r="CQ821">
            <v>3</v>
          </cell>
          <cell r="CR821">
            <v>3</v>
          </cell>
          <cell r="CS821">
            <v>2</v>
          </cell>
          <cell r="CT821">
            <v>3</v>
          </cell>
          <cell r="CU821">
            <v>0</v>
          </cell>
          <cell r="CV821">
            <v>0</v>
          </cell>
          <cell r="CW821">
            <v>0</v>
          </cell>
          <cell r="CX821">
            <v>3</v>
          </cell>
          <cell r="CY821">
            <v>0</v>
          </cell>
          <cell r="CZ821">
            <v>0</v>
          </cell>
          <cell r="DA821">
            <v>0</v>
          </cell>
          <cell r="DB821">
            <v>0</v>
          </cell>
          <cell r="DC821">
            <v>0</v>
          </cell>
          <cell r="DD821">
            <v>0</v>
          </cell>
          <cell r="DE821">
            <v>0</v>
          </cell>
        </row>
        <row r="822">
          <cell r="A822" t="str">
            <v>ｹｵｶﾓ51</v>
          </cell>
          <cell r="B822" t="str">
            <v>ｹｵｶﾓ</v>
          </cell>
          <cell r="C822">
            <v>5</v>
          </cell>
          <cell r="D822">
            <v>1</v>
          </cell>
          <cell r="E822">
            <v>1</v>
          </cell>
          <cell r="F822">
            <v>3</v>
          </cell>
          <cell r="G822">
            <v>2</v>
          </cell>
          <cell r="H822">
            <v>6</v>
          </cell>
          <cell r="I822">
            <v>7</v>
          </cell>
          <cell r="J822">
            <v>2</v>
          </cell>
          <cell r="K822">
            <v>6</v>
          </cell>
          <cell r="L822">
            <v>1</v>
          </cell>
          <cell r="M822">
            <v>1</v>
          </cell>
          <cell r="N822">
            <v>2</v>
          </cell>
          <cell r="O822">
            <v>4</v>
          </cell>
          <cell r="P822">
            <v>2</v>
          </cell>
          <cell r="Q822">
            <v>3</v>
          </cell>
          <cell r="R822">
            <v>4</v>
          </cell>
          <cell r="S822">
            <v>7</v>
          </cell>
          <cell r="T822">
            <v>3</v>
          </cell>
          <cell r="U822">
            <v>2</v>
          </cell>
          <cell r="V822">
            <v>4</v>
          </cell>
          <cell r="W822">
            <v>2</v>
          </cell>
          <cell r="X822">
            <v>6</v>
          </cell>
          <cell r="Y822">
            <v>7</v>
          </cell>
          <cell r="Z822">
            <v>6</v>
          </cell>
          <cell r="AA822">
            <v>2</v>
          </cell>
          <cell r="AB822">
            <v>3</v>
          </cell>
          <cell r="AC822">
            <v>2</v>
          </cell>
          <cell r="AD822">
            <v>5</v>
          </cell>
          <cell r="AE822">
            <v>5</v>
          </cell>
          <cell r="AF822">
            <v>3</v>
          </cell>
          <cell r="AG822">
            <v>7</v>
          </cell>
          <cell r="AH822">
            <v>6</v>
          </cell>
          <cell r="AI822">
            <v>4</v>
          </cell>
          <cell r="AJ822">
            <v>6</v>
          </cell>
          <cell r="AK822">
            <v>3</v>
          </cell>
          <cell r="AL822">
            <v>5</v>
          </cell>
          <cell r="AM822">
            <v>4</v>
          </cell>
          <cell r="AN822">
            <v>3</v>
          </cell>
          <cell r="AO822">
            <v>1</v>
          </cell>
          <cell r="AP822">
            <v>4</v>
          </cell>
          <cell r="AQ822">
            <v>4</v>
          </cell>
          <cell r="AR822">
            <v>6</v>
          </cell>
          <cell r="AS822">
            <v>7</v>
          </cell>
          <cell r="AT822">
            <v>5</v>
          </cell>
          <cell r="AU822">
            <v>6</v>
          </cell>
          <cell r="AV822">
            <v>11</v>
          </cell>
          <cell r="AW822">
            <v>10</v>
          </cell>
          <cell r="AX822">
            <v>11</v>
          </cell>
          <cell r="AY822">
            <v>5</v>
          </cell>
          <cell r="AZ822">
            <v>5</v>
          </cell>
          <cell r="BA822">
            <v>7</v>
          </cell>
          <cell r="BB822">
            <v>2</v>
          </cell>
          <cell r="BC822">
            <v>4</v>
          </cell>
          <cell r="BD822">
            <v>2</v>
          </cell>
          <cell r="BE822">
            <v>5</v>
          </cell>
          <cell r="BF822">
            <v>6</v>
          </cell>
          <cell r="BG822">
            <v>7</v>
          </cell>
          <cell r="BH822">
            <v>3</v>
          </cell>
          <cell r="BI822">
            <v>3</v>
          </cell>
          <cell r="BJ822">
            <v>6</v>
          </cell>
          <cell r="BK822">
            <v>8</v>
          </cell>
          <cell r="BL822">
            <v>8</v>
          </cell>
          <cell r="BM822">
            <v>9</v>
          </cell>
          <cell r="BN822">
            <v>3</v>
          </cell>
          <cell r="BO822">
            <v>4</v>
          </cell>
          <cell r="BP822">
            <v>3</v>
          </cell>
          <cell r="BQ822">
            <v>8</v>
          </cell>
          <cell r="BR822">
            <v>4</v>
          </cell>
          <cell r="BS822">
            <v>7</v>
          </cell>
          <cell r="BT822">
            <v>4</v>
          </cell>
          <cell r="BU822">
            <v>13</v>
          </cell>
          <cell r="BV822">
            <v>10</v>
          </cell>
          <cell r="BW822">
            <v>7</v>
          </cell>
          <cell r="BX822">
            <v>10</v>
          </cell>
          <cell r="BY822">
            <v>2</v>
          </cell>
          <cell r="BZ822">
            <v>6</v>
          </cell>
          <cell r="CA822">
            <v>8</v>
          </cell>
          <cell r="CB822">
            <v>1</v>
          </cell>
          <cell r="CC822">
            <v>2</v>
          </cell>
          <cell r="CD822">
            <v>3</v>
          </cell>
          <cell r="CE822">
            <v>1</v>
          </cell>
          <cell r="CF822">
            <v>5</v>
          </cell>
          <cell r="CG822">
            <v>6</v>
          </cell>
          <cell r="CH822">
            <v>7</v>
          </cell>
          <cell r="CI822">
            <v>1</v>
          </cell>
          <cell r="CJ822">
            <v>4</v>
          </cell>
          <cell r="CK822">
            <v>2</v>
          </cell>
          <cell r="CL822">
            <v>2</v>
          </cell>
          <cell r="CM822">
            <v>6</v>
          </cell>
          <cell r="CN822">
            <v>1</v>
          </cell>
          <cell r="CO822">
            <v>2</v>
          </cell>
          <cell r="CP822">
            <v>1</v>
          </cell>
          <cell r="CQ822">
            <v>0</v>
          </cell>
          <cell r="CR822">
            <v>0</v>
          </cell>
          <cell r="CS822">
            <v>1</v>
          </cell>
          <cell r="CT822">
            <v>1</v>
          </cell>
          <cell r="CU822">
            <v>0</v>
          </cell>
          <cell r="CV822">
            <v>1</v>
          </cell>
          <cell r="CW822">
            <v>1</v>
          </cell>
          <cell r="CX822">
            <v>0</v>
          </cell>
          <cell r="CY822">
            <v>0</v>
          </cell>
          <cell r="CZ822">
            <v>0</v>
          </cell>
          <cell r="DA822">
            <v>0</v>
          </cell>
          <cell r="DB822">
            <v>0</v>
          </cell>
          <cell r="DC822">
            <v>0</v>
          </cell>
          <cell r="DD822">
            <v>0</v>
          </cell>
          <cell r="DE822">
            <v>0</v>
          </cell>
        </row>
        <row r="823">
          <cell r="A823" t="str">
            <v>ｹｵｶﾓ52</v>
          </cell>
          <cell r="B823" t="str">
            <v>ｹｵｶﾓ</v>
          </cell>
          <cell r="C823">
            <v>5</v>
          </cell>
          <cell r="D823">
            <v>2</v>
          </cell>
          <cell r="E823">
            <v>1</v>
          </cell>
          <cell r="F823">
            <v>6</v>
          </cell>
          <cell r="G823">
            <v>3</v>
          </cell>
          <cell r="H823">
            <v>4</v>
          </cell>
          <cell r="I823">
            <v>3</v>
          </cell>
          <cell r="J823">
            <v>1</v>
          </cell>
          <cell r="K823">
            <v>2</v>
          </cell>
          <cell r="L823">
            <v>6</v>
          </cell>
          <cell r="M823">
            <v>2</v>
          </cell>
          <cell r="N823">
            <v>4</v>
          </cell>
          <cell r="O823">
            <v>3</v>
          </cell>
          <cell r="P823">
            <v>4</v>
          </cell>
          <cell r="Q823">
            <v>3</v>
          </cell>
          <cell r="R823">
            <v>7</v>
          </cell>
          <cell r="S823">
            <v>2</v>
          </cell>
          <cell r="T823">
            <v>1</v>
          </cell>
          <cell r="U823">
            <v>1</v>
          </cell>
          <cell r="V823">
            <v>9</v>
          </cell>
          <cell r="W823">
            <v>1</v>
          </cell>
          <cell r="X823">
            <v>3</v>
          </cell>
          <cell r="Y823">
            <v>4</v>
          </cell>
          <cell r="Z823">
            <v>6</v>
          </cell>
          <cell r="AA823">
            <v>4</v>
          </cell>
          <cell r="AB823">
            <v>1</v>
          </cell>
          <cell r="AC823">
            <v>3</v>
          </cell>
          <cell r="AD823">
            <v>5</v>
          </cell>
          <cell r="AE823">
            <v>5</v>
          </cell>
          <cell r="AF823">
            <v>3</v>
          </cell>
          <cell r="AG823">
            <v>2</v>
          </cell>
          <cell r="AH823">
            <v>12</v>
          </cell>
          <cell r="AI823">
            <v>4</v>
          </cell>
          <cell r="AJ823">
            <v>3</v>
          </cell>
          <cell r="AK823">
            <v>4</v>
          </cell>
          <cell r="AL823">
            <v>4</v>
          </cell>
          <cell r="AM823">
            <v>5</v>
          </cell>
          <cell r="AN823">
            <v>4</v>
          </cell>
          <cell r="AO823">
            <v>1</v>
          </cell>
          <cell r="AP823">
            <v>6</v>
          </cell>
          <cell r="AQ823">
            <v>6</v>
          </cell>
          <cell r="AR823">
            <v>5</v>
          </cell>
          <cell r="AS823">
            <v>2</v>
          </cell>
          <cell r="AT823">
            <v>5</v>
          </cell>
          <cell r="AU823">
            <v>2</v>
          </cell>
          <cell r="AV823">
            <v>8</v>
          </cell>
          <cell r="AW823">
            <v>4</v>
          </cell>
          <cell r="AX823">
            <v>3</v>
          </cell>
          <cell r="AY823">
            <v>9</v>
          </cell>
          <cell r="AZ823">
            <v>9</v>
          </cell>
          <cell r="BA823">
            <v>9</v>
          </cell>
          <cell r="BB823">
            <v>4</v>
          </cell>
          <cell r="BC823">
            <v>3</v>
          </cell>
          <cell r="BD823">
            <v>3</v>
          </cell>
          <cell r="BE823">
            <v>6</v>
          </cell>
          <cell r="BF823">
            <v>6</v>
          </cell>
          <cell r="BG823">
            <v>6</v>
          </cell>
          <cell r="BH823">
            <v>4</v>
          </cell>
          <cell r="BI823">
            <v>11</v>
          </cell>
          <cell r="BJ823">
            <v>7</v>
          </cell>
          <cell r="BK823">
            <v>3</v>
          </cell>
          <cell r="BL823">
            <v>3</v>
          </cell>
          <cell r="BM823">
            <v>8</v>
          </cell>
          <cell r="BN823">
            <v>5</v>
          </cell>
          <cell r="BO823">
            <v>2</v>
          </cell>
          <cell r="BP823">
            <v>2</v>
          </cell>
          <cell r="BQ823">
            <v>7</v>
          </cell>
          <cell r="BR823">
            <v>11</v>
          </cell>
          <cell r="BS823">
            <v>6</v>
          </cell>
          <cell r="BT823">
            <v>8</v>
          </cell>
          <cell r="BU823">
            <v>6</v>
          </cell>
          <cell r="BV823">
            <v>10</v>
          </cell>
          <cell r="BW823">
            <v>7</v>
          </cell>
          <cell r="BX823">
            <v>6</v>
          </cell>
          <cell r="BY823">
            <v>6</v>
          </cell>
          <cell r="BZ823">
            <v>6</v>
          </cell>
          <cell r="CA823">
            <v>3</v>
          </cell>
          <cell r="CB823">
            <v>3</v>
          </cell>
          <cell r="CC823">
            <v>6</v>
          </cell>
          <cell r="CD823">
            <v>4</v>
          </cell>
          <cell r="CE823">
            <v>4</v>
          </cell>
          <cell r="CF823">
            <v>5</v>
          </cell>
          <cell r="CG823">
            <v>3</v>
          </cell>
          <cell r="CH823">
            <v>4</v>
          </cell>
          <cell r="CI823">
            <v>4</v>
          </cell>
          <cell r="CJ823">
            <v>5</v>
          </cell>
          <cell r="CK823">
            <v>1</v>
          </cell>
          <cell r="CL823">
            <v>4</v>
          </cell>
          <cell r="CM823">
            <v>4</v>
          </cell>
          <cell r="CN823">
            <v>2</v>
          </cell>
          <cell r="CO823">
            <v>2</v>
          </cell>
          <cell r="CP823">
            <v>3</v>
          </cell>
          <cell r="CQ823">
            <v>3</v>
          </cell>
          <cell r="CR823">
            <v>1</v>
          </cell>
          <cell r="CS823">
            <v>3</v>
          </cell>
          <cell r="CT823">
            <v>4</v>
          </cell>
          <cell r="CU823">
            <v>1</v>
          </cell>
          <cell r="CV823">
            <v>3</v>
          </cell>
          <cell r="CW823">
            <v>0</v>
          </cell>
          <cell r="CX823">
            <v>0</v>
          </cell>
          <cell r="CY823">
            <v>2</v>
          </cell>
          <cell r="CZ823">
            <v>1</v>
          </cell>
          <cell r="DA823">
            <v>0</v>
          </cell>
          <cell r="DB823">
            <v>1</v>
          </cell>
          <cell r="DC823">
            <v>0</v>
          </cell>
          <cell r="DD823">
            <v>0</v>
          </cell>
          <cell r="DE823">
            <v>0</v>
          </cell>
        </row>
        <row r="824">
          <cell r="A824" t="str">
            <v>ｹｶﾐｵ51</v>
          </cell>
          <cell r="B824" t="str">
            <v>ｹｶﾐｵ</v>
          </cell>
          <cell r="C824">
            <v>5</v>
          </cell>
          <cell r="D824">
            <v>1</v>
          </cell>
          <cell r="E824">
            <v>0</v>
          </cell>
          <cell r="F824">
            <v>1</v>
          </cell>
          <cell r="G824">
            <v>1</v>
          </cell>
          <cell r="H824">
            <v>0</v>
          </cell>
          <cell r="I824">
            <v>1</v>
          </cell>
          <cell r="J824">
            <v>2</v>
          </cell>
          <cell r="K824">
            <v>0</v>
          </cell>
          <cell r="L824">
            <v>1</v>
          </cell>
          <cell r="M824">
            <v>0</v>
          </cell>
          <cell r="N824">
            <v>2</v>
          </cell>
          <cell r="O824">
            <v>3</v>
          </cell>
          <cell r="P824">
            <v>1</v>
          </cell>
          <cell r="Q824">
            <v>1</v>
          </cell>
          <cell r="R824">
            <v>0</v>
          </cell>
          <cell r="S824">
            <v>1</v>
          </cell>
          <cell r="T824">
            <v>1</v>
          </cell>
          <cell r="U824">
            <v>0</v>
          </cell>
          <cell r="V824">
            <v>0</v>
          </cell>
          <cell r="W824">
            <v>1</v>
          </cell>
          <cell r="X824">
            <v>2</v>
          </cell>
          <cell r="Y824">
            <v>2</v>
          </cell>
          <cell r="Z824">
            <v>1</v>
          </cell>
          <cell r="AA824">
            <v>1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1</v>
          </cell>
          <cell r="AG824">
            <v>1</v>
          </cell>
          <cell r="AH824">
            <v>1</v>
          </cell>
          <cell r="AI824">
            <v>2</v>
          </cell>
          <cell r="AJ824">
            <v>0</v>
          </cell>
          <cell r="AK824">
            <v>0</v>
          </cell>
          <cell r="AL824">
            <v>1</v>
          </cell>
          <cell r="AM824">
            <v>0</v>
          </cell>
          <cell r="AN824">
            <v>0</v>
          </cell>
          <cell r="AO824">
            <v>0</v>
          </cell>
          <cell r="AP824">
            <v>1</v>
          </cell>
          <cell r="AQ824">
            <v>0</v>
          </cell>
          <cell r="AR824">
            <v>2</v>
          </cell>
          <cell r="AS824">
            <v>2</v>
          </cell>
          <cell r="AT824">
            <v>1</v>
          </cell>
          <cell r="AU824">
            <v>3</v>
          </cell>
          <cell r="AV824">
            <v>3</v>
          </cell>
          <cell r="AW824">
            <v>1</v>
          </cell>
          <cell r="AX824">
            <v>2</v>
          </cell>
          <cell r="AY824">
            <v>2</v>
          </cell>
          <cell r="AZ824">
            <v>3</v>
          </cell>
          <cell r="BA824">
            <v>1</v>
          </cell>
          <cell r="BB824">
            <v>2</v>
          </cell>
          <cell r="BC824">
            <v>0</v>
          </cell>
          <cell r="BD824">
            <v>1</v>
          </cell>
          <cell r="BE824">
            <v>3</v>
          </cell>
          <cell r="BF824">
            <v>2</v>
          </cell>
          <cell r="BG824">
            <v>2</v>
          </cell>
          <cell r="BH824">
            <v>2</v>
          </cell>
          <cell r="BI824">
            <v>2</v>
          </cell>
          <cell r="BJ824">
            <v>5</v>
          </cell>
          <cell r="BK824">
            <v>3</v>
          </cell>
          <cell r="BL824">
            <v>1</v>
          </cell>
          <cell r="BM824">
            <v>2</v>
          </cell>
          <cell r="BN824">
            <v>7</v>
          </cell>
          <cell r="BO824">
            <v>1</v>
          </cell>
          <cell r="BP824">
            <v>0</v>
          </cell>
          <cell r="BQ824">
            <v>2</v>
          </cell>
          <cell r="BR824">
            <v>2</v>
          </cell>
          <cell r="BS824">
            <v>2</v>
          </cell>
          <cell r="BT824">
            <v>1</v>
          </cell>
          <cell r="BU824">
            <v>6</v>
          </cell>
          <cell r="BV824">
            <v>3</v>
          </cell>
          <cell r="BW824">
            <v>2</v>
          </cell>
          <cell r="BX824">
            <v>4</v>
          </cell>
          <cell r="BY824">
            <v>1</v>
          </cell>
          <cell r="BZ824">
            <v>2</v>
          </cell>
          <cell r="CA824">
            <v>2</v>
          </cell>
          <cell r="CB824">
            <v>3</v>
          </cell>
          <cell r="CC824">
            <v>1</v>
          </cell>
          <cell r="CD824">
            <v>5</v>
          </cell>
          <cell r="CE824">
            <v>1</v>
          </cell>
          <cell r="CF824">
            <v>2</v>
          </cell>
          <cell r="CG824">
            <v>1</v>
          </cell>
          <cell r="CH824">
            <v>0</v>
          </cell>
          <cell r="CI824">
            <v>2</v>
          </cell>
          <cell r="CJ824">
            <v>0</v>
          </cell>
          <cell r="CK824">
            <v>2</v>
          </cell>
          <cell r="CL824">
            <v>1</v>
          </cell>
          <cell r="CM824">
            <v>0</v>
          </cell>
          <cell r="CN824">
            <v>2</v>
          </cell>
          <cell r="CO824">
            <v>0</v>
          </cell>
          <cell r="CP824">
            <v>0</v>
          </cell>
          <cell r="CQ824">
            <v>1</v>
          </cell>
          <cell r="CR824">
            <v>1</v>
          </cell>
          <cell r="CS824">
            <v>0</v>
          </cell>
          <cell r="CT824">
            <v>0</v>
          </cell>
          <cell r="CU824">
            <v>1</v>
          </cell>
          <cell r="CV824">
            <v>0</v>
          </cell>
          <cell r="CW824">
            <v>1</v>
          </cell>
          <cell r="CX824">
            <v>0</v>
          </cell>
          <cell r="CY824">
            <v>0</v>
          </cell>
          <cell r="CZ824">
            <v>0</v>
          </cell>
          <cell r="DA824">
            <v>0</v>
          </cell>
          <cell r="DB824">
            <v>0</v>
          </cell>
          <cell r="DC824">
            <v>0</v>
          </cell>
          <cell r="DD824">
            <v>0</v>
          </cell>
          <cell r="DE824">
            <v>0</v>
          </cell>
        </row>
        <row r="825">
          <cell r="A825" t="str">
            <v>ｹｶﾐｵ52</v>
          </cell>
          <cell r="B825" t="str">
            <v>ｹｶﾐｵ</v>
          </cell>
          <cell r="C825">
            <v>5</v>
          </cell>
          <cell r="D825">
            <v>2</v>
          </cell>
          <cell r="E825">
            <v>1</v>
          </cell>
          <cell r="F825">
            <v>0</v>
          </cell>
          <cell r="G825">
            <v>1</v>
          </cell>
          <cell r="H825">
            <v>1</v>
          </cell>
          <cell r="I825">
            <v>0</v>
          </cell>
          <cell r="J825">
            <v>4</v>
          </cell>
          <cell r="K825">
            <v>0</v>
          </cell>
          <cell r="L825">
            <v>1</v>
          </cell>
          <cell r="M825">
            <v>0</v>
          </cell>
          <cell r="N825">
            <v>2</v>
          </cell>
          <cell r="O825">
            <v>0</v>
          </cell>
          <cell r="P825">
            <v>1</v>
          </cell>
          <cell r="Q825">
            <v>1</v>
          </cell>
          <cell r="R825">
            <v>1</v>
          </cell>
          <cell r="S825">
            <v>1</v>
          </cell>
          <cell r="T825">
            <v>1</v>
          </cell>
          <cell r="U825">
            <v>2</v>
          </cell>
          <cell r="V825">
            <v>1</v>
          </cell>
          <cell r="W825">
            <v>2</v>
          </cell>
          <cell r="X825">
            <v>2</v>
          </cell>
          <cell r="Y825">
            <v>0</v>
          </cell>
          <cell r="Z825">
            <v>1</v>
          </cell>
          <cell r="AA825">
            <v>2</v>
          </cell>
          <cell r="AB825">
            <v>0</v>
          </cell>
          <cell r="AC825">
            <v>4</v>
          </cell>
          <cell r="AD825">
            <v>1</v>
          </cell>
          <cell r="AE825">
            <v>0</v>
          </cell>
          <cell r="AF825">
            <v>1</v>
          </cell>
          <cell r="AG825">
            <v>0</v>
          </cell>
          <cell r="AH825">
            <v>0</v>
          </cell>
          <cell r="AI825">
            <v>1</v>
          </cell>
          <cell r="AJ825">
            <v>0</v>
          </cell>
          <cell r="AK825">
            <v>1</v>
          </cell>
          <cell r="AL825">
            <v>0</v>
          </cell>
          <cell r="AM825">
            <v>1</v>
          </cell>
          <cell r="AN825">
            <v>0</v>
          </cell>
          <cell r="AO825">
            <v>2</v>
          </cell>
          <cell r="AP825">
            <v>2</v>
          </cell>
          <cell r="AQ825">
            <v>1</v>
          </cell>
          <cell r="AR825">
            <v>2</v>
          </cell>
          <cell r="AS825">
            <v>1</v>
          </cell>
          <cell r="AT825">
            <v>2</v>
          </cell>
          <cell r="AU825">
            <v>0</v>
          </cell>
          <cell r="AV825">
            <v>1</v>
          </cell>
          <cell r="AW825">
            <v>0</v>
          </cell>
          <cell r="AX825">
            <v>1</v>
          </cell>
          <cell r="AY825">
            <v>1</v>
          </cell>
          <cell r="AZ825">
            <v>2</v>
          </cell>
          <cell r="BA825">
            <v>1</v>
          </cell>
          <cell r="BB825">
            <v>4</v>
          </cell>
          <cell r="BC825">
            <v>4</v>
          </cell>
          <cell r="BD825">
            <v>0</v>
          </cell>
          <cell r="BE825">
            <v>1</v>
          </cell>
          <cell r="BF825">
            <v>1</v>
          </cell>
          <cell r="BG825">
            <v>1</v>
          </cell>
          <cell r="BH825">
            <v>3</v>
          </cell>
          <cell r="BI825">
            <v>2</v>
          </cell>
          <cell r="BJ825">
            <v>3</v>
          </cell>
          <cell r="BK825">
            <v>2</v>
          </cell>
          <cell r="BL825">
            <v>0</v>
          </cell>
          <cell r="BM825">
            <v>2</v>
          </cell>
          <cell r="BN825">
            <v>4</v>
          </cell>
          <cell r="BO825">
            <v>1</v>
          </cell>
          <cell r="BP825">
            <v>2</v>
          </cell>
          <cell r="BQ825">
            <v>1</v>
          </cell>
          <cell r="BR825">
            <v>3</v>
          </cell>
          <cell r="BS825">
            <v>8</v>
          </cell>
          <cell r="BT825">
            <v>5</v>
          </cell>
          <cell r="BU825">
            <v>2</v>
          </cell>
          <cell r="BV825">
            <v>2</v>
          </cell>
          <cell r="BW825">
            <v>1</v>
          </cell>
          <cell r="BX825">
            <v>3</v>
          </cell>
          <cell r="BY825">
            <v>2</v>
          </cell>
          <cell r="BZ825">
            <v>3</v>
          </cell>
          <cell r="CA825">
            <v>1</v>
          </cell>
          <cell r="CB825">
            <v>2</v>
          </cell>
          <cell r="CC825">
            <v>5</v>
          </cell>
          <cell r="CD825">
            <v>4</v>
          </cell>
          <cell r="CE825">
            <v>0</v>
          </cell>
          <cell r="CF825">
            <v>0</v>
          </cell>
          <cell r="CG825">
            <v>3</v>
          </cell>
          <cell r="CH825">
            <v>3</v>
          </cell>
          <cell r="CI825">
            <v>2</v>
          </cell>
          <cell r="CJ825">
            <v>3</v>
          </cell>
          <cell r="CK825">
            <v>5</v>
          </cell>
          <cell r="CL825">
            <v>4</v>
          </cell>
          <cell r="CM825">
            <v>0</v>
          </cell>
          <cell r="CN825">
            <v>0</v>
          </cell>
          <cell r="CO825">
            <v>2</v>
          </cell>
          <cell r="CP825">
            <v>1</v>
          </cell>
          <cell r="CQ825">
            <v>2</v>
          </cell>
          <cell r="CR825">
            <v>0</v>
          </cell>
          <cell r="CS825">
            <v>1</v>
          </cell>
          <cell r="CT825">
            <v>0</v>
          </cell>
          <cell r="CU825">
            <v>0</v>
          </cell>
          <cell r="CV825">
            <v>2</v>
          </cell>
          <cell r="CW825">
            <v>0</v>
          </cell>
          <cell r="CX825">
            <v>0</v>
          </cell>
          <cell r="CY825">
            <v>0</v>
          </cell>
          <cell r="CZ825">
            <v>0</v>
          </cell>
          <cell r="DA825">
            <v>0</v>
          </cell>
          <cell r="DB825">
            <v>0</v>
          </cell>
          <cell r="DC825">
            <v>0</v>
          </cell>
          <cell r="DD825">
            <v>0</v>
          </cell>
          <cell r="DE825">
            <v>0</v>
          </cell>
        </row>
        <row r="826">
          <cell r="A826" t="str">
            <v>ｹｺﾏﾊ51</v>
          </cell>
          <cell r="B826" t="str">
            <v>ｹｺﾏﾊ</v>
          </cell>
          <cell r="C826">
            <v>5</v>
          </cell>
          <cell r="D826">
            <v>1</v>
          </cell>
          <cell r="E826">
            <v>1</v>
          </cell>
          <cell r="F826">
            <v>0</v>
          </cell>
          <cell r="G826">
            <v>1</v>
          </cell>
          <cell r="H826">
            <v>0</v>
          </cell>
          <cell r="I826">
            <v>0</v>
          </cell>
          <cell r="J826">
            <v>1</v>
          </cell>
          <cell r="K826">
            <v>1</v>
          </cell>
          <cell r="L826">
            <v>0</v>
          </cell>
          <cell r="M826">
            <v>2</v>
          </cell>
          <cell r="N826">
            <v>1</v>
          </cell>
          <cell r="O826">
            <v>1</v>
          </cell>
          <cell r="P826">
            <v>2</v>
          </cell>
          <cell r="Q826">
            <v>0</v>
          </cell>
          <cell r="R826">
            <v>2</v>
          </cell>
          <cell r="S826">
            <v>0</v>
          </cell>
          <cell r="T826">
            <v>3</v>
          </cell>
          <cell r="U826">
            <v>0</v>
          </cell>
          <cell r="V826">
            <v>0</v>
          </cell>
          <cell r="W826">
            <v>2</v>
          </cell>
          <cell r="X826">
            <v>1</v>
          </cell>
          <cell r="Y826">
            <v>0</v>
          </cell>
          <cell r="Z826">
            <v>0</v>
          </cell>
          <cell r="AA826">
            <v>0</v>
          </cell>
          <cell r="AB826">
            <v>1</v>
          </cell>
          <cell r="AC826">
            <v>0</v>
          </cell>
          <cell r="AD826">
            <v>0</v>
          </cell>
          <cell r="AE826">
            <v>1</v>
          </cell>
          <cell r="AF826">
            <v>2</v>
          </cell>
          <cell r="AG826">
            <v>0</v>
          </cell>
          <cell r="AH826">
            <v>0</v>
          </cell>
          <cell r="AI826">
            <v>1</v>
          </cell>
          <cell r="AJ826">
            <v>0</v>
          </cell>
          <cell r="AK826">
            <v>1</v>
          </cell>
          <cell r="AL826">
            <v>3</v>
          </cell>
          <cell r="AM826">
            <v>2</v>
          </cell>
          <cell r="AN826">
            <v>0</v>
          </cell>
          <cell r="AO826">
            <v>2</v>
          </cell>
          <cell r="AP826">
            <v>1</v>
          </cell>
          <cell r="AQ826">
            <v>2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1</v>
          </cell>
          <cell r="AW826">
            <v>0</v>
          </cell>
          <cell r="AX826">
            <v>2</v>
          </cell>
          <cell r="AY826">
            <v>1</v>
          </cell>
          <cell r="AZ826">
            <v>4</v>
          </cell>
          <cell r="BA826">
            <v>2</v>
          </cell>
          <cell r="BB826">
            <v>3</v>
          </cell>
          <cell r="BC826">
            <v>0</v>
          </cell>
          <cell r="BD826">
            <v>0</v>
          </cell>
          <cell r="BE826">
            <v>0</v>
          </cell>
          <cell r="BF826">
            <v>2</v>
          </cell>
          <cell r="BG826">
            <v>0</v>
          </cell>
          <cell r="BH826">
            <v>1</v>
          </cell>
          <cell r="BI826">
            <v>2</v>
          </cell>
          <cell r="BJ826">
            <v>1</v>
          </cell>
          <cell r="BK826">
            <v>2</v>
          </cell>
          <cell r="BL826">
            <v>3</v>
          </cell>
          <cell r="BM826">
            <v>3</v>
          </cell>
          <cell r="BN826">
            <v>4</v>
          </cell>
          <cell r="BO826">
            <v>2</v>
          </cell>
          <cell r="BP826">
            <v>0</v>
          </cell>
          <cell r="BQ826">
            <v>3</v>
          </cell>
          <cell r="BR826">
            <v>4</v>
          </cell>
          <cell r="BS826">
            <v>0</v>
          </cell>
          <cell r="BT826">
            <v>2</v>
          </cell>
          <cell r="BU826">
            <v>1</v>
          </cell>
          <cell r="BV826">
            <v>3</v>
          </cell>
          <cell r="BW826">
            <v>2</v>
          </cell>
          <cell r="BX826">
            <v>0</v>
          </cell>
          <cell r="BY826">
            <v>2</v>
          </cell>
          <cell r="BZ826">
            <v>0</v>
          </cell>
          <cell r="CA826">
            <v>1</v>
          </cell>
          <cell r="CB826">
            <v>0</v>
          </cell>
          <cell r="CC826">
            <v>0</v>
          </cell>
          <cell r="CD826">
            <v>4</v>
          </cell>
          <cell r="CE826">
            <v>0</v>
          </cell>
          <cell r="CF826">
            <v>0</v>
          </cell>
          <cell r="CG826">
            <v>0</v>
          </cell>
          <cell r="CH826">
            <v>3</v>
          </cell>
          <cell r="CI826">
            <v>2</v>
          </cell>
          <cell r="CJ826">
            <v>0</v>
          </cell>
          <cell r="CK826">
            <v>0</v>
          </cell>
          <cell r="CL826">
            <v>1</v>
          </cell>
          <cell r="CM826">
            <v>2</v>
          </cell>
          <cell r="CN826">
            <v>1</v>
          </cell>
          <cell r="CO826">
            <v>0</v>
          </cell>
          <cell r="CP826">
            <v>1</v>
          </cell>
          <cell r="CQ826">
            <v>0</v>
          </cell>
          <cell r="CR826">
            <v>0</v>
          </cell>
          <cell r="CS826">
            <v>1</v>
          </cell>
          <cell r="CT826">
            <v>1</v>
          </cell>
          <cell r="CU826">
            <v>0</v>
          </cell>
          <cell r="CV826">
            <v>0</v>
          </cell>
          <cell r="CW826">
            <v>0</v>
          </cell>
          <cell r="CX826">
            <v>0</v>
          </cell>
          <cell r="CY826">
            <v>0</v>
          </cell>
          <cell r="CZ826">
            <v>0</v>
          </cell>
          <cell r="DA826">
            <v>0</v>
          </cell>
          <cell r="DB826">
            <v>0</v>
          </cell>
          <cell r="DC826">
            <v>0</v>
          </cell>
          <cell r="DD826">
            <v>0</v>
          </cell>
          <cell r="DE826">
            <v>0</v>
          </cell>
        </row>
        <row r="827">
          <cell r="A827" t="str">
            <v>ｹｺﾏﾊ52</v>
          </cell>
          <cell r="B827" t="str">
            <v>ｹｺﾏﾊ</v>
          </cell>
          <cell r="C827">
            <v>5</v>
          </cell>
          <cell r="D827">
            <v>2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1</v>
          </cell>
          <cell r="O827">
            <v>1</v>
          </cell>
          <cell r="P827">
            <v>0</v>
          </cell>
          <cell r="Q827">
            <v>0</v>
          </cell>
          <cell r="R827">
            <v>0</v>
          </cell>
          <cell r="S827">
            <v>2</v>
          </cell>
          <cell r="T827">
            <v>1</v>
          </cell>
          <cell r="U827">
            <v>3</v>
          </cell>
          <cell r="V827">
            <v>1</v>
          </cell>
          <cell r="W827">
            <v>1</v>
          </cell>
          <cell r="X827">
            <v>1</v>
          </cell>
          <cell r="Y827">
            <v>4</v>
          </cell>
          <cell r="Z827">
            <v>1</v>
          </cell>
          <cell r="AA827">
            <v>1</v>
          </cell>
          <cell r="AB827">
            <v>0</v>
          </cell>
          <cell r="AC827">
            <v>1</v>
          </cell>
          <cell r="AD827">
            <v>1</v>
          </cell>
          <cell r="AE827">
            <v>2</v>
          </cell>
          <cell r="AF827">
            <v>1</v>
          </cell>
          <cell r="AG827">
            <v>0</v>
          </cell>
          <cell r="AH827">
            <v>0</v>
          </cell>
          <cell r="AI827">
            <v>1</v>
          </cell>
          <cell r="AJ827">
            <v>0</v>
          </cell>
          <cell r="AK827">
            <v>1</v>
          </cell>
          <cell r="AL827">
            <v>0</v>
          </cell>
          <cell r="AM827">
            <v>0</v>
          </cell>
          <cell r="AN827">
            <v>1</v>
          </cell>
          <cell r="AO827">
            <v>1</v>
          </cell>
          <cell r="AP827">
            <v>0</v>
          </cell>
          <cell r="AQ827">
            <v>2</v>
          </cell>
          <cell r="AR827">
            <v>0</v>
          </cell>
          <cell r="AS827">
            <v>0</v>
          </cell>
          <cell r="AT827">
            <v>0</v>
          </cell>
          <cell r="AU827">
            <v>2</v>
          </cell>
          <cell r="AV827">
            <v>1</v>
          </cell>
          <cell r="AW827">
            <v>0</v>
          </cell>
          <cell r="AX827">
            <v>4</v>
          </cell>
          <cell r="AY827">
            <v>0</v>
          </cell>
          <cell r="AZ827">
            <v>1</v>
          </cell>
          <cell r="BA827">
            <v>2</v>
          </cell>
          <cell r="BB827">
            <v>1</v>
          </cell>
          <cell r="BC827">
            <v>0</v>
          </cell>
          <cell r="BD827">
            <v>1</v>
          </cell>
          <cell r="BE827">
            <v>1</v>
          </cell>
          <cell r="BF827">
            <v>0</v>
          </cell>
          <cell r="BG827">
            <v>4</v>
          </cell>
          <cell r="BH827">
            <v>1</v>
          </cell>
          <cell r="BI827">
            <v>1</v>
          </cell>
          <cell r="BJ827">
            <v>4</v>
          </cell>
          <cell r="BK827">
            <v>1</v>
          </cell>
          <cell r="BL827">
            <v>1</v>
          </cell>
          <cell r="BM827">
            <v>4</v>
          </cell>
          <cell r="BN827">
            <v>3</v>
          </cell>
          <cell r="BO827">
            <v>2</v>
          </cell>
          <cell r="BP827">
            <v>1</v>
          </cell>
          <cell r="BQ827">
            <v>1</v>
          </cell>
          <cell r="BR827">
            <v>2</v>
          </cell>
          <cell r="BS827">
            <v>2</v>
          </cell>
          <cell r="BT827">
            <v>1</v>
          </cell>
          <cell r="BU827">
            <v>1</v>
          </cell>
          <cell r="BV827">
            <v>1</v>
          </cell>
          <cell r="BW827">
            <v>1</v>
          </cell>
          <cell r="BX827">
            <v>0</v>
          </cell>
          <cell r="BY827">
            <v>1</v>
          </cell>
          <cell r="BZ827">
            <v>4</v>
          </cell>
          <cell r="CA827">
            <v>2</v>
          </cell>
          <cell r="CB827">
            <v>2</v>
          </cell>
          <cell r="CC827">
            <v>1</v>
          </cell>
          <cell r="CD827">
            <v>0</v>
          </cell>
          <cell r="CE827">
            <v>1</v>
          </cell>
          <cell r="CF827">
            <v>4</v>
          </cell>
          <cell r="CG827">
            <v>2</v>
          </cell>
          <cell r="CH827">
            <v>1</v>
          </cell>
          <cell r="CI827">
            <v>2</v>
          </cell>
          <cell r="CJ827">
            <v>0</v>
          </cell>
          <cell r="CK827">
            <v>1</v>
          </cell>
          <cell r="CL827">
            <v>1</v>
          </cell>
          <cell r="CM827">
            <v>1</v>
          </cell>
          <cell r="CN827">
            <v>2</v>
          </cell>
          <cell r="CO827">
            <v>0</v>
          </cell>
          <cell r="CP827">
            <v>1</v>
          </cell>
          <cell r="CQ827">
            <v>0</v>
          </cell>
          <cell r="CR827">
            <v>0</v>
          </cell>
          <cell r="CS827">
            <v>2</v>
          </cell>
          <cell r="CT827">
            <v>0</v>
          </cell>
          <cell r="CU827">
            <v>0</v>
          </cell>
          <cell r="CV827">
            <v>1</v>
          </cell>
          <cell r="CW827">
            <v>1</v>
          </cell>
          <cell r="CX827">
            <v>0</v>
          </cell>
          <cell r="CY827">
            <v>0</v>
          </cell>
          <cell r="CZ827">
            <v>0</v>
          </cell>
          <cell r="DA827">
            <v>0</v>
          </cell>
          <cell r="DB827">
            <v>0</v>
          </cell>
          <cell r="DC827">
            <v>0</v>
          </cell>
          <cell r="DD827">
            <v>0</v>
          </cell>
          <cell r="DE827">
            <v>0</v>
          </cell>
        </row>
        <row r="828">
          <cell r="A828" t="str">
            <v>ｹｻｸﾒ51</v>
          </cell>
          <cell r="B828" t="str">
            <v>ｹｻｸﾒ</v>
          </cell>
          <cell r="C828">
            <v>5</v>
          </cell>
          <cell r="D828">
            <v>1</v>
          </cell>
          <cell r="E828">
            <v>0</v>
          </cell>
          <cell r="F828">
            <v>1</v>
          </cell>
          <cell r="G828">
            <v>1</v>
          </cell>
          <cell r="H828">
            <v>2</v>
          </cell>
          <cell r="I828">
            <v>2</v>
          </cell>
          <cell r="J828">
            <v>3</v>
          </cell>
          <cell r="K828">
            <v>0</v>
          </cell>
          <cell r="L828">
            <v>1</v>
          </cell>
          <cell r="M828">
            <v>1</v>
          </cell>
          <cell r="N828">
            <v>2</v>
          </cell>
          <cell r="O828">
            <v>2</v>
          </cell>
          <cell r="P828">
            <v>4</v>
          </cell>
          <cell r="Q828">
            <v>1</v>
          </cell>
          <cell r="R828">
            <v>1</v>
          </cell>
          <cell r="S828">
            <v>2</v>
          </cell>
          <cell r="T828">
            <v>1</v>
          </cell>
          <cell r="U828">
            <v>1</v>
          </cell>
          <cell r="V828">
            <v>1</v>
          </cell>
          <cell r="W828">
            <v>1</v>
          </cell>
          <cell r="X828">
            <v>1</v>
          </cell>
          <cell r="Y828">
            <v>1</v>
          </cell>
          <cell r="Z828">
            <v>1</v>
          </cell>
          <cell r="AA828">
            <v>6</v>
          </cell>
          <cell r="AB828">
            <v>0</v>
          </cell>
          <cell r="AC828">
            <v>1</v>
          </cell>
          <cell r="AD828">
            <v>0</v>
          </cell>
          <cell r="AE828">
            <v>4</v>
          </cell>
          <cell r="AF828">
            <v>0</v>
          </cell>
          <cell r="AG828">
            <v>1</v>
          </cell>
          <cell r="AH828">
            <v>1</v>
          </cell>
          <cell r="AI828">
            <v>4</v>
          </cell>
          <cell r="AJ828">
            <v>4</v>
          </cell>
          <cell r="AK828">
            <v>1</v>
          </cell>
          <cell r="AL828">
            <v>2</v>
          </cell>
          <cell r="AM828">
            <v>2</v>
          </cell>
          <cell r="AN828">
            <v>1</v>
          </cell>
          <cell r="AO828">
            <v>0</v>
          </cell>
          <cell r="AP828">
            <v>2</v>
          </cell>
          <cell r="AQ828">
            <v>3</v>
          </cell>
          <cell r="AR828">
            <v>2</v>
          </cell>
          <cell r="AS828">
            <v>3</v>
          </cell>
          <cell r="AT828">
            <v>1</v>
          </cell>
          <cell r="AU828">
            <v>2</v>
          </cell>
          <cell r="AV828">
            <v>2</v>
          </cell>
          <cell r="AW828">
            <v>2</v>
          </cell>
          <cell r="AX828">
            <v>2</v>
          </cell>
          <cell r="AY828">
            <v>3</v>
          </cell>
          <cell r="AZ828">
            <v>4</v>
          </cell>
          <cell r="BA828">
            <v>2</v>
          </cell>
          <cell r="BB828">
            <v>0</v>
          </cell>
          <cell r="BC828">
            <v>3</v>
          </cell>
          <cell r="BD828">
            <v>0</v>
          </cell>
          <cell r="BE828">
            <v>4</v>
          </cell>
          <cell r="BF828">
            <v>9</v>
          </cell>
          <cell r="BG828">
            <v>4</v>
          </cell>
          <cell r="BH828">
            <v>4</v>
          </cell>
          <cell r="BI828">
            <v>1</v>
          </cell>
          <cell r="BJ828">
            <v>2</v>
          </cell>
          <cell r="BK828">
            <v>4</v>
          </cell>
          <cell r="BL828">
            <v>5</v>
          </cell>
          <cell r="BM828">
            <v>1</v>
          </cell>
          <cell r="BN828">
            <v>7</v>
          </cell>
          <cell r="BO828">
            <v>4</v>
          </cell>
          <cell r="BP828">
            <v>6</v>
          </cell>
          <cell r="BQ828">
            <v>1</v>
          </cell>
          <cell r="BR828">
            <v>5</v>
          </cell>
          <cell r="BS828">
            <v>5</v>
          </cell>
          <cell r="BT828">
            <v>5</v>
          </cell>
          <cell r="BU828">
            <v>5</v>
          </cell>
          <cell r="BV828">
            <v>7</v>
          </cell>
          <cell r="BW828">
            <v>4</v>
          </cell>
          <cell r="BX828">
            <v>2</v>
          </cell>
          <cell r="BY828">
            <v>1</v>
          </cell>
          <cell r="BZ828">
            <v>2</v>
          </cell>
          <cell r="CA828">
            <v>1</v>
          </cell>
          <cell r="CB828">
            <v>3</v>
          </cell>
          <cell r="CC828">
            <v>2</v>
          </cell>
          <cell r="CD828">
            <v>2</v>
          </cell>
          <cell r="CE828">
            <v>2</v>
          </cell>
          <cell r="CF828">
            <v>1</v>
          </cell>
          <cell r="CG828">
            <v>2</v>
          </cell>
          <cell r="CH828">
            <v>0</v>
          </cell>
          <cell r="CI828">
            <v>2</v>
          </cell>
          <cell r="CJ828">
            <v>3</v>
          </cell>
          <cell r="CK828">
            <v>1</v>
          </cell>
          <cell r="CL828">
            <v>2</v>
          </cell>
          <cell r="CM828">
            <v>3</v>
          </cell>
          <cell r="CN828">
            <v>0</v>
          </cell>
          <cell r="CO828">
            <v>2</v>
          </cell>
          <cell r="CP828">
            <v>1</v>
          </cell>
          <cell r="CQ828">
            <v>2</v>
          </cell>
          <cell r="CR828">
            <v>0</v>
          </cell>
          <cell r="CS828">
            <v>1</v>
          </cell>
          <cell r="CT828">
            <v>3</v>
          </cell>
          <cell r="CU828">
            <v>1</v>
          </cell>
          <cell r="CV828">
            <v>0</v>
          </cell>
          <cell r="CW828">
            <v>0</v>
          </cell>
          <cell r="CX828">
            <v>0</v>
          </cell>
          <cell r="CY828">
            <v>0</v>
          </cell>
          <cell r="CZ828">
            <v>0</v>
          </cell>
          <cell r="DA828">
            <v>0</v>
          </cell>
          <cell r="DB828">
            <v>0</v>
          </cell>
          <cell r="DC828">
            <v>0</v>
          </cell>
          <cell r="DD828">
            <v>0</v>
          </cell>
          <cell r="DE828">
            <v>0</v>
          </cell>
        </row>
        <row r="829">
          <cell r="A829" t="str">
            <v>ｹｻｸﾒ52</v>
          </cell>
          <cell r="B829" t="str">
            <v>ｹｻｸﾒ</v>
          </cell>
          <cell r="C829">
            <v>5</v>
          </cell>
          <cell r="D829">
            <v>2</v>
          </cell>
          <cell r="E829">
            <v>1</v>
          </cell>
          <cell r="F829">
            <v>2</v>
          </cell>
          <cell r="G829">
            <v>3</v>
          </cell>
          <cell r="H829">
            <v>0</v>
          </cell>
          <cell r="I829">
            <v>2</v>
          </cell>
          <cell r="J829">
            <v>0</v>
          </cell>
          <cell r="K829">
            <v>1</v>
          </cell>
          <cell r="L829">
            <v>2</v>
          </cell>
          <cell r="M829">
            <v>1</v>
          </cell>
          <cell r="N829">
            <v>1</v>
          </cell>
          <cell r="O829">
            <v>1</v>
          </cell>
          <cell r="P829">
            <v>0</v>
          </cell>
          <cell r="Q829">
            <v>2</v>
          </cell>
          <cell r="R829">
            <v>3</v>
          </cell>
          <cell r="S829">
            <v>2</v>
          </cell>
          <cell r="T829">
            <v>2</v>
          </cell>
          <cell r="U829">
            <v>2</v>
          </cell>
          <cell r="V829">
            <v>0</v>
          </cell>
          <cell r="W829">
            <v>1</v>
          </cell>
          <cell r="X829">
            <v>4</v>
          </cell>
          <cell r="Y829">
            <v>0</v>
          </cell>
          <cell r="Z829">
            <v>3</v>
          </cell>
          <cell r="AA829">
            <v>1</v>
          </cell>
          <cell r="AB829">
            <v>4</v>
          </cell>
          <cell r="AC829">
            <v>0</v>
          </cell>
          <cell r="AD829">
            <v>2</v>
          </cell>
          <cell r="AE829">
            <v>3</v>
          </cell>
          <cell r="AF829">
            <v>3</v>
          </cell>
          <cell r="AG829">
            <v>3</v>
          </cell>
          <cell r="AH829">
            <v>2</v>
          </cell>
          <cell r="AI829">
            <v>2</v>
          </cell>
          <cell r="AJ829">
            <v>3</v>
          </cell>
          <cell r="AK829">
            <v>3</v>
          </cell>
          <cell r="AL829">
            <v>0</v>
          </cell>
          <cell r="AM829">
            <v>0</v>
          </cell>
          <cell r="AN829">
            <v>1</v>
          </cell>
          <cell r="AO829">
            <v>3</v>
          </cell>
          <cell r="AP829">
            <v>2</v>
          </cell>
          <cell r="AQ829">
            <v>2</v>
          </cell>
          <cell r="AR829">
            <v>5</v>
          </cell>
          <cell r="AS829">
            <v>4</v>
          </cell>
          <cell r="AT829">
            <v>1</v>
          </cell>
          <cell r="AU829">
            <v>2</v>
          </cell>
          <cell r="AV829">
            <v>5</v>
          </cell>
          <cell r="AW829">
            <v>1</v>
          </cell>
          <cell r="AX829">
            <v>0</v>
          </cell>
          <cell r="AY829">
            <v>4</v>
          </cell>
          <cell r="AZ829">
            <v>2</v>
          </cell>
          <cell r="BA829">
            <v>3</v>
          </cell>
          <cell r="BB829">
            <v>2</v>
          </cell>
          <cell r="BC829">
            <v>1</v>
          </cell>
          <cell r="BD829">
            <v>2</v>
          </cell>
          <cell r="BE829">
            <v>2</v>
          </cell>
          <cell r="BF829">
            <v>5</v>
          </cell>
          <cell r="BG829">
            <v>4</v>
          </cell>
          <cell r="BH829">
            <v>3</v>
          </cell>
          <cell r="BI829">
            <v>1</v>
          </cell>
          <cell r="BJ829">
            <v>2</v>
          </cell>
          <cell r="BK829">
            <v>7</v>
          </cell>
          <cell r="BL829">
            <v>2</v>
          </cell>
          <cell r="BM829">
            <v>5</v>
          </cell>
          <cell r="BN829">
            <v>5</v>
          </cell>
          <cell r="BO829">
            <v>3</v>
          </cell>
          <cell r="BP829">
            <v>1</v>
          </cell>
          <cell r="BQ829">
            <v>1</v>
          </cell>
          <cell r="BR829">
            <v>2</v>
          </cell>
          <cell r="BS829">
            <v>4</v>
          </cell>
          <cell r="BT829">
            <v>3</v>
          </cell>
          <cell r="BU829">
            <v>5</v>
          </cell>
          <cell r="BV829">
            <v>4</v>
          </cell>
          <cell r="BW829">
            <v>4</v>
          </cell>
          <cell r="BX829">
            <v>0</v>
          </cell>
          <cell r="BY829">
            <v>3</v>
          </cell>
          <cell r="BZ829">
            <v>3</v>
          </cell>
          <cell r="CA829">
            <v>3</v>
          </cell>
          <cell r="CB829">
            <v>2</v>
          </cell>
          <cell r="CC829">
            <v>2</v>
          </cell>
          <cell r="CD829">
            <v>1</v>
          </cell>
          <cell r="CE829">
            <v>4</v>
          </cell>
          <cell r="CF829">
            <v>1</v>
          </cell>
          <cell r="CG829">
            <v>3</v>
          </cell>
          <cell r="CH829">
            <v>3</v>
          </cell>
          <cell r="CI829">
            <v>4</v>
          </cell>
          <cell r="CJ829">
            <v>6</v>
          </cell>
          <cell r="CK829">
            <v>4</v>
          </cell>
          <cell r="CL829">
            <v>4</v>
          </cell>
          <cell r="CM829">
            <v>2</v>
          </cell>
          <cell r="CN829">
            <v>0</v>
          </cell>
          <cell r="CO829">
            <v>4</v>
          </cell>
          <cell r="CP829">
            <v>1</v>
          </cell>
          <cell r="CQ829">
            <v>4</v>
          </cell>
          <cell r="CR829">
            <v>2</v>
          </cell>
          <cell r="CS829">
            <v>1</v>
          </cell>
          <cell r="CT829">
            <v>0</v>
          </cell>
          <cell r="CU829">
            <v>3</v>
          </cell>
          <cell r="CV829">
            <v>1</v>
          </cell>
          <cell r="CW829">
            <v>0</v>
          </cell>
          <cell r="CX829">
            <v>1</v>
          </cell>
          <cell r="CY829">
            <v>1</v>
          </cell>
          <cell r="CZ829">
            <v>0</v>
          </cell>
          <cell r="DA829">
            <v>0</v>
          </cell>
          <cell r="DB829">
            <v>0</v>
          </cell>
          <cell r="DC829">
            <v>0</v>
          </cell>
          <cell r="DD829">
            <v>0</v>
          </cell>
          <cell r="DE829">
            <v>0</v>
          </cell>
        </row>
        <row r="830">
          <cell r="A830" t="str">
            <v>ｹｼﾓｵ51</v>
          </cell>
          <cell r="B830" t="str">
            <v>ｹｼﾓｵ</v>
          </cell>
          <cell r="C830">
            <v>5</v>
          </cell>
          <cell r="D830">
            <v>1</v>
          </cell>
          <cell r="E830">
            <v>1</v>
          </cell>
          <cell r="F830">
            <v>4</v>
          </cell>
          <cell r="G830">
            <v>3</v>
          </cell>
          <cell r="H830">
            <v>2</v>
          </cell>
          <cell r="I830">
            <v>3</v>
          </cell>
          <cell r="J830">
            <v>2</v>
          </cell>
          <cell r="K830">
            <v>3</v>
          </cell>
          <cell r="L830">
            <v>6</v>
          </cell>
          <cell r="M830">
            <v>3</v>
          </cell>
          <cell r="N830">
            <v>6</v>
          </cell>
          <cell r="O830">
            <v>2</v>
          </cell>
          <cell r="P830">
            <v>3</v>
          </cell>
          <cell r="Q830">
            <v>7</v>
          </cell>
          <cell r="R830">
            <v>3</v>
          </cell>
          <cell r="S830">
            <v>4</v>
          </cell>
          <cell r="T830">
            <v>4</v>
          </cell>
          <cell r="U830">
            <v>4</v>
          </cell>
          <cell r="V830">
            <v>8</v>
          </cell>
          <cell r="W830">
            <v>2</v>
          </cell>
          <cell r="X830">
            <v>9</v>
          </cell>
          <cell r="Y830">
            <v>6</v>
          </cell>
          <cell r="Z830">
            <v>7</v>
          </cell>
          <cell r="AA830">
            <v>3</v>
          </cell>
          <cell r="AB830">
            <v>5</v>
          </cell>
          <cell r="AC830">
            <v>7</v>
          </cell>
          <cell r="AD830">
            <v>3</v>
          </cell>
          <cell r="AE830">
            <v>5</v>
          </cell>
          <cell r="AF830">
            <v>3</v>
          </cell>
          <cell r="AG830">
            <v>2</v>
          </cell>
          <cell r="AH830">
            <v>5</v>
          </cell>
          <cell r="AI830">
            <v>5</v>
          </cell>
          <cell r="AJ830">
            <v>4</v>
          </cell>
          <cell r="AK830">
            <v>4</v>
          </cell>
          <cell r="AL830">
            <v>3</v>
          </cell>
          <cell r="AM830">
            <v>3</v>
          </cell>
          <cell r="AN830">
            <v>3</v>
          </cell>
          <cell r="AO830">
            <v>5</v>
          </cell>
          <cell r="AP830">
            <v>5</v>
          </cell>
          <cell r="AQ830">
            <v>3</v>
          </cell>
          <cell r="AR830">
            <v>6</v>
          </cell>
          <cell r="AS830">
            <v>5</v>
          </cell>
          <cell r="AT830">
            <v>4</v>
          </cell>
          <cell r="AU830">
            <v>5</v>
          </cell>
          <cell r="AV830">
            <v>6</v>
          </cell>
          <cell r="AW830">
            <v>4</v>
          </cell>
          <cell r="AX830">
            <v>7</v>
          </cell>
          <cell r="AY830">
            <v>9</v>
          </cell>
          <cell r="AZ830">
            <v>6</v>
          </cell>
          <cell r="BA830">
            <v>6</v>
          </cell>
          <cell r="BB830">
            <v>5</v>
          </cell>
          <cell r="BC830">
            <v>6</v>
          </cell>
          <cell r="BD830">
            <v>8</v>
          </cell>
          <cell r="BE830">
            <v>3</v>
          </cell>
          <cell r="BF830">
            <v>8</v>
          </cell>
          <cell r="BG830">
            <v>13</v>
          </cell>
          <cell r="BH830">
            <v>5</v>
          </cell>
          <cell r="BI830">
            <v>2</v>
          </cell>
          <cell r="BJ830">
            <v>7</v>
          </cell>
          <cell r="BK830">
            <v>4</v>
          </cell>
          <cell r="BL830">
            <v>7</v>
          </cell>
          <cell r="BM830">
            <v>7</v>
          </cell>
          <cell r="BN830">
            <v>5</v>
          </cell>
          <cell r="BO830">
            <v>7</v>
          </cell>
          <cell r="BP830">
            <v>6</v>
          </cell>
          <cell r="BQ830">
            <v>8</v>
          </cell>
          <cell r="BR830">
            <v>9</v>
          </cell>
          <cell r="BS830">
            <v>7</v>
          </cell>
          <cell r="BT830">
            <v>8</v>
          </cell>
          <cell r="BU830">
            <v>10</v>
          </cell>
          <cell r="BV830">
            <v>9</v>
          </cell>
          <cell r="BW830">
            <v>3</v>
          </cell>
          <cell r="BX830">
            <v>5</v>
          </cell>
          <cell r="BY830">
            <v>13</v>
          </cell>
          <cell r="BZ830">
            <v>6</v>
          </cell>
          <cell r="CA830">
            <v>6</v>
          </cell>
          <cell r="CB830">
            <v>4</v>
          </cell>
          <cell r="CC830">
            <v>5</v>
          </cell>
          <cell r="CD830">
            <v>9</v>
          </cell>
          <cell r="CE830">
            <v>2</v>
          </cell>
          <cell r="CF830">
            <v>4</v>
          </cell>
          <cell r="CG830">
            <v>3</v>
          </cell>
          <cell r="CH830">
            <v>2</v>
          </cell>
          <cell r="CI830">
            <v>3</v>
          </cell>
          <cell r="CJ830">
            <v>5</v>
          </cell>
          <cell r="CK830">
            <v>0</v>
          </cell>
          <cell r="CL830">
            <v>4</v>
          </cell>
          <cell r="CM830">
            <v>6</v>
          </cell>
          <cell r="CN830">
            <v>4</v>
          </cell>
          <cell r="CO830">
            <v>2</v>
          </cell>
          <cell r="CP830">
            <v>1</v>
          </cell>
          <cell r="CQ830">
            <v>0</v>
          </cell>
          <cell r="CR830">
            <v>1</v>
          </cell>
          <cell r="CS830">
            <v>1</v>
          </cell>
          <cell r="CT830">
            <v>2</v>
          </cell>
          <cell r="CU830">
            <v>0</v>
          </cell>
          <cell r="CV830">
            <v>0</v>
          </cell>
          <cell r="CW830">
            <v>0</v>
          </cell>
          <cell r="CX830">
            <v>0</v>
          </cell>
          <cell r="CY830">
            <v>0</v>
          </cell>
          <cell r="CZ830">
            <v>0</v>
          </cell>
          <cell r="DA830">
            <v>0</v>
          </cell>
          <cell r="DB830">
            <v>0</v>
          </cell>
          <cell r="DC830">
            <v>0</v>
          </cell>
          <cell r="DD830">
            <v>0</v>
          </cell>
          <cell r="DE830">
            <v>0</v>
          </cell>
        </row>
        <row r="831">
          <cell r="A831" t="str">
            <v>ｹｼﾓｵ52</v>
          </cell>
          <cell r="B831" t="str">
            <v>ｹｼﾓｵ</v>
          </cell>
          <cell r="C831">
            <v>5</v>
          </cell>
          <cell r="D831">
            <v>2</v>
          </cell>
          <cell r="E831">
            <v>1</v>
          </cell>
          <cell r="F831">
            <v>0</v>
          </cell>
          <cell r="G831">
            <v>6</v>
          </cell>
          <cell r="H831">
            <v>3</v>
          </cell>
          <cell r="I831">
            <v>4</v>
          </cell>
          <cell r="J831">
            <v>3</v>
          </cell>
          <cell r="K831">
            <v>2</v>
          </cell>
          <cell r="L831">
            <v>4</v>
          </cell>
          <cell r="M831">
            <v>3</v>
          </cell>
          <cell r="N831">
            <v>6</v>
          </cell>
          <cell r="O831">
            <v>3</v>
          </cell>
          <cell r="P831">
            <v>3</v>
          </cell>
          <cell r="Q831">
            <v>3</v>
          </cell>
          <cell r="R831">
            <v>6</v>
          </cell>
          <cell r="S831">
            <v>7</v>
          </cell>
          <cell r="T831">
            <v>2</v>
          </cell>
          <cell r="U831">
            <v>3</v>
          </cell>
          <cell r="V831">
            <v>8</v>
          </cell>
          <cell r="W831">
            <v>4</v>
          </cell>
          <cell r="X831">
            <v>9</v>
          </cell>
          <cell r="Y831">
            <v>4</v>
          </cell>
          <cell r="Z831">
            <v>8</v>
          </cell>
          <cell r="AA831">
            <v>2</v>
          </cell>
          <cell r="AB831">
            <v>5</v>
          </cell>
          <cell r="AC831">
            <v>8</v>
          </cell>
          <cell r="AD831">
            <v>2</v>
          </cell>
          <cell r="AE831">
            <v>3</v>
          </cell>
          <cell r="AF831">
            <v>2</v>
          </cell>
          <cell r="AG831">
            <v>2</v>
          </cell>
          <cell r="AH831">
            <v>3</v>
          </cell>
          <cell r="AI831">
            <v>3</v>
          </cell>
          <cell r="AJ831">
            <v>1</v>
          </cell>
          <cell r="AK831">
            <v>4</v>
          </cell>
          <cell r="AL831">
            <v>3</v>
          </cell>
          <cell r="AM831">
            <v>3</v>
          </cell>
          <cell r="AN831">
            <v>4</v>
          </cell>
          <cell r="AO831">
            <v>4</v>
          </cell>
          <cell r="AP831">
            <v>5</v>
          </cell>
          <cell r="AQ831">
            <v>3</v>
          </cell>
          <cell r="AR831">
            <v>5</v>
          </cell>
          <cell r="AS831">
            <v>4</v>
          </cell>
          <cell r="AT831">
            <v>6</v>
          </cell>
          <cell r="AU831">
            <v>6</v>
          </cell>
          <cell r="AV831">
            <v>8</v>
          </cell>
          <cell r="AW831">
            <v>4</v>
          </cell>
          <cell r="AX831">
            <v>4</v>
          </cell>
          <cell r="AY831">
            <v>4</v>
          </cell>
          <cell r="AZ831">
            <v>7</v>
          </cell>
          <cell r="BA831">
            <v>10</v>
          </cell>
          <cell r="BB831">
            <v>12</v>
          </cell>
          <cell r="BC831">
            <v>6</v>
          </cell>
          <cell r="BD831">
            <v>2</v>
          </cell>
          <cell r="BE831">
            <v>12</v>
          </cell>
          <cell r="BF831">
            <v>4</v>
          </cell>
          <cell r="BG831">
            <v>6</v>
          </cell>
          <cell r="BH831">
            <v>5</v>
          </cell>
          <cell r="BI831">
            <v>3</v>
          </cell>
          <cell r="BJ831">
            <v>3</v>
          </cell>
          <cell r="BK831">
            <v>9</v>
          </cell>
          <cell r="BL831">
            <v>8</v>
          </cell>
          <cell r="BM831">
            <v>2</v>
          </cell>
          <cell r="BN831">
            <v>8</v>
          </cell>
          <cell r="BO831">
            <v>8</v>
          </cell>
          <cell r="BP831">
            <v>6</v>
          </cell>
          <cell r="BQ831">
            <v>7</v>
          </cell>
          <cell r="BR831">
            <v>7</v>
          </cell>
          <cell r="BS831">
            <v>6</v>
          </cell>
          <cell r="BT831">
            <v>7</v>
          </cell>
          <cell r="BU831">
            <v>10</v>
          </cell>
          <cell r="BV831">
            <v>16</v>
          </cell>
          <cell r="BW831">
            <v>11</v>
          </cell>
          <cell r="BX831">
            <v>4</v>
          </cell>
          <cell r="BY831">
            <v>4</v>
          </cell>
          <cell r="BZ831">
            <v>5</v>
          </cell>
          <cell r="CA831">
            <v>4</v>
          </cell>
          <cell r="CB831">
            <v>4</v>
          </cell>
          <cell r="CC831">
            <v>3</v>
          </cell>
          <cell r="CD831">
            <v>5</v>
          </cell>
          <cell r="CE831">
            <v>2</v>
          </cell>
          <cell r="CF831">
            <v>6</v>
          </cell>
          <cell r="CG831">
            <v>8</v>
          </cell>
          <cell r="CH831">
            <v>11</v>
          </cell>
          <cell r="CI831">
            <v>3</v>
          </cell>
          <cell r="CJ831">
            <v>6</v>
          </cell>
          <cell r="CK831">
            <v>10</v>
          </cell>
          <cell r="CL831">
            <v>9</v>
          </cell>
          <cell r="CM831">
            <v>2</v>
          </cell>
          <cell r="CN831">
            <v>2</v>
          </cell>
          <cell r="CO831">
            <v>1</v>
          </cell>
          <cell r="CP831">
            <v>3</v>
          </cell>
          <cell r="CQ831">
            <v>3</v>
          </cell>
          <cell r="CR831">
            <v>4</v>
          </cell>
          <cell r="CS831">
            <v>0</v>
          </cell>
          <cell r="CT831">
            <v>0</v>
          </cell>
          <cell r="CU831">
            <v>5</v>
          </cell>
          <cell r="CV831">
            <v>2</v>
          </cell>
          <cell r="CW831">
            <v>1</v>
          </cell>
          <cell r="CX831">
            <v>0</v>
          </cell>
          <cell r="CY831">
            <v>0</v>
          </cell>
          <cell r="CZ831">
            <v>0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</row>
        <row r="832">
          <cell r="A832" t="str">
            <v>ｹﾀﾀｷ51</v>
          </cell>
          <cell r="B832" t="str">
            <v>ｹﾀﾀｷ</v>
          </cell>
          <cell r="C832">
            <v>5</v>
          </cell>
          <cell r="D832">
            <v>1</v>
          </cell>
          <cell r="E832">
            <v>2</v>
          </cell>
          <cell r="F832">
            <v>1</v>
          </cell>
          <cell r="G832">
            <v>1</v>
          </cell>
          <cell r="H832">
            <v>2</v>
          </cell>
          <cell r="I832">
            <v>4</v>
          </cell>
          <cell r="J832">
            <v>1</v>
          </cell>
          <cell r="K832">
            <v>2</v>
          </cell>
          <cell r="L832">
            <v>1</v>
          </cell>
          <cell r="M832">
            <v>2</v>
          </cell>
          <cell r="N832">
            <v>3</v>
          </cell>
          <cell r="O832">
            <v>2</v>
          </cell>
          <cell r="P832">
            <v>1</v>
          </cell>
          <cell r="Q832">
            <v>3</v>
          </cell>
          <cell r="R832">
            <v>3</v>
          </cell>
          <cell r="S832">
            <v>4</v>
          </cell>
          <cell r="T832">
            <v>0</v>
          </cell>
          <cell r="U832">
            <v>0</v>
          </cell>
          <cell r="V832">
            <v>2</v>
          </cell>
          <cell r="W832">
            <v>0</v>
          </cell>
          <cell r="X832">
            <v>1</v>
          </cell>
          <cell r="Y832">
            <v>0</v>
          </cell>
          <cell r="Z832">
            <v>1</v>
          </cell>
          <cell r="AA832">
            <v>1</v>
          </cell>
          <cell r="AB832">
            <v>2</v>
          </cell>
          <cell r="AC832">
            <v>0</v>
          </cell>
          <cell r="AD832">
            <v>0</v>
          </cell>
          <cell r="AE832">
            <v>2</v>
          </cell>
          <cell r="AF832">
            <v>0</v>
          </cell>
          <cell r="AG832">
            <v>0</v>
          </cell>
          <cell r="AH832">
            <v>2</v>
          </cell>
          <cell r="AI832">
            <v>1</v>
          </cell>
          <cell r="AJ832">
            <v>2</v>
          </cell>
          <cell r="AK832">
            <v>1</v>
          </cell>
          <cell r="AL832">
            <v>4</v>
          </cell>
          <cell r="AM832">
            <v>1</v>
          </cell>
          <cell r="AN832">
            <v>3</v>
          </cell>
          <cell r="AO832">
            <v>2</v>
          </cell>
          <cell r="AP832">
            <v>2</v>
          </cell>
          <cell r="AQ832">
            <v>2</v>
          </cell>
          <cell r="AR832">
            <v>1</v>
          </cell>
          <cell r="AS832">
            <v>5</v>
          </cell>
          <cell r="AT832">
            <v>1</v>
          </cell>
          <cell r="AU832">
            <v>3</v>
          </cell>
          <cell r="AV832">
            <v>1</v>
          </cell>
          <cell r="AW832">
            <v>2</v>
          </cell>
          <cell r="AX832">
            <v>2</v>
          </cell>
          <cell r="AY832">
            <v>1</v>
          </cell>
          <cell r="AZ832">
            <v>4</v>
          </cell>
          <cell r="BA832">
            <v>1</v>
          </cell>
          <cell r="BB832">
            <v>0</v>
          </cell>
          <cell r="BC832">
            <v>1</v>
          </cell>
          <cell r="BD832">
            <v>0</v>
          </cell>
          <cell r="BE832">
            <v>2</v>
          </cell>
          <cell r="BF832">
            <v>2</v>
          </cell>
          <cell r="BG832">
            <v>4</v>
          </cell>
          <cell r="BH832">
            <v>1</v>
          </cell>
          <cell r="BI832">
            <v>3</v>
          </cell>
          <cell r="BJ832">
            <v>2</v>
          </cell>
          <cell r="BK832">
            <v>2</v>
          </cell>
          <cell r="BL832">
            <v>5</v>
          </cell>
          <cell r="BM832">
            <v>1</v>
          </cell>
          <cell r="BN832">
            <v>2</v>
          </cell>
          <cell r="BO832">
            <v>4</v>
          </cell>
          <cell r="BP832">
            <v>5</v>
          </cell>
          <cell r="BQ832">
            <v>1</v>
          </cell>
          <cell r="BR832">
            <v>4</v>
          </cell>
          <cell r="BS832">
            <v>5</v>
          </cell>
          <cell r="BT832">
            <v>4</v>
          </cell>
          <cell r="BU832">
            <v>1</v>
          </cell>
          <cell r="BV832">
            <v>3</v>
          </cell>
          <cell r="BW832">
            <v>2</v>
          </cell>
          <cell r="BX832">
            <v>0</v>
          </cell>
          <cell r="BY832">
            <v>5</v>
          </cell>
          <cell r="BZ832">
            <v>3</v>
          </cell>
          <cell r="CA832">
            <v>1</v>
          </cell>
          <cell r="CB832">
            <v>1</v>
          </cell>
          <cell r="CC832">
            <v>0</v>
          </cell>
          <cell r="CD832">
            <v>0</v>
          </cell>
          <cell r="CE832">
            <v>2</v>
          </cell>
          <cell r="CF832">
            <v>1</v>
          </cell>
          <cell r="CG832">
            <v>1</v>
          </cell>
          <cell r="CH832">
            <v>3</v>
          </cell>
          <cell r="CI832">
            <v>3</v>
          </cell>
          <cell r="CJ832">
            <v>2</v>
          </cell>
          <cell r="CK832">
            <v>0</v>
          </cell>
          <cell r="CL832">
            <v>1</v>
          </cell>
          <cell r="CM832">
            <v>0</v>
          </cell>
          <cell r="CN832">
            <v>2</v>
          </cell>
          <cell r="CO832">
            <v>0</v>
          </cell>
          <cell r="CP832">
            <v>0</v>
          </cell>
          <cell r="CQ832">
            <v>1</v>
          </cell>
          <cell r="CR832">
            <v>2</v>
          </cell>
          <cell r="CS832">
            <v>0</v>
          </cell>
          <cell r="CT832">
            <v>1</v>
          </cell>
          <cell r="CU832">
            <v>1</v>
          </cell>
          <cell r="CV832">
            <v>0</v>
          </cell>
          <cell r="CW832">
            <v>0</v>
          </cell>
          <cell r="CX832">
            <v>0</v>
          </cell>
          <cell r="CY832">
            <v>0</v>
          </cell>
          <cell r="CZ832">
            <v>0</v>
          </cell>
          <cell r="DA832">
            <v>0</v>
          </cell>
          <cell r="DB832">
            <v>0</v>
          </cell>
          <cell r="DC832">
            <v>0</v>
          </cell>
          <cell r="DD832">
            <v>0</v>
          </cell>
          <cell r="DE832">
            <v>0</v>
          </cell>
        </row>
        <row r="833">
          <cell r="A833" t="str">
            <v>ｹﾀﾀｷ52</v>
          </cell>
          <cell r="B833" t="str">
            <v>ｹﾀﾀｷ</v>
          </cell>
          <cell r="C833">
            <v>5</v>
          </cell>
          <cell r="D833">
            <v>2</v>
          </cell>
          <cell r="E833">
            <v>1</v>
          </cell>
          <cell r="F833">
            <v>2</v>
          </cell>
          <cell r="G833">
            <v>4</v>
          </cell>
          <cell r="H833">
            <v>1</v>
          </cell>
          <cell r="I833">
            <v>2</v>
          </cell>
          <cell r="J833">
            <v>0</v>
          </cell>
          <cell r="K833">
            <v>1</v>
          </cell>
          <cell r="L833">
            <v>2</v>
          </cell>
          <cell r="M833">
            <v>1</v>
          </cell>
          <cell r="N833">
            <v>2</v>
          </cell>
          <cell r="O833">
            <v>0</v>
          </cell>
          <cell r="P833">
            <v>2</v>
          </cell>
          <cell r="Q833">
            <v>1</v>
          </cell>
          <cell r="R833">
            <v>1</v>
          </cell>
          <cell r="S833">
            <v>1</v>
          </cell>
          <cell r="T833">
            <v>0</v>
          </cell>
          <cell r="U833">
            <v>1</v>
          </cell>
          <cell r="V833">
            <v>0</v>
          </cell>
          <cell r="W833">
            <v>1</v>
          </cell>
          <cell r="X833">
            <v>3</v>
          </cell>
          <cell r="Y833">
            <v>2</v>
          </cell>
          <cell r="Z833">
            <v>2</v>
          </cell>
          <cell r="AA833">
            <v>0</v>
          </cell>
          <cell r="AB833">
            <v>1</v>
          </cell>
          <cell r="AC833">
            <v>2</v>
          </cell>
          <cell r="AD833">
            <v>0</v>
          </cell>
          <cell r="AE833">
            <v>0</v>
          </cell>
          <cell r="AF833">
            <v>0</v>
          </cell>
          <cell r="AG833">
            <v>1</v>
          </cell>
          <cell r="AH833">
            <v>5</v>
          </cell>
          <cell r="AI833">
            <v>3</v>
          </cell>
          <cell r="AJ833">
            <v>1</v>
          </cell>
          <cell r="AK833">
            <v>4</v>
          </cell>
          <cell r="AL833">
            <v>3</v>
          </cell>
          <cell r="AM833">
            <v>0</v>
          </cell>
          <cell r="AN833">
            <v>2</v>
          </cell>
          <cell r="AO833">
            <v>2</v>
          </cell>
          <cell r="AP833">
            <v>4</v>
          </cell>
          <cell r="AQ833">
            <v>3</v>
          </cell>
          <cell r="AR833">
            <v>1</v>
          </cell>
          <cell r="AS833">
            <v>1</v>
          </cell>
          <cell r="AT833">
            <v>1</v>
          </cell>
          <cell r="AU833">
            <v>0</v>
          </cell>
          <cell r="AV833">
            <v>2</v>
          </cell>
          <cell r="AW833">
            <v>1</v>
          </cell>
          <cell r="AX833">
            <v>3</v>
          </cell>
          <cell r="AY833">
            <v>0</v>
          </cell>
          <cell r="AZ833">
            <v>1</v>
          </cell>
          <cell r="BA833">
            <v>0</v>
          </cell>
          <cell r="BB833">
            <v>2</v>
          </cell>
          <cell r="BC833">
            <v>1</v>
          </cell>
          <cell r="BD833">
            <v>3</v>
          </cell>
          <cell r="BE833">
            <v>2</v>
          </cell>
          <cell r="BF833">
            <v>0</v>
          </cell>
          <cell r="BG833">
            <v>1</v>
          </cell>
          <cell r="BH833">
            <v>2</v>
          </cell>
          <cell r="BI833">
            <v>2</v>
          </cell>
          <cell r="BJ833">
            <v>5</v>
          </cell>
          <cell r="BK833">
            <v>3</v>
          </cell>
          <cell r="BL833">
            <v>2</v>
          </cell>
          <cell r="BM833">
            <v>3</v>
          </cell>
          <cell r="BN833">
            <v>1</v>
          </cell>
          <cell r="BO833">
            <v>4</v>
          </cell>
          <cell r="BP833">
            <v>2</v>
          </cell>
          <cell r="BQ833">
            <v>6</v>
          </cell>
          <cell r="BR833">
            <v>5</v>
          </cell>
          <cell r="BS833">
            <v>1</v>
          </cell>
          <cell r="BT833">
            <v>2</v>
          </cell>
          <cell r="BU833">
            <v>5</v>
          </cell>
          <cell r="BV833">
            <v>1</v>
          </cell>
          <cell r="BW833">
            <v>1</v>
          </cell>
          <cell r="BX833">
            <v>2</v>
          </cell>
          <cell r="BY833">
            <v>0</v>
          </cell>
          <cell r="BZ833">
            <v>1</v>
          </cell>
          <cell r="CA833">
            <v>1</v>
          </cell>
          <cell r="CB833">
            <v>2</v>
          </cell>
          <cell r="CC833">
            <v>3</v>
          </cell>
          <cell r="CD833">
            <v>3</v>
          </cell>
          <cell r="CE833">
            <v>3</v>
          </cell>
          <cell r="CF833">
            <v>4</v>
          </cell>
          <cell r="CG833">
            <v>3</v>
          </cell>
          <cell r="CH833">
            <v>1</v>
          </cell>
          <cell r="CI833">
            <v>2</v>
          </cell>
          <cell r="CJ833">
            <v>3</v>
          </cell>
          <cell r="CK833">
            <v>1</v>
          </cell>
          <cell r="CL833">
            <v>1</v>
          </cell>
          <cell r="CM833">
            <v>2</v>
          </cell>
          <cell r="CN833">
            <v>1</v>
          </cell>
          <cell r="CO833">
            <v>3</v>
          </cell>
          <cell r="CP833">
            <v>4</v>
          </cell>
          <cell r="CQ833">
            <v>1</v>
          </cell>
          <cell r="CR833">
            <v>1</v>
          </cell>
          <cell r="CS833">
            <v>3</v>
          </cell>
          <cell r="CT833">
            <v>0</v>
          </cell>
          <cell r="CU833">
            <v>1</v>
          </cell>
          <cell r="CV833">
            <v>0</v>
          </cell>
          <cell r="CW833">
            <v>0</v>
          </cell>
          <cell r="CX833">
            <v>0</v>
          </cell>
          <cell r="CY833">
            <v>0</v>
          </cell>
          <cell r="CZ833">
            <v>0</v>
          </cell>
          <cell r="DA833">
            <v>0</v>
          </cell>
          <cell r="DB833">
            <v>0</v>
          </cell>
          <cell r="DC833">
            <v>0</v>
          </cell>
          <cell r="DD833">
            <v>0</v>
          </cell>
          <cell r="DE833">
            <v>0</v>
          </cell>
        </row>
        <row r="834">
          <cell r="A834" t="str">
            <v>ｹﾂﾂｷ51</v>
          </cell>
          <cell r="B834" t="str">
            <v>ｹﾂﾂｷ</v>
          </cell>
          <cell r="C834">
            <v>5</v>
          </cell>
          <cell r="D834">
            <v>1</v>
          </cell>
          <cell r="E834">
            <v>9</v>
          </cell>
          <cell r="F834">
            <v>6</v>
          </cell>
          <cell r="G834">
            <v>4</v>
          </cell>
          <cell r="H834">
            <v>7</v>
          </cell>
          <cell r="I834">
            <v>12</v>
          </cell>
          <cell r="J834">
            <v>4</v>
          </cell>
          <cell r="K834">
            <v>13</v>
          </cell>
          <cell r="L834">
            <v>7</v>
          </cell>
          <cell r="M834">
            <v>8</v>
          </cell>
          <cell r="N834">
            <v>7</v>
          </cell>
          <cell r="O834">
            <v>13</v>
          </cell>
          <cell r="P834">
            <v>8</v>
          </cell>
          <cell r="Q834">
            <v>6</v>
          </cell>
          <cell r="R834">
            <v>9</v>
          </cell>
          <cell r="S834">
            <v>12</v>
          </cell>
          <cell r="T834">
            <v>7</v>
          </cell>
          <cell r="U834">
            <v>13</v>
          </cell>
          <cell r="V834">
            <v>11</v>
          </cell>
          <cell r="W834">
            <v>10</v>
          </cell>
          <cell r="X834">
            <v>13</v>
          </cell>
          <cell r="Y834">
            <v>9</v>
          </cell>
          <cell r="Z834">
            <v>8</v>
          </cell>
          <cell r="AA834">
            <v>13</v>
          </cell>
          <cell r="AB834">
            <v>17</v>
          </cell>
          <cell r="AC834">
            <v>10</v>
          </cell>
          <cell r="AD834">
            <v>12</v>
          </cell>
          <cell r="AE834">
            <v>9</v>
          </cell>
          <cell r="AF834">
            <v>9</v>
          </cell>
          <cell r="AG834">
            <v>7</v>
          </cell>
          <cell r="AH834">
            <v>9</v>
          </cell>
          <cell r="AI834">
            <v>11</v>
          </cell>
          <cell r="AJ834">
            <v>14</v>
          </cell>
          <cell r="AK834">
            <v>14</v>
          </cell>
          <cell r="AL834">
            <v>17</v>
          </cell>
          <cell r="AM834">
            <v>8</v>
          </cell>
          <cell r="AN834">
            <v>11</v>
          </cell>
          <cell r="AO834">
            <v>8</v>
          </cell>
          <cell r="AP834">
            <v>18</v>
          </cell>
          <cell r="AQ834">
            <v>10</v>
          </cell>
          <cell r="AR834">
            <v>14</v>
          </cell>
          <cell r="AS834">
            <v>17</v>
          </cell>
          <cell r="AT834">
            <v>17</v>
          </cell>
          <cell r="AU834">
            <v>14</v>
          </cell>
          <cell r="AV834">
            <v>13</v>
          </cell>
          <cell r="AW834">
            <v>14</v>
          </cell>
          <cell r="AX834">
            <v>17</v>
          </cell>
          <cell r="AY834">
            <v>23</v>
          </cell>
          <cell r="AZ834">
            <v>19</v>
          </cell>
          <cell r="BA834">
            <v>13</v>
          </cell>
          <cell r="BB834">
            <v>18</v>
          </cell>
          <cell r="BC834">
            <v>21</v>
          </cell>
          <cell r="BD834">
            <v>11</v>
          </cell>
          <cell r="BE834">
            <v>22</v>
          </cell>
          <cell r="BF834">
            <v>24</v>
          </cell>
          <cell r="BG834">
            <v>11</v>
          </cell>
          <cell r="BH834">
            <v>26</v>
          </cell>
          <cell r="BI834">
            <v>13</v>
          </cell>
          <cell r="BJ834">
            <v>22</v>
          </cell>
          <cell r="BK834">
            <v>25</v>
          </cell>
          <cell r="BL834">
            <v>11</v>
          </cell>
          <cell r="BM834">
            <v>27</v>
          </cell>
          <cell r="BN834">
            <v>26</v>
          </cell>
          <cell r="BO834">
            <v>25</v>
          </cell>
          <cell r="BP834">
            <v>19</v>
          </cell>
          <cell r="BQ834">
            <v>17</v>
          </cell>
          <cell r="BR834">
            <v>23</v>
          </cell>
          <cell r="BS834">
            <v>24</v>
          </cell>
          <cell r="BT834">
            <v>26</v>
          </cell>
          <cell r="BU834">
            <v>23</v>
          </cell>
          <cell r="BV834">
            <v>29</v>
          </cell>
          <cell r="BW834">
            <v>25</v>
          </cell>
          <cell r="BX834">
            <v>17</v>
          </cell>
          <cell r="BY834">
            <v>11</v>
          </cell>
          <cell r="BZ834">
            <v>17</v>
          </cell>
          <cell r="CA834">
            <v>13</v>
          </cell>
          <cell r="CB834">
            <v>17</v>
          </cell>
          <cell r="CC834">
            <v>16</v>
          </cell>
          <cell r="CD834">
            <v>17</v>
          </cell>
          <cell r="CE834">
            <v>10</v>
          </cell>
          <cell r="CF834">
            <v>8</v>
          </cell>
          <cell r="CG834">
            <v>13</v>
          </cell>
          <cell r="CH834">
            <v>12</v>
          </cell>
          <cell r="CI834">
            <v>10</v>
          </cell>
          <cell r="CJ834">
            <v>15</v>
          </cell>
          <cell r="CK834">
            <v>8</v>
          </cell>
          <cell r="CL834">
            <v>10</v>
          </cell>
          <cell r="CM834">
            <v>9</v>
          </cell>
          <cell r="CN834">
            <v>5</v>
          </cell>
          <cell r="CO834">
            <v>6</v>
          </cell>
          <cell r="CP834">
            <v>4</v>
          </cell>
          <cell r="CQ834">
            <v>3</v>
          </cell>
          <cell r="CR834">
            <v>9</v>
          </cell>
          <cell r="CS834">
            <v>4</v>
          </cell>
          <cell r="CT834">
            <v>3</v>
          </cell>
          <cell r="CU834">
            <v>1</v>
          </cell>
          <cell r="CV834">
            <v>0</v>
          </cell>
          <cell r="CW834">
            <v>0</v>
          </cell>
          <cell r="CX834">
            <v>0</v>
          </cell>
          <cell r="CY834">
            <v>1</v>
          </cell>
          <cell r="CZ834">
            <v>0</v>
          </cell>
          <cell r="DA834">
            <v>0</v>
          </cell>
          <cell r="DB834">
            <v>0</v>
          </cell>
          <cell r="DC834">
            <v>0</v>
          </cell>
          <cell r="DD834">
            <v>0</v>
          </cell>
          <cell r="DE834">
            <v>0</v>
          </cell>
        </row>
        <row r="835">
          <cell r="A835" t="str">
            <v>ｹﾂﾂｷ52</v>
          </cell>
          <cell r="B835" t="str">
            <v>ｹﾂﾂｷ</v>
          </cell>
          <cell r="C835">
            <v>5</v>
          </cell>
          <cell r="D835">
            <v>2</v>
          </cell>
          <cell r="E835">
            <v>8</v>
          </cell>
          <cell r="F835">
            <v>4</v>
          </cell>
          <cell r="G835">
            <v>8</v>
          </cell>
          <cell r="H835">
            <v>9</v>
          </cell>
          <cell r="I835">
            <v>7</v>
          </cell>
          <cell r="J835">
            <v>8</v>
          </cell>
          <cell r="K835">
            <v>6</v>
          </cell>
          <cell r="L835">
            <v>7</v>
          </cell>
          <cell r="M835">
            <v>5</v>
          </cell>
          <cell r="N835">
            <v>7</v>
          </cell>
          <cell r="O835">
            <v>9</v>
          </cell>
          <cell r="P835">
            <v>5</v>
          </cell>
          <cell r="Q835">
            <v>4</v>
          </cell>
          <cell r="R835">
            <v>10</v>
          </cell>
          <cell r="S835">
            <v>11</v>
          </cell>
          <cell r="T835">
            <v>8</v>
          </cell>
          <cell r="U835">
            <v>11</v>
          </cell>
          <cell r="V835">
            <v>7</v>
          </cell>
          <cell r="W835">
            <v>9</v>
          </cell>
          <cell r="X835">
            <v>10</v>
          </cell>
          <cell r="Y835">
            <v>15</v>
          </cell>
          <cell r="Z835">
            <v>8</v>
          </cell>
          <cell r="AA835">
            <v>10</v>
          </cell>
          <cell r="AB835">
            <v>14</v>
          </cell>
          <cell r="AC835">
            <v>5</v>
          </cell>
          <cell r="AD835">
            <v>7</v>
          </cell>
          <cell r="AE835">
            <v>8</v>
          </cell>
          <cell r="AF835">
            <v>12</v>
          </cell>
          <cell r="AG835">
            <v>9</v>
          </cell>
          <cell r="AH835">
            <v>11</v>
          </cell>
          <cell r="AI835">
            <v>15</v>
          </cell>
          <cell r="AJ835">
            <v>10</v>
          </cell>
          <cell r="AK835">
            <v>9</v>
          </cell>
          <cell r="AL835">
            <v>14</v>
          </cell>
          <cell r="AM835">
            <v>14</v>
          </cell>
          <cell r="AN835">
            <v>12</v>
          </cell>
          <cell r="AO835">
            <v>6</v>
          </cell>
          <cell r="AP835">
            <v>13</v>
          </cell>
          <cell r="AQ835">
            <v>11</v>
          </cell>
          <cell r="AR835">
            <v>10</v>
          </cell>
          <cell r="AS835">
            <v>13</v>
          </cell>
          <cell r="AT835">
            <v>9</v>
          </cell>
          <cell r="AU835">
            <v>14</v>
          </cell>
          <cell r="AV835">
            <v>11</v>
          </cell>
          <cell r="AW835">
            <v>15</v>
          </cell>
          <cell r="AX835">
            <v>18</v>
          </cell>
          <cell r="AY835">
            <v>12</v>
          </cell>
          <cell r="AZ835">
            <v>13</v>
          </cell>
          <cell r="BA835">
            <v>18</v>
          </cell>
          <cell r="BB835">
            <v>19</v>
          </cell>
          <cell r="BC835">
            <v>19</v>
          </cell>
          <cell r="BD835">
            <v>13</v>
          </cell>
          <cell r="BE835">
            <v>23</v>
          </cell>
          <cell r="BF835">
            <v>14</v>
          </cell>
          <cell r="BG835">
            <v>18</v>
          </cell>
          <cell r="BH835">
            <v>13</v>
          </cell>
          <cell r="BI835">
            <v>14</v>
          </cell>
          <cell r="BJ835">
            <v>23</v>
          </cell>
          <cell r="BK835">
            <v>25</v>
          </cell>
          <cell r="BL835">
            <v>25</v>
          </cell>
          <cell r="BM835">
            <v>19</v>
          </cell>
          <cell r="BN835">
            <v>23</v>
          </cell>
          <cell r="BO835">
            <v>14</v>
          </cell>
          <cell r="BP835">
            <v>17</v>
          </cell>
          <cell r="BQ835">
            <v>26</v>
          </cell>
          <cell r="BR835">
            <v>19</v>
          </cell>
          <cell r="BS835">
            <v>17</v>
          </cell>
          <cell r="BT835">
            <v>18</v>
          </cell>
          <cell r="BU835">
            <v>21</v>
          </cell>
          <cell r="BV835">
            <v>24</v>
          </cell>
          <cell r="BW835">
            <v>26</v>
          </cell>
          <cell r="BX835">
            <v>14</v>
          </cell>
          <cell r="BY835">
            <v>19</v>
          </cell>
          <cell r="BZ835">
            <v>21</v>
          </cell>
          <cell r="CA835">
            <v>15</v>
          </cell>
          <cell r="CB835">
            <v>22</v>
          </cell>
          <cell r="CC835">
            <v>10</v>
          </cell>
          <cell r="CD835">
            <v>17</v>
          </cell>
          <cell r="CE835">
            <v>12</v>
          </cell>
          <cell r="CF835">
            <v>21</v>
          </cell>
          <cell r="CG835">
            <v>14</v>
          </cell>
          <cell r="CH835">
            <v>15</v>
          </cell>
          <cell r="CI835">
            <v>19</v>
          </cell>
          <cell r="CJ835">
            <v>16</v>
          </cell>
          <cell r="CK835">
            <v>13</v>
          </cell>
          <cell r="CL835">
            <v>15</v>
          </cell>
          <cell r="CM835">
            <v>16</v>
          </cell>
          <cell r="CN835">
            <v>13</v>
          </cell>
          <cell r="CO835">
            <v>12</v>
          </cell>
          <cell r="CP835">
            <v>11</v>
          </cell>
          <cell r="CQ835">
            <v>13</v>
          </cell>
          <cell r="CR835">
            <v>5</v>
          </cell>
          <cell r="CS835">
            <v>7</v>
          </cell>
          <cell r="CT835">
            <v>3</v>
          </cell>
          <cell r="CU835">
            <v>2</v>
          </cell>
          <cell r="CV835">
            <v>3</v>
          </cell>
          <cell r="CW835">
            <v>3</v>
          </cell>
          <cell r="CX835">
            <v>3</v>
          </cell>
          <cell r="CY835">
            <v>1</v>
          </cell>
          <cell r="CZ835">
            <v>1</v>
          </cell>
          <cell r="DA835">
            <v>0</v>
          </cell>
          <cell r="DB835">
            <v>1</v>
          </cell>
          <cell r="DC835">
            <v>0</v>
          </cell>
          <cell r="DD835">
            <v>0</v>
          </cell>
          <cell r="DE835">
            <v>0</v>
          </cell>
        </row>
        <row r="836">
          <cell r="A836" t="str">
            <v>ｹﾂﾂｻ51</v>
          </cell>
          <cell r="B836" t="str">
            <v>ｹﾂﾂｻ</v>
          </cell>
          <cell r="C836">
            <v>5</v>
          </cell>
          <cell r="D836">
            <v>1</v>
          </cell>
          <cell r="E836">
            <v>0</v>
          </cell>
          <cell r="F836">
            <v>0</v>
          </cell>
          <cell r="G836">
            <v>1</v>
          </cell>
          <cell r="H836">
            <v>2</v>
          </cell>
          <cell r="I836">
            <v>0</v>
          </cell>
          <cell r="J836">
            <v>2</v>
          </cell>
          <cell r="K836">
            <v>2</v>
          </cell>
          <cell r="L836">
            <v>1</v>
          </cell>
          <cell r="M836">
            <v>0</v>
          </cell>
          <cell r="N836">
            <v>1</v>
          </cell>
          <cell r="O836">
            <v>2</v>
          </cell>
          <cell r="P836">
            <v>1</v>
          </cell>
          <cell r="Q836">
            <v>1</v>
          </cell>
          <cell r="R836">
            <v>2</v>
          </cell>
          <cell r="S836">
            <v>0</v>
          </cell>
          <cell r="T836">
            <v>1</v>
          </cell>
          <cell r="U836">
            <v>3</v>
          </cell>
          <cell r="V836">
            <v>0</v>
          </cell>
          <cell r="W836">
            <v>1</v>
          </cell>
          <cell r="X836">
            <v>2</v>
          </cell>
          <cell r="Y836">
            <v>0</v>
          </cell>
          <cell r="Z836">
            <v>2</v>
          </cell>
          <cell r="AA836">
            <v>2</v>
          </cell>
          <cell r="AB836">
            <v>0</v>
          </cell>
          <cell r="AC836">
            <v>5</v>
          </cell>
          <cell r="AD836">
            <v>1</v>
          </cell>
          <cell r="AE836">
            <v>0</v>
          </cell>
          <cell r="AF836">
            <v>0</v>
          </cell>
          <cell r="AG836">
            <v>1</v>
          </cell>
          <cell r="AH836">
            <v>1</v>
          </cell>
          <cell r="AI836">
            <v>3</v>
          </cell>
          <cell r="AJ836">
            <v>1</v>
          </cell>
          <cell r="AK836">
            <v>3</v>
          </cell>
          <cell r="AL836">
            <v>1</v>
          </cell>
          <cell r="AM836">
            <v>0</v>
          </cell>
          <cell r="AN836">
            <v>1</v>
          </cell>
          <cell r="AO836">
            <v>2</v>
          </cell>
          <cell r="AP836">
            <v>1</v>
          </cell>
          <cell r="AQ836">
            <v>4</v>
          </cell>
          <cell r="AR836">
            <v>2</v>
          </cell>
          <cell r="AS836">
            <v>7</v>
          </cell>
          <cell r="AT836">
            <v>6</v>
          </cell>
          <cell r="AU836">
            <v>6</v>
          </cell>
          <cell r="AV836">
            <v>1</v>
          </cell>
          <cell r="AW836">
            <v>2</v>
          </cell>
          <cell r="AX836">
            <v>1</v>
          </cell>
          <cell r="AY836">
            <v>2</v>
          </cell>
          <cell r="AZ836">
            <v>3</v>
          </cell>
          <cell r="BA836">
            <v>4</v>
          </cell>
          <cell r="BB836">
            <v>1</v>
          </cell>
          <cell r="BC836">
            <v>3</v>
          </cell>
          <cell r="BD836">
            <v>1</v>
          </cell>
          <cell r="BE836">
            <v>2</v>
          </cell>
          <cell r="BF836">
            <v>0</v>
          </cell>
          <cell r="BG836">
            <v>0</v>
          </cell>
          <cell r="BH836">
            <v>5</v>
          </cell>
          <cell r="BI836">
            <v>3</v>
          </cell>
          <cell r="BJ836">
            <v>3</v>
          </cell>
          <cell r="BK836">
            <v>2</v>
          </cell>
          <cell r="BL836">
            <v>2</v>
          </cell>
          <cell r="BM836">
            <v>2</v>
          </cell>
          <cell r="BN836">
            <v>1</v>
          </cell>
          <cell r="BO836">
            <v>3</v>
          </cell>
          <cell r="BP836">
            <v>0</v>
          </cell>
          <cell r="BQ836">
            <v>2</v>
          </cell>
          <cell r="BR836">
            <v>5</v>
          </cell>
          <cell r="BS836">
            <v>2</v>
          </cell>
          <cell r="BT836">
            <v>2</v>
          </cell>
          <cell r="BU836">
            <v>5</v>
          </cell>
          <cell r="BV836">
            <v>3</v>
          </cell>
          <cell r="BW836">
            <v>5</v>
          </cell>
          <cell r="BX836">
            <v>5</v>
          </cell>
          <cell r="BY836">
            <v>1</v>
          </cell>
          <cell r="BZ836">
            <v>2</v>
          </cell>
          <cell r="CA836">
            <v>2</v>
          </cell>
          <cell r="CB836">
            <v>1</v>
          </cell>
          <cell r="CC836">
            <v>1</v>
          </cell>
          <cell r="CD836">
            <v>2</v>
          </cell>
          <cell r="CE836">
            <v>2</v>
          </cell>
          <cell r="CF836">
            <v>1</v>
          </cell>
          <cell r="CG836">
            <v>0</v>
          </cell>
          <cell r="CH836">
            <v>2</v>
          </cell>
          <cell r="CI836">
            <v>0</v>
          </cell>
          <cell r="CJ836">
            <v>2</v>
          </cell>
          <cell r="CK836">
            <v>3</v>
          </cell>
          <cell r="CL836">
            <v>4</v>
          </cell>
          <cell r="CM836">
            <v>1</v>
          </cell>
          <cell r="CN836">
            <v>0</v>
          </cell>
          <cell r="CO836">
            <v>2</v>
          </cell>
          <cell r="CP836">
            <v>0</v>
          </cell>
          <cell r="CQ836">
            <v>1</v>
          </cell>
          <cell r="CR836">
            <v>0</v>
          </cell>
          <cell r="CS836">
            <v>1</v>
          </cell>
          <cell r="CT836">
            <v>0</v>
          </cell>
          <cell r="CU836">
            <v>1</v>
          </cell>
          <cell r="CV836">
            <v>0</v>
          </cell>
          <cell r="CW836">
            <v>0</v>
          </cell>
          <cell r="CX836">
            <v>0</v>
          </cell>
          <cell r="CY836">
            <v>0</v>
          </cell>
          <cell r="CZ836">
            <v>0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</row>
        <row r="837">
          <cell r="A837" t="str">
            <v>ｹﾂﾂｻ52</v>
          </cell>
          <cell r="B837" t="str">
            <v>ｹﾂﾂｻ</v>
          </cell>
          <cell r="C837">
            <v>5</v>
          </cell>
          <cell r="D837">
            <v>2</v>
          </cell>
          <cell r="E837">
            <v>0</v>
          </cell>
          <cell r="F837">
            <v>0</v>
          </cell>
          <cell r="G837">
            <v>0</v>
          </cell>
          <cell r="H837">
            <v>1</v>
          </cell>
          <cell r="I837">
            <v>2</v>
          </cell>
          <cell r="J837">
            <v>1</v>
          </cell>
          <cell r="K837">
            <v>3</v>
          </cell>
          <cell r="L837">
            <v>3</v>
          </cell>
          <cell r="M837">
            <v>1</v>
          </cell>
          <cell r="N837">
            <v>3</v>
          </cell>
          <cell r="O837">
            <v>2</v>
          </cell>
          <cell r="P837">
            <v>0</v>
          </cell>
          <cell r="Q837">
            <v>1</v>
          </cell>
          <cell r="R837">
            <v>1</v>
          </cell>
          <cell r="S837">
            <v>2</v>
          </cell>
          <cell r="T837">
            <v>2</v>
          </cell>
          <cell r="U837">
            <v>1</v>
          </cell>
          <cell r="V837">
            <v>1</v>
          </cell>
          <cell r="W837">
            <v>0</v>
          </cell>
          <cell r="X837">
            <v>1</v>
          </cell>
          <cell r="Y837">
            <v>0</v>
          </cell>
          <cell r="Z837">
            <v>2</v>
          </cell>
          <cell r="AA837">
            <v>2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4</v>
          </cell>
          <cell r="AG837">
            <v>1</v>
          </cell>
          <cell r="AH837">
            <v>1</v>
          </cell>
          <cell r="AI837">
            <v>0</v>
          </cell>
          <cell r="AJ837">
            <v>2</v>
          </cell>
          <cell r="AK837">
            <v>2</v>
          </cell>
          <cell r="AL837">
            <v>0</v>
          </cell>
          <cell r="AM837">
            <v>3</v>
          </cell>
          <cell r="AN837">
            <v>0</v>
          </cell>
          <cell r="AO837">
            <v>2</v>
          </cell>
          <cell r="AP837">
            <v>1</v>
          </cell>
          <cell r="AQ837">
            <v>2</v>
          </cell>
          <cell r="AR837">
            <v>1</v>
          </cell>
          <cell r="AS837">
            <v>2</v>
          </cell>
          <cell r="AT837">
            <v>3</v>
          </cell>
          <cell r="AU837">
            <v>3</v>
          </cell>
          <cell r="AV837">
            <v>4</v>
          </cell>
          <cell r="AW837">
            <v>4</v>
          </cell>
          <cell r="AX837">
            <v>5</v>
          </cell>
          <cell r="AY837">
            <v>4</v>
          </cell>
          <cell r="AZ837">
            <v>0</v>
          </cell>
          <cell r="BA837">
            <v>3</v>
          </cell>
          <cell r="BB837">
            <v>0</v>
          </cell>
          <cell r="BC837">
            <v>2</v>
          </cell>
          <cell r="BD837">
            <v>1</v>
          </cell>
          <cell r="BE837">
            <v>2</v>
          </cell>
          <cell r="BF837">
            <v>1</v>
          </cell>
          <cell r="BG837">
            <v>4</v>
          </cell>
          <cell r="BH837">
            <v>1</v>
          </cell>
          <cell r="BI837">
            <v>0</v>
          </cell>
          <cell r="BJ837">
            <v>0</v>
          </cell>
          <cell r="BK837">
            <v>2</v>
          </cell>
          <cell r="BL837">
            <v>4</v>
          </cell>
          <cell r="BM837">
            <v>2</v>
          </cell>
          <cell r="BN837">
            <v>3</v>
          </cell>
          <cell r="BO837">
            <v>0</v>
          </cell>
          <cell r="BP837">
            <v>1</v>
          </cell>
          <cell r="BQ837">
            <v>1</v>
          </cell>
          <cell r="BR837">
            <v>1</v>
          </cell>
          <cell r="BS837">
            <v>7</v>
          </cell>
          <cell r="BT837">
            <v>2</v>
          </cell>
          <cell r="BU837">
            <v>6</v>
          </cell>
          <cell r="BV837">
            <v>1</v>
          </cell>
          <cell r="BW837">
            <v>4</v>
          </cell>
          <cell r="BX837">
            <v>3</v>
          </cell>
          <cell r="BY837">
            <v>2</v>
          </cell>
          <cell r="BZ837">
            <v>3</v>
          </cell>
          <cell r="CA837">
            <v>1</v>
          </cell>
          <cell r="CB837">
            <v>2</v>
          </cell>
          <cell r="CC837">
            <v>1</v>
          </cell>
          <cell r="CD837">
            <v>1</v>
          </cell>
          <cell r="CE837">
            <v>1</v>
          </cell>
          <cell r="CF837">
            <v>4</v>
          </cell>
          <cell r="CG837">
            <v>1</v>
          </cell>
          <cell r="CH837">
            <v>4</v>
          </cell>
          <cell r="CI837">
            <v>0</v>
          </cell>
          <cell r="CJ837">
            <v>1</v>
          </cell>
          <cell r="CK837">
            <v>1</v>
          </cell>
          <cell r="CL837">
            <v>1</v>
          </cell>
          <cell r="CM837">
            <v>2</v>
          </cell>
          <cell r="CN837">
            <v>2</v>
          </cell>
          <cell r="CO837">
            <v>2</v>
          </cell>
          <cell r="CP837">
            <v>0</v>
          </cell>
          <cell r="CQ837">
            <v>1</v>
          </cell>
          <cell r="CR837">
            <v>1</v>
          </cell>
          <cell r="CS837">
            <v>2</v>
          </cell>
          <cell r="CT837">
            <v>1</v>
          </cell>
          <cell r="CU837">
            <v>1</v>
          </cell>
          <cell r="CV837">
            <v>0</v>
          </cell>
          <cell r="CW837">
            <v>0</v>
          </cell>
          <cell r="CX837">
            <v>3</v>
          </cell>
          <cell r="CY837">
            <v>0</v>
          </cell>
          <cell r="CZ837">
            <v>0</v>
          </cell>
          <cell r="DA837">
            <v>0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</row>
        <row r="838">
          <cell r="A838" t="str">
            <v>ｹﾂﾘ 51</v>
          </cell>
          <cell r="B838" t="str">
            <v xml:space="preserve">ｹﾂﾘ </v>
          </cell>
          <cell r="C838">
            <v>5</v>
          </cell>
          <cell r="D838">
            <v>1</v>
          </cell>
          <cell r="E838">
            <v>1</v>
          </cell>
          <cell r="F838">
            <v>0</v>
          </cell>
          <cell r="G838">
            <v>0</v>
          </cell>
          <cell r="H838">
            <v>0</v>
          </cell>
          <cell r="I838">
            <v>2</v>
          </cell>
          <cell r="J838">
            <v>1</v>
          </cell>
          <cell r="K838">
            <v>3</v>
          </cell>
          <cell r="L838">
            <v>0</v>
          </cell>
          <cell r="M838">
            <v>0</v>
          </cell>
          <cell r="N838">
            <v>2</v>
          </cell>
          <cell r="O838">
            <v>2</v>
          </cell>
          <cell r="P838">
            <v>1</v>
          </cell>
          <cell r="Q838">
            <v>1</v>
          </cell>
          <cell r="R838">
            <v>0</v>
          </cell>
          <cell r="S838">
            <v>3</v>
          </cell>
          <cell r="T838">
            <v>1</v>
          </cell>
          <cell r="U838">
            <v>0</v>
          </cell>
          <cell r="V838">
            <v>2</v>
          </cell>
          <cell r="W838">
            <v>1</v>
          </cell>
          <cell r="X838">
            <v>1</v>
          </cell>
          <cell r="Y838">
            <v>1</v>
          </cell>
          <cell r="Z838">
            <v>1</v>
          </cell>
          <cell r="AA838">
            <v>1</v>
          </cell>
          <cell r="AB838">
            <v>1</v>
          </cell>
          <cell r="AC838">
            <v>2</v>
          </cell>
          <cell r="AD838">
            <v>1</v>
          </cell>
          <cell r="AE838">
            <v>1</v>
          </cell>
          <cell r="AF838">
            <v>3</v>
          </cell>
          <cell r="AG838">
            <v>1</v>
          </cell>
          <cell r="AH838">
            <v>0</v>
          </cell>
          <cell r="AI838">
            <v>2</v>
          </cell>
          <cell r="AJ838">
            <v>2</v>
          </cell>
          <cell r="AK838">
            <v>3</v>
          </cell>
          <cell r="AL838">
            <v>3</v>
          </cell>
          <cell r="AM838">
            <v>1</v>
          </cell>
          <cell r="AN838">
            <v>0</v>
          </cell>
          <cell r="AO838">
            <v>0</v>
          </cell>
          <cell r="AP838">
            <v>1</v>
          </cell>
          <cell r="AQ838">
            <v>2</v>
          </cell>
          <cell r="AR838">
            <v>2</v>
          </cell>
          <cell r="AS838">
            <v>4</v>
          </cell>
          <cell r="AT838">
            <v>0</v>
          </cell>
          <cell r="AU838">
            <v>2</v>
          </cell>
          <cell r="AV838">
            <v>1</v>
          </cell>
          <cell r="AW838">
            <v>1</v>
          </cell>
          <cell r="AX838">
            <v>2</v>
          </cell>
          <cell r="AY838">
            <v>3</v>
          </cell>
          <cell r="AZ838">
            <v>2</v>
          </cell>
          <cell r="BA838">
            <v>1</v>
          </cell>
          <cell r="BB838">
            <v>1</v>
          </cell>
          <cell r="BC838">
            <v>1</v>
          </cell>
          <cell r="BD838">
            <v>1</v>
          </cell>
          <cell r="BE838">
            <v>1</v>
          </cell>
          <cell r="BF838">
            <v>1</v>
          </cell>
          <cell r="BG838">
            <v>2</v>
          </cell>
          <cell r="BH838">
            <v>4</v>
          </cell>
          <cell r="BI838">
            <v>3</v>
          </cell>
          <cell r="BJ838">
            <v>0</v>
          </cell>
          <cell r="BK838">
            <v>5</v>
          </cell>
          <cell r="BL838">
            <v>3</v>
          </cell>
          <cell r="BM838">
            <v>2</v>
          </cell>
          <cell r="BN838">
            <v>0</v>
          </cell>
          <cell r="BO838">
            <v>3</v>
          </cell>
          <cell r="BP838">
            <v>2</v>
          </cell>
          <cell r="BQ838">
            <v>7</v>
          </cell>
          <cell r="BR838">
            <v>1</v>
          </cell>
          <cell r="BS838">
            <v>0</v>
          </cell>
          <cell r="BT838">
            <v>3</v>
          </cell>
          <cell r="BU838">
            <v>4</v>
          </cell>
          <cell r="BV838">
            <v>1</v>
          </cell>
          <cell r="BW838">
            <v>1</v>
          </cell>
          <cell r="BX838">
            <v>2</v>
          </cell>
          <cell r="BY838">
            <v>2</v>
          </cell>
          <cell r="BZ838">
            <v>1</v>
          </cell>
          <cell r="CA838">
            <v>1</v>
          </cell>
          <cell r="CB838">
            <v>1</v>
          </cell>
          <cell r="CC838">
            <v>0</v>
          </cell>
          <cell r="CD838">
            <v>2</v>
          </cell>
          <cell r="CE838">
            <v>2</v>
          </cell>
          <cell r="CF838">
            <v>3</v>
          </cell>
          <cell r="CG838">
            <v>1</v>
          </cell>
          <cell r="CH838">
            <v>1</v>
          </cell>
          <cell r="CI838">
            <v>1</v>
          </cell>
          <cell r="CJ838">
            <v>0</v>
          </cell>
          <cell r="CK838">
            <v>0</v>
          </cell>
          <cell r="CL838">
            <v>1</v>
          </cell>
          <cell r="CM838">
            <v>1</v>
          </cell>
          <cell r="CN838">
            <v>2</v>
          </cell>
          <cell r="CO838">
            <v>0</v>
          </cell>
          <cell r="CP838">
            <v>0</v>
          </cell>
          <cell r="CQ838">
            <v>0</v>
          </cell>
          <cell r="CR838">
            <v>0</v>
          </cell>
          <cell r="CS838">
            <v>0</v>
          </cell>
          <cell r="CT838">
            <v>0</v>
          </cell>
          <cell r="CU838">
            <v>1</v>
          </cell>
          <cell r="CV838">
            <v>0</v>
          </cell>
          <cell r="CW838">
            <v>0</v>
          </cell>
          <cell r="CX838">
            <v>0</v>
          </cell>
          <cell r="CY838">
            <v>0</v>
          </cell>
          <cell r="CZ838">
            <v>0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</row>
        <row r="839">
          <cell r="A839" t="str">
            <v>ｹﾂﾘ 52</v>
          </cell>
          <cell r="B839" t="str">
            <v xml:space="preserve">ｹﾂﾘ </v>
          </cell>
          <cell r="C839">
            <v>5</v>
          </cell>
          <cell r="D839">
            <v>2</v>
          </cell>
          <cell r="E839">
            <v>2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1</v>
          </cell>
          <cell r="L839">
            <v>1</v>
          </cell>
          <cell r="M839">
            <v>1</v>
          </cell>
          <cell r="N839">
            <v>1</v>
          </cell>
          <cell r="O839">
            <v>2</v>
          </cell>
          <cell r="P839">
            <v>0</v>
          </cell>
          <cell r="Q839">
            <v>2</v>
          </cell>
          <cell r="R839">
            <v>2</v>
          </cell>
          <cell r="S839">
            <v>0</v>
          </cell>
          <cell r="T839">
            <v>1</v>
          </cell>
          <cell r="U839">
            <v>2</v>
          </cell>
          <cell r="V839">
            <v>1</v>
          </cell>
          <cell r="W839">
            <v>0</v>
          </cell>
          <cell r="X839">
            <v>0</v>
          </cell>
          <cell r="Y839">
            <v>0</v>
          </cell>
          <cell r="Z839">
            <v>1</v>
          </cell>
          <cell r="AA839">
            <v>0</v>
          </cell>
          <cell r="AB839">
            <v>3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1</v>
          </cell>
          <cell r="AH839">
            <v>0</v>
          </cell>
          <cell r="AI839">
            <v>2</v>
          </cell>
          <cell r="AJ839">
            <v>2</v>
          </cell>
          <cell r="AK839">
            <v>3</v>
          </cell>
          <cell r="AL839">
            <v>1</v>
          </cell>
          <cell r="AM839">
            <v>1</v>
          </cell>
          <cell r="AN839">
            <v>1</v>
          </cell>
          <cell r="AO839">
            <v>0</v>
          </cell>
          <cell r="AP839">
            <v>4</v>
          </cell>
          <cell r="AQ839">
            <v>2</v>
          </cell>
          <cell r="AR839">
            <v>3</v>
          </cell>
          <cell r="AS839">
            <v>2</v>
          </cell>
          <cell r="AT839">
            <v>1</v>
          </cell>
          <cell r="AU839">
            <v>0</v>
          </cell>
          <cell r="AV839">
            <v>2</v>
          </cell>
          <cell r="AW839">
            <v>2</v>
          </cell>
          <cell r="AX839">
            <v>4</v>
          </cell>
          <cell r="AY839">
            <v>0</v>
          </cell>
          <cell r="AZ839">
            <v>0</v>
          </cell>
          <cell r="BA839">
            <v>3</v>
          </cell>
          <cell r="BB839">
            <v>2</v>
          </cell>
          <cell r="BC839">
            <v>1</v>
          </cell>
          <cell r="BD839">
            <v>0</v>
          </cell>
          <cell r="BE839">
            <v>3</v>
          </cell>
          <cell r="BF839">
            <v>1</v>
          </cell>
          <cell r="BG839">
            <v>2</v>
          </cell>
          <cell r="BH839">
            <v>4</v>
          </cell>
          <cell r="BI839">
            <v>2</v>
          </cell>
          <cell r="BJ839">
            <v>4</v>
          </cell>
          <cell r="BK839">
            <v>0</v>
          </cell>
          <cell r="BL839">
            <v>2</v>
          </cell>
          <cell r="BM839">
            <v>3</v>
          </cell>
          <cell r="BN839">
            <v>3</v>
          </cell>
          <cell r="BO839">
            <v>3</v>
          </cell>
          <cell r="BP839">
            <v>2</v>
          </cell>
          <cell r="BQ839">
            <v>4</v>
          </cell>
          <cell r="BR839">
            <v>2</v>
          </cell>
          <cell r="BS839">
            <v>1</v>
          </cell>
          <cell r="BT839">
            <v>0</v>
          </cell>
          <cell r="BU839">
            <v>3</v>
          </cell>
          <cell r="BV839">
            <v>0</v>
          </cell>
          <cell r="BW839">
            <v>1</v>
          </cell>
          <cell r="BX839">
            <v>1</v>
          </cell>
          <cell r="BY839">
            <v>0</v>
          </cell>
          <cell r="BZ839">
            <v>2</v>
          </cell>
          <cell r="CA839">
            <v>3</v>
          </cell>
          <cell r="CB839">
            <v>4</v>
          </cell>
          <cell r="CC839">
            <v>2</v>
          </cell>
          <cell r="CD839">
            <v>3</v>
          </cell>
          <cell r="CE839">
            <v>1</v>
          </cell>
          <cell r="CF839">
            <v>2</v>
          </cell>
          <cell r="CG839">
            <v>0</v>
          </cell>
          <cell r="CH839">
            <v>1</v>
          </cell>
          <cell r="CI839">
            <v>4</v>
          </cell>
          <cell r="CJ839">
            <v>4</v>
          </cell>
          <cell r="CK839">
            <v>0</v>
          </cell>
          <cell r="CL839">
            <v>0</v>
          </cell>
          <cell r="CM839">
            <v>1</v>
          </cell>
          <cell r="CN839">
            <v>1</v>
          </cell>
          <cell r="CO839">
            <v>2</v>
          </cell>
          <cell r="CP839">
            <v>1</v>
          </cell>
          <cell r="CQ839">
            <v>0</v>
          </cell>
          <cell r="CR839">
            <v>0</v>
          </cell>
          <cell r="CS839">
            <v>0</v>
          </cell>
          <cell r="CT839">
            <v>0</v>
          </cell>
          <cell r="CU839">
            <v>1</v>
          </cell>
          <cell r="CV839">
            <v>0</v>
          </cell>
          <cell r="CW839">
            <v>0</v>
          </cell>
          <cell r="CX839">
            <v>0</v>
          </cell>
          <cell r="CY839">
            <v>0</v>
          </cell>
          <cell r="CZ839">
            <v>0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</row>
        <row r="840">
          <cell r="A840" t="str">
            <v>ｹﾇｴｼ51</v>
          </cell>
          <cell r="B840" t="str">
            <v>ｹﾇｴｼ</v>
          </cell>
          <cell r="C840">
            <v>5</v>
          </cell>
          <cell r="D840">
            <v>1</v>
          </cell>
          <cell r="E840">
            <v>4</v>
          </cell>
          <cell r="F840">
            <v>4</v>
          </cell>
          <cell r="G840">
            <v>1</v>
          </cell>
          <cell r="H840">
            <v>2</v>
          </cell>
          <cell r="I840">
            <v>1</v>
          </cell>
          <cell r="J840">
            <v>3</v>
          </cell>
          <cell r="K840">
            <v>2</v>
          </cell>
          <cell r="L840">
            <v>4</v>
          </cell>
          <cell r="M840">
            <v>3</v>
          </cell>
          <cell r="N840">
            <v>4</v>
          </cell>
          <cell r="O840">
            <v>4</v>
          </cell>
          <cell r="P840">
            <v>6</v>
          </cell>
          <cell r="Q840">
            <v>4</v>
          </cell>
          <cell r="R840">
            <v>8</v>
          </cell>
          <cell r="S840">
            <v>6</v>
          </cell>
          <cell r="T840">
            <v>6</v>
          </cell>
          <cell r="U840">
            <v>6</v>
          </cell>
          <cell r="V840">
            <v>3</v>
          </cell>
          <cell r="W840">
            <v>2</v>
          </cell>
          <cell r="X840">
            <v>1</v>
          </cell>
          <cell r="Y840">
            <v>7</v>
          </cell>
          <cell r="Z840">
            <v>4</v>
          </cell>
          <cell r="AA840">
            <v>6</v>
          </cell>
          <cell r="AB840">
            <v>4</v>
          </cell>
          <cell r="AC840">
            <v>6</v>
          </cell>
          <cell r="AD840">
            <v>5</v>
          </cell>
          <cell r="AE840">
            <v>8</v>
          </cell>
          <cell r="AF840">
            <v>2</v>
          </cell>
          <cell r="AG840">
            <v>3</v>
          </cell>
          <cell r="AH840">
            <v>2</v>
          </cell>
          <cell r="AI840">
            <v>1</v>
          </cell>
          <cell r="AJ840">
            <v>4</v>
          </cell>
          <cell r="AK840">
            <v>5</v>
          </cell>
          <cell r="AL840">
            <v>3</v>
          </cell>
          <cell r="AM840">
            <v>3</v>
          </cell>
          <cell r="AN840">
            <v>3</v>
          </cell>
          <cell r="AO840">
            <v>5</v>
          </cell>
          <cell r="AP840">
            <v>10</v>
          </cell>
          <cell r="AQ840">
            <v>2</v>
          </cell>
          <cell r="AR840">
            <v>2</v>
          </cell>
          <cell r="AS840">
            <v>4</v>
          </cell>
          <cell r="AT840">
            <v>6</v>
          </cell>
          <cell r="AU840">
            <v>7</v>
          </cell>
          <cell r="AV840">
            <v>5</v>
          </cell>
          <cell r="AW840">
            <v>2</v>
          </cell>
          <cell r="AX840">
            <v>3</v>
          </cell>
          <cell r="AY840">
            <v>8</v>
          </cell>
          <cell r="AZ840">
            <v>5</v>
          </cell>
          <cell r="BA840">
            <v>2</v>
          </cell>
          <cell r="BB840">
            <v>3</v>
          </cell>
          <cell r="BC840">
            <v>4</v>
          </cell>
          <cell r="BD840">
            <v>7</v>
          </cell>
          <cell r="BE840">
            <v>3</v>
          </cell>
          <cell r="BF840">
            <v>4</v>
          </cell>
          <cell r="BG840">
            <v>7</v>
          </cell>
          <cell r="BH840">
            <v>3</v>
          </cell>
          <cell r="BI840">
            <v>5</v>
          </cell>
          <cell r="BJ840">
            <v>4</v>
          </cell>
          <cell r="BK840">
            <v>5</v>
          </cell>
          <cell r="BL840">
            <v>6</v>
          </cell>
          <cell r="BM840">
            <v>4</v>
          </cell>
          <cell r="BN840">
            <v>6</v>
          </cell>
          <cell r="BO840">
            <v>5</v>
          </cell>
          <cell r="BP840">
            <v>4</v>
          </cell>
          <cell r="BQ840">
            <v>3</v>
          </cell>
          <cell r="BR840">
            <v>6</v>
          </cell>
          <cell r="BS840">
            <v>5</v>
          </cell>
          <cell r="BT840">
            <v>5</v>
          </cell>
          <cell r="BU840">
            <v>0</v>
          </cell>
          <cell r="BV840">
            <v>9</v>
          </cell>
          <cell r="BW840">
            <v>2</v>
          </cell>
          <cell r="BX840">
            <v>3</v>
          </cell>
          <cell r="BY840">
            <v>2</v>
          </cell>
          <cell r="BZ840">
            <v>4</v>
          </cell>
          <cell r="CA840">
            <v>4</v>
          </cell>
          <cell r="CB840">
            <v>1</v>
          </cell>
          <cell r="CC840">
            <v>2</v>
          </cell>
          <cell r="CD840">
            <v>3</v>
          </cell>
          <cell r="CE840">
            <v>1</v>
          </cell>
          <cell r="CF840">
            <v>3</v>
          </cell>
          <cell r="CG840">
            <v>4</v>
          </cell>
          <cell r="CH840">
            <v>5</v>
          </cell>
          <cell r="CI840">
            <v>2</v>
          </cell>
          <cell r="CJ840">
            <v>0</v>
          </cell>
          <cell r="CK840">
            <v>3</v>
          </cell>
          <cell r="CL840">
            <v>1</v>
          </cell>
          <cell r="CM840">
            <v>3</v>
          </cell>
          <cell r="CN840">
            <v>3</v>
          </cell>
          <cell r="CO840">
            <v>0</v>
          </cell>
          <cell r="CP840">
            <v>0</v>
          </cell>
          <cell r="CQ840">
            <v>1</v>
          </cell>
          <cell r="CR840">
            <v>0</v>
          </cell>
          <cell r="CS840">
            <v>1</v>
          </cell>
          <cell r="CT840">
            <v>0</v>
          </cell>
          <cell r="CU840">
            <v>0</v>
          </cell>
          <cell r="CV840">
            <v>1</v>
          </cell>
          <cell r="CW840">
            <v>0</v>
          </cell>
          <cell r="CX840">
            <v>0</v>
          </cell>
          <cell r="CY840">
            <v>0</v>
          </cell>
          <cell r="CZ840">
            <v>0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</row>
        <row r="841">
          <cell r="A841" t="str">
            <v>ｹﾇｴｼ52</v>
          </cell>
          <cell r="B841" t="str">
            <v>ｹﾇｴｼ</v>
          </cell>
          <cell r="C841">
            <v>5</v>
          </cell>
          <cell r="D841">
            <v>2</v>
          </cell>
          <cell r="E841">
            <v>2</v>
          </cell>
          <cell r="F841">
            <v>3</v>
          </cell>
          <cell r="G841">
            <v>2</v>
          </cell>
          <cell r="H841">
            <v>1</v>
          </cell>
          <cell r="I841">
            <v>5</v>
          </cell>
          <cell r="J841">
            <v>3</v>
          </cell>
          <cell r="K841">
            <v>1</v>
          </cell>
          <cell r="L841">
            <v>3</v>
          </cell>
          <cell r="M841">
            <v>2</v>
          </cell>
          <cell r="N841">
            <v>1</v>
          </cell>
          <cell r="O841">
            <v>2</v>
          </cell>
          <cell r="P841">
            <v>2</v>
          </cell>
          <cell r="Q841">
            <v>1</v>
          </cell>
          <cell r="R841">
            <v>0</v>
          </cell>
          <cell r="S841">
            <v>5</v>
          </cell>
          <cell r="T841">
            <v>0</v>
          </cell>
          <cell r="U841">
            <v>5</v>
          </cell>
          <cell r="V841">
            <v>3</v>
          </cell>
          <cell r="W841">
            <v>4</v>
          </cell>
          <cell r="X841">
            <v>7</v>
          </cell>
          <cell r="Y841">
            <v>4</v>
          </cell>
          <cell r="Z841">
            <v>2</v>
          </cell>
          <cell r="AA841">
            <v>5</v>
          </cell>
          <cell r="AB841">
            <v>3</v>
          </cell>
          <cell r="AC841">
            <v>0</v>
          </cell>
          <cell r="AD841">
            <v>4</v>
          </cell>
          <cell r="AE841">
            <v>4</v>
          </cell>
          <cell r="AF841">
            <v>5</v>
          </cell>
          <cell r="AG841">
            <v>9</v>
          </cell>
          <cell r="AH841">
            <v>3</v>
          </cell>
          <cell r="AI841">
            <v>2</v>
          </cell>
          <cell r="AJ841">
            <v>3</v>
          </cell>
          <cell r="AK841">
            <v>4</v>
          </cell>
          <cell r="AL841">
            <v>2</v>
          </cell>
          <cell r="AM841">
            <v>4</v>
          </cell>
          <cell r="AN841">
            <v>3</v>
          </cell>
          <cell r="AO841">
            <v>2</v>
          </cell>
          <cell r="AP841">
            <v>5</v>
          </cell>
          <cell r="AQ841">
            <v>2</v>
          </cell>
          <cell r="AR841">
            <v>1</v>
          </cell>
          <cell r="AS841">
            <v>3</v>
          </cell>
          <cell r="AT841">
            <v>3</v>
          </cell>
          <cell r="AU841">
            <v>3</v>
          </cell>
          <cell r="AV841">
            <v>8</v>
          </cell>
          <cell r="AW841">
            <v>3</v>
          </cell>
          <cell r="AX841">
            <v>2</v>
          </cell>
          <cell r="AY841">
            <v>9</v>
          </cell>
          <cell r="AZ841">
            <v>5</v>
          </cell>
          <cell r="BA841">
            <v>5</v>
          </cell>
          <cell r="BB841">
            <v>5</v>
          </cell>
          <cell r="BC841">
            <v>3</v>
          </cell>
          <cell r="BD841">
            <v>2</v>
          </cell>
          <cell r="BE841">
            <v>3</v>
          </cell>
          <cell r="BF841">
            <v>8</v>
          </cell>
          <cell r="BG841">
            <v>8</v>
          </cell>
          <cell r="BH841">
            <v>7</v>
          </cell>
          <cell r="BI841">
            <v>4</v>
          </cell>
          <cell r="BJ841">
            <v>3</v>
          </cell>
          <cell r="BK841">
            <v>3</v>
          </cell>
          <cell r="BL841">
            <v>5</v>
          </cell>
          <cell r="BM841">
            <v>4</v>
          </cell>
          <cell r="BN841">
            <v>5</v>
          </cell>
          <cell r="BO841">
            <v>1</v>
          </cell>
          <cell r="BP841">
            <v>4</v>
          </cell>
          <cell r="BQ841">
            <v>4</v>
          </cell>
          <cell r="BR841">
            <v>2</v>
          </cell>
          <cell r="BS841">
            <v>7</v>
          </cell>
          <cell r="BT841">
            <v>4</v>
          </cell>
          <cell r="BU841">
            <v>5</v>
          </cell>
          <cell r="BV841">
            <v>2</v>
          </cell>
          <cell r="BW841">
            <v>4</v>
          </cell>
          <cell r="BX841">
            <v>2</v>
          </cell>
          <cell r="BY841">
            <v>5</v>
          </cell>
          <cell r="BZ841">
            <v>5</v>
          </cell>
          <cell r="CA841">
            <v>4</v>
          </cell>
          <cell r="CB841">
            <v>3</v>
          </cell>
          <cell r="CC841">
            <v>6</v>
          </cell>
          <cell r="CD841">
            <v>7</v>
          </cell>
          <cell r="CE841">
            <v>3</v>
          </cell>
          <cell r="CF841">
            <v>4</v>
          </cell>
          <cell r="CG841">
            <v>3</v>
          </cell>
          <cell r="CH841">
            <v>5</v>
          </cell>
          <cell r="CI841">
            <v>3</v>
          </cell>
          <cell r="CJ841">
            <v>2</v>
          </cell>
          <cell r="CK841">
            <v>6</v>
          </cell>
          <cell r="CL841">
            <v>5</v>
          </cell>
          <cell r="CM841">
            <v>4</v>
          </cell>
          <cell r="CN841">
            <v>2</v>
          </cell>
          <cell r="CO841">
            <v>1</v>
          </cell>
          <cell r="CP841">
            <v>1</v>
          </cell>
          <cell r="CQ841">
            <v>2</v>
          </cell>
          <cell r="CR841">
            <v>3</v>
          </cell>
          <cell r="CS841">
            <v>0</v>
          </cell>
          <cell r="CT841">
            <v>1</v>
          </cell>
          <cell r="CU841">
            <v>1</v>
          </cell>
          <cell r="CV841">
            <v>0</v>
          </cell>
          <cell r="CW841">
            <v>0</v>
          </cell>
          <cell r="CX841">
            <v>0</v>
          </cell>
          <cell r="CY841">
            <v>0</v>
          </cell>
          <cell r="CZ841">
            <v>0</v>
          </cell>
          <cell r="DA841">
            <v>0</v>
          </cell>
          <cell r="DB841">
            <v>0</v>
          </cell>
          <cell r="DC841">
            <v>0</v>
          </cell>
          <cell r="DD841">
            <v>0</v>
          </cell>
          <cell r="DE841">
            <v>0</v>
          </cell>
        </row>
        <row r="842">
          <cell r="A842" t="str">
            <v>ｹﾋﾋｻ51</v>
          </cell>
          <cell r="B842" t="str">
            <v>ｹﾋﾋｻ</v>
          </cell>
          <cell r="C842">
            <v>5</v>
          </cell>
          <cell r="D842">
            <v>1</v>
          </cell>
          <cell r="E842">
            <v>2</v>
          </cell>
          <cell r="F842">
            <v>2</v>
          </cell>
          <cell r="G842">
            <v>3</v>
          </cell>
          <cell r="H842">
            <v>2</v>
          </cell>
          <cell r="I842">
            <v>1</v>
          </cell>
          <cell r="J842">
            <v>1</v>
          </cell>
          <cell r="K842">
            <v>1</v>
          </cell>
          <cell r="L842">
            <v>6</v>
          </cell>
          <cell r="M842">
            <v>3</v>
          </cell>
          <cell r="N842">
            <v>1</v>
          </cell>
          <cell r="O842">
            <v>1</v>
          </cell>
          <cell r="P842">
            <v>2</v>
          </cell>
          <cell r="Q842">
            <v>2</v>
          </cell>
          <cell r="R842">
            <v>2</v>
          </cell>
          <cell r="S842">
            <v>2</v>
          </cell>
          <cell r="T842">
            <v>0</v>
          </cell>
          <cell r="U842">
            <v>1</v>
          </cell>
          <cell r="V842">
            <v>1</v>
          </cell>
          <cell r="W842">
            <v>4</v>
          </cell>
          <cell r="X842">
            <v>4</v>
          </cell>
          <cell r="Y842">
            <v>5</v>
          </cell>
          <cell r="Z842">
            <v>5</v>
          </cell>
          <cell r="AA842">
            <v>1</v>
          </cell>
          <cell r="AB842">
            <v>3</v>
          </cell>
          <cell r="AC842">
            <v>2</v>
          </cell>
          <cell r="AD842">
            <v>3</v>
          </cell>
          <cell r="AE842">
            <v>2</v>
          </cell>
          <cell r="AF842">
            <v>5</v>
          </cell>
          <cell r="AG842">
            <v>4</v>
          </cell>
          <cell r="AH842">
            <v>0</v>
          </cell>
          <cell r="AI842">
            <v>4</v>
          </cell>
          <cell r="AJ842">
            <v>2</v>
          </cell>
          <cell r="AK842">
            <v>2</v>
          </cell>
          <cell r="AL842">
            <v>2</v>
          </cell>
          <cell r="AM842">
            <v>3</v>
          </cell>
          <cell r="AN842">
            <v>1</v>
          </cell>
          <cell r="AO842">
            <v>4</v>
          </cell>
          <cell r="AP842">
            <v>5</v>
          </cell>
          <cell r="AQ842">
            <v>0</v>
          </cell>
          <cell r="AR842">
            <v>7</v>
          </cell>
          <cell r="AS842">
            <v>1</v>
          </cell>
          <cell r="AT842">
            <v>3</v>
          </cell>
          <cell r="AU842">
            <v>5</v>
          </cell>
          <cell r="AV842">
            <v>2</v>
          </cell>
          <cell r="AW842">
            <v>5</v>
          </cell>
          <cell r="AX842">
            <v>1</v>
          </cell>
          <cell r="AY842">
            <v>2</v>
          </cell>
          <cell r="AZ842">
            <v>0</v>
          </cell>
          <cell r="BA842">
            <v>2</v>
          </cell>
          <cell r="BB842">
            <v>4</v>
          </cell>
          <cell r="BC842">
            <v>5</v>
          </cell>
          <cell r="BD842">
            <v>4</v>
          </cell>
          <cell r="BE842">
            <v>7</v>
          </cell>
          <cell r="BF842">
            <v>3</v>
          </cell>
          <cell r="BG842">
            <v>6</v>
          </cell>
          <cell r="BH842">
            <v>6</v>
          </cell>
          <cell r="BI842">
            <v>6</v>
          </cell>
          <cell r="BJ842">
            <v>2</v>
          </cell>
          <cell r="BK842">
            <v>9</v>
          </cell>
          <cell r="BL842">
            <v>3</v>
          </cell>
          <cell r="BM842">
            <v>2</v>
          </cell>
          <cell r="BN842">
            <v>8</v>
          </cell>
          <cell r="BO842">
            <v>2</v>
          </cell>
          <cell r="BP842">
            <v>3</v>
          </cell>
          <cell r="BQ842">
            <v>1</v>
          </cell>
          <cell r="BR842">
            <v>3</v>
          </cell>
          <cell r="BS842">
            <v>4</v>
          </cell>
          <cell r="BT842">
            <v>5</v>
          </cell>
          <cell r="BU842">
            <v>4</v>
          </cell>
          <cell r="BV842">
            <v>6</v>
          </cell>
          <cell r="BW842">
            <v>9</v>
          </cell>
          <cell r="BX842">
            <v>1</v>
          </cell>
          <cell r="BY842">
            <v>4</v>
          </cell>
          <cell r="BZ842">
            <v>5</v>
          </cell>
          <cell r="CA842">
            <v>3</v>
          </cell>
          <cell r="CB842">
            <v>2</v>
          </cell>
          <cell r="CC842">
            <v>3</v>
          </cell>
          <cell r="CD842">
            <v>5</v>
          </cell>
          <cell r="CE842">
            <v>2</v>
          </cell>
          <cell r="CF842">
            <v>0</v>
          </cell>
          <cell r="CG842">
            <v>0</v>
          </cell>
          <cell r="CH842">
            <v>1</v>
          </cell>
          <cell r="CI842">
            <v>1</v>
          </cell>
          <cell r="CJ842">
            <v>2</v>
          </cell>
          <cell r="CK842">
            <v>0</v>
          </cell>
          <cell r="CL842">
            <v>1</v>
          </cell>
          <cell r="CM842">
            <v>0</v>
          </cell>
          <cell r="CN842">
            <v>1</v>
          </cell>
          <cell r="CO842">
            <v>2</v>
          </cell>
          <cell r="CP842">
            <v>2</v>
          </cell>
          <cell r="CQ842">
            <v>0</v>
          </cell>
          <cell r="CR842">
            <v>1</v>
          </cell>
          <cell r="CS842">
            <v>0</v>
          </cell>
          <cell r="CT842">
            <v>0</v>
          </cell>
          <cell r="CU842">
            <v>0</v>
          </cell>
          <cell r="CV842">
            <v>0</v>
          </cell>
          <cell r="CW842">
            <v>0</v>
          </cell>
          <cell r="CX842">
            <v>0</v>
          </cell>
          <cell r="CY842">
            <v>0</v>
          </cell>
          <cell r="CZ842">
            <v>0</v>
          </cell>
          <cell r="DA842">
            <v>0</v>
          </cell>
          <cell r="DB842">
            <v>0</v>
          </cell>
          <cell r="DC842">
            <v>0</v>
          </cell>
          <cell r="DD842">
            <v>0</v>
          </cell>
          <cell r="DE842">
            <v>0</v>
          </cell>
        </row>
        <row r="843">
          <cell r="A843" t="str">
            <v>ｹﾋﾋｻ52</v>
          </cell>
          <cell r="B843" t="str">
            <v>ｹﾋﾋｻ</v>
          </cell>
          <cell r="C843">
            <v>5</v>
          </cell>
          <cell r="D843">
            <v>2</v>
          </cell>
          <cell r="E843">
            <v>5</v>
          </cell>
          <cell r="F843">
            <v>3</v>
          </cell>
          <cell r="G843">
            <v>1</v>
          </cell>
          <cell r="H843">
            <v>2</v>
          </cell>
          <cell r="I843">
            <v>3</v>
          </cell>
          <cell r="J843">
            <v>7</v>
          </cell>
          <cell r="K843">
            <v>3</v>
          </cell>
          <cell r="L843">
            <v>2</v>
          </cell>
          <cell r="M843">
            <v>7</v>
          </cell>
          <cell r="N843">
            <v>2</v>
          </cell>
          <cell r="O843">
            <v>3</v>
          </cell>
          <cell r="P843">
            <v>2</v>
          </cell>
          <cell r="Q843">
            <v>2</v>
          </cell>
          <cell r="R843">
            <v>4</v>
          </cell>
          <cell r="S843">
            <v>1</v>
          </cell>
          <cell r="T843">
            <v>4</v>
          </cell>
          <cell r="U843">
            <v>1</v>
          </cell>
          <cell r="V843">
            <v>3</v>
          </cell>
          <cell r="W843">
            <v>5</v>
          </cell>
          <cell r="X843">
            <v>3</v>
          </cell>
          <cell r="Y843">
            <v>5</v>
          </cell>
          <cell r="Z843">
            <v>5</v>
          </cell>
          <cell r="AA843">
            <v>2</v>
          </cell>
          <cell r="AB843">
            <v>2</v>
          </cell>
          <cell r="AC843">
            <v>2</v>
          </cell>
          <cell r="AD843">
            <v>3</v>
          </cell>
          <cell r="AE843">
            <v>2</v>
          </cell>
          <cell r="AF843">
            <v>3</v>
          </cell>
          <cell r="AG843">
            <v>1</v>
          </cell>
          <cell r="AH843">
            <v>3</v>
          </cell>
          <cell r="AI843">
            <v>5</v>
          </cell>
          <cell r="AJ843">
            <v>3</v>
          </cell>
          <cell r="AK843">
            <v>6</v>
          </cell>
          <cell r="AL843">
            <v>3</v>
          </cell>
          <cell r="AM843">
            <v>1</v>
          </cell>
          <cell r="AN843">
            <v>4</v>
          </cell>
          <cell r="AO843">
            <v>1</v>
          </cell>
          <cell r="AP843">
            <v>3</v>
          </cell>
          <cell r="AQ843">
            <v>3</v>
          </cell>
          <cell r="AR843">
            <v>4</v>
          </cell>
          <cell r="AS843">
            <v>4</v>
          </cell>
          <cell r="AT843">
            <v>1</v>
          </cell>
          <cell r="AU843">
            <v>0</v>
          </cell>
          <cell r="AV843">
            <v>4</v>
          </cell>
          <cell r="AW843">
            <v>3</v>
          </cell>
          <cell r="AX843">
            <v>5</v>
          </cell>
          <cell r="AY843">
            <v>3</v>
          </cell>
          <cell r="AZ843">
            <v>3</v>
          </cell>
          <cell r="BA843">
            <v>4</v>
          </cell>
          <cell r="BB843">
            <v>6</v>
          </cell>
          <cell r="BC843">
            <v>9</v>
          </cell>
          <cell r="BD843">
            <v>4</v>
          </cell>
          <cell r="BE843">
            <v>3</v>
          </cell>
          <cell r="BF843">
            <v>4</v>
          </cell>
          <cell r="BG843">
            <v>4</v>
          </cell>
          <cell r="BH843">
            <v>2</v>
          </cell>
          <cell r="BI843">
            <v>7</v>
          </cell>
          <cell r="BJ843">
            <v>5</v>
          </cell>
          <cell r="BK843">
            <v>4</v>
          </cell>
          <cell r="BL843">
            <v>2</v>
          </cell>
          <cell r="BM843">
            <v>4</v>
          </cell>
          <cell r="BN843">
            <v>5</v>
          </cell>
          <cell r="BO843">
            <v>2</v>
          </cell>
          <cell r="BP843">
            <v>1</v>
          </cell>
          <cell r="BQ843">
            <v>4</v>
          </cell>
          <cell r="BR843">
            <v>2</v>
          </cell>
          <cell r="BS843">
            <v>5</v>
          </cell>
          <cell r="BT843">
            <v>5</v>
          </cell>
          <cell r="BU843">
            <v>3</v>
          </cell>
          <cell r="BV843">
            <v>8</v>
          </cell>
          <cell r="BW843">
            <v>5</v>
          </cell>
          <cell r="BX843">
            <v>4</v>
          </cell>
          <cell r="BY843">
            <v>2</v>
          </cell>
          <cell r="BZ843">
            <v>3</v>
          </cell>
          <cell r="CA843">
            <v>2</v>
          </cell>
          <cell r="CB843">
            <v>3</v>
          </cell>
          <cell r="CC843">
            <v>2</v>
          </cell>
          <cell r="CD843">
            <v>3</v>
          </cell>
          <cell r="CE843">
            <v>1</v>
          </cell>
          <cell r="CF843">
            <v>1</v>
          </cell>
          <cell r="CG843">
            <v>4</v>
          </cell>
          <cell r="CH843">
            <v>1</v>
          </cell>
          <cell r="CI843">
            <v>1</v>
          </cell>
          <cell r="CJ843">
            <v>0</v>
          </cell>
          <cell r="CK843">
            <v>4</v>
          </cell>
          <cell r="CL843">
            <v>2</v>
          </cell>
          <cell r="CM843">
            <v>2</v>
          </cell>
          <cell r="CN843">
            <v>1</v>
          </cell>
          <cell r="CO843">
            <v>2</v>
          </cell>
          <cell r="CP843">
            <v>1</v>
          </cell>
          <cell r="CQ843">
            <v>3</v>
          </cell>
          <cell r="CR843">
            <v>0</v>
          </cell>
          <cell r="CS843">
            <v>2</v>
          </cell>
          <cell r="CT843">
            <v>1</v>
          </cell>
          <cell r="CU843">
            <v>2</v>
          </cell>
          <cell r="CV843">
            <v>1</v>
          </cell>
          <cell r="CW843">
            <v>0</v>
          </cell>
          <cell r="CX843">
            <v>0</v>
          </cell>
          <cell r="CY843">
            <v>0</v>
          </cell>
          <cell r="CZ843">
            <v>0</v>
          </cell>
          <cell r="DA843">
            <v>0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</row>
        <row r="844">
          <cell r="A844" t="str">
            <v>ｹﾋﾗﾔ51</v>
          </cell>
          <cell r="B844" t="str">
            <v>ｹﾋﾗﾔ</v>
          </cell>
          <cell r="C844">
            <v>5</v>
          </cell>
          <cell r="D844">
            <v>1</v>
          </cell>
          <cell r="E844">
            <v>0</v>
          </cell>
          <cell r="F844">
            <v>2</v>
          </cell>
          <cell r="G844">
            <v>4</v>
          </cell>
          <cell r="H844">
            <v>1</v>
          </cell>
          <cell r="I844">
            <v>3</v>
          </cell>
          <cell r="J844">
            <v>2</v>
          </cell>
          <cell r="K844">
            <v>2</v>
          </cell>
          <cell r="L844">
            <v>2</v>
          </cell>
          <cell r="M844">
            <v>5</v>
          </cell>
          <cell r="N844">
            <v>1</v>
          </cell>
          <cell r="O844">
            <v>5</v>
          </cell>
          <cell r="P844">
            <v>2</v>
          </cell>
          <cell r="Q844">
            <v>7</v>
          </cell>
          <cell r="R844">
            <v>0</v>
          </cell>
          <cell r="S844">
            <v>6</v>
          </cell>
          <cell r="T844">
            <v>4</v>
          </cell>
          <cell r="U844">
            <v>8</v>
          </cell>
          <cell r="V844">
            <v>3</v>
          </cell>
          <cell r="W844">
            <v>3</v>
          </cell>
          <cell r="X844">
            <v>2</v>
          </cell>
          <cell r="Y844">
            <v>2</v>
          </cell>
          <cell r="Z844">
            <v>4</v>
          </cell>
          <cell r="AA844">
            <v>2</v>
          </cell>
          <cell r="AB844">
            <v>5</v>
          </cell>
          <cell r="AC844">
            <v>1</v>
          </cell>
          <cell r="AD844">
            <v>3</v>
          </cell>
          <cell r="AE844">
            <v>6</v>
          </cell>
          <cell r="AF844">
            <v>3</v>
          </cell>
          <cell r="AG844">
            <v>7</v>
          </cell>
          <cell r="AH844">
            <v>2</v>
          </cell>
          <cell r="AI844">
            <v>7</v>
          </cell>
          <cell r="AJ844">
            <v>1</v>
          </cell>
          <cell r="AK844">
            <v>1</v>
          </cell>
          <cell r="AL844">
            <v>4</v>
          </cell>
          <cell r="AM844">
            <v>2</v>
          </cell>
          <cell r="AN844">
            <v>3</v>
          </cell>
          <cell r="AO844">
            <v>0</v>
          </cell>
          <cell r="AP844">
            <v>4</v>
          </cell>
          <cell r="AQ844">
            <v>4</v>
          </cell>
          <cell r="AR844">
            <v>2</v>
          </cell>
          <cell r="AS844">
            <v>4</v>
          </cell>
          <cell r="AT844">
            <v>6</v>
          </cell>
          <cell r="AU844">
            <v>5</v>
          </cell>
          <cell r="AV844">
            <v>3</v>
          </cell>
          <cell r="AW844">
            <v>2</v>
          </cell>
          <cell r="AX844">
            <v>4</v>
          </cell>
          <cell r="AY844">
            <v>5</v>
          </cell>
          <cell r="AZ844">
            <v>1</v>
          </cell>
          <cell r="BA844">
            <v>2</v>
          </cell>
          <cell r="BB844">
            <v>2</v>
          </cell>
          <cell r="BC844">
            <v>2</v>
          </cell>
          <cell r="BD844">
            <v>3</v>
          </cell>
          <cell r="BE844">
            <v>2</v>
          </cell>
          <cell r="BF844">
            <v>9</v>
          </cell>
          <cell r="BG844">
            <v>6</v>
          </cell>
          <cell r="BH844">
            <v>4</v>
          </cell>
          <cell r="BI844">
            <v>6</v>
          </cell>
          <cell r="BJ844">
            <v>3</v>
          </cell>
          <cell r="BK844">
            <v>11</v>
          </cell>
          <cell r="BL844">
            <v>4</v>
          </cell>
          <cell r="BM844">
            <v>1</v>
          </cell>
          <cell r="BN844">
            <v>6</v>
          </cell>
          <cell r="BO844">
            <v>3</v>
          </cell>
          <cell r="BP844">
            <v>3</v>
          </cell>
          <cell r="BQ844">
            <v>3</v>
          </cell>
          <cell r="BR844">
            <v>6</v>
          </cell>
          <cell r="BS844">
            <v>6</v>
          </cell>
          <cell r="BT844">
            <v>5</v>
          </cell>
          <cell r="BU844">
            <v>7</v>
          </cell>
          <cell r="BV844">
            <v>5</v>
          </cell>
          <cell r="BW844">
            <v>8</v>
          </cell>
          <cell r="BX844">
            <v>2</v>
          </cell>
          <cell r="BY844">
            <v>3</v>
          </cell>
          <cell r="BZ844">
            <v>3</v>
          </cell>
          <cell r="CA844">
            <v>4</v>
          </cell>
          <cell r="CB844">
            <v>2</v>
          </cell>
          <cell r="CC844">
            <v>1</v>
          </cell>
          <cell r="CD844">
            <v>2</v>
          </cell>
          <cell r="CE844">
            <v>4</v>
          </cell>
          <cell r="CF844">
            <v>4</v>
          </cell>
          <cell r="CG844">
            <v>1</v>
          </cell>
          <cell r="CH844">
            <v>2</v>
          </cell>
          <cell r="CI844">
            <v>7</v>
          </cell>
          <cell r="CJ844">
            <v>2</v>
          </cell>
          <cell r="CK844">
            <v>3</v>
          </cell>
          <cell r="CL844">
            <v>3</v>
          </cell>
          <cell r="CM844">
            <v>3</v>
          </cell>
          <cell r="CN844">
            <v>2</v>
          </cell>
          <cell r="CO844">
            <v>2</v>
          </cell>
          <cell r="CP844">
            <v>1</v>
          </cell>
          <cell r="CQ844">
            <v>0</v>
          </cell>
          <cell r="CR844">
            <v>3</v>
          </cell>
          <cell r="CS844">
            <v>0</v>
          </cell>
          <cell r="CT844">
            <v>0</v>
          </cell>
          <cell r="CU844">
            <v>1</v>
          </cell>
          <cell r="CV844">
            <v>0</v>
          </cell>
          <cell r="CW844">
            <v>1</v>
          </cell>
          <cell r="CX844">
            <v>0</v>
          </cell>
          <cell r="CY844">
            <v>0</v>
          </cell>
          <cell r="CZ844">
            <v>0</v>
          </cell>
          <cell r="DA844">
            <v>0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</row>
        <row r="845">
          <cell r="A845" t="str">
            <v>ｹﾋﾗﾔ52</v>
          </cell>
          <cell r="B845" t="str">
            <v>ｹﾋﾗﾔ</v>
          </cell>
          <cell r="C845">
            <v>5</v>
          </cell>
          <cell r="D845">
            <v>2</v>
          </cell>
          <cell r="E845">
            <v>1</v>
          </cell>
          <cell r="F845">
            <v>3</v>
          </cell>
          <cell r="G845">
            <v>0</v>
          </cell>
          <cell r="H845">
            <v>2</v>
          </cell>
          <cell r="I845">
            <v>1</v>
          </cell>
          <cell r="J845">
            <v>2</v>
          </cell>
          <cell r="K845">
            <v>4</v>
          </cell>
          <cell r="L845">
            <v>4</v>
          </cell>
          <cell r="M845">
            <v>2</v>
          </cell>
          <cell r="N845">
            <v>3</v>
          </cell>
          <cell r="O845">
            <v>2</v>
          </cell>
          <cell r="P845">
            <v>6</v>
          </cell>
          <cell r="Q845">
            <v>3</v>
          </cell>
          <cell r="R845">
            <v>4</v>
          </cell>
          <cell r="S845">
            <v>3</v>
          </cell>
          <cell r="T845">
            <v>0</v>
          </cell>
          <cell r="U845">
            <v>5</v>
          </cell>
          <cell r="V845">
            <v>2</v>
          </cell>
          <cell r="W845">
            <v>8</v>
          </cell>
          <cell r="X845">
            <v>4</v>
          </cell>
          <cell r="Y845">
            <v>1</v>
          </cell>
          <cell r="Z845">
            <v>2</v>
          </cell>
          <cell r="AA845">
            <v>3</v>
          </cell>
          <cell r="AB845">
            <v>4</v>
          </cell>
          <cell r="AC845">
            <v>1</v>
          </cell>
          <cell r="AD845">
            <v>2</v>
          </cell>
          <cell r="AE845">
            <v>2</v>
          </cell>
          <cell r="AF845">
            <v>3</v>
          </cell>
          <cell r="AG845">
            <v>3</v>
          </cell>
          <cell r="AH845">
            <v>0</v>
          </cell>
          <cell r="AI845">
            <v>2</v>
          </cell>
          <cell r="AJ845">
            <v>3</v>
          </cell>
          <cell r="AK845">
            <v>2</v>
          </cell>
          <cell r="AL845">
            <v>3</v>
          </cell>
          <cell r="AM845">
            <v>2</v>
          </cell>
          <cell r="AN845">
            <v>2</v>
          </cell>
          <cell r="AO845">
            <v>3</v>
          </cell>
          <cell r="AP845">
            <v>2</v>
          </cell>
          <cell r="AQ845">
            <v>4</v>
          </cell>
          <cell r="AR845">
            <v>3</v>
          </cell>
          <cell r="AS845">
            <v>7</v>
          </cell>
          <cell r="AT845">
            <v>2</v>
          </cell>
          <cell r="AU845">
            <v>2</v>
          </cell>
          <cell r="AV845">
            <v>4</v>
          </cell>
          <cell r="AW845">
            <v>5</v>
          </cell>
          <cell r="AX845">
            <v>3</v>
          </cell>
          <cell r="AY845">
            <v>2</v>
          </cell>
          <cell r="AZ845">
            <v>5</v>
          </cell>
          <cell r="BA845">
            <v>3</v>
          </cell>
          <cell r="BB845">
            <v>5</v>
          </cell>
          <cell r="BC845">
            <v>3</v>
          </cell>
          <cell r="BD845">
            <v>0</v>
          </cell>
          <cell r="BE845">
            <v>6</v>
          </cell>
          <cell r="BF845">
            <v>1</v>
          </cell>
          <cell r="BG845">
            <v>6</v>
          </cell>
          <cell r="BH845">
            <v>1</v>
          </cell>
          <cell r="BI845">
            <v>8</v>
          </cell>
          <cell r="BJ845">
            <v>4</v>
          </cell>
          <cell r="BK845">
            <v>5</v>
          </cell>
          <cell r="BL845">
            <v>3</v>
          </cell>
          <cell r="BM845">
            <v>6</v>
          </cell>
          <cell r="BN845">
            <v>4</v>
          </cell>
          <cell r="BO845">
            <v>3</v>
          </cell>
          <cell r="BP845">
            <v>5</v>
          </cell>
          <cell r="BQ845">
            <v>9</v>
          </cell>
          <cell r="BR845">
            <v>5</v>
          </cell>
          <cell r="BS845">
            <v>6</v>
          </cell>
          <cell r="BT845">
            <v>3</v>
          </cell>
          <cell r="BU845">
            <v>4</v>
          </cell>
          <cell r="BV845">
            <v>2</v>
          </cell>
          <cell r="BW845">
            <v>5</v>
          </cell>
          <cell r="BX845">
            <v>2</v>
          </cell>
          <cell r="BY845">
            <v>6</v>
          </cell>
          <cell r="BZ845">
            <v>3</v>
          </cell>
          <cell r="CA845">
            <v>1</v>
          </cell>
          <cell r="CB845">
            <v>6</v>
          </cell>
          <cell r="CC845">
            <v>3</v>
          </cell>
          <cell r="CD845">
            <v>5</v>
          </cell>
          <cell r="CE845">
            <v>3</v>
          </cell>
          <cell r="CF845">
            <v>8</v>
          </cell>
          <cell r="CG845">
            <v>3</v>
          </cell>
          <cell r="CH845">
            <v>11</v>
          </cell>
          <cell r="CI845">
            <v>2</v>
          </cell>
          <cell r="CJ845">
            <v>4</v>
          </cell>
          <cell r="CK845">
            <v>3</v>
          </cell>
          <cell r="CL845">
            <v>2</v>
          </cell>
          <cell r="CM845">
            <v>5</v>
          </cell>
          <cell r="CN845">
            <v>1</v>
          </cell>
          <cell r="CO845">
            <v>3</v>
          </cell>
          <cell r="CP845">
            <v>3</v>
          </cell>
          <cell r="CQ845">
            <v>5</v>
          </cell>
          <cell r="CR845">
            <v>4</v>
          </cell>
          <cell r="CS845">
            <v>2</v>
          </cell>
          <cell r="CT845">
            <v>4</v>
          </cell>
          <cell r="CU845">
            <v>2</v>
          </cell>
          <cell r="CV845">
            <v>0</v>
          </cell>
          <cell r="CW845">
            <v>0</v>
          </cell>
          <cell r="CX845">
            <v>1</v>
          </cell>
          <cell r="CY845">
            <v>0</v>
          </cell>
          <cell r="CZ845">
            <v>1</v>
          </cell>
          <cell r="DA845">
            <v>0</v>
          </cell>
          <cell r="DB845">
            <v>0</v>
          </cell>
          <cell r="DC845">
            <v>0</v>
          </cell>
          <cell r="DD845">
            <v>0</v>
          </cell>
          <cell r="DE845">
            <v>0</v>
          </cell>
        </row>
        <row r="846">
          <cell r="A846" t="str">
            <v>ｹﾌｸﾅ51</v>
          </cell>
          <cell r="B846" t="str">
            <v>ｹﾌｸﾅ</v>
          </cell>
          <cell r="C846">
            <v>5</v>
          </cell>
          <cell r="D846">
            <v>1</v>
          </cell>
          <cell r="E846">
            <v>0</v>
          </cell>
          <cell r="F846">
            <v>3</v>
          </cell>
          <cell r="G846">
            <v>2</v>
          </cell>
          <cell r="H846">
            <v>4</v>
          </cell>
          <cell r="I846">
            <v>6</v>
          </cell>
          <cell r="J846">
            <v>2</v>
          </cell>
          <cell r="K846">
            <v>7</v>
          </cell>
          <cell r="L846">
            <v>5</v>
          </cell>
          <cell r="M846">
            <v>2</v>
          </cell>
          <cell r="N846">
            <v>3</v>
          </cell>
          <cell r="O846">
            <v>5</v>
          </cell>
          <cell r="P846">
            <v>8</v>
          </cell>
          <cell r="Q846">
            <v>2</v>
          </cell>
          <cell r="R846">
            <v>3</v>
          </cell>
          <cell r="S846">
            <v>1</v>
          </cell>
          <cell r="T846">
            <v>2</v>
          </cell>
          <cell r="U846">
            <v>1</v>
          </cell>
          <cell r="V846">
            <v>3</v>
          </cell>
          <cell r="W846">
            <v>4</v>
          </cell>
          <cell r="X846">
            <v>2</v>
          </cell>
          <cell r="Y846">
            <v>7</v>
          </cell>
          <cell r="Z846">
            <v>3</v>
          </cell>
          <cell r="AA846">
            <v>5</v>
          </cell>
          <cell r="AB846">
            <v>2</v>
          </cell>
          <cell r="AC846">
            <v>6</v>
          </cell>
          <cell r="AD846">
            <v>5</v>
          </cell>
          <cell r="AE846">
            <v>1</v>
          </cell>
          <cell r="AF846">
            <v>5</v>
          </cell>
          <cell r="AG846">
            <v>3</v>
          </cell>
          <cell r="AH846">
            <v>7</v>
          </cell>
          <cell r="AI846">
            <v>6</v>
          </cell>
          <cell r="AJ846">
            <v>7</v>
          </cell>
          <cell r="AK846">
            <v>7</v>
          </cell>
          <cell r="AL846">
            <v>4</v>
          </cell>
          <cell r="AM846">
            <v>3</v>
          </cell>
          <cell r="AN846">
            <v>4</v>
          </cell>
          <cell r="AO846">
            <v>7</v>
          </cell>
          <cell r="AP846">
            <v>7</v>
          </cell>
          <cell r="AQ846">
            <v>7</v>
          </cell>
          <cell r="AR846">
            <v>8</v>
          </cell>
          <cell r="AS846">
            <v>3</v>
          </cell>
          <cell r="AT846">
            <v>6</v>
          </cell>
          <cell r="AU846">
            <v>7</v>
          </cell>
          <cell r="AV846">
            <v>2</v>
          </cell>
          <cell r="AW846">
            <v>6</v>
          </cell>
          <cell r="AX846">
            <v>7</v>
          </cell>
          <cell r="AY846">
            <v>5</v>
          </cell>
          <cell r="AZ846">
            <v>5</v>
          </cell>
          <cell r="BA846">
            <v>6</v>
          </cell>
          <cell r="BB846">
            <v>4</v>
          </cell>
          <cell r="BC846">
            <v>4</v>
          </cell>
          <cell r="BD846">
            <v>1</v>
          </cell>
          <cell r="BE846">
            <v>5</v>
          </cell>
          <cell r="BF846">
            <v>8</v>
          </cell>
          <cell r="BG846">
            <v>6</v>
          </cell>
          <cell r="BH846">
            <v>9</v>
          </cell>
          <cell r="BI846">
            <v>11</v>
          </cell>
          <cell r="BJ846">
            <v>10</v>
          </cell>
          <cell r="BK846">
            <v>6</v>
          </cell>
          <cell r="BL846">
            <v>7</v>
          </cell>
          <cell r="BM846">
            <v>5</v>
          </cell>
          <cell r="BN846">
            <v>10</v>
          </cell>
          <cell r="BO846">
            <v>7</v>
          </cell>
          <cell r="BP846">
            <v>2</v>
          </cell>
          <cell r="BQ846">
            <v>4</v>
          </cell>
          <cell r="BR846">
            <v>6</v>
          </cell>
          <cell r="BS846">
            <v>12</v>
          </cell>
          <cell r="BT846">
            <v>9</v>
          </cell>
          <cell r="BU846">
            <v>9</v>
          </cell>
          <cell r="BV846">
            <v>4</v>
          </cell>
          <cell r="BW846">
            <v>9</v>
          </cell>
          <cell r="BX846">
            <v>2</v>
          </cell>
          <cell r="BY846">
            <v>9</v>
          </cell>
          <cell r="BZ846">
            <v>3</v>
          </cell>
          <cell r="CA846">
            <v>0</v>
          </cell>
          <cell r="CB846">
            <v>4</v>
          </cell>
          <cell r="CC846">
            <v>8</v>
          </cell>
          <cell r="CD846">
            <v>6</v>
          </cell>
          <cell r="CE846">
            <v>2</v>
          </cell>
          <cell r="CF846">
            <v>3</v>
          </cell>
          <cell r="CG846">
            <v>2</v>
          </cell>
          <cell r="CH846">
            <v>9</v>
          </cell>
          <cell r="CI846">
            <v>7</v>
          </cell>
          <cell r="CJ846">
            <v>3</v>
          </cell>
          <cell r="CK846">
            <v>1</v>
          </cell>
          <cell r="CL846">
            <v>2</v>
          </cell>
          <cell r="CM846">
            <v>4</v>
          </cell>
          <cell r="CN846">
            <v>0</v>
          </cell>
          <cell r="CO846">
            <v>1</v>
          </cell>
          <cell r="CP846">
            <v>1</v>
          </cell>
          <cell r="CQ846">
            <v>2</v>
          </cell>
          <cell r="CR846">
            <v>0</v>
          </cell>
          <cell r="CS846">
            <v>1</v>
          </cell>
          <cell r="CT846">
            <v>0</v>
          </cell>
          <cell r="CU846">
            <v>0</v>
          </cell>
          <cell r="CV846">
            <v>0</v>
          </cell>
          <cell r="CW846">
            <v>1</v>
          </cell>
          <cell r="CX846">
            <v>0</v>
          </cell>
          <cell r="CY846">
            <v>0</v>
          </cell>
          <cell r="CZ846">
            <v>1</v>
          </cell>
          <cell r="DA846">
            <v>0</v>
          </cell>
          <cell r="DB846">
            <v>0</v>
          </cell>
          <cell r="DC846">
            <v>0</v>
          </cell>
          <cell r="DD846">
            <v>0</v>
          </cell>
          <cell r="DE846">
            <v>0</v>
          </cell>
        </row>
        <row r="847">
          <cell r="A847" t="str">
            <v>ｹﾌｸﾅ52</v>
          </cell>
          <cell r="B847" t="str">
            <v>ｹﾌｸﾅ</v>
          </cell>
          <cell r="C847">
            <v>5</v>
          </cell>
          <cell r="D847">
            <v>2</v>
          </cell>
          <cell r="E847">
            <v>1</v>
          </cell>
          <cell r="F847">
            <v>3</v>
          </cell>
          <cell r="G847">
            <v>2</v>
          </cell>
          <cell r="H847">
            <v>4</v>
          </cell>
          <cell r="I847">
            <v>3</v>
          </cell>
          <cell r="J847">
            <v>5</v>
          </cell>
          <cell r="K847">
            <v>3</v>
          </cell>
          <cell r="L847">
            <v>5</v>
          </cell>
          <cell r="M847">
            <v>3</v>
          </cell>
          <cell r="N847">
            <v>5</v>
          </cell>
          <cell r="O847">
            <v>5</v>
          </cell>
          <cell r="P847">
            <v>4</v>
          </cell>
          <cell r="Q847">
            <v>2</v>
          </cell>
          <cell r="R847">
            <v>3</v>
          </cell>
          <cell r="S847">
            <v>6</v>
          </cell>
          <cell r="T847">
            <v>5</v>
          </cell>
          <cell r="U847">
            <v>2</v>
          </cell>
          <cell r="V847">
            <v>8</v>
          </cell>
          <cell r="W847">
            <v>2</v>
          </cell>
          <cell r="X847">
            <v>4</v>
          </cell>
          <cell r="Y847">
            <v>4</v>
          </cell>
          <cell r="Z847">
            <v>4</v>
          </cell>
          <cell r="AA847">
            <v>4</v>
          </cell>
          <cell r="AB847">
            <v>6</v>
          </cell>
          <cell r="AC847">
            <v>5</v>
          </cell>
          <cell r="AD847">
            <v>4</v>
          </cell>
          <cell r="AE847">
            <v>3</v>
          </cell>
          <cell r="AF847">
            <v>2</v>
          </cell>
          <cell r="AG847">
            <v>4</v>
          </cell>
          <cell r="AH847">
            <v>2</v>
          </cell>
          <cell r="AI847">
            <v>2</v>
          </cell>
          <cell r="AJ847">
            <v>7</v>
          </cell>
          <cell r="AK847">
            <v>2</v>
          </cell>
          <cell r="AL847">
            <v>9</v>
          </cell>
          <cell r="AM847">
            <v>4</v>
          </cell>
          <cell r="AN847">
            <v>6</v>
          </cell>
          <cell r="AO847">
            <v>5</v>
          </cell>
          <cell r="AP847">
            <v>6</v>
          </cell>
          <cell r="AQ847">
            <v>5</v>
          </cell>
          <cell r="AR847">
            <v>0</v>
          </cell>
          <cell r="AS847">
            <v>3</v>
          </cell>
          <cell r="AT847">
            <v>5</v>
          </cell>
          <cell r="AU847">
            <v>5</v>
          </cell>
          <cell r="AV847">
            <v>3</v>
          </cell>
          <cell r="AW847">
            <v>5</v>
          </cell>
          <cell r="AX847">
            <v>6</v>
          </cell>
          <cell r="AY847">
            <v>9</v>
          </cell>
          <cell r="AZ847">
            <v>6</v>
          </cell>
          <cell r="BA847">
            <v>5</v>
          </cell>
          <cell r="BB847">
            <v>4</v>
          </cell>
          <cell r="BC847">
            <v>6</v>
          </cell>
          <cell r="BD847">
            <v>6</v>
          </cell>
          <cell r="BE847">
            <v>10</v>
          </cell>
          <cell r="BF847">
            <v>8</v>
          </cell>
          <cell r="BG847">
            <v>5</v>
          </cell>
          <cell r="BH847">
            <v>9</v>
          </cell>
          <cell r="BI847">
            <v>3</v>
          </cell>
          <cell r="BJ847">
            <v>6</v>
          </cell>
          <cell r="BK847">
            <v>4</v>
          </cell>
          <cell r="BL847">
            <v>7</v>
          </cell>
          <cell r="BM847">
            <v>7</v>
          </cell>
          <cell r="BN847">
            <v>5</v>
          </cell>
          <cell r="BO847">
            <v>6</v>
          </cell>
          <cell r="BP847">
            <v>5</v>
          </cell>
          <cell r="BQ847">
            <v>10</v>
          </cell>
          <cell r="BR847">
            <v>3</v>
          </cell>
          <cell r="BS847">
            <v>5</v>
          </cell>
          <cell r="BT847">
            <v>7</v>
          </cell>
          <cell r="BU847">
            <v>8</v>
          </cell>
          <cell r="BV847">
            <v>9</v>
          </cell>
          <cell r="BW847">
            <v>6</v>
          </cell>
          <cell r="BX847">
            <v>1</v>
          </cell>
          <cell r="BY847">
            <v>4</v>
          </cell>
          <cell r="BZ847">
            <v>4</v>
          </cell>
          <cell r="CA847">
            <v>6</v>
          </cell>
          <cell r="CB847">
            <v>6</v>
          </cell>
          <cell r="CC847">
            <v>6</v>
          </cell>
          <cell r="CD847">
            <v>6</v>
          </cell>
          <cell r="CE847">
            <v>4</v>
          </cell>
          <cell r="CF847">
            <v>7</v>
          </cell>
          <cell r="CG847">
            <v>3</v>
          </cell>
          <cell r="CH847">
            <v>6</v>
          </cell>
          <cell r="CI847">
            <v>5</v>
          </cell>
          <cell r="CJ847">
            <v>2</v>
          </cell>
          <cell r="CK847">
            <v>6</v>
          </cell>
          <cell r="CL847">
            <v>4</v>
          </cell>
          <cell r="CM847">
            <v>5</v>
          </cell>
          <cell r="CN847">
            <v>4</v>
          </cell>
          <cell r="CO847">
            <v>5</v>
          </cell>
          <cell r="CP847">
            <v>4</v>
          </cell>
          <cell r="CQ847">
            <v>3</v>
          </cell>
          <cell r="CR847">
            <v>4</v>
          </cell>
          <cell r="CS847">
            <v>3</v>
          </cell>
          <cell r="CT847">
            <v>0</v>
          </cell>
          <cell r="CU847">
            <v>0</v>
          </cell>
          <cell r="CV847">
            <v>2</v>
          </cell>
          <cell r="CW847">
            <v>0</v>
          </cell>
          <cell r="CX847">
            <v>0</v>
          </cell>
          <cell r="CY847">
            <v>0</v>
          </cell>
          <cell r="CZ847">
            <v>0</v>
          </cell>
          <cell r="DA847">
            <v>0</v>
          </cell>
          <cell r="DB847">
            <v>0</v>
          </cell>
          <cell r="DC847">
            <v>0</v>
          </cell>
          <cell r="DD847">
            <v>0</v>
          </cell>
          <cell r="DE847">
            <v>0</v>
          </cell>
        </row>
        <row r="848">
          <cell r="A848" t="str">
            <v>ｹﾎﾝｻ51</v>
          </cell>
          <cell r="B848" t="str">
            <v>ｹﾎﾝｻ</v>
          </cell>
          <cell r="C848">
            <v>5</v>
          </cell>
          <cell r="D848">
            <v>1</v>
          </cell>
          <cell r="E848">
            <v>0</v>
          </cell>
          <cell r="F848">
            <v>1</v>
          </cell>
          <cell r="G848">
            <v>0</v>
          </cell>
          <cell r="H848">
            <v>1</v>
          </cell>
          <cell r="I848">
            <v>1</v>
          </cell>
          <cell r="J848">
            <v>1</v>
          </cell>
          <cell r="K848">
            <v>1</v>
          </cell>
          <cell r="L848">
            <v>1</v>
          </cell>
          <cell r="M848">
            <v>1</v>
          </cell>
          <cell r="N848">
            <v>1</v>
          </cell>
          <cell r="O848">
            <v>1</v>
          </cell>
          <cell r="P848">
            <v>3</v>
          </cell>
          <cell r="Q848">
            <v>3</v>
          </cell>
          <cell r="R848">
            <v>0</v>
          </cell>
          <cell r="S848">
            <v>1</v>
          </cell>
          <cell r="T848">
            <v>2</v>
          </cell>
          <cell r="U848">
            <v>0</v>
          </cell>
          <cell r="V848">
            <v>0</v>
          </cell>
          <cell r="W848">
            <v>3</v>
          </cell>
          <cell r="X848">
            <v>1</v>
          </cell>
          <cell r="Y848">
            <v>3</v>
          </cell>
          <cell r="Z848">
            <v>1</v>
          </cell>
          <cell r="AA848">
            <v>4</v>
          </cell>
          <cell r="AB848">
            <v>1</v>
          </cell>
          <cell r="AC848">
            <v>1</v>
          </cell>
          <cell r="AD848">
            <v>3</v>
          </cell>
          <cell r="AE848">
            <v>2</v>
          </cell>
          <cell r="AF848">
            <v>2</v>
          </cell>
          <cell r="AG848">
            <v>1</v>
          </cell>
          <cell r="AH848">
            <v>2</v>
          </cell>
          <cell r="AI848">
            <v>3</v>
          </cell>
          <cell r="AJ848">
            <v>1</v>
          </cell>
          <cell r="AK848">
            <v>3</v>
          </cell>
          <cell r="AL848">
            <v>1</v>
          </cell>
          <cell r="AM848">
            <v>3</v>
          </cell>
          <cell r="AN848">
            <v>1</v>
          </cell>
          <cell r="AO848">
            <v>0</v>
          </cell>
          <cell r="AP848">
            <v>3</v>
          </cell>
          <cell r="AQ848">
            <v>2</v>
          </cell>
          <cell r="AR848">
            <v>1</v>
          </cell>
          <cell r="AS848">
            <v>0</v>
          </cell>
          <cell r="AT848">
            <v>0</v>
          </cell>
          <cell r="AU848">
            <v>3</v>
          </cell>
          <cell r="AV848">
            <v>4</v>
          </cell>
          <cell r="AW848">
            <v>3</v>
          </cell>
          <cell r="AX848">
            <v>2</v>
          </cell>
          <cell r="AY848">
            <v>4</v>
          </cell>
          <cell r="AZ848">
            <v>4</v>
          </cell>
          <cell r="BA848">
            <v>0</v>
          </cell>
          <cell r="BB848">
            <v>1</v>
          </cell>
          <cell r="BC848">
            <v>1</v>
          </cell>
          <cell r="BD848">
            <v>3</v>
          </cell>
          <cell r="BE848">
            <v>1</v>
          </cell>
          <cell r="BF848">
            <v>2</v>
          </cell>
          <cell r="BG848">
            <v>2</v>
          </cell>
          <cell r="BH848">
            <v>6</v>
          </cell>
          <cell r="BI848">
            <v>5</v>
          </cell>
          <cell r="BJ848">
            <v>4</v>
          </cell>
          <cell r="BK848">
            <v>3</v>
          </cell>
          <cell r="BL848">
            <v>8</v>
          </cell>
          <cell r="BM848">
            <v>6</v>
          </cell>
          <cell r="BN848">
            <v>3</v>
          </cell>
          <cell r="BO848">
            <v>1</v>
          </cell>
          <cell r="BP848">
            <v>2</v>
          </cell>
          <cell r="BQ848">
            <v>4</v>
          </cell>
          <cell r="BR848">
            <v>2</v>
          </cell>
          <cell r="BS848">
            <v>1</v>
          </cell>
          <cell r="BT848">
            <v>4</v>
          </cell>
          <cell r="BU848">
            <v>4</v>
          </cell>
          <cell r="BV848">
            <v>2</v>
          </cell>
          <cell r="BW848">
            <v>1</v>
          </cell>
          <cell r="BX848">
            <v>1</v>
          </cell>
          <cell r="BY848">
            <v>3</v>
          </cell>
          <cell r="BZ848">
            <v>4</v>
          </cell>
          <cell r="CA848">
            <v>2</v>
          </cell>
          <cell r="CB848">
            <v>3</v>
          </cell>
          <cell r="CC848">
            <v>2</v>
          </cell>
          <cell r="CD848">
            <v>1</v>
          </cell>
          <cell r="CE848">
            <v>0</v>
          </cell>
          <cell r="CF848">
            <v>2</v>
          </cell>
          <cell r="CG848">
            <v>0</v>
          </cell>
          <cell r="CH848">
            <v>2</v>
          </cell>
          <cell r="CI848">
            <v>0</v>
          </cell>
          <cell r="CJ848">
            <v>5</v>
          </cell>
          <cell r="CK848">
            <v>2</v>
          </cell>
          <cell r="CL848">
            <v>2</v>
          </cell>
          <cell r="CM848">
            <v>1</v>
          </cell>
          <cell r="CN848">
            <v>0</v>
          </cell>
          <cell r="CO848">
            <v>3</v>
          </cell>
          <cell r="CP848">
            <v>1</v>
          </cell>
          <cell r="CQ848">
            <v>0</v>
          </cell>
          <cell r="CR848">
            <v>1</v>
          </cell>
          <cell r="CS848">
            <v>0</v>
          </cell>
          <cell r="CT848">
            <v>1</v>
          </cell>
          <cell r="CU848">
            <v>0</v>
          </cell>
          <cell r="CV848">
            <v>0</v>
          </cell>
          <cell r="CW848">
            <v>0</v>
          </cell>
          <cell r="CX848">
            <v>0</v>
          </cell>
          <cell r="CY848">
            <v>0</v>
          </cell>
          <cell r="CZ848">
            <v>0</v>
          </cell>
          <cell r="DA848">
            <v>0</v>
          </cell>
          <cell r="DB848">
            <v>0</v>
          </cell>
          <cell r="DC848">
            <v>0</v>
          </cell>
          <cell r="DD848">
            <v>0</v>
          </cell>
          <cell r="DE848">
            <v>0</v>
          </cell>
        </row>
        <row r="849">
          <cell r="A849" t="str">
            <v>ｹﾎﾝｻ52</v>
          </cell>
          <cell r="B849" t="str">
            <v>ｹﾎﾝｻ</v>
          </cell>
          <cell r="C849">
            <v>5</v>
          </cell>
          <cell r="D849">
            <v>2</v>
          </cell>
          <cell r="E849">
            <v>0</v>
          </cell>
          <cell r="F849">
            <v>2</v>
          </cell>
          <cell r="G849">
            <v>1</v>
          </cell>
          <cell r="H849">
            <v>0</v>
          </cell>
          <cell r="I849">
            <v>0</v>
          </cell>
          <cell r="J849">
            <v>1</v>
          </cell>
          <cell r="K849">
            <v>1</v>
          </cell>
          <cell r="L849">
            <v>1</v>
          </cell>
          <cell r="M849">
            <v>1</v>
          </cell>
          <cell r="N849">
            <v>4</v>
          </cell>
          <cell r="O849">
            <v>0</v>
          </cell>
          <cell r="P849">
            <v>1</v>
          </cell>
          <cell r="Q849">
            <v>0</v>
          </cell>
          <cell r="R849">
            <v>2</v>
          </cell>
          <cell r="S849">
            <v>2</v>
          </cell>
          <cell r="T849">
            <v>1</v>
          </cell>
          <cell r="U849">
            <v>1</v>
          </cell>
          <cell r="V849">
            <v>5</v>
          </cell>
          <cell r="W849">
            <v>0</v>
          </cell>
          <cell r="X849">
            <v>2</v>
          </cell>
          <cell r="Y849">
            <v>3</v>
          </cell>
          <cell r="Z849">
            <v>1</v>
          </cell>
          <cell r="AA849">
            <v>2</v>
          </cell>
          <cell r="AB849">
            <v>3</v>
          </cell>
          <cell r="AC849">
            <v>1</v>
          </cell>
          <cell r="AD849">
            <v>2</v>
          </cell>
          <cell r="AE849">
            <v>3</v>
          </cell>
          <cell r="AF849">
            <v>0</v>
          </cell>
          <cell r="AG849">
            <v>2</v>
          </cell>
          <cell r="AH849">
            <v>1</v>
          </cell>
          <cell r="AI849">
            <v>1</v>
          </cell>
          <cell r="AJ849">
            <v>3</v>
          </cell>
          <cell r="AK849">
            <v>2</v>
          </cell>
          <cell r="AL849">
            <v>2</v>
          </cell>
          <cell r="AM849">
            <v>2</v>
          </cell>
          <cell r="AN849">
            <v>1</v>
          </cell>
          <cell r="AO849">
            <v>2</v>
          </cell>
          <cell r="AP849">
            <v>1</v>
          </cell>
          <cell r="AQ849">
            <v>1</v>
          </cell>
          <cell r="AR849">
            <v>0</v>
          </cell>
          <cell r="AS849">
            <v>1</v>
          </cell>
          <cell r="AT849">
            <v>2</v>
          </cell>
          <cell r="AU849">
            <v>2</v>
          </cell>
          <cell r="AV849">
            <v>1</v>
          </cell>
          <cell r="AW849">
            <v>2</v>
          </cell>
          <cell r="AX849">
            <v>1</v>
          </cell>
          <cell r="AY849">
            <v>0</v>
          </cell>
          <cell r="AZ849">
            <v>3</v>
          </cell>
          <cell r="BA849">
            <v>2</v>
          </cell>
          <cell r="BB849">
            <v>3</v>
          </cell>
          <cell r="BC849">
            <v>4</v>
          </cell>
          <cell r="BD849">
            <v>0</v>
          </cell>
          <cell r="BE849">
            <v>4</v>
          </cell>
          <cell r="BF849">
            <v>2</v>
          </cell>
          <cell r="BG849">
            <v>7</v>
          </cell>
          <cell r="BH849">
            <v>6</v>
          </cell>
          <cell r="BI849">
            <v>7</v>
          </cell>
          <cell r="BJ849">
            <v>7</v>
          </cell>
          <cell r="BK849">
            <v>4</v>
          </cell>
          <cell r="BL849">
            <v>5</v>
          </cell>
          <cell r="BM849">
            <v>2</v>
          </cell>
          <cell r="BN849">
            <v>2</v>
          </cell>
          <cell r="BO849">
            <v>0</v>
          </cell>
          <cell r="BP849">
            <v>4</v>
          </cell>
          <cell r="BQ849">
            <v>3</v>
          </cell>
          <cell r="BR849">
            <v>1</v>
          </cell>
          <cell r="BS849">
            <v>1</v>
          </cell>
          <cell r="BT849">
            <v>1</v>
          </cell>
          <cell r="BU849">
            <v>4</v>
          </cell>
          <cell r="BV849">
            <v>1</v>
          </cell>
          <cell r="BW849">
            <v>8</v>
          </cell>
          <cell r="BX849">
            <v>4</v>
          </cell>
          <cell r="BY849">
            <v>2</v>
          </cell>
          <cell r="BZ849">
            <v>2</v>
          </cell>
          <cell r="CA849">
            <v>2</v>
          </cell>
          <cell r="CB849">
            <v>3</v>
          </cell>
          <cell r="CC849">
            <v>3</v>
          </cell>
          <cell r="CD849">
            <v>4</v>
          </cell>
          <cell r="CE849">
            <v>0</v>
          </cell>
          <cell r="CF849">
            <v>1</v>
          </cell>
          <cell r="CG849">
            <v>3</v>
          </cell>
          <cell r="CH849">
            <v>6</v>
          </cell>
          <cell r="CI849">
            <v>3</v>
          </cell>
          <cell r="CJ849">
            <v>0</v>
          </cell>
          <cell r="CK849">
            <v>2</v>
          </cell>
          <cell r="CL849">
            <v>2</v>
          </cell>
          <cell r="CM849">
            <v>2</v>
          </cell>
          <cell r="CN849">
            <v>2</v>
          </cell>
          <cell r="CO849">
            <v>2</v>
          </cell>
          <cell r="CP849">
            <v>1</v>
          </cell>
          <cell r="CQ849">
            <v>2</v>
          </cell>
          <cell r="CR849">
            <v>1</v>
          </cell>
          <cell r="CS849">
            <v>3</v>
          </cell>
          <cell r="CT849">
            <v>1</v>
          </cell>
          <cell r="CU849">
            <v>0</v>
          </cell>
          <cell r="CV849">
            <v>0</v>
          </cell>
          <cell r="CW849">
            <v>0</v>
          </cell>
          <cell r="CX849">
            <v>0</v>
          </cell>
          <cell r="CY849">
            <v>0</v>
          </cell>
          <cell r="CZ849">
            <v>0</v>
          </cell>
          <cell r="DA849">
            <v>0</v>
          </cell>
          <cell r="DB849">
            <v>0</v>
          </cell>
          <cell r="DC849">
            <v>0</v>
          </cell>
          <cell r="DD849">
            <v>0</v>
          </cell>
          <cell r="DE849">
            <v>0</v>
          </cell>
        </row>
        <row r="850">
          <cell r="A850" t="str">
            <v>ｹﾏｶﾔ51</v>
          </cell>
          <cell r="B850" t="str">
            <v>ｹﾏｶﾔ</v>
          </cell>
          <cell r="C850">
            <v>5</v>
          </cell>
          <cell r="D850">
            <v>1</v>
          </cell>
          <cell r="E850">
            <v>1</v>
          </cell>
          <cell r="F850">
            <v>1</v>
          </cell>
          <cell r="G850">
            <v>2</v>
          </cell>
          <cell r="H850">
            <v>1</v>
          </cell>
          <cell r="I850">
            <v>2</v>
          </cell>
          <cell r="J850">
            <v>3</v>
          </cell>
          <cell r="K850">
            <v>0</v>
          </cell>
          <cell r="L850">
            <v>2</v>
          </cell>
          <cell r="M850">
            <v>3</v>
          </cell>
          <cell r="N850">
            <v>2</v>
          </cell>
          <cell r="O850">
            <v>4</v>
          </cell>
          <cell r="P850">
            <v>6</v>
          </cell>
          <cell r="Q850">
            <v>0</v>
          </cell>
          <cell r="R850">
            <v>4</v>
          </cell>
          <cell r="S850">
            <v>1</v>
          </cell>
          <cell r="T850">
            <v>1</v>
          </cell>
          <cell r="U850">
            <v>3</v>
          </cell>
          <cell r="V850">
            <v>1</v>
          </cell>
          <cell r="W850">
            <v>2</v>
          </cell>
          <cell r="X850">
            <v>0</v>
          </cell>
          <cell r="Y850">
            <v>1</v>
          </cell>
          <cell r="Z850">
            <v>2</v>
          </cell>
          <cell r="AA850">
            <v>0</v>
          </cell>
          <cell r="AB850">
            <v>3</v>
          </cell>
          <cell r="AC850">
            <v>1</v>
          </cell>
          <cell r="AD850">
            <v>0</v>
          </cell>
          <cell r="AE850">
            <v>1</v>
          </cell>
          <cell r="AF850">
            <v>1</v>
          </cell>
          <cell r="AG850">
            <v>0</v>
          </cell>
          <cell r="AH850">
            <v>1</v>
          </cell>
          <cell r="AI850">
            <v>1</v>
          </cell>
          <cell r="AJ850">
            <v>1</v>
          </cell>
          <cell r="AK850">
            <v>0</v>
          </cell>
          <cell r="AL850">
            <v>0</v>
          </cell>
          <cell r="AM850">
            <v>3</v>
          </cell>
          <cell r="AN850">
            <v>3</v>
          </cell>
          <cell r="AO850">
            <v>1</v>
          </cell>
          <cell r="AP850">
            <v>0</v>
          </cell>
          <cell r="AQ850">
            <v>1</v>
          </cell>
          <cell r="AR850">
            <v>3</v>
          </cell>
          <cell r="AS850">
            <v>4</v>
          </cell>
          <cell r="AT850">
            <v>0</v>
          </cell>
          <cell r="AU850">
            <v>1</v>
          </cell>
          <cell r="AV850">
            <v>2</v>
          </cell>
          <cell r="AW850">
            <v>1</v>
          </cell>
          <cell r="AX850">
            <v>2</v>
          </cell>
          <cell r="AY850">
            <v>2</v>
          </cell>
          <cell r="AZ850">
            <v>3</v>
          </cell>
          <cell r="BA850">
            <v>2</v>
          </cell>
          <cell r="BB850">
            <v>4</v>
          </cell>
          <cell r="BC850">
            <v>4</v>
          </cell>
          <cell r="BD850">
            <v>1</v>
          </cell>
          <cell r="BE850">
            <v>0</v>
          </cell>
          <cell r="BF850">
            <v>0</v>
          </cell>
          <cell r="BG850">
            <v>1</v>
          </cell>
          <cell r="BH850">
            <v>3</v>
          </cell>
          <cell r="BI850">
            <v>0</v>
          </cell>
          <cell r="BJ850">
            <v>0</v>
          </cell>
          <cell r="BK850">
            <v>2</v>
          </cell>
          <cell r="BL850">
            <v>1</v>
          </cell>
          <cell r="BM850">
            <v>0</v>
          </cell>
          <cell r="BN850">
            <v>1</v>
          </cell>
          <cell r="BO850">
            <v>1</v>
          </cell>
          <cell r="BP850">
            <v>0</v>
          </cell>
          <cell r="BQ850">
            <v>1</v>
          </cell>
          <cell r="BR850">
            <v>1</v>
          </cell>
          <cell r="BS850">
            <v>2</v>
          </cell>
          <cell r="BT850">
            <v>2</v>
          </cell>
          <cell r="BU850">
            <v>3</v>
          </cell>
          <cell r="BV850">
            <v>1</v>
          </cell>
          <cell r="BW850">
            <v>4</v>
          </cell>
          <cell r="BX850">
            <v>1</v>
          </cell>
          <cell r="BY850">
            <v>1</v>
          </cell>
          <cell r="BZ850">
            <v>0</v>
          </cell>
          <cell r="CA850">
            <v>2</v>
          </cell>
          <cell r="CB850">
            <v>0</v>
          </cell>
          <cell r="CC850">
            <v>1</v>
          </cell>
          <cell r="CD850">
            <v>1</v>
          </cell>
          <cell r="CE850">
            <v>3</v>
          </cell>
          <cell r="CF850">
            <v>0</v>
          </cell>
          <cell r="CG850">
            <v>0</v>
          </cell>
          <cell r="CH850">
            <v>0</v>
          </cell>
          <cell r="CI850">
            <v>1</v>
          </cell>
          <cell r="CJ850">
            <v>2</v>
          </cell>
          <cell r="CK850">
            <v>1</v>
          </cell>
          <cell r="CL850">
            <v>2</v>
          </cell>
          <cell r="CM850">
            <v>0</v>
          </cell>
          <cell r="CN850">
            <v>0</v>
          </cell>
          <cell r="CO850">
            <v>0</v>
          </cell>
          <cell r="CP850">
            <v>0</v>
          </cell>
          <cell r="CQ850">
            <v>1</v>
          </cell>
          <cell r="CR850">
            <v>0</v>
          </cell>
          <cell r="CS850">
            <v>1</v>
          </cell>
          <cell r="CT850">
            <v>0</v>
          </cell>
          <cell r="CU850">
            <v>0</v>
          </cell>
          <cell r="CV850">
            <v>0</v>
          </cell>
          <cell r="CW850">
            <v>0</v>
          </cell>
          <cell r="CX850">
            <v>0</v>
          </cell>
          <cell r="CY850">
            <v>0</v>
          </cell>
          <cell r="CZ850">
            <v>0</v>
          </cell>
          <cell r="DA850">
            <v>0</v>
          </cell>
          <cell r="DB850">
            <v>0</v>
          </cell>
          <cell r="DC850">
            <v>0</v>
          </cell>
          <cell r="DD850">
            <v>0</v>
          </cell>
          <cell r="DE850">
            <v>0</v>
          </cell>
        </row>
        <row r="851">
          <cell r="A851" t="str">
            <v>ｹﾏｶﾔ52</v>
          </cell>
          <cell r="B851" t="str">
            <v>ｹﾏｶﾔ</v>
          </cell>
          <cell r="C851">
            <v>5</v>
          </cell>
          <cell r="D851">
            <v>2</v>
          </cell>
          <cell r="E851">
            <v>1</v>
          </cell>
          <cell r="F851">
            <v>1</v>
          </cell>
          <cell r="G851">
            <v>2</v>
          </cell>
          <cell r="H851">
            <v>0</v>
          </cell>
          <cell r="I851">
            <v>0</v>
          </cell>
          <cell r="J851">
            <v>2</v>
          </cell>
          <cell r="K851">
            <v>4</v>
          </cell>
          <cell r="L851">
            <v>2</v>
          </cell>
          <cell r="M851">
            <v>2</v>
          </cell>
          <cell r="N851">
            <v>2</v>
          </cell>
          <cell r="O851">
            <v>3</v>
          </cell>
          <cell r="P851">
            <v>2</v>
          </cell>
          <cell r="Q851">
            <v>2</v>
          </cell>
          <cell r="R851">
            <v>3</v>
          </cell>
          <cell r="S851">
            <v>0</v>
          </cell>
          <cell r="T851">
            <v>2</v>
          </cell>
          <cell r="U851">
            <v>0</v>
          </cell>
          <cell r="V851">
            <v>1</v>
          </cell>
          <cell r="W851">
            <v>2</v>
          </cell>
          <cell r="X851">
            <v>0</v>
          </cell>
          <cell r="Y851">
            <v>0</v>
          </cell>
          <cell r="Z851">
            <v>1</v>
          </cell>
          <cell r="AA851">
            <v>2</v>
          </cell>
          <cell r="AB851">
            <v>1</v>
          </cell>
          <cell r="AC851">
            <v>1</v>
          </cell>
          <cell r="AD851">
            <v>1</v>
          </cell>
          <cell r="AE851">
            <v>0</v>
          </cell>
          <cell r="AF851">
            <v>1</v>
          </cell>
          <cell r="AG851">
            <v>1</v>
          </cell>
          <cell r="AH851">
            <v>0</v>
          </cell>
          <cell r="AI851">
            <v>1</v>
          </cell>
          <cell r="AJ851">
            <v>1</v>
          </cell>
          <cell r="AK851">
            <v>4</v>
          </cell>
          <cell r="AL851">
            <v>1</v>
          </cell>
          <cell r="AM851">
            <v>4</v>
          </cell>
          <cell r="AN851">
            <v>1</v>
          </cell>
          <cell r="AO851">
            <v>1</v>
          </cell>
          <cell r="AP851">
            <v>5</v>
          </cell>
          <cell r="AQ851">
            <v>3</v>
          </cell>
          <cell r="AR851">
            <v>2</v>
          </cell>
          <cell r="AS851">
            <v>3</v>
          </cell>
          <cell r="AT851">
            <v>2</v>
          </cell>
          <cell r="AU851">
            <v>1</v>
          </cell>
          <cell r="AV851">
            <v>2</v>
          </cell>
          <cell r="AW851">
            <v>2</v>
          </cell>
          <cell r="AX851">
            <v>0</v>
          </cell>
          <cell r="AY851">
            <v>2</v>
          </cell>
          <cell r="AZ851">
            <v>3</v>
          </cell>
          <cell r="BA851">
            <v>4</v>
          </cell>
          <cell r="BB851">
            <v>1</v>
          </cell>
          <cell r="BC851">
            <v>1</v>
          </cell>
          <cell r="BD851">
            <v>1</v>
          </cell>
          <cell r="BE851">
            <v>2</v>
          </cell>
          <cell r="BF851">
            <v>0</v>
          </cell>
          <cell r="BG851">
            <v>1</v>
          </cell>
          <cell r="BH851">
            <v>2</v>
          </cell>
          <cell r="BI851">
            <v>0</v>
          </cell>
          <cell r="BJ851">
            <v>3</v>
          </cell>
          <cell r="BK851">
            <v>1</v>
          </cell>
          <cell r="BL851">
            <v>1</v>
          </cell>
          <cell r="BM851">
            <v>3</v>
          </cell>
          <cell r="BN851">
            <v>2</v>
          </cell>
          <cell r="BO851">
            <v>2</v>
          </cell>
          <cell r="BP851">
            <v>1</v>
          </cell>
          <cell r="BQ851">
            <v>1</v>
          </cell>
          <cell r="BR851">
            <v>4</v>
          </cell>
          <cell r="BS851">
            <v>0</v>
          </cell>
          <cell r="BT851">
            <v>1</v>
          </cell>
          <cell r="BU851">
            <v>3</v>
          </cell>
          <cell r="BV851">
            <v>1</v>
          </cell>
          <cell r="BW851">
            <v>2</v>
          </cell>
          <cell r="BX851">
            <v>3</v>
          </cell>
          <cell r="BY851">
            <v>1</v>
          </cell>
          <cell r="BZ851">
            <v>4</v>
          </cell>
          <cell r="CA851">
            <v>2</v>
          </cell>
          <cell r="CB851">
            <v>1</v>
          </cell>
          <cell r="CC851">
            <v>1</v>
          </cell>
          <cell r="CD851">
            <v>1</v>
          </cell>
          <cell r="CE851">
            <v>0</v>
          </cell>
          <cell r="CF851">
            <v>0</v>
          </cell>
          <cell r="CG851">
            <v>4</v>
          </cell>
          <cell r="CH851">
            <v>1</v>
          </cell>
          <cell r="CI851">
            <v>2</v>
          </cell>
          <cell r="CJ851">
            <v>0</v>
          </cell>
          <cell r="CK851">
            <v>0</v>
          </cell>
          <cell r="CL851">
            <v>1</v>
          </cell>
          <cell r="CM851">
            <v>1</v>
          </cell>
          <cell r="CN851">
            <v>0</v>
          </cell>
          <cell r="CO851">
            <v>1</v>
          </cell>
          <cell r="CP851">
            <v>1</v>
          </cell>
          <cell r="CQ851">
            <v>0</v>
          </cell>
          <cell r="CR851">
            <v>0</v>
          </cell>
          <cell r="CS851">
            <v>1</v>
          </cell>
          <cell r="CT851">
            <v>1</v>
          </cell>
          <cell r="CU851">
            <v>0</v>
          </cell>
          <cell r="CV851">
            <v>1</v>
          </cell>
          <cell r="CW851">
            <v>0</v>
          </cell>
          <cell r="CX851">
            <v>0</v>
          </cell>
          <cell r="CY851">
            <v>0</v>
          </cell>
          <cell r="CZ851">
            <v>0</v>
          </cell>
          <cell r="DA851">
            <v>0</v>
          </cell>
          <cell r="DB851">
            <v>0</v>
          </cell>
          <cell r="DC851">
            <v>0</v>
          </cell>
          <cell r="DD851">
            <v>0</v>
          </cell>
          <cell r="DE851">
            <v>0</v>
          </cell>
        </row>
        <row r="852">
          <cell r="A852" t="str">
            <v>ｹﾐﾂｶ51</v>
          </cell>
          <cell r="B852" t="str">
            <v>ｹﾐﾂｶ</v>
          </cell>
          <cell r="C852">
            <v>5</v>
          </cell>
          <cell r="D852">
            <v>1</v>
          </cell>
          <cell r="E852">
            <v>5</v>
          </cell>
          <cell r="F852">
            <v>11</v>
          </cell>
          <cell r="G852">
            <v>9</v>
          </cell>
          <cell r="H852">
            <v>4</v>
          </cell>
          <cell r="I852">
            <v>8</v>
          </cell>
          <cell r="J852">
            <v>2</v>
          </cell>
          <cell r="K852">
            <v>6</v>
          </cell>
          <cell r="L852">
            <v>8</v>
          </cell>
          <cell r="M852">
            <v>8</v>
          </cell>
          <cell r="N852">
            <v>7</v>
          </cell>
          <cell r="O852">
            <v>13</v>
          </cell>
          <cell r="P852">
            <v>7</v>
          </cell>
          <cell r="Q852">
            <v>10</v>
          </cell>
          <cell r="R852">
            <v>15</v>
          </cell>
          <cell r="S852">
            <v>8</v>
          </cell>
          <cell r="T852">
            <v>11</v>
          </cell>
          <cell r="U852">
            <v>8</v>
          </cell>
          <cell r="V852">
            <v>9</v>
          </cell>
          <cell r="W852">
            <v>11</v>
          </cell>
          <cell r="X852">
            <v>20</v>
          </cell>
          <cell r="Y852">
            <v>4</v>
          </cell>
          <cell r="Z852">
            <v>10</v>
          </cell>
          <cell r="AA852">
            <v>9</v>
          </cell>
          <cell r="AB852">
            <v>9</v>
          </cell>
          <cell r="AC852">
            <v>10</v>
          </cell>
          <cell r="AD852">
            <v>6</v>
          </cell>
          <cell r="AE852">
            <v>10</v>
          </cell>
          <cell r="AF852">
            <v>7</v>
          </cell>
          <cell r="AG852">
            <v>10</v>
          </cell>
          <cell r="AH852">
            <v>20</v>
          </cell>
          <cell r="AI852">
            <v>13</v>
          </cell>
          <cell r="AJ852">
            <v>9</v>
          </cell>
          <cell r="AK852">
            <v>10</v>
          </cell>
          <cell r="AL852">
            <v>9</v>
          </cell>
          <cell r="AM852">
            <v>8</v>
          </cell>
          <cell r="AN852">
            <v>10</v>
          </cell>
          <cell r="AO852">
            <v>9</v>
          </cell>
          <cell r="AP852">
            <v>16</v>
          </cell>
          <cell r="AQ852">
            <v>8</v>
          </cell>
          <cell r="AR852">
            <v>6</v>
          </cell>
          <cell r="AS852">
            <v>12</v>
          </cell>
          <cell r="AT852">
            <v>16</v>
          </cell>
          <cell r="AU852">
            <v>17</v>
          </cell>
          <cell r="AV852">
            <v>14</v>
          </cell>
          <cell r="AW852">
            <v>15</v>
          </cell>
          <cell r="AX852">
            <v>16</v>
          </cell>
          <cell r="AY852">
            <v>11</v>
          </cell>
          <cell r="AZ852">
            <v>23</v>
          </cell>
          <cell r="BA852">
            <v>20</v>
          </cell>
          <cell r="BB852">
            <v>16</v>
          </cell>
          <cell r="BC852">
            <v>14</v>
          </cell>
          <cell r="BD852">
            <v>12</v>
          </cell>
          <cell r="BE852">
            <v>12</v>
          </cell>
          <cell r="BF852">
            <v>11</v>
          </cell>
          <cell r="BG852">
            <v>18</v>
          </cell>
          <cell r="BH852">
            <v>16</v>
          </cell>
          <cell r="BI852">
            <v>15</v>
          </cell>
          <cell r="BJ852">
            <v>18</v>
          </cell>
          <cell r="BK852">
            <v>20</v>
          </cell>
          <cell r="BL852">
            <v>16</v>
          </cell>
          <cell r="BM852">
            <v>19</v>
          </cell>
          <cell r="BN852">
            <v>14</v>
          </cell>
          <cell r="BO852">
            <v>8</v>
          </cell>
          <cell r="BP852">
            <v>10</v>
          </cell>
          <cell r="BQ852">
            <v>14</v>
          </cell>
          <cell r="BR852">
            <v>13</v>
          </cell>
          <cell r="BS852">
            <v>20</v>
          </cell>
          <cell r="BT852">
            <v>22</v>
          </cell>
          <cell r="BU852">
            <v>25</v>
          </cell>
          <cell r="BV852">
            <v>19</v>
          </cell>
          <cell r="BW852">
            <v>15</v>
          </cell>
          <cell r="BX852">
            <v>18</v>
          </cell>
          <cell r="BY852">
            <v>12</v>
          </cell>
          <cell r="BZ852">
            <v>17</v>
          </cell>
          <cell r="CA852">
            <v>16</v>
          </cell>
          <cell r="CB852">
            <v>21</v>
          </cell>
          <cell r="CC852">
            <v>15</v>
          </cell>
          <cell r="CD852">
            <v>15</v>
          </cell>
          <cell r="CE852">
            <v>16</v>
          </cell>
          <cell r="CF852">
            <v>16</v>
          </cell>
          <cell r="CG852">
            <v>13</v>
          </cell>
          <cell r="CH852">
            <v>13</v>
          </cell>
          <cell r="CI852">
            <v>9</v>
          </cell>
          <cell r="CJ852">
            <v>11</v>
          </cell>
          <cell r="CK852">
            <v>6</v>
          </cell>
          <cell r="CL852">
            <v>4</v>
          </cell>
          <cell r="CM852">
            <v>10</v>
          </cell>
          <cell r="CN852">
            <v>8</v>
          </cell>
          <cell r="CO852">
            <v>9</v>
          </cell>
          <cell r="CP852">
            <v>9</v>
          </cell>
          <cell r="CQ852">
            <v>5</v>
          </cell>
          <cell r="CR852">
            <v>9</v>
          </cell>
          <cell r="CS852">
            <v>1</v>
          </cell>
          <cell r="CT852">
            <v>3</v>
          </cell>
          <cell r="CU852">
            <v>1</v>
          </cell>
          <cell r="CV852">
            <v>1</v>
          </cell>
          <cell r="CW852">
            <v>1</v>
          </cell>
          <cell r="CX852">
            <v>1</v>
          </cell>
          <cell r="CY852">
            <v>0</v>
          </cell>
          <cell r="CZ852">
            <v>0</v>
          </cell>
          <cell r="DA852">
            <v>0</v>
          </cell>
          <cell r="DB852">
            <v>0</v>
          </cell>
          <cell r="DC852">
            <v>0</v>
          </cell>
          <cell r="DD852">
            <v>0</v>
          </cell>
          <cell r="DE852">
            <v>0</v>
          </cell>
        </row>
        <row r="853">
          <cell r="A853" t="str">
            <v>ｹﾐﾂｶ52</v>
          </cell>
          <cell r="B853" t="str">
            <v>ｹﾐﾂｶ</v>
          </cell>
          <cell r="C853">
            <v>5</v>
          </cell>
          <cell r="D853">
            <v>2</v>
          </cell>
          <cell r="E853">
            <v>7</v>
          </cell>
          <cell r="F853">
            <v>3</v>
          </cell>
          <cell r="G853">
            <v>7</v>
          </cell>
          <cell r="H853">
            <v>3</v>
          </cell>
          <cell r="I853">
            <v>4</v>
          </cell>
          <cell r="J853">
            <v>3</v>
          </cell>
          <cell r="K853">
            <v>9</v>
          </cell>
          <cell r="L853">
            <v>4</v>
          </cell>
          <cell r="M853">
            <v>9</v>
          </cell>
          <cell r="N853">
            <v>8</v>
          </cell>
          <cell r="O853">
            <v>7</v>
          </cell>
          <cell r="P853">
            <v>6</v>
          </cell>
          <cell r="Q853">
            <v>8</v>
          </cell>
          <cell r="R853">
            <v>9</v>
          </cell>
          <cell r="S853">
            <v>6</v>
          </cell>
          <cell r="T853">
            <v>9</v>
          </cell>
          <cell r="U853">
            <v>8</v>
          </cell>
          <cell r="V853">
            <v>10</v>
          </cell>
          <cell r="W853">
            <v>13</v>
          </cell>
          <cell r="X853">
            <v>15</v>
          </cell>
          <cell r="Y853">
            <v>17</v>
          </cell>
          <cell r="Z853">
            <v>14</v>
          </cell>
          <cell r="AA853">
            <v>12</v>
          </cell>
          <cell r="AB853">
            <v>9</v>
          </cell>
          <cell r="AC853">
            <v>12</v>
          </cell>
          <cell r="AD853">
            <v>8</v>
          </cell>
          <cell r="AE853">
            <v>8</v>
          </cell>
          <cell r="AF853">
            <v>11</v>
          </cell>
          <cell r="AG853">
            <v>13</v>
          </cell>
          <cell r="AH853">
            <v>10</v>
          </cell>
          <cell r="AI853">
            <v>7</v>
          </cell>
          <cell r="AJ853">
            <v>7</v>
          </cell>
          <cell r="AK853">
            <v>10</v>
          </cell>
          <cell r="AL853">
            <v>8</v>
          </cell>
          <cell r="AM853">
            <v>5</v>
          </cell>
          <cell r="AN853">
            <v>6</v>
          </cell>
          <cell r="AO853">
            <v>11</v>
          </cell>
          <cell r="AP853">
            <v>10</v>
          </cell>
          <cell r="AQ853">
            <v>9</v>
          </cell>
          <cell r="AR853">
            <v>10</v>
          </cell>
          <cell r="AS853">
            <v>14</v>
          </cell>
          <cell r="AT853">
            <v>12</v>
          </cell>
          <cell r="AU853">
            <v>12</v>
          </cell>
          <cell r="AV853">
            <v>14</v>
          </cell>
          <cell r="AW853">
            <v>10</v>
          </cell>
          <cell r="AX853">
            <v>17</v>
          </cell>
          <cell r="AY853">
            <v>10</v>
          </cell>
          <cell r="AZ853">
            <v>14</v>
          </cell>
          <cell r="BA853">
            <v>17</v>
          </cell>
          <cell r="BB853">
            <v>27</v>
          </cell>
          <cell r="BC853">
            <v>11</v>
          </cell>
          <cell r="BD853">
            <v>7</v>
          </cell>
          <cell r="BE853">
            <v>19</v>
          </cell>
          <cell r="BF853">
            <v>19</v>
          </cell>
          <cell r="BG853">
            <v>19</v>
          </cell>
          <cell r="BH853">
            <v>14</v>
          </cell>
          <cell r="BI853">
            <v>8</v>
          </cell>
          <cell r="BJ853">
            <v>18</v>
          </cell>
          <cell r="BK853">
            <v>16</v>
          </cell>
          <cell r="BL853">
            <v>18</v>
          </cell>
          <cell r="BM853">
            <v>15</v>
          </cell>
          <cell r="BN853">
            <v>21</v>
          </cell>
          <cell r="BO853">
            <v>14</v>
          </cell>
          <cell r="BP853">
            <v>19</v>
          </cell>
          <cell r="BQ853">
            <v>24</v>
          </cell>
          <cell r="BR853">
            <v>20</v>
          </cell>
          <cell r="BS853">
            <v>16</v>
          </cell>
          <cell r="BT853">
            <v>18</v>
          </cell>
          <cell r="BU853">
            <v>23</v>
          </cell>
          <cell r="BV853">
            <v>18</v>
          </cell>
          <cell r="BW853">
            <v>21</v>
          </cell>
          <cell r="BX853">
            <v>17</v>
          </cell>
          <cell r="BY853">
            <v>18</v>
          </cell>
          <cell r="BZ853">
            <v>18</v>
          </cell>
          <cell r="CA853">
            <v>17</v>
          </cell>
          <cell r="CB853">
            <v>28</v>
          </cell>
          <cell r="CC853">
            <v>21</v>
          </cell>
          <cell r="CD853">
            <v>9</v>
          </cell>
          <cell r="CE853">
            <v>14</v>
          </cell>
          <cell r="CF853">
            <v>13</v>
          </cell>
          <cell r="CG853">
            <v>14</v>
          </cell>
          <cell r="CH853">
            <v>16</v>
          </cell>
          <cell r="CI853">
            <v>22</v>
          </cell>
          <cell r="CJ853">
            <v>25</v>
          </cell>
          <cell r="CK853">
            <v>18</v>
          </cell>
          <cell r="CL853">
            <v>23</v>
          </cell>
          <cell r="CM853">
            <v>10</v>
          </cell>
          <cell r="CN853">
            <v>14</v>
          </cell>
          <cell r="CO853">
            <v>18</v>
          </cell>
          <cell r="CP853">
            <v>13</v>
          </cell>
          <cell r="CQ853">
            <v>11</v>
          </cell>
          <cell r="CR853">
            <v>10</v>
          </cell>
          <cell r="CS853">
            <v>6</v>
          </cell>
          <cell r="CT853">
            <v>14</v>
          </cell>
          <cell r="CU853">
            <v>3</v>
          </cell>
          <cell r="CV853">
            <v>6</v>
          </cell>
          <cell r="CW853">
            <v>7</v>
          </cell>
          <cell r="CX853">
            <v>4</v>
          </cell>
          <cell r="CY853">
            <v>1</v>
          </cell>
          <cell r="CZ853">
            <v>0</v>
          </cell>
          <cell r="DA853">
            <v>0</v>
          </cell>
          <cell r="DB853">
            <v>0</v>
          </cell>
          <cell r="DC853">
            <v>0</v>
          </cell>
          <cell r="DD853">
            <v>1</v>
          </cell>
          <cell r="DE853">
            <v>0</v>
          </cell>
        </row>
        <row r="854">
          <cell r="A854" t="str">
            <v>ｷﾀｸ 51</v>
          </cell>
          <cell r="B854" t="str">
            <v xml:space="preserve">ｷﾀｸ </v>
          </cell>
          <cell r="C854">
            <v>5</v>
          </cell>
          <cell r="D854">
            <v>1</v>
          </cell>
          <cell r="E854">
            <v>360</v>
          </cell>
          <cell r="F854">
            <v>386</v>
          </cell>
          <cell r="G854">
            <v>412</v>
          </cell>
          <cell r="H854">
            <v>433</v>
          </cell>
          <cell r="I854">
            <v>426</v>
          </cell>
          <cell r="J854">
            <v>407</v>
          </cell>
          <cell r="K854">
            <v>423</v>
          </cell>
          <cell r="L854">
            <v>442</v>
          </cell>
          <cell r="M854">
            <v>444</v>
          </cell>
          <cell r="N854">
            <v>433</v>
          </cell>
          <cell r="O854">
            <v>486</v>
          </cell>
          <cell r="P854">
            <v>422</v>
          </cell>
          <cell r="Q854">
            <v>446</v>
          </cell>
          <cell r="R854">
            <v>463</v>
          </cell>
          <cell r="S854">
            <v>460</v>
          </cell>
          <cell r="T854">
            <v>480</v>
          </cell>
          <cell r="U854">
            <v>471</v>
          </cell>
          <cell r="V854">
            <v>437</v>
          </cell>
          <cell r="W854">
            <v>441</v>
          </cell>
          <cell r="X854">
            <v>455</v>
          </cell>
          <cell r="Y854">
            <v>457</v>
          </cell>
          <cell r="Z854">
            <v>451</v>
          </cell>
          <cell r="AA854">
            <v>428</v>
          </cell>
          <cell r="AB854">
            <v>490</v>
          </cell>
          <cell r="AC854">
            <v>427</v>
          </cell>
          <cell r="AD854">
            <v>438</v>
          </cell>
          <cell r="AE854">
            <v>440</v>
          </cell>
          <cell r="AF854">
            <v>427</v>
          </cell>
          <cell r="AG854">
            <v>455</v>
          </cell>
          <cell r="AH854">
            <v>445</v>
          </cell>
          <cell r="AI854">
            <v>479</v>
          </cell>
          <cell r="AJ854">
            <v>508</v>
          </cell>
          <cell r="AK854">
            <v>552</v>
          </cell>
          <cell r="AL854">
            <v>556</v>
          </cell>
          <cell r="AM854">
            <v>551</v>
          </cell>
          <cell r="AN854">
            <v>586</v>
          </cell>
          <cell r="AO854">
            <v>565</v>
          </cell>
          <cell r="AP854">
            <v>631</v>
          </cell>
          <cell r="AQ854">
            <v>632</v>
          </cell>
          <cell r="AR854">
            <v>623</v>
          </cell>
          <cell r="AS854">
            <v>634</v>
          </cell>
          <cell r="AT854">
            <v>681</v>
          </cell>
          <cell r="AU854">
            <v>709</v>
          </cell>
          <cell r="AV854">
            <v>659</v>
          </cell>
          <cell r="AW854">
            <v>691</v>
          </cell>
          <cell r="AX854">
            <v>732</v>
          </cell>
          <cell r="AY854">
            <v>663</v>
          </cell>
          <cell r="AZ854">
            <v>646</v>
          </cell>
          <cell r="BA854">
            <v>635</v>
          </cell>
          <cell r="BB854">
            <v>577</v>
          </cell>
          <cell r="BC854">
            <v>601</v>
          </cell>
          <cell r="BD854">
            <v>420</v>
          </cell>
          <cell r="BE854">
            <v>617</v>
          </cell>
          <cell r="BF854">
            <v>596</v>
          </cell>
          <cell r="BG854">
            <v>636</v>
          </cell>
          <cell r="BH854">
            <v>568</v>
          </cell>
          <cell r="BI854">
            <v>568</v>
          </cell>
          <cell r="BJ854">
            <v>564</v>
          </cell>
          <cell r="BK854">
            <v>600</v>
          </cell>
          <cell r="BL854">
            <v>634</v>
          </cell>
          <cell r="BM854">
            <v>575</v>
          </cell>
          <cell r="BN854">
            <v>682</v>
          </cell>
          <cell r="BO854">
            <v>673</v>
          </cell>
          <cell r="BP854">
            <v>569</v>
          </cell>
          <cell r="BQ854">
            <v>687</v>
          </cell>
          <cell r="BR854">
            <v>735</v>
          </cell>
          <cell r="BS854">
            <v>724</v>
          </cell>
          <cell r="BT854">
            <v>819</v>
          </cell>
          <cell r="BU854">
            <v>802</v>
          </cell>
          <cell r="BV854">
            <v>878</v>
          </cell>
          <cell r="BW854">
            <v>732</v>
          </cell>
          <cell r="BX854">
            <v>454</v>
          </cell>
          <cell r="BY854">
            <v>487</v>
          </cell>
          <cell r="BZ854">
            <v>547</v>
          </cell>
          <cell r="CA854">
            <v>539</v>
          </cell>
          <cell r="CB854">
            <v>514</v>
          </cell>
          <cell r="CC854">
            <v>465</v>
          </cell>
          <cell r="CD854">
            <v>470</v>
          </cell>
          <cell r="CE854">
            <v>343</v>
          </cell>
          <cell r="CF854">
            <v>375</v>
          </cell>
          <cell r="CG854">
            <v>336</v>
          </cell>
          <cell r="CH854">
            <v>380</v>
          </cell>
          <cell r="CI854">
            <v>322</v>
          </cell>
          <cell r="CJ854">
            <v>290</v>
          </cell>
          <cell r="CK854">
            <v>235</v>
          </cell>
          <cell r="CL854">
            <v>227</v>
          </cell>
          <cell r="CM854">
            <v>240</v>
          </cell>
          <cell r="CN854">
            <v>193</v>
          </cell>
          <cell r="CO854">
            <v>182</v>
          </cell>
          <cell r="CP854">
            <v>159</v>
          </cell>
          <cell r="CQ854">
            <v>130</v>
          </cell>
          <cell r="CR854">
            <v>116</v>
          </cell>
          <cell r="CS854">
            <v>89</v>
          </cell>
          <cell r="CT854">
            <v>60</v>
          </cell>
          <cell r="CU854">
            <v>46</v>
          </cell>
          <cell r="CV854">
            <v>20</v>
          </cell>
          <cell r="CW854">
            <v>14</v>
          </cell>
          <cell r="CX854">
            <v>20</v>
          </cell>
          <cell r="CY854">
            <v>9</v>
          </cell>
          <cell r="CZ854">
            <v>7</v>
          </cell>
          <cell r="DA854">
            <v>3</v>
          </cell>
          <cell r="DB854">
            <v>3</v>
          </cell>
          <cell r="DC854">
            <v>1</v>
          </cell>
          <cell r="DD854">
            <v>3</v>
          </cell>
          <cell r="DE854">
            <v>2</v>
          </cell>
        </row>
        <row r="855">
          <cell r="A855" t="str">
            <v>ｷﾀｸ 52</v>
          </cell>
          <cell r="B855" t="str">
            <v xml:space="preserve">ｷﾀｸ </v>
          </cell>
          <cell r="C855">
            <v>5</v>
          </cell>
          <cell r="D855">
            <v>2</v>
          </cell>
          <cell r="E855">
            <v>289</v>
          </cell>
          <cell r="F855">
            <v>374</v>
          </cell>
          <cell r="G855">
            <v>367</v>
          </cell>
          <cell r="H855">
            <v>399</v>
          </cell>
          <cell r="I855">
            <v>424</v>
          </cell>
          <cell r="J855">
            <v>422</v>
          </cell>
          <cell r="K855">
            <v>394</v>
          </cell>
          <cell r="L855">
            <v>425</v>
          </cell>
          <cell r="M855">
            <v>433</v>
          </cell>
          <cell r="N855">
            <v>435</v>
          </cell>
          <cell r="O855">
            <v>394</v>
          </cell>
          <cell r="P855">
            <v>411</v>
          </cell>
          <cell r="Q855">
            <v>375</v>
          </cell>
          <cell r="R855">
            <v>408</v>
          </cell>
          <cell r="S855">
            <v>416</v>
          </cell>
          <cell r="T855">
            <v>420</v>
          </cell>
          <cell r="U855">
            <v>426</v>
          </cell>
          <cell r="V855">
            <v>430</v>
          </cell>
          <cell r="W855">
            <v>462</v>
          </cell>
          <cell r="X855">
            <v>445</v>
          </cell>
          <cell r="Y855">
            <v>457</v>
          </cell>
          <cell r="Z855">
            <v>436</v>
          </cell>
          <cell r="AA855">
            <v>403</v>
          </cell>
          <cell r="AB855">
            <v>404</v>
          </cell>
          <cell r="AC855">
            <v>379</v>
          </cell>
          <cell r="AD855">
            <v>377</v>
          </cell>
          <cell r="AE855">
            <v>398</v>
          </cell>
          <cell r="AF855">
            <v>400</v>
          </cell>
          <cell r="AG855">
            <v>410</v>
          </cell>
          <cell r="AH855">
            <v>455</v>
          </cell>
          <cell r="AI855">
            <v>458</v>
          </cell>
          <cell r="AJ855">
            <v>488</v>
          </cell>
          <cell r="AK855">
            <v>522</v>
          </cell>
          <cell r="AL855">
            <v>506</v>
          </cell>
          <cell r="AM855">
            <v>514</v>
          </cell>
          <cell r="AN855">
            <v>573</v>
          </cell>
          <cell r="AO855">
            <v>556</v>
          </cell>
          <cell r="AP855">
            <v>542</v>
          </cell>
          <cell r="AQ855">
            <v>605</v>
          </cell>
          <cell r="AR855">
            <v>542</v>
          </cell>
          <cell r="AS855">
            <v>566</v>
          </cell>
          <cell r="AT855">
            <v>587</v>
          </cell>
          <cell r="AU855">
            <v>629</v>
          </cell>
          <cell r="AV855">
            <v>638</v>
          </cell>
          <cell r="AW855">
            <v>649</v>
          </cell>
          <cell r="AX855">
            <v>644</v>
          </cell>
          <cell r="AY855">
            <v>666</v>
          </cell>
          <cell r="AZ855">
            <v>607</v>
          </cell>
          <cell r="BA855">
            <v>591</v>
          </cell>
          <cell r="BB855">
            <v>671</v>
          </cell>
          <cell r="BC855">
            <v>610</v>
          </cell>
          <cell r="BD855">
            <v>426</v>
          </cell>
          <cell r="BE855">
            <v>633</v>
          </cell>
          <cell r="BF855">
            <v>563</v>
          </cell>
          <cell r="BG855">
            <v>576</v>
          </cell>
          <cell r="BH855">
            <v>549</v>
          </cell>
          <cell r="BI855">
            <v>567</v>
          </cell>
          <cell r="BJ855">
            <v>568</v>
          </cell>
          <cell r="BK855">
            <v>619</v>
          </cell>
          <cell r="BL855">
            <v>583</v>
          </cell>
          <cell r="BM855">
            <v>593</v>
          </cell>
          <cell r="BN855">
            <v>652</v>
          </cell>
          <cell r="BO855">
            <v>655</v>
          </cell>
          <cell r="BP855">
            <v>615</v>
          </cell>
          <cell r="BQ855">
            <v>738</v>
          </cell>
          <cell r="BR855">
            <v>722</v>
          </cell>
          <cell r="BS855">
            <v>711</v>
          </cell>
          <cell r="BT855">
            <v>771</v>
          </cell>
          <cell r="BU855">
            <v>823</v>
          </cell>
          <cell r="BV855">
            <v>796</v>
          </cell>
          <cell r="BW855">
            <v>702</v>
          </cell>
          <cell r="BX855">
            <v>456</v>
          </cell>
          <cell r="BY855">
            <v>543</v>
          </cell>
          <cell r="BZ855">
            <v>611</v>
          </cell>
          <cell r="CA855">
            <v>545</v>
          </cell>
          <cell r="CB855">
            <v>537</v>
          </cell>
          <cell r="CC855">
            <v>544</v>
          </cell>
          <cell r="CD855">
            <v>498</v>
          </cell>
          <cell r="CE855">
            <v>424</v>
          </cell>
          <cell r="CF855">
            <v>448</v>
          </cell>
          <cell r="CG855">
            <v>485</v>
          </cell>
          <cell r="CH855">
            <v>443</v>
          </cell>
          <cell r="CI855">
            <v>424</v>
          </cell>
          <cell r="CJ855">
            <v>446</v>
          </cell>
          <cell r="CK855">
            <v>431</v>
          </cell>
          <cell r="CL855">
            <v>423</v>
          </cell>
          <cell r="CM855">
            <v>388</v>
          </cell>
          <cell r="CN855">
            <v>355</v>
          </cell>
          <cell r="CO855">
            <v>335</v>
          </cell>
          <cell r="CP855">
            <v>338</v>
          </cell>
          <cell r="CQ855">
            <v>295</v>
          </cell>
          <cell r="CR855">
            <v>243</v>
          </cell>
          <cell r="CS855">
            <v>222</v>
          </cell>
          <cell r="CT855">
            <v>171</v>
          </cell>
          <cell r="CU855">
            <v>164</v>
          </cell>
          <cell r="CV855">
            <v>111</v>
          </cell>
          <cell r="CW855">
            <v>78</v>
          </cell>
          <cell r="CX855">
            <v>71</v>
          </cell>
          <cell r="CY855">
            <v>34</v>
          </cell>
          <cell r="CZ855">
            <v>33</v>
          </cell>
          <cell r="DA855">
            <v>9</v>
          </cell>
          <cell r="DB855">
            <v>19</v>
          </cell>
          <cell r="DC855">
            <v>9</v>
          </cell>
          <cell r="DD855">
            <v>3</v>
          </cell>
          <cell r="DE855">
            <v>7</v>
          </cell>
        </row>
        <row r="856">
          <cell r="A856" t="str">
            <v>ｱﾌﾞﾗ61</v>
          </cell>
          <cell r="B856" t="str">
            <v>ｱﾌﾞﾗ</v>
          </cell>
          <cell r="C856">
            <v>6</v>
          </cell>
          <cell r="D856">
            <v>1</v>
          </cell>
          <cell r="E856">
            <v>1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1</v>
          </cell>
          <cell r="L856">
            <v>1</v>
          </cell>
          <cell r="M856">
            <v>0</v>
          </cell>
          <cell r="N856">
            <v>1</v>
          </cell>
          <cell r="O856">
            <v>2</v>
          </cell>
          <cell r="P856">
            <v>2</v>
          </cell>
          <cell r="Q856">
            <v>1</v>
          </cell>
          <cell r="R856">
            <v>2</v>
          </cell>
          <cell r="S856">
            <v>4</v>
          </cell>
          <cell r="T856">
            <v>2</v>
          </cell>
          <cell r="U856">
            <v>2</v>
          </cell>
          <cell r="V856">
            <v>3</v>
          </cell>
          <cell r="W856">
            <v>2</v>
          </cell>
          <cell r="X856">
            <v>4</v>
          </cell>
          <cell r="Y856">
            <v>1</v>
          </cell>
          <cell r="Z856">
            <v>3</v>
          </cell>
          <cell r="AA856">
            <v>1</v>
          </cell>
          <cell r="AB856">
            <v>1</v>
          </cell>
          <cell r="AC856">
            <v>2</v>
          </cell>
          <cell r="AD856">
            <v>3</v>
          </cell>
          <cell r="AE856">
            <v>2</v>
          </cell>
          <cell r="AF856">
            <v>1</v>
          </cell>
          <cell r="AG856">
            <v>1</v>
          </cell>
          <cell r="AH856">
            <v>0</v>
          </cell>
          <cell r="AI856">
            <v>2</v>
          </cell>
          <cell r="AJ856">
            <v>1</v>
          </cell>
          <cell r="AK856">
            <v>2</v>
          </cell>
          <cell r="AL856">
            <v>3</v>
          </cell>
          <cell r="AM856">
            <v>0</v>
          </cell>
          <cell r="AN856">
            <v>3</v>
          </cell>
          <cell r="AO856">
            <v>3</v>
          </cell>
          <cell r="AP856">
            <v>1</v>
          </cell>
          <cell r="AQ856">
            <v>2</v>
          </cell>
          <cell r="AR856">
            <v>5</v>
          </cell>
          <cell r="AS856">
            <v>2</v>
          </cell>
          <cell r="AT856">
            <v>5</v>
          </cell>
          <cell r="AU856">
            <v>5</v>
          </cell>
          <cell r="AV856">
            <v>2</v>
          </cell>
          <cell r="AW856">
            <v>2</v>
          </cell>
          <cell r="AX856">
            <v>5</v>
          </cell>
          <cell r="AY856">
            <v>3</v>
          </cell>
          <cell r="AZ856">
            <v>4</v>
          </cell>
          <cell r="BA856">
            <v>4</v>
          </cell>
          <cell r="BB856">
            <v>4</v>
          </cell>
          <cell r="BC856">
            <v>3</v>
          </cell>
          <cell r="BD856">
            <v>1</v>
          </cell>
          <cell r="BE856">
            <v>6</v>
          </cell>
          <cell r="BF856">
            <v>3</v>
          </cell>
          <cell r="BG856">
            <v>0</v>
          </cell>
          <cell r="BH856">
            <v>2</v>
          </cell>
          <cell r="BI856">
            <v>5</v>
          </cell>
          <cell r="BJ856">
            <v>1</v>
          </cell>
          <cell r="BK856">
            <v>2</v>
          </cell>
          <cell r="BL856">
            <v>2</v>
          </cell>
          <cell r="BM856">
            <v>2</v>
          </cell>
          <cell r="BN856">
            <v>5</v>
          </cell>
          <cell r="BO856">
            <v>1</v>
          </cell>
          <cell r="BP856">
            <v>1</v>
          </cell>
          <cell r="BQ856">
            <v>1</v>
          </cell>
          <cell r="BR856">
            <v>4</v>
          </cell>
          <cell r="BS856">
            <v>6</v>
          </cell>
          <cell r="BT856">
            <v>5</v>
          </cell>
          <cell r="BU856">
            <v>4</v>
          </cell>
          <cell r="BV856">
            <v>6</v>
          </cell>
          <cell r="BW856">
            <v>5</v>
          </cell>
          <cell r="BX856">
            <v>4</v>
          </cell>
          <cell r="BY856">
            <v>3</v>
          </cell>
          <cell r="BZ856">
            <v>1</v>
          </cell>
          <cell r="CA856">
            <v>7</v>
          </cell>
          <cell r="CB856">
            <v>3</v>
          </cell>
          <cell r="CC856">
            <v>2</v>
          </cell>
          <cell r="CD856">
            <v>6</v>
          </cell>
          <cell r="CE856">
            <v>3</v>
          </cell>
          <cell r="CF856">
            <v>6</v>
          </cell>
          <cell r="CG856">
            <v>1</v>
          </cell>
          <cell r="CH856">
            <v>3</v>
          </cell>
          <cell r="CI856">
            <v>1</v>
          </cell>
          <cell r="CJ856">
            <v>1</v>
          </cell>
          <cell r="CK856">
            <v>2</v>
          </cell>
          <cell r="CL856">
            <v>4</v>
          </cell>
          <cell r="CM856">
            <v>1</v>
          </cell>
          <cell r="CN856">
            <v>1</v>
          </cell>
          <cell r="CO856">
            <v>2</v>
          </cell>
          <cell r="CP856">
            <v>0</v>
          </cell>
          <cell r="CQ856">
            <v>0</v>
          </cell>
          <cell r="CR856">
            <v>1</v>
          </cell>
          <cell r="CS856">
            <v>0</v>
          </cell>
          <cell r="CT856">
            <v>0</v>
          </cell>
          <cell r="CU856">
            <v>0</v>
          </cell>
          <cell r="CV856">
            <v>0</v>
          </cell>
          <cell r="CW856">
            <v>0</v>
          </cell>
          <cell r="CX856">
            <v>0</v>
          </cell>
          <cell r="CY856">
            <v>0</v>
          </cell>
          <cell r="CZ856">
            <v>0</v>
          </cell>
          <cell r="DA856">
            <v>0</v>
          </cell>
          <cell r="DB856">
            <v>0</v>
          </cell>
          <cell r="DC856">
            <v>0</v>
          </cell>
          <cell r="DD856">
            <v>0</v>
          </cell>
          <cell r="DE856">
            <v>0</v>
          </cell>
        </row>
        <row r="857">
          <cell r="A857" t="str">
            <v>ｱﾌﾞﾗ62</v>
          </cell>
          <cell r="B857" t="str">
            <v>ｱﾌﾞﾗ</v>
          </cell>
          <cell r="C857">
            <v>6</v>
          </cell>
          <cell r="D857">
            <v>2</v>
          </cell>
          <cell r="E857">
            <v>0</v>
          </cell>
          <cell r="F857">
            <v>2</v>
          </cell>
          <cell r="G857">
            <v>1</v>
          </cell>
          <cell r="H857">
            <v>0</v>
          </cell>
          <cell r="I857">
            <v>0</v>
          </cell>
          <cell r="J857">
            <v>0</v>
          </cell>
          <cell r="K857">
            <v>1</v>
          </cell>
          <cell r="L857">
            <v>0</v>
          </cell>
          <cell r="M857">
            <v>3</v>
          </cell>
          <cell r="N857">
            <v>3</v>
          </cell>
          <cell r="O857">
            <v>2</v>
          </cell>
          <cell r="P857">
            <v>5</v>
          </cell>
          <cell r="Q857">
            <v>2</v>
          </cell>
          <cell r="R857">
            <v>3</v>
          </cell>
          <cell r="S857">
            <v>3</v>
          </cell>
          <cell r="T857">
            <v>2</v>
          </cell>
          <cell r="U857">
            <v>5</v>
          </cell>
          <cell r="V857">
            <v>3</v>
          </cell>
          <cell r="W857">
            <v>4</v>
          </cell>
          <cell r="X857">
            <v>3</v>
          </cell>
          <cell r="Y857">
            <v>0</v>
          </cell>
          <cell r="Z857">
            <v>3</v>
          </cell>
          <cell r="AA857">
            <v>2</v>
          </cell>
          <cell r="AB857">
            <v>2</v>
          </cell>
          <cell r="AC857">
            <v>0</v>
          </cell>
          <cell r="AD857">
            <v>5</v>
          </cell>
          <cell r="AE857">
            <v>1</v>
          </cell>
          <cell r="AF857">
            <v>2</v>
          </cell>
          <cell r="AG857">
            <v>0</v>
          </cell>
          <cell r="AH857">
            <v>1</v>
          </cell>
          <cell r="AI857">
            <v>2</v>
          </cell>
          <cell r="AJ857">
            <v>4</v>
          </cell>
          <cell r="AK857">
            <v>3</v>
          </cell>
          <cell r="AL857">
            <v>3</v>
          </cell>
          <cell r="AM857">
            <v>0</v>
          </cell>
          <cell r="AN857">
            <v>2</v>
          </cell>
          <cell r="AO857">
            <v>1</v>
          </cell>
          <cell r="AP857">
            <v>0</v>
          </cell>
          <cell r="AQ857">
            <v>3</v>
          </cell>
          <cell r="AR857">
            <v>2</v>
          </cell>
          <cell r="AS857">
            <v>4</v>
          </cell>
          <cell r="AT857">
            <v>2</v>
          </cell>
          <cell r="AU857">
            <v>3</v>
          </cell>
          <cell r="AV857">
            <v>5</v>
          </cell>
          <cell r="AW857">
            <v>7</v>
          </cell>
          <cell r="AX857">
            <v>6</v>
          </cell>
          <cell r="AY857">
            <v>4</v>
          </cell>
          <cell r="AZ857">
            <v>6</v>
          </cell>
          <cell r="BA857">
            <v>1</v>
          </cell>
          <cell r="BB857">
            <v>3</v>
          </cell>
          <cell r="BC857">
            <v>2</v>
          </cell>
          <cell r="BD857">
            <v>4</v>
          </cell>
          <cell r="BE857">
            <v>3</v>
          </cell>
          <cell r="BF857">
            <v>1</v>
          </cell>
          <cell r="BG857">
            <v>5</v>
          </cell>
          <cell r="BH857">
            <v>0</v>
          </cell>
          <cell r="BI857">
            <v>4</v>
          </cell>
          <cell r="BJ857">
            <v>3</v>
          </cell>
          <cell r="BK857">
            <v>0</v>
          </cell>
          <cell r="BL857">
            <v>2</v>
          </cell>
          <cell r="BM857">
            <v>4</v>
          </cell>
          <cell r="BN857">
            <v>3</v>
          </cell>
          <cell r="BO857">
            <v>4</v>
          </cell>
          <cell r="BP857">
            <v>3</v>
          </cell>
          <cell r="BQ857">
            <v>4</v>
          </cell>
          <cell r="BR857">
            <v>4</v>
          </cell>
          <cell r="BS857">
            <v>6</v>
          </cell>
          <cell r="BT857">
            <v>3</v>
          </cell>
          <cell r="BU857">
            <v>5</v>
          </cell>
          <cell r="BV857">
            <v>11</v>
          </cell>
          <cell r="BW857">
            <v>6</v>
          </cell>
          <cell r="BX857">
            <v>3</v>
          </cell>
          <cell r="BY857">
            <v>3</v>
          </cell>
          <cell r="BZ857">
            <v>4</v>
          </cell>
          <cell r="CA857">
            <v>3</v>
          </cell>
          <cell r="CB857">
            <v>4</v>
          </cell>
          <cell r="CC857">
            <v>5</v>
          </cell>
          <cell r="CD857">
            <v>1</v>
          </cell>
          <cell r="CE857">
            <v>6</v>
          </cell>
          <cell r="CF857">
            <v>2</v>
          </cell>
          <cell r="CG857">
            <v>1</v>
          </cell>
          <cell r="CH857">
            <v>1</v>
          </cell>
          <cell r="CI857">
            <v>2</v>
          </cell>
          <cell r="CJ857">
            <v>3</v>
          </cell>
          <cell r="CK857">
            <v>4</v>
          </cell>
          <cell r="CL857">
            <v>1</v>
          </cell>
          <cell r="CM857">
            <v>1</v>
          </cell>
          <cell r="CN857">
            <v>2</v>
          </cell>
          <cell r="CO857">
            <v>2</v>
          </cell>
          <cell r="CP857">
            <v>1</v>
          </cell>
          <cell r="CQ857">
            <v>0</v>
          </cell>
          <cell r="CR857">
            <v>0</v>
          </cell>
          <cell r="CS857">
            <v>2</v>
          </cell>
          <cell r="CT857">
            <v>0</v>
          </cell>
          <cell r="CU857">
            <v>0</v>
          </cell>
          <cell r="CV857">
            <v>0</v>
          </cell>
          <cell r="CW857">
            <v>0</v>
          </cell>
          <cell r="CX857">
            <v>0</v>
          </cell>
          <cell r="CY857">
            <v>0</v>
          </cell>
          <cell r="CZ857">
            <v>0</v>
          </cell>
          <cell r="DA857">
            <v>0</v>
          </cell>
          <cell r="DB857">
            <v>0</v>
          </cell>
          <cell r="DC857">
            <v>0</v>
          </cell>
          <cell r="DD857">
            <v>0</v>
          </cell>
          <cell r="DE857">
            <v>0</v>
          </cell>
        </row>
        <row r="858">
          <cell r="A858" t="str">
            <v>ｳﾁﾉ 61</v>
          </cell>
          <cell r="B858" t="str">
            <v xml:space="preserve">ｳﾁﾉ </v>
          </cell>
          <cell r="C858">
            <v>6</v>
          </cell>
          <cell r="D858">
            <v>1</v>
          </cell>
          <cell r="E858">
            <v>9</v>
          </cell>
          <cell r="F858">
            <v>20</v>
          </cell>
          <cell r="G858">
            <v>16</v>
          </cell>
          <cell r="H858">
            <v>15</v>
          </cell>
          <cell r="I858">
            <v>13</v>
          </cell>
          <cell r="J858">
            <v>19</v>
          </cell>
          <cell r="K858">
            <v>16</v>
          </cell>
          <cell r="L858">
            <v>12</v>
          </cell>
          <cell r="M858">
            <v>19</v>
          </cell>
          <cell r="N858">
            <v>19</v>
          </cell>
          <cell r="O858">
            <v>12</v>
          </cell>
          <cell r="P858">
            <v>18</v>
          </cell>
          <cell r="Q858">
            <v>21</v>
          </cell>
          <cell r="R858">
            <v>18</v>
          </cell>
          <cell r="S858">
            <v>9</v>
          </cell>
          <cell r="T858">
            <v>14</v>
          </cell>
          <cell r="U858">
            <v>13</v>
          </cell>
          <cell r="V858">
            <v>14</v>
          </cell>
          <cell r="W858">
            <v>12</v>
          </cell>
          <cell r="X858">
            <v>14</v>
          </cell>
          <cell r="Y858">
            <v>12</v>
          </cell>
          <cell r="Z858">
            <v>15</v>
          </cell>
          <cell r="AA858">
            <v>12</v>
          </cell>
          <cell r="AB858">
            <v>14</v>
          </cell>
          <cell r="AC858">
            <v>13</v>
          </cell>
          <cell r="AD858">
            <v>14</v>
          </cell>
          <cell r="AE858">
            <v>15</v>
          </cell>
          <cell r="AF858">
            <v>18</v>
          </cell>
          <cell r="AG858">
            <v>17</v>
          </cell>
          <cell r="AH858">
            <v>24</v>
          </cell>
          <cell r="AI858">
            <v>18</v>
          </cell>
          <cell r="AJ858">
            <v>22</v>
          </cell>
          <cell r="AK858">
            <v>22</v>
          </cell>
          <cell r="AL858">
            <v>21</v>
          </cell>
          <cell r="AM858">
            <v>22</v>
          </cell>
          <cell r="AN858">
            <v>35</v>
          </cell>
          <cell r="AO858">
            <v>26</v>
          </cell>
          <cell r="AP858">
            <v>14</v>
          </cell>
          <cell r="AQ858">
            <v>27</v>
          </cell>
          <cell r="AR858">
            <v>23</v>
          </cell>
          <cell r="AS858">
            <v>24</v>
          </cell>
          <cell r="AT858">
            <v>22</v>
          </cell>
          <cell r="AU858">
            <v>24</v>
          </cell>
          <cell r="AV858">
            <v>26</v>
          </cell>
          <cell r="AW858">
            <v>24</v>
          </cell>
          <cell r="AX858">
            <v>31</v>
          </cell>
          <cell r="AY858">
            <v>19</v>
          </cell>
          <cell r="AZ858">
            <v>19</v>
          </cell>
          <cell r="BA858">
            <v>20</v>
          </cell>
          <cell r="BB858">
            <v>19</v>
          </cell>
          <cell r="BC858">
            <v>17</v>
          </cell>
          <cell r="BD858">
            <v>22</v>
          </cell>
          <cell r="BE858">
            <v>22</v>
          </cell>
          <cell r="BF858">
            <v>12</v>
          </cell>
          <cell r="BG858">
            <v>24</v>
          </cell>
          <cell r="BH858">
            <v>20</v>
          </cell>
          <cell r="BI858">
            <v>16</v>
          </cell>
          <cell r="BJ858">
            <v>18</v>
          </cell>
          <cell r="BK858">
            <v>14</v>
          </cell>
          <cell r="BL858">
            <v>24</v>
          </cell>
          <cell r="BM858">
            <v>14</v>
          </cell>
          <cell r="BN858">
            <v>23</v>
          </cell>
          <cell r="BO858">
            <v>16</v>
          </cell>
          <cell r="BP858">
            <v>13</v>
          </cell>
          <cell r="BQ858">
            <v>24</v>
          </cell>
          <cell r="BR858">
            <v>22</v>
          </cell>
          <cell r="BS858">
            <v>14</v>
          </cell>
          <cell r="BT858">
            <v>22</v>
          </cell>
          <cell r="BU858">
            <v>25</v>
          </cell>
          <cell r="BV858">
            <v>26</v>
          </cell>
          <cell r="BW858">
            <v>22</v>
          </cell>
          <cell r="BX858">
            <v>16</v>
          </cell>
          <cell r="BY858">
            <v>19</v>
          </cell>
          <cell r="BZ858">
            <v>9</v>
          </cell>
          <cell r="CA858">
            <v>8</v>
          </cell>
          <cell r="CB858">
            <v>22</v>
          </cell>
          <cell r="CC858">
            <v>15</v>
          </cell>
          <cell r="CD858">
            <v>11</v>
          </cell>
          <cell r="CE858">
            <v>16</v>
          </cell>
          <cell r="CF858">
            <v>13</v>
          </cell>
          <cell r="CG858">
            <v>15</v>
          </cell>
          <cell r="CH858">
            <v>11</v>
          </cell>
          <cell r="CI858">
            <v>6</v>
          </cell>
          <cell r="CJ858">
            <v>7</v>
          </cell>
          <cell r="CK858">
            <v>6</v>
          </cell>
          <cell r="CL858">
            <v>10</v>
          </cell>
          <cell r="CM858">
            <v>6</v>
          </cell>
          <cell r="CN858">
            <v>4</v>
          </cell>
          <cell r="CO858">
            <v>5</v>
          </cell>
          <cell r="CP858">
            <v>2</v>
          </cell>
          <cell r="CQ858">
            <v>2</v>
          </cell>
          <cell r="CR858">
            <v>5</v>
          </cell>
          <cell r="CS858">
            <v>2</v>
          </cell>
          <cell r="CT858">
            <v>2</v>
          </cell>
          <cell r="CU858">
            <v>0</v>
          </cell>
          <cell r="CV858">
            <v>0</v>
          </cell>
          <cell r="CW858">
            <v>1</v>
          </cell>
          <cell r="CX858">
            <v>0</v>
          </cell>
          <cell r="CY858">
            <v>0</v>
          </cell>
          <cell r="CZ858">
            <v>0</v>
          </cell>
          <cell r="DA858">
            <v>0</v>
          </cell>
          <cell r="DB858">
            <v>0</v>
          </cell>
          <cell r="DC858">
            <v>0</v>
          </cell>
          <cell r="DD858">
            <v>0</v>
          </cell>
          <cell r="DE858">
            <v>0</v>
          </cell>
        </row>
        <row r="859">
          <cell r="A859" t="str">
            <v>ｳﾁﾉ 62</v>
          </cell>
          <cell r="B859" t="str">
            <v xml:space="preserve">ｳﾁﾉ </v>
          </cell>
          <cell r="C859">
            <v>6</v>
          </cell>
          <cell r="D859">
            <v>2</v>
          </cell>
          <cell r="E859">
            <v>13</v>
          </cell>
          <cell r="F859">
            <v>17</v>
          </cell>
          <cell r="G859">
            <v>19</v>
          </cell>
          <cell r="H859">
            <v>16</v>
          </cell>
          <cell r="I859">
            <v>19</v>
          </cell>
          <cell r="J859">
            <v>19</v>
          </cell>
          <cell r="K859">
            <v>10</v>
          </cell>
          <cell r="L859">
            <v>10</v>
          </cell>
          <cell r="M859">
            <v>18</v>
          </cell>
          <cell r="N859">
            <v>10</v>
          </cell>
          <cell r="O859">
            <v>14</v>
          </cell>
          <cell r="P859">
            <v>14</v>
          </cell>
          <cell r="Q859">
            <v>14</v>
          </cell>
          <cell r="R859">
            <v>18</v>
          </cell>
          <cell r="S859">
            <v>13</v>
          </cell>
          <cell r="T859">
            <v>14</v>
          </cell>
          <cell r="U859">
            <v>16</v>
          </cell>
          <cell r="V859">
            <v>10</v>
          </cell>
          <cell r="W859">
            <v>10</v>
          </cell>
          <cell r="X859">
            <v>15</v>
          </cell>
          <cell r="Y859">
            <v>6</v>
          </cell>
          <cell r="Z859">
            <v>14</v>
          </cell>
          <cell r="AA859">
            <v>9</v>
          </cell>
          <cell r="AB859">
            <v>13</v>
          </cell>
          <cell r="AC859">
            <v>8</v>
          </cell>
          <cell r="AD859">
            <v>16</v>
          </cell>
          <cell r="AE859">
            <v>27</v>
          </cell>
          <cell r="AF859">
            <v>16</v>
          </cell>
          <cell r="AG859">
            <v>20</v>
          </cell>
          <cell r="AH859">
            <v>21</v>
          </cell>
          <cell r="AI859">
            <v>16</v>
          </cell>
          <cell r="AJ859">
            <v>21</v>
          </cell>
          <cell r="AK859">
            <v>18</v>
          </cell>
          <cell r="AL859">
            <v>24</v>
          </cell>
          <cell r="AM859">
            <v>20</v>
          </cell>
          <cell r="AN859">
            <v>16</v>
          </cell>
          <cell r="AO859">
            <v>19</v>
          </cell>
          <cell r="AP859">
            <v>25</v>
          </cell>
          <cell r="AQ859">
            <v>20</v>
          </cell>
          <cell r="AR859">
            <v>16</v>
          </cell>
          <cell r="AS859">
            <v>21</v>
          </cell>
          <cell r="AT859">
            <v>20</v>
          </cell>
          <cell r="AU859">
            <v>29</v>
          </cell>
          <cell r="AV859">
            <v>19</v>
          </cell>
          <cell r="AW859">
            <v>16</v>
          </cell>
          <cell r="AX859">
            <v>19</v>
          </cell>
          <cell r="AY859">
            <v>26</v>
          </cell>
          <cell r="AZ859">
            <v>20</v>
          </cell>
          <cell r="BA859">
            <v>19</v>
          </cell>
          <cell r="BB859">
            <v>20</v>
          </cell>
          <cell r="BC859">
            <v>14</v>
          </cell>
          <cell r="BD859">
            <v>12</v>
          </cell>
          <cell r="BE859">
            <v>19</v>
          </cell>
          <cell r="BF859">
            <v>22</v>
          </cell>
          <cell r="BG859">
            <v>15</v>
          </cell>
          <cell r="BH859">
            <v>13</v>
          </cell>
          <cell r="BI859">
            <v>16</v>
          </cell>
          <cell r="BJ859">
            <v>10</v>
          </cell>
          <cell r="BK859">
            <v>17</v>
          </cell>
          <cell r="BL859">
            <v>20</v>
          </cell>
          <cell r="BM859">
            <v>16</v>
          </cell>
          <cell r="BN859">
            <v>17</v>
          </cell>
          <cell r="BO859">
            <v>14</v>
          </cell>
          <cell r="BP859">
            <v>25</v>
          </cell>
          <cell r="BQ859">
            <v>21</v>
          </cell>
          <cell r="BR859">
            <v>11</v>
          </cell>
          <cell r="BS859">
            <v>28</v>
          </cell>
          <cell r="BT859">
            <v>21</v>
          </cell>
          <cell r="BU859">
            <v>24</v>
          </cell>
          <cell r="BV859">
            <v>24</v>
          </cell>
          <cell r="BW859">
            <v>19</v>
          </cell>
          <cell r="BX859">
            <v>18</v>
          </cell>
          <cell r="BY859">
            <v>14</v>
          </cell>
          <cell r="BZ859">
            <v>15</v>
          </cell>
          <cell r="CA859">
            <v>14</v>
          </cell>
          <cell r="CB859">
            <v>29</v>
          </cell>
          <cell r="CC859">
            <v>13</v>
          </cell>
          <cell r="CD859">
            <v>20</v>
          </cell>
          <cell r="CE859">
            <v>11</v>
          </cell>
          <cell r="CF859">
            <v>10</v>
          </cell>
          <cell r="CG859">
            <v>14</v>
          </cell>
          <cell r="CH859">
            <v>8</v>
          </cell>
          <cell r="CI859">
            <v>11</v>
          </cell>
          <cell r="CJ859">
            <v>7</v>
          </cell>
          <cell r="CK859">
            <v>6</v>
          </cell>
          <cell r="CL859">
            <v>12</v>
          </cell>
          <cell r="CM859">
            <v>8</v>
          </cell>
          <cell r="CN859">
            <v>5</v>
          </cell>
          <cell r="CO859">
            <v>6</v>
          </cell>
          <cell r="CP859">
            <v>8</v>
          </cell>
          <cell r="CQ859">
            <v>9</v>
          </cell>
          <cell r="CR859">
            <v>3</v>
          </cell>
          <cell r="CS859">
            <v>6</v>
          </cell>
          <cell r="CT859">
            <v>2</v>
          </cell>
          <cell r="CU859">
            <v>6</v>
          </cell>
          <cell r="CV859">
            <v>3</v>
          </cell>
          <cell r="CW859">
            <v>4</v>
          </cell>
          <cell r="CX859">
            <v>1</v>
          </cell>
          <cell r="CY859">
            <v>2</v>
          </cell>
          <cell r="CZ859">
            <v>1</v>
          </cell>
          <cell r="DA859">
            <v>2</v>
          </cell>
          <cell r="DB859">
            <v>0</v>
          </cell>
          <cell r="DC859">
            <v>0</v>
          </cell>
          <cell r="DD859">
            <v>1</v>
          </cell>
          <cell r="DE859">
            <v>0</v>
          </cell>
        </row>
        <row r="860">
          <cell r="A860" t="str">
            <v>ｳﾁﾉ161</v>
          </cell>
          <cell r="B860" t="str">
            <v>ｳﾁﾉ1</v>
          </cell>
          <cell r="C860">
            <v>6</v>
          </cell>
          <cell r="D860">
            <v>1</v>
          </cell>
          <cell r="E860">
            <v>0</v>
          </cell>
          <cell r="F860">
            <v>8</v>
          </cell>
          <cell r="G860">
            <v>0</v>
          </cell>
          <cell r="H860">
            <v>6</v>
          </cell>
          <cell r="I860">
            <v>4</v>
          </cell>
          <cell r="J860">
            <v>2</v>
          </cell>
          <cell r="K860">
            <v>2</v>
          </cell>
          <cell r="L860">
            <v>1</v>
          </cell>
          <cell r="M860">
            <v>2</v>
          </cell>
          <cell r="N860">
            <v>4</v>
          </cell>
          <cell r="O860">
            <v>1</v>
          </cell>
          <cell r="P860">
            <v>4</v>
          </cell>
          <cell r="Q860">
            <v>4</v>
          </cell>
          <cell r="R860">
            <v>3</v>
          </cell>
          <cell r="S860">
            <v>4</v>
          </cell>
          <cell r="T860">
            <v>2</v>
          </cell>
          <cell r="U860">
            <v>0</v>
          </cell>
          <cell r="V860">
            <v>2</v>
          </cell>
          <cell r="W860">
            <v>4</v>
          </cell>
          <cell r="X860">
            <v>1</v>
          </cell>
          <cell r="Y860">
            <v>7</v>
          </cell>
          <cell r="Z860">
            <v>4</v>
          </cell>
          <cell r="AA860">
            <v>3</v>
          </cell>
          <cell r="AB860">
            <v>5</v>
          </cell>
          <cell r="AC860">
            <v>1</v>
          </cell>
          <cell r="AD860">
            <v>3</v>
          </cell>
          <cell r="AE860">
            <v>4</v>
          </cell>
          <cell r="AF860">
            <v>4</v>
          </cell>
          <cell r="AG860">
            <v>3</v>
          </cell>
          <cell r="AH860">
            <v>3</v>
          </cell>
          <cell r="AI860">
            <v>3</v>
          </cell>
          <cell r="AJ860">
            <v>9</v>
          </cell>
          <cell r="AK860">
            <v>5</v>
          </cell>
          <cell r="AL860">
            <v>6</v>
          </cell>
          <cell r="AM860">
            <v>4</v>
          </cell>
          <cell r="AN860">
            <v>2</v>
          </cell>
          <cell r="AO860">
            <v>5</v>
          </cell>
          <cell r="AP860">
            <v>7</v>
          </cell>
          <cell r="AQ860">
            <v>6</v>
          </cell>
          <cell r="AR860">
            <v>3</v>
          </cell>
          <cell r="AS860">
            <v>5</v>
          </cell>
          <cell r="AT860">
            <v>2</v>
          </cell>
          <cell r="AU860">
            <v>5</v>
          </cell>
          <cell r="AV860">
            <v>11</v>
          </cell>
          <cell r="AW860">
            <v>10</v>
          </cell>
          <cell r="AX860">
            <v>5</v>
          </cell>
          <cell r="AY860">
            <v>9</v>
          </cell>
          <cell r="AZ860">
            <v>8</v>
          </cell>
          <cell r="BA860">
            <v>15</v>
          </cell>
          <cell r="BB860">
            <v>3</v>
          </cell>
          <cell r="BC860">
            <v>4</v>
          </cell>
          <cell r="BD860">
            <v>4</v>
          </cell>
          <cell r="BE860">
            <v>6</v>
          </cell>
          <cell r="BF860">
            <v>6</v>
          </cell>
          <cell r="BG860">
            <v>1</v>
          </cell>
          <cell r="BH860">
            <v>5</v>
          </cell>
          <cell r="BI860">
            <v>8</v>
          </cell>
          <cell r="BJ860">
            <v>4</v>
          </cell>
          <cell r="BK860">
            <v>5</v>
          </cell>
          <cell r="BL860">
            <v>6</v>
          </cell>
          <cell r="BM860">
            <v>7</v>
          </cell>
          <cell r="BN860">
            <v>4</v>
          </cell>
          <cell r="BO860">
            <v>7</v>
          </cell>
          <cell r="BP860">
            <v>4</v>
          </cell>
          <cell r="BQ860">
            <v>7</v>
          </cell>
          <cell r="BR860">
            <v>6</v>
          </cell>
          <cell r="BS860">
            <v>9</v>
          </cell>
          <cell r="BT860">
            <v>8</v>
          </cell>
          <cell r="BU860">
            <v>11</v>
          </cell>
          <cell r="BV860">
            <v>7</v>
          </cell>
          <cell r="BW860">
            <v>2</v>
          </cell>
          <cell r="BX860">
            <v>5</v>
          </cell>
          <cell r="BY860">
            <v>6</v>
          </cell>
          <cell r="BZ860">
            <v>9</v>
          </cell>
          <cell r="CA860">
            <v>16</v>
          </cell>
          <cell r="CB860">
            <v>11</v>
          </cell>
          <cell r="CC860">
            <v>7</v>
          </cell>
          <cell r="CD860">
            <v>8</v>
          </cell>
          <cell r="CE860">
            <v>3</v>
          </cell>
          <cell r="CF860">
            <v>6</v>
          </cell>
          <cell r="CG860">
            <v>5</v>
          </cell>
          <cell r="CH860">
            <v>4</v>
          </cell>
          <cell r="CI860">
            <v>4</v>
          </cell>
          <cell r="CJ860">
            <v>6</v>
          </cell>
          <cell r="CK860">
            <v>4</v>
          </cell>
          <cell r="CL860">
            <v>3</v>
          </cell>
          <cell r="CM860">
            <v>4</v>
          </cell>
          <cell r="CN860">
            <v>0</v>
          </cell>
          <cell r="CO860">
            <v>0</v>
          </cell>
          <cell r="CP860">
            <v>1</v>
          </cell>
          <cell r="CQ860">
            <v>0</v>
          </cell>
          <cell r="CR860">
            <v>1</v>
          </cell>
          <cell r="CS860">
            <v>0</v>
          </cell>
          <cell r="CT860">
            <v>0</v>
          </cell>
          <cell r="CU860">
            <v>0</v>
          </cell>
          <cell r="CV860">
            <v>0</v>
          </cell>
          <cell r="CW860">
            <v>0</v>
          </cell>
          <cell r="CX860">
            <v>0</v>
          </cell>
          <cell r="CY860">
            <v>0</v>
          </cell>
          <cell r="CZ860">
            <v>0</v>
          </cell>
          <cell r="DA860">
            <v>0</v>
          </cell>
          <cell r="DB860">
            <v>0</v>
          </cell>
          <cell r="DC860">
            <v>0</v>
          </cell>
          <cell r="DD860">
            <v>0</v>
          </cell>
          <cell r="DE860">
            <v>0</v>
          </cell>
        </row>
        <row r="861">
          <cell r="A861" t="str">
            <v>ｳﾁﾉ162</v>
          </cell>
          <cell r="B861" t="str">
            <v>ｳﾁﾉ1</v>
          </cell>
          <cell r="C861">
            <v>6</v>
          </cell>
          <cell r="D861">
            <v>2</v>
          </cell>
          <cell r="E861">
            <v>2</v>
          </cell>
          <cell r="F861">
            <v>4</v>
          </cell>
          <cell r="G861">
            <v>2</v>
          </cell>
          <cell r="H861">
            <v>5</v>
          </cell>
          <cell r="I861">
            <v>3</v>
          </cell>
          <cell r="J861">
            <v>7</v>
          </cell>
          <cell r="K861">
            <v>5</v>
          </cell>
          <cell r="L861">
            <v>2</v>
          </cell>
          <cell r="M861">
            <v>4</v>
          </cell>
          <cell r="N861">
            <v>4</v>
          </cell>
          <cell r="O861">
            <v>3</v>
          </cell>
          <cell r="P861">
            <v>0</v>
          </cell>
          <cell r="Q861">
            <v>1</v>
          </cell>
          <cell r="R861">
            <v>3</v>
          </cell>
          <cell r="S861">
            <v>2</v>
          </cell>
          <cell r="T861">
            <v>4</v>
          </cell>
          <cell r="U861">
            <v>3</v>
          </cell>
          <cell r="V861">
            <v>3</v>
          </cell>
          <cell r="W861">
            <v>3</v>
          </cell>
          <cell r="X861">
            <v>1</v>
          </cell>
          <cell r="Y861">
            <v>5</v>
          </cell>
          <cell r="Z861">
            <v>4</v>
          </cell>
          <cell r="AA861">
            <v>1</v>
          </cell>
          <cell r="AB861">
            <v>5</v>
          </cell>
          <cell r="AC861">
            <v>1</v>
          </cell>
          <cell r="AD861">
            <v>1</v>
          </cell>
          <cell r="AE861">
            <v>5</v>
          </cell>
          <cell r="AF861">
            <v>1</v>
          </cell>
          <cell r="AG861">
            <v>1</v>
          </cell>
          <cell r="AH861">
            <v>6</v>
          </cell>
          <cell r="AI861">
            <v>1</v>
          </cell>
          <cell r="AJ861">
            <v>3</v>
          </cell>
          <cell r="AK861">
            <v>6</v>
          </cell>
          <cell r="AL861">
            <v>5</v>
          </cell>
          <cell r="AM861">
            <v>2</v>
          </cell>
          <cell r="AN861">
            <v>7</v>
          </cell>
          <cell r="AO861">
            <v>4</v>
          </cell>
          <cell r="AP861">
            <v>3</v>
          </cell>
          <cell r="AQ861">
            <v>6</v>
          </cell>
          <cell r="AR861">
            <v>2</v>
          </cell>
          <cell r="AS861">
            <v>4</v>
          </cell>
          <cell r="AT861">
            <v>8</v>
          </cell>
          <cell r="AU861">
            <v>7</v>
          </cell>
          <cell r="AV861">
            <v>4</v>
          </cell>
          <cell r="AW861">
            <v>7</v>
          </cell>
          <cell r="AX861">
            <v>5</v>
          </cell>
          <cell r="AY861">
            <v>6</v>
          </cell>
          <cell r="AZ861">
            <v>7</v>
          </cell>
          <cell r="BA861">
            <v>4</v>
          </cell>
          <cell r="BB861">
            <v>10</v>
          </cell>
          <cell r="BC861">
            <v>5</v>
          </cell>
          <cell r="BD861">
            <v>6</v>
          </cell>
          <cell r="BE861">
            <v>6</v>
          </cell>
          <cell r="BF861">
            <v>8</v>
          </cell>
          <cell r="BG861">
            <v>5</v>
          </cell>
          <cell r="BH861">
            <v>4</v>
          </cell>
          <cell r="BI861">
            <v>3</v>
          </cell>
          <cell r="BJ861">
            <v>4</v>
          </cell>
          <cell r="BK861">
            <v>7</v>
          </cell>
          <cell r="BL861">
            <v>10</v>
          </cell>
          <cell r="BM861">
            <v>7</v>
          </cell>
          <cell r="BN861">
            <v>11</v>
          </cell>
          <cell r="BO861">
            <v>6</v>
          </cell>
          <cell r="BP861">
            <v>6</v>
          </cell>
          <cell r="BQ861">
            <v>4</v>
          </cell>
          <cell r="BR861">
            <v>8</v>
          </cell>
          <cell r="BS861">
            <v>5</v>
          </cell>
          <cell r="BT861">
            <v>6</v>
          </cell>
          <cell r="BU861">
            <v>16</v>
          </cell>
          <cell r="BV861">
            <v>9</v>
          </cell>
          <cell r="BW861">
            <v>13</v>
          </cell>
          <cell r="BX861">
            <v>5</v>
          </cell>
          <cell r="BY861">
            <v>10</v>
          </cell>
          <cell r="BZ861">
            <v>13</v>
          </cell>
          <cell r="CA861">
            <v>10</v>
          </cell>
          <cell r="CB861">
            <v>3</v>
          </cell>
          <cell r="CC861">
            <v>5</v>
          </cell>
          <cell r="CD861">
            <v>11</v>
          </cell>
          <cell r="CE861">
            <v>4</v>
          </cell>
          <cell r="CF861">
            <v>4</v>
          </cell>
          <cell r="CG861">
            <v>7</v>
          </cell>
          <cell r="CH861">
            <v>7</v>
          </cell>
          <cell r="CI861">
            <v>8</v>
          </cell>
          <cell r="CJ861">
            <v>2</v>
          </cell>
          <cell r="CK861">
            <v>4</v>
          </cell>
          <cell r="CL861">
            <v>4</v>
          </cell>
          <cell r="CM861">
            <v>1</v>
          </cell>
          <cell r="CN861">
            <v>2</v>
          </cell>
          <cell r="CO861">
            <v>1</v>
          </cell>
          <cell r="CP861">
            <v>3</v>
          </cell>
          <cell r="CQ861">
            <v>2</v>
          </cell>
          <cell r="CR861">
            <v>2</v>
          </cell>
          <cell r="CS861">
            <v>0</v>
          </cell>
          <cell r="CT861">
            <v>1</v>
          </cell>
          <cell r="CU861">
            <v>0</v>
          </cell>
          <cell r="CV861">
            <v>1</v>
          </cell>
          <cell r="CW861">
            <v>1</v>
          </cell>
          <cell r="CX861">
            <v>2</v>
          </cell>
          <cell r="CY861">
            <v>0</v>
          </cell>
          <cell r="CZ861">
            <v>0</v>
          </cell>
          <cell r="DA861">
            <v>0</v>
          </cell>
          <cell r="DB861">
            <v>0</v>
          </cell>
          <cell r="DC861">
            <v>0</v>
          </cell>
          <cell r="DD861">
            <v>0</v>
          </cell>
          <cell r="DE861">
            <v>0</v>
          </cell>
        </row>
        <row r="862">
          <cell r="A862" t="str">
            <v>ｳﾁﾉ261</v>
          </cell>
          <cell r="B862" t="str">
            <v>ｳﾁﾉ2</v>
          </cell>
          <cell r="C862">
            <v>6</v>
          </cell>
          <cell r="D862">
            <v>1</v>
          </cell>
          <cell r="E862">
            <v>3</v>
          </cell>
          <cell r="F862">
            <v>3</v>
          </cell>
          <cell r="G862">
            <v>2</v>
          </cell>
          <cell r="H862">
            <v>2</v>
          </cell>
          <cell r="I862">
            <v>1</v>
          </cell>
          <cell r="J862">
            <v>6</v>
          </cell>
          <cell r="K862">
            <v>2</v>
          </cell>
          <cell r="L862">
            <v>3</v>
          </cell>
          <cell r="M862">
            <v>5</v>
          </cell>
          <cell r="N862">
            <v>7</v>
          </cell>
          <cell r="O862">
            <v>6</v>
          </cell>
          <cell r="P862">
            <v>2</v>
          </cell>
          <cell r="Q862">
            <v>3</v>
          </cell>
          <cell r="R862">
            <v>2</v>
          </cell>
          <cell r="S862">
            <v>4</v>
          </cell>
          <cell r="T862">
            <v>12</v>
          </cell>
          <cell r="U862">
            <v>6</v>
          </cell>
          <cell r="V862">
            <v>8</v>
          </cell>
          <cell r="W862">
            <v>11</v>
          </cell>
          <cell r="X862">
            <v>8</v>
          </cell>
          <cell r="Y862">
            <v>6</v>
          </cell>
          <cell r="Z862">
            <v>3</v>
          </cell>
          <cell r="AA862">
            <v>4</v>
          </cell>
          <cell r="AB862">
            <v>8</v>
          </cell>
          <cell r="AC862">
            <v>6</v>
          </cell>
          <cell r="AD862">
            <v>7</v>
          </cell>
          <cell r="AE862">
            <v>6</v>
          </cell>
          <cell r="AF862">
            <v>5</v>
          </cell>
          <cell r="AG862">
            <v>5</v>
          </cell>
          <cell r="AH862">
            <v>7</v>
          </cell>
          <cell r="AI862">
            <v>9</v>
          </cell>
          <cell r="AJ862">
            <v>9</v>
          </cell>
          <cell r="AK862">
            <v>8</v>
          </cell>
          <cell r="AL862">
            <v>6</v>
          </cell>
          <cell r="AM862">
            <v>9</v>
          </cell>
          <cell r="AN862">
            <v>4</v>
          </cell>
          <cell r="AO862">
            <v>5</v>
          </cell>
          <cell r="AP862">
            <v>7</v>
          </cell>
          <cell r="AQ862">
            <v>4</v>
          </cell>
          <cell r="AR862">
            <v>9</v>
          </cell>
          <cell r="AS862">
            <v>5</v>
          </cell>
          <cell r="AT862">
            <v>11</v>
          </cell>
          <cell r="AU862">
            <v>13</v>
          </cell>
          <cell r="AV862">
            <v>9</v>
          </cell>
          <cell r="AW862">
            <v>6</v>
          </cell>
          <cell r="AX862">
            <v>8</v>
          </cell>
          <cell r="AY862">
            <v>9</v>
          </cell>
          <cell r="AZ862">
            <v>4</v>
          </cell>
          <cell r="BA862">
            <v>3</v>
          </cell>
          <cell r="BB862">
            <v>8</v>
          </cell>
          <cell r="BC862">
            <v>11</v>
          </cell>
          <cell r="BD862">
            <v>7</v>
          </cell>
          <cell r="BE862">
            <v>8</v>
          </cell>
          <cell r="BF862">
            <v>9</v>
          </cell>
          <cell r="BG862">
            <v>8</v>
          </cell>
          <cell r="BH862">
            <v>10</v>
          </cell>
          <cell r="BI862">
            <v>9</v>
          </cell>
          <cell r="BJ862">
            <v>10</v>
          </cell>
          <cell r="BK862">
            <v>8</v>
          </cell>
          <cell r="BL862">
            <v>9</v>
          </cell>
          <cell r="BM862">
            <v>11</v>
          </cell>
          <cell r="BN862">
            <v>8</v>
          </cell>
          <cell r="BO862">
            <v>9</v>
          </cell>
          <cell r="BP862">
            <v>11</v>
          </cell>
          <cell r="BQ862">
            <v>9</v>
          </cell>
          <cell r="BR862">
            <v>7</v>
          </cell>
          <cell r="BS862">
            <v>12</v>
          </cell>
          <cell r="BT862">
            <v>12</v>
          </cell>
          <cell r="BU862">
            <v>13</v>
          </cell>
          <cell r="BV862">
            <v>11</v>
          </cell>
          <cell r="BW862">
            <v>14</v>
          </cell>
          <cell r="BX862">
            <v>7</v>
          </cell>
          <cell r="BY862">
            <v>12</v>
          </cell>
          <cell r="BZ862">
            <v>3</v>
          </cell>
          <cell r="CA862">
            <v>7</v>
          </cell>
          <cell r="CB862">
            <v>8</v>
          </cell>
          <cell r="CC862">
            <v>9</v>
          </cell>
          <cell r="CD862">
            <v>4</v>
          </cell>
          <cell r="CE862">
            <v>6</v>
          </cell>
          <cell r="CF862">
            <v>12</v>
          </cell>
          <cell r="CG862">
            <v>6</v>
          </cell>
          <cell r="CH862">
            <v>9</v>
          </cell>
          <cell r="CI862">
            <v>8</v>
          </cell>
          <cell r="CJ862">
            <v>3</v>
          </cell>
          <cell r="CK862">
            <v>6</v>
          </cell>
          <cell r="CL862">
            <v>3</v>
          </cell>
          <cell r="CM862">
            <v>5</v>
          </cell>
          <cell r="CN862">
            <v>9</v>
          </cell>
          <cell r="CO862">
            <v>1</v>
          </cell>
          <cell r="CP862">
            <v>1</v>
          </cell>
          <cell r="CQ862">
            <v>4</v>
          </cell>
          <cell r="CR862">
            <v>0</v>
          </cell>
          <cell r="CS862">
            <v>1</v>
          </cell>
          <cell r="CT862">
            <v>1</v>
          </cell>
          <cell r="CU862">
            <v>0</v>
          </cell>
          <cell r="CV862">
            <v>0</v>
          </cell>
          <cell r="CW862">
            <v>1</v>
          </cell>
          <cell r="CX862">
            <v>0</v>
          </cell>
          <cell r="CY862">
            <v>0</v>
          </cell>
          <cell r="CZ862">
            <v>0</v>
          </cell>
          <cell r="DA862">
            <v>0</v>
          </cell>
          <cell r="DB862">
            <v>0</v>
          </cell>
          <cell r="DC862">
            <v>0</v>
          </cell>
          <cell r="DD862">
            <v>0</v>
          </cell>
          <cell r="DE862">
            <v>0</v>
          </cell>
        </row>
        <row r="863">
          <cell r="A863" t="str">
            <v>ｳﾁﾉ262</v>
          </cell>
          <cell r="B863" t="str">
            <v>ｳﾁﾉ2</v>
          </cell>
          <cell r="C863">
            <v>6</v>
          </cell>
          <cell r="D863">
            <v>2</v>
          </cell>
          <cell r="E863">
            <v>3</v>
          </cell>
          <cell r="F863">
            <v>7</v>
          </cell>
          <cell r="G863">
            <v>5</v>
          </cell>
          <cell r="H863">
            <v>7</v>
          </cell>
          <cell r="I863">
            <v>7</v>
          </cell>
          <cell r="J863">
            <v>6</v>
          </cell>
          <cell r="K863">
            <v>6</v>
          </cell>
          <cell r="L863">
            <v>3</v>
          </cell>
          <cell r="M863">
            <v>4</v>
          </cell>
          <cell r="N863">
            <v>5</v>
          </cell>
          <cell r="O863">
            <v>7</v>
          </cell>
          <cell r="P863">
            <v>6</v>
          </cell>
          <cell r="Q863">
            <v>6</v>
          </cell>
          <cell r="R863">
            <v>8</v>
          </cell>
          <cell r="S863">
            <v>5</v>
          </cell>
          <cell r="T863">
            <v>6</v>
          </cell>
          <cell r="U863">
            <v>8</v>
          </cell>
          <cell r="V863">
            <v>7</v>
          </cell>
          <cell r="W863">
            <v>9</v>
          </cell>
          <cell r="X863">
            <v>6</v>
          </cell>
          <cell r="Y863">
            <v>6</v>
          </cell>
          <cell r="Z863">
            <v>5</v>
          </cell>
          <cell r="AA863">
            <v>3</v>
          </cell>
          <cell r="AB863">
            <v>4</v>
          </cell>
          <cell r="AC863">
            <v>6</v>
          </cell>
          <cell r="AD863">
            <v>3</v>
          </cell>
          <cell r="AE863">
            <v>1</v>
          </cell>
          <cell r="AF863">
            <v>3</v>
          </cell>
          <cell r="AG863">
            <v>2</v>
          </cell>
          <cell r="AH863">
            <v>4</v>
          </cell>
          <cell r="AI863">
            <v>6</v>
          </cell>
          <cell r="AJ863">
            <v>4</v>
          </cell>
          <cell r="AK863">
            <v>1</v>
          </cell>
          <cell r="AL863">
            <v>5</v>
          </cell>
          <cell r="AM863">
            <v>9</v>
          </cell>
          <cell r="AN863">
            <v>6</v>
          </cell>
          <cell r="AO863">
            <v>7</v>
          </cell>
          <cell r="AP863">
            <v>10</v>
          </cell>
          <cell r="AQ863">
            <v>4</v>
          </cell>
          <cell r="AR863">
            <v>7</v>
          </cell>
          <cell r="AS863">
            <v>4</v>
          </cell>
          <cell r="AT863">
            <v>9</v>
          </cell>
          <cell r="AU863">
            <v>6</v>
          </cell>
          <cell r="AV863">
            <v>17</v>
          </cell>
          <cell r="AW863">
            <v>11</v>
          </cell>
          <cell r="AX863">
            <v>5</v>
          </cell>
          <cell r="AY863">
            <v>12</v>
          </cell>
          <cell r="AZ863">
            <v>5</v>
          </cell>
          <cell r="BA863">
            <v>4</v>
          </cell>
          <cell r="BB863">
            <v>11</v>
          </cell>
          <cell r="BC863">
            <v>6</v>
          </cell>
          <cell r="BD863">
            <v>3</v>
          </cell>
          <cell r="BE863">
            <v>14</v>
          </cell>
          <cell r="BF863">
            <v>8</v>
          </cell>
          <cell r="BG863">
            <v>8</v>
          </cell>
          <cell r="BH863">
            <v>8</v>
          </cell>
          <cell r="BI863">
            <v>8</v>
          </cell>
          <cell r="BJ863">
            <v>5</v>
          </cell>
          <cell r="BK863">
            <v>16</v>
          </cell>
          <cell r="BL863">
            <v>6</v>
          </cell>
          <cell r="BM863">
            <v>8</v>
          </cell>
          <cell r="BN863">
            <v>5</v>
          </cell>
          <cell r="BO863">
            <v>13</v>
          </cell>
          <cell r="BP863">
            <v>10</v>
          </cell>
          <cell r="BQ863">
            <v>12</v>
          </cell>
          <cell r="BR863">
            <v>14</v>
          </cell>
          <cell r="BS863">
            <v>13</v>
          </cell>
          <cell r="BT863">
            <v>7</v>
          </cell>
          <cell r="BU863">
            <v>21</v>
          </cell>
          <cell r="BV863">
            <v>14</v>
          </cell>
          <cell r="BW863">
            <v>8</v>
          </cell>
          <cell r="BX863">
            <v>6</v>
          </cell>
          <cell r="BY863">
            <v>10</v>
          </cell>
          <cell r="BZ863">
            <v>11</v>
          </cell>
          <cell r="CA863">
            <v>6</v>
          </cell>
          <cell r="CB863">
            <v>11</v>
          </cell>
          <cell r="CC863">
            <v>9</v>
          </cell>
          <cell r="CD863">
            <v>11</v>
          </cell>
          <cell r="CE863">
            <v>6</v>
          </cell>
          <cell r="CF863">
            <v>9</v>
          </cell>
          <cell r="CG863">
            <v>7</v>
          </cell>
          <cell r="CH863">
            <v>8</v>
          </cell>
          <cell r="CI863">
            <v>10</v>
          </cell>
          <cell r="CJ863">
            <v>4</v>
          </cell>
          <cell r="CK863">
            <v>4</v>
          </cell>
          <cell r="CL863">
            <v>5</v>
          </cell>
          <cell r="CM863">
            <v>5</v>
          </cell>
          <cell r="CN863">
            <v>4</v>
          </cell>
          <cell r="CO863">
            <v>3</v>
          </cell>
          <cell r="CP863">
            <v>1</v>
          </cell>
          <cell r="CQ863">
            <v>4</v>
          </cell>
          <cell r="CR863">
            <v>2</v>
          </cell>
          <cell r="CS863">
            <v>1</v>
          </cell>
          <cell r="CT863">
            <v>1</v>
          </cell>
          <cell r="CU863">
            <v>0</v>
          </cell>
          <cell r="CV863">
            <v>0</v>
          </cell>
          <cell r="CW863">
            <v>0</v>
          </cell>
          <cell r="CX863">
            <v>0</v>
          </cell>
          <cell r="CY863">
            <v>1</v>
          </cell>
          <cell r="CZ863">
            <v>0</v>
          </cell>
          <cell r="DA863">
            <v>0</v>
          </cell>
          <cell r="DB863">
            <v>0</v>
          </cell>
          <cell r="DC863">
            <v>0</v>
          </cell>
          <cell r="DD863">
            <v>1</v>
          </cell>
          <cell r="DE863">
            <v>0</v>
          </cell>
        </row>
        <row r="864">
          <cell r="A864" t="str">
            <v>ｳﾁﾉ361</v>
          </cell>
          <cell r="B864" t="str">
            <v>ｳﾁﾉ3</v>
          </cell>
          <cell r="C864">
            <v>6</v>
          </cell>
          <cell r="D864">
            <v>1</v>
          </cell>
          <cell r="E864">
            <v>0</v>
          </cell>
          <cell r="F864">
            <v>3</v>
          </cell>
          <cell r="G864">
            <v>2</v>
          </cell>
          <cell r="H864">
            <v>3</v>
          </cell>
          <cell r="I864">
            <v>2</v>
          </cell>
          <cell r="J864">
            <v>2</v>
          </cell>
          <cell r="K864">
            <v>1</v>
          </cell>
          <cell r="L864">
            <v>3</v>
          </cell>
          <cell r="M864">
            <v>3</v>
          </cell>
          <cell r="N864">
            <v>3</v>
          </cell>
          <cell r="O864">
            <v>4</v>
          </cell>
          <cell r="P864">
            <v>4</v>
          </cell>
          <cell r="Q864">
            <v>4</v>
          </cell>
          <cell r="R864">
            <v>5</v>
          </cell>
          <cell r="S864">
            <v>4</v>
          </cell>
          <cell r="T864">
            <v>4</v>
          </cell>
          <cell r="U864">
            <v>3</v>
          </cell>
          <cell r="V864">
            <v>3</v>
          </cell>
          <cell r="W864">
            <v>2</v>
          </cell>
          <cell r="X864">
            <v>0</v>
          </cell>
          <cell r="Y864">
            <v>6</v>
          </cell>
          <cell r="Z864">
            <v>2</v>
          </cell>
          <cell r="AA864">
            <v>2</v>
          </cell>
          <cell r="AB864">
            <v>3</v>
          </cell>
          <cell r="AC864">
            <v>4</v>
          </cell>
          <cell r="AD864">
            <v>4</v>
          </cell>
          <cell r="AE864">
            <v>1</v>
          </cell>
          <cell r="AF864">
            <v>2</v>
          </cell>
          <cell r="AG864">
            <v>0</v>
          </cell>
          <cell r="AH864">
            <v>1</v>
          </cell>
          <cell r="AI864">
            <v>3</v>
          </cell>
          <cell r="AJ864">
            <v>3</v>
          </cell>
          <cell r="AK864">
            <v>2</v>
          </cell>
          <cell r="AL864">
            <v>1</v>
          </cell>
          <cell r="AM864">
            <v>2</v>
          </cell>
          <cell r="AN864">
            <v>1</v>
          </cell>
          <cell r="AO864">
            <v>3</v>
          </cell>
          <cell r="AP864">
            <v>3</v>
          </cell>
          <cell r="AQ864">
            <v>1</v>
          </cell>
          <cell r="AR864">
            <v>2</v>
          </cell>
          <cell r="AS864">
            <v>6</v>
          </cell>
          <cell r="AT864">
            <v>8</v>
          </cell>
          <cell r="AU864">
            <v>4</v>
          </cell>
          <cell r="AV864">
            <v>8</v>
          </cell>
          <cell r="AW864">
            <v>6</v>
          </cell>
          <cell r="AX864">
            <v>7</v>
          </cell>
          <cell r="AY864">
            <v>3</v>
          </cell>
          <cell r="AZ864">
            <v>10</v>
          </cell>
          <cell r="BA864">
            <v>2</v>
          </cell>
          <cell r="BB864">
            <v>7</v>
          </cell>
          <cell r="BC864">
            <v>5</v>
          </cell>
          <cell r="BD864">
            <v>0</v>
          </cell>
          <cell r="BE864">
            <v>1</v>
          </cell>
          <cell r="BF864">
            <v>6</v>
          </cell>
          <cell r="BG864">
            <v>2</v>
          </cell>
          <cell r="BH864">
            <v>3</v>
          </cell>
          <cell r="BI864">
            <v>5</v>
          </cell>
          <cell r="BJ864">
            <v>4</v>
          </cell>
          <cell r="BK864">
            <v>3</v>
          </cell>
          <cell r="BL864">
            <v>5</v>
          </cell>
          <cell r="BM864">
            <v>1</v>
          </cell>
          <cell r="BN864">
            <v>2</v>
          </cell>
          <cell r="BO864">
            <v>6</v>
          </cell>
          <cell r="BP864">
            <v>5</v>
          </cell>
          <cell r="BQ864">
            <v>5</v>
          </cell>
          <cell r="BR864">
            <v>2</v>
          </cell>
          <cell r="BS864">
            <v>8</v>
          </cell>
          <cell r="BT864">
            <v>4</v>
          </cell>
          <cell r="BU864">
            <v>6</v>
          </cell>
          <cell r="BV864">
            <v>9</v>
          </cell>
          <cell r="BW864">
            <v>10</v>
          </cell>
          <cell r="BX864">
            <v>4</v>
          </cell>
          <cell r="BY864">
            <v>9</v>
          </cell>
          <cell r="BZ864">
            <v>6</v>
          </cell>
          <cell r="CA864">
            <v>10</v>
          </cell>
          <cell r="CB864">
            <v>10</v>
          </cell>
          <cell r="CC864">
            <v>10</v>
          </cell>
          <cell r="CD864">
            <v>5</v>
          </cell>
          <cell r="CE864">
            <v>5</v>
          </cell>
          <cell r="CF864">
            <v>7</v>
          </cell>
          <cell r="CG864">
            <v>4</v>
          </cell>
          <cell r="CH864">
            <v>3</v>
          </cell>
          <cell r="CI864">
            <v>7</v>
          </cell>
          <cell r="CJ864">
            <v>4</v>
          </cell>
          <cell r="CK864">
            <v>0</v>
          </cell>
          <cell r="CL864">
            <v>1</v>
          </cell>
          <cell r="CM864">
            <v>1</v>
          </cell>
          <cell r="CN864">
            <v>1</v>
          </cell>
          <cell r="CO864">
            <v>1</v>
          </cell>
          <cell r="CP864">
            <v>0</v>
          </cell>
          <cell r="CQ864">
            <v>0</v>
          </cell>
          <cell r="CR864">
            <v>0</v>
          </cell>
          <cell r="CS864">
            <v>0</v>
          </cell>
          <cell r="CT864">
            <v>1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0</v>
          </cell>
          <cell r="DA864">
            <v>0</v>
          </cell>
          <cell r="DB864">
            <v>0</v>
          </cell>
          <cell r="DC864">
            <v>0</v>
          </cell>
          <cell r="DD864">
            <v>0</v>
          </cell>
          <cell r="DE864">
            <v>1</v>
          </cell>
        </row>
        <row r="865">
          <cell r="A865" t="str">
            <v>ｳﾁﾉ362</v>
          </cell>
          <cell r="B865" t="str">
            <v>ｳﾁﾉ3</v>
          </cell>
          <cell r="C865">
            <v>6</v>
          </cell>
          <cell r="D865">
            <v>2</v>
          </cell>
          <cell r="E865">
            <v>2</v>
          </cell>
          <cell r="F865">
            <v>2</v>
          </cell>
          <cell r="G865">
            <v>2</v>
          </cell>
          <cell r="H865">
            <v>1</v>
          </cell>
          <cell r="I865">
            <v>3</v>
          </cell>
          <cell r="J865">
            <v>1</v>
          </cell>
          <cell r="K865">
            <v>2</v>
          </cell>
          <cell r="L865">
            <v>2</v>
          </cell>
          <cell r="M865">
            <v>4</v>
          </cell>
          <cell r="N865">
            <v>4</v>
          </cell>
          <cell r="O865">
            <v>1</v>
          </cell>
          <cell r="P865">
            <v>4</v>
          </cell>
          <cell r="Q865">
            <v>6</v>
          </cell>
          <cell r="R865">
            <v>2</v>
          </cell>
          <cell r="S865">
            <v>3</v>
          </cell>
          <cell r="T865">
            <v>2</v>
          </cell>
          <cell r="U865">
            <v>3</v>
          </cell>
          <cell r="V865">
            <v>2</v>
          </cell>
          <cell r="W865">
            <v>6</v>
          </cell>
          <cell r="X865">
            <v>1</v>
          </cell>
          <cell r="Y865">
            <v>5</v>
          </cell>
          <cell r="Z865">
            <v>1</v>
          </cell>
          <cell r="AA865">
            <v>3</v>
          </cell>
          <cell r="AB865">
            <v>4</v>
          </cell>
          <cell r="AC865">
            <v>0</v>
          </cell>
          <cell r="AD865">
            <v>0</v>
          </cell>
          <cell r="AE865">
            <v>3</v>
          </cell>
          <cell r="AF865">
            <v>2</v>
          </cell>
          <cell r="AG865">
            <v>2</v>
          </cell>
          <cell r="AH865">
            <v>1</v>
          </cell>
          <cell r="AI865">
            <v>3</v>
          </cell>
          <cell r="AJ865">
            <v>3</v>
          </cell>
          <cell r="AK865">
            <v>3</v>
          </cell>
          <cell r="AL865">
            <v>3</v>
          </cell>
          <cell r="AM865">
            <v>2</v>
          </cell>
          <cell r="AN865">
            <v>2</v>
          </cell>
          <cell r="AO865">
            <v>0</v>
          </cell>
          <cell r="AP865">
            <v>5</v>
          </cell>
          <cell r="AQ865">
            <v>5</v>
          </cell>
          <cell r="AR865">
            <v>1</v>
          </cell>
          <cell r="AS865">
            <v>3</v>
          </cell>
          <cell r="AT865">
            <v>6</v>
          </cell>
          <cell r="AU865">
            <v>4</v>
          </cell>
          <cell r="AV865">
            <v>3</v>
          </cell>
          <cell r="AW865">
            <v>7</v>
          </cell>
          <cell r="AX865">
            <v>6</v>
          </cell>
          <cell r="AY865">
            <v>9</v>
          </cell>
          <cell r="AZ865">
            <v>6</v>
          </cell>
          <cell r="BA865">
            <v>4</v>
          </cell>
          <cell r="BB865">
            <v>6</v>
          </cell>
          <cell r="BC865">
            <v>2</v>
          </cell>
          <cell r="BD865">
            <v>6</v>
          </cell>
          <cell r="BE865">
            <v>1</v>
          </cell>
          <cell r="BF865">
            <v>2</v>
          </cell>
          <cell r="BG865">
            <v>4</v>
          </cell>
          <cell r="BH865">
            <v>2</v>
          </cell>
          <cell r="BI865">
            <v>8</v>
          </cell>
          <cell r="BJ865">
            <v>5</v>
          </cell>
          <cell r="BK865">
            <v>5</v>
          </cell>
          <cell r="BL865">
            <v>5</v>
          </cell>
          <cell r="BM865">
            <v>3</v>
          </cell>
          <cell r="BN865">
            <v>2</v>
          </cell>
          <cell r="BO865">
            <v>8</v>
          </cell>
          <cell r="BP865">
            <v>3</v>
          </cell>
          <cell r="BQ865">
            <v>6</v>
          </cell>
          <cell r="BR865">
            <v>4</v>
          </cell>
          <cell r="BS865">
            <v>7</v>
          </cell>
          <cell r="BT865">
            <v>9</v>
          </cell>
          <cell r="BU865">
            <v>7</v>
          </cell>
          <cell r="BV865">
            <v>15</v>
          </cell>
          <cell r="BW865">
            <v>11</v>
          </cell>
          <cell r="BX865">
            <v>6</v>
          </cell>
          <cell r="BY865">
            <v>5</v>
          </cell>
          <cell r="BZ865">
            <v>8</v>
          </cell>
          <cell r="CA865">
            <v>11</v>
          </cell>
          <cell r="CB865">
            <v>12</v>
          </cell>
          <cell r="CC865">
            <v>3</v>
          </cell>
          <cell r="CD865">
            <v>5</v>
          </cell>
          <cell r="CE865">
            <v>7</v>
          </cell>
          <cell r="CF865">
            <v>5</v>
          </cell>
          <cell r="CG865">
            <v>5</v>
          </cell>
          <cell r="CH865">
            <v>2</v>
          </cell>
          <cell r="CI865">
            <v>5</v>
          </cell>
          <cell r="CJ865">
            <v>3</v>
          </cell>
          <cell r="CK865">
            <v>2</v>
          </cell>
          <cell r="CL865">
            <v>3</v>
          </cell>
          <cell r="CM865">
            <v>3</v>
          </cell>
          <cell r="CN865">
            <v>2</v>
          </cell>
          <cell r="CO865">
            <v>2</v>
          </cell>
          <cell r="CP865">
            <v>1</v>
          </cell>
          <cell r="CQ865">
            <v>2</v>
          </cell>
          <cell r="CR865">
            <v>2</v>
          </cell>
          <cell r="CS865">
            <v>1</v>
          </cell>
          <cell r="CT865">
            <v>1</v>
          </cell>
          <cell r="CU865">
            <v>0</v>
          </cell>
          <cell r="CV865">
            <v>0</v>
          </cell>
          <cell r="CW865">
            <v>1</v>
          </cell>
          <cell r="CX865">
            <v>0</v>
          </cell>
          <cell r="CY865">
            <v>0</v>
          </cell>
          <cell r="CZ865">
            <v>0</v>
          </cell>
          <cell r="DA865">
            <v>0</v>
          </cell>
          <cell r="DB865">
            <v>0</v>
          </cell>
          <cell r="DC865">
            <v>0</v>
          </cell>
          <cell r="DD865">
            <v>0</v>
          </cell>
          <cell r="DE865">
            <v>0</v>
          </cell>
        </row>
        <row r="866">
          <cell r="A866" t="str">
            <v>ｳﾁﾉ461</v>
          </cell>
          <cell r="B866" t="str">
            <v>ｳﾁﾉ4</v>
          </cell>
          <cell r="C866">
            <v>6</v>
          </cell>
          <cell r="D866">
            <v>1</v>
          </cell>
          <cell r="E866">
            <v>1</v>
          </cell>
          <cell r="F866">
            <v>2</v>
          </cell>
          <cell r="G866">
            <v>4</v>
          </cell>
          <cell r="H866">
            <v>6</v>
          </cell>
          <cell r="I866">
            <v>3</v>
          </cell>
          <cell r="J866">
            <v>3</v>
          </cell>
          <cell r="K866">
            <v>7</v>
          </cell>
          <cell r="L866">
            <v>5</v>
          </cell>
          <cell r="M866">
            <v>3</v>
          </cell>
          <cell r="N866">
            <v>6</v>
          </cell>
          <cell r="O866">
            <v>2</v>
          </cell>
          <cell r="P866">
            <v>1</v>
          </cell>
          <cell r="Q866">
            <v>6</v>
          </cell>
          <cell r="R866">
            <v>3</v>
          </cell>
          <cell r="S866">
            <v>8</v>
          </cell>
          <cell r="T866">
            <v>6</v>
          </cell>
          <cell r="U866">
            <v>10</v>
          </cell>
          <cell r="V866">
            <v>6</v>
          </cell>
          <cell r="W866">
            <v>4</v>
          </cell>
          <cell r="X866">
            <v>9</v>
          </cell>
          <cell r="Y866">
            <v>2</v>
          </cell>
          <cell r="Z866">
            <v>7</v>
          </cell>
          <cell r="AA866">
            <v>5</v>
          </cell>
          <cell r="AB866">
            <v>2</v>
          </cell>
          <cell r="AC866">
            <v>2</v>
          </cell>
          <cell r="AD866">
            <v>4</v>
          </cell>
          <cell r="AE866">
            <v>1</v>
          </cell>
          <cell r="AF866">
            <v>1</v>
          </cell>
          <cell r="AG866">
            <v>1</v>
          </cell>
          <cell r="AH866">
            <v>3</v>
          </cell>
          <cell r="AI866">
            <v>4</v>
          </cell>
          <cell r="AJ866">
            <v>4</v>
          </cell>
          <cell r="AK866">
            <v>3</v>
          </cell>
          <cell r="AL866">
            <v>5</v>
          </cell>
          <cell r="AM866">
            <v>6</v>
          </cell>
          <cell r="AN866">
            <v>8</v>
          </cell>
          <cell r="AO866">
            <v>3</v>
          </cell>
          <cell r="AP866">
            <v>6</v>
          </cell>
          <cell r="AQ866">
            <v>5</v>
          </cell>
          <cell r="AR866">
            <v>9</v>
          </cell>
          <cell r="AS866">
            <v>8</v>
          </cell>
          <cell r="AT866">
            <v>12</v>
          </cell>
          <cell r="AU866">
            <v>8</v>
          </cell>
          <cell r="AV866">
            <v>9</v>
          </cell>
          <cell r="AW866">
            <v>9</v>
          </cell>
          <cell r="AX866">
            <v>4</v>
          </cell>
          <cell r="AY866">
            <v>11</v>
          </cell>
          <cell r="AZ866">
            <v>12</v>
          </cell>
          <cell r="BA866">
            <v>8</v>
          </cell>
          <cell r="BB866">
            <v>6</v>
          </cell>
          <cell r="BC866">
            <v>14</v>
          </cell>
          <cell r="BD866">
            <v>3</v>
          </cell>
          <cell r="BE866">
            <v>6</v>
          </cell>
          <cell r="BF866">
            <v>12</v>
          </cell>
          <cell r="BG866">
            <v>6</v>
          </cell>
          <cell r="BH866">
            <v>7</v>
          </cell>
          <cell r="BI866">
            <v>6</v>
          </cell>
          <cell r="BJ866">
            <v>5</v>
          </cell>
          <cell r="BK866">
            <v>5</v>
          </cell>
          <cell r="BL866">
            <v>10</v>
          </cell>
          <cell r="BM866">
            <v>7</v>
          </cell>
          <cell r="BN866">
            <v>8</v>
          </cell>
          <cell r="BO866">
            <v>9</v>
          </cell>
          <cell r="BP866">
            <v>11</v>
          </cell>
          <cell r="BQ866">
            <v>9</v>
          </cell>
          <cell r="BR866">
            <v>12</v>
          </cell>
          <cell r="BS866">
            <v>7</v>
          </cell>
          <cell r="BT866">
            <v>22</v>
          </cell>
          <cell r="BU866">
            <v>12</v>
          </cell>
          <cell r="BV866">
            <v>13</v>
          </cell>
          <cell r="BW866">
            <v>10</v>
          </cell>
          <cell r="BX866">
            <v>11</v>
          </cell>
          <cell r="BY866">
            <v>11</v>
          </cell>
          <cell r="BZ866">
            <v>13</v>
          </cell>
          <cell r="CA866">
            <v>15</v>
          </cell>
          <cell r="CB866">
            <v>9</v>
          </cell>
          <cell r="CC866">
            <v>12</v>
          </cell>
          <cell r="CD866">
            <v>13</v>
          </cell>
          <cell r="CE866">
            <v>7</v>
          </cell>
          <cell r="CF866">
            <v>4</v>
          </cell>
          <cell r="CG866">
            <v>9</v>
          </cell>
          <cell r="CH866">
            <v>4</v>
          </cell>
          <cell r="CI866">
            <v>3</v>
          </cell>
          <cell r="CJ866">
            <v>6</v>
          </cell>
          <cell r="CK866">
            <v>4</v>
          </cell>
          <cell r="CL866">
            <v>4</v>
          </cell>
          <cell r="CM866">
            <v>2</v>
          </cell>
          <cell r="CN866">
            <v>1</v>
          </cell>
          <cell r="CO866">
            <v>1</v>
          </cell>
          <cell r="CP866">
            <v>2</v>
          </cell>
          <cell r="CQ866">
            <v>3</v>
          </cell>
          <cell r="CR866">
            <v>4</v>
          </cell>
          <cell r="CS866">
            <v>1</v>
          </cell>
          <cell r="CT866">
            <v>0</v>
          </cell>
          <cell r="CU866">
            <v>0</v>
          </cell>
          <cell r="CV866">
            <v>0</v>
          </cell>
          <cell r="CW866">
            <v>0</v>
          </cell>
          <cell r="CX866">
            <v>0</v>
          </cell>
          <cell r="CY866">
            <v>0</v>
          </cell>
          <cell r="CZ866">
            <v>0</v>
          </cell>
          <cell r="DA866">
            <v>0</v>
          </cell>
          <cell r="DB866">
            <v>0</v>
          </cell>
          <cell r="DC866">
            <v>1</v>
          </cell>
          <cell r="DD866">
            <v>0</v>
          </cell>
          <cell r="DE866">
            <v>0</v>
          </cell>
        </row>
        <row r="867">
          <cell r="A867" t="str">
            <v>ｳﾁﾉ462</v>
          </cell>
          <cell r="B867" t="str">
            <v>ｳﾁﾉ4</v>
          </cell>
          <cell r="C867">
            <v>6</v>
          </cell>
          <cell r="D867">
            <v>2</v>
          </cell>
          <cell r="E867">
            <v>3</v>
          </cell>
          <cell r="F867">
            <v>5</v>
          </cell>
          <cell r="G867">
            <v>2</v>
          </cell>
          <cell r="H867">
            <v>1</v>
          </cell>
          <cell r="I867">
            <v>1</v>
          </cell>
          <cell r="J867">
            <v>3</v>
          </cell>
          <cell r="K867">
            <v>9</v>
          </cell>
          <cell r="L867">
            <v>5</v>
          </cell>
          <cell r="M867">
            <v>4</v>
          </cell>
          <cell r="N867">
            <v>4</v>
          </cell>
          <cell r="O867">
            <v>8</v>
          </cell>
          <cell r="P867">
            <v>5</v>
          </cell>
          <cell r="Q867">
            <v>3</v>
          </cell>
          <cell r="R867">
            <v>8</v>
          </cell>
          <cell r="S867">
            <v>6</v>
          </cell>
          <cell r="T867">
            <v>6</v>
          </cell>
          <cell r="U867">
            <v>5</v>
          </cell>
          <cell r="V867">
            <v>6</v>
          </cell>
          <cell r="W867">
            <v>8</v>
          </cell>
          <cell r="X867">
            <v>9</v>
          </cell>
          <cell r="Y867">
            <v>5</v>
          </cell>
          <cell r="Z867">
            <v>3</v>
          </cell>
          <cell r="AA867">
            <v>7</v>
          </cell>
          <cell r="AB867">
            <v>4</v>
          </cell>
          <cell r="AC867">
            <v>3</v>
          </cell>
          <cell r="AD867">
            <v>6</v>
          </cell>
          <cell r="AE867">
            <v>3</v>
          </cell>
          <cell r="AF867">
            <v>3</v>
          </cell>
          <cell r="AG867">
            <v>4</v>
          </cell>
          <cell r="AH867">
            <v>4</v>
          </cell>
          <cell r="AI867">
            <v>3</v>
          </cell>
          <cell r="AJ867">
            <v>8</v>
          </cell>
          <cell r="AK867">
            <v>14</v>
          </cell>
          <cell r="AL867">
            <v>2</v>
          </cell>
          <cell r="AM867">
            <v>8</v>
          </cell>
          <cell r="AN867">
            <v>2</v>
          </cell>
          <cell r="AO867">
            <v>9</v>
          </cell>
          <cell r="AP867">
            <v>8</v>
          </cell>
          <cell r="AQ867">
            <v>3</v>
          </cell>
          <cell r="AR867">
            <v>5</v>
          </cell>
          <cell r="AS867">
            <v>5</v>
          </cell>
          <cell r="AT867">
            <v>8</v>
          </cell>
          <cell r="AU867">
            <v>11</v>
          </cell>
          <cell r="AV867">
            <v>11</v>
          </cell>
          <cell r="AW867">
            <v>13</v>
          </cell>
          <cell r="AX867">
            <v>9</v>
          </cell>
          <cell r="AY867">
            <v>9</v>
          </cell>
          <cell r="AZ867">
            <v>13</v>
          </cell>
          <cell r="BA867">
            <v>10</v>
          </cell>
          <cell r="BB867">
            <v>4</v>
          </cell>
          <cell r="BC867">
            <v>9</v>
          </cell>
          <cell r="BD867">
            <v>3</v>
          </cell>
          <cell r="BE867">
            <v>5</v>
          </cell>
          <cell r="BF867">
            <v>10</v>
          </cell>
          <cell r="BG867">
            <v>8</v>
          </cell>
          <cell r="BH867">
            <v>5</v>
          </cell>
          <cell r="BI867">
            <v>8</v>
          </cell>
          <cell r="BJ867">
            <v>3</v>
          </cell>
          <cell r="BK867">
            <v>6</v>
          </cell>
          <cell r="BL867">
            <v>10</v>
          </cell>
          <cell r="BM867">
            <v>11</v>
          </cell>
          <cell r="BN867">
            <v>15</v>
          </cell>
          <cell r="BO867">
            <v>17</v>
          </cell>
          <cell r="BP867">
            <v>11</v>
          </cell>
          <cell r="BQ867">
            <v>8</v>
          </cell>
          <cell r="BR867">
            <v>14</v>
          </cell>
          <cell r="BS867">
            <v>13</v>
          </cell>
          <cell r="BT867">
            <v>14</v>
          </cell>
          <cell r="BU867">
            <v>22</v>
          </cell>
          <cell r="BV867">
            <v>11</v>
          </cell>
          <cell r="BW867">
            <v>12</v>
          </cell>
          <cell r="BX867">
            <v>6</v>
          </cell>
          <cell r="BY867">
            <v>13</v>
          </cell>
          <cell r="BZ867">
            <v>12</v>
          </cell>
          <cell r="CA867">
            <v>12</v>
          </cell>
          <cell r="CB867">
            <v>7</v>
          </cell>
          <cell r="CC867">
            <v>18</v>
          </cell>
          <cell r="CD867">
            <v>2</v>
          </cell>
          <cell r="CE867">
            <v>11</v>
          </cell>
          <cell r="CF867">
            <v>2</v>
          </cell>
          <cell r="CG867">
            <v>7</v>
          </cell>
          <cell r="CH867">
            <v>4</v>
          </cell>
          <cell r="CI867">
            <v>7</v>
          </cell>
          <cell r="CJ867">
            <v>8</v>
          </cell>
          <cell r="CK867">
            <v>4</v>
          </cell>
          <cell r="CL867">
            <v>6</v>
          </cell>
          <cell r="CM867">
            <v>2</v>
          </cell>
          <cell r="CN867">
            <v>0</v>
          </cell>
          <cell r="CO867">
            <v>4</v>
          </cell>
          <cell r="CP867">
            <v>1</v>
          </cell>
          <cell r="CQ867">
            <v>2</v>
          </cell>
          <cell r="CR867">
            <v>2</v>
          </cell>
          <cell r="CS867">
            <v>2</v>
          </cell>
          <cell r="CT867">
            <v>3</v>
          </cell>
          <cell r="CU867">
            <v>0</v>
          </cell>
          <cell r="CV867">
            <v>0</v>
          </cell>
          <cell r="CW867">
            <v>1</v>
          </cell>
          <cell r="CX867">
            <v>0</v>
          </cell>
          <cell r="CY867">
            <v>0</v>
          </cell>
          <cell r="CZ867">
            <v>1</v>
          </cell>
          <cell r="DA867">
            <v>0</v>
          </cell>
          <cell r="DB867">
            <v>0</v>
          </cell>
          <cell r="DC867">
            <v>0</v>
          </cell>
          <cell r="DD867">
            <v>0</v>
          </cell>
          <cell r="DE867">
            <v>0</v>
          </cell>
        </row>
        <row r="868">
          <cell r="A868" t="str">
            <v>ｵｲﾀﾞ61</v>
          </cell>
          <cell r="B868" t="str">
            <v>ｵｲﾀﾞ</v>
          </cell>
          <cell r="C868">
            <v>6</v>
          </cell>
          <cell r="D868">
            <v>1</v>
          </cell>
          <cell r="E868">
            <v>0</v>
          </cell>
          <cell r="F868">
            <v>2</v>
          </cell>
          <cell r="G868">
            <v>2</v>
          </cell>
          <cell r="H868">
            <v>1</v>
          </cell>
          <cell r="I868">
            <v>0</v>
          </cell>
          <cell r="J868">
            <v>1</v>
          </cell>
          <cell r="K868">
            <v>0</v>
          </cell>
          <cell r="L868">
            <v>3</v>
          </cell>
          <cell r="M868">
            <v>1</v>
          </cell>
          <cell r="N868">
            <v>1</v>
          </cell>
          <cell r="O868">
            <v>2</v>
          </cell>
          <cell r="P868">
            <v>0</v>
          </cell>
          <cell r="Q868">
            <v>1</v>
          </cell>
          <cell r="R868">
            <v>1</v>
          </cell>
          <cell r="S868">
            <v>1</v>
          </cell>
          <cell r="T868">
            <v>0</v>
          </cell>
          <cell r="U868">
            <v>3</v>
          </cell>
          <cell r="V868">
            <v>0</v>
          </cell>
          <cell r="W868">
            <v>0</v>
          </cell>
          <cell r="X868">
            <v>3</v>
          </cell>
          <cell r="Y868">
            <v>0</v>
          </cell>
          <cell r="Z868">
            <v>2</v>
          </cell>
          <cell r="AA868">
            <v>4</v>
          </cell>
          <cell r="AB868">
            <v>1</v>
          </cell>
          <cell r="AC868">
            <v>1</v>
          </cell>
          <cell r="AD868">
            <v>0</v>
          </cell>
          <cell r="AE868">
            <v>1</v>
          </cell>
          <cell r="AF868">
            <v>0</v>
          </cell>
          <cell r="AG868">
            <v>1</v>
          </cell>
          <cell r="AH868">
            <v>1</v>
          </cell>
          <cell r="AI868">
            <v>2</v>
          </cell>
          <cell r="AJ868">
            <v>3</v>
          </cell>
          <cell r="AK868">
            <v>1</v>
          </cell>
          <cell r="AL868">
            <v>3</v>
          </cell>
          <cell r="AM868">
            <v>3</v>
          </cell>
          <cell r="AN868">
            <v>4</v>
          </cell>
          <cell r="AO868">
            <v>1</v>
          </cell>
          <cell r="AP868">
            <v>1</v>
          </cell>
          <cell r="AQ868">
            <v>2</v>
          </cell>
          <cell r="AR868">
            <v>1</v>
          </cell>
          <cell r="AS868">
            <v>2</v>
          </cell>
          <cell r="AT868">
            <v>4</v>
          </cell>
          <cell r="AU868">
            <v>2</v>
          </cell>
          <cell r="AV868">
            <v>1</v>
          </cell>
          <cell r="AW868">
            <v>0</v>
          </cell>
          <cell r="AX868">
            <v>1</v>
          </cell>
          <cell r="AY868">
            <v>1</v>
          </cell>
          <cell r="AZ868">
            <v>1</v>
          </cell>
          <cell r="BA868">
            <v>2</v>
          </cell>
          <cell r="BB868">
            <v>3</v>
          </cell>
          <cell r="BC868">
            <v>1</v>
          </cell>
          <cell r="BD868">
            <v>1</v>
          </cell>
          <cell r="BE868">
            <v>3</v>
          </cell>
          <cell r="BF868">
            <v>3</v>
          </cell>
          <cell r="BG868">
            <v>2</v>
          </cell>
          <cell r="BH868">
            <v>3</v>
          </cell>
          <cell r="BI868">
            <v>3</v>
          </cell>
          <cell r="BJ868">
            <v>1</v>
          </cell>
          <cell r="BK868">
            <v>1</v>
          </cell>
          <cell r="BL868">
            <v>5</v>
          </cell>
          <cell r="BM868">
            <v>2</v>
          </cell>
          <cell r="BN868">
            <v>6</v>
          </cell>
          <cell r="BO868">
            <v>4</v>
          </cell>
          <cell r="BP868">
            <v>2</v>
          </cell>
          <cell r="BQ868">
            <v>8</v>
          </cell>
          <cell r="BR868">
            <v>3</v>
          </cell>
          <cell r="BS868">
            <v>4</v>
          </cell>
          <cell r="BT868">
            <v>5</v>
          </cell>
          <cell r="BU868">
            <v>4</v>
          </cell>
          <cell r="BV868">
            <v>5</v>
          </cell>
          <cell r="BW868">
            <v>3</v>
          </cell>
          <cell r="BX868">
            <v>2</v>
          </cell>
          <cell r="BY868">
            <v>2</v>
          </cell>
          <cell r="BZ868">
            <v>3</v>
          </cell>
          <cell r="CA868">
            <v>0</v>
          </cell>
          <cell r="CB868">
            <v>1</v>
          </cell>
          <cell r="CC868">
            <v>4</v>
          </cell>
          <cell r="CD868">
            <v>2</v>
          </cell>
          <cell r="CE868">
            <v>4</v>
          </cell>
          <cell r="CF868">
            <v>2</v>
          </cell>
          <cell r="CG868">
            <v>3</v>
          </cell>
          <cell r="CH868">
            <v>0</v>
          </cell>
          <cell r="CI868">
            <v>1</v>
          </cell>
          <cell r="CJ868">
            <v>0</v>
          </cell>
          <cell r="CK868">
            <v>3</v>
          </cell>
          <cell r="CL868">
            <v>1</v>
          </cell>
          <cell r="CM868">
            <v>0</v>
          </cell>
          <cell r="CN868">
            <v>1</v>
          </cell>
          <cell r="CO868">
            <v>2</v>
          </cell>
          <cell r="CP868">
            <v>1</v>
          </cell>
          <cell r="CQ868">
            <v>1</v>
          </cell>
          <cell r="CR868">
            <v>1</v>
          </cell>
          <cell r="CS868">
            <v>1</v>
          </cell>
          <cell r="CT868">
            <v>1</v>
          </cell>
          <cell r="CU868">
            <v>0</v>
          </cell>
          <cell r="CV868">
            <v>0</v>
          </cell>
          <cell r="CW868">
            <v>0</v>
          </cell>
          <cell r="CX868">
            <v>0</v>
          </cell>
          <cell r="CY868">
            <v>0</v>
          </cell>
          <cell r="CZ868">
            <v>0</v>
          </cell>
          <cell r="DA868">
            <v>0</v>
          </cell>
          <cell r="DB868">
            <v>0</v>
          </cell>
          <cell r="DC868">
            <v>0</v>
          </cell>
          <cell r="DD868">
            <v>0</v>
          </cell>
          <cell r="DE868">
            <v>0</v>
          </cell>
        </row>
        <row r="869">
          <cell r="A869" t="str">
            <v>ｵｲﾀﾞ62</v>
          </cell>
          <cell r="B869" t="str">
            <v>ｵｲﾀﾞ</v>
          </cell>
          <cell r="C869">
            <v>6</v>
          </cell>
          <cell r="D869">
            <v>2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2</v>
          </cell>
          <cell r="K869">
            <v>1</v>
          </cell>
          <cell r="L869">
            <v>1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3</v>
          </cell>
          <cell r="S869">
            <v>1</v>
          </cell>
          <cell r="T869">
            <v>2</v>
          </cell>
          <cell r="U869">
            <v>1</v>
          </cell>
          <cell r="V869">
            <v>2</v>
          </cell>
          <cell r="W869">
            <v>1</v>
          </cell>
          <cell r="X869">
            <v>1</v>
          </cell>
          <cell r="Y869">
            <v>0</v>
          </cell>
          <cell r="Z869">
            <v>2</v>
          </cell>
          <cell r="AA869">
            <v>0</v>
          </cell>
          <cell r="AB869">
            <v>1</v>
          </cell>
          <cell r="AC869">
            <v>0</v>
          </cell>
          <cell r="AD869">
            <v>1</v>
          </cell>
          <cell r="AE869">
            <v>0</v>
          </cell>
          <cell r="AF869">
            <v>0</v>
          </cell>
          <cell r="AG869">
            <v>2</v>
          </cell>
          <cell r="AH869">
            <v>3</v>
          </cell>
          <cell r="AI869">
            <v>0</v>
          </cell>
          <cell r="AJ869">
            <v>4</v>
          </cell>
          <cell r="AK869">
            <v>0</v>
          </cell>
          <cell r="AL869">
            <v>3</v>
          </cell>
          <cell r="AM869">
            <v>1</v>
          </cell>
          <cell r="AN869">
            <v>0</v>
          </cell>
          <cell r="AO869">
            <v>2</v>
          </cell>
          <cell r="AP869">
            <v>1</v>
          </cell>
          <cell r="AQ869">
            <v>3</v>
          </cell>
          <cell r="AR869">
            <v>1</v>
          </cell>
          <cell r="AS869">
            <v>3</v>
          </cell>
          <cell r="AT869">
            <v>1</v>
          </cell>
          <cell r="AU869">
            <v>1</v>
          </cell>
          <cell r="AV869">
            <v>0</v>
          </cell>
          <cell r="AW869">
            <v>2</v>
          </cell>
          <cell r="AX869">
            <v>2</v>
          </cell>
          <cell r="AY869">
            <v>0</v>
          </cell>
          <cell r="AZ869">
            <v>2</v>
          </cell>
          <cell r="BA869">
            <v>3</v>
          </cell>
          <cell r="BB869">
            <v>1</v>
          </cell>
          <cell r="BC869">
            <v>2</v>
          </cell>
          <cell r="BD869">
            <v>1</v>
          </cell>
          <cell r="BE869">
            <v>2</v>
          </cell>
          <cell r="BF869">
            <v>3</v>
          </cell>
          <cell r="BG869">
            <v>2</v>
          </cell>
          <cell r="BH869">
            <v>1</v>
          </cell>
          <cell r="BI869">
            <v>2</v>
          </cell>
          <cell r="BJ869">
            <v>5</v>
          </cell>
          <cell r="BK869">
            <v>2</v>
          </cell>
          <cell r="BL869">
            <v>7</v>
          </cell>
          <cell r="BM869">
            <v>1</v>
          </cell>
          <cell r="BN869">
            <v>2</v>
          </cell>
          <cell r="BO869">
            <v>4</v>
          </cell>
          <cell r="BP869">
            <v>2</v>
          </cell>
          <cell r="BQ869">
            <v>4</v>
          </cell>
          <cell r="BR869">
            <v>2</v>
          </cell>
          <cell r="BS869">
            <v>3</v>
          </cell>
          <cell r="BT869">
            <v>2</v>
          </cell>
          <cell r="BU869">
            <v>4</v>
          </cell>
          <cell r="BV869">
            <v>6</v>
          </cell>
          <cell r="BW869">
            <v>3</v>
          </cell>
          <cell r="BX869">
            <v>1</v>
          </cell>
          <cell r="BY869">
            <v>5</v>
          </cell>
          <cell r="BZ869">
            <v>2</v>
          </cell>
          <cell r="CA869">
            <v>2</v>
          </cell>
          <cell r="CB869">
            <v>2</v>
          </cell>
          <cell r="CC869">
            <v>4</v>
          </cell>
          <cell r="CD869">
            <v>1</v>
          </cell>
          <cell r="CE869">
            <v>2</v>
          </cell>
          <cell r="CF869">
            <v>1</v>
          </cell>
          <cell r="CG869">
            <v>3</v>
          </cell>
          <cell r="CH869">
            <v>2</v>
          </cell>
          <cell r="CI869">
            <v>3</v>
          </cell>
          <cell r="CJ869">
            <v>0</v>
          </cell>
          <cell r="CK869">
            <v>1</v>
          </cell>
          <cell r="CL869">
            <v>1</v>
          </cell>
          <cell r="CM869">
            <v>2</v>
          </cell>
          <cell r="CN869">
            <v>4</v>
          </cell>
          <cell r="CO869">
            <v>1</v>
          </cell>
          <cell r="CP869">
            <v>2</v>
          </cell>
          <cell r="CQ869">
            <v>0</v>
          </cell>
          <cell r="CR869">
            <v>2</v>
          </cell>
          <cell r="CS869">
            <v>0</v>
          </cell>
          <cell r="CT869">
            <v>3</v>
          </cell>
          <cell r="CU869">
            <v>2</v>
          </cell>
          <cell r="CV869">
            <v>0</v>
          </cell>
          <cell r="CW869">
            <v>2</v>
          </cell>
          <cell r="CX869">
            <v>2</v>
          </cell>
          <cell r="CY869">
            <v>0</v>
          </cell>
          <cell r="CZ869">
            <v>0</v>
          </cell>
          <cell r="DA869">
            <v>0</v>
          </cell>
          <cell r="DB869">
            <v>0</v>
          </cell>
          <cell r="DC869">
            <v>0</v>
          </cell>
          <cell r="DD869">
            <v>0</v>
          </cell>
          <cell r="DE869">
            <v>0</v>
          </cell>
        </row>
        <row r="870">
          <cell r="A870" t="str">
            <v>ｵﾛ  61</v>
          </cell>
          <cell r="B870" t="str">
            <v xml:space="preserve">ｵﾛ  </v>
          </cell>
          <cell r="C870">
            <v>6</v>
          </cell>
          <cell r="D870">
            <v>1</v>
          </cell>
          <cell r="E870">
            <v>29</v>
          </cell>
          <cell r="F870">
            <v>23</v>
          </cell>
          <cell r="G870">
            <v>20</v>
          </cell>
          <cell r="H870">
            <v>34</v>
          </cell>
          <cell r="I870">
            <v>36</v>
          </cell>
          <cell r="J870">
            <v>28</v>
          </cell>
          <cell r="K870">
            <v>25</v>
          </cell>
          <cell r="L870">
            <v>28</v>
          </cell>
          <cell r="M870">
            <v>33</v>
          </cell>
          <cell r="N870">
            <v>28</v>
          </cell>
          <cell r="O870">
            <v>27</v>
          </cell>
          <cell r="P870">
            <v>31</v>
          </cell>
          <cell r="Q870">
            <v>24</v>
          </cell>
          <cell r="R870">
            <v>31</v>
          </cell>
          <cell r="S870">
            <v>26</v>
          </cell>
          <cell r="T870">
            <v>36</v>
          </cell>
          <cell r="U870">
            <v>21</v>
          </cell>
          <cell r="V870">
            <v>28</v>
          </cell>
          <cell r="W870">
            <v>30</v>
          </cell>
          <cell r="X870">
            <v>20</v>
          </cell>
          <cell r="Y870">
            <v>27</v>
          </cell>
          <cell r="Z870">
            <v>15</v>
          </cell>
          <cell r="AA870">
            <v>30</v>
          </cell>
          <cell r="AB870">
            <v>23</v>
          </cell>
          <cell r="AC870">
            <v>20</v>
          </cell>
          <cell r="AD870">
            <v>30</v>
          </cell>
          <cell r="AE870">
            <v>26</v>
          </cell>
          <cell r="AF870">
            <v>24</v>
          </cell>
          <cell r="AG870">
            <v>30</v>
          </cell>
          <cell r="AH870">
            <v>29</v>
          </cell>
          <cell r="AI870">
            <v>33</v>
          </cell>
          <cell r="AJ870">
            <v>34</v>
          </cell>
          <cell r="AK870">
            <v>30</v>
          </cell>
          <cell r="AL870">
            <v>39</v>
          </cell>
          <cell r="AM870">
            <v>37</v>
          </cell>
          <cell r="AN870">
            <v>35</v>
          </cell>
          <cell r="AO870">
            <v>25</v>
          </cell>
          <cell r="AP870">
            <v>40</v>
          </cell>
          <cell r="AQ870">
            <v>48</v>
          </cell>
          <cell r="AR870">
            <v>41</v>
          </cell>
          <cell r="AS870">
            <v>40</v>
          </cell>
          <cell r="AT870">
            <v>44</v>
          </cell>
          <cell r="AU870">
            <v>48</v>
          </cell>
          <cell r="AV870">
            <v>42</v>
          </cell>
          <cell r="AW870">
            <v>65</v>
          </cell>
          <cell r="AX870">
            <v>31</v>
          </cell>
          <cell r="AY870">
            <v>48</v>
          </cell>
          <cell r="AZ870">
            <v>32</v>
          </cell>
          <cell r="BA870">
            <v>40</v>
          </cell>
          <cell r="BB870">
            <v>40</v>
          </cell>
          <cell r="BC870">
            <v>34</v>
          </cell>
          <cell r="BD870">
            <v>27</v>
          </cell>
          <cell r="BE870">
            <v>44</v>
          </cell>
          <cell r="BF870">
            <v>53</v>
          </cell>
          <cell r="BG870">
            <v>36</v>
          </cell>
          <cell r="BH870">
            <v>42</v>
          </cell>
          <cell r="BI870">
            <v>40</v>
          </cell>
          <cell r="BJ870">
            <v>46</v>
          </cell>
          <cell r="BK870">
            <v>35</v>
          </cell>
          <cell r="BL870">
            <v>48</v>
          </cell>
          <cell r="BM870">
            <v>33</v>
          </cell>
          <cell r="BN870">
            <v>48</v>
          </cell>
          <cell r="BO870">
            <v>36</v>
          </cell>
          <cell r="BP870">
            <v>44</v>
          </cell>
          <cell r="BQ870">
            <v>61</v>
          </cell>
          <cell r="BR870">
            <v>47</v>
          </cell>
          <cell r="BS870">
            <v>51</v>
          </cell>
          <cell r="BT870">
            <v>57</v>
          </cell>
          <cell r="BU870">
            <v>55</v>
          </cell>
          <cell r="BV870">
            <v>66</v>
          </cell>
          <cell r="BW870">
            <v>46</v>
          </cell>
          <cell r="BX870">
            <v>29</v>
          </cell>
          <cell r="BY870">
            <v>31</v>
          </cell>
          <cell r="BZ870">
            <v>49</v>
          </cell>
          <cell r="CA870">
            <v>32</v>
          </cell>
          <cell r="CB870">
            <v>28</v>
          </cell>
          <cell r="CC870">
            <v>28</v>
          </cell>
          <cell r="CD870">
            <v>37</v>
          </cell>
          <cell r="CE870">
            <v>26</v>
          </cell>
          <cell r="CF870">
            <v>32</v>
          </cell>
          <cell r="CG870">
            <v>41</v>
          </cell>
          <cell r="CH870">
            <v>29</v>
          </cell>
          <cell r="CI870">
            <v>20</v>
          </cell>
          <cell r="CJ870">
            <v>31</v>
          </cell>
          <cell r="CK870">
            <v>21</v>
          </cell>
          <cell r="CL870">
            <v>19</v>
          </cell>
          <cell r="CM870">
            <v>23</v>
          </cell>
          <cell r="CN870">
            <v>20</v>
          </cell>
          <cell r="CO870">
            <v>15</v>
          </cell>
          <cell r="CP870">
            <v>11</v>
          </cell>
          <cell r="CQ870">
            <v>10</v>
          </cell>
          <cell r="CR870">
            <v>6</v>
          </cell>
          <cell r="CS870">
            <v>3</v>
          </cell>
          <cell r="CT870">
            <v>2</v>
          </cell>
          <cell r="CU870">
            <v>2</v>
          </cell>
          <cell r="CV870">
            <v>1</v>
          </cell>
          <cell r="CW870">
            <v>3</v>
          </cell>
          <cell r="CX870">
            <v>0</v>
          </cell>
          <cell r="CY870">
            <v>1</v>
          </cell>
          <cell r="CZ870">
            <v>1</v>
          </cell>
          <cell r="DA870">
            <v>0</v>
          </cell>
          <cell r="DB870">
            <v>0</v>
          </cell>
          <cell r="DC870">
            <v>0</v>
          </cell>
          <cell r="DD870">
            <v>0</v>
          </cell>
          <cell r="DE870">
            <v>0</v>
          </cell>
        </row>
        <row r="871">
          <cell r="A871" t="str">
            <v>ｵﾛ  62</v>
          </cell>
          <cell r="B871" t="str">
            <v xml:space="preserve">ｵﾛ  </v>
          </cell>
          <cell r="C871">
            <v>6</v>
          </cell>
          <cell r="D871">
            <v>2</v>
          </cell>
          <cell r="E871">
            <v>17</v>
          </cell>
          <cell r="F871">
            <v>20</v>
          </cell>
          <cell r="G871">
            <v>15</v>
          </cell>
          <cell r="H871">
            <v>30</v>
          </cell>
          <cell r="I871">
            <v>21</v>
          </cell>
          <cell r="J871">
            <v>25</v>
          </cell>
          <cell r="K871">
            <v>22</v>
          </cell>
          <cell r="L871">
            <v>19</v>
          </cell>
          <cell r="M871">
            <v>30</v>
          </cell>
          <cell r="N871">
            <v>24</v>
          </cell>
          <cell r="O871">
            <v>30</v>
          </cell>
          <cell r="P871">
            <v>35</v>
          </cell>
          <cell r="Q871">
            <v>26</v>
          </cell>
          <cell r="R871">
            <v>35</v>
          </cell>
          <cell r="S871">
            <v>24</v>
          </cell>
          <cell r="T871">
            <v>28</v>
          </cell>
          <cell r="U871">
            <v>30</v>
          </cell>
          <cell r="V871">
            <v>27</v>
          </cell>
          <cell r="W871">
            <v>24</v>
          </cell>
          <cell r="X871">
            <v>22</v>
          </cell>
          <cell r="Y871">
            <v>29</v>
          </cell>
          <cell r="Z871">
            <v>29</v>
          </cell>
          <cell r="AA871">
            <v>10</v>
          </cell>
          <cell r="AB871">
            <v>17</v>
          </cell>
          <cell r="AC871">
            <v>28</v>
          </cell>
          <cell r="AD871">
            <v>23</v>
          </cell>
          <cell r="AE871">
            <v>23</v>
          </cell>
          <cell r="AF871">
            <v>22</v>
          </cell>
          <cell r="AG871">
            <v>31</v>
          </cell>
          <cell r="AH871">
            <v>23</v>
          </cell>
          <cell r="AI871">
            <v>24</v>
          </cell>
          <cell r="AJ871">
            <v>27</v>
          </cell>
          <cell r="AK871">
            <v>24</v>
          </cell>
          <cell r="AL871">
            <v>41</v>
          </cell>
          <cell r="AM871">
            <v>23</v>
          </cell>
          <cell r="AN871">
            <v>36</v>
          </cell>
          <cell r="AO871">
            <v>29</v>
          </cell>
          <cell r="AP871">
            <v>28</v>
          </cell>
          <cell r="AQ871">
            <v>41</v>
          </cell>
          <cell r="AR871">
            <v>41</v>
          </cell>
          <cell r="AS871">
            <v>42</v>
          </cell>
          <cell r="AT871">
            <v>48</v>
          </cell>
          <cell r="AU871">
            <v>42</v>
          </cell>
          <cell r="AV871">
            <v>37</v>
          </cell>
          <cell r="AW871">
            <v>34</v>
          </cell>
          <cell r="AX871">
            <v>43</v>
          </cell>
          <cell r="AY871">
            <v>40</v>
          </cell>
          <cell r="AZ871">
            <v>32</v>
          </cell>
          <cell r="BA871">
            <v>34</v>
          </cell>
          <cell r="BB871">
            <v>37</v>
          </cell>
          <cell r="BC871">
            <v>47</v>
          </cell>
          <cell r="BD871">
            <v>24</v>
          </cell>
          <cell r="BE871">
            <v>35</v>
          </cell>
          <cell r="BF871">
            <v>33</v>
          </cell>
          <cell r="BG871">
            <v>29</v>
          </cell>
          <cell r="BH871">
            <v>34</v>
          </cell>
          <cell r="BI871">
            <v>39</v>
          </cell>
          <cell r="BJ871">
            <v>37</v>
          </cell>
          <cell r="BK871">
            <v>44</v>
          </cell>
          <cell r="BL871">
            <v>45</v>
          </cell>
          <cell r="BM871">
            <v>41</v>
          </cell>
          <cell r="BN871">
            <v>37</v>
          </cell>
          <cell r="BO871">
            <v>37</v>
          </cell>
          <cell r="BP871">
            <v>43</v>
          </cell>
          <cell r="BQ871">
            <v>42</v>
          </cell>
          <cell r="BR871">
            <v>45</v>
          </cell>
          <cell r="BS871">
            <v>56</v>
          </cell>
          <cell r="BT871">
            <v>55</v>
          </cell>
          <cell r="BU871">
            <v>60</v>
          </cell>
          <cell r="BV871">
            <v>41</v>
          </cell>
          <cell r="BW871">
            <v>52</v>
          </cell>
          <cell r="BX871">
            <v>26</v>
          </cell>
          <cell r="BY871">
            <v>40</v>
          </cell>
          <cell r="BZ871">
            <v>37</v>
          </cell>
          <cell r="CA871">
            <v>42</v>
          </cell>
          <cell r="CB871">
            <v>43</v>
          </cell>
          <cell r="CC871">
            <v>43</v>
          </cell>
          <cell r="CD871">
            <v>37</v>
          </cell>
          <cell r="CE871">
            <v>28</v>
          </cell>
          <cell r="CF871">
            <v>37</v>
          </cell>
          <cell r="CG871">
            <v>45</v>
          </cell>
          <cell r="CH871">
            <v>39</v>
          </cell>
          <cell r="CI871">
            <v>35</v>
          </cell>
          <cell r="CJ871">
            <v>38</v>
          </cell>
          <cell r="CK871">
            <v>38</v>
          </cell>
          <cell r="CL871">
            <v>26</v>
          </cell>
          <cell r="CM871">
            <v>26</v>
          </cell>
          <cell r="CN871">
            <v>18</v>
          </cell>
          <cell r="CO871">
            <v>28</v>
          </cell>
          <cell r="CP871">
            <v>21</v>
          </cell>
          <cell r="CQ871">
            <v>18</v>
          </cell>
          <cell r="CR871">
            <v>17</v>
          </cell>
          <cell r="CS871">
            <v>13</v>
          </cell>
          <cell r="CT871">
            <v>9</v>
          </cell>
          <cell r="CU871">
            <v>9</v>
          </cell>
          <cell r="CV871">
            <v>4</v>
          </cell>
          <cell r="CW871">
            <v>3</v>
          </cell>
          <cell r="CX871">
            <v>6</v>
          </cell>
          <cell r="CY871">
            <v>3</v>
          </cell>
          <cell r="CZ871">
            <v>3</v>
          </cell>
          <cell r="DA871">
            <v>1</v>
          </cell>
          <cell r="DB871">
            <v>0</v>
          </cell>
          <cell r="DC871">
            <v>3</v>
          </cell>
          <cell r="DD871">
            <v>0</v>
          </cell>
          <cell r="DE871">
            <v>0</v>
          </cell>
        </row>
        <row r="872">
          <cell r="A872" t="str">
            <v>ｶﾐｾﾞ61</v>
          </cell>
          <cell r="B872" t="str">
            <v>ｶﾐｾﾞ</v>
          </cell>
          <cell r="C872">
            <v>6</v>
          </cell>
          <cell r="D872">
            <v>1</v>
          </cell>
          <cell r="E872">
            <v>0</v>
          </cell>
          <cell r="F872">
            <v>1</v>
          </cell>
          <cell r="G872">
            <v>0</v>
          </cell>
          <cell r="H872">
            <v>3</v>
          </cell>
          <cell r="I872">
            <v>1</v>
          </cell>
          <cell r="J872">
            <v>3</v>
          </cell>
          <cell r="K872">
            <v>3</v>
          </cell>
          <cell r="L872">
            <v>3</v>
          </cell>
          <cell r="M872">
            <v>3</v>
          </cell>
          <cell r="N872">
            <v>4</v>
          </cell>
          <cell r="O872">
            <v>0</v>
          </cell>
          <cell r="P872">
            <v>0</v>
          </cell>
          <cell r="Q872">
            <v>3</v>
          </cell>
          <cell r="R872">
            <v>1</v>
          </cell>
          <cell r="S872">
            <v>4</v>
          </cell>
          <cell r="T872">
            <v>2</v>
          </cell>
          <cell r="U872">
            <v>0</v>
          </cell>
          <cell r="V872">
            <v>5</v>
          </cell>
          <cell r="W872">
            <v>5</v>
          </cell>
          <cell r="X872">
            <v>1</v>
          </cell>
          <cell r="Y872">
            <v>1</v>
          </cell>
          <cell r="Z872">
            <v>5</v>
          </cell>
          <cell r="AA872">
            <v>2</v>
          </cell>
          <cell r="AB872">
            <v>3</v>
          </cell>
          <cell r="AC872">
            <v>0</v>
          </cell>
          <cell r="AD872">
            <v>1</v>
          </cell>
          <cell r="AE872">
            <v>2</v>
          </cell>
          <cell r="AF872">
            <v>3</v>
          </cell>
          <cell r="AG872">
            <v>1</v>
          </cell>
          <cell r="AH872">
            <v>1</v>
          </cell>
          <cell r="AI872">
            <v>4</v>
          </cell>
          <cell r="AJ872">
            <v>1</v>
          </cell>
          <cell r="AK872">
            <v>2</v>
          </cell>
          <cell r="AL872">
            <v>2</v>
          </cell>
          <cell r="AM872">
            <v>2</v>
          </cell>
          <cell r="AN872">
            <v>3</v>
          </cell>
          <cell r="AO872">
            <v>4</v>
          </cell>
          <cell r="AP872">
            <v>2</v>
          </cell>
          <cell r="AQ872">
            <v>5</v>
          </cell>
          <cell r="AR872">
            <v>2</v>
          </cell>
          <cell r="AS872">
            <v>4</v>
          </cell>
          <cell r="AT872">
            <v>4</v>
          </cell>
          <cell r="AU872">
            <v>3</v>
          </cell>
          <cell r="AV872">
            <v>6</v>
          </cell>
          <cell r="AW872">
            <v>0</v>
          </cell>
          <cell r="AX872">
            <v>4</v>
          </cell>
          <cell r="AY872">
            <v>4</v>
          </cell>
          <cell r="AZ872">
            <v>8</v>
          </cell>
          <cell r="BA872">
            <v>4</v>
          </cell>
          <cell r="BB872">
            <v>1</v>
          </cell>
          <cell r="BC872">
            <v>1</v>
          </cell>
          <cell r="BD872">
            <v>2</v>
          </cell>
          <cell r="BE872">
            <v>5</v>
          </cell>
          <cell r="BF872">
            <v>4</v>
          </cell>
          <cell r="BG872">
            <v>3</v>
          </cell>
          <cell r="BH872">
            <v>5</v>
          </cell>
          <cell r="BI872">
            <v>2</v>
          </cell>
          <cell r="BJ872">
            <v>1</v>
          </cell>
          <cell r="BK872">
            <v>6</v>
          </cell>
          <cell r="BL872">
            <v>4</v>
          </cell>
          <cell r="BM872">
            <v>3</v>
          </cell>
          <cell r="BN872">
            <v>2</v>
          </cell>
          <cell r="BO872">
            <v>3</v>
          </cell>
          <cell r="BP872">
            <v>3</v>
          </cell>
          <cell r="BQ872">
            <v>1</v>
          </cell>
          <cell r="BR872">
            <v>5</v>
          </cell>
          <cell r="BS872">
            <v>3</v>
          </cell>
          <cell r="BT872">
            <v>5</v>
          </cell>
          <cell r="BU872">
            <v>3</v>
          </cell>
          <cell r="BV872">
            <v>2</v>
          </cell>
          <cell r="BW872">
            <v>5</v>
          </cell>
          <cell r="BX872">
            <v>4</v>
          </cell>
          <cell r="BY872">
            <v>4</v>
          </cell>
          <cell r="BZ872">
            <v>2</v>
          </cell>
          <cell r="CA872">
            <v>5</v>
          </cell>
          <cell r="CB872">
            <v>4</v>
          </cell>
          <cell r="CC872">
            <v>4</v>
          </cell>
          <cell r="CD872">
            <v>3</v>
          </cell>
          <cell r="CE872">
            <v>2</v>
          </cell>
          <cell r="CF872">
            <v>4</v>
          </cell>
          <cell r="CG872">
            <v>3</v>
          </cell>
          <cell r="CH872">
            <v>0</v>
          </cell>
          <cell r="CI872">
            <v>4</v>
          </cell>
          <cell r="CJ872">
            <v>1</v>
          </cell>
          <cell r="CK872">
            <v>0</v>
          </cell>
          <cell r="CL872">
            <v>2</v>
          </cell>
          <cell r="CM872">
            <v>0</v>
          </cell>
          <cell r="CN872">
            <v>1</v>
          </cell>
          <cell r="CO872">
            <v>2</v>
          </cell>
          <cell r="CP872">
            <v>0</v>
          </cell>
          <cell r="CQ872">
            <v>0</v>
          </cell>
          <cell r="CR872">
            <v>1</v>
          </cell>
          <cell r="CS872">
            <v>2</v>
          </cell>
          <cell r="CT872">
            <v>0</v>
          </cell>
          <cell r="CU872">
            <v>0</v>
          </cell>
          <cell r="CV872">
            <v>1</v>
          </cell>
          <cell r="CW872">
            <v>1</v>
          </cell>
          <cell r="CX872">
            <v>0</v>
          </cell>
          <cell r="CY872">
            <v>0</v>
          </cell>
          <cell r="CZ872">
            <v>0</v>
          </cell>
          <cell r="DA872">
            <v>0</v>
          </cell>
          <cell r="DB872">
            <v>0</v>
          </cell>
          <cell r="DC872">
            <v>0</v>
          </cell>
          <cell r="DD872">
            <v>0</v>
          </cell>
          <cell r="DE872">
            <v>0</v>
          </cell>
        </row>
        <row r="873">
          <cell r="A873" t="str">
            <v>ｶﾐｾﾞ62</v>
          </cell>
          <cell r="B873" t="str">
            <v>ｶﾐｾﾞ</v>
          </cell>
          <cell r="C873">
            <v>6</v>
          </cell>
          <cell r="D873">
            <v>2</v>
          </cell>
          <cell r="E873">
            <v>2</v>
          </cell>
          <cell r="F873">
            <v>4</v>
          </cell>
          <cell r="G873">
            <v>0</v>
          </cell>
          <cell r="H873">
            <v>0</v>
          </cell>
          <cell r="I873">
            <v>3</v>
          </cell>
          <cell r="J873">
            <v>1</v>
          </cell>
          <cell r="K873">
            <v>1</v>
          </cell>
          <cell r="L873">
            <v>0</v>
          </cell>
          <cell r="M873">
            <v>1</v>
          </cell>
          <cell r="N873">
            <v>1</v>
          </cell>
          <cell r="O873">
            <v>5</v>
          </cell>
          <cell r="P873">
            <v>4</v>
          </cell>
          <cell r="Q873">
            <v>3</v>
          </cell>
          <cell r="R873">
            <v>3</v>
          </cell>
          <cell r="S873">
            <v>3</v>
          </cell>
          <cell r="T873">
            <v>2</v>
          </cell>
          <cell r="U873">
            <v>3</v>
          </cell>
          <cell r="V873">
            <v>4</v>
          </cell>
          <cell r="W873">
            <v>2</v>
          </cell>
          <cell r="X873">
            <v>4</v>
          </cell>
          <cell r="Y873">
            <v>7</v>
          </cell>
          <cell r="Z873">
            <v>3</v>
          </cell>
          <cell r="AA873">
            <v>1</v>
          </cell>
          <cell r="AB873">
            <v>3</v>
          </cell>
          <cell r="AC873">
            <v>0</v>
          </cell>
          <cell r="AD873">
            <v>3</v>
          </cell>
          <cell r="AE873">
            <v>0</v>
          </cell>
          <cell r="AF873">
            <v>0</v>
          </cell>
          <cell r="AG873">
            <v>2</v>
          </cell>
          <cell r="AH873">
            <v>3</v>
          </cell>
          <cell r="AI873">
            <v>0</v>
          </cell>
          <cell r="AJ873">
            <v>0</v>
          </cell>
          <cell r="AK873">
            <v>3</v>
          </cell>
          <cell r="AL873">
            <v>0</v>
          </cell>
          <cell r="AM873">
            <v>4</v>
          </cell>
          <cell r="AN873">
            <v>2</v>
          </cell>
          <cell r="AO873">
            <v>1</v>
          </cell>
          <cell r="AP873">
            <v>4</v>
          </cell>
          <cell r="AQ873">
            <v>2</v>
          </cell>
          <cell r="AR873">
            <v>3</v>
          </cell>
          <cell r="AS873">
            <v>2</v>
          </cell>
          <cell r="AT873">
            <v>3</v>
          </cell>
          <cell r="AU873">
            <v>1</v>
          </cell>
          <cell r="AV873">
            <v>5</v>
          </cell>
          <cell r="AW873">
            <v>6</v>
          </cell>
          <cell r="AX873">
            <v>3</v>
          </cell>
          <cell r="AY873">
            <v>1</v>
          </cell>
          <cell r="AZ873">
            <v>3</v>
          </cell>
          <cell r="BA873">
            <v>2</v>
          </cell>
          <cell r="BB873">
            <v>4</v>
          </cell>
          <cell r="BC873">
            <v>5</v>
          </cell>
          <cell r="BD873">
            <v>4</v>
          </cell>
          <cell r="BE873">
            <v>5</v>
          </cell>
          <cell r="BF873">
            <v>4</v>
          </cell>
          <cell r="BG873">
            <v>3</v>
          </cell>
          <cell r="BH873">
            <v>4</v>
          </cell>
          <cell r="BI873">
            <v>1</v>
          </cell>
          <cell r="BJ873">
            <v>2</v>
          </cell>
          <cell r="BK873">
            <v>1</v>
          </cell>
          <cell r="BL873">
            <v>5</v>
          </cell>
          <cell r="BM873">
            <v>4</v>
          </cell>
          <cell r="BN873">
            <v>3</v>
          </cell>
          <cell r="BO873">
            <v>3</v>
          </cell>
          <cell r="BP873">
            <v>2</v>
          </cell>
          <cell r="BQ873">
            <v>2</v>
          </cell>
          <cell r="BR873">
            <v>3</v>
          </cell>
          <cell r="BS873">
            <v>4</v>
          </cell>
          <cell r="BT873">
            <v>2</v>
          </cell>
          <cell r="BU873">
            <v>3</v>
          </cell>
          <cell r="BV873">
            <v>2</v>
          </cell>
          <cell r="BW873">
            <v>7</v>
          </cell>
          <cell r="BX873">
            <v>6</v>
          </cell>
          <cell r="BY873">
            <v>5</v>
          </cell>
          <cell r="BZ873">
            <v>3</v>
          </cell>
          <cell r="CA873">
            <v>5</v>
          </cell>
          <cell r="CB873">
            <v>2</v>
          </cell>
          <cell r="CC873">
            <v>3</v>
          </cell>
          <cell r="CD873">
            <v>1</v>
          </cell>
          <cell r="CE873">
            <v>6</v>
          </cell>
          <cell r="CF873">
            <v>6</v>
          </cell>
          <cell r="CG873">
            <v>1</v>
          </cell>
          <cell r="CH873">
            <v>2</v>
          </cell>
          <cell r="CI873">
            <v>1</v>
          </cell>
          <cell r="CJ873">
            <v>1</v>
          </cell>
          <cell r="CK873">
            <v>2</v>
          </cell>
          <cell r="CL873">
            <v>3</v>
          </cell>
          <cell r="CM873">
            <v>3</v>
          </cell>
          <cell r="CN873">
            <v>2</v>
          </cell>
          <cell r="CO873">
            <v>1</v>
          </cell>
          <cell r="CP873">
            <v>1</v>
          </cell>
          <cell r="CQ873">
            <v>5</v>
          </cell>
          <cell r="CR873">
            <v>0</v>
          </cell>
          <cell r="CS873">
            <v>1</v>
          </cell>
          <cell r="CT873">
            <v>1</v>
          </cell>
          <cell r="CU873">
            <v>0</v>
          </cell>
          <cell r="CV873">
            <v>0</v>
          </cell>
          <cell r="CW873">
            <v>0</v>
          </cell>
          <cell r="CX873">
            <v>0</v>
          </cell>
          <cell r="CY873">
            <v>0</v>
          </cell>
          <cell r="CZ873">
            <v>0</v>
          </cell>
          <cell r="DA873">
            <v>0</v>
          </cell>
          <cell r="DB873">
            <v>0</v>
          </cell>
          <cell r="DC873">
            <v>0</v>
          </cell>
          <cell r="DD873">
            <v>0</v>
          </cell>
          <cell r="DE873">
            <v>0</v>
          </cell>
        </row>
        <row r="874">
          <cell r="A874" t="str">
            <v>ｷﾌﾞﾈ61</v>
          </cell>
          <cell r="B874" t="str">
            <v>ｷﾌﾞﾈ</v>
          </cell>
          <cell r="C874">
            <v>6</v>
          </cell>
          <cell r="D874">
            <v>1</v>
          </cell>
          <cell r="E874">
            <v>28</v>
          </cell>
          <cell r="F874">
            <v>20</v>
          </cell>
          <cell r="G874">
            <v>40</v>
          </cell>
          <cell r="H874">
            <v>36</v>
          </cell>
          <cell r="I874">
            <v>30</v>
          </cell>
          <cell r="J874">
            <v>29</v>
          </cell>
          <cell r="K874">
            <v>31</v>
          </cell>
          <cell r="L874">
            <v>45</v>
          </cell>
          <cell r="M874">
            <v>27</v>
          </cell>
          <cell r="N874">
            <v>26</v>
          </cell>
          <cell r="O874">
            <v>30</v>
          </cell>
          <cell r="P874">
            <v>31</v>
          </cell>
          <cell r="Q874">
            <v>30</v>
          </cell>
          <cell r="R874">
            <v>34</v>
          </cell>
          <cell r="S874">
            <v>25</v>
          </cell>
          <cell r="T874">
            <v>37</v>
          </cell>
          <cell r="U874">
            <v>41</v>
          </cell>
          <cell r="V874">
            <v>32</v>
          </cell>
          <cell r="W874">
            <v>29</v>
          </cell>
          <cell r="X874">
            <v>30</v>
          </cell>
          <cell r="Y874">
            <v>28</v>
          </cell>
          <cell r="Z874">
            <v>33</v>
          </cell>
          <cell r="AA874">
            <v>19</v>
          </cell>
          <cell r="AB874">
            <v>31</v>
          </cell>
          <cell r="AC874">
            <v>35</v>
          </cell>
          <cell r="AD874">
            <v>32</v>
          </cell>
          <cell r="AE874">
            <v>22</v>
          </cell>
          <cell r="AF874">
            <v>35</v>
          </cell>
          <cell r="AG874">
            <v>33</v>
          </cell>
          <cell r="AH874">
            <v>30</v>
          </cell>
          <cell r="AI874">
            <v>37</v>
          </cell>
          <cell r="AJ874">
            <v>37</v>
          </cell>
          <cell r="AK874">
            <v>39</v>
          </cell>
          <cell r="AL874">
            <v>31</v>
          </cell>
          <cell r="AM874">
            <v>42</v>
          </cell>
          <cell r="AN874">
            <v>39</v>
          </cell>
          <cell r="AO874">
            <v>40</v>
          </cell>
          <cell r="AP874">
            <v>39</v>
          </cell>
          <cell r="AQ874">
            <v>41</v>
          </cell>
          <cell r="AR874">
            <v>48</v>
          </cell>
          <cell r="AS874">
            <v>49</v>
          </cell>
          <cell r="AT874">
            <v>42</v>
          </cell>
          <cell r="AU874">
            <v>43</v>
          </cell>
          <cell r="AV874">
            <v>45</v>
          </cell>
          <cell r="AW874">
            <v>37</v>
          </cell>
          <cell r="AX874">
            <v>39</v>
          </cell>
          <cell r="AY874">
            <v>53</v>
          </cell>
          <cell r="AZ874">
            <v>48</v>
          </cell>
          <cell r="BA874">
            <v>48</v>
          </cell>
          <cell r="BB874">
            <v>53</v>
          </cell>
          <cell r="BC874">
            <v>50</v>
          </cell>
          <cell r="BD874">
            <v>29</v>
          </cell>
          <cell r="BE874">
            <v>48</v>
          </cell>
          <cell r="BF874">
            <v>45</v>
          </cell>
          <cell r="BG874">
            <v>38</v>
          </cell>
          <cell r="BH874">
            <v>52</v>
          </cell>
          <cell r="BI874">
            <v>37</v>
          </cell>
          <cell r="BJ874">
            <v>43</v>
          </cell>
          <cell r="BK874">
            <v>36</v>
          </cell>
          <cell r="BL874">
            <v>41</v>
          </cell>
          <cell r="BM874">
            <v>33</v>
          </cell>
          <cell r="BN874">
            <v>35</v>
          </cell>
          <cell r="BO874">
            <v>42</v>
          </cell>
          <cell r="BP874">
            <v>26</v>
          </cell>
          <cell r="BQ874">
            <v>35</v>
          </cell>
          <cell r="BR874">
            <v>41</v>
          </cell>
          <cell r="BS874">
            <v>44</v>
          </cell>
          <cell r="BT874">
            <v>32</v>
          </cell>
          <cell r="BU874">
            <v>37</v>
          </cell>
          <cell r="BV874">
            <v>47</v>
          </cell>
          <cell r="BW874">
            <v>43</v>
          </cell>
          <cell r="BX874">
            <v>15</v>
          </cell>
          <cell r="BY874">
            <v>18</v>
          </cell>
          <cell r="BZ874">
            <v>35</v>
          </cell>
          <cell r="CA874">
            <v>28</v>
          </cell>
          <cell r="CB874">
            <v>33</v>
          </cell>
          <cell r="CC874">
            <v>22</v>
          </cell>
          <cell r="CD874">
            <v>23</v>
          </cell>
          <cell r="CE874">
            <v>31</v>
          </cell>
          <cell r="CF874">
            <v>28</v>
          </cell>
          <cell r="CG874">
            <v>28</v>
          </cell>
          <cell r="CH874">
            <v>23</v>
          </cell>
          <cell r="CI874">
            <v>22</v>
          </cell>
          <cell r="CJ874">
            <v>22</v>
          </cell>
          <cell r="CK874">
            <v>15</v>
          </cell>
          <cell r="CL874">
            <v>20</v>
          </cell>
          <cell r="CM874">
            <v>20</v>
          </cell>
          <cell r="CN874">
            <v>16</v>
          </cell>
          <cell r="CO874">
            <v>14</v>
          </cell>
          <cell r="CP874">
            <v>9</v>
          </cell>
          <cell r="CQ874">
            <v>6</v>
          </cell>
          <cell r="CR874">
            <v>7</v>
          </cell>
          <cell r="CS874">
            <v>5</v>
          </cell>
          <cell r="CT874">
            <v>2</v>
          </cell>
          <cell r="CU874">
            <v>2</v>
          </cell>
          <cell r="CV874">
            <v>1</v>
          </cell>
          <cell r="CW874">
            <v>1</v>
          </cell>
          <cell r="CX874">
            <v>1</v>
          </cell>
          <cell r="CY874">
            <v>0</v>
          </cell>
          <cell r="CZ874">
            <v>0</v>
          </cell>
          <cell r="DA874">
            <v>0</v>
          </cell>
          <cell r="DB874">
            <v>0</v>
          </cell>
          <cell r="DC874">
            <v>0</v>
          </cell>
          <cell r="DD874">
            <v>0</v>
          </cell>
          <cell r="DE874">
            <v>0</v>
          </cell>
        </row>
        <row r="875">
          <cell r="A875" t="str">
            <v>ｷﾌﾞﾈ62</v>
          </cell>
          <cell r="B875" t="str">
            <v>ｷﾌﾞﾈ</v>
          </cell>
          <cell r="C875">
            <v>6</v>
          </cell>
          <cell r="D875">
            <v>2</v>
          </cell>
          <cell r="E875">
            <v>35</v>
          </cell>
          <cell r="F875">
            <v>31</v>
          </cell>
          <cell r="G875">
            <v>23</v>
          </cell>
          <cell r="H875">
            <v>21</v>
          </cell>
          <cell r="I875">
            <v>29</v>
          </cell>
          <cell r="J875">
            <v>38</v>
          </cell>
          <cell r="K875">
            <v>32</v>
          </cell>
          <cell r="L875">
            <v>23</v>
          </cell>
          <cell r="M875">
            <v>28</v>
          </cell>
          <cell r="N875">
            <v>35</v>
          </cell>
          <cell r="O875">
            <v>27</v>
          </cell>
          <cell r="P875">
            <v>31</v>
          </cell>
          <cell r="Q875">
            <v>34</v>
          </cell>
          <cell r="R875">
            <v>31</v>
          </cell>
          <cell r="S875">
            <v>21</v>
          </cell>
          <cell r="T875">
            <v>24</v>
          </cell>
          <cell r="U875">
            <v>32</v>
          </cell>
          <cell r="V875">
            <v>32</v>
          </cell>
          <cell r="W875">
            <v>33</v>
          </cell>
          <cell r="X875">
            <v>35</v>
          </cell>
          <cell r="Y875">
            <v>21</v>
          </cell>
          <cell r="Z875">
            <v>42</v>
          </cell>
          <cell r="AA875">
            <v>48</v>
          </cell>
          <cell r="AB875">
            <v>26</v>
          </cell>
          <cell r="AC875">
            <v>25</v>
          </cell>
          <cell r="AD875">
            <v>25</v>
          </cell>
          <cell r="AE875">
            <v>28</v>
          </cell>
          <cell r="AF875">
            <v>30</v>
          </cell>
          <cell r="AG875">
            <v>31</v>
          </cell>
          <cell r="AH875">
            <v>35</v>
          </cell>
          <cell r="AI875">
            <v>35</v>
          </cell>
          <cell r="AJ875">
            <v>39</v>
          </cell>
          <cell r="AK875">
            <v>33</v>
          </cell>
          <cell r="AL875">
            <v>44</v>
          </cell>
          <cell r="AM875">
            <v>39</v>
          </cell>
          <cell r="AN875">
            <v>31</v>
          </cell>
          <cell r="AO875">
            <v>37</v>
          </cell>
          <cell r="AP875">
            <v>45</v>
          </cell>
          <cell r="AQ875">
            <v>41</v>
          </cell>
          <cell r="AR875">
            <v>46</v>
          </cell>
          <cell r="AS875">
            <v>46</v>
          </cell>
          <cell r="AT875">
            <v>32</v>
          </cell>
          <cell r="AU875">
            <v>43</v>
          </cell>
          <cell r="AV875">
            <v>43</v>
          </cell>
          <cell r="AW875">
            <v>38</v>
          </cell>
          <cell r="AX875">
            <v>56</v>
          </cell>
          <cell r="AY875">
            <v>52</v>
          </cell>
          <cell r="AZ875">
            <v>42</v>
          </cell>
          <cell r="BA875">
            <v>48</v>
          </cell>
          <cell r="BB875">
            <v>47</v>
          </cell>
          <cell r="BC875">
            <v>40</v>
          </cell>
          <cell r="BD875">
            <v>34</v>
          </cell>
          <cell r="BE875">
            <v>51</v>
          </cell>
          <cell r="BF875">
            <v>43</v>
          </cell>
          <cell r="BG875">
            <v>29</v>
          </cell>
          <cell r="BH875">
            <v>44</v>
          </cell>
          <cell r="BI875">
            <v>37</v>
          </cell>
          <cell r="BJ875">
            <v>35</v>
          </cell>
          <cell r="BK875">
            <v>50</v>
          </cell>
          <cell r="BL875">
            <v>29</v>
          </cell>
          <cell r="BM875">
            <v>42</v>
          </cell>
          <cell r="BN875">
            <v>31</v>
          </cell>
          <cell r="BO875">
            <v>34</v>
          </cell>
          <cell r="BP875">
            <v>40</v>
          </cell>
          <cell r="BQ875">
            <v>41</v>
          </cell>
          <cell r="BR875">
            <v>43</v>
          </cell>
          <cell r="BS875">
            <v>43</v>
          </cell>
          <cell r="BT875">
            <v>44</v>
          </cell>
          <cell r="BU875">
            <v>35</v>
          </cell>
          <cell r="BV875">
            <v>42</v>
          </cell>
          <cell r="BW875">
            <v>26</v>
          </cell>
          <cell r="BX875">
            <v>13</v>
          </cell>
          <cell r="BY875">
            <v>40</v>
          </cell>
          <cell r="BZ875">
            <v>45</v>
          </cell>
          <cell r="CA875">
            <v>39</v>
          </cell>
          <cell r="CB875">
            <v>26</v>
          </cell>
          <cell r="CC875">
            <v>51</v>
          </cell>
          <cell r="CD875">
            <v>37</v>
          </cell>
          <cell r="CE875">
            <v>32</v>
          </cell>
          <cell r="CF875">
            <v>32</v>
          </cell>
          <cell r="CG875">
            <v>23</v>
          </cell>
          <cell r="CH875">
            <v>23</v>
          </cell>
          <cell r="CI875">
            <v>40</v>
          </cell>
          <cell r="CJ875">
            <v>33</v>
          </cell>
          <cell r="CK875">
            <v>30</v>
          </cell>
          <cell r="CL875">
            <v>31</v>
          </cell>
          <cell r="CM875">
            <v>25</v>
          </cell>
          <cell r="CN875">
            <v>14</v>
          </cell>
          <cell r="CO875">
            <v>17</v>
          </cell>
          <cell r="CP875">
            <v>23</v>
          </cell>
          <cell r="CQ875">
            <v>10</v>
          </cell>
          <cell r="CR875">
            <v>7</v>
          </cell>
          <cell r="CS875">
            <v>9</v>
          </cell>
          <cell r="CT875">
            <v>5</v>
          </cell>
          <cell r="CU875">
            <v>9</v>
          </cell>
          <cell r="CV875">
            <v>7</v>
          </cell>
          <cell r="CW875">
            <v>6</v>
          </cell>
          <cell r="CX875">
            <v>2</v>
          </cell>
          <cell r="CY875">
            <v>1</v>
          </cell>
          <cell r="CZ875">
            <v>1</v>
          </cell>
          <cell r="DA875">
            <v>2</v>
          </cell>
          <cell r="DB875">
            <v>0</v>
          </cell>
          <cell r="DC875">
            <v>0</v>
          </cell>
          <cell r="DD875">
            <v>1</v>
          </cell>
          <cell r="DE875">
            <v>1</v>
          </cell>
        </row>
        <row r="876">
          <cell r="A876" t="str">
            <v>ｺﾊﾔｼ61</v>
          </cell>
          <cell r="B876" t="str">
            <v>ｺﾊﾔｼ</v>
          </cell>
          <cell r="C876">
            <v>6</v>
          </cell>
          <cell r="D876">
            <v>1</v>
          </cell>
          <cell r="E876">
            <v>5</v>
          </cell>
          <cell r="F876">
            <v>10</v>
          </cell>
          <cell r="G876">
            <v>13</v>
          </cell>
          <cell r="H876">
            <v>12</v>
          </cell>
          <cell r="I876">
            <v>15</v>
          </cell>
          <cell r="J876">
            <v>10</v>
          </cell>
          <cell r="K876">
            <v>11</v>
          </cell>
          <cell r="L876">
            <v>11</v>
          </cell>
          <cell r="M876">
            <v>10</v>
          </cell>
          <cell r="N876">
            <v>10</v>
          </cell>
          <cell r="O876">
            <v>10</v>
          </cell>
          <cell r="P876">
            <v>13</v>
          </cell>
          <cell r="Q876">
            <v>6</v>
          </cell>
          <cell r="R876">
            <v>4</v>
          </cell>
          <cell r="S876">
            <v>6</v>
          </cell>
          <cell r="T876">
            <v>14</v>
          </cell>
          <cell r="U876">
            <v>10</v>
          </cell>
          <cell r="V876">
            <v>7</v>
          </cell>
          <cell r="W876">
            <v>8</v>
          </cell>
          <cell r="X876">
            <v>9</v>
          </cell>
          <cell r="Y876">
            <v>9</v>
          </cell>
          <cell r="Z876">
            <v>8</v>
          </cell>
          <cell r="AA876">
            <v>14</v>
          </cell>
          <cell r="AB876">
            <v>7</v>
          </cell>
          <cell r="AC876">
            <v>3</v>
          </cell>
          <cell r="AD876">
            <v>10</v>
          </cell>
          <cell r="AE876">
            <v>10</v>
          </cell>
          <cell r="AF876">
            <v>10</v>
          </cell>
          <cell r="AG876">
            <v>8</v>
          </cell>
          <cell r="AH876">
            <v>17</v>
          </cell>
          <cell r="AI876">
            <v>7</v>
          </cell>
          <cell r="AJ876">
            <v>16</v>
          </cell>
          <cell r="AK876">
            <v>14</v>
          </cell>
          <cell r="AL876">
            <v>17</v>
          </cell>
          <cell r="AM876">
            <v>19</v>
          </cell>
          <cell r="AN876">
            <v>16</v>
          </cell>
          <cell r="AO876">
            <v>14</v>
          </cell>
          <cell r="AP876">
            <v>10</v>
          </cell>
          <cell r="AQ876">
            <v>9</v>
          </cell>
          <cell r="AR876">
            <v>9</v>
          </cell>
          <cell r="AS876">
            <v>18</v>
          </cell>
          <cell r="AT876">
            <v>16</v>
          </cell>
          <cell r="AU876">
            <v>11</v>
          </cell>
          <cell r="AV876">
            <v>11</v>
          </cell>
          <cell r="AW876">
            <v>10</v>
          </cell>
          <cell r="AX876">
            <v>19</v>
          </cell>
          <cell r="AY876">
            <v>16</v>
          </cell>
          <cell r="AZ876">
            <v>10</v>
          </cell>
          <cell r="BA876">
            <v>20</v>
          </cell>
          <cell r="BB876">
            <v>15</v>
          </cell>
          <cell r="BC876">
            <v>11</v>
          </cell>
          <cell r="BD876">
            <v>13</v>
          </cell>
          <cell r="BE876">
            <v>14</v>
          </cell>
          <cell r="BF876">
            <v>15</v>
          </cell>
          <cell r="BG876">
            <v>7</v>
          </cell>
          <cell r="BH876">
            <v>11</v>
          </cell>
          <cell r="BI876">
            <v>15</v>
          </cell>
          <cell r="BJ876">
            <v>8</v>
          </cell>
          <cell r="BK876">
            <v>11</v>
          </cell>
          <cell r="BL876">
            <v>13</v>
          </cell>
          <cell r="BM876">
            <v>11</v>
          </cell>
          <cell r="BN876">
            <v>8</v>
          </cell>
          <cell r="BO876">
            <v>9</v>
          </cell>
          <cell r="BP876">
            <v>11</v>
          </cell>
          <cell r="BQ876">
            <v>13</v>
          </cell>
          <cell r="BR876">
            <v>21</v>
          </cell>
          <cell r="BS876">
            <v>13</v>
          </cell>
          <cell r="BT876">
            <v>14</v>
          </cell>
          <cell r="BU876">
            <v>16</v>
          </cell>
          <cell r="BV876">
            <v>26</v>
          </cell>
          <cell r="BW876">
            <v>15</v>
          </cell>
          <cell r="BX876">
            <v>14</v>
          </cell>
          <cell r="BY876">
            <v>5</v>
          </cell>
          <cell r="BZ876">
            <v>13</v>
          </cell>
          <cell r="CA876">
            <v>11</v>
          </cell>
          <cell r="CB876">
            <v>6</v>
          </cell>
          <cell r="CC876">
            <v>13</v>
          </cell>
          <cell r="CD876">
            <v>5</v>
          </cell>
          <cell r="CE876">
            <v>10</v>
          </cell>
          <cell r="CF876">
            <v>7</v>
          </cell>
          <cell r="CG876">
            <v>7</v>
          </cell>
          <cell r="CH876">
            <v>9</v>
          </cell>
          <cell r="CI876">
            <v>5</v>
          </cell>
          <cell r="CJ876">
            <v>7</v>
          </cell>
          <cell r="CK876">
            <v>7</v>
          </cell>
          <cell r="CL876">
            <v>6</v>
          </cell>
          <cell r="CM876">
            <v>5</v>
          </cell>
          <cell r="CN876">
            <v>5</v>
          </cell>
          <cell r="CO876">
            <v>4</v>
          </cell>
          <cell r="CP876">
            <v>3</v>
          </cell>
          <cell r="CQ876">
            <v>3</v>
          </cell>
          <cell r="CR876">
            <v>4</v>
          </cell>
          <cell r="CS876">
            <v>1</v>
          </cell>
          <cell r="CT876">
            <v>0</v>
          </cell>
          <cell r="CU876">
            <v>1</v>
          </cell>
          <cell r="CV876">
            <v>0</v>
          </cell>
          <cell r="CW876">
            <v>1</v>
          </cell>
          <cell r="CX876">
            <v>0</v>
          </cell>
          <cell r="CY876">
            <v>1</v>
          </cell>
          <cell r="CZ876">
            <v>0</v>
          </cell>
          <cell r="DA876">
            <v>0</v>
          </cell>
          <cell r="DB876">
            <v>0</v>
          </cell>
          <cell r="DC876">
            <v>0</v>
          </cell>
          <cell r="DD876">
            <v>0</v>
          </cell>
          <cell r="DE876">
            <v>0</v>
          </cell>
        </row>
        <row r="877">
          <cell r="A877" t="str">
            <v>ｺﾊﾔｼ62</v>
          </cell>
          <cell r="B877" t="str">
            <v>ｺﾊﾔｼ</v>
          </cell>
          <cell r="C877">
            <v>6</v>
          </cell>
          <cell r="D877">
            <v>2</v>
          </cell>
          <cell r="E877">
            <v>7</v>
          </cell>
          <cell r="F877">
            <v>7</v>
          </cell>
          <cell r="G877">
            <v>15</v>
          </cell>
          <cell r="H877">
            <v>9</v>
          </cell>
          <cell r="I877">
            <v>12</v>
          </cell>
          <cell r="J877">
            <v>4</v>
          </cell>
          <cell r="K877">
            <v>9</v>
          </cell>
          <cell r="L877">
            <v>11</v>
          </cell>
          <cell r="M877">
            <v>11</v>
          </cell>
          <cell r="N877">
            <v>10</v>
          </cell>
          <cell r="O877">
            <v>15</v>
          </cell>
          <cell r="P877">
            <v>6</v>
          </cell>
          <cell r="Q877">
            <v>10</v>
          </cell>
          <cell r="R877">
            <v>5</v>
          </cell>
          <cell r="S877">
            <v>6</v>
          </cell>
          <cell r="T877">
            <v>15</v>
          </cell>
          <cell r="U877">
            <v>12</v>
          </cell>
          <cell r="V877">
            <v>9</v>
          </cell>
          <cell r="W877">
            <v>8</v>
          </cell>
          <cell r="X877">
            <v>5</v>
          </cell>
          <cell r="Y877">
            <v>9</v>
          </cell>
          <cell r="Z877">
            <v>19</v>
          </cell>
          <cell r="AA877">
            <v>11</v>
          </cell>
          <cell r="AB877">
            <v>14</v>
          </cell>
          <cell r="AC877">
            <v>14</v>
          </cell>
          <cell r="AD877">
            <v>6</v>
          </cell>
          <cell r="AE877">
            <v>8</v>
          </cell>
          <cell r="AF877">
            <v>6</v>
          </cell>
          <cell r="AG877">
            <v>11</v>
          </cell>
          <cell r="AH877">
            <v>11</v>
          </cell>
          <cell r="AI877">
            <v>11</v>
          </cell>
          <cell r="AJ877">
            <v>15</v>
          </cell>
          <cell r="AK877">
            <v>9</v>
          </cell>
          <cell r="AL877">
            <v>13</v>
          </cell>
          <cell r="AM877">
            <v>8</v>
          </cell>
          <cell r="AN877">
            <v>15</v>
          </cell>
          <cell r="AO877">
            <v>11</v>
          </cell>
          <cell r="AP877">
            <v>16</v>
          </cell>
          <cell r="AQ877">
            <v>8</v>
          </cell>
          <cell r="AR877">
            <v>22</v>
          </cell>
          <cell r="AS877">
            <v>12</v>
          </cell>
          <cell r="AT877">
            <v>14</v>
          </cell>
          <cell r="AU877">
            <v>14</v>
          </cell>
          <cell r="AV877">
            <v>11</v>
          </cell>
          <cell r="AW877">
            <v>12</v>
          </cell>
          <cell r="AX877">
            <v>12</v>
          </cell>
          <cell r="AY877">
            <v>15</v>
          </cell>
          <cell r="AZ877">
            <v>20</v>
          </cell>
          <cell r="BA877">
            <v>14</v>
          </cell>
          <cell r="BB877">
            <v>10</v>
          </cell>
          <cell r="BC877">
            <v>14</v>
          </cell>
          <cell r="BD877">
            <v>10</v>
          </cell>
          <cell r="BE877">
            <v>12</v>
          </cell>
          <cell r="BF877">
            <v>8</v>
          </cell>
          <cell r="BG877">
            <v>11</v>
          </cell>
          <cell r="BH877">
            <v>14</v>
          </cell>
          <cell r="BI877">
            <v>15</v>
          </cell>
          <cell r="BJ877">
            <v>9</v>
          </cell>
          <cell r="BK877">
            <v>7</v>
          </cell>
          <cell r="BL877">
            <v>11</v>
          </cell>
          <cell r="BM877">
            <v>13</v>
          </cell>
          <cell r="BN877">
            <v>6</v>
          </cell>
          <cell r="BO877">
            <v>14</v>
          </cell>
          <cell r="BP877">
            <v>11</v>
          </cell>
          <cell r="BQ877">
            <v>14</v>
          </cell>
          <cell r="BR877">
            <v>21</v>
          </cell>
          <cell r="BS877">
            <v>14</v>
          </cell>
          <cell r="BT877">
            <v>18</v>
          </cell>
          <cell r="BU877">
            <v>24</v>
          </cell>
          <cell r="BV877">
            <v>20</v>
          </cell>
          <cell r="BW877">
            <v>14</v>
          </cell>
          <cell r="BX877">
            <v>11</v>
          </cell>
          <cell r="BY877">
            <v>15</v>
          </cell>
          <cell r="BZ877">
            <v>9</v>
          </cell>
          <cell r="CA877">
            <v>10</v>
          </cell>
          <cell r="CB877">
            <v>16</v>
          </cell>
          <cell r="CC877">
            <v>9</v>
          </cell>
          <cell r="CD877">
            <v>18</v>
          </cell>
          <cell r="CE877">
            <v>11</v>
          </cell>
          <cell r="CF877">
            <v>8</v>
          </cell>
          <cell r="CG877">
            <v>11</v>
          </cell>
          <cell r="CH877">
            <v>18</v>
          </cell>
          <cell r="CI877">
            <v>8</v>
          </cell>
          <cell r="CJ877">
            <v>12</v>
          </cell>
          <cell r="CK877">
            <v>3</v>
          </cell>
          <cell r="CL877">
            <v>6</v>
          </cell>
          <cell r="CM877">
            <v>10</v>
          </cell>
          <cell r="CN877">
            <v>6</v>
          </cell>
          <cell r="CO877">
            <v>7</v>
          </cell>
          <cell r="CP877">
            <v>6</v>
          </cell>
          <cell r="CQ877">
            <v>4</v>
          </cell>
          <cell r="CR877">
            <v>7</v>
          </cell>
          <cell r="CS877">
            <v>4</v>
          </cell>
          <cell r="CT877">
            <v>6</v>
          </cell>
          <cell r="CU877">
            <v>2</v>
          </cell>
          <cell r="CV877">
            <v>1</v>
          </cell>
          <cell r="CW877">
            <v>4</v>
          </cell>
          <cell r="CX877">
            <v>2</v>
          </cell>
          <cell r="CY877">
            <v>0</v>
          </cell>
          <cell r="CZ877">
            <v>1</v>
          </cell>
          <cell r="DA877">
            <v>0</v>
          </cell>
          <cell r="DB877">
            <v>1</v>
          </cell>
          <cell r="DC877">
            <v>0</v>
          </cell>
          <cell r="DD877">
            <v>0</v>
          </cell>
          <cell r="DE877">
            <v>0</v>
          </cell>
        </row>
        <row r="878">
          <cell r="A878" t="str">
            <v>ｺﾏﾂ 61</v>
          </cell>
          <cell r="B878" t="str">
            <v xml:space="preserve">ｺﾏﾂ </v>
          </cell>
          <cell r="C878">
            <v>6</v>
          </cell>
          <cell r="D878">
            <v>1</v>
          </cell>
          <cell r="E878">
            <v>37</v>
          </cell>
          <cell r="F878">
            <v>44</v>
          </cell>
          <cell r="G878">
            <v>38</v>
          </cell>
          <cell r="H878">
            <v>45</v>
          </cell>
          <cell r="I878">
            <v>52</v>
          </cell>
          <cell r="J878">
            <v>48</v>
          </cell>
          <cell r="K878">
            <v>39</v>
          </cell>
          <cell r="L878">
            <v>39</v>
          </cell>
          <cell r="M878">
            <v>40</v>
          </cell>
          <cell r="N878">
            <v>42</v>
          </cell>
          <cell r="O878">
            <v>39</v>
          </cell>
          <cell r="P878">
            <v>41</v>
          </cell>
          <cell r="Q878">
            <v>31</v>
          </cell>
          <cell r="R878">
            <v>43</v>
          </cell>
          <cell r="S878">
            <v>41</v>
          </cell>
          <cell r="T878">
            <v>29</v>
          </cell>
          <cell r="U878">
            <v>37</v>
          </cell>
          <cell r="V878">
            <v>27</v>
          </cell>
          <cell r="W878">
            <v>28</v>
          </cell>
          <cell r="X878">
            <v>33</v>
          </cell>
          <cell r="Y878">
            <v>25</v>
          </cell>
          <cell r="Z878">
            <v>36</v>
          </cell>
          <cell r="AA878">
            <v>33</v>
          </cell>
          <cell r="AB878">
            <v>23</v>
          </cell>
          <cell r="AC878">
            <v>28</v>
          </cell>
          <cell r="AD878">
            <v>50</v>
          </cell>
          <cell r="AE878">
            <v>43</v>
          </cell>
          <cell r="AF878">
            <v>36</v>
          </cell>
          <cell r="AG878">
            <v>44</v>
          </cell>
          <cell r="AH878">
            <v>44</v>
          </cell>
          <cell r="AI878">
            <v>37</v>
          </cell>
          <cell r="AJ878">
            <v>55</v>
          </cell>
          <cell r="AK878">
            <v>52</v>
          </cell>
          <cell r="AL878">
            <v>62</v>
          </cell>
          <cell r="AM878">
            <v>45</v>
          </cell>
          <cell r="AN878">
            <v>56</v>
          </cell>
          <cell r="AO878">
            <v>57</v>
          </cell>
          <cell r="AP878">
            <v>57</v>
          </cell>
          <cell r="AQ878">
            <v>58</v>
          </cell>
          <cell r="AR878">
            <v>63</v>
          </cell>
          <cell r="AS878">
            <v>46</v>
          </cell>
          <cell r="AT878">
            <v>48</v>
          </cell>
          <cell r="AU878">
            <v>62</v>
          </cell>
          <cell r="AV878">
            <v>63</v>
          </cell>
          <cell r="AW878">
            <v>62</v>
          </cell>
          <cell r="AX878">
            <v>63</v>
          </cell>
          <cell r="AY878">
            <v>48</v>
          </cell>
          <cell r="AZ878">
            <v>69</v>
          </cell>
          <cell r="BA878">
            <v>55</v>
          </cell>
          <cell r="BB878">
            <v>49</v>
          </cell>
          <cell r="BC878">
            <v>48</v>
          </cell>
          <cell r="BD878">
            <v>33</v>
          </cell>
          <cell r="BE878">
            <v>57</v>
          </cell>
          <cell r="BF878">
            <v>47</v>
          </cell>
          <cell r="BG878">
            <v>37</v>
          </cell>
          <cell r="BH878">
            <v>38</v>
          </cell>
          <cell r="BI878">
            <v>40</v>
          </cell>
          <cell r="BJ878">
            <v>38</v>
          </cell>
          <cell r="BK878">
            <v>34</v>
          </cell>
          <cell r="BL878">
            <v>35</v>
          </cell>
          <cell r="BM878">
            <v>37</v>
          </cell>
          <cell r="BN878">
            <v>38</v>
          </cell>
          <cell r="BO878">
            <v>38</v>
          </cell>
          <cell r="BP878">
            <v>49</v>
          </cell>
          <cell r="BQ878">
            <v>51</v>
          </cell>
          <cell r="BR878">
            <v>50</v>
          </cell>
          <cell r="BS878">
            <v>52</v>
          </cell>
          <cell r="BT878">
            <v>53</v>
          </cell>
          <cell r="BU878">
            <v>59</v>
          </cell>
          <cell r="BV878">
            <v>44</v>
          </cell>
          <cell r="BW878">
            <v>44</v>
          </cell>
          <cell r="BX878">
            <v>31</v>
          </cell>
          <cell r="BY878">
            <v>30</v>
          </cell>
          <cell r="BZ878">
            <v>33</v>
          </cell>
          <cell r="CA878">
            <v>32</v>
          </cell>
          <cell r="CB878">
            <v>23</v>
          </cell>
          <cell r="CC878">
            <v>33</v>
          </cell>
          <cell r="CD878">
            <v>36</v>
          </cell>
          <cell r="CE878">
            <v>23</v>
          </cell>
          <cell r="CF878">
            <v>38</v>
          </cell>
          <cell r="CG878">
            <v>35</v>
          </cell>
          <cell r="CH878">
            <v>33</v>
          </cell>
          <cell r="CI878">
            <v>26</v>
          </cell>
          <cell r="CJ878">
            <v>28</v>
          </cell>
          <cell r="CK878">
            <v>14</v>
          </cell>
          <cell r="CL878">
            <v>13</v>
          </cell>
          <cell r="CM878">
            <v>15</v>
          </cell>
          <cell r="CN878">
            <v>14</v>
          </cell>
          <cell r="CO878">
            <v>8</v>
          </cell>
          <cell r="CP878">
            <v>16</v>
          </cell>
          <cell r="CQ878">
            <v>7</v>
          </cell>
          <cell r="CR878">
            <v>9</v>
          </cell>
          <cell r="CS878">
            <v>2</v>
          </cell>
          <cell r="CT878">
            <v>4</v>
          </cell>
          <cell r="CU878">
            <v>6</v>
          </cell>
          <cell r="CV878">
            <v>3</v>
          </cell>
          <cell r="CW878">
            <v>0</v>
          </cell>
          <cell r="CX878">
            <v>2</v>
          </cell>
          <cell r="CY878">
            <v>2</v>
          </cell>
          <cell r="CZ878">
            <v>2</v>
          </cell>
          <cell r="DA878">
            <v>0</v>
          </cell>
          <cell r="DB878">
            <v>0</v>
          </cell>
          <cell r="DC878">
            <v>0</v>
          </cell>
          <cell r="DD878">
            <v>0</v>
          </cell>
          <cell r="DE878">
            <v>0</v>
          </cell>
        </row>
        <row r="879">
          <cell r="A879" t="str">
            <v>ｺﾏﾂ 62</v>
          </cell>
          <cell r="B879" t="str">
            <v xml:space="preserve">ｺﾏﾂ </v>
          </cell>
          <cell r="C879">
            <v>6</v>
          </cell>
          <cell r="D879">
            <v>2</v>
          </cell>
          <cell r="E879">
            <v>34</v>
          </cell>
          <cell r="F879">
            <v>36</v>
          </cell>
          <cell r="G879">
            <v>30</v>
          </cell>
          <cell r="H879">
            <v>34</v>
          </cell>
          <cell r="I879">
            <v>34</v>
          </cell>
          <cell r="J879">
            <v>38</v>
          </cell>
          <cell r="K879">
            <v>40</v>
          </cell>
          <cell r="L879">
            <v>36</v>
          </cell>
          <cell r="M879">
            <v>35</v>
          </cell>
          <cell r="N879">
            <v>35</v>
          </cell>
          <cell r="O879">
            <v>27</v>
          </cell>
          <cell r="P879">
            <v>30</v>
          </cell>
          <cell r="Q879">
            <v>23</v>
          </cell>
          <cell r="R879">
            <v>35</v>
          </cell>
          <cell r="S879">
            <v>35</v>
          </cell>
          <cell r="T879">
            <v>34</v>
          </cell>
          <cell r="U879">
            <v>35</v>
          </cell>
          <cell r="V879">
            <v>30</v>
          </cell>
          <cell r="W879">
            <v>32</v>
          </cell>
          <cell r="X879">
            <v>38</v>
          </cell>
          <cell r="Y879">
            <v>25</v>
          </cell>
          <cell r="Z879">
            <v>27</v>
          </cell>
          <cell r="AA879">
            <v>28</v>
          </cell>
          <cell r="AB879">
            <v>43</v>
          </cell>
          <cell r="AC879">
            <v>32</v>
          </cell>
          <cell r="AD879">
            <v>31</v>
          </cell>
          <cell r="AE879">
            <v>36</v>
          </cell>
          <cell r="AF879">
            <v>42</v>
          </cell>
          <cell r="AG879">
            <v>32</v>
          </cell>
          <cell r="AH879">
            <v>37</v>
          </cell>
          <cell r="AI879">
            <v>42</v>
          </cell>
          <cell r="AJ879">
            <v>44</v>
          </cell>
          <cell r="AK879">
            <v>41</v>
          </cell>
          <cell r="AL879">
            <v>63</v>
          </cell>
          <cell r="AM879">
            <v>61</v>
          </cell>
          <cell r="AN879">
            <v>60</v>
          </cell>
          <cell r="AO879">
            <v>59</v>
          </cell>
          <cell r="AP879">
            <v>50</v>
          </cell>
          <cell r="AQ879">
            <v>46</v>
          </cell>
          <cell r="AR879">
            <v>48</v>
          </cell>
          <cell r="AS879">
            <v>60</v>
          </cell>
          <cell r="AT879">
            <v>49</v>
          </cell>
          <cell r="AU879">
            <v>47</v>
          </cell>
          <cell r="AV879">
            <v>57</v>
          </cell>
          <cell r="AW879">
            <v>50</v>
          </cell>
          <cell r="AX879">
            <v>46</v>
          </cell>
          <cell r="AY879">
            <v>42</v>
          </cell>
          <cell r="AZ879">
            <v>53</v>
          </cell>
          <cell r="BA879">
            <v>54</v>
          </cell>
          <cell r="BB879">
            <v>47</v>
          </cell>
          <cell r="BC879">
            <v>46</v>
          </cell>
          <cell r="BD879">
            <v>28</v>
          </cell>
          <cell r="BE879">
            <v>42</v>
          </cell>
          <cell r="BF879">
            <v>49</v>
          </cell>
          <cell r="BG879">
            <v>41</v>
          </cell>
          <cell r="BH879">
            <v>26</v>
          </cell>
          <cell r="BI879">
            <v>34</v>
          </cell>
          <cell r="BJ879">
            <v>41</v>
          </cell>
          <cell r="BK879">
            <v>37</v>
          </cell>
          <cell r="BL879">
            <v>45</v>
          </cell>
          <cell r="BM879">
            <v>31</v>
          </cell>
          <cell r="BN879">
            <v>38</v>
          </cell>
          <cell r="BO879">
            <v>54</v>
          </cell>
          <cell r="BP879">
            <v>48</v>
          </cell>
          <cell r="BQ879">
            <v>48</v>
          </cell>
          <cell r="BR879">
            <v>57</v>
          </cell>
          <cell r="BS879">
            <v>44</v>
          </cell>
          <cell r="BT879">
            <v>59</v>
          </cell>
          <cell r="BU879">
            <v>43</v>
          </cell>
          <cell r="BV879">
            <v>52</v>
          </cell>
          <cell r="BW879">
            <v>42</v>
          </cell>
          <cell r="BX879">
            <v>27</v>
          </cell>
          <cell r="BY879">
            <v>31</v>
          </cell>
          <cell r="BZ879">
            <v>39</v>
          </cell>
          <cell r="CA879">
            <v>32</v>
          </cell>
          <cell r="CB879">
            <v>41</v>
          </cell>
          <cell r="CC879">
            <v>48</v>
          </cell>
          <cell r="CD879">
            <v>52</v>
          </cell>
          <cell r="CE879">
            <v>39</v>
          </cell>
          <cell r="CF879">
            <v>37</v>
          </cell>
          <cell r="CG879">
            <v>40</v>
          </cell>
          <cell r="CH879">
            <v>44</v>
          </cell>
          <cell r="CI879">
            <v>37</v>
          </cell>
          <cell r="CJ879">
            <v>19</v>
          </cell>
          <cell r="CK879">
            <v>23</v>
          </cell>
          <cell r="CL879">
            <v>27</v>
          </cell>
          <cell r="CM879">
            <v>25</v>
          </cell>
          <cell r="CN879">
            <v>23</v>
          </cell>
          <cell r="CO879">
            <v>22</v>
          </cell>
          <cell r="CP879">
            <v>26</v>
          </cell>
          <cell r="CQ879">
            <v>17</v>
          </cell>
          <cell r="CR879">
            <v>10</v>
          </cell>
          <cell r="CS879">
            <v>12</v>
          </cell>
          <cell r="CT879">
            <v>6</v>
          </cell>
          <cell r="CU879">
            <v>7</v>
          </cell>
          <cell r="CV879">
            <v>5</v>
          </cell>
          <cell r="CW879">
            <v>2</v>
          </cell>
          <cell r="CX879">
            <v>4</v>
          </cell>
          <cell r="CY879">
            <v>6</v>
          </cell>
          <cell r="CZ879">
            <v>0</v>
          </cell>
          <cell r="DA879">
            <v>1</v>
          </cell>
          <cell r="DB879">
            <v>2</v>
          </cell>
          <cell r="DC879">
            <v>0</v>
          </cell>
          <cell r="DD879">
            <v>0</v>
          </cell>
          <cell r="DE879">
            <v>0</v>
          </cell>
        </row>
        <row r="880">
          <cell r="A880" t="str">
            <v>ｼﾝﾊﾟ61</v>
          </cell>
          <cell r="B880" t="str">
            <v>ｼﾝﾊﾟ</v>
          </cell>
          <cell r="C880">
            <v>6</v>
          </cell>
          <cell r="D880">
            <v>1</v>
          </cell>
          <cell r="E880">
            <v>25</v>
          </cell>
          <cell r="F880">
            <v>16</v>
          </cell>
          <cell r="G880">
            <v>23</v>
          </cell>
          <cell r="H880">
            <v>16</v>
          </cell>
          <cell r="I880">
            <v>33</v>
          </cell>
          <cell r="J880">
            <v>26</v>
          </cell>
          <cell r="K880">
            <v>31</v>
          </cell>
          <cell r="L880">
            <v>30</v>
          </cell>
          <cell r="M880">
            <v>32</v>
          </cell>
          <cell r="N880">
            <v>33</v>
          </cell>
          <cell r="O880">
            <v>42</v>
          </cell>
          <cell r="P880">
            <v>28</v>
          </cell>
          <cell r="Q880">
            <v>32</v>
          </cell>
          <cell r="R880">
            <v>30</v>
          </cell>
          <cell r="S880">
            <v>37</v>
          </cell>
          <cell r="T880">
            <v>36</v>
          </cell>
          <cell r="U880">
            <v>25</v>
          </cell>
          <cell r="V880">
            <v>33</v>
          </cell>
          <cell r="W880">
            <v>30</v>
          </cell>
          <cell r="X880">
            <v>29</v>
          </cell>
          <cell r="Y880">
            <v>22</v>
          </cell>
          <cell r="Z880">
            <v>27</v>
          </cell>
          <cell r="AA880">
            <v>29</v>
          </cell>
          <cell r="AB880">
            <v>21</v>
          </cell>
          <cell r="AC880">
            <v>24</v>
          </cell>
          <cell r="AD880">
            <v>19</v>
          </cell>
          <cell r="AE880">
            <v>22</v>
          </cell>
          <cell r="AF880">
            <v>10</v>
          </cell>
          <cell r="AG880">
            <v>22</v>
          </cell>
          <cell r="AH880">
            <v>29</v>
          </cell>
          <cell r="AI880">
            <v>30</v>
          </cell>
          <cell r="AJ880">
            <v>37</v>
          </cell>
          <cell r="AK880">
            <v>24</v>
          </cell>
          <cell r="AL880">
            <v>22</v>
          </cell>
          <cell r="AM880">
            <v>37</v>
          </cell>
          <cell r="AN880">
            <v>33</v>
          </cell>
          <cell r="AO880">
            <v>40</v>
          </cell>
          <cell r="AP880">
            <v>25</v>
          </cell>
          <cell r="AQ880">
            <v>41</v>
          </cell>
          <cell r="AR880">
            <v>37</v>
          </cell>
          <cell r="AS880">
            <v>38</v>
          </cell>
          <cell r="AT880">
            <v>35</v>
          </cell>
          <cell r="AU880">
            <v>32</v>
          </cell>
          <cell r="AV880">
            <v>48</v>
          </cell>
          <cell r="AW880">
            <v>49</v>
          </cell>
          <cell r="AX880">
            <v>44</v>
          </cell>
          <cell r="AY880">
            <v>42</v>
          </cell>
          <cell r="AZ880">
            <v>41</v>
          </cell>
          <cell r="BA880">
            <v>43</v>
          </cell>
          <cell r="BB880">
            <v>53</v>
          </cell>
          <cell r="BC880">
            <v>31</v>
          </cell>
          <cell r="BD880">
            <v>27</v>
          </cell>
          <cell r="BE880">
            <v>41</v>
          </cell>
          <cell r="BF880">
            <v>29</v>
          </cell>
          <cell r="BG880">
            <v>43</v>
          </cell>
          <cell r="BH880">
            <v>32</v>
          </cell>
          <cell r="BI880">
            <v>32</v>
          </cell>
          <cell r="BJ880">
            <v>35</v>
          </cell>
          <cell r="BK880">
            <v>33</v>
          </cell>
          <cell r="BL880">
            <v>31</v>
          </cell>
          <cell r="BM880">
            <v>35</v>
          </cell>
          <cell r="BN880">
            <v>40</v>
          </cell>
          <cell r="BO880">
            <v>41</v>
          </cell>
          <cell r="BP880">
            <v>27</v>
          </cell>
          <cell r="BQ880">
            <v>25</v>
          </cell>
          <cell r="BR880">
            <v>42</v>
          </cell>
          <cell r="BS880">
            <v>40</v>
          </cell>
          <cell r="BT880">
            <v>46</v>
          </cell>
          <cell r="BU880">
            <v>40</v>
          </cell>
          <cell r="BV880">
            <v>53</v>
          </cell>
          <cell r="BW880">
            <v>42</v>
          </cell>
          <cell r="BX880">
            <v>21</v>
          </cell>
          <cell r="BY880">
            <v>25</v>
          </cell>
          <cell r="BZ880">
            <v>31</v>
          </cell>
          <cell r="CA880">
            <v>30</v>
          </cell>
          <cell r="CB880">
            <v>25</v>
          </cell>
          <cell r="CC880">
            <v>34</v>
          </cell>
          <cell r="CD880">
            <v>26</v>
          </cell>
          <cell r="CE880">
            <v>25</v>
          </cell>
          <cell r="CF880">
            <v>25</v>
          </cell>
          <cell r="CG880">
            <v>26</v>
          </cell>
          <cell r="CH880">
            <v>34</v>
          </cell>
          <cell r="CI880">
            <v>24</v>
          </cell>
          <cell r="CJ880">
            <v>19</v>
          </cell>
          <cell r="CK880">
            <v>14</v>
          </cell>
          <cell r="CL880">
            <v>26</v>
          </cell>
          <cell r="CM880">
            <v>18</v>
          </cell>
          <cell r="CN880">
            <v>10</v>
          </cell>
          <cell r="CO880">
            <v>5</v>
          </cell>
          <cell r="CP880">
            <v>11</v>
          </cell>
          <cell r="CQ880">
            <v>8</v>
          </cell>
          <cell r="CR880">
            <v>7</v>
          </cell>
          <cell r="CS880">
            <v>4</v>
          </cell>
          <cell r="CT880">
            <v>4</v>
          </cell>
          <cell r="CU880">
            <v>2</v>
          </cell>
          <cell r="CV880">
            <v>3</v>
          </cell>
          <cell r="CW880">
            <v>0</v>
          </cell>
          <cell r="CX880">
            <v>0</v>
          </cell>
          <cell r="CY880">
            <v>0</v>
          </cell>
          <cell r="CZ880">
            <v>0</v>
          </cell>
          <cell r="DA880">
            <v>0</v>
          </cell>
          <cell r="DB880">
            <v>0</v>
          </cell>
          <cell r="DC880">
            <v>0</v>
          </cell>
          <cell r="DD880">
            <v>0</v>
          </cell>
          <cell r="DE880">
            <v>1</v>
          </cell>
        </row>
        <row r="881">
          <cell r="A881" t="str">
            <v>ｼﾝﾊﾟ62</v>
          </cell>
          <cell r="B881" t="str">
            <v>ｼﾝﾊﾟ</v>
          </cell>
          <cell r="C881">
            <v>6</v>
          </cell>
          <cell r="D881">
            <v>2</v>
          </cell>
          <cell r="E881">
            <v>18</v>
          </cell>
          <cell r="F881">
            <v>31</v>
          </cell>
          <cell r="G881">
            <v>29</v>
          </cell>
          <cell r="H881">
            <v>27</v>
          </cell>
          <cell r="I881">
            <v>21</v>
          </cell>
          <cell r="J881">
            <v>30</v>
          </cell>
          <cell r="K881">
            <v>31</v>
          </cell>
          <cell r="L881">
            <v>37</v>
          </cell>
          <cell r="M881">
            <v>32</v>
          </cell>
          <cell r="N881">
            <v>30</v>
          </cell>
          <cell r="O881">
            <v>27</v>
          </cell>
          <cell r="P881">
            <v>22</v>
          </cell>
          <cell r="Q881">
            <v>36</v>
          </cell>
          <cell r="R881">
            <v>29</v>
          </cell>
          <cell r="S881">
            <v>23</v>
          </cell>
          <cell r="T881">
            <v>32</v>
          </cell>
          <cell r="U881">
            <v>33</v>
          </cell>
          <cell r="V881">
            <v>36</v>
          </cell>
          <cell r="W881">
            <v>29</v>
          </cell>
          <cell r="X881">
            <v>31</v>
          </cell>
          <cell r="Y881">
            <v>26</v>
          </cell>
          <cell r="Z881">
            <v>24</v>
          </cell>
          <cell r="AA881">
            <v>28</v>
          </cell>
          <cell r="AB881">
            <v>23</v>
          </cell>
          <cell r="AC881">
            <v>22</v>
          </cell>
          <cell r="AD881">
            <v>22</v>
          </cell>
          <cell r="AE881">
            <v>22</v>
          </cell>
          <cell r="AF881">
            <v>17</v>
          </cell>
          <cell r="AG881">
            <v>23</v>
          </cell>
          <cell r="AH881">
            <v>24</v>
          </cell>
          <cell r="AI881">
            <v>21</v>
          </cell>
          <cell r="AJ881">
            <v>24</v>
          </cell>
          <cell r="AK881">
            <v>25</v>
          </cell>
          <cell r="AL881">
            <v>34</v>
          </cell>
          <cell r="AM881">
            <v>30</v>
          </cell>
          <cell r="AN881">
            <v>31</v>
          </cell>
          <cell r="AO881">
            <v>21</v>
          </cell>
          <cell r="AP881">
            <v>37</v>
          </cell>
          <cell r="AQ881">
            <v>27</v>
          </cell>
          <cell r="AR881">
            <v>37</v>
          </cell>
          <cell r="AS881">
            <v>38</v>
          </cell>
          <cell r="AT881">
            <v>38</v>
          </cell>
          <cell r="AU881">
            <v>42</v>
          </cell>
          <cell r="AV881">
            <v>39</v>
          </cell>
          <cell r="AW881">
            <v>53</v>
          </cell>
          <cell r="AX881">
            <v>36</v>
          </cell>
          <cell r="AY881">
            <v>41</v>
          </cell>
          <cell r="AZ881">
            <v>38</v>
          </cell>
          <cell r="BA881">
            <v>36</v>
          </cell>
          <cell r="BB881">
            <v>42</v>
          </cell>
          <cell r="BC881">
            <v>40</v>
          </cell>
          <cell r="BD881">
            <v>30</v>
          </cell>
          <cell r="BE881">
            <v>38</v>
          </cell>
          <cell r="BF881">
            <v>33</v>
          </cell>
          <cell r="BG881">
            <v>37</v>
          </cell>
          <cell r="BH881">
            <v>30</v>
          </cell>
          <cell r="BI881">
            <v>29</v>
          </cell>
          <cell r="BJ881">
            <v>43</v>
          </cell>
          <cell r="BK881">
            <v>33</v>
          </cell>
          <cell r="BL881">
            <v>36</v>
          </cell>
          <cell r="BM881">
            <v>35</v>
          </cell>
          <cell r="BN881">
            <v>33</v>
          </cell>
          <cell r="BO881">
            <v>27</v>
          </cell>
          <cell r="BP881">
            <v>42</v>
          </cell>
          <cell r="BQ881">
            <v>38</v>
          </cell>
          <cell r="BR881">
            <v>44</v>
          </cell>
          <cell r="BS881">
            <v>34</v>
          </cell>
          <cell r="BT881">
            <v>52</v>
          </cell>
          <cell r="BU881">
            <v>37</v>
          </cell>
          <cell r="BV881">
            <v>44</v>
          </cell>
          <cell r="BW881">
            <v>49</v>
          </cell>
          <cell r="BX881">
            <v>22</v>
          </cell>
          <cell r="BY881">
            <v>32</v>
          </cell>
          <cell r="BZ881">
            <v>26</v>
          </cell>
          <cell r="CA881">
            <v>38</v>
          </cell>
          <cell r="CB881">
            <v>29</v>
          </cell>
          <cell r="CC881">
            <v>32</v>
          </cell>
          <cell r="CD881">
            <v>48</v>
          </cell>
          <cell r="CE881">
            <v>28</v>
          </cell>
          <cell r="CF881">
            <v>30</v>
          </cell>
          <cell r="CG881">
            <v>20</v>
          </cell>
          <cell r="CH881">
            <v>25</v>
          </cell>
          <cell r="CI881">
            <v>30</v>
          </cell>
          <cell r="CJ881">
            <v>24</v>
          </cell>
          <cell r="CK881">
            <v>16</v>
          </cell>
          <cell r="CL881">
            <v>18</v>
          </cell>
          <cell r="CM881">
            <v>22</v>
          </cell>
          <cell r="CN881">
            <v>16</v>
          </cell>
          <cell r="CO881">
            <v>14</v>
          </cell>
          <cell r="CP881">
            <v>16</v>
          </cell>
          <cell r="CQ881">
            <v>13</v>
          </cell>
          <cell r="CR881">
            <v>11</v>
          </cell>
          <cell r="CS881">
            <v>13</v>
          </cell>
          <cell r="CT881">
            <v>11</v>
          </cell>
          <cell r="CU881">
            <v>6</v>
          </cell>
          <cell r="CV881">
            <v>9</v>
          </cell>
          <cell r="CW881">
            <v>4</v>
          </cell>
          <cell r="CX881">
            <v>1</v>
          </cell>
          <cell r="CY881">
            <v>1</v>
          </cell>
          <cell r="CZ881">
            <v>0</v>
          </cell>
          <cell r="DA881">
            <v>1</v>
          </cell>
          <cell r="DB881">
            <v>1</v>
          </cell>
          <cell r="DC881">
            <v>0</v>
          </cell>
          <cell r="DD881">
            <v>0</v>
          </cell>
          <cell r="DE881">
            <v>0</v>
          </cell>
        </row>
        <row r="882">
          <cell r="A882" t="str">
            <v>ｾﾞﾝｼ61</v>
          </cell>
          <cell r="B882" t="str">
            <v>ｾﾞﾝｼ</v>
          </cell>
          <cell r="C882">
            <v>6</v>
          </cell>
          <cell r="D882">
            <v>1</v>
          </cell>
          <cell r="E882">
            <v>1</v>
          </cell>
          <cell r="F882">
            <v>6</v>
          </cell>
          <cell r="G882">
            <v>8</v>
          </cell>
          <cell r="H882">
            <v>11</v>
          </cell>
          <cell r="I882">
            <v>10</v>
          </cell>
          <cell r="J882">
            <v>7</v>
          </cell>
          <cell r="K882">
            <v>9</v>
          </cell>
          <cell r="L882">
            <v>11</v>
          </cell>
          <cell r="M882">
            <v>7</v>
          </cell>
          <cell r="N882">
            <v>5</v>
          </cell>
          <cell r="O882">
            <v>11</v>
          </cell>
          <cell r="P882">
            <v>10</v>
          </cell>
          <cell r="Q882">
            <v>8</v>
          </cell>
          <cell r="R882">
            <v>4</v>
          </cell>
          <cell r="S882">
            <v>7</v>
          </cell>
          <cell r="T882">
            <v>9</v>
          </cell>
          <cell r="U882">
            <v>5</v>
          </cell>
          <cell r="V882">
            <v>7</v>
          </cell>
          <cell r="W882">
            <v>7</v>
          </cell>
          <cell r="X882">
            <v>11</v>
          </cell>
          <cell r="Y882">
            <v>9</v>
          </cell>
          <cell r="Z882">
            <v>4</v>
          </cell>
          <cell r="AA882">
            <v>5</v>
          </cell>
          <cell r="AB882">
            <v>1</v>
          </cell>
          <cell r="AC882">
            <v>9</v>
          </cell>
          <cell r="AD882">
            <v>4</v>
          </cell>
          <cell r="AE882">
            <v>4</v>
          </cell>
          <cell r="AF882">
            <v>3</v>
          </cell>
          <cell r="AG882">
            <v>6</v>
          </cell>
          <cell r="AH882">
            <v>7</v>
          </cell>
          <cell r="AI882">
            <v>8</v>
          </cell>
          <cell r="AJ882">
            <v>9</v>
          </cell>
          <cell r="AK882">
            <v>10</v>
          </cell>
          <cell r="AL882">
            <v>9</v>
          </cell>
          <cell r="AM882">
            <v>11</v>
          </cell>
          <cell r="AN882">
            <v>8</v>
          </cell>
          <cell r="AO882">
            <v>7</v>
          </cell>
          <cell r="AP882">
            <v>9</v>
          </cell>
          <cell r="AQ882">
            <v>12</v>
          </cell>
          <cell r="AR882">
            <v>8</v>
          </cell>
          <cell r="AS882">
            <v>9</v>
          </cell>
          <cell r="AT882">
            <v>10</v>
          </cell>
          <cell r="AU882">
            <v>13</v>
          </cell>
          <cell r="AV882">
            <v>11</v>
          </cell>
          <cell r="AW882">
            <v>7</v>
          </cell>
          <cell r="AX882">
            <v>15</v>
          </cell>
          <cell r="AY882">
            <v>5</v>
          </cell>
          <cell r="AZ882">
            <v>7</v>
          </cell>
          <cell r="BA882">
            <v>13</v>
          </cell>
          <cell r="BB882">
            <v>11</v>
          </cell>
          <cell r="BC882">
            <v>6</v>
          </cell>
          <cell r="BD882">
            <v>7</v>
          </cell>
          <cell r="BE882">
            <v>12</v>
          </cell>
          <cell r="BF882">
            <v>10</v>
          </cell>
          <cell r="BG882">
            <v>10</v>
          </cell>
          <cell r="BH882">
            <v>7</v>
          </cell>
          <cell r="BI882">
            <v>4</v>
          </cell>
          <cell r="BJ882">
            <v>9</v>
          </cell>
          <cell r="BK882">
            <v>8</v>
          </cell>
          <cell r="BL882">
            <v>8</v>
          </cell>
          <cell r="BM882">
            <v>12</v>
          </cell>
          <cell r="BN882">
            <v>8</v>
          </cell>
          <cell r="BO882">
            <v>8</v>
          </cell>
          <cell r="BP882">
            <v>4</v>
          </cell>
          <cell r="BQ882">
            <v>8</v>
          </cell>
          <cell r="BR882">
            <v>5</v>
          </cell>
          <cell r="BS882">
            <v>7</v>
          </cell>
          <cell r="BT882">
            <v>6</v>
          </cell>
          <cell r="BU882">
            <v>11</v>
          </cell>
          <cell r="BV882">
            <v>11</v>
          </cell>
          <cell r="BW882">
            <v>7</v>
          </cell>
          <cell r="BX882">
            <v>8</v>
          </cell>
          <cell r="BY882">
            <v>9</v>
          </cell>
          <cell r="BZ882">
            <v>10</v>
          </cell>
          <cell r="CA882">
            <v>9</v>
          </cell>
          <cell r="CB882">
            <v>7</v>
          </cell>
          <cell r="CC882">
            <v>3</v>
          </cell>
          <cell r="CD882">
            <v>4</v>
          </cell>
          <cell r="CE882">
            <v>4</v>
          </cell>
          <cell r="CF882">
            <v>3</v>
          </cell>
          <cell r="CG882">
            <v>8</v>
          </cell>
          <cell r="CH882">
            <v>4</v>
          </cell>
          <cell r="CI882">
            <v>5</v>
          </cell>
          <cell r="CJ882">
            <v>6</v>
          </cell>
          <cell r="CK882">
            <v>4</v>
          </cell>
          <cell r="CL882">
            <v>5</v>
          </cell>
          <cell r="CM882">
            <v>3</v>
          </cell>
          <cell r="CN882">
            <v>2</v>
          </cell>
          <cell r="CO882">
            <v>4</v>
          </cell>
          <cell r="CP882">
            <v>1</v>
          </cell>
          <cell r="CQ882">
            <v>1</v>
          </cell>
          <cell r="CR882">
            <v>1</v>
          </cell>
          <cell r="CS882">
            <v>0</v>
          </cell>
          <cell r="CT882">
            <v>0</v>
          </cell>
          <cell r="CU882">
            <v>0</v>
          </cell>
          <cell r="CV882">
            <v>0</v>
          </cell>
          <cell r="CW882">
            <v>0</v>
          </cell>
          <cell r="CX882">
            <v>0</v>
          </cell>
          <cell r="CY882">
            <v>0</v>
          </cell>
          <cell r="CZ882">
            <v>1</v>
          </cell>
          <cell r="DA882">
            <v>0</v>
          </cell>
          <cell r="DB882">
            <v>0</v>
          </cell>
          <cell r="DC882">
            <v>0</v>
          </cell>
          <cell r="DD882">
            <v>0</v>
          </cell>
          <cell r="DE882">
            <v>0</v>
          </cell>
        </row>
        <row r="883">
          <cell r="A883" t="str">
            <v>ｾﾞﾝｼ62</v>
          </cell>
          <cell r="B883" t="str">
            <v>ｾﾞﾝｼ</v>
          </cell>
          <cell r="C883">
            <v>6</v>
          </cell>
          <cell r="D883">
            <v>2</v>
          </cell>
          <cell r="E883">
            <v>4</v>
          </cell>
          <cell r="F883">
            <v>8</v>
          </cell>
          <cell r="G883">
            <v>2</v>
          </cell>
          <cell r="H883">
            <v>8</v>
          </cell>
          <cell r="I883">
            <v>4</v>
          </cell>
          <cell r="J883">
            <v>7</v>
          </cell>
          <cell r="K883">
            <v>7</v>
          </cell>
          <cell r="L883">
            <v>8</v>
          </cell>
          <cell r="M883">
            <v>8</v>
          </cell>
          <cell r="N883">
            <v>8</v>
          </cell>
          <cell r="O883">
            <v>7</v>
          </cell>
          <cell r="P883">
            <v>6</v>
          </cell>
          <cell r="Q883">
            <v>4</v>
          </cell>
          <cell r="R883">
            <v>10</v>
          </cell>
          <cell r="S883">
            <v>10</v>
          </cell>
          <cell r="T883">
            <v>8</v>
          </cell>
          <cell r="U883">
            <v>11</v>
          </cell>
          <cell r="V883">
            <v>5</v>
          </cell>
          <cell r="W883">
            <v>8</v>
          </cell>
          <cell r="X883">
            <v>10</v>
          </cell>
          <cell r="Y883">
            <v>6</v>
          </cell>
          <cell r="Z883">
            <v>11</v>
          </cell>
          <cell r="AA883">
            <v>3</v>
          </cell>
          <cell r="AB883">
            <v>8</v>
          </cell>
          <cell r="AC883">
            <v>4</v>
          </cell>
          <cell r="AD883">
            <v>3</v>
          </cell>
          <cell r="AE883">
            <v>5</v>
          </cell>
          <cell r="AF883">
            <v>5</v>
          </cell>
          <cell r="AG883">
            <v>4</v>
          </cell>
          <cell r="AH883">
            <v>9</v>
          </cell>
          <cell r="AI883">
            <v>6</v>
          </cell>
          <cell r="AJ883">
            <v>5</v>
          </cell>
          <cell r="AK883">
            <v>11</v>
          </cell>
          <cell r="AL883">
            <v>12</v>
          </cell>
          <cell r="AM883">
            <v>8</v>
          </cell>
          <cell r="AN883">
            <v>11</v>
          </cell>
          <cell r="AO883">
            <v>16</v>
          </cell>
          <cell r="AP883">
            <v>6</v>
          </cell>
          <cell r="AQ883">
            <v>4</v>
          </cell>
          <cell r="AR883">
            <v>6</v>
          </cell>
          <cell r="AS883">
            <v>12</v>
          </cell>
          <cell r="AT883">
            <v>9</v>
          </cell>
          <cell r="AU883">
            <v>10</v>
          </cell>
          <cell r="AV883">
            <v>5</v>
          </cell>
          <cell r="AW883">
            <v>7</v>
          </cell>
          <cell r="AX883">
            <v>15</v>
          </cell>
          <cell r="AY883">
            <v>9</v>
          </cell>
          <cell r="AZ883">
            <v>12</v>
          </cell>
          <cell r="BA883">
            <v>11</v>
          </cell>
          <cell r="BB883">
            <v>7</v>
          </cell>
          <cell r="BC883">
            <v>10</v>
          </cell>
          <cell r="BD883">
            <v>5</v>
          </cell>
          <cell r="BE883">
            <v>12</v>
          </cell>
          <cell r="BF883">
            <v>7</v>
          </cell>
          <cell r="BG883">
            <v>5</v>
          </cell>
          <cell r="BH883">
            <v>8</v>
          </cell>
          <cell r="BI883">
            <v>7</v>
          </cell>
          <cell r="BJ883">
            <v>7</v>
          </cell>
          <cell r="BK883">
            <v>8</v>
          </cell>
          <cell r="BL883">
            <v>8</v>
          </cell>
          <cell r="BM883">
            <v>8</v>
          </cell>
          <cell r="BN883">
            <v>8</v>
          </cell>
          <cell r="BO883">
            <v>11</v>
          </cell>
          <cell r="BP883">
            <v>9</v>
          </cell>
          <cell r="BQ883">
            <v>9</v>
          </cell>
          <cell r="BR883">
            <v>5</v>
          </cell>
          <cell r="BS883">
            <v>10</v>
          </cell>
          <cell r="BT883">
            <v>17</v>
          </cell>
          <cell r="BU883">
            <v>9</v>
          </cell>
          <cell r="BV883">
            <v>13</v>
          </cell>
          <cell r="BW883">
            <v>8</v>
          </cell>
          <cell r="BX883">
            <v>5</v>
          </cell>
          <cell r="BY883">
            <v>6</v>
          </cell>
          <cell r="BZ883">
            <v>8</v>
          </cell>
          <cell r="CA883">
            <v>6</v>
          </cell>
          <cell r="CB883">
            <v>6</v>
          </cell>
          <cell r="CC883">
            <v>4</v>
          </cell>
          <cell r="CD883">
            <v>10</v>
          </cell>
          <cell r="CE883">
            <v>5</v>
          </cell>
          <cell r="CF883">
            <v>4</v>
          </cell>
          <cell r="CG883">
            <v>3</v>
          </cell>
          <cell r="CH883">
            <v>3</v>
          </cell>
          <cell r="CI883">
            <v>5</v>
          </cell>
          <cell r="CJ883">
            <v>3</v>
          </cell>
          <cell r="CK883">
            <v>8</v>
          </cell>
          <cell r="CL883">
            <v>7</v>
          </cell>
          <cell r="CM883">
            <v>4</v>
          </cell>
          <cell r="CN883">
            <v>3</v>
          </cell>
          <cell r="CO883">
            <v>2</v>
          </cell>
          <cell r="CP883">
            <v>1</v>
          </cell>
          <cell r="CQ883">
            <v>3</v>
          </cell>
          <cell r="CR883">
            <v>1</v>
          </cell>
          <cell r="CS883">
            <v>1</v>
          </cell>
          <cell r="CT883">
            <v>2</v>
          </cell>
          <cell r="CU883">
            <v>0</v>
          </cell>
          <cell r="CV883">
            <v>3</v>
          </cell>
          <cell r="CW883">
            <v>0</v>
          </cell>
          <cell r="CX883">
            <v>0</v>
          </cell>
          <cell r="CY883">
            <v>0</v>
          </cell>
          <cell r="CZ883">
            <v>0</v>
          </cell>
          <cell r="DA883">
            <v>0</v>
          </cell>
          <cell r="DB883">
            <v>0</v>
          </cell>
          <cell r="DC883">
            <v>0</v>
          </cell>
          <cell r="DD883">
            <v>0</v>
          </cell>
          <cell r="DE883">
            <v>0</v>
          </cell>
        </row>
        <row r="884">
          <cell r="A884" t="str">
            <v>ｿﾒｼ161</v>
          </cell>
          <cell r="B884" t="str">
            <v>ｿﾒｼ1</v>
          </cell>
          <cell r="C884">
            <v>6</v>
          </cell>
          <cell r="D884">
            <v>1</v>
          </cell>
          <cell r="E884">
            <v>16</v>
          </cell>
          <cell r="F884">
            <v>15</v>
          </cell>
          <cell r="G884">
            <v>8</v>
          </cell>
          <cell r="H884">
            <v>14</v>
          </cell>
          <cell r="I884">
            <v>23</v>
          </cell>
          <cell r="J884">
            <v>21</v>
          </cell>
          <cell r="K884">
            <v>14</v>
          </cell>
          <cell r="L884">
            <v>13</v>
          </cell>
          <cell r="M884">
            <v>23</v>
          </cell>
          <cell r="N884">
            <v>21</v>
          </cell>
          <cell r="O884">
            <v>19</v>
          </cell>
          <cell r="P884">
            <v>29</v>
          </cell>
          <cell r="Q884">
            <v>18</v>
          </cell>
          <cell r="R884">
            <v>20</v>
          </cell>
          <cell r="S884">
            <v>16</v>
          </cell>
          <cell r="T884">
            <v>17</v>
          </cell>
          <cell r="U884">
            <v>15</v>
          </cell>
          <cell r="V884">
            <v>6</v>
          </cell>
          <cell r="W884">
            <v>11</v>
          </cell>
          <cell r="X884">
            <v>7</v>
          </cell>
          <cell r="Y884">
            <v>6</v>
          </cell>
          <cell r="Z884">
            <v>1</v>
          </cell>
          <cell r="AA884">
            <v>6</v>
          </cell>
          <cell r="AB884">
            <v>3</v>
          </cell>
          <cell r="AC884">
            <v>5</v>
          </cell>
          <cell r="AD884">
            <v>4</v>
          </cell>
          <cell r="AE884">
            <v>6</v>
          </cell>
          <cell r="AF884">
            <v>4</v>
          </cell>
          <cell r="AG884">
            <v>2</v>
          </cell>
          <cell r="AH884">
            <v>7</v>
          </cell>
          <cell r="AI884">
            <v>11</v>
          </cell>
          <cell r="AJ884">
            <v>4</v>
          </cell>
          <cell r="AK884">
            <v>19</v>
          </cell>
          <cell r="AL884">
            <v>14</v>
          </cell>
          <cell r="AM884">
            <v>12</v>
          </cell>
          <cell r="AN884">
            <v>11</v>
          </cell>
          <cell r="AO884">
            <v>17</v>
          </cell>
          <cell r="AP884">
            <v>16</v>
          </cell>
          <cell r="AQ884">
            <v>17</v>
          </cell>
          <cell r="AR884">
            <v>27</v>
          </cell>
          <cell r="AS884">
            <v>22</v>
          </cell>
          <cell r="AT884">
            <v>20</v>
          </cell>
          <cell r="AU884">
            <v>26</v>
          </cell>
          <cell r="AV884">
            <v>24</v>
          </cell>
          <cell r="AW884">
            <v>24</v>
          </cell>
          <cell r="AX884">
            <v>27</v>
          </cell>
          <cell r="AY884">
            <v>18</v>
          </cell>
          <cell r="AZ884">
            <v>13</v>
          </cell>
          <cell r="BA884">
            <v>13</v>
          </cell>
          <cell r="BB884">
            <v>13</v>
          </cell>
          <cell r="BC884">
            <v>16</v>
          </cell>
          <cell r="BD884">
            <v>7</v>
          </cell>
          <cell r="BE884">
            <v>15</v>
          </cell>
          <cell r="BF884">
            <v>12</v>
          </cell>
          <cell r="BG884">
            <v>3</v>
          </cell>
          <cell r="BH884">
            <v>4</v>
          </cell>
          <cell r="BI884">
            <v>3</v>
          </cell>
          <cell r="BJ884">
            <v>3</v>
          </cell>
          <cell r="BK884">
            <v>4</v>
          </cell>
          <cell r="BL884">
            <v>4</v>
          </cell>
          <cell r="BM884">
            <v>4</v>
          </cell>
          <cell r="BN884">
            <v>4</v>
          </cell>
          <cell r="BO884">
            <v>6</v>
          </cell>
          <cell r="BP884">
            <v>3</v>
          </cell>
          <cell r="BQ884">
            <v>3</v>
          </cell>
          <cell r="BR884">
            <v>2</v>
          </cell>
          <cell r="BS884">
            <v>3</v>
          </cell>
          <cell r="BT884">
            <v>1</v>
          </cell>
          <cell r="BU884">
            <v>3</v>
          </cell>
          <cell r="BV884">
            <v>4</v>
          </cell>
          <cell r="BW884">
            <v>5</v>
          </cell>
          <cell r="BX884">
            <v>3</v>
          </cell>
          <cell r="BY884">
            <v>5</v>
          </cell>
          <cell r="BZ884">
            <v>5</v>
          </cell>
          <cell r="CA884">
            <v>3</v>
          </cell>
          <cell r="CB884">
            <v>1</v>
          </cell>
          <cell r="CC884">
            <v>4</v>
          </cell>
          <cell r="CD884">
            <v>5</v>
          </cell>
          <cell r="CE884">
            <v>1</v>
          </cell>
          <cell r="CF884">
            <v>1</v>
          </cell>
          <cell r="CG884">
            <v>2</v>
          </cell>
          <cell r="CH884">
            <v>0</v>
          </cell>
          <cell r="CI884">
            <v>0</v>
          </cell>
          <cell r="CJ884">
            <v>1</v>
          </cell>
          <cell r="CK884">
            <v>0</v>
          </cell>
          <cell r="CL884">
            <v>0</v>
          </cell>
          <cell r="CM884">
            <v>0</v>
          </cell>
          <cell r="CN884">
            <v>0</v>
          </cell>
          <cell r="CO884">
            <v>0</v>
          </cell>
          <cell r="CP884">
            <v>0</v>
          </cell>
          <cell r="CQ884">
            <v>1</v>
          </cell>
          <cell r="CR884">
            <v>0</v>
          </cell>
          <cell r="CS884">
            <v>1</v>
          </cell>
          <cell r="CT884">
            <v>0</v>
          </cell>
          <cell r="CU884">
            <v>0</v>
          </cell>
          <cell r="CV884">
            <v>0</v>
          </cell>
          <cell r="CW884">
            <v>0</v>
          </cell>
          <cell r="CX884">
            <v>0</v>
          </cell>
          <cell r="CY884">
            <v>0</v>
          </cell>
          <cell r="CZ884">
            <v>0</v>
          </cell>
          <cell r="DA884">
            <v>0</v>
          </cell>
          <cell r="DB884">
            <v>0</v>
          </cell>
          <cell r="DC884">
            <v>0</v>
          </cell>
          <cell r="DD884">
            <v>0</v>
          </cell>
          <cell r="DE884">
            <v>0</v>
          </cell>
        </row>
        <row r="885">
          <cell r="A885" t="str">
            <v>ｿﾒｼ162</v>
          </cell>
          <cell r="B885" t="str">
            <v>ｿﾒｼ1</v>
          </cell>
          <cell r="C885">
            <v>6</v>
          </cell>
          <cell r="D885">
            <v>2</v>
          </cell>
          <cell r="E885">
            <v>17</v>
          </cell>
          <cell r="F885">
            <v>13</v>
          </cell>
          <cell r="G885">
            <v>12</v>
          </cell>
          <cell r="H885">
            <v>15</v>
          </cell>
          <cell r="I885">
            <v>18</v>
          </cell>
          <cell r="J885">
            <v>18</v>
          </cell>
          <cell r="K885">
            <v>17</v>
          </cell>
          <cell r="L885">
            <v>20</v>
          </cell>
          <cell r="M885">
            <v>10</v>
          </cell>
          <cell r="N885">
            <v>25</v>
          </cell>
          <cell r="O885">
            <v>16</v>
          </cell>
          <cell r="P885">
            <v>20</v>
          </cell>
          <cell r="Q885">
            <v>23</v>
          </cell>
          <cell r="R885">
            <v>15</v>
          </cell>
          <cell r="S885">
            <v>15</v>
          </cell>
          <cell r="T885">
            <v>17</v>
          </cell>
          <cell r="U885">
            <v>10</v>
          </cell>
          <cell r="V885">
            <v>6</v>
          </cell>
          <cell r="W885">
            <v>6</v>
          </cell>
          <cell r="X885">
            <v>0</v>
          </cell>
          <cell r="Y885">
            <v>2</v>
          </cell>
          <cell r="Z885">
            <v>3</v>
          </cell>
          <cell r="AA885">
            <v>3</v>
          </cell>
          <cell r="AB885">
            <v>0</v>
          </cell>
          <cell r="AC885">
            <v>3</v>
          </cell>
          <cell r="AD885">
            <v>4</v>
          </cell>
          <cell r="AE885">
            <v>3</v>
          </cell>
          <cell r="AF885">
            <v>4</v>
          </cell>
          <cell r="AG885">
            <v>4</v>
          </cell>
          <cell r="AH885">
            <v>11</v>
          </cell>
          <cell r="AI885">
            <v>9</v>
          </cell>
          <cell r="AJ885">
            <v>14</v>
          </cell>
          <cell r="AK885">
            <v>12</v>
          </cell>
          <cell r="AL885">
            <v>15</v>
          </cell>
          <cell r="AM885">
            <v>14</v>
          </cell>
          <cell r="AN885">
            <v>19</v>
          </cell>
          <cell r="AO885">
            <v>13</v>
          </cell>
          <cell r="AP885">
            <v>19</v>
          </cell>
          <cell r="AQ885">
            <v>26</v>
          </cell>
          <cell r="AR885">
            <v>20</v>
          </cell>
          <cell r="AS885">
            <v>22</v>
          </cell>
          <cell r="AT885">
            <v>26</v>
          </cell>
          <cell r="AU885">
            <v>22</v>
          </cell>
          <cell r="AV885">
            <v>32</v>
          </cell>
          <cell r="AW885">
            <v>26</v>
          </cell>
          <cell r="AX885">
            <v>21</v>
          </cell>
          <cell r="AY885">
            <v>18</v>
          </cell>
          <cell r="AZ885">
            <v>14</v>
          </cell>
          <cell r="BA885">
            <v>8</v>
          </cell>
          <cell r="BB885">
            <v>6</v>
          </cell>
          <cell r="BC885">
            <v>10</v>
          </cell>
          <cell r="BD885">
            <v>4</v>
          </cell>
          <cell r="BE885">
            <v>8</v>
          </cell>
          <cell r="BF885">
            <v>6</v>
          </cell>
          <cell r="BG885">
            <v>11</v>
          </cell>
          <cell r="BH885">
            <v>3</v>
          </cell>
          <cell r="BI885">
            <v>2</v>
          </cell>
          <cell r="BJ885">
            <v>4</v>
          </cell>
          <cell r="BK885">
            <v>4</v>
          </cell>
          <cell r="BL885">
            <v>3</v>
          </cell>
          <cell r="BM885">
            <v>3</v>
          </cell>
          <cell r="BN885">
            <v>3</v>
          </cell>
          <cell r="BO885">
            <v>3</v>
          </cell>
          <cell r="BP885">
            <v>4</v>
          </cell>
          <cell r="BQ885">
            <v>0</v>
          </cell>
          <cell r="BR885">
            <v>4</v>
          </cell>
          <cell r="BS885">
            <v>3</v>
          </cell>
          <cell r="BT885">
            <v>5</v>
          </cell>
          <cell r="BU885">
            <v>5</v>
          </cell>
          <cell r="BV885">
            <v>6</v>
          </cell>
          <cell r="BW885">
            <v>4</v>
          </cell>
          <cell r="BX885">
            <v>1</v>
          </cell>
          <cell r="BY885">
            <v>1</v>
          </cell>
          <cell r="BZ885">
            <v>3</v>
          </cell>
          <cell r="CA885">
            <v>4</v>
          </cell>
          <cell r="CB885">
            <v>3</v>
          </cell>
          <cell r="CC885">
            <v>4</v>
          </cell>
          <cell r="CD885">
            <v>1</v>
          </cell>
          <cell r="CE885">
            <v>1</v>
          </cell>
          <cell r="CF885">
            <v>1</v>
          </cell>
          <cell r="CG885">
            <v>0</v>
          </cell>
          <cell r="CH885">
            <v>1</v>
          </cell>
          <cell r="CI885">
            <v>1</v>
          </cell>
          <cell r="CJ885">
            <v>1</v>
          </cell>
          <cell r="CK885">
            <v>3</v>
          </cell>
          <cell r="CL885">
            <v>0</v>
          </cell>
          <cell r="CM885">
            <v>1</v>
          </cell>
          <cell r="CN885">
            <v>1</v>
          </cell>
          <cell r="CO885">
            <v>0</v>
          </cell>
          <cell r="CP885">
            <v>0</v>
          </cell>
          <cell r="CQ885">
            <v>0</v>
          </cell>
          <cell r="CR885">
            <v>1</v>
          </cell>
          <cell r="CS885">
            <v>1</v>
          </cell>
          <cell r="CT885">
            <v>0</v>
          </cell>
          <cell r="CU885">
            <v>0</v>
          </cell>
          <cell r="CV885">
            <v>1</v>
          </cell>
          <cell r="CW885">
            <v>0</v>
          </cell>
          <cell r="CX885">
            <v>1</v>
          </cell>
          <cell r="CY885">
            <v>1</v>
          </cell>
          <cell r="CZ885">
            <v>0</v>
          </cell>
          <cell r="DA885">
            <v>0</v>
          </cell>
          <cell r="DB885">
            <v>0</v>
          </cell>
          <cell r="DC885">
            <v>0</v>
          </cell>
          <cell r="DD885">
            <v>0</v>
          </cell>
          <cell r="DE885">
            <v>0</v>
          </cell>
        </row>
        <row r="886">
          <cell r="A886" t="str">
            <v>ｿﾒｼ261</v>
          </cell>
          <cell r="B886" t="str">
            <v>ｿﾒｼ2</v>
          </cell>
          <cell r="C886">
            <v>6</v>
          </cell>
          <cell r="D886">
            <v>1</v>
          </cell>
          <cell r="E886">
            <v>10</v>
          </cell>
          <cell r="F886">
            <v>16</v>
          </cell>
          <cell r="G886">
            <v>27</v>
          </cell>
          <cell r="H886">
            <v>23</v>
          </cell>
          <cell r="I886">
            <v>21</v>
          </cell>
          <cell r="J886">
            <v>26</v>
          </cell>
          <cell r="K886">
            <v>25</v>
          </cell>
          <cell r="L886">
            <v>36</v>
          </cell>
          <cell r="M886">
            <v>45</v>
          </cell>
          <cell r="N886">
            <v>22</v>
          </cell>
          <cell r="O886">
            <v>24</v>
          </cell>
          <cell r="P886">
            <v>21</v>
          </cell>
          <cell r="Q886">
            <v>15</v>
          </cell>
          <cell r="R886">
            <v>11</v>
          </cell>
          <cell r="S886">
            <v>6</v>
          </cell>
          <cell r="T886">
            <v>6</v>
          </cell>
          <cell r="U886">
            <v>7</v>
          </cell>
          <cell r="V886">
            <v>5</v>
          </cell>
          <cell r="W886">
            <v>5</v>
          </cell>
          <cell r="X886">
            <v>1</v>
          </cell>
          <cell r="Y886">
            <v>3</v>
          </cell>
          <cell r="Z886">
            <v>1</v>
          </cell>
          <cell r="AA886">
            <v>0</v>
          </cell>
          <cell r="AB886">
            <v>3</v>
          </cell>
          <cell r="AC886">
            <v>4</v>
          </cell>
          <cell r="AD886">
            <v>3</v>
          </cell>
          <cell r="AE886">
            <v>2</v>
          </cell>
          <cell r="AF886">
            <v>5</v>
          </cell>
          <cell r="AG886">
            <v>4</v>
          </cell>
          <cell r="AH886">
            <v>7</v>
          </cell>
          <cell r="AI886">
            <v>11</v>
          </cell>
          <cell r="AJ886">
            <v>10</v>
          </cell>
          <cell r="AK886">
            <v>14</v>
          </cell>
          <cell r="AL886">
            <v>19</v>
          </cell>
          <cell r="AM886">
            <v>14</v>
          </cell>
          <cell r="AN886">
            <v>12</v>
          </cell>
          <cell r="AO886">
            <v>20</v>
          </cell>
          <cell r="AP886">
            <v>21</v>
          </cell>
          <cell r="AQ886">
            <v>26</v>
          </cell>
          <cell r="AR886">
            <v>28</v>
          </cell>
          <cell r="AS886">
            <v>22</v>
          </cell>
          <cell r="AT886">
            <v>28</v>
          </cell>
          <cell r="AU886">
            <v>22</v>
          </cell>
          <cell r="AV886">
            <v>24</v>
          </cell>
          <cell r="AW886">
            <v>25</v>
          </cell>
          <cell r="AX886">
            <v>19</v>
          </cell>
          <cell r="AY886">
            <v>18</v>
          </cell>
          <cell r="AZ886">
            <v>16</v>
          </cell>
          <cell r="BA886">
            <v>9</v>
          </cell>
          <cell r="BB886">
            <v>7</v>
          </cell>
          <cell r="BC886">
            <v>11</v>
          </cell>
          <cell r="BD886">
            <v>8</v>
          </cell>
          <cell r="BE886">
            <v>10</v>
          </cell>
          <cell r="BF886">
            <v>9</v>
          </cell>
          <cell r="BG886">
            <v>5</v>
          </cell>
          <cell r="BH886">
            <v>7</v>
          </cell>
          <cell r="BI886">
            <v>4</v>
          </cell>
          <cell r="BJ886">
            <v>1</v>
          </cell>
          <cell r="BK886">
            <v>4</v>
          </cell>
          <cell r="BL886">
            <v>2</v>
          </cell>
          <cell r="BM886">
            <v>9</v>
          </cell>
          <cell r="BN886">
            <v>5</v>
          </cell>
          <cell r="BO886">
            <v>8</v>
          </cell>
          <cell r="BP886">
            <v>2</v>
          </cell>
          <cell r="BQ886">
            <v>12</v>
          </cell>
          <cell r="BR886">
            <v>2</v>
          </cell>
          <cell r="BS886">
            <v>6</v>
          </cell>
          <cell r="BT886">
            <v>4</v>
          </cell>
          <cell r="BU886">
            <v>3</v>
          </cell>
          <cell r="BV886">
            <v>2</v>
          </cell>
          <cell r="BW886">
            <v>1</v>
          </cell>
          <cell r="BX886">
            <v>4</v>
          </cell>
          <cell r="BY886">
            <v>0</v>
          </cell>
          <cell r="BZ886">
            <v>3</v>
          </cell>
          <cell r="CA886">
            <v>1</v>
          </cell>
          <cell r="CB886">
            <v>2</v>
          </cell>
          <cell r="CC886">
            <v>1</v>
          </cell>
          <cell r="CD886">
            <v>1</v>
          </cell>
          <cell r="CE886">
            <v>0</v>
          </cell>
          <cell r="CF886">
            <v>2</v>
          </cell>
          <cell r="CG886">
            <v>0</v>
          </cell>
          <cell r="CH886">
            <v>0</v>
          </cell>
          <cell r="CI886">
            <v>1</v>
          </cell>
          <cell r="CJ886">
            <v>0</v>
          </cell>
          <cell r="CK886">
            <v>2</v>
          </cell>
          <cell r="CL886">
            <v>0</v>
          </cell>
          <cell r="CM886">
            <v>1</v>
          </cell>
          <cell r="CN886">
            <v>0</v>
          </cell>
          <cell r="CO886">
            <v>0</v>
          </cell>
          <cell r="CP886">
            <v>0</v>
          </cell>
          <cell r="CQ886">
            <v>1</v>
          </cell>
          <cell r="CR886">
            <v>1</v>
          </cell>
          <cell r="CS886">
            <v>0</v>
          </cell>
          <cell r="CT886">
            <v>1</v>
          </cell>
          <cell r="CU886">
            <v>0</v>
          </cell>
          <cell r="CV886">
            <v>0</v>
          </cell>
          <cell r="CW886">
            <v>0</v>
          </cell>
          <cell r="CX886">
            <v>0</v>
          </cell>
          <cell r="CY886">
            <v>0</v>
          </cell>
          <cell r="CZ886">
            <v>0</v>
          </cell>
          <cell r="DA886">
            <v>0</v>
          </cell>
          <cell r="DB886">
            <v>0</v>
          </cell>
          <cell r="DC886">
            <v>0</v>
          </cell>
          <cell r="DD886">
            <v>0</v>
          </cell>
          <cell r="DE886">
            <v>0</v>
          </cell>
        </row>
        <row r="887">
          <cell r="A887" t="str">
            <v>ｿﾒｼ262</v>
          </cell>
          <cell r="B887" t="str">
            <v>ｿﾒｼ2</v>
          </cell>
          <cell r="C887">
            <v>6</v>
          </cell>
          <cell r="D887">
            <v>2</v>
          </cell>
          <cell r="E887">
            <v>9</v>
          </cell>
          <cell r="F887">
            <v>10</v>
          </cell>
          <cell r="G887">
            <v>21</v>
          </cell>
          <cell r="H887">
            <v>18</v>
          </cell>
          <cell r="I887">
            <v>22</v>
          </cell>
          <cell r="J887">
            <v>22</v>
          </cell>
          <cell r="K887">
            <v>24</v>
          </cell>
          <cell r="L887">
            <v>28</v>
          </cell>
          <cell r="M887">
            <v>18</v>
          </cell>
          <cell r="N887">
            <v>24</v>
          </cell>
          <cell r="O887">
            <v>24</v>
          </cell>
          <cell r="P887">
            <v>23</v>
          </cell>
          <cell r="Q887">
            <v>18</v>
          </cell>
          <cell r="R887">
            <v>12</v>
          </cell>
          <cell r="S887">
            <v>10</v>
          </cell>
          <cell r="T887">
            <v>10</v>
          </cell>
          <cell r="U887">
            <v>8</v>
          </cell>
          <cell r="V887">
            <v>2</v>
          </cell>
          <cell r="W887">
            <v>3</v>
          </cell>
          <cell r="X887">
            <v>6</v>
          </cell>
          <cell r="Y887">
            <v>6</v>
          </cell>
          <cell r="Z887">
            <v>3</v>
          </cell>
          <cell r="AA887">
            <v>2</v>
          </cell>
          <cell r="AB887">
            <v>1</v>
          </cell>
          <cell r="AC887">
            <v>3</v>
          </cell>
          <cell r="AD887">
            <v>1</v>
          </cell>
          <cell r="AE887">
            <v>5</v>
          </cell>
          <cell r="AF887">
            <v>7</v>
          </cell>
          <cell r="AG887">
            <v>6</v>
          </cell>
          <cell r="AH887">
            <v>13</v>
          </cell>
          <cell r="AI887">
            <v>13</v>
          </cell>
          <cell r="AJ887">
            <v>8</v>
          </cell>
          <cell r="AK887">
            <v>13</v>
          </cell>
          <cell r="AL887">
            <v>16</v>
          </cell>
          <cell r="AM887">
            <v>25</v>
          </cell>
          <cell r="AN887">
            <v>22</v>
          </cell>
          <cell r="AO887">
            <v>28</v>
          </cell>
          <cell r="AP887">
            <v>20</v>
          </cell>
          <cell r="AQ887">
            <v>21</v>
          </cell>
          <cell r="AR887">
            <v>26</v>
          </cell>
          <cell r="AS887">
            <v>30</v>
          </cell>
          <cell r="AT887">
            <v>26</v>
          </cell>
          <cell r="AU887">
            <v>23</v>
          </cell>
          <cell r="AV887">
            <v>18</v>
          </cell>
          <cell r="AW887">
            <v>18</v>
          </cell>
          <cell r="AX887">
            <v>20</v>
          </cell>
          <cell r="AY887">
            <v>19</v>
          </cell>
          <cell r="AZ887">
            <v>14</v>
          </cell>
          <cell r="BA887">
            <v>5</v>
          </cell>
          <cell r="BB887">
            <v>6</v>
          </cell>
          <cell r="BC887">
            <v>12</v>
          </cell>
          <cell r="BD887">
            <v>7</v>
          </cell>
          <cell r="BE887">
            <v>6</v>
          </cell>
          <cell r="BF887">
            <v>9</v>
          </cell>
          <cell r="BG887">
            <v>2</v>
          </cell>
          <cell r="BH887">
            <v>6</v>
          </cell>
          <cell r="BI887">
            <v>7</v>
          </cell>
          <cell r="BJ887">
            <v>4</v>
          </cell>
          <cell r="BK887">
            <v>6</v>
          </cell>
          <cell r="BL887">
            <v>4</v>
          </cell>
          <cell r="BM887">
            <v>10</v>
          </cell>
          <cell r="BN887">
            <v>8</v>
          </cell>
          <cell r="BO887">
            <v>6</v>
          </cell>
          <cell r="BP887">
            <v>7</v>
          </cell>
          <cell r="BQ887">
            <v>3</v>
          </cell>
          <cell r="BR887">
            <v>5</v>
          </cell>
          <cell r="BS887">
            <v>7</v>
          </cell>
          <cell r="BT887">
            <v>3</v>
          </cell>
          <cell r="BU887">
            <v>2</v>
          </cell>
          <cell r="BV887">
            <v>4</v>
          </cell>
          <cell r="BW887">
            <v>3</v>
          </cell>
          <cell r="BX887">
            <v>1</v>
          </cell>
          <cell r="BY887">
            <v>2</v>
          </cell>
          <cell r="BZ887">
            <v>0</v>
          </cell>
          <cell r="CA887">
            <v>2</v>
          </cell>
          <cell r="CB887">
            <v>2</v>
          </cell>
          <cell r="CC887">
            <v>0</v>
          </cell>
          <cell r="CD887">
            <v>3</v>
          </cell>
          <cell r="CE887">
            <v>0</v>
          </cell>
          <cell r="CF887">
            <v>1</v>
          </cell>
          <cell r="CG887">
            <v>2</v>
          </cell>
          <cell r="CH887">
            <v>0</v>
          </cell>
          <cell r="CI887">
            <v>1</v>
          </cell>
          <cell r="CJ887">
            <v>2</v>
          </cell>
          <cell r="CK887">
            <v>2</v>
          </cell>
          <cell r="CL887">
            <v>0</v>
          </cell>
          <cell r="CM887">
            <v>1</v>
          </cell>
          <cell r="CN887">
            <v>1</v>
          </cell>
          <cell r="CO887">
            <v>1</v>
          </cell>
          <cell r="CP887">
            <v>0</v>
          </cell>
          <cell r="CQ887">
            <v>2</v>
          </cell>
          <cell r="CR887">
            <v>0</v>
          </cell>
          <cell r="CS887">
            <v>0</v>
          </cell>
          <cell r="CT887">
            <v>0</v>
          </cell>
          <cell r="CU887">
            <v>0</v>
          </cell>
          <cell r="CV887">
            <v>0</v>
          </cell>
          <cell r="CW887">
            <v>0</v>
          </cell>
          <cell r="CX887">
            <v>0</v>
          </cell>
          <cell r="CY887">
            <v>0</v>
          </cell>
          <cell r="CZ887">
            <v>0</v>
          </cell>
          <cell r="DA887">
            <v>0</v>
          </cell>
          <cell r="DB887">
            <v>0</v>
          </cell>
          <cell r="DC887">
            <v>0</v>
          </cell>
          <cell r="DD887">
            <v>0</v>
          </cell>
          <cell r="DE887">
            <v>0</v>
          </cell>
        </row>
        <row r="888">
          <cell r="A888" t="str">
            <v>ｿﾒｼ361</v>
          </cell>
          <cell r="B888" t="str">
            <v>ｿﾒｼ3</v>
          </cell>
          <cell r="C888">
            <v>6</v>
          </cell>
          <cell r="D888">
            <v>1</v>
          </cell>
          <cell r="E888">
            <v>11</v>
          </cell>
          <cell r="F888">
            <v>23</v>
          </cell>
          <cell r="G888">
            <v>25</v>
          </cell>
          <cell r="H888">
            <v>23</v>
          </cell>
          <cell r="I888">
            <v>29</v>
          </cell>
          <cell r="J888">
            <v>32</v>
          </cell>
          <cell r="K888">
            <v>29</v>
          </cell>
          <cell r="L888">
            <v>33</v>
          </cell>
          <cell r="M888">
            <v>29</v>
          </cell>
          <cell r="N888">
            <v>41</v>
          </cell>
          <cell r="O888">
            <v>35</v>
          </cell>
          <cell r="P888">
            <v>24</v>
          </cell>
          <cell r="Q888">
            <v>23</v>
          </cell>
          <cell r="R888">
            <v>17</v>
          </cell>
          <cell r="S888">
            <v>8</v>
          </cell>
          <cell r="T888">
            <v>11</v>
          </cell>
          <cell r="U888">
            <v>6</v>
          </cell>
          <cell r="V888">
            <v>3</v>
          </cell>
          <cell r="W888">
            <v>2</v>
          </cell>
          <cell r="X888">
            <v>0</v>
          </cell>
          <cell r="Y888">
            <v>1</v>
          </cell>
          <cell r="Z888">
            <v>7</v>
          </cell>
          <cell r="AA888">
            <v>5</v>
          </cell>
          <cell r="AB888">
            <v>1</v>
          </cell>
          <cell r="AC888">
            <v>2</v>
          </cell>
          <cell r="AD888">
            <v>3</v>
          </cell>
          <cell r="AE888">
            <v>2</v>
          </cell>
          <cell r="AF888">
            <v>2</v>
          </cell>
          <cell r="AG888">
            <v>3</v>
          </cell>
          <cell r="AH888">
            <v>2</v>
          </cell>
          <cell r="AI888">
            <v>7</v>
          </cell>
          <cell r="AJ888">
            <v>8</v>
          </cell>
          <cell r="AK888">
            <v>15</v>
          </cell>
          <cell r="AL888">
            <v>15</v>
          </cell>
          <cell r="AM888">
            <v>19</v>
          </cell>
          <cell r="AN888">
            <v>18</v>
          </cell>
          <cell r="AO888">
            <v>17</v>
          </cell>
          <cell r="AP888">
            <v>27</v>
          </cell>
          <cell r="AQ888">
            <v>34</v>
          </cell>
          <cell r="AR888">
            <v>39</v>
          </cell>
          <cell r="AS888">
            <v>27</v>
          </cell>
          <cell r="AT888">
            <v>49</v>
          </cell>
          <cell r="AU888">
            <v>36</v>
          </cell>
          <cell r="AV888">
            <v>30</v>
          </cell>
          <cell r="AW888">
            <v>32</v>
          </cell>
          <cell r="AX888">
            <v>29</v>
          </cell>
          <cell r="AY888">
            <v>23</v>
          </cell>
          <cell r="AZ888">
            <v>14</v>
          </cell>
          <cell r="BA888">
            <v>7</v>
          </cell>
          <cell r="BB888">
            <v>10</v>
          </cell>
          <cell r="BC888">
            <v>10</v>
          </cell>
          <cell r="BD888">
            <v>5</v>
          </cell>
          <cell r="BE888">
            <v>8</v>
          </cell>
          <cell r="BF888">
            <v>9</v>
          </cell>
          <cell r="BG888">
            <v>3</v>
          </cell>
          <cell r="BH888">
            <v>6</v>
          </cell>
          <cell r="BI888">
            <v>2</v>
          </cell>
          <cell r="BJ888">
            <v>2</v>
          </cell>
          <cell r="BK888">
            <v>4</v>
          </cell>
          <cell r="BL888">
            <v>6</v>
          </cell>
          <cell r="BM888">
            <v>3</v>
          </cell>
          <cell r="BN888">
            <v>3</v>
          </cell>
          <cell r="BO888">
            <v>2</v>
          </cell>
          <cell r="BP888">
            <v>4</v>
          </cell>
          <cell r="BQ888">
            <v>4</v>
          </cell>
          <cell r="BR888">
            <v>5</v>
          </cell>
          <cell r="BS888">
            <v>8</v>
          </cell>
          <cell r="BT888">
            <v>14</v>
          </cell>
          <cell r="BU888">
            <v>7</v>
          </cell>
          <cell r="BV888">
            <v>5</v>
          </cell>
          <cell r="BW888">
            <v>6</v>
          </cell>
          <cell r="BX888">
            <v>2</v>
          </cell>
          <cell r="BY888">
            <v>2</v>
          </cell>
          <cell r="BZ888">
            <v>4</v>
          </cell>
          <cell r="CA888">
            <v>3</v>
          </cell>
          <cell r="CB888">
            <v>3</v>
          </cell>
          <cell r="CC888">
            <v>2</v>
          </cell>
          <cell r="CD888">
            <v>2</v>
          </cell>
          <cell r="CE888">
            <v>2</v>
          </cell>
          <cell r="CF888">
            <v>2</v>
          </cell>
          <cell r="CG888">
            <v>2</v>
          </cell>
          <cell r="CH888">
            <v>2</v>
          </cell>
          <cell r="CI888">
            <v>1</v>
          </cell>
          <cell r="CJ888">
            <v>1</v>
          </cell>
          <cell r="CK888">
            <v>1</v>
          </cell>
          <cell r="CL888">
            <v>0</v>
          </cell>
          <cell r="CM888">
            <v>0</v>
          </cell>
          <cell r="CN888">
            <v>0</v>
          </cell>
          <cell r="CO888">
            <v>1</v>
          </cell>
          <cell r="CP888">
            <v>0</v>
          </cell>
          <cell r="CQ888">
            <v>0</v>
          </cell>
          <cell r="CR888">
            <v>0</v>
          </cell>
          <cell r="CS888">
            <v>1</v>
          </cell>
          <cell r="CT888">
            <v>1</v>
          </cell>
          <cell r="CU888">
            <v>0</v>
          </cell>
          <cell r="CV888">
            <v>0</v>
          </cell>
          <cell r="CW888">
            <v>0</v>
          </cell>
          <cell r="CX888">
            <v>0</v>
          </cell>
          <cell r="CY888">
            <v>0</v>
          </cell>
          <cell r="CZ888">
            <v>0</v>
          </cell>
          <cell r="DA888">
            <v>0</v>
          </cell>
          <cell r="DB888">
            <v>0</v>
          </cell>
          <cell r="DC888">
            <v>0</v>
          </cell>
          <cell r="DD888">
            <v>0</v>
          </cell>
          <cell r="DE888">
            <v>0</v>
          </cell>
        </row>
        <row r="889">
          <cell r="A889" t="str">
            <v>ｿﾒｼ362</v>
          </cell>
          <cell r="B889" t="str">
            <v>ｿﾒｼ3</v>
          </cell>
          <cell r="C889">
            <v>6</v>
          </cell>
          <cell r="D889">
            <v>2</v>
          </cell>
          <cell r="E889">
            <v>8</v>
          </cell>
          <cell r="F889">
            <v>17</v>
          </cell>
          <cell r="G889">
            <v>9</v>
          </cell>
          <cell r="H889">
            <v>22</v>
          </cell>
          <cell r="I889">
            <v>21</v>
          </cell>
          <cell r="J889">
            <v>33</v>
          </cell>
          <cell r="K889">
            <v>28</v>
          </cell>
          <cell r="L889">
            <v>27</v>
          </cell>
          <cell r="M889">
            <v>35</v>
          </cell>
          <cell r="N889">
            <v>25</v>
          </cell>
          <cell r="O889">
            <v>29</v>
          </cell>
          <cell r="P889">
            <v>28</v>
          </cell>
          <cell r="Q889">
            <v>24</v>
          </cell>
          <cell r="R889">
            <v>19</v>
          </cell>
          <cell r="S889">
            <v>15</v>
          </cell>
          <cell r="T889">
            <v>9</v>
          </cell>
          <cell r="U889">
            <v>6</v>
          </cell>
          <cell r="V889">
            <v>6</v>
          </cell>
          <cell r="W889">
            <v>5</v>
          </cell>
          <cell r="X889">
            <v>3</v>
          </cell>
          <cell r="Y889">
            <v>4</v>
          </cell>
          <cell r="Z889">
            <v>1</v>
          </cell>
          <cell r="AA889">
            <v>3</v>
          </cell>
          <cell r="AB889">
            <v>4</v>
          </cell>
          <cell r="AC889">
            <v>2</v>
          </cell>
          <cell r="AD889">
            <v>6</v>
          </cell>
          <cell r="AE889">
            <v>3</v>
          </cell>
          <cell r="AF889">
            <v>5</v>
          </cell>
          <cell r="AG889">
            <v>7</v>
          </cell>
          <cell r="AH889">
            <v>3</v>
          </cell>
          <cell r="AI889">
            <v>9</v>
          </cell>
          <cell r="AJ889">
            <v>11</v>
          </cell>
          <cell r="AK889">
            <v>17</v>
          </cell>
          <cell r="AL889">
            <v>18</v>
          </cell>
          <cell r="AM889">
            <v>18</v>
          </cell>
          <cell r="AN889">
            <v>25</v>
          </cell>
          <cell r="AO889">
            <v>27</v>
          </cell>
          <cell r="AP889">
            <v>28</v>
          </cell>
          <cell r="AQ889">
            <v>39</v>
          </cell>
          <cell r="AR889">
            <v>42</v>
          </cell>
          <cell r="AS889">
            <v>41</v>
          </cell>
          <cell r="AT889">
            <v>40</v>
          </cell>
          <cell r="AU889">
            <v>23</v>
          </cell>
          <cell r="AV889">
            <v>27</v>
          </cell>
          <cell r="AW889">
            <v>13</v>
          </cell>
          <cell r="AX889">
            <v>27</v>
          </cell>
          <cell r="AY889">
            <v>21</v>
          </cell>
          <cell r="AZ889">
            <v>15</v>
          </cell>
          <cell r="BA889">
            <v>14</v>
          </cell>
          <cell r="BB889">
            <v>8</v>
          </cell>
          <cell r="BC889">
            <v>5</v>
          </cell>
          <cell r="BD889">
            <v>4</v>
          </cell>
          <cell r="BE889">
            <v>8</v>
          </cell>
          <cell r="BF889">
            <v>7</v>
          </cell>
          <cell r="BG889">
            <v>3</v>
          </cell>
          <cell r="BH889">
            <v>3</v>
          </cell>
          <cell r="BI889">
            <v>10</v>
          </cell>
          <cell r="BJ889">
            <v>8</v>
          </cell>
          <cell r="BK889">
            <v>2</v>
          </cell>
          <cell r="BL889">
            <v>5</v>
          </cell>
          <cell r="BM889">
            <v>9</v>
          </cell>
          <cell r="BN889">
            <v>9</v>
          </cell>
          <cell r="BO889">
            <v>7</v>
          </cell>
          <cell r="BP889">
            <v>7</v>
          </cell>
          <cell r="BQ889">
            <v>8</v>
          </cell>
          <cell r="BR889">
            <v>4</v>
          </cell>
          <cell r="BS889">
            <v>6</v>
          </cell>
          <cell r="BT889">
            <v>6</v>
          </cell>
          <cell r="BU889">
            <v>5</v>
          </cell>
          <cell r="BV889">
            <v>9</v>
          </cell>
          <cell r="BW889">
            <v>9</v>
          </cell>
          <cell r="BX889">
            <v>2</v>
          </cell>
          <cell r="BY889">
            <v>1</v>
          </cell>
          <cell r="BZ889">
            <v>2</v>
          </cell>
          <cell r="CA889">
            <v>3</v>
          </cell>
          <cell r="CB889">
            <v>3</v>
          </cell>
          <cell r="CC889">
            <v>3</v>
          </cell>
          <cell r="CD889">
            <v>1</v>
          </cell>
          <cell r="CE889">
            <v>2</v>
          </cell>
          <cell r="CF889">
            <v>1</v>
          </cell>
          <cell r="CG889">
            <v>1</v>
          </cell>
          <cell r="CH889">
            <v>2</v>
          </cell>
          <cell r="CI889">
            <v>0</v>
          </cell>
          <cell r="CJ889">
            <v>0</v>
          </cell>
          <cell r="CK889">
            <v>4</v>
          </cell>
          <cell r="CL889">
            <v>0</v>
          </cell>
          <cell r="CM889">
            <v>2</v>
          </cell>
          <cell r="CN889">
            <v>1</v>
          </cell>
          <cell r="CO889">
            <v>0</v>
          </cell>
          <cell r="CP889">
            <v>0</v>
          </cell>
          <cell r="CQ889">
            <v>2</v>
          </cell>
          <cell r="CR889">
            <v>1</v>
          </cell>
          <cell r="CS889">
            <v>1</v>
          </cell>
          <cell r="CT889">
            <v>0</v>
          </cell>
          <cell r="CU889">
            <v>0</v>
          </cell>
          <cell r="CV889">
            <v>0</v>
          </cell>
          <cell r="CW889">
            <v>0</v>
          </cell>
          <cell r="CX889">
            <v>0</v>
          </cell>
          <cell r="CY889">
            <v>0</v>
          </cell>
          <cell r="CZ889">
            <v>0</v>
          </cell>
          <cell r="DA889">
            <v>0</v>
          </cell>
          <cell r="DB889">
            <v>0</v>
          </cell>
          <cell r="DC889">
            <v>0</v>
          </cell>
          <cell r="DD889">
            <v>0</v>
          </cell>
          <cell r="DE889">
            <v>0</v>
          </cell>
        </row>
        <row r="890">
          <cell r="A890" t="str">
            <v>ｿﾒｼ461</v>
          </cell>
          <cell r="B890" t="str">
            <v>ｿﾒｼ4</v>
          </cell>
          <cell r="C890">
            <v>6</v>
          </cell>
          <cell r="D890">
            <v>1</v>
          </cell>
          <cell r="E890">
            <v>8</v>
          </cell>
          <cell r="F890">
            <v>12</v>
          </cell>
          <cell r="G890">
            <v>17</v>
          </cell>
          <cell r="H890">
            <v>16</v>
          </cell>
          <cell r="I890">
            <v>18</v>
          </cell>
          <cell r="J890">
            <v>12</v>
          </cell>
          <cell r="K890">
            <v>18</v>
          </cell>
          <cell r="L890">
            <v>12</v>
          </cell>
          <cell r="M890">
            <v>17</v>
          </cell>
          <cell r="N890">
            <v>4</v>
          </cell>
          <cell r="O890">
            <v>9</v>
          </cell>
          <cell r="P890">
            <v>7</v>
          </cell>
          <cell r="Q890">
            <v>5</v>
          </cell>
          <cell r="R890">
            <v>6</v>
          </cell>
          <cell r="S890">
            <v>2</v>
          </cell>
          <cell r="T890">
            <v>3</v>
          </cell>
          <cell r="U890">
            <v>2</v>
          </cell>
          <cell r="V890">
            <v>4</v>
          </cell>
          <cell r="W890">
            <v>6</v>
          </cell>
          <cell r="X890">
            <v>4</v>
          </cell>
          <cell r="Y890">
            <v>1</v>
          </cell>
          <cell r="Z890">
            <v>2</v>
          </cell>
          <cell r="AA890">
            <v>1</v>
          </cell>
          <cell r="AB890">
            <v>2</v>
          </cell>
          <cell r="AC890">
            <v>3</v>
          </cell>
          <cell r="AD890">
            <v>2</v>
          </cell>
          <cell r="AE890">
            <v>3</v>
          </cell>
          <cell r="AF890">
            <v>2</v>
          </cell>
          <cell r="AG890">
            <v>8</v>
          </cell>
          <cell r="AH890">
            <v>3</v>
          </cell>
          <cell r="AI890">
            <v>9</v>
          </cell>
          <cell r="AJ890">
            <v>10</v>
          </cell>
          <cell r="AK890">
            <v>9</v>
          </cell>
          <cell r="AL890">
            <v>11</v>
          </cell>
          <cell r="AM890">
            <v>16</v>
          </cell>
          <cell r="AN890">
            <v>21</v>
          </cell>
          <cell r="AO890">
            <v>18</v>
          </cell>
          <cell r="AP890">
            <v>12</v>
          </cell>
          <cell r="AQ890">
            <v>14</v>
          </cell>
          <cell r="AR890">
            <v>13</v>
          </cell>
          <cell r="AS890">
            <v>11</v>
          </cell>
          <cell r="AT890">
            <v>14</v>
          </cell>
          <cell r="AU890">
            <v>17</v>
          </cell>
          <cell r="AV890">
            <v>11</v>
          </cell>
          <cell r="AW890">
            <v>10</v>
          </cell>
          <cell r="AX890">
            <v>5</v>
          </cell>
          <cell r="AY890">
            <v>8</v>
          </cell>
          <cell r="AZ890">
            <v>9</v>
          </cell>
          <cell r="BA890">
            <v>8</v>
          </cell>
          <cell r="BB890">
            <v>4</v>
          </cell>
          <cell r="BC890">
            <v>4</v>
          </cell>
          <cell r="BD890">
            <v>4</v>
          </cell>
          <cell r="BE890">
            <v>8</v>
          </cell>
          <cell r="BF890">
            <v>5</v>
          </cell>
          <cell r="BG890">
            <v>4</v>
          </cell>
          <cell r="BH890">
            <v>2</v>
          </cell>
          <cell r="BI890">
            <v>4</v>
          </cell>
          <cell r="BJ890">
            <v>4</v>
          </cell>
          <cell r="BK890">
            <v>4</v>
          </cell>
          <cell r="BL890">
            <v>1</v>
          </cell>
          <cell r="BM890">
            <v>4</v>
          </cell>
          <cell r="BN890">
            <v>3</v>
          </cell>
          <cell r="BO890">
            <v>3</v>
          </cell>
          <cell r="BP890">
            <v>6</v>
          </cell>
          <cell r="BQ890">
            <v>4</v>
          </cell>
          <cell r="BR890">
            <v>4</v>
          </cell>
          <cell r="BS890">
            <v>4</v>
          </cell>
          <cell r="BT890">
            <v>5</v>
          </cell>
          <cell r="BU890">
            <v>5</v>
          </cell>
          <cell r="BV890">
            <v>3</v>
          </cell>
          <cell r="BW890">
            <v>3</v>
          </cell>
          <cell r="BX890">
            <v>0</v>
          </cell>
          <cell r="BY890">
            <v>1</v>
          </cell>
          <cell r="BZ890">
            <v>2</v>
          </cell>
          <cell r="CA890">
            <v>0</v>
          </cell>
          <cell r="CB890">
            <v>3</v>
          </cell>
          <cell r="CC890">
            <v>0</v>
          </cell>
          <cell r="CD890">
            <v>1</v>
          </cell>
          <cell r="CE890">
            <v>1</v>
          </cell>
          <cell r="CF890">
            <v>1</v>
          </cell>
          <cell r="CG890">
            <v>1</v>
          </cell>
          <cell r="CH890">
            <v>0</v>
          </cell>
          <cell r="CI890">
            <v>1</v>
          </cell>
          <cell r="CJ890">
            <v>1</v>
          </cell>
          <cell r="CK890">
            <v>0</v>
          </cell>
          <cell r="CL890">
            <v>2</v>
          </cell>
          <cell r="CM890">
            <v>0</v>
          </cell>
          <cell r="CN890">
            <v>2</v>
          </cell>
          <cell r="CO890">
            <v>0</v>
          </cell>
          <cell r="CP890">
            <v>1</v>
          </cell>
          <cell r="CQ890">
            <v>0</v>
          </cell>
          <cell r="CR890">
            <v>1</v>
          </cell>
          <cell r="CS890">
            <v>0</v>
          </cell>
          <cell r="CT890">
            <v>0</v>
          </cell>
          <cell r="CU890">
            <v>0</v>
          </cell>
          <cell r="CV890">
            <v>0</v>
          </cell>
          <cell r="CW890">
            <v>0</v>
          </cell>
          <cell r="CX890">
            <v>0</v>
          </cell>
          <cell r="CY890">
            <v>0</v>
          </cell>
          <cell r="CZ890">
            <v>0</v>
          </cell>
          <cell r="DA890">
            <v>0</v>
          </cell>
          <cell r="DB890">
            <v>0</v>
          </cell>
          <cell r="DC890">
            <v>0</v>
          </cell>
          <cell r="DD890">
            <v>0</v>
          </cell>
          <cell r="DE890">
            <v>0</v>
          </cell>
        </row>
        <row r="891">
          <cell r="A891" t="str">
            <v>ｿﾒｼ462</v>
          </cell>
          <cell r="B891" t="str">
            <v>ｿﾒｼ4</v>
          </cell>
          <cell r="C891">
            <v>6</v>
          </cell>
          <cell r="D891">
            <v>2</v>
          </cell>
          <cell r="E891">
            <v>15</v>
          </cell>
          <cell r="F891">
            <v>21</v>
          </cell>
          <cell r="G891">
            <v>8</v>
          </cell>
          <cell r="H891">
            <v>16</v>
          </cell>
          <cell r="I891">
            <v>20</v>
          </cell>
          <cell r="J891">
            <v>13</v>
          </cell>
          <cell r="K891">
            <v>18</v>
          </cell>
          <cell r="L891">
            <v>9</v>
          </cell>
          <cell r="M891">
            <v>14</v>
          </cell>
          <cell r="N891">
            <v>4</v>
          </cell>
          <cell r="O891">
            <v>12</v>
          </cell>
          <cell r="P891">
            <v>7</v>
          </cell>
          <cell r="Q891">
            <v>7</v>
          </cell>
          <cell r="R891">
            <v>7</v>
          </cell>
          <cell r="S891">
            <v>5</v>
          </cell>
          <cell r="T891">
            <v>3</v>
          </cell>
          <cell r="U891">
            <v>2</v>
          </cell>
          <cell r="V891">
            <v>5</v>
          </cell>
          <cell r="W891">
            <v>2</v>
          </cell>
          <cell r="X891">
            <v>4</v>
          </cell>
          <cell r="Y891">
            <v>3</v>
          </cell>
          <cell r="Z891">
            <v>7</v>
          </cell>
          <cell r="AA891">
            <v>3</v>
          </cell>
          <cell r="AB891">
            <v>2</v>
          </cell>
          <cell r="AC891">
            <v>6</v>
          </cell>
          <cell r="AD891">
            <v>3</v>
          </cell>
          <cell r="AE891">
            <v>4</v>
          </cell>
          <cell r="AF891">
            <v>3</v>
          </cell>
          <cell r="AG891">
            <v>5</v>
          </cell>
          <cell r="AH891">
            <v>3</v>
          </cell>
          <cell r="AI891">
            <v>13</v>
          </cell>
          <cell r="AJ891">
            <v>8</v>
          </cell>
          <cell r="AK891">
            <v>17</v>
          </cell>
          <cell r="AL891">
            <v>14</v>
          </cell>
          <cell r="AM891">
            <v>19</v>
          </cell>
          <cell r="AN891">
            <v>16</v>
          </cell>
          <cell r="AO891">
            <v>9</v>
          </cell>
          <cell r="AP891">
            <v>13</v>
          </cell>
          <cell r="AQ891">
            <v>19</v>
          </cell>
          <cell r="AR891">
            <v>17</v>
          </cell>
          <cell r="AS891">
            <v>13</v>
          </cell>
          <cell r="AT891">
            <v>13</v>
          </cell>
          <cell r="AU891">
            <v>12</v>
          </cell>
          <cell r="AV891">
            <v>11</v>
          </cell>
          <cell r="AW891">
            <v>11</v>
          </cell>
          <cell r="AX891">
            <v>8</v>
          </cell>
          <cell r="AY891">
            <v>7</v>
          </cell>
          <cell r="AZ891">
            <v>7</v>
          </cell>
          <cell r="BA891">
            <v>7</v>
          </cell>
          <cell r="BB891">
            <v>6</v>
          </cell>
          <cell r="BC891">
            <v>3</v>
          </cell>
          <cell r="BD891">
            <v>1</v>
          </cell>
          <cell r="BE891">
            <v>5</v>
          </cell>
          <cell r="BF891">
            <v>5</v>
          </cell>
          <cell r="BG891">
            <v>2</v>
          </cell>
          <cell r="BH891">
            <v>3</v>
          </cell>
          <cell r="BI891">
            <v>6</v>
          </cell>
          <cell r="BJ891">
            <v>4</v>
          </cell>
          <cell r="BK891">
            <v>6</v>
          </cell>
          <cell r="BL891">
            <v>2</v>
          </cell>
          <cell r="BM891">
            <v>6</v>
          </cell>
          <cell r="BN891">
            <v>5</v>
          </cell>
          <cell r="BO891">
            <v>5</v>
          </cell>
          <cell r="BP891">
            <v>3</v>
          </cell>
          <cell r="BQ891">
            <v>6</v>
          </cell>
          <cell r="BR891">
            <v>3</v>
          </cell>
          <cell r="BS891">
            <v>4</v>
          </cell>
          <cell r="BT891">
            <v>6</v>
          </cell>
          <cell r="BU891">
            <v>2</v>
          </cell>
          <cell r="BV891">
            <v>3</v>
          </cell>
          <cell r="BW891">
            <v>0</v>
          </cell>
          <cell r="BX891">
            <v>1</v>
          </cell>
          <cell r="BY891">
            <v>2</v>
          </cell>
          <cell r="BZ891">
            <v>1</v>
          </cell>
          <cell r="CA891">
            <v>2</v>
          </cell>
          <cell r="CB891">
            <v>1</v>
          </cell>
          <cell r="CC891">
            <v>0</v>
          </cell>
          <cell r="CD891">
            <v>3</v>
          </cell>
          <cell r="CE891">
            <v>1</v>
          </cell>
          <cell r="CF891">
            <v>0</v>
          </cell>
          <cell r="CG891">
            <v>1</v>
          </cell>
          <cell r="CH891">
            <v>0</v>
          </cell>
          <cell r="CI891">
            <v>2</v>
          </cell>
          <cell r="CJ891">
            <v>0</v>
          </cell>
          <cell r="CK891">
            <v>1</v>
          </cell>
          <cell r="CL891">
            <v>2</v>
          </cell>
          <cell r="CM891">
            <v>2</v>
          </cell>
          <cell r="CN891">
            <v>1</v>
          </cell>
          <cell r="CO891">
            <v>0</v>
          </cell>
          <cell r="CP891">
            <v>1</v>
          </cell>
          <cell r="CQ891">
            <v>0</v>
          </cell>
          <cell r="CR891">
            <v>0</v>
          </cell>
          <cell r="CS891">
            <v>2</v>
          </cell>
          <cell r="CT891">
            <v>0</v>
          </cell>
          <cell r="CU891">
            <v>0</v>
          </cell>
          <cell r="CV891">
            <v>1</v>
          </cell>
          <cell r="CW891">
            <v>0</v>
          </cell>
          <cell r="CX891">
            <v>0</v>
          </cell>
          <cell r="CY891">
            <v>0</v>
          </cell>
          <cell r="CZ891">
            <v>0</v>
          </cell>
          <cell r="DA891">
            <v>0</v>
          </cell>
          <cell r="DB891">
            <v>0</v>
          </cell>
          <cell r="DC891">
            <v>0</v>
          </cell>
          <cell r="DD891">
            <v>0</v>
          </cell>
          <cell r="DE891">
            <v>0</v>
          </cell>
        </row>
        <row r="892">
          <cell r="A892" t="str">
            <v>ｿﾒｼ561</v>
          </cell>
          <cell r="B892" t="str">
            <v>ｿﾒｼ5</v>
          </cell>
          <cell r="C892">
            <v>6</v>
          </cell>
          <cell r="D892">
            <v>1</v>
          </cell>
          <cell r="E892">
            <v>3</v>
          </cell>
          <cell r="F892">
            <v>14</v>
          </cell>
          <cell r="G892">
            <v>13</v>
          </cell>
          <cell r="H892">
            <v>12</v>
          </cell>
          <cell r="I892">
            <v>12</v>
          </cell>
          <cell r="J892">
            <v>5</v>
          </cell>
          <cell r="K892">
            <v>9</v>
          </cell>
          <cell r="L892">
            <v>3</v>
          </cell>
          <cell r="M892">
            <v>5</v>
          </cell>
          <cell r="N892">
            <v>1</v>
          </cell>
          <cell r="O892">
            <v>2</v>
          </cell>
          <cell r="P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0</v>
          </cell>
          <cell r="U892">
            <v>0</v>
          </cell>
          <cell r="V892">
            <v>1</v>
          </cell>
          <cell r="W892">
            <v>0</v>
          </cell>
          <cell r="X892">
            <v>1</v>
          </cell>
          <cell r="Y892">
            <v>0</v>
          </cell>
          <cell r="Z892">
            <v>1</v>
          </cell>
          <cell r="AA892">
            <v>1</v>
          </cell>
          <cell r="AB892">
            <v>3</v>
          </cell>
          <cell r="AC892">
            <v>0</v>
          </cell>
          <cell r="AD892">
            <v>1</v>
          </cell>
          <cell r="AE892">
            <v>1</v>
          </cell>
          <cell r="AF892">
            <v>2</v>
          </cell>
          <cell r="AG892">
            <v>3</v>
          </cell>
          <cell r="AH892">
            <v>6</v>
          </cell>
          <cell r="AI892">
            <v>3</v>
          </cell>
          <cell r="AJ892">
            <v>6</v>
          </cell>
          <cell r="AK892">
            <v>4</v>
          </cell>
          <cell r="AL892">
            <v>9</v>
          </cell>
          <cell r="AM892">
            <v>5</v>
          </cell>
          <cell r="AN892">
            <v>7</v>
          </cell>
          <cell r="AO892">
            <v>5</v>
          </cell>
          <cell r="AP892">
            <v>8</v>
          </cell>
          <cell r="AQ892">
            <v>8</v>
          </cell>
          <cell r="AR892">
            <v>4</v>
          </cell>
          <cell r="AS892">
            <v>9</v>
          </cell>
          <cell r="AT892">
            <v>1</v>
          </cell>
          <cell r="AU892">
            <v>6</v>
          </cell>
          <cell r="AV892">
            <v>5</v>
          </cell>
          <cell r="AW892">
            <v>2</v>
          </cell>
          <cell r="AX892">
            <v>2</v>
          </cell>
          <cell r="AY892">
            <v>3</v>
          </cell>
          <cell r="AZ892">
            <v>0</v>
          </cell>
          <cell r="BA892">
            <v>0</v>
          </cell>
          <cell r="BB892">
            <v>0</v>
          </cell>
          <cell r="BC892">
            <v>1</v>
          </cell>
          <cell r="BD892">
            <v>0</v>
          </cell>
          <cell r="BE892">
            <v>1</v>
          </cell>
          <cell r="BF892">
            <v>0</v>
          </cell>
          <cell r="BG892">
            <v>1</v>
          </cell>
          <cell r="BH892">
            <v>3</v>
          </cell>
          <cell r="BI892">
            <v>0</v>
          </cell>
          <cell r="BJ892">
            <v>1</v>
          </cell>
          <cell r="BK892">
            <v>0</v>
          </cell>
          <cell r="BL892">
            <v>1</v>
          </cell>
          <cell r="BM892">
            <v>0</v>
          </cell>
          <cell r="BN892">
            <v>0</v>
          </cell>
          <cell r="BO892">
            <v>1</v>
          </cell>
          <cell r="BP892">
            <v>1</v>
          </cell>
          <cell r="BQ892">
            <v>0</v>
          </cell>
          <cell r="BR892">
            <v>0</v>
          </cell>
          <cell r="BS892">
            <v>1</v>
          </cell>
          <cell r="BT892">
            <v>1</v>
          </cell>
          <cell r="BU892">
            <v>1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1</v>
          </cell>
          <cell r="CA892">
            <v>0</v>
          </cell>
          <cell r="CB892">
            <v>0</v>
          </cell>
          <cell r="CC892">
            <v>0</v>
          </cell>
          <cell r="CD892">
            <v>3</v>
          </cell>
          <cell r="CE892">
            <v>2</v>
          </cell>
          <cell r="CF892">
            <v>1</v>
          </cell>
          <cell r="CG892">
            <v>0</v>
          </cell>
          <cell r="CH892">
            <v>0</v>
          </cell>
          <cell r="CI892">
            <v>1</v>
          </cell>
          <cell r="CJ892">
            <v>0</v>
          </cell>
          <cell r="CK892">
            <v>1</v>
          </cell>
          <cell r="CL892">
            <v>0</v>
          </cell>
          <cell r="CM892">
            <v>0</v>
          </cell>
          <cell r="CN892">
            <v>0</v>
          </cell>
          <cell r="CO892">
            <v>0</v>
          </cell>
          <cell r="CP892">
            <v>0</v>
          </cell>
          <cell r="CQ892">
            <v>0</v>
          </cell>
          <cell r="CR892">
            <v>1</v>
          </cell>
          <cell r="CS892">
            <v>0</v>
          </cell>
          <cell r="CT892">
            <v>0</v>
          </cell>
          <cell r="CU892">
            <v>1</v>
          </cell>
          <cell r="CV892">
            <v>1</v>
          </cell>
          <cell r="CW892">
            <v>0</v>
          </cell>
          <cell r="CX892">
            <v>0</v>
          </cell>
          <cell r="CY892">
            <v>0</v>
          </cell>
          <cell r="CZ892">
            <v>0</v>
          </cell>
          <cell r="DA892">
            <v>0</v>
          </cell>
          <cell r="DB892">
            <v>0</v>
          </cell>
          <cell r="DC892">
            <v>0</v>
          </cell>
          <cell r="DD892">
            <v>0</v>
          </cell>
          <cell r="DE892">
            <v>0</v>
          </cell>
        </row>
        <row r="893">
          <cell r="A893" t="str">
            <v>ｿﾒｼ562</v>
          </cell>
          <cell r="B893" t="str">
            <v>ｿﾒｼ5</v>
          </cell>
          <cell r="C893">
            <v>6</v>
          </cell>
          <cell r="D893">
            <v>2</v>
          </cell>
          <cell r="E893">
            <v>8</v>
          </cell>
          <cell r="F893">
            <v>6</v>
          </cell>
          <cell r="G893">
            <v>6</v>
          </cell>
          <cell r="H893">
            <v>8</v>
          </cell>
          <cell r="I893">
            <v>8</v>
          </cell>
          <cell r="J893">
            <v>9</v>
          </cell>
          <cell r="K893">
            <v>9</v>
          </cell>
          <cell r="L893">
            <v>2</v>
          </cell>
          <cell r="M893">
            <v>4</v>
          </cell>
          <cell r="N893">
            <v>2</v>
          </cell>
          <cell r="O893">
            <v>0</v>
          </cell>
          <cell r="P893">
            <v>1</v>
          </cell>
          <cell r="Q893">
            <v>0</v>
          </cell>
          <cell r="R893">
            <v>0</v>
          </cell>
          <cell r="S893">
            <v>2</v>
          </cell>
          <cell r="T893">
            <v>2</v>
          </cell>
          <cell r="U893">
            <v>1</v>
          </cell>
          <cell r="V893">
            <v>1</v>
          </cell>
          <cell r="W893">
            <v>0</v>
          </cell>
          <cell r="X893">
            <v>0</v>
          </cell>
          <cell r="Y893">
            <v>1</v>
          </cell>
          <cell r="Z893">
            <v>0</v>
          </cell>
          <cell r="AA893">
            <v>2</v>
          </cell>
          <cell r="AB893">
            <v>2</v>
          </cell>
          <cell r="AC893">
            <v>1</v>
          </cell>
          <cell r="AD893">
            <v>3</v>
          </cell>
          <cell r="AE893">
            <v>1</v>
          </cell>
          <cell r="AF893">
            <v>4</v>
          </cell>
          <cell r="AG893">
            <v>3</v>
          </cell>
          <cell r="AH893">
            <v>2</v>
          </cell>
          <cell r="AI893">
            <v>6</v>
          </cell>
          <cell r="AJ893">
            <v>7</v>
          </cell>
          <cell r="AK893">
            <v>9</v>
          </cell>
          <cell r="AL893">
            <v>7</v>
          </cell>
          <cell r="AM893">
            <v>6</v>
          </cell>
          <cell r="AN893">
            <v>3</v>
          </cell>
          <cell r="AO893">
            <v>9</v>
          </cell>
          <cell r="AP893">
            <v>4</v>
          </cell>
          <cell r="AQ893">
            <v>6</v>
          </cell>
          <cell r="AR893">
            <v>7</v>
          </cell>
          <cell r="AS893">
            <v>8</v>
          </cell>
          <cell r="AT893">
            <v>2</v>
          </cell>
          <cell r="AU893">
            <v>6</v>
          </cell>
          <cell r="AV893">
            <v>1</v>
          </cell>
          <cell r="AW893">
            <v>3</v>
          </cell>
          <cell r="AX893">
            <v>1</v>
          </cell>
          <cell r="AY893">
            <v>2</v>
          </cell>
          <cell r="AZ893">
            <v>1</v>
          </cell>
          <cell r="BA893">
            <v>1</v>
          </cell>
          <cell r="BB893">
            <v>0</v>
          </cell>
          <cell r="BC893">
            <v>1</v>
          </cell>
          <cell r="BD893">
            <v>1</v>
          </cell>
          <cell r="BE893">
            <v>2</v>
          </cell>
          <cell r="BF893">
            <v>1</v>
          </cell>
          <cell r="BG893">
            <v>0</v>
          </cell>
          <cell r="BH893">
            <v>3</v>
          </cell>
          <cell r="BI893">
            <v>0</v>
          </cell>
          <cell r="BJ893">
            <v>0</v>
          </cell>
          <cell r="BK893">
            <v>1</v>
          </cell>
          <cell r="BL893">
            <v>0</v>
          </cell>
          <cell r="BM893">
            <v>2</v>
          </cell>
          <cell r="BN893">
            <v>2</v>
          </cell>
          <cell r="BO893">
            <v>0</v>
          </cell>
          <cell r="BP893">
            <v>0</v>
          </cell>
          <cell r="BQ893">
            <v>2</v>
          </cell>
          <cell r="BR893">
            <v>0</v>
          </cell>
          <cell r="BS893">
            <v>0</v>
          </cell>
          <cell r="BT893">
            <v>1</v>
          </cell>
          <cell r="BU893">
            <v>0</v>
          </cell>
          <cell r="BV893">
            <v>2</v>
          </cell>
          <cell r="BW893">
            <v>0</v>
          </cell>
          <cell r="BX893">
            <v>0</v>
          </cell>
          <cell r="BY893">
            <v>0</v>
          </cell>
          <cell r="BZ893">
            <v>2</v>
          </cell>
          <cell r="CA893">
            <v>0</v>
          </cell>
          <cell r="CB893">
            <v>0</v>
          </cell>
          <cell r="CC893">
            <v>1</v>
          </cell>
          <cell r="CD893">
            <v>1</v>
          </cell>
          <cell r="CE893">
            <v>1</v>
          </cell>
          <cell r="CF893">
            <v>2</v>
          </cell>
          <cell r="CG893">
            <v>1</v>
          </cell>
          <cell r="CH893">
            <v>5</v>
          </cell>
          <cell r="CI893">
            <v>0</v>
          </cell>
          <cell r="CJ893">
            <v>0</v>
          </cell>
          <cell r="CK893">
            <v>2</v>
          </cell>
          <cell r="CL893">
            <v>5</v>
          </cell>
          <cell r="CM893">
            <v>6</v>
          </cell>
          <cell r="CN893">
            <v>3</v>
          </cell>
          <cell r="CO893">
            <v>5</v>
          </cell>
          <cell r="CP893">
            <v>7</v>
          </cell>
          <cell r="CQ893">
            <v>2</v>
          </cell>
          <cell r="CR893">
            <v>5</v>
          </cell>
          <cell r="CS893">
            <v>2</v>
          </cell>
          <cell r="CT893">
            <v>3</v>
          </cell>
          <cell r="CU893">
            <v>2</v>
          </cell>
          <cell r="CV893">
            <v>4</v>
          </cell>
          <cell r="CW893">
            <v>1</v>
          </cell>
          <cell r="CX893">
            <v>1</v>
          </cell>
          <cell r="CY893">
            <v>0</v>
          </cell>
          <cell r="CZ893">
            <v>0</v>
          </cell>
          <cell r="DA893">
            <v>1</v>
          </cell>
          <cell r="DB893">
            <v>2</v>
          </cell>
          <cell r="DC893">
            <v>0</v>
          </cell>
          <cell r="DD893">
            <v>0</v>
          </cell>
          <cell r="DE893">
            <v>0</v>
          </cell>
        </row>
        <row r="894">
          <cell r="A894" t="str">
            <v>ｿﾒｼ661</v>
          </cell>
          <cell r="B894" t="str">
            <v>ｿﾒｼ6</v>
          </cell>
          <cell r="C894">
            <v>6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1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1</v>
          </cell>
          <cell r="U894">
            <v>1</v>
          </cell>
          <cell r="V894">
            <v>2</v>
          </cell>
          <cell r="W894">
            <v>0</v>
          </cell>
          <cell r="X894">
            <v>0</v>
          </cell>
          <cell r="Y894">
            <v>0</v>
          </cell>
          <cell r="Z894">
            <v>1</v>
          </cell>
          <cell r="AA894">
            <v>1</v>
          </cell>
          <cell r="AB894">
            <v>0</v>
          </cell>
          <cell r="AC894">
            <v>0</v>
          </cell>
          <cell r="AD894">
            <v>0</v>
          </cell>
          <cell r="AE894">
            <v>1</v>
          </cell>
          <cell r="AF894">
            <v>2</v>
          </cell>
          <cell r="AG894">
            <v>4</v>
          </cell>
          <cell r="AH894">
            <v>1</v>
          </cell>
          <cell r="AI894">
            <v>1</v>
          </cell>
          <cell r="AJ894">
            <v>1</v>
          </cell>
          <cell r="AK894">
            <v>7</v>
          </cell>
          <cell r="AL894">
            <v>0</v>
          </cell>
          <cell r="AM894">
            <v>0</v>
          </cell>
          <cell r="AN894">
            <v>0</v>
          </cell>
          <cell r="AO894">
            <v>1</v>
          </cell>
          <cell r="AP894">
            <v>1</v>
          </cell>
          <cell r="AQ894">
            <v>2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1</v>
          </cell>
          <cell r="BG894">
            <v>1</v>
          </cell>
          <cell r="BH894">
            <v>2</v>
          </cell>
          <cell r="BI894">
            <v>3</v>
          </cell>
          <cell r="BJ894">
            <v>1</v>
          </cell>
          <cell r="BK894">
            <v>1</v>
          </cell>
          <cell r="BL894">
            <v>1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0</v>
          </cell>
          <cell r="CN894">
            <v>1</v>
          </cell>
          <cell r="CO894">
            <v>0</v>
          </cell>
          <cell r="CP894">
            <v>0</v>
          </cell>
          <cell r="CQ894">
            <v>0</v>
          </cell>
          <cell r="CR894">
            <v>0</v>
          </cell>
          <cell r="CS894">
            <v>0</v>
          </cell>
          <cell r="CT894">
            <v>0</v>
          </cell>
          <cell r="CU894">
            <v>0</v>
          </cell>
          <cell r="CV894">
            <v>0</v>
          </cell>
          <cell r="CW894">
            <v>0</v>
          </cell>
          <cell r="CX894">
            <v>0</v>
          </cell>
          <cell r="CY894">
            <v>0</v>
          </cell>
          <cell r="CZ894">
            <v>0</v>
          </cell>
          <cell r="DA894">
            <v>0</v>
          </cell>
          <cell r="DB894">
            <v>0</v>
          </cell>
          <cell r="DC894">
            <v>0</v>
          </cell>
          <cell r="DD894">
            <v>0</v>
          </cell>
          <cell r="DE894">
            <v>0</v>
          </cell>
        </row>
        <row r="895">
          <cell r="A895" t="str">
            <v>ｿﾒｼ662</v>
          </cell>
          <cell r="B895" t="str">
            <v>ｿﾒｼ6</v>
          </cell>
          <cell r="C895">
            <v>6</v>
          </cell>
          <cell r="D895">
            <v>2</v>
          </cell>
          <cell r="E895">
            <v>0</v>
          </cell>
          <cell r="F895">
            <v>0</v>
          </cell>
          <cell r="G895">
            <v>1</v>
          </cell>
          <cell r="H895">
            <v>1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1</v>
          </cell>
          <cell r="T895">
            <v>1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1</v>
          </cell>
          <cell r="AA895">
            <v>0</v>
          </cell>
          <cell r="AB895">
            <v>0</v>
          </cell>
          <cell r="AC895">
            <v>1</v>
          </cell>
          <cell r="AD895">
            <v>1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2</v>
          </cell>
          <cell r="AJ895">
            <v>1</v>
          </cell>
          <cell r="AK895">
            <v>2</v>
          </cell>
          <cell r="AL895">
            <v>0</v>
          </cell>
          <cell r="AM895">
            <v>0</v>
          </cell>
          <cell r="AN895">
            <v>1</v>
          </cell>
          <cell r="AO895">
            <v>1</v>
          </cell>
          <cell r="AP895">
            <v>1</v>
          </cell>
          <cell r="AQ895">
            <v>0</v>
          </cell>
          <cell r="AR895">
            <v>0</v>
          </cell>
          <cell r="AS895">
            <v>0</v>
          </cell>
          <cell r="AT895">
            <v>1</v>
          </cell>
          <cell r="AU895">
            <v>0</v>
          </cell>
          <cell r="AV895">
            <v>0</v>
          </cell>
          <cell r="AW895">
            <v>2</v>
          </cell>
          <cell r="AX895">
            <v>1</v>
          </cell>
          <cell r="AY895">
            <v>1</v>
          </cell>
          <cell r="AZ895">
            <v>1</v>
          </cell>
          <cell r="BA895">
            <v>0</v>
          </cell>
          <cell r="BB895">
            <v>0</v>
          </cell>
          <cell r="BC895">
            <v>0</v>
          </cell>
          <cell r="BD895">
            <v>1</v>
          </cell>
          <cell r="BE895">
            <v>1</v>
          </cell>
          <cell r="BF895">
            <v>1</v>
          </cell>
          <cell r="BG895">
            <v>0</v>
          </cell>
          <cell r="BH895">
            <v>1</v>
          </cell>
          <cell r="BI895">
            <v>2</v>
          </cell>
          <cell r="BJ895">
            <v>0</v>
          </cell>
          <cell r="BK895">
            <v>0</v>
          </cell>
          <cell r="BL895">
            <v>0</v>
          </cell>
          <cell r="BM895">
            <v>0</v>
          </cell>
          <cell r="BN895">
            <v>2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0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0</v>
          </cell>
          <cell r="CN895">
            <v>0</v>
          </cell>
          <cell r="CO895">
            <v>0</v>
          </cell>
          <cell r="CP895">
            <v>0</v>
          </cell>
          <cell r="CQ895">
            <v>0</v>
          </cell>
          <cell r="CR895">
            <v>0</v>
          </cell>
          <cell r="CS895">
            <v>0</v>
          </cell>
          <cell r="CT895">
            <v>0</v>
          </cell>
          <cell r="CU895">
            <v>0</v>
          </cell>
          <cell r="CV895">
            <v>0</v>
          </cell>
          <cell r="CW895">
            <v>0</v>
          </cell>
          <cell r="CX895">
            <v>0</v>
          </cell>
          <cell r="CY895">
            <v>0</v>
          </cell>
          <cell r="CZ895">
            <v>0</v>
          </cell>
          <cell r="DA895">
            <v>0</v>
          </cell>
          <cell r="DB895">
            <v>0</v>
          </cell>
          <cell r="DC895">
            <v>0</v>
          </cell>
          <cell r="DD895">
            <v>0</v>
          </cell>
          <cell r="DE895">
            <v>0</v>
          </cell>
        </row>
        <row r="896">
          <cell r="A896" t="str">
            <v>ﾀｶｿﾉ61</v>
          </cell>
          <cell r="B896" t="str">
            <v>ﾀｶｿﾉ</v>
          </cell>
          <cell r="C896">
            <v>6</v>
          </cell>
          <cell r="D896">
            <v>1</v>
          </cell>
          <cell r="E896">
            <v>1</v>
          </cell>
          <cell r="F896">
            <v>2</v>
          </cell>
          <cell r="G896">
            <v>2</v>
          </cell>
          <cell r="H896">
            <v>3</v>
          </cell>
          <cell r="I896">
            <v>1</v>
          </cell>
          <cell r="J896">
            <v>3</v>
          </cell>
          <cell r="K896">
            <v>0</v>
          </cell>
          <cell r="L896">
            <v>1</v>
          </cell>
          <cell r="M896">
            <v>1</v>
          </cell>
          <cell r="N896">
            <v>2</v>
          </cell>
          <cell r="O896">
            <v>1</v>
          </cell>
          <cell r="P896">
            <v>3</v>
          </cell>
          <cell r="Q896">
            <v>1</v>
          </cell>
          <cell r="R896">
            <v>2</v>
          </cell>
          <cell r="S896">
            <v>3</v>
          </cell>
          <cell r="T896">
            <v>6</v>
          </cell>
          <cell r="U896">
            <v>1</v>
          </cell>
          <cell r="V896">
            <v>2</v>
          </cell>
          <cell r="W896">
            <v>2</v>
          </cell>
          <cell r="X896">
            <v>2</v>
          </cell>
          <cell r="Y896">
            <v>2</v>
          </cell>
          <cell r="Z896">
            <v>1</v>
          </cell>
          <cell r="AA896">
            <v>3</v>
          </cell>
          <cell r="AB896">
            <v>1</v>
          </cell>
          <cell r="AC896">
            <v>2</v>
          </cell>
          <cell r="AD896">
            <v>2</v>
          </cell>
          <cell r="AE896">
            <v>1</v>
          </cell>
          <cell r="AF896">
            <v>1</v>
          </cell>
          <cell r="AG896">
            <v>5</v>
          </cell>
          <cell r="AH896">
            <v>3</v>
          </cell>
          <cell r="AI896">
            <v>2</v>
          </cell>
          <cell r="AJ896">
            <v>3</v>
          </cell>
          <cell r="AK896">
            <v>1</v>
          </cell>
          <cell r="AL896">
            <v>3</v>
          </cell>
          <cell r="AM896">
            <v>3</v>
          </cell>
          <cell r="AN896">
            <v>2</v>
          </cell>
          <cell r="AO896">
            <v>3</v>
          </cell>
          <cell r="AP896">
            <v>1</v>
          </cell>
          <cell r="AQ896">
            <v>1</v>
          </cell>
          <cell r="AR896">
            <v>5</v>
          </cell>
          <cell r="AS896">
            <v>2</v>
          </cell>
          <cell r="AT896">
            <v>5</v>
          </cell>
          <cell r="AU896">
            <v>1</v>
          </cell>
          <cell r="AV896">
            <v>6</v>
          </cell>
          <cell r="AW896">
            <v>5</v>
          </cell>
          <cell r="AX896">
            <v>0</v>
          </cell>
          <cell r="AY896">
            <v>4</v>
          </cell>
          <cell r="AZ896">
            <v>5</v>
          </cell>
          <cell r="BA896">
            <v>3</v>
          </cell>
          <cell r="BB896">
            <v>2</v>
          </cell>
          <cell r="BC896">
            <v>3</v>
          </cell>
          <cell r="BD896">
            <v>2</v>
          </cell>
          <cell r="BE896">
            <v>5</v>
          </cell>
          <cell r="BF896">
            <v>2</v>
          </cell>
          <cell r="BG896">
            <v>1</v>
          </cell>
          <cell r="BH896">
            <v>1</v>
          </cell>
          <cell r="BI896">
            <v>4</v>
          </cell>
          <cell r="BJ896">
            <v>1</v>
          </cell>
          <cell r="BK896">
            <v>1</v>
          </cell>
          <cell r="BL896">
            <v>6</v>
          </cell>
          <cell r="BM896">
            <v>1</v>
          </cell>
          <cell r="BN896">
            <v>1</v>
          </cell>
          <cell r="BO896">
            <v>3</v>
          </cell>
          <cell r="BP896">
            <v>1</v>
          </cell>
          <cell r="BQ896">
            <v>3</v>
          </cell>
          <cell r="BR896">
            <v>6</v>
          </cell>
          <cell r="BS896">
            <v>1</v>
          </cell>
          <cell r="BT896">
            <v>3</v>
          </cell>
          <cell r="BU896">
            <v>4</v>
          </cell>
          <cell r="BV896">
            <v>8</v>
          </cell>
          <cell r="BW896">
            <v>8</v>
          </cell>
          <cell r="BX896">
            <v>3</v>
          </cell>
          <cell r="BY896">
            <v>0</v>
          </cell>
          <cell r="BZ896">
            <v>2</v>
          </cell>
          <cell r="CA896">
            <v>1</v>
          </cell>
          <cell r="CB896">
            <v>8</v>
          </cell>
          <cell r="CC896">
            <v>2</v>
          </cell>
          <cell r="CD896">
            <v>5</v>
          </cell>
          <cell r="CE896">
            <v>3</v>
          </cell>
          <cell r="CF896">
            <v>2</v>
          </cell>
          <cell r="CG896">
            <v>3</v>
          </cell>
          <cell r="CH896">
            <v>3</v>
          </cell>
          <cell r="CI896">
            <v>3</v>
          </cell>
          <cell r="CJ896">
            <v>5</v>
          </cell>
          <cell r="CK896">
            <v>2</v>
          </cell>
          <cell r="CL896">
            <v>2</v>
          </cell>
          <cell r="CM896">
            <v>0</v>
          </cell>
          <cell r="CN896">
            <v>2</v>
          </cell>
          <cell r="CO896">
            <v>2</v>
          </cell>
          <cell r="CP896">
            <v>0</v>
          </cell>
          <cell r="CQ896">
            <v>0</v>
          </cell>
          <cell r="CR896">
            <v>0</v>
          </cell>
          <cell r="CS896">
            <v>0</v>
          </cell>
          <cell r="CT896">
            <v>0</v>
          </cell>
          <cell r="CU896">
            <v>0</v>
          </cell>
          <cell r="CV896">
            <v>1</v>
          </cell>
          <cell r="CW896">
            <v>0</v>
          </cell>
          <cell r="CX896">
            <v>0</v>
          </cell>
          <cell r="CY896">
            <v>0</v>
          </cell>
          <cell r="CZ896">
            <v>0</v>
          </cell>
          <cell r="DA896">
            <v>0</v>
          </cell>
          <cell r="DB896">
            <v>0</v>
          </cell>
          <cell r="DC896">
            <v>0</v>
          </cell>
          <cell r="DD896">
            <v>0</v>
          </cell>
          <cell r="DE896">
            <v>0</v>
          </cell>
        </row>
        <row r="897">
          <cell r="A897" t="str">
            <v>ﾀｶｿﾉ62</v>
          </cell>
          <cell r="B897" t="str">
            <v>ﾀｶｿﾉ</v>
          </cell>
          <cell r="C897">
            <v>6</v>
          </cell>
          <cell r="D897">
            <v>2</v>
          </cell>
          <cell r="E897">
            <v>3</v>
          </cell>
          <cell r="F897">
            <v>0</v>
          </cell>
          <cell r="G897">
            <v>2</v>
          </cell>
          <cell r="H897">
            <v>0</v>
          </cell>
          <cell r="I897">
            <v>1</v>
          </cell>
          <cell r="J897">
            <v>0</v>
          </cell>
          <cell r="K897">
            <v>4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0</v>
          </cell>
          <cell r="Q897">
            <v>1</v>
          </cell>
          <cell r="R897">
            <v>3</v>
          </cell>
          <cell r="S897">
            <v>2</v>
          </cell>
          <cell r="T897">
            <v>1</v>
          </cell>
          <cell r="U897">
            <v>4</v>
          </cell>
          <cell r="V897">
            <v>2</v>
          </cell>
          <cell r="W897">
            <v>2</v>
          </cell>
          <cell r="X897">
            <v>5</v>
          </cell>
          <cell r="Y897">
            <v>3</v>
          </cell>
          <cell r="Z897">
            <v>5</v>
          </cell>
          <cell r="AA897">
            <v>0</v>
          </cell>
          <cell r="AB897">
            <v>2</v>
          </cell>
          <cell r="AC897">
            <v>2</v>
          </cell>
          <cell r="AD897">
            <v>1</v>
          </cell>
          <cell r="AE897">
            <v>3</v>
          </cell>
          <cell r="AF897">
            <v>1</v>
          </cell>
          <cell r="AG897">
            <v>2</v>
          </cell>
          <cell r="AH897">
            <v>2</v>
          </cell>
          <cell r="AI897">
            <v>0</v>
          </cell>
          <cell r="AJ897">
            <v>1</v>
          </cell>
          <cell r="AK897">
            <v>1</v>
          </cell>
          <cell r="AL897">
            <v>5</v>
          </cell>
          <cell r="AM897">
            <v>1</v>
          </cell>
          <cell r="AN897">
            <v>0</v>
          </cell>
          <cell r="AO897">
            <v>2</v>
          </cell>
          <cell r="AP897">
            <v>2</v>
          </cell>
          <cell r="AQ897">
            <v>6</v>
          </cell>
          <cell r="AR897">
            <v>4</v>
          </cell>
          <cell r="AS897">
            <v>1</v>
          </cell>
          <cell r="AT897">
            <v>4</v>
          </cell>
          <cell r="AU897">
            <v>2</v>
          </cell>
          <cell r="AV897">
            <v>3</v>
          </cell>
          <cell r="AW897">
            <v>2</v>
          </cell>
          <cell r="AX897">
            <v>1</v>
          </cell>
          <cell r="AY897">
            <v>8</v>
          </cell>
          <cell r="AZ897">
            <v>2</v>
          </cell>
          <cell r="BA897">
            <v>0</v>
          </cell>
          <cell r="BB897">
            <v>4</v>
          </cell>
          <cell r="BC897">
            <v>4</v>
          </cell>
          <cell r="BD897">
            <v>1</v>
          </cell>
          <cell r="BE897">
            <v>2</v>
          </cell>
          <cell r="BF897">
            <v>1</v>
          </cell>
          <cell r="BG897">
            <v>3</v>
          </cell>
          <cell r="BH897">
            <v>5</v>
          </cell>
          <cell r="BI897">
            <v>2</v>
          </cell>
          <cell r="BJ897">
            <v>1</v>
          </cell>
          <cell r="BK897">
            <v>7</v>
          </cell>
          <cell r="BL897">
            <v>3</v>
          </cell>
          <cell r="BM897">
            <v>1</v>
          </cell>
          <cell r="BN897">
            <v>3</v>
          </cell>
          <cell r="BO897">
            <v>1</v>
          </cell>
          <cell r="BP897">
            <v>1</v>
          </cell>
          <cell r="BQ897">
            <v>3</v>
          </cell>
          <cell r="BR897">
            <v>7</v>
          </cell>
          <cell r="BS897">
            <v>4</v>
          </cell>
          <cell r="BT897">
            <v>6</v>
          </cell>
          <cell r="BU897">
            <v>5</v>
          </cell>
          <cell r="BV897">
            <v>5</v>
          </cell>
          <cell r="BW897">
            <v>2</v>
          </cell>
          <cell r="BX897">
            <v>3</v>
          </cell>
          <cell r="BY897">
            <v>4</v>
          </cell>
          <cell r="BZ897">
            <v>3</v>
          </cell>
          <cell r="CA897">
            <v>3</v>
          </cell>
          <cell r="CB897">
            <v>5</v>
          </cell>
          <cell r="CC897">
            <v>5</v>
          </cell>
          <cell r="CD897">
            <v>3</v>
          </cell>
          <cell r="CE897">
            <v>6</v>
          </cell>
          <cell r="CF897">
            <v>4</v>
          </cell>
          <cell r="CG897">
            <v>3</v>
          </cell>
          <cell r="CH897">
            <v>2</v>
          </cell>
          <cell r="CI897">
            <v>5</v>
          </cell>
          <cell r="CJ897">
            <v>2</v>
          </cell>
          <cell r="CK897">
            <v>5</v>
          </cell>
          <cell r="CL897">
            <v>3</v>
          </cell>
          <cell r="CM897">
            <v>2</v>
          </cell>
          <cell r="CN897">
            <v>3</v>
          </cell>
          <cell r="CO897">
            <v>7</v>
          </cell>
          <cell r="CP897">
            <v>3</v>
          </cell>
          <cell r="CQ897">
            <v>2</v>
          </cell>
          <cell r="CR897">
            <v>1</v>
          </cell>
          <cell r="CS897">
            <v>1</v>
          </cell>
          <cell r="CT897">
            <v>6</v>
          </cell>
          <cell r="CU897">
            <v>1</v>
          </cell>
          <cell r="CV897">
            <v>1</v>
          </cell>
          <cell r="CW897">
            <v>3</v>
          </cell>
          <cell r="CX897">
            <v>0</v>
          </cell>
          <cell r="CY897">
            <v>1</v>
          </cell>
          <cell r="CZ897">
            <v>0</v>
          </cell>
          <cell r="DA897">
            <v>1</v>
          </cell>
          <cell r="DB897">
            <v>0</v>
          </cell>
          <cell r="DC897">
            <v>0</v>
          </cell>
          <cell r="DD897">
            <v>0</v>
          </cell>
          <cell r="DE897">
            <v>0</v>
          </cell>
        </row>
        <row r="898">
          <cell r="A898" t="str">
            <v>ﾄﾖﾔｽ61</v>
          </cell>
          <cell r="B898" t="str">
            <v>ﾄﾖﾔｽ</v>
          </cell>
          <cell r="C898">
            <v>6</v>
          </cell>
          <cell r="D898">
            <v>1</v>
          </cell>
          <cell r="E898">
            <v>8</v>
          </cell>
          <cell r="F898">
            <v>9</v>
          </cell>
          <cell r="G898">
            <v>4</v>
          </cell>
          <cell r="H898">
            <v>7</v>
          </cell>
          <cell r="I898">
            <v>15</v>
          </cell>
          <cell r="J898">
            <v>3</v>
          </cell>
          <cell r="K898">
            <v>4</v>
          </cell>
          <cell r="L898">
            <v>12</v>
          </cell>
          <cell r="M898">
            <v>7</v>
          </cell>
          <cell r="N898">
            <v>12</v>
          </cell>
          <cell r="O898">
            <v>13</v>
          </cell>
          <cell r="P898">
            <v>12</v>
          </cell>
          <cell r="Q898">
            <v>15</v>
          </cell>
          <cell r="R898">
            <v>10</v>
          </cell>
          <cell r="S898">
            <v>11</v>
          </cell>
          <cell r="T898">
            <v>15</v>
          </cell>
          <cell r="U898">
            <v>17</v>
          </cell>
          <cell r="V898">
            <v>8</v>
          </cell>
          <cell r="W898">
            <v>13</v>
          </cell>
          <cell r="X898">
            <v>12</v>
          </cell>
          <cell r="Y898">
            <v>10</v>
          </cell>
          <cell r="Z898">
            <v>8</v>
          </cell>
          <cell r="AA898">
            <v>11</v>
          </cell>
          <cell r="AB898">
            <v>8</v>
          </cell>
          <cell r="AC898">
            <v>7</v>
          </cell>
          <cell r="AD898">
            <v>12</v>
          </cell>
          <cell r="AE898">
            <v>6</v>
          </cell>
          <cell r="AF898">
            <v>9</v>
          </cell>
          <cell r="AG898">
            <v>12</v>
          </cell>
          <cell r="AH898">
            <v>8</v>
          </cell>
          <cell r="AI898">
            <v>11</v>
          </cell>
          <cell r="AJ898">
            <v>14</v>
          </cell>
          <cell r="AK898">
            <v>10</v>
          </cell>
          <cell r="AL898">
            <v>14</v>
          </cell>
          <cell r="AM898">
            <v>5</v>
          </cell>
          <cell r="AN898">
            <v>16</v>
          </cell>
          <cell r="AO898">
            <v>10</v>
          </cell>
          <cell r="AP898">
            <v>12</v>
          </cell>
          <cell r="AQ898">
            <v>18</v>
          </cell>
          <cell r="AR898">
            <v>7</v>
          </cell>
          <cell r="AS898">
            <v>13</v>
          </cell>
          <cell r="AT898">
            <v>11</v>
          </cell>
          <cell r="AU898">
            <v>12</v>
          </cell>
          <cell r="AV898">
            <v>14</v>
          </cell>
          <cell r="AW898">
            <v>21</v>
          </cell>
          <cell r="AX898">
            <v>12</v>
          </cell>
          <cell r="AY898">
            <v>23</v>
          </cell>
          <cell r="AZ898">
            <v>20</v>
          </cell>
          <cell r="BA898">
            <v>14</v>
          </cell>
          <cell r="BB898">
            <v>22</v>
          </cell>
          <cell r="BC898">
            <v>21</v>
          </cell>
          <cell r="BD898">
            <v>11</v>
          </cell>
          <cell r="BE898">
            <v>9</v>
          </cell>
          <cell r="BF898">
            <v>17</v>
          </cell>
          <cell r="BG898">
            <v>10</v>
          </cell>
          <cell r="BH898">
            <v>17</v>
          </cell>
          <cell r="BI898">
            <v>5</v>
          </cell>
          <cell r="BJ898">
            <v>13</v>
          </cell>
          <cell r="BK898">
            <v>8</v>
          </cell>
          <cell r="BL898">
            <v>9</v>
          </cell>
          <cell r="BM898">
            <v>7</v>
          </cell>
          <cell r="BN898">
            <v>14</v>
          </cell>
          <cell r="BO898">
            <v>7</v>
          </cell>
          <cell r="BP898">
            <v>9</v>
          </cell>
          <cell r="BQ898">
            <v>17</v>
          </cell>
          <cell r="BR898">
            <v>16</v>
          </cell>
          <cell r="BS898">
            <v>14</v>
          </cell>
          <cell r="BT898">
            <v>25</v>
          </cell>
          <cell r="BU898">
            <v>16</v>
          </cell>
          <cell r="BV898">
            <v>13</v>
          </cell>
          <cell r="BW898">
            <v>16</v>
          </cell>
          <cell r="BX898">
            <v>12</v>
          </cell>
          <cell r="BY898">
            <v>17</v>
          </cell>
          <cell r="BZ898">
            <v>17</v>
          </cell>
          <cell r="CA898">
            <v>15</v>
          </cell>
          <cell r="CB898">
            <v>15</v>
          </cell>
          <cell r="CC898">
            <v>14</v>
          </cell>
          <cell r="CD898">
            <v>9</v>
          </cell>
          <cell r="CE898">
            <v>11</v>
          </cell>
          <cell r="CF898">
            <v>8</v>
          </cell>
          <cell r="CG898">
            <v>3</v>
          </cell>
          <cell r="CH898">
            <v>12</v>
          </cell>
          <cell r="CI898">
            <v>9</v>
          </cell>
          <cell r="CJ898">
            <v>4</v>
          </cell>
          <cell r="CK898">
            <v>4</v>
          </cell>
          <cell r="CL898">
            <v>8</v>
          </cell>
          <cell r="CM898">
            <v>7</v>
          </cell>
          <cell r="CN898">
            <v>5</v>
          </cell>
          <cell r="CO898">
            <v>6</v>
          </cell>
          <cell r="CP898">
            <v>4</v>
          </cell>
          <cell r="CQ898">
            <v>1</v>
          </cell>
          <cell r="CR898">
            <v>2</v>
          </cell>
          <cell r="CS898">
            <v>1</v>
          </cell>
          <cell r="CT898">
            <v>0</v>
          </cell>
          <cell r="CU898">
            <v>1</v>
          </cell>
          <cell r="CV898">
            <v>1</v>
          </cell>
          <cell r="CW898">
            <v>0</v>
          </cell>
          <cell r="CX898">
            <v>0</v>
          </cell>
          <cell r="CY898">
            <v>1</v>
          </cell>
          <cell r="CZ898">
            <v>0</v>
          </cell>
          <cell r="DA898">
            <v>1</v>
          </cell>
          <cell r="DB898">
            <v>0</v>
          </cell>
          <cell r="DC898">
            <v>0</v>
          </cell>
          <cell r="DD898">
            <v>0</v>
          </cell>
          <cell r="DE898">
            <v>0</v>
          </cell>
        </row>
        <row r="899">
          <cell r="A899" t="str">
            <v>ﾄﾖﾔｽ62</v>
          </cell>
          <cell r="B899" t="str">
            <v>ﾄﾖﾔｽ</v>
          </cell>
          <cell r="C899">
            <v>6</v>
          </cell>
          <cell r="D899">
            <v>2</v>
          </cell>
          <cell r="E899">
            <v>10</v>
          </cell>
          <cell r="F899">
            <v>8</v>
          </cell>
          <cell r="G899">
            <v>10</v>
          </cell>
          <cell r="H899">
            <v>9</v>
          </cell>
          <cell r="I899">
            <v>7</v>
          </cell>
          <cell r="J899">
            <v>8</v>
          </cell>
          <cell r="K899">
            <v>7</v>
          </cell>
          <cell r="L899">
            <v>5</v>
          </cell>
          <cell r="M899">
            <v>7</v>
          </cell>
          <cell r="N899">
            <v>8</v>
          </cell>
          <cell r="O899">
            <v>6</v>
          </cell>
          <cell r="P899">
            <v>12</v>
          </cell>
          <cell r="Q899">
            <v>15</v>
          </cell>
          <cell r="R899">
            <v>15</v>
          </cell>
          <cell r="S899">
            <v>13</v>
          </cell>
          <cell r="T899">
            <v>16</v>
          </cell>
          <cell r="U899">
            <v>10</v>
          </cell>
          <cell r="V899">
            <v>13</v>
          </cell>
          <cell r="W899">
            <v>19</v>
          </cell>
          <cell r="X899">
            <v>10</v>
          </cell>
          <cell r="Y899">
            <v>12</v>
          </cell>
          <cell r="Z899">
            <v>8</v>
          </cell>
          <cell r="AA899">
            <v>10</v>
          </cell>
          <cell r="AB899">
            <v>8</v>
          </cell>
          <cell r="AC899">
            <v>10</v>
          </cell>
          <cell r="AD899">
            <v>10</v>
          </cell>
          <cell r="AE899">
            <v>5</v>
          </cell>
          <cell r="AF899">
            <v>5</v>
          </cell>
          <cell r="AG899">
            <v>8</v>
          </cell>
          <cell r="AH899">
            <v>9</v>
          </cell>
          <cell r="AI899">
            <v>10</v>
          </cell>
          <cell r="AJ899">
            <v>11</v>
          </cell>
          <cell r="AK899">
            <v>14</v>
          </cell>
          <cell r="AL899">
            <v>17</v>
          </cell>
          <cell r="AM899">
            <v>7</v>
          </cell>
          <cell r="AN899">
            <v>11</v>
          </cell>
          <cell r="AO899">
            <v>7</v>
          </cell>
          <cell r="AP899">
            <v>12</v>
          </cell>
          <cell r="AQ899">
            <v>8</v>
          </cell>
          <cell r="AR899">
            <v>14</v>
          </cell>
          <cell r="AS899">
            <v>19</v>
          </cell>
          <cell r="AT899">
            <v>13</v>
          </cell>
          <cell r="AU899">
            <v>12</v>
          </cell>
          <cell r="AV899">
            <v>17</v>
          </cell>
          <cell r="AW899">
            <v>22</v>
          </cell>
          <cell r="AX899">
            <v>19</v>
          </cell>
          <cell r="AY899">
            <v>17</v>
          </cell>
          <cell r="AZ899">
            <v>16</v>
          </cell>
          <cell r="BA899">
            <v>15</v>
          </cell>
          <cell r="BB899">
            <v>20</v>
          </cell>
          <cell r="BC899">
            <v>15</v>
          </cell>
          <cell r="BD899">
            <v>9</v>
          </cell>
          <cell r="BE899">
            <v>10</v>
          </cell>
          <cell r="BF899">
            <v>10</v>
          </cell>
          <cell r="BG899">
            <v>12</v>
          </cell>
          <cell r="BH899">
            <v>11</v>
          </cell>
          <cell r="BI899">
            <v>14</v>
          </cell>
          <cell r="BJ899">
            <v>13</v>
          </cell>
          <cell r="BK899">
            <v>15</v>
          </cell>
          <cell r="BL899">
            <v>15</v>
          </cell>
          <cell r="BM899">
            <v>8</v>
          </cell>
          <cell r="BN899">
            <v>18</v>
          </cell>
          <cell r="BO899">
            <v>9</v>
          </cell>
          <cell r="BP899">
            <v>16</v>
          </cell>
          <cell r="BQ899">
            <v>13</v>
          </cell>
          <cell r="BR899">
            <v>19</v>
          </cell>
          <cell r="BS899">
            <v>17</v>
          </cell>
          <cell r="BT899">
            <v>17</v>
          </cell>
          <cell r="BU899">
            <v>23</v>
          </cell>
          <cell r="BV899">
            <v>16</v>
          </cell>
          <cell r="BW899">
            <v>24</v>
          </cell>
          <cell r="BX899">
            <v>22</v>
          </cell>
          <cell r="BY899">
            <v>13</v>
          </cell>
          <cell r="BZ899">
            <v>15</v>
          </cell>
          <cell r="CA899">
            <v>13</v>
          </cell>
          <cell r="CB899">
            <v>13</v>
          </cell>
          <cell r="CC899">
            <v>12</v>
          </cell>
          <cell r="CD899">
            <v>15</v>
          </cell>
          <cell r="CE899">
            <v>11</v>
          </cell>
          <cell r="CF899">
            <v>9</v>
          </cell>
          <cell r="CG899">
            <v>10</v>
          </cell>
          <cell r="CH899">
            <v>7</v>
          </cell>
          <cell r="CI899">
            <v>10</v>
          </cell>
          <cell r="CJ899">
            <v>13</v>
          </cell>
          <cell r="CK899">
            <v>11</v>
          </cell>
          <cell r="CL899">
            <v>7</v>
          </cell>
          <cell r="CM899">
            <v>4</v>
          </cell>
          <cell r="CN899">
            <v>6</v>
          </cell>
          <cell r="CO899">
            <v>8</v>
          </cell>
          <cell r="CP899">
            <v>6</v>
          </cell>
          <cell r="CQ899">
            <v>8</v>
          </cell>
          <cell r="CR899">
            <v>9</v>
          </cell>
          <cell r="CS899">
            <v>4</v>
          </cell>
          <cell r="CT899">
            <v>5</v>
          </cell>
          <cell r="CU899">
            <v>1</v>
          </cell>
          <cell r="CV899">
            <v>4</v>
          </cell>
          <cell r="CW899">
            <v>1</v>
          </cell>
          <cell r="CX899">
            <v>3</v>
          </cell>
          <cell r="CY899">
            <v>0</v>
          </cell>
          <cell r="CZ899">
            <v>1</v>
          </cell>
          <cell r="DA899">
            <v>1</v>
          </cell>
          <cell r="DB899">
            <v>0</v>
          </cell>
          <cell r="DC899">
            <v>0</v>
          </cell>
          <cell r="DD899">
            <v>0</v>
          </cell>
          <cell r="DE899">
            <v>0</v>
          </cell>
        </row>
        <row r="900">
          <cell r="A900" t="str">
            <v>ﾄﾞｳﾎ61</v>
          </cell>
          <cell r="B900" t="str">
            <v>ﾄﾞｳﾎ</v>
          </cell>
          <cell r="C900">
            <v>6</v>
          </cell>
          <cell r="D900">
            <v>1</v>
          </cell>
          <cell r="E900">
            <v>0</v>
          </cell>
          <cell r="F900">
            <v>0</v>
          </cell>
          <cell r="G900">
            <v>1</v>
          </cell>
          <cell r="H900">
            <v>1</v>
          </cell>
          <cell r="I900">
            <v>1</v>
          </cell>
          <cell r="J900">
            <v>3</v>
          </cell>
          <cell r="K900">
            <v>2</v>
          </cell>
          <cell r="L900">
            <v>4</v>
          </cell>
          <cell r="M900">
            <v>0</v>
          </cell>
          <cell r="N900">
            <v>5</v>
          </cell>
          <cell r="O900">
            <v>0</v>
          </cell>
          <cell r="P900">
            <v>2</v>
          </cell>
          <cell r="Q900">
            <v>1</v>
          </cell>
          <cell r="R900">
            <v>2</v>
          </cell>
          <cell r="S900">
            <v>3</v>
          </cell>
          <cell r="T900">
            <v>2</v>
          </cell>
          <cell r="U900">
            <v>0</v>
          </cell>
          <cell r="V900">
            <v>2</v>
          </cell>
          <cell r="W900">
            <v>0</v>
          </cell>
          <cell r="X900">
            <v>1</v>
          </cell>
          <cell r="Y900">
            <v>2</v>
          </cell>
          <cell r="Z900">
            <v>1</v>
          </cell>
          <cell r="AA900">
            <v>1</v>
          </cell>
          <cell r="AB900">
            <v>4</v>
          </cell>
          <cell r="AC900">
            <v>0</v>
          </cell>
          <cell r="AD900">
            <v>1</v>
          </cell>
          <cell r="AE900">
            <v>1</v>
          </cell>
          <cell r="AF900">
            <v>1</v>
          </cell>
          <cell r="AG900">
            <v>0</v>
          </cell>
          <cell r="AH900">
            <v>1</v>
          </cell>
          <cell r="AI900">
            <v>0</v>
          </cell>
          <cell r="AJ900">
            <v>0</v>
          </cell>
          <cell r="AK900">
            <v>1</v>
          </cell>
          <cell r="AL900">
            <v>2</v>
          </cell>
          <cell r="AM900">
            <v>2</v>
          </cell>
          <cell r="AN900">
            <v>0</v>
          </cell>
          <cell r="AO900">
            <v>0</v>
          </cell>
          <cell r="AP900">
            <v>1</v>
          </cell>
          <cell r="AQ900">
            <v>2</v>
          </cell>
          <cell r="AR900">
            <v>3</v>
          </cell>
          <cell r="AS900">
            <v>3</v>
          </cell>
          <cell r="AT900">
            <v>5</v>
          </cell>
          <cell r="AU900">
            <v>3</v>
          </cell>
          <cell r="AV900">
            <v>1</v>
          </cell>
          <cell r="AW900">
            <v>3</v>
          </cell>
          <cell r="AX900">
            <v>4</v>
          </cell>
          <cell r="AY900">
            <v>0</v>
          </cell>
          <cell r="AZ900">
            <v>6</v>
          </cell>
          <cell r="BA900">
            <v>2</v>
          </cell>
          <cell r="BB900">
            <v>4</v>
          </cell>
          <cell r="BC900">
            <v>1</v>
          </cell>
          <cell r="BD900">
            <v>1</v>
          </cell>
          <cell r="BE900">
            <v>1</v>
          </cell>
          <cell r="BF900">
            <v>5</v>
          </cell>
          <cell r="BG900">
            <v>2</v>
          </cell>
          <cell r="BH900">
            <v>2</v>
          </cell>
          <cell r="BI900">
            <v>1</v>
          </cell>
          <cell r="BJ900">
            <v>2</v>
          </cell>
          <cell r="BK900">
            <v>1</v>
          </cell>
          <cell r="BL900">
            <v>4</v>
          </cell>
          <cell r="BM900">
            <v>1</v>
          </cell>
          <cell r="BN900">
            <v>5</v>
          </cell>
          <cell r="BO900">
            <v>1</v>
          </cell>
          <cell r="BP900">
            <v>5</v>
          </cell>
          <cell r="BQ900">
            <v>2</v>
          </cell>
          <cell r="BR900">
            <v>1</v>
          </cell>
          <cell r="BS900">
            <v>2</v>
          </cell>
          <cell r="BT900">
            <v>3</v>
          </cell>
          <cell r="BU900">
            <v>4</v>
          </cell>
          <cell r="BV900">
            <v>4</v>
          </cell>
          <cell r="BW900">
            <v>6</v>
          </cell>
          <cell r="BX900">
            <v>2</v>
          </cell>
          <cell r="BY900">
            <v>3</v>
          </cell>
          <cell r="BZ900">
            <v>5</v>
          </cell>
          <cell r="CA900">
            <v>2</v>
          </cell>
          <cell r="CB900">
            <v>2</v>
          </cell>
          <cell r="CC900">
            <v>2</v>
          </cell>
          <cell r="CD900">
            <v>2</v>
          </cell>
          <cell r="CE900">
            <v>2</v>
          </cell>
          <cell r="CF900">
            <v>1</v>
          </cell>
          <cell r="CG900">
            <v>0</v>
          </cell>
          <cell r="CH900">
            <v>2</v>
          </cell>
          <cell r="CI900">
            <v>4</v>
          </cell>
          <cell r="CJ900">
            <v>0</v>
          </cell>
          <cell r="CK900">
            <v>0</v>
          </cell>
          <cell r="CL900">
            <v>2</v>
          </cell>
          <cell r="CM900">
            <v>4</v>
          </cell>
          <cell r="CN900">
            <v>1</v>
          </cell>
          <cell r="CO900">
            <v>0</v>
          </cell>
          <cell r="CP900">
            <v>0</v>
          </cell>
          <cell r="CQ900">
            <v>0</v>
          </cell>
          <cell r="CR900">
            <v>0</v>
          </cell>
          <cell r="CS900">
            <v>0</v>
          </cell>
          <cell r="CT900">
            <v>1</v>
          </cell>
          <cell r="CU900">
            <v>0</v>
          </cell>
          <cell r="CV900">
            <v>0</v>
          </cell>
          <cell r="CW900">
            <v>0</v>
          </cell>
          <cell r="CX900">
            <v>0</v>
          </cell>
          <cell r="CY900">
            <v>0</v>
          </cell>
          <cell r="CZ900">
            <v>0</v>
          </cell>
          <cell r="DA900">
            <v>0</v>
          </cell>
          <cell r="DB900">
            <v>0</v>
          </cell>
          <cell r="DC900">
            <v>0</v>
          </cell>
          <cell r="DD900">
            <v>0</v>
          </cell>
          <cell r="DE900">
            <v>0</v>
          </cell>
        </row>
        <row r="901">
          <cell r="A901" t="str">
            <v>ﾄﾞｳﾎ62</v>
          </cell>
          <cell r="B901" t="str">
            <v>ﾄﾞｳﾎ</v>
          </cell>
          <cell r="C901">
            <v>6</v>
          </cell>
          <cell r="D901">
            <v>2</v>
          </cell>
          <cell r="E901">
            <v>2</v>
          </cell>
          <cell r="F901">
            <v>1</v>
          </cell>
          <cell r="G901">
            <v>0</v>
          </cell>
          <cell r="H901">
            <v>0</v>
          </cell>
          <cell r="I901">
            <v>2</v>
          </cell>
          <cell r="J901">
            <v>1</v>
          </cell>
          <cell r="K901">
            <v>2</v>
          </cell>
          <cell r="L901">
            <v>1</v>
          </cell>
          <cell r="M901">
            <v>0</v>
          </cell>
          <cell r="N901">
            <v>1</v>
          </cell>
          <cell r="O901">
            <v>2</v>
          </cell>
          <cell r="P901">
            <v>3</v>
          </cell>
          <cell r="Q901">
            <v>2</v>
          </cell>
          <cell r="R901">
            <v>3</v>
          </cell>
          <cell r="S901">
            <v>0</v>
          </cell>
          <cell r="T901">
            <v>0</v>
          </cell>
          <cell r="U901">
            <v>3</v>
          </cell>
          <cell r="V901">
            <v>2</v>
          </cell>
          <cell r="W901">
            <v>1</v>
          </cell>
          <cell r="X901">
            <v>2</v>
          </cell>
          <cell r="Y901">
            <v>2</v>
          </cell>
          <cell r="Z901">
            <v>4</v>
          </cell>
          <cell r="AA901">
            <v>3</v>
          </cell>
          <cell r="AB901">
            <v>3</v>
          </cell>
          <cell r="AC901">
            <v>3</v>
          </cell>
          <cell r="AD901">
            <v>1</v>
          </cell>
          <cell r="AE901">
            <v>4</v>
          </cell>
          <cell r="AF901">
            <v>1</v>
          </cell>
          <cell r="AG901">
            <v>0</v>
          </cell>
          <cell r="AH901">
            <v>3</v>
          </cell>
          <cell r="AI901">
            <v>2</v>
          </cell>
          <cell r="AJ901">
            <v>0</v>
          </cell>
          <cell r="AK901">
            <v>1</v>
          </cell>
          <cell r="AL901">
            <v>0</v>
          </cell>
          <cell r="AM901">
            <v>1</v>
          </cell>
          <cell r="AN901">
            <v>1</v>
          </cell>
          <cell r="AO901">
            <v>3</v>
          </cell>
          <cell r="AP901">
            <v>0</v>
          </cell>
          <cell r="AQ901">
            <v>2</v>
          </cell>
          <cell r="AR901">
            <v>2</v>
          </cell>
          <cell r="AS901">
            <v>2</v>
          </cell>
          <cell r="AT901">
            <v>3</v>
          </cell>
          <cell r="AU901">
            <v>3</v>
          </cell>
          <cell r="AV901">
            <v>2</v>
          </cell>
          <cell r="AW901">
            <v>4</v>
          </cell>
          <cell r="AX901">
            <v>4</v>
          </cell>
          <cell r="AY901">
            <v>0</v>
          </cell>
          <cell r="AZ901">
            <v>3</v>
          </cell>
          <cell r="BA901">
            <v>2</v>
          </cell>
          <cell r="BB901">
            <v>4</v>
          </cell>
          <cell r="BC901">
            <v>5</v>
          </cell>
          <cell r="BD901">
            <v>1</v>
          </cell>
          <cell r="BE901">
            <v>3</v>
          </cell>
          <cell r="BF901">
            <v>0</v>
          </cell>
          <cell r="BG901">
            <v>3</v>
          </cell>
          <cell r="BH901">
            <v>3</v>
          </cell>
          <cell r="BI901">
            <v>1</v>
          </cell>
          <cell r="BJ901">
            <v>2</v>
          </cell>
          <cell r="BK901">
            <v>2</v>
          </cell>
          <cell r="BL901">
            <v>2</v>
          </cell>
          <cell r="BM901">
            <v>4</v>
          </cell>
          <cell r="BN901">
            <v>0</v>
          </cell>
          <cell r="BO901">
            <v>6</v>
          </cell>
          <cell r="BP901">
            <v>3</v>
          </cell>
          <cell r="BQ901">
            <v>3</v>
          </cell>
          <cell r="BR901">
            <v>1</v>
          </cell>
          <cell r="BS901">
            <v>2</v>
          </cell>
          <cell r="BT901">
            <v>4</v>
          </cell>
          <cell r="BU901">
            <v>2</v>
          </cell>
          <cell r="BV901">
            <v>4</v>
          </cell>
          <cell r="BW901">
            <v>2</v>
          </cell>
          <cell r="BX901">
            <v>3</v>
          </cell>
          <cell r="BY901">
            <v>3</v>
          </cell>
          <cell r="BZ901">
            <v>4</v>
          </cell>
          <cell r="CA901">
            <v>2</v>
          </cell>
          <cell r="CB901">
            <v>1</v>
          </cell>
          <cell r="CC901">
            <v>3</v>
          </cell>
          <cell r="CD901">
            <v>2</v>
          </cell>
          <cell r="CE901">
            <v>0</v>
          </cell>
          <cell r="CF901">
            <v>0</v>
          </cell>
          <cell r="CG901">
            <v>1</v>
          </cell>
          <cell r="CH901">
            <v>2</v>
          </cell>
          <cell r="CI901">
            <v>2</v>
          </cell>
          <cell r="CJ901">
            <v>2</v>
          </cell>
          <cell r="CK901">
            <v>3</v>
          </cell>
          <cell r="CL901">
            <v>3</v>
          </cell>
          <cell r="CM901">
            <v>2</v>
          </cell>
          <cell r="CN901">
            <v>0</v>
          </cell>
          <cell r="CO901">
            <v>2</v>
          </cell>
          <cell r="CP901">
            <v>1</v>
          </cell>
          <cell r="CQ901">
            <v>0</v>
          </cell>
          <cell r="CR901">
            <v>0</v>
          </cell>
          <cell r="CS901">
            <v>2</v>
          </cell>
          <cell r="CT901">
            <v>0</v>
          </cell>
          <cell r="CU901">
            <v>1</v>
          </cell>
          <cell r="CV901">
            <v>0</v>
          </cell>
          <cell r="CW901">
            <v>0</v>
          </cell>
          <cell r="CX901">
            <v>0</v>
          </cell>
          <cell r="CY901">
            <v>0</v>
          </cell>
          <cell r="CZ901">
            <v>0</v>
          </cell>
          <cell r="DA901">
            <v>0</v>
          </cell>
          <cell r="DB901">
            <v>0</v>
          </cell>
          <cell r="DC901">
            <v>0</v>
          </cell>
          <cell r="DD901">
            <v>1</v>
          </cell>
          <cell r="DE901">
            <v>0</v>
          </cell>
        </row>
        <row r="902">
          <cell r="A902" t="str">
            <v>ﾅｶｼﾖ61</v>
          </cell>
          <cell r="B902" t="str">
            <v>ﾅｶｼﾖ</v>
          </cell>
          <cell r="C902">
            <v>6</v>
          </cell>
          <cell r="D902">
            <v>1</v>
          </cell>
          <cell r="E902">
            <v>16</v>
          </cell>
          <cell r="F902">
            <v>10</v>
          </cell>
          <cell r="G902">
            <v>17</v>
          </cell>
          <cell r="H902">
            <v>12</v>
          </cell>
          <cell r="I902">
            <v>19</v>
          </cell>
          <cell r="J902">
            <v>19</v>
          </cell>
          <cell r="K902">
            <v>11</v>
          </cell>
          <cell r="L902">
            <v>22</v>
          </cell>
          <cell r="M902">
            <v>19</v>
          </cell>
          <cell r="N902">
            <v>17</v>
          </cell>
          <cell r="O902">
            <v>16</v>
          </cell>
          <cell r="P902">
            <v>10</v>
          </cell>
          <cell r="Q902">
            <v>14</v>
          </cell>
          <cell r="R902">
            <v>18</v>
          </cell>
          <cell r="S902">
            <v>16</v>
          </cell>
          <cell r="T902">
            <v>18</v>
          </cell>
          <cell r="U902">
            <v>18</v>
          </cell>
          <cell r="V902">
            <v>19</v>
          </cell>
          <cell r="W902">
            <v>17</v>
          </cell>
          <cell r="X902">
            <v>15</v>
          </cell>
          <cell r="Y902">
            <v>12</v>
          </cell>
          <cell r="Z902">
            <v>14</v>
          </cell>
          <cell r="AA902">
            <v>15</v>
          </cell>
          <cell r="AB902">
            <v>9</v>
          </cell>
          <cell r="AC902">
            <v>14</v>
          </cell>
          <cell r="AD902">
            <v>13</v>
          </cell>
          <cell r="AE902">
            <v>21</v>
          </cell>
          <cell r="AF902">
            <v>21</v>
          </cell>
          <cell r="AG902">
            <v>19</v>
          </cell>
          <cell r="AH902">
            <v>20</v>
          </cell>
          <cell r="AI902">
            <v>29</v>
          </cell>
          <cell r="AJ902">
            <v>15</v>
          </cell>
          <cell r="AK902">
            <v>14</v>
          </cell>
          <cell r="AL902">
            <v>19</v>
          </cell>
          <cell r="AM902">
            <v>31</v>
          </cell>
          <cell r="AN902">
            <v>27</v>
          </cell>
          <cell r="AO902">
            <v>24</v>
          </cell>
          <cell r="AP902">
            <v>22</v>
          </cell>
          <cell r="AQ902">
            <v>21</v>
          </cell>
          <cell r="AR902">
            <v>21</v>
          </cell>
          <cell r="AS902">
            <v>31</v>
          </cell>
          <cell r="AT902">
            <v>18</v>
          </cell>
          <cell r="AU902">
            <v>31</v>
          </cell>
          <cell r="AV902">
            <v>22</v>
          </cell>
          <cell r="AW902">
            <v>26</v>
          </cell>
          <cell r="AX902">
            <v>17</v>
          </cell>
          <cell r="AY902">
            <v>18</v>
          </cell>
          <cell r="AZ902">
            <v>23</v>
          </cell>
          <cell r="BA902">
            <v>26</v>
          </cell>
          <cell r="BB902">
            <v>20</v>
          </cell>
          <cell r="BC902">
            <v>20</v>
          </cell>
          <cell r="BD902">
            <v>13</v>
          </cell>
          <cell r="BE902">
            <v>31</v>
          </cell>
          <cell r="BF902">
            <v>25</v>
          </cell>
          <cell r="BG902">
            <v>12</v>
          </cell>
          <cell r="BH902">
            <v>26</v>
          </cell>
          <cell r="BI902">
            <v>19</v>
          </cell>
          <cell r="BJ902">
            <v>15</v>
          </cell>
          <cell r="BK902">
            <v>26</v>
          </cell>
          <cell r="BL902">
            <v>15</v>
          </cell>
          <cell r="BM902">
            <v>19</v>
          </cell>
          <cell r="BN902">
            <v>12</v>
          </cell>
          <cell r="BO902">
            <v>31</v>
          </cell>
          <cell r="BP902">
            <v>15</v>
          </cell>
          <cell r="BQ902">
            <v>15</v>
          </cell>
          <cell r="BR902">
            <v>18</v>
          </cell>
          <cell r="BS902">
            <v>22</v>
          </cell>
          <cell r="BT902">
            <v>19</v>
          </cell>
          <cell r="BU902">
            <v>20</v>
          </cell>
          <cell r="BV902">
            <v>25</v>
          </cell>
          <cell r="BW902">
            <v>14</v>
          </cell>
          <cell r="BX902">
            <v>7</v>
          </cell>
          <cell r="BY902">
            <v>11</v>
          </cell>
          <cell r="BZ902">
            <v>17</v>
          </cell>
          <cell r="CA902">
            <v>11</v>
          </cell>
          <cell r="CB902">
            <v>15</v>
          </cell>
          <cell r="CC902">
            <v>17</v>
          </cell>
          <cell r="CD902">
            <v>9</v>
          </cell>
          <cell r="CE902">
            <v>9</v>
          </cell>
          <cell r="CF902">
            <v>8</v>
          </cell>
          <cell r="CG902">
            <v>12</v>
          </cell>
          <cell r="CH902">
            <v>9</v>
          </cell>
          <cell r="CI902">
            <v>17</v>
          </cell>
          <cell r="CJ902">
            <v>7</v>
          </cell>
          <cell r="CK902">
            <v>8</v>
          </cell>
          <cell r="CL902">
            <v>8</v>
          </cell>
          <cell r="CM902">
            <v>6</v>
          </cell>
          <cell r="CN902">
            <v>6</v>
          </cell>
          <cell r="CO902">
            <v>4</v>
          </cell>
          <cell r="CP902">
            <v>4</v>
          </cell>
          <cell r="CQ902">
            <v>7</v>
          </cell>
          <cell r="CR902">
            <v>4</v>
          </cell>
          <cell r="CS902">
            <v>2</v>
          </cell>
          <cell r="CT902">
            <v>3</v>
          </cell>
          <cell r="CU902">
            <v>2</v>
          </cell>
          <cell r="CV902">
            <v>0</v>
          </cell>
          <cell r="CW902">
            <v>0</v>
          </cell>
          <cell r="CX902">
            <v>1</v>
          </cell>
          <cell r="CY902">
            <v>1</v>
          </cell>
          <cell r="CZ902">
            <v>0</v>
          </cell>
          <cell r="DA902">
            <v>1</v>
          </cell>
          <cell r="DB902">
            <v>0</v>
          </cell>
          <cell r="DC902">
            <v>0</v>
          </cell>
          <cell r="DD902">
            <v>0</v>
          </cell>
          <cell r="DE902">
            <v>0</v>
          </cell>
        </row>
        <row r="903">
          <cell r="A903" t="str">
            <v>ﾅｶｼﾖ62</v>
          </cell>
          <cell r="B903" t="str">
            <v>ﾅｶｼﾖ</v>
          </cell>
          <cell r="C903">
            <v>6</v>
          </cell>
          <cell r="D903">
            <v>2</v>
          </cell>
          <cell r="E903">
            <v>7</v>
          </cell>
          <cell r="F903">
            <v>24</v>
          </cell>
          <cell r="G903">
            <v>16</v>
          </cell>
          <cell r="H903">
            <v>5</v>
          </cell>
          <cell r="I903">
            <v>9</v>
          </cell>
          <cell r="J903">
            <v>14</v>
          </cell>
          <cell r="K903">
            <v>16</v>
          </cell>
          <cell r="L903">
            <v>13</v>
          </cell>
          <cell r="M903">
            <v>10</v>
          </cell>
          <cell r="N903">
            <v>11</v>
          </cell>
          <cell r="O903">
            <v>20</v>
          </cell>
          <cell r="P903">
            <v>11</v>
          </cell>
          <cell r="Q903">
            <v>10</v>
          </cell>
          <cell r="R903">
            <v>11</v>
          </cell>
          <cell r="S903">
            <v>18</v>
          </cell>
          <cell r="T903">
            <v>12</v>
          </cell>
          <cell r="U903">
            <v>11</v>
          </cell>
          <cell r="V903">
            <v>12</v>
          </cell>
          <cell r="W903">
            <v>8</v>
          </cell>
          <cell r="X903">
            <v>10</v>
          </cell>
          <cell r="Y903">
            <v>16</v>
          </cell>
          <cell r="Z903">
            <v>12</v>
          </cell>
          <cell r="AA903">
            <v>10</v>
          </cell>
          <cell r="AB903">
            <v>14</v>
          </cell>
          <cell r="AC903">
            <v>9</v>
          </cell>
          <cell r="AD903">
            <v>14</v>
          </cell>
          <cell r="AE903">
            <v>12</v>
          </cell>
          <cell r="AF903">
            <v>16</v>
          </cell>
          <cell r="AG903">
            <v>17</v>
          </cell>
          <cell r="AH903">
            <v>24</v>
          </cell>
          <cell r="AI903">
            <v>15</v>
          </cell>
          <cell r="AJ903">
            <v>12</v>
          </cell>
          <cell r="AK903">
            <v>17</v>
          </cell>
          <cell r="AL903">
            <v>24</v>
          </cell>
          <cell r="AM903">
            <v>21</v>
          </cell>
          <cell r="AN903">
            <v>21</v>
          </cell>
          <cell r="AO903">
            <v>21</v>
          </cell>
          <cell r="AP903">
            <v>25</v>
          </cell>
          <cell r="AQ903">
            <v>27</v>
          </cell>
          <cell r="AR903">
            <v>23</v>
          </cell>
          <cell r="AS903">
            <v>22</v>
          </cell>
          <cell r="AT903">
            <v>15</v>
          </cell>
          <cell r="AU903">
            <v>21</v>
          </cell>
          <cell r="AV903">
            <v>21</v>
          </cell>
          <cell r="AW903">
            <v>25</v>
          </cell>
          <cell r="AX903">
            <v>16</v>
          </cell>
          <cell r="AY903">
            <v>20</v>
          </cell>
          <cell r="AZ903">
            <v>15</v>
          </cell>
          <cell r="BA903">
            <v>19</v>
          </cell>
          <cell r="BB903">
            <v>20</v>
          </cell>
          <cell r="BC903">
            <v>16</v>
          </cell>
          <cell r="BD903">
            <v>14</v>
          </cell>
          <cell r="BE903">
            <v>26</v>
          </cell>
          <cell r="BF903">
            <v>24</v>
          </cell>
          <cell r="BG903">
            <v>17</v>
          </cell>
          <cell r="BH903">
            <v>16</v>
          </cell>
          <cell r="BI903">
            <v>18</v>
          </cell>
          <cell r="BJ903">
            <v>21</v>
          </cell>
          <cell r="BK903">
            <v>20</v>
          </cell>
          <cell r="BL903">
            <v>23</v>
          </cell>
          <cell r="BM903">
            <v>17</v>
          </cell>
          <cell r="BN903">
            <v>22</v>
          </cell>
          <cell r="BO903">
            <v>21</v>
          </cell>
          <cell r="BP903">
            <v>10</v>
          </cell>
          <cell r="BQ903">
            <v>16</v>
          </cell>
          <cell r="BR903">
            <v>7</v>
          </cell>
          <cell r="BS903">
            <v>12</v>
          </cell>
          <cell r="BT903">
            <v>24</v>
          </cell>
          <cell r="BU903">
            <v>20</v>
          </cell>
          <cell r="BV903">
            <v>26</v>
          </cell>
          <cell r="BW903">
            <v>14</v>
          </cell>
          <cell r="BX903">
            <v>12</v>
          </cell>
          <cell r="BY903">
            <v>10</v>
          </cell>
          <cell r="BZ903">
            <v>15</v>
          </cell>
          <cell r="CA903">
            <v>25</v>
          </cell>
          <cell r="CB903">
            <v>16</v>
          </cell>
          <cell r="CC903">
            <v>16</v>
          </cell>
          <cell r="CD903">
            <v>16</v>
          </cell>
          <cell r="CE903">
            <v>9</v>
          </cell>
          <cell r="CF903">
            <v>19</v>
          </cell>
          <cell r="CG903">
            <v>11</v>
          </cell>
          <cell r="CH903">
            <v>11</v>
          </cell>
          <cell r="CI903">
            <v>11</v>
          </cell>
          <cell r="CJ903">
            <v>9</v>
          </cell>
          <cell r="CK903">
            <v>10</v>
          </cell>
          <cell r="CL903">
            <v>13</v>
          </cell>
          <cell r="CM903">
            <v>6</v>
          </cell>
          <cell r="CN903">
            <v>8</v>
          </cell>
          <cell r="CO903">
            <v>14</v>
          </cell>
          <cell r="CP903">
            <v>5</v>
          </cell>
          <cell r="CQ903">
            <v>4</v>
          </cell>
          <cell r="CR903">
            <v>5</v>
          </cell>
          <cell r="CS903">
            <v>2</v>
          </cell>
          <cell r="CT903">
            <v>7</v>
          </cell>
          <cell r="CU903">
            <v>0</v>
          </cell>
          <cell r="CV903">
            <v>3</v>
          </cell>
          <cell r="CW903">
            <v>6</v>
          </cell>
          <cell r="CX903">
            <v>0</v>
          </cell>
          <cell r="CY903">
            <v>0</v>
          </cell>
          <cell r="CZ903">
            <v>1</v>
          </cell>
          <cell r="DA903">
            <v>0</v>
          </cell>
          <cell r="DB903">
            <v>0</v>
          </cell>
          <cell r="DC903">
            <v>0</v>
          </cell>
          <cell r="DD903">
            <v>0</v>
          </cell>
          <cell r="DE903">
            <v>0</v>
          </cell>
        </row>
        <row r="904">
          <cell r="A904" t="str">
            <v>ﾅｶｾﾞ61</v>
          </cell>
          <cell r="B904" t="str">
            <v>ﾅｶｾﾞ</v>
          </cell>
          <cell r="C904">
            <v>6</v>
          </cell>
          <cell r="D904">
            <v>1</v>
          </cell>
          <cell r="E904">
            <v>34</v>
          </cell>
          <cell r="F904">
            <v>50</v>
          </cell>
          <cell r="G904">
            <v>34</v>
          </cell>
          <cell r="H904">
            <v>38</v>
          </cell>
          <cell r="I904">
            <v>48</v>
          </cell>
          <cell r="J904">
            <v>33</v>
          </cell>
          <cell r="K904">
            <v>49</v>
          </cell>
          <cell r="L904">
            <v>38</v>
          </cell>
          <cell r="M904">
            <v>40</v>
          </cell>
          <cell r="N904">
            <v>33</v>
          </cell>
          <cell r="O904">
            <v>38</v>
          </cell>
          <cell r="P904">
            <v>32</v>
          </cell>
          <cell r="Q904">
            <v>34</v>
          </cell>
          <cell r="R904">
            <v>39</v>
          </cell>
          <cell r="S904">
            <v>38</v>
          </cell>
          <cell r="T904">
            <v>38</v>
          </cell>
          <cell r="U904">
            <v>37</v>
          </cell>
          <cell r="V904">
            <v>39</v>
          </cell>
          <cell r="W904">
            <v>40</v>
          </cell>
          <cell r="X904">
            <v>31</v>
          </cell>
          <cell r="Y904">
            <v>34</v>
          </cell>
          <cell r="Z904">
            <v>30</v>
          </cell>
          <cell r="AA904">
            <v>38</v>
          </cell>
          <cell r="AB904">
            <v>24</v>
          </cell>
          <cell r="AC904">
            <v>45</v>
          </cell>
          <cell r="AD904">
            <v>57</v>
          </cell>
          <cell r="AE904">
            <v>70</v>
          </cell>
          <cell r="AF904">
            <v>68</v>
          </cell>
          <cell r="AG904">
            <v>62</v>
          </cell>
          <cell r="AH904">
            <v>45</v>
          </cell>
          <cell r="AI904">
            <v>70</v>
          </cell>
          <cell r="AJ904">
            <v>51</v>
          </cell>
          <cell r="AK904">
            <v>47</v>
          </cell>
          <cell r="AL904">
            <v>69</v>
          </cell>
          <cell r="AM904">
            <v>47</v>
          </cell>
          <cell r="AN904">
            <v>48</v>
          </cell>
          <cell r="AO904">
            <v>54</v>
          </cell>
          <cell r="AP904">
            <v>56</v>
          </cell>
          <cell r="AQ904">
            <v>52</v>
          </cell>
          <cell r="AR904">
            <v>61</v>
          </cell>
          <cell r="AS904">
            <v>58</v>
          </cell>
          <cell r="AT904">
            <v>63</v>
          </cell>
          <cell r="AU904">
            <v>48</v>
          </cell>
          <cell r="AV904">
            <v>48</v>
          </cell>
          <cell r="AW904">
            <v>62</v>
          </cell>
          <cell r="AX904">
            <v>56</v>
          </cell>
          <cell r="AY904">
            <v>58</v>
          </cell>
          <cell r="AZ904">
            <v>38</v>
          </cell>
          <cell r="BA904">
            <v>47</v>
          </cell>
          <cell r="BB904">
            <v>46</v>
          </cell>
          <cell r="BC904">
            <v>50</v>
          </cell>
          <cell r="BD904">
            <v>30</v>
          </cell>
          <cell r="BE904">
            <v>44</v>
          </cell>
          <cell r="BF904">
            <v>53</v>
          </cell>
          <cell r="BG904">
            <v>49</v>
          </cell>
          <cell r="BH904">
            <v>48</v>
          </cell>
          <cell r="BI904">
            <v>44</v>
          </cell>
          <cell r="BJ904">
            <v>44</v>
          </cell>
          <cell r="BK904">
            <v>64</v>
          </cell>
          <cell r="BL904">
            <v>45</v>
          </cell>
          <cell r="BM904">
            <v>60</v>
          </cell>
          <cell r="BN904">
            <v>43</v>
          </cell>
          <cell r="BO904">
            <v>52</v>
          </cell>
          <cell r="BP904">
            <v>34</v>
          </cell>
          <cell r="BQ904">
            <v>59</v>
          </cell>
          <cell r="BR904">
            <v>64</v>
          </cell>
          <cell r="BS904">
            <v>55</v>
          </cell>
          <cell r="BT904">
            <v>74</v>
          </cell>
          <cell r="BU904">
            <v>62</v>
          </cell>
          <cell r="BV904">
            <v>64</v>
          </cell>
          <cell r="BW904">
            <v>70</v>
          </cell>
          <cell r="BX904">
            <v>29</v>
          </cell>
          <cell r="BY904">
            <v>31</v>
          </cell>
          <cell r="BZ904">
            <v>45</v>
          </cell>
          <cell r="CA904">
            <v>49</v>
          </cell>
          <cell r="CB904">
            <v>44</v>
          </cell>
          <cell r="CC904">
            <v>26</v>
          </cell>
          <cell r="CD904">
            <v>42</v>
          </cell>
          <cell r="CE904">
            <v>31</v>
          </cell>
          <cell r="CF904">
            <v>29</v>
          </cell>
          <cell r="CG904">
            <v>29</v>
          </cell>
          <cell r="CH904">
            <v>24</v>
          </cell>
          <cell r="CI904">
            <v>32</v>
          </cell>
          <cell r="CJ904">
            <v>18</v>
          </cell>
          <cell r="CK904">
            <v>16</v>
          </cell>
          <cell r="CL904">
            <v>18</v>
          </cell>
          <cell r="CM904">
            <v>16</v>
          </cell>
          <cell r="CN904">
            <v>15</v>
          </cell>
          <cell r="CO904">
            <v>9</v>
          </cell>
          <cell r="CP904">
            <v>16</v>
          </cell>
          <cell r="CQ904">
            <v>12</v>
          </cell>
          <cell r="CR904">
            <v>10</v>
          </cell>
          <cell r="CS904">
            <v>9</v>
          </cell>
          <cell r="CT904">
            <v>6</v>
          </cell>
          <cell r="CU904">
            <v>2</v>
          </cell>
          <cell r="CV904">
            <v>0</v>
          </cell>
          <cell r="CW904">
            <v>1</v>
          </cell>
          <cell r="CX904">
            <v>0</v>
          </cell>
          <cell r="CY904">
            <v>0</v>
          </cell>
          <cell r="CZ904">
            <v>2</v>
          </cell>
          <cell r="DA904">
            <v>2</v>
          </cell>
          <cell r="DB904">
            <v>0</v>
          </cell>
          <cell r="DC904">
            <v>0</v>
          </cell>
          <cell r="DD904">
            <v>0</v>
          </cell>
          <cell r="DE904">
            <v>0</v>
          </cell>
        </row>
        <row r="905">
          <cell r="A905" t="str">
            <v>ﾅｶｾﾞ62</v>
          </cell>
          <cell r="B905" t="str">
            <v>ﾅｶｾﾞ</v>
          </cell>
          <cell r="C905">
            <v>6</v>
          </cell>
          <cell r="D905">
            <v>2</v>
          </cell>
          <cell r="E905">
            <v>33</v>
          </cell>
          <cell r="F905">
            <v>35</v>
          </cell>
          <cell r="G905">
            <v>46</v>
          </cell>
          <cell r="H905">
            <v>36</v>
          </cell>
          <cell r="I905">
            <v>42</v>
          </cell>
          <cell r="J905">
            <v>45</v>
          </cell>
          <cell r="K905">
            <v>51</v>
          </cell>
          <cell r="L905">
            <v>34</v>
          </cell>
          <cell r="M905">
            <v>45</v>
          </cell>
          <cell r="N905">
            <v>35</v>
          </cell>
          <cell r="O905">
            <v>38</v>
          </cell>
          <cell r="P905">
            <v>31</v>
          </cell>
          <cell r="Q905">
            <v>27</v>
          </cell>
          <cell r="R905">
            <v>32</v>
          </cell>
          <cell r="S905">
            <v>44</v>
          </cell>
          <cell r="T905">
            <v>33</v>
          </cell>
          <cell r="U905">
            <v>46</v>
          </cell>
          <cell r="V905">
            <v>30</v>
          </cell>
          <cell r="W905">
            <v>28</v>
          </cell>
          <cell r="X905">
            <v>34</v>
          </cell>
          <cell r="Y905">
            <v>53</v>
          </cell>
          <cell r="Z905">
            <v>44</v>
          </cell>
          <cell r="AA905">
            <v>44</v>
          </cell>
          <cell r="AB905">
            <v>30</v>
          </cell>
          <cell r="AC905">
            <v>35</v>
          </cell>
          <cell r="AD905">
            <v>44</v>
          </cell>
          <cell r="AE905">
            <v>48</v>
          </cell>
          <cell r="AF905">
            <v>48</v>
          </cell>
          <cell r="AG905">
            <v>32</v>
          </cell>
          <cell r="AH905">
            <v>45</v>
          </cell>
          <cell r="AI905">
            <v>47</v>
          </cell>
          <cell r="AJ905">
            <v>40</v>
          </cell>
          <cell r="AK905">
            <v>54</v>
          </cell>
          <cell r="AL905">
            <v>41</v>
          </cell>
          <cell r="AM905">
            <v>41</v>
          </cell>
          <cell r="AN905">
            <v>50</v>
          </cell>
          <cell r="AO905">
            <v>49</v>
          </cell>
          <cell r="AP905">
            <v>43</v>
          </cell>
          <cell r="AQ905">
            <v>52</v>
          </cell>
          <cell r="AR905">
            <v>53</v>
          </cell>
          <cell r="AS905">
            <v>65</v>
          </cell>
          <cell r="AT905">
            <v>60</v>
          </cell>
          <cell r="AU905">
            <v>49</v>
          </cell>
          <cell r="AV905">
            <v>45</v>
          </cell>
          <cell r="AW905">
            <v>56</v>
          </cell>
          <cell r="AX905">
            <v>48</v>
          </cell>
          <cell r="AY905">
            <v>61</v>
          </cell>
          <cell r="AZ905">
            <v>42</v>
          </cell>
          <cell r="BA905">
            <v>49</v>
          </cell>
          <cell r="BB905">
            <v>45</v>
          </cell>
          <cell r="BC905">
            <v>50</v>
          </cell>
          <cell r="BD905">
            <v>29</v>
          </cell>
          <cell r="BE905">
            <v>48</v>
          </cell>
          <cell r="BF905">
            <v>44</v>
          </cell>
          <cell r="BG905">
            <v>42</v>
          </cell>
          <cell r="BH905">
            <v>37</v>
          </cell>
          <cell r="BI905">
            <v>50</v>
          </cell>
          <cell r="BJ905">
            <v>50</v>
          </cell>
          <cell r="BK905">
            <v>47</v>
          </cell>
          <cell r="BL905">
            <v>48</v>
          </cell>
          <cell r="BM905">
            <v>43</v>
          </cell>
          <cell r="BN905">
            <v>55</v>
          </cell>
          <cell r="BO905">
            <v>48</v>
          </cell>
          <cell r="BP905">
            <v>54</v>
          </cell>
          <cell r="BQ905">
            <v>53</v>
          </cell>
          <cell r="BR905">
            <v>64</v>
          </cell>
          <cell r="BS905">
            <v>59</v>
          </cell>
          <cell r="BT905">
            <v>62</v>
          </cell>
          <cell r="BU905">
            <v>71</v>
          </cell>
          <cell r="BV905">
            <v>64</v>
          </cell>
          <cell r="BW905">
            <v>54</v>
          </cell>
          <cell r="BX905">
            <v>37</v>
          </cell>
          <cell r="BY905">
            <v>36</v>
          </cell>
          <cell r="BZ905">
            <v>39</v>
          </cell>
          <cell r="CA905">
            <v>39</v>
          </cell>
          <cell r="CB905">
            <v>46</v>
          </cell>
          <cell r="CC905">
            <v>35</v>
          </cell>
          <cell r="CD905">
            <v>32</v>
          </cell>
          <cell r="CE905">
            <v>33</v>
          </cell>
          <cell r="CF905">
            <v>28</v>
          </cell>
          <cell r="CG905">
            <v>38</v>
          </cell>
          <cell r="CH905">
            <v>32</v>
          </cell>
          <cell r="CI905">
            <v>24</v>
          </cell>
          <cell r="CJ905">
            <v>32</v>
          </cell>
          <cell r="CK905">
            <v>30</v>
          </cell>
          <cell r="CL905">
            <v>21</v>
          </cell>
          <cell r="CM905">
            <v>26</v>
          </cell>
          <cell r="CN905">
            <v>26</v>
          </cell>
          <cell r="CO905">
            <v>28</v>
          </cell>
          <cell r="CP905">
            <v>16</v>
          </cell>
          <cell r="CQ905">
            <v>16</v>
          </cell>
          <cell r="CR905">
            <v>22</v>
          </cell>
          <cell r="CS905">
            <v>22</v>
          </cell>
          <cell r="CT905">
            <v>14</v>
          </cell>
          <cell r="CU905">
            <v>13</v>
          </cell>
          <cell r="CV905">
            <v>6</v>
          </cell>
          <cell r="CW905">
            <v>9</v>
          </cell>
          <cell r="CX905">
            <v>7</v>
          </cell>
          <cell r="CY905">
            <v>3</v>
          </cell>
          <cell r="CZ905">
            <v>3</v>
          </cell>
          <cell r="DA905">
            <v>1</v>
          </cell>
          <cell r="DB905">
            <v>3</v>
          </cell>
          <cell r="DC905">
            <v>0</v>
          </cell>
          <cell r="DD905">
            <v>0</v>
          </cell>
          <cell r="DE905">
            <v>0</v>
          </cell>
        </row>
        <row r="906">
          <cell r="A906" t="str">
            <v>ﾅｶﾞｼ61</v>
          </cell>
          <cell r="B906" t="str">
            <v>ﾅｶﾞｼ</v>
          </cell>
          <cell r="C906">
            <v>6</v>
          </cell>
          <cell r="D906">
            <v>1</v>
          </cell>
          <cell r="E906">
            <v>0</v>
          </cell>
          <cell r="F906">
            <v>5</v>
          </cell>
          <cell r="G906">
            <v>4</v>
          </cell>
          <cell r="H906">
            <v>6</v>
          </cell>
          <cell r="I906">
            <v>6</v>
          </cell>
          <cell r="J906">
            <v>5</v>
          </cell>
          <cell r="K906">
            <v>9</v>
          </cell>
          <cell r="L906">
            <v>2</v>
          </cell>
          <cell r="M906">
            <v>5</v>
          </cell>
          <cell r="N906">
            <v>4</v>
          </cell>
          <cell r="O906">
            <v>4</v>
          </cell>
          <cell r="P906">
            <v>5</v>
          </cell>
          <cell r="Q906">
            <v>5</v>
          </cell>
          <cell r="R906">
            <v>2</v>
          </cell>
          <cell r="S906">
            <v>6</v>
          </cell>
          <cell r="T906">
            <v>4</v>
          </cell>
          <cell r="U906">
            <v>3</v>
          </cell>
          <cell r="V906">
            <v>4</v>
          </cell>
          <cell r="W906">
            <v>7</v>
          </cell>
          <cell r="X906">
            <v>4</v>
          </cell>
          <cell r="Y906">
            <v>6</v>
          </cell>
          <cell r="Z906">
            <v>5</v>
          </cell>
          <cell r="AA906">
            <v>3</v>
          </cell>
          <cell r="AB906">
            <v>3</v>
          </cell>
          <cell r="AC906">
            <v>4</v>
          </cell>
          <cell r="AD906">
            <v>5</v>
          </cell>
          <cell r="AE906">
            <v>8</v>
          </cell>
          <cell r="AF906">
            <v>2</v>
          </cell>
          <cell r="AG906">
            <v>7</v>
          </cell>
          <cell r="AH906">
            <v>5</v>
          </cell>
          <cell r="AI906">
            <v>2</v>
          </cell>
          <cell r="AJ906">
            <v>4</v>
          </cell>
          <cell r="AK906">
            <v>1</v>
          </cell>
          <cell r="AL906">
            <v>8</v>
          </cell>
          <cell r="AM906">
            <v>4</v>
          </cell>
          <cell r="AN906">
            <v>3</v>
          </cell>
          <cell r="AO906">
            <v>8</v>
          </cell>
          <cell r="AP906">
            <v>4</v>
          </cell>
          <cell r="AQ906">
            <v>5</v>
          </cell>
          <cell r="AR906">
            <v>8</v>
          </cell>
          <cell r="AS906">
            <v>9</v>
          </cell>
          <cell r="AT906">
            <v>8</v>
          </cell>
          <cell r="AU906">
            <v>6</v>
          </cell>
          <cell r="AV906">
            <v>9</v>
          </cell>
          <cell r="AW906">
            <v>7</v>
          </cell>
          <cell r="AX906">
            <v>3</v>
          </cell>
          <cell r="AY906">
            <v>8</v>
          </cell>
          <cell r="AZ906">
            <v>4</v>
          </cell>
          <cell r="BA906">
            <v>3</v>
          </cell>
          <cell r="BB906">
            <v>8</v>
          </cell>
          <cell r="BC906">
            <v>9</v>
          </cell>
          <cell r="BD906">
            <v>3</v>
          </cell>
          <cell r="BE906">
            <v>5</v>
          </cell>
          <cell r="BF906">
            <v>5</v>
          </cell>
          <cell r="BG906">
            <v>9</v>
          </cell>
          <cell r="BH906">
            <v>5</v>
          </cell>
          <cell r="BI906">
            <v>3</v>
          </cell>
          <cell r="BJ906">
            <v>3</v>
          </cell>
          <cell r="BK906">
            <v>3</v>
          </cell>
          <cell r="BL906">
            <v>8</v>
          </cell>
          <cell r="BM906">
            <v>4</v>
          </cell>
          <cell r="BN906">
            <v>6</v>
          </cell>
          <cell r="BO906">
            <v>6</v>
          </cell>
          <cell r="BP906">
            <v>5</v>
          </cell>
          <cell r="BQ906">
            <v>8</v>
          </cell>
          <cell r="BR906">
            <v>11</v>
          </cell>
          <cell r="BS906">
            <v>14</v>
          </cell>
          <cell r="BT906">
            <v>10</v>
          </cell>
          <cell r="BU906">
            <v>5</v>
          </cell>
          <cell r="BV906">
            <v>13</v>
          </cell>
          <cell r="BW906">
            <v>11</v>
          </cell>
          <cell r="BX906">
            <v>4</v>
          </cell>
          <cell r="BY906">
            <v>5</v>
          </cell>
          <cell r="BZ906">
            <v>6</v>
          </cell>
          <cell r="CA906">
            <v>1</v>
          </cell>
          <cell r="CB906">
            <v>5</v>
          </cell>
          <cell r="CC906">
            <v>5</v>
          </cell>
          <cell r="CD906">
            <v>4</v>
          </cell>
          <cell r="CE906">
            <v>6</v>
          </cell>
          <cell r="CF906">
            <v>4</v>
          </cell>
          <cell r="CG906">
            <v>5</v>
          </cell>
          <cell r="CH906">
            <v>3</v>
          </cell>
          <cell r="CI906">
            <v>0</v>
          </cell>
          <cell r="CJ906">
            <v>2</v>
          </cell>
          <cell r="CK906">
            <v>4</v>
          </cell>
          <cell r="CL906">
            <v>1</v>
          </cell>
          <cell r="CM906">
            <v>2</v>
          </cell>
          <cell r="CN906">
            <v>1</v>
          </cell>
          <cell r="CO906">
            <v>0</v>
          </cell>
          <cell r="CP906">
            <v>2</v>
          </cell>
          <cell r="CQ906">
            <v>3</v>
          </cell>
          <cell r="CR906">
            <v>1</v>
          </cell>
          <cell r="CS906">
            <v>2</v>
          </cell>
          <cell r="CT906">
            <v>1</v>
          </cell>
          <cell r="CU906">
            <v>0</v>
          </cell>
          <cell r="CV906">
            <v>1</v>
          </cell>
          <cell r="CW906">
            <v>0</v>
          </cell>
          <cell r="CX906">
            <v>0</v>
          </cell>
          <cell r="CY906">
            <v>0</v>
          </cell>
          <cell r="CZ906">
            <v>0</v>
          </cell>
          <cell r="DA906">
            <v>0</v>
          </cell>
          <cell r="DB906">
            <v>0</v>
          </cell>
          <cell r="DC906">
            <v>0</v>
          </cell>
          <cell r="DD906">
            <v>0</v>
          </cell>
          <cell r="DE906">
            <v>0</v>
          </cell>
        </row>
        <row r="907">
          <cell r="A907" t="str">
            <v>ﾅｶﾞｼ62</v>
          </cell>
          <cell r="B907" t="str">
            <v>ﾅｶﾞｼ</v>
          </cell>
          <cell r="C907">
            <v>6</v>
          </cell>
          <cell r="D907">
            <v>2</v>
          </cell>
          <cell r="E907">
            <v>3</v>
          </cell>
          <cell r="F907">
            <v>4</v>
          </cell>
          <cell r="G907">
            <v>2</v>
          </cell>
          <cell r="H907">
            <v>1</v>
          </cell>
          <cell r="I907">
            <v>3</v>
          </cell>
          <cell r="J907">
            <v>4</v>
          </cell>
          <cell r="K907">
            <v>2</v>
          </cell>
          <cell r="L907">
            <v>3</v>
          </cell>
          <cell r="M907">
            <v>6</v>
          </cell>
          <cell r="N907">
            <v>3</v>
          </cell>
          <cell r="O907">
            <v>3</v>
          </cell>
          <cell r="P907">
            <v>2</v>
          </cell>
          <cell r="Q907">
            <v>2</v>
          </cell>
          <cell r="R907">
            <v>3</v>
          </cell>
          <cell r="S907">
            <v>3</v>
          </cell>
          <cell r="T907">
            <v>5</v>
          </cell>
          <cell r="U907">
            <v>3</v>
          </cell>
          <cell r="V907">
            <v>2</v>
          </cell>
          <cell r="W907">
            <v>6</v>
          </cell>
          <cell r="X907">
            <v>2</v>
          </cell>
          <cell r="Y907">
            <v>4</v>
          </cell>
          <cell r="Z907">
            <v>6</v>
          </cell>
          <cell r="AA907">
            <v>6</v>
          </cell>
          <cell r="AB907">
            <v>6</v>
          </cell>
          <cell r="AC907">
            <v>1</v>
          </cell>
          <cell r="AD907">
            <v>4</v>
          </cell>
          <cell r="AE907">
            <v>2</v>
          </cell>
          <cell r="AF907">
            <v>5</v>
          </cell>
          <cell r="AG907">
            <v>4</v>
          </cell>
          <cell r="AH907">
            <v>4</v>
          </cell>
          <cell r="AI907">
            <v>6</v>
          </cell>
          <cell r="AJ907">
            <v>2</v>
          </cell>
          <cell r="AK907">
            <v>8</v>
          </cell>
          <cell r="AL907">
            <v>0</v>
          </cell>
          <cell r="AM907">
            <v>1</v>
          </cell>
          <cell r="AN907">
            <v>12</v>
          </cell>
          <cell r="AO907">
            <v>5</v>
          </cell>
          <cell r="AP907">
            <v>11</v>
          </cell>
          <cell r="AQ907">
            <v>5</v>
          </cell>
          <cell r="AR907">
            <v>8</v>
          </cell>
          <cell r="AS907">
            <v>5</v>
          </cell>
          <cell r="AT907">
            <v>4</v>
          </cell>
          <cell r="AU907">
            <v>5</v>
          </cell>
          <cell r="AV907">
            <v>7</v>
          </cell>
          <cell r="AW907">
            <v>6</v>
          </cell>
          <cell r="AX907">
            <v>7</v>
          </cell>
          <cell r="AY907">
            <v>5</v>
          </cell>
          <cell r="AZ907">
            <v>6</v>
          </cell>
          <cell r="BA907">
            <v>3</v>
          </cell>
          <cell r="BB907">
            <v>9</v>
          </cell>
          <cell r="BC907">
            <v>8</v>
          </cell>
          <cell r="BD907">
            <v>2</v>
          </cell>
          <cell r="BE907">
            <v>4</v>
          </cell>
          <cell r="BF907">
            <v>7</v>
          </cell>
          <cell r="BG907">
            <v>7</v>
          </cell>
          <cell r="BH907">
            <v>3</v>
          </cell>
          <cell r="BI907">
            <v>7</v>
          </cell>
          <cell r="BJ907">
            <v>4</v>
          </cell>
          <cell r="BK907">
            <v>10</v>
          </cell>
          <cell r="BL907">
            <v>8</v>
          </cell>
          <cell r="BM907">
            <v>4</v>
          </cell>
          <cell r="BN907">
            <v>6</v>
          </cell>
          <cell r="BO907">
            <v>8</v>
          </cell>
          <cell r="BP907">
            <v>9</v>
          </cell>
          <cell r="BQ907">
            <v>9</v>
          </cell>
          <cell r="BR907">
            <v>8</v>
          </cell>
          <cell r="BS907">
            <v>5</v>
          </cell>
          <cell r="BT907">
            <v>9</v>
          </cell>
          <cell r="BU907">
            <v>7</v>
          </cell>
          <cell r="BV907">
            <v>10</v>
          </cell>
          <cell r="BW907">
            <v>4</v>
          </cell>
          <cell r="BX907">
            <v>2</v>
          </cell>
          <cell r="BY907">
            <v>7</v>
          </cell>
          <cell r="BZ907">
            <v>7</v>
          </cell>
          <cell r="CA907">
            <v>7</v>
          </cell>
          <cell r="CB907">
            <v>3</v>
          </cell>
          <cell r="CC907">
            <v>4</v>
          </cell>
          <cell r="CD907">
            <v>6</v>
          </cell>
          <cell r="CE907">
            <v>0</v>
          </cell>
          <cell r="CF907">
            <v>3</v>
          </cell>
          <cell r="CG907">
            <v>3</v>
          </cell>
          <cell r="CH907">
            <v>3</v>
          </cell>
          <cell r="CI907">
            <v>1</v>
          </cell>
          <cell r="CJ907">
            <v>3</v>
          </cell>
          <cell r="CK907">
            <v>2</v>
          </cell>
          <cell r="CL907">
            <v>4</v>
          </cell>
          <cell r="CM907">
            <v>2</v>
          </cell>
          <cell r="CN907">
            <v>2</v>
          </cell>
          <cell r="CO907">
            <v>2</v>
          </cell>
          <cell r="CP907">
            <v>4</v>
          </cell>
          <cell r="CQ907">
            <v>1</v>
          </cell>
          <cell r="CR907">
            <v>1</v>
          </cell>
          <cell r="CS907">
            <v>2</v>
          </cell>
          <cell r="CT907">
            <v>2</v>
          </cell>
          <cell r="CU907">
            <v>3</v>
          </cell>
          <cell r="CV907">
            <v>0</v>
          </cell>
          <cell r="CW907">
            <v>2</v>
          </cell>
          <cell r="CX907">
            <v>0</v>
          </cell>
          <cell r="CY907">
            <v>0</v>
          </cell>
          <cell r="CZ907">
            <v>0</v>
          </cell>
          <cell r="DA907">
            <v>0</v>
          </cell>
          <cell r="DB907">
            <v>0</v>
          </cell>
          <cell r="DC907">
            <v>0</v>
          </cell>
          <cell r="DD907">
            <v>0</v>
          </cell>
          <cell r="DE907">
            <v>0</v>
          </cell>
        </row>
        <row r="908">
          <cell r="A908" t="str">
            <v>ﾆｲﾎﾞ61</v>
          </cell>
          <cell r="B908" t="str">
            <v>ﾆｲﾎﾞ</v>
          </cell>
          <cell r="C908">
            <v>6</v>
          </cell>
          <cell r="D908">
            <v>1</v>
          </cell>
          <cell r="E908">
            <v>0</v>
          </cell>
          <cell r="F908">
            <v>0</v>
          </cell>
          <cell r="G908">
            <v>2</v>
          </cell>
          <cell r="H908">
            <v>0</v>
          </cell>
          <cell r="I908">
            <v>0</v>
          </cell>
          <cell r="J908">
            <v>1</v>
          </cell>
          <cell r="K908">
            <v>0</v>
          </cell>
          <cell r="L908">
            <v>2</v>
          </cell>
          <cell r="M908">
            <v>0</v>
          </cell>
          <cell r="N908">
            <v>1</v>
          </cell>
          <cell r="O908">
            <v>0</v>
          </cell>
          <cell r="P908">
            <v>0</v>
          </cell>
          <cell r="Q908">
            <v>1</v>
          </cell>
          <cell r="R908">
            <v>3</v>
          </cell>
          <cell r="S908">
            <v>1</v>
          </cell>
          <cell r="T908">
            <v>0</v>
          </cell>
          <cell r="U908">
            <v>1</v>
          </cell>
          <cell r="V908">
            <v>2</v>
          </cell>
          <cell r="W908">
            <v>2</v>
          </cell>
          <cell r="X908">
            <v>0</v>
          </cell>
          <cell r="Y908">
            <v>0</v>
          </cell>
          <cell r="Z908">
            <v>3</v>
          </cell>
          <cell r="AA908">
            <v>0</v>
          </cell>
          <cell r="AB908">
            <v>2</v>
          </cell>
          <cell r="AC908">
            <v>2</v>
          </cell>
          <cell r="AD908">
            <v>3</v>
          </cell>
          <cell r="AE908">
            <v>1</v>
          </cell>
          <cell r="AF908">
            <v>0</v>
          </cell>
          <cell r="AG908">
            <v>1</v>
          </cell>
          <cell r="AH908">
            <v>1</v>
          </cell>
          <cell r="AI908">
            <v>0</v>
          </cell>
          <cell r="AJ908">
            <v>4</v>
          </cell>
          <cell r="AK908">
            <v>1</v>
          </cell>
          <cell r="AL908">
            <v>0</v>
          </cell>
          <cell r="AM908">
            <v>1</v>
          </cell>
          <cell r="AN908">
            <v>1</v>
          </cell>
          <cell r="AO908">
            <v>2</v>
          </cell>
          <cell r="AP908">
            <v>0</v>
          </cell>
          <cell r="AQ908">
            <v>1</v>
          </cell>
          <cell r="AR908">
            <v>0</v>
          </cell>
          <cell r="AS908">
            <v>2</v>
          </cell>
          <cell r="AT908">
            <v>4</v>
          </cell>
          <cell r="AU908">
            <v>1</v>
          </cell>
          <cell r="AV908">
            <v>2</v>
          </cell>
          <cell r="AW908">
            <v>0</v>
          </cell>
          <cell r="AX908">
            <v>0</v>
          </cell>
          <cell r="AY908">
            <v>3</v>
          </cell>
          <cell r="AZ908">
            <v>0</v>
          </cell>
          <cell r="BA908">
            <v>3</v>
          </cell>
          <cell r="BB908">
            <v>1</v>
          </cell>
          <cell r="BC908">
            <v>1</v>
          </cell>
          <cell r="BD908">
            <v>2</v>
          </cell>
          <cell r="BE908">
            <v>2</v>
          </cell>
          <cell r="BF908">
            <v>1</v>
          </cell>
          <cell r="BG908">
            <v>1</v>
          </cell>
          <cell r="BH908">
            <v>1</v>
          </cell>
          <cell r="BI908">
            <v>1</v>
          </cell>
          <cell r="BJ908">
            <v>2</v>
          </cell>
          <cell r="BK908">
            <v>1</v>
          </cell>
          <cell r="BL908">
            <v>0</v>
          </cell>
          <cell r="BM908">
            <v>2</v>
          </cell>
          <cell r="BN908">
            <v>2</v>
          </cell>
          <cell r="BO908">
            <v>2</v>
          </cell>
          <cell r="BP908">
            <v>2</v>
          </cell>
          <cell r="BQ908">
            <v>0</v>
          </cell>
          <cell r="BR908">
            <v>0</v>
          </cell>
          <cell r="BS908">
            <v>3</v>
          </cell>
          <cell r="BT908">
            <v>1</v>
          </cell>
          <cell r="BU908">
            <v>4</v>
          </cell>
          <cell r="BV908">
            <v>4</v>
          </cell>
          <cell r="BW908">
            <v>1</v>
          </cell>
          <cell r="BX908">
            <v>1</v>
          </cell>
          <cell r="BY908">
            <v>1</v>
          </cell>
          <cell r="BZ908">
            <v>1</v>
          </cell>
          <cell r="CA908">
            <v>1</v>
          </cell>
          <cell r="CB908">
            <v>3</v>
          </cell>
          <cell r="CC908">
            <v>2</v>
          </cell>
          <cell r="CD908">
            <v>0</v>
          </cell>
          <cell r="CE908">
            <v>1</v>
          </cell>
          <cell r="CF908">
            <v>1</v>
          </cell>
          <cell r="CG908">
            <v>1</v>
          </cell>
          <cell r="CH908">
            <v>0</v>
          </cell>
          <cell r="CI908">
            <v>0</v>
          </cell>
          <cell r="CJ908">
            <v>0</v>
          </cell>
          <cell r="CK908">
            <v>1</v>
          </cell>
          <cell r="CL908">
            <v>0</v>
          </cell>
          <cell r="CM908">
            <v>0</v>
          </cell>
          <cell r="CN908">
            <v>1</v>
          </cell>
          <cell r="CO908">
            <v>0</v>
          </cell>
          <cell r="CP908">
            <v>0</v>
          </cell>
          <cell r="CQ908">
            <v>1</v>
          </cell>
          <cell r="CR908">
            <v>0</v>
          </cell>
          <cell r="CS908">
            <v>0</v>
          </cell>
          <cell r="CT908">
            <v>0</v>
          </cell>
          <cell r="CU908">
            <v>0</v>
          </cell>
          <cell r="CV908">
            <v>0</v>
          </cell>
          <cell r="CW908">
            <v>0</v>
          </cell>
          <cell r="CX908">
            <v>0</v>
          </cell>
          <cell r="CY908">
            <v>0</v>
          </cell>
          <cell r="CZ908">
            <v>0</v>
          </cell>
          <cell r="DA908">
            <v>0</v>
          </cell>
          <cell r="DB908">
            <v>0</v>
          </cell>
          <cell r="DC908">
            <v>0</v>
          </cell>
          <cell r="DD908">
            <v>0</v>
          </cell>
          <cell r="DE908">
            <v>0</v>
          </cell>
        </row>
        <row r="909">
          <cell r="A909" t="str">
            <v>ﾆｲﾎﾞ62</v>
          </cell>
          <cell r="B909" t="str">
            <v>ﾆｲﾎﾞ</v>
          </cell>
          <cell r="C909">
            <v>6</v>
          </cell>
          <cell r="D909">
            <v>2</v>
          </cell>
          <cell r="E909">
            <v>1</v>
          </cell>
          <cell r="F909">
            <v>0</v>
          </cell>
          <cell r="G909">
            <v>0</v>
          </cell>
          <cell r="H909">
            <v>1</v>
          </cell>
          <cell r="I909">
            <v>2</v>
          </cell>
          <cell r="J909">
            <v>1</v>
          </cell>
          <cell r="K909">
            <v>1</v>
          </cell>
          <cell r="L909">
            <v>3</v>
          </cell>
          <cell r="M909">
            <v>1</v>
          </cell>
          <cell r="N909">
            <v>0</v>
          </cell>
          <cell r="O909">
            <v>3</v>
          </cell>
          <cell r="P909">
            <v>1</v>
          </cell>
          <cell r="Q909">
            <v>0</v>
          </cell>
          <cell r="R909">
            <v>2</v>
          </cell>
          <cell r="S909">
            <v>0</v>
          </cell>
          <cell r="T909">
            <v>1</v>
          </cell>
          <cell r="U909">
            <v>2</v>
          </cell>
          <cell r="V909">
            <v>1</v>
          </cell>
          <cell r="W909">
            <v>2</v>
          </cell>
          <cell r="X909">
            <v>1</v>
          </cell>
          <cell r="Y909">
            <v>1</v>
          </cell>
          <cell r="Z909">
            <v>0</v>
          </cell>
          <cell r="AA909">
            <v>2</v>
          </cell>
          <cell r="AB909">
            <v>1</v>
          </cell>
          <cell r="AC909">
            <v>0</v>
          </cell>
          <cell r="AD909">
            <v>0</v>
          </cell>
          <cell r="AE909">
            <v>0</v>
          </cell>
          <cell r="AF909">
            <v>1</v>
          </cell>
          <cell r="AG909">
            <v>0</v>
          </cell>
          <cell r="AH909">
            <v>0</v>
          </cell>
          <cell r="AI909">
            <v>0</v>
          </cell>
          <cell r="AJ909">
            <v>1</v>
          </cell>
          <cell r="AK909">
            <v>1</v>
          </cell>
          <cell r="AL909">
            <v>0</v>
          </cell>
          <cell r="AM909">
            <v>0</v>
          </cell>
          <cell r="AN909">
            <v>2</v>
          </cell>
          <cell r="AO909">
            <v>0</v>
          </cell>
          <cell r="AP909">
            <v>1</v>
          </cell>
          <cell r="AQ909">
            <v>1</v>
          </cell>
          <cell r="AR909">
            <v>1</v>
          </cell>
          <cell r="AS909">
            <v>1</v>
          </cell>
          <cell r="AT909">
            <v>1</v>
          </cell>
          <cell r="AU909">
            <v>2</v>
          </cell>
          <cell r="AV909">
            <v>1</v>
          </cell>
          <cell r="AW909">
            <v>0</v>
          </cell>
          <cell r="AX909">
            <v>2</v>
          </cell>
          <cell r="AY909">
            <v>2</v>
          </cell>
          <cell r="AZ909">
            <v>5</v>
          </cell>
          <cell r="BA909">
            <v>2</v>
          </cell>
          <cell r="BB909">
            <v>1</v>
          </cell>
          <cell r="BC909">
            <v>1</v>
          </cell>
          <cell r="BD909">
            <v>2</v>
          </cell>
          <cell r="BE909">
            <v>3</v>
          </cell>
          <cell r="BF909">
            <v>0</v>
          </cell>
          <cell r="BG909">
            <v>0</v>
          </cell>
          <cell r="BH909">
            <v>0</v>
          </cell>
          <cell r="BI909">
            <v>1</v>
          </cell>
          <cell r="BJ909">
            <v>2</v>
          </cell>
          <cell r="BK909">
            <v>1</v>
          </cell>
          <cell r="BL909">
            <v>2</v>
          </cell>
          <cell r="BM909">
            <v>3</v>
          </cell>
          <cell r="BN909">
            <v>2</v>
          </cell>
          <cell r="BO909">
            <v>3</v>
          </cell>
          <cell r="BP909">
            <v>1</v>
          </cell>
          <cell r="BQ909">
            <v>0</v>
          </cell>
          <cell r="BR909">
            <v>1</v>
          </cell>
          <cell r="BS909">
            <v>6</v>
          </cell>
          <cell r="BT909">
            <v>4</v>
          </cell>
          <cell r="BU909">
            <v>3</v>
          </cell>
          <cell r="BV909">
            <v>2</v>
          </cell>
          <cell r="BW909">
            <v>5</v>
          </cell>
          <cell r="BX909">
            <v>0</v>
          </cell>
          <cell r="BY909">
            <v>0</v>
          </cell>
          <cell r="BZ909">
            <v>2</v>
          </cell>
          <cell r="CA909">
            <v>0</v>
          </cell>
          <cell r="CB909">
            <v>2</v>
          </cell>
          <cell r="CC909">
            <v>2</v>
          </cell>
          <cell r="CD909">
            <v>1</v>
          </cell>
          <cell r="CE909">
            <v>0</v>
          </cell>
          <cell r="CF909">
            <v>0</v>
          </cell>
          <cell r="CG909">
            <v>0</v>
          </cell>
          <cell r="CH909">
            <v>0</v>
          </cell>
          <cell r="CI909">
            <v>0</v>
          </cell>
          <cell r="CJ909">
            <v>3</v>
          </cell>
          <cell r="CK909">
            <v>1</v>
          </cell>
          <cell r="CL909">
            <v>0</v>
          </cell>
          <cell r="CM909">
            <v>0</v>
          </cell>
          <cell r="CN909">
            <v>0</v>
          </cell>
          <cell r="CO909">
            <v>1</v>
          </cell>
          <cell r="CP909">
            <v>0</v>
          </cell>
          <cell r="CQ909">
            <v>0</v>
          </cell>
          <cell r="CR909">
            <v>1</v>
          </cell>
          <cell r="CS909">
            <v>0</v>
          </cell>
          <cell r="CT909">
            <v>0</v>
          </cell>
          <cell r="CU909">
            <v>0</v>
          </cell>
          <cell r="CV909">
            <v>1</v>
          </cell>
          <cell r="CW909">
            <v>1</v>
          </cell>
          <cell r="CX909">
            <v>0</v>
          </cell>
          <cell r="CY909">
            <v>1</v>
          </cell>
          <cell r="CZ909">
            <v>0</v>
          </cell>
          <cell r="DA909">
            <v>0</v>
          </cell>
          <cell r="DB909">
            <v>0</v>
          </cell>
          <cell r="DC909">
            <v>0</v>
          </cell>
          <cell r="DD909">
            <v>0</v>
          </cell>
          <cell r="DE909">
            <v>0</v>
          </cell>
        </row>
        <row r="910">
          <cell r="A910" t="str">
            <v>ﾆﾐｿﾉ61</v>
          </cell>
          <cell r="B910" t="str">
            <v>ﾆﾐｿﾉ</v>
          </cell>
          <cell r="C910">
            <v>6</v>
          </cell>
          <cell r="D910">
            <v>1</v>
          </cell>
          <cell r="E910">
            <v>45</v>
          </cell>
          <cell r="F910">
            <v>47</v>
          </cell>
          <cell r="G910">
            <v>42</v>
          </cell>
          <cell r="H910">
            <v>65</v>
          </cell>
          <cell r="I910">
            <v>53</v>
          </cell>
          <cell r="J910">
            <v>36</v>
          </cell>
          <cell r="K910">
            <v>54</v>
          </cell>
          <cell r="L910">
            <v>36</v>
          </cell>
          <cell r="M910">
            <v>30</v>
          </cell>
          <cell r="N910">
            <v>42</v>
          </cell>
          <cell r="O910">
            <v>53</v>
          </cell>
          <cell r="P910">
            <v>39</v>
          </cell>
          <cell r="Q910">
            <v>35</v>
          </cell>
          <cell r="R910">
            <v>25</v>
          </cell>
          <cell r="S910">
            <v>36</v>
          </cell>
          <cell r="T910">
            <v>40</v>
          </cell>
          <cell r="U910">
            <v>28</v>
          </cell>
          <cell r="V910">
            <v>43</v>
          </cell>
          <cell r="W910">
            <v>42</v>
          </cell>
          <cell r="X910">
            <v>31</v>
          </cell>
          <cell r="Y910">
            <v>32</v>
          </cell>
          <cell r="Z910">
            <v>34</v>
          </cell>
          <cell r="AA910">
            <v>32</v>
          </cell>
          <cell r="AB910">
            <v>30</v>
          </cell>
          <cell r="AC910">
            <v>34</v>
          </cell>
          <cell r="AD910">
            <v>35</v>
          </cell>
          <cell r="AE910">
            <v>31</v>
          </cell>
          <cell r="AF910">
            <v>36</v>
          </cell>
          <cell r="AG910">
            <v>37</v>
          </cell>
          <cell r="AH910">
            <v>48</v>
          </cell>
          <cell r="AI910">
            <v>40</v>
          </cell>
          <cell r="AJ910">
            <v>58</v>
          </cell>
          <cell r="AK910">
            <v>43</v>
          </cell>
          <cell r="AL910">
            <v>66</v>
          </cell>
          <cell r="AM910">
            <v>55</v>
          </cell>
          <cell r="AN910">
            <v>51</v>
          </cell>
          <cell r="AO910">
            <v>59</v>
          </cell>
          <cell r="AP910">
            <v>46</v>
          </cell>
          <cell r="AQ910">
            <v>55</v>
          </cell>
          <cell r="AR910">
            <v>57</v>
          </cell>
          <cell r="AS910">
            <v>62</v>
          </cell>
          <cell r="AT910">
            <v>50</v>
          </cell>
          <cell r="AU910">
            <v>59</v>
          </cell>
          <cell r="AV910">
            <v>55</v>
          </cell>
          <cell r="AW910">
            <v>53</v>
          </cell>
          <cell r="AX910">
            <v>54</v>
          </cell>
          <cell r="AY910">
            <v>52</v>
          </cell>
          <cell r="AZ910">
            <v>47</v>
          </cell>
          <cell r="BA910">
            <v>54</v>
          </cell>
          <cell r="BB910">
            <v>40</v>
          </cell>
          <cell r="BC910">
            <v>43</v>
          </cell>
          <cell r="BD910">
            <v>22</v>
          </cell>
          <cell r="BE910">
            <v>40</v>
          </cell>
          <cell r="BF910">
            <v>40</v>
          </cell>
          <cell r="BG910">
            <v>34</v>
          </cell>
          <cell r="BH910">
            <v>25</v>
          </cell>
          <cell r="BI910">
            <v>30</v>
          </cell>
          <cell r="BJ910">
            <v>45</v>
          </cell>
          <cell r="BK910">
            <v>42</v>
          </cell>
          <cell r="BL910">
            <v>25</v>
          </cell>
          <cell r="BM910">
            <v>32</v>
          </cell>
          <cell r="BN910">
            <v>36</v>
          </cell>
          <cell r="BO910">
            <v>37</v>
          </cell>
          <cell r="BP910">
            <v>34</v>
          </cell>
          <cell r="BQ910">
            <v>35</v>
          </cell>
          <cell r="BR910">
            <v>32</v>
          </cell>
          <cell r="BS910">
            <v>43</v>
          </cell>
          <cell r="BT910">
            <v>38</v>
          </cell>
          <cell r="BU910">
            <v>53</v>
          </cell>
          <cell r="BV910">
            <v>29</v>
          </cell>
          <cell r="BW910">
            <v>39</v>
          </cell>
          <cell r="BX910">
            <v>24</v>
          </cell>
          <cell r="BY910">
            <v>21</v>
          </cell>
          <cell r="BZ910">
            <v>16</v>
          </cell>
          <cell r="CA910">
            <v>27</v>
          </cell>
          <cell r="CB910">
            <v>30</v>
          </cell>
          <cell r="CC910">
            <v>30</v>
          </cell>
          <cell r="CD910">
            <v>25</v>
          </cell>
          <cell r="CE910">
            <v>14</v>
          </cell>
          <cell r="CF910">
            <v>20</v>
          </cell>
          <cell r="CG910">
            <v>15</v>
          </cell>
          <cell r="CH910">
            <v>18</v>
          </cell>
          <cell r="CI910">
            <v>16</v>
          </cell>
          <cell r="CJ910">
            <v>15</v>
          </cell>
          <cell r="CK910">
            <v>13</v>
          </cell>
          <cell r="CL910">
            <v>11</v>
          </cell>
          <cell r="CM910">
            <v>10</v>
          </cell>
          <cell r="CN910">
            <v>12</v>
          </cell>
          <cell r="CO910">
            <v>9</v>
          </cell>
          <cell r="CP910">
            <v>5</v>
          </cell>
          <cell r="CQ910">
            <v>10</v>
          </cell>
          <cell r="CR910">
            <v>3</v>
          </cell>
          <cell r="CS910">
            <v>2</v>
          </cell>
          <cell r="CT910">
            <v>2</v>
          </cell>
          <cell r="CU910">
            <v>1</v>
          </cell>
          <cell r="CV910">
            <v>0</v>
          </cell>
          <cell r="CW910">
            <v>2</v>
          </cell>
          <cell r="CX910">
            <v>0</v>
          </cell>
          <cell r="CY910">
            <v>1</v>
          </cell>
          <cell r="CZ910">
            <v>0</v>
          </cell>
          <cell r="DA910">
            <v>0</v>
          </cell>
          <cell r="DB910">
            <v>0</v>
          </cell>
          <cell r="DC910">
            <v>0</v>
          </cell>
          <cell r="DD910">
            <v>0</v>
          </cell>
          <cell r="DE910">
            <v>0</v>
          </cell>
        </row>
        <row r="911">
          <cell r="A911" t="str">
            <v>ﾆﾐｿﾉ62</v>
          </cell>
          <cell r="B911" t="str">
            <v>ﾆﾐｿﾉ</v>
          </cell>
          <cell r="C911">
            <v>6</v>
          </cell>
          <cell r="D911">
            <v>2</v>
          </cell>
          <cell r="E911">
            <v>36</v>
          </cell>
          <cell r="F911">
            <v>41</v>
          </cell>
          <cell r="G911">
            <v>43</v>
          </cell>
          <cell r="H911">
            <v>39</v>
          </cell>
          <cell r="I911">
            <v>42</v>
          </cell>
          <cell r="J911">
            <v>39</v>
          </cell>
          <cell r="K911">
            <v>42</v>
          </cell>
          <cell r="L911">
            <v>35</v>
          </cell>
          <cell r="M911">
            <v>36</v>
          </cell>
          <cell r="N911">
            <v>36</v>
          </cell>
          <cell r="O911">
            <v>33</v>
          </cell>
          <cell r="P911">
            <v>38</v>
          </cell>
          <cell r="Q911">
            <v>39</v>
          </cell>
          <cell r="R911">
            <v>41</v>
          </cell>
          <cell r="S911">
            <v>45</v>
          </cell>
          <cell r="T911">
            <v>41</v>
          </cell>
          <cell r="U911">
            <v>36</v>
          </cell>
          <cell r="V911">
            <v>43</v>
          </cell>
          <cell r="W911">
            <v>24</v>
          </cell>
          <cell r="X911">
            <v>26</v>
          </cell>
          <cell r="Y911">
            <v>22</v>
          </cell>
          <cell r="Z911">
            <v>28</v>
          </cell>
          <cell r="AA911">
            <v>31</v>
          </cell>
          <cell r="AB911">
            <v>24</v>
          </cell>
          <cell r="AC911">
            <v>35</v>
          </cell>
          <cell r="AD911">
            <v>36</v>
          </cell>
          <cell r="AE911">
            <v>37</v>
          </cell>
          <cell r="AF911">
            <v>38</v>
          </cell>
          <cell r="AG911">
            <v>33</v>
          </cell>
          <cell r="AH911">
            <v>42</v>
          </cell>
          <cell r="AI911">
            <v>59</v>
          </cell>
          <cell r="AJ911">
            <v>50</v>
          </cell>
          <cell r="AK911">
            <v>56</v>
          </cell>
          <cell r="AL911">
            <v>56</v>
          </cell>
          <cell r="AM911">
            <v>54</v>
          </cell>
          <cell r="AN911">
            <v>47</v>
          </cell>
          <cell r="AO911">
            <v>49</v>
          </cell>
          <cell r="AP911">
            <v>69</v>
          </cell>
          <cell r="AQ911">
            <v>44</v>
          </cell>
          <cell r="AR911">
            <v>47</v>
          </cell>
          <cell r="AS911">
            <v>51</v>
          </cell>
          <cell r="AT911">
            <v>63</v>
          </cell>
          <cell r="AU911">
            <v>49</v>
          </cell>
          <cell r="AV911">
            <v>70</v>
          </cell>
          <cell r="AW911">
            <v>56</v>
          </cell>
          <cell r="AX911">
            <v>51</v>
          </cell>
          <cell r="AY911">
            <v>46</v>
          </cell>
          <cell r="AZ911">
            <v>55</v>
          </cell>
          <cell r="BA911">
            <v>43</v>
          </cell>
          <cell r="BB911">
            <v>40</v>
          </cell>
          <cell r="BC911">
            <v>50</v>
          </cell>
          <cell r="BD911">
            <v>24</v>
          </cell>
          <cell r="BE911">
            <v>41</v>
          </cell>
          <cell r="BF911">
            <v>32</v>
          </cell>
          <cell r="BG911">
            <v>30</v>
          </cell>
          <cell r="BH911">
            <v>38</v>
          </cell>
          <cell r="BI911">
            <v>37</v>
          </cell>
          <cell r="BJ911">
            <v>28</v>
          </cell>
          <cell r="BK911">
            <v>39</v>
          </cell>
          <cell r="BL911">
            <v>30</v>
          </cell>
          <cell r="BM911">
            <v>38</v>
          </cell>
          <cell r="BN911">
            <v>29</v>
          </cell>
          <cell r="BO911">
            <v>31</v>
          </cell>
          <cell r="BP911">
            <v>22</v>
          </cell>
          <cell r="BQ911">
            <v>43</v>
          </cell>
          <cell r="BR911">
            <v>49</v>
          </cell>
          <cell r="BS911">
            <v>27</v>
          </cell>
          <cell r="BT911">
            <v>41</v>
          </cell>
          <cell r="BU911">
            <v>42</v>
          </cell>
          <cell r="BV911">
            <v>36</v>
          </cell>
          <cell r="BW911">
            <v>22</v>
          </cell>
          <cell r="BX911">
            <v>22</v>
          </cell>
          <cell r="BY911">
            <v>27</v>
          </cell>
          <cell r="BZ911">
            <v>29</v>
          </cell>
          <cell r="CA911">
            <v>24</v>
          </cell>
          <cell r="CB911">
            <v>29</v>
          </cell>
          <cell r="CC911">
            <v>28</v>
          </cell>
          <cell r="CD911">
            <v>21</v>
          </cell>
          <cell r="CE911">
            <v>17</v>
          </cell>
          <cell r="CF911">
            <v>19</v>
          </cell>
          <cell r="CG911">
            <v>21</v>
          </cell>
          <cell r="CH911">
            <v>17</v>
          </cell>
          <cell r="CI911">
            <v>27</v>
          </cell>
          <cell r="CJ911">
            <v>22</v>
          </cell>
          <cell r="CK911">
            <v>21</v>
          </cell>
          <cell r="CL911">
            <v>13</v>
          </cell>
          <cell r="CM911">
            <v>16</v>
          </cell>
          <cell r="CN911">
            <v>12</v>
          </cell>
          <cell r="CO911">
            <v>17</v>
          </cell>
          <cell r="CP911">
            <v>10</v>
          </cell>
          <cell r="CQ911">
            <v>7</v>
          </cell>
          <cell r="CR911">
            <v>4</v>
          </cell>
          <cell r="CS911">
            <v>7</v>
          </cell>
          <cell r="CT911">
            <v>9</v>
          </cell>
          <cell r="CU911">
            <v>10</v>
          </cell>
          <cell r="CV911">
            <v>3</v>
          </cell>
          <cell r="CW911">
            <v>4</v>
          </cell>
          <cell r="CX911">
            <v>1</v>
          </cell>
          <cell r="CY911">
            <v>2</v>
          </cell>
          <cell r="CZ911">
            <v>1</v>
          </cell>
          <cell r="DA911">
            <v>3</v>
          </cell>
          <cell r="DB911">
            <v>0</v>
          </cell>
          <cell r="DC911">
            <v>0</v>
          </cell>
          <cell r="DD911">
            <v>0</v>
          </cell>
          <cell r="DE911">
            <v>0</v>
          </cell>
        </row>
        <row r="912">
          <cell r="A912" t="str">
            <v>ﾇﾏ  61</v>
          </cell>
          <cell r="B912" t="str">
            <v xml:space="preserve">ﾇﾏ  </v>
          </cell>
          <cell r="C912">
            <v>6</v>
          </cell>
          <cell r="D912">
            <v>1</v>
          </cell>
          <cell r="E912">
            <v>6</v>
          </cell>
          <cell r="F912">
            <v>10</v>
          </cell>
          <cell r="G912">
            <v>4</v>
          </cell>
          <cell r="H912">
            <v>3</v>
          </cell>
          <cell r="I912">
            <v>4</v>
          </cell>
          <cell r="J912">
            <v>5</v>
          </cell>
          <cell r="K912">
            <v>4</v>
          </cell>
          <cell r="L912">
            <v>5</v>
          </cell>
          <cell r="M912">
            <v>4</v>
          </cell>
          <cell r="N912">
            <v>5</v>
          </cell>
          <cell r="O912">
            <v>7</v>
          </cell>
          <cell r="P912">
            <v>5</v>
          </cell>
          <cell r="Q912">
            <v>9</v>
          </cell>
          <cell r="R912">
            <v>6</v>
          </cell>
          <cell r="S912">
            <v>7</v>
          </cell>
          <cell r="T912">
            <v>5</v>
          </cell>
          <cell r="U912">
            <v>5</v>
          </cell>
          <cell r="V912">
            <v>3</v>
          </cell>
          <cell r="W912">
            <v>4</v>
          </cell>
          <cell r="X912">
            <v>3</v>
          </cell>
          <cell r="Y912">
            <v>5</v>
          </cell>
          <cell r="Z912">
            <v>6</v>
          </cell>
          <cell r="AA912">
            <v>7</v>
          </cell>
          <cell r="AB912">
            <v>7</v>
          </cell>
          <cell r="AC912">
            <v>7</v>
          </cell>
          <cell r="AD912">
            <v>7</v>
          </cell>
          <cell r="AE912">
            <v>17</v>
          </cell>
          <cell r="AF912">
            <v>9</v>
          </cell>
          <cell r="AG912">
            <v>3</v>
          </cell>
          <cell r="AH912">
            <v>7</v>
          </cell>
          <cell r="AI912">
            <v>8</v>
          </cell>
          <cell r="AJ912">
            <v>11</v>
          </cell>
          <cell r="AK912">
            <v>13</v>
          </cell>
          <cell r="AL912">
            <v>11</v>
          </cell>
          <cell r="AM912">
            <v>11</v>
          </cell>
          <cell r="AN912">
            <v>11</v>
          </cell>
          <cell r="AO912">
            <v>13</v>
          </cell>
          <cell r="AP912">
            <v>12</v>
          </cell>
          <cell r="AQ912">
            <v>5</v>
          </cell>
          <cell r="AR912">
            <v>17</v>
          </cell>
          <cell r="AS912">
            <v>9</v>
          </cell>
          <cell r="AT912">
            <v>11</v>
          </cell>
          <cell r="AU912">
            <v>9</v>
          </cell>
          <cell r="AV912">
            <v>11</v>
          </cell>
          <cell r="AW912">
            <v>11</v>
          </cell>
          <cell r="AX912">
            <v>15</v>
          </cell>
          <cell r="AY912">
            <v>15</v>
          </cell>
          <cell r="AZ912">
            <v>13</v>
          </cell>
          <cell r="BA912">
            <v>8</v>
          </cell>
          <cell r="BB912">
            <v>13</v>
          </cell>
          <cell r="BC912">
            <v>6</v>
          </cell>
          <cell r="BD912">
            <v>7</v>
          </cell>
          <cell r="BE912">
            <v>10</v>
          </cell>
          <cell r="BF912">
            <v>3</v>
          </cell>
          <cell r="BG912">
            <v>9</v>
          </cell>
          <cell r="BH912">
            <v>7</v>
          </cell>
          <cell r="BI912">
            <v>8</v>
          </cell>
          <cell r="BJ912">
            <v>11</v>
          </cell>
          <cell r="BK912">
            <v>9</v>
          </cell>
          <cell r="BL912">
            <v>7</v>
          </cell>
          <cell r="BM912">
            <v>10</v>
          </cell>
          <cell r="BN912">
            <v>7</v>
          </cell>
          <cell r="BO912">
            <v>13</v>
          </cell>
          <cell r="BP912">
            <v>7</v>
          </cell>
          <cell r="BQ912">
            <v>10</v>
          </cell>
          <cell r="BR912">
            <v>9</v>
          </cell>
          <cell r="BS912">
            <v>7</v>
          </cell>
          <cell r="BT912">
            <v>11</v>
          </cell>
          <cell r="BU912">
            <v>7</v>
          </cell>
          <cell r="BV912">
            <v>4</v>
          </cell>
          <cell r="BW912">
            <v>6</v>
          </cell>
          <cell r="BX912">
            <v>4</v>
          </cell>
          <cell r="BY912">
            <v>5</v>
          </cell>
          <cell r="BZ912">
            <v>7</v>
          </cell>
          <cell r="CA912">
            <v>9</v>
          </cell>
          <cell r="CB912">
            <v>9</v>
          </cell>
          <cell r="CC912">
            <v>5</v>
          </cell>
          <cell r="CD912">
            <v>8</v>
          </cell>
          <cell r="CE912">
            <v>5</v>
          </cell>
          <cell r="CF912">
            <v>2</v>
          </cell>
          <cell r="CG912">
            <v>4</v>
          </cell>
          <cell r="CH912">
            <v>2</v>
          </cell>
          <cell r="CI912">
            <v>2</v>
          </cell>
          <cell r="CJ912">
            <v>5</v>
          </cell>
          <cell r="CK912">
            <v>4</v>
          </cell>
          <cell r="CL912">
            <v>2</v>
          </cell>
          <cell r="CM912">
            <v>5</v>
          </cell>
          <cell r="CN912">
            <v>3</v>
          </cell>
          <cell r="CO912">
            <v>2</v>
          </cell>
          <cell r="CP912">
            <v>1</v>
          </cell>
          <cell r="CQ912">
            <v>2</v>
          </cell>
          <cell r="CR912">
            <v>3</v>
          </cell>
          <cell r="CS912">
            <v>3</v>
          </cell>
          <cell r="CT912">
            <v>2</v>
          </cell>
          <cell r="CU912">
            <v>0</v>
          </cell>
          <cell r="CV912">
            <v>0</v>
          </cell>
          <cell r="CW912">
            <v>1</v>
          </cell>
          <cell r="CX912">
            <v>0</v>
          </cell>
          <cell r="CY912">
            <v>0</v>
          </cell>
          <cell r="CZ912">
            <v>0</v>
          </cell>
          <cell r="DA912">
            <v>0</v>
          </cell>
          <cell r="DB912">
            <v>0</v>
          </cell>
          <cell r="DC912">
            <v>0</v>
          </cell>
          <cell r="DD912">
            <v>0</v>
          </cell>
          <cell r="DE912">
            <v>0</v>
          </cell>
        </row>
        <row r="913">
          <cell r="A913" t="str">
            <v>ﾇﾏ  62</v>
          </cell>
          <cell r="B913" t="str">
            <v xml:space="preserve">ﾇﾏ  </v>
          </cell>
          <cell r="C913">
            <v>6</v>
          </cell>
          <cell r="D913">
            <v>2</v>
          </cell>
          <cell r="E913">
            <v>3</v>
          </cell>
          <cell r="F913">
            <v>9</v>
          </cell>
          <cell r="G913">
            <v>5</v>
          </cell>
          <cell r="H913">
            <v>6</v>
          </cell>
          <cell r="I913">
            <v>2</v>
          </cell>
          <cell r="J913">
            <v>3</v>
          </cell>
          <cell r="K913">
            <v>3</v>
          </cell>
          <cell r="L913">
            <v>6</v>
          </cell>
          <cell r="M913">
            <v>5</v>
          </cell>
          <cell r="N913">
            <v>8</v>
          </cell>
          <cell r="O913">
            <v>5</v>
          </cell>
          <cell r="P913">
            <v>8</v>
          </cell>
          <cell r="Q913">
            <v>8</v>
          </cell>
          <cell r="R913">
            <v>8</v>
          </cell>
          <cell r="S913">
            <v>7</v>
          </cell>
          <cell r="T913">
            <v>7</v>
          </cell>
          <cell r="U913">
            <v>2</v>
          </cell>
          <cell r="V913">
            <v>3</v>
          </cell>
          <cell r="W913">
            <v>3</v>
          </cell>
          <cell r="X913">
            <v>9</v>
          </cell>
          <cell r="Y913">
            <v>10</v>
          </cell>
          <cell r="Z913">
            <v>3</v>
          </cell>
          <cell r="AA913">
            <v>6</v>
          </cell>
          <cell r="AB913">
            <v>2</v>
          </cell>
          <cell r="AC913">
            <v>9</v>
          </cell>
          <cell r="AD913">
            <v>11</v>
          </cell>
          <cell r="AE913">
            <v>10</v>
          </cell>
          <cell r="AF913">
            <v>2</v>
          </cell>
          <cell r="AG913">
            <v>8</v>
          </cell>
          <cell r="AH913">
            <v>8</v>
          </cell>
          <cell r="AI913">
            <v>3</v>
          </cell>
          <cell r="AJ913">
            <v>11</v>
          </cell>
          <cell r="AK913">
            <v>16</v>
          </cell>
          <cell r="AL913">
            <v>7</v>
          </cell>
          <cell r="AM913">
            <v>10</v>
          </cell>
          <cell r="AN913">
            <v>8</v>
          </cell>
          <cell r="AO913">
            <v>16</v>
          </cell>
          <cell r="AP913">
            <v>8</v>
          </cell>
          <cell r="AQ913">
            <v>3</v>
          </cell>
          <cell r="AR913">
            <v>13</v>
          </cell>
          <cell r="AS913">
            <v>5</v>
          </cell>
          <cell r="AT913">
            <v>9</v>
          </cell>
          <cell r="AU913">
            <v>14</v>
          </cell>
          <cell r="AV913">
            <v>9</v>
          </cell>
          <cell r="AW913">
            <v>7</v>
          </cell>
          <cell r="AX913">
            <v>15</v>
          </cell>
          <cell r="AY913">
            <v>10</v>
          </cell>
          <cell r="AZ913">
            <v>10</v>
          </cell>
          <cell r="BA913">
            <v>11</v>
          </cell>
          <cell r="BB913">
            <v>5</v>
          </cell>
          <cell r="BC913">
            <v>8</v>
          </cell>
          <cell r="BD913">
            <v>9</v>
          </cell>
          <cell r="BE913">
            <v>7</v>
          </cell>
          <cell r="BF913">
            <v>8</v>
          </cell>
          <cell r="BG913">
            <v>8</v>
          </cell>
          <cell r="BH913">
            <v>1</v>
          </cell>
          <cell r="BI913">
            <v>7</v>
          </cell>
          <cell r="BJ913">
            <v>15</v>
          </cell>
          <cell r="BK913">
            <v>9</v>
          </cell>
          <cell r="BL913">
            <v>13</v>
          </cell>
          <cell r="BM913">
            <v>10</v>
          </cell>
          <cell r="BN913">
            <v>15</v>
          </cell>
          <cell r="BO913">
            <v>4</v>
          </cell>
          <cell r="BP913">
            <v>8</v>
          </cell>
          <cell r="BQ913">
            <v>7</v>
          </cell>
          <cell r="BR913">
            <v>9</v>
          </cell>
          <cell r="BS913">
            <v>8</v>
          </cell>
          <cell r="BT913">
            <v>3</v>
          </cell>
          <cell r="BU913">
            <v>8</v>
          </cell>
          <cell r="BV913">
            <v>5</v>
          </cell>
          <cell r="BW913">
            <v>11</v>
          </cell>
          <cell r="BX913">
            <v>9</v>
          </cell>
          <cell r="BY913">
            <v>6</v>
          </cell>
          <cell r="BZ913">
            <v>10</v>
          </cell>
          <cell r="CA913">
            <v>10</v>
          </cell>
          <cell r="CB913">
            <v>9</v>
          </cell>
          <cell r="CC913">
            <v>11</v>
          </cell>
          <cell r="CD913">
            <v>8</v>
          </cell>
          <cell r="CE913">
            <v>7</v>
          </cell>
          <cell r="CF913">
            <v>7</v>
          </cell>
          <cell r="CG913">
            <v>4</v>
          </cell>
          <cell r="CH913">
            <v>10</v>
          </cell>
          <cell r="CI913">
            <v>4</v>
          </cell>
          <cell r="CJ913">
            <v>6</v>
          </cell>
          <cell r="CK913">
            <v>3</v>
          </cell>
          <cell r="CL913">
            <v>8</v>
          </cell>
          <cell r="CM913">
            <v>5</v>
          </cell>
          <cell r="CN913">
            <v>5</v>
          </cell>
          <cell r="CO913">
            <v>2</v>
          </cell>
          <cell r="CP913">
            <v>3</v>
          </cell>
          <cell r="CQ913">
            <v>6</v>
          </cell>
          <cell r="CR913">
            <v>1</v>
          </cell>
          <cell r="CS913">
            <v>2</v>
          </cell>
          <cell r="CT913">
            <v>2</v>
          </cell>
          <cell r="CU913">
            <v>0</v>
          </cell>
          <cell r="CV913">
            <v>0</v>
          </cell>
          <cell r="CW913">
            <v>1</v>
          </cell>
          <cell r="CX913">
            <v>1</v>
          </cell>
          <cell r="CY913">
            <v>0</v>
          </cell>
          <cell r="CZ913">
            <v>0</v>
          </cell>
          <cell r="DA913">
            <v>0</v>
          </cell>
          <cell r="DB913">
            <v>0</v>
          </cell>
          <cell r="DC913">
            <v>0</v>
          </cell>
          <cell r="DD913">
            <v>0</v>
          </cell>
          <cell r="DE913">
            <v>0</v>
          </cell>
        </row>
        <row r="914">
          <cell r="A914" t="str">
            <v>ﾈｶﾞﾀ61</v>
          </cell>
          <cell r="B914" t="str">
            <v>ﾈｶﾞﾀ</v>
          </cell>
          <cell r="C914">
            <v>6</v>
          </cell>
          <cell r="D914">
            <v>1</v>
          </cell>
          <cell r="E914">
            <v>13</v>
          </cell>
          <cell r="F914">
            <v>12</v>
          </cell>
          <cell r="G914">
            <v>14</v>
          </cell>
          <cell r="H914">
            <v>17</v>
          </cell>
          <cell r="I914">
            <v>10</v>
          </cell>
          <cell r="J914">
            <v>15</v>
          </cell>
          <cell r="K914">
            <v>18</v>
          </cell>
          <cell r="L914">
            <v>19</v>
          </cell>
          <cell r="M914">
            <v>8</v>
          </cell>
          <cell r="N914">
            <v>20</v>
          </cell>
          <cell r="O914">
            <v>19</v>
          </cell>
          <cell r="P914">
            <v>17</v>
          </cell>
          <cell r="Q914">
            <v>11</v>
          </cell>
          <cell r="R914">
            <v>12</v>
          </cell>
          <cell r="S914">
            <v>19</v>
          </cell>
          <cell r="T914">
            <v>20</v>
          </cell>
          <cell r="U914">
            <v>15</v>
          </cell>
          <cell r="V914">
            <v>13</v>
          </cell>
          <cell r="W914">
            <v>13</v>
          </cell>
          <cell r="X914">
            <v>9</v>
          </cell>
          <cell r="Y914">
            <v>11</v>
          </cell>
          <cell r="Z914">
            <v>12</v>
          </cell>
          <cell r="AA914">
            <v>22</v>
          </cell>
          <cell r="AB914">
            <v>11</v>
          </cell>
          <cell r="AC914">
            <v>18</v>
          </cell>
          <cell r="AD914">
            <v>25</v>
          </cell>
          <cell r="AE914">
            <v>15</v>
          </cell>
          <cell r="AF914">
            <v>15</v>
          </cell>
          <cell r="AG914">
            <v>20</v>
          </cell>
          <cell r="AH914">
            <v>12</v>
          </cell>
          <cell r="AI914">
            <v>21</v>
          </cell>
          <cell r="AJ914">
            <v>18</v>
          </cell>
          <cell r="AK914">
            <v>19</v>
          </cell>
          <cell r="AL914">
            <v>23</v>
          </cell>
          <cell r="AM914">
            <v>18</v>
          </cell>
          <cell r="AN914">
            <v>15</v>
          </cell>
          <cell r="AO914">
            <v>17</v>
          </cell>
          <cell r="AP914">
            <v>20</v>
          </cell>
          <cell r="AQ914">
            <v>18</v>
          </cell>
          <cell r="AR914">
            <v>22</v>
          </cell>
          <cell r="AS914">
            <v>13</v>
          </cell>
          <cell r="AT914">
            <v>22</v>
          </cell>
          <cell r="AU914">
            <v>24</v>
          </cell>
          <cell r="AV914">
            <v>18</v>
          </cell>
          <cell r="AW914">
            <v>19</v>
          </cell>
          <cell r="AX914">
            <v>23</v>
          </cell>
          <cell r="AY914">
            <v>21</v>
          </cell>
          <cell r="AZ914">
            <v>22</v>
          </cell>
          <cell r="BA914">
            <v>24</v>
          </cell>
          <cell r="BB914">
            <v>15</v>
          </cell>
          <cell r="BC914">
            <v>21</v>
          </cell>
          <cell r="BD914">
            <v>17</v>
          </cell>
          <cell r="BE914">
            <v>11</v>
          </cell>
          <cell r="BF914">
            <v>20</v>
          </cell>
          <cell r="BG914">
            <v>17</v>
          </cell>
          <cell r="BH914">
            <v>16</v>
          </cell>
          <cell r="BI914">
            <v>21</v>
          </cell>
          <cell r="BJ914">
            <v>21</v>
          </cell>
          <cell r="BK914">
            <v>18</v>
          </cell>
          <cell r="BL914">
            <v>20</v>
          </cell>
          <cell r="BM914">
            <v>21</v>
          </cell>
          <cell r="BN914">
            <v>18</v>
          </cell>
          <cell r="BO914">
            <v>25</v>
          </cell>
          <cell r="BP914">
            <v>26</v>
          </cell>
          <cell r="BQ914">
            <v>26</v>
          </cell>
          <cell r="BR914">
            <v>17</v>
          </cell>
          <cell r="BS914">
            <v>30</v>
          </cell>
          <cell r="BT914">
            <v>29</v>
          </cell>
          <cell r="BU914">
            <v>40</v>
          </cell>
          <cell r="BV914">
            <v>24</v>
          </cell>
          <cell r="BW914">
            <v>17</v>
          </cell>
          <cell r="BX914">
            <v>15</v>
          </cell>
          <cell r="BY914">
            <v>17</v>
          </cell>
          <cell r="BZ914">
            <v>21</v>
          </cell>
          <cell r="CA914">
            <v>16</v>
          </cell>
          <cell r="CB914">
            <v>23</v>
          </cell>
          <cell r="CC914">
            <v>14</v>
          </cell>
          <cell r="CD914">
            <v>17</v>
          </cell>
          <cell r="CE914">
            <v>21</v>
          </cell>
          <cell r="CF914">
            <v>11</v>
          </cell>
          <cell r="CG914">
            <v>17</v>
          </cell>
          <cell r="CH914">
            <v>8</v>
          </cell>
          <cell r="CI914">
            <v>13</v>
          </cell>
          <cell r="CJ914">
            <v>10</v>
          </cell>
          <cell r="CK914">
            <v>8</v>
          </cell>
          <cell r="CL914">
            <v>5</v>
          </cell>
          <cell r="CM914">
            <v>9</v>
          </cell>
          <cell r="CN914">
            <v>2</v>
          </cell>
          <cell r="CO914">
            <v>5</v>
          </cell>
          <cell r="CP914">
            <v>4</v>
          </cell>
          <cell r="CQ914">
            <v>5</v>
          </cell>
          <cell r="CR914">
            <v>1</v>
          </cell>
          <cell r="CS914">
            <v>1</v>
          </cell>
          <cell r="CT914">
            <v>2</v>
          </cell>
          <cell r="CU914">
            <v>1</v>
          </cell>
          <cell r="CV914">
            <v>1</v>
          </cell>
          <cell r="CW914">
            <v>1</v>
          </cell>
          <cell r="CX914">
            <v>1</v>
          </cell>
          <cell r="CY914">
            <v>0</v>
          </cell>
          <cell r="CZ914">
            <v>0</v>
          </cell>
          <cell r="DA914">
            <v>0</v>
          </cell>
          <cell r="DB914">
            <v>0</v>
          </cell>
          <cell r="DC914">
            <v>0</v>
          </cell>
          <cell r="DD914">
            <v>0</v>
          </cell>
          <cell r="DE914">
            <v>0</v>
          </cell>
        </row>
        <row r="915">
          <cell r="A915" t="str">
            <v>ﾈｶﾞﾀ62</v>
          </cell>
          <cell r="B915" t="str">
            <v>ﾈｶﾞﾀ</v>
          </cell>
          <cell r="C915">
            <v>6</v>
          </cell>
          <cell r="D915">
            <v>2</v>
          </cell>
          <cell r="E915">
            <v>14</v>
          </cell>
          <cell r="F915">
            <v>9</v>
          </cell>
          <cell r="G915">
            <v>16</v>
          </cell>
          <cell r="H915">
            <v>4</v>
          </cell>
          <cell r="I915">
            <v>7</v>
          </cell>
          <cell r="J915">
            <v>18</v>
          </cell>
          <cell r="K915">
            <v>9</v>
          </cell>
          <cell r="L915">
            <v>9</v>
          </cell>
          <cell r="M915">
            <v>11</v>
          </cell>
          <cell r="N915">
            <v>9</v>
          </cell>
          <cell r="O915">
            <v>18</v>
          </cell>
          <cell r="P915">
            <v>21</v>
          </cell>
          <cell r="Q915">
            <v>15</v>
          </cell>
          <cell r="R915">
            <v>17</v>
          </cell>
          <cell r="S915">
            <v>9</v>
          </cell>
          <cell r="T915">
            <v>10</v>
          </cell>
          <cell r="U915">
            <v>17</v>
          </cell>
          <cell r="V915">
            <v>5</v>
          </cell>
          <cell r="W915">
            <v>12</v>
          </cell>
          <cell r="X915">
            <v>19</v>
          </cell>
          <cell r="Y915">
            <v>7</v>
          </cell>
          <cell r="Z915">
            <v>12</v>
          </cell>
          <cell r="AA915">
            <v>18</v>
          </cell>
          <cell r="AB915">
            <v>13</v>
          </cell>
          <cell r="AC915">
            <v>25</v>
          </cell>
          <cell r="AD915">
            <v>10</v>
          </cell>
          <cell r="AE915">
            <v>17</v>
          </cell>
          <cell r="AF915">
            <v>14</v>
          </cell>
          <cell r="AG915">
            <v>20</v>
          </cell>
          <cell r="AH915">
            <v>8</v>
          </cell>
          <cell r="AI915">
            <v>15</v>
          </cell>
          <cell r="AJ915">
            <v>18</v>
          </cell>
          <cell r="AK915">
            <v>23</v>
          </cell>
          <cell r="AL915">
            <v>10</v>
          </cell>
          <cell r="AM915">
            <v>19</v>
          </cell>
          <cell r="AN915">
            <v>21</v>
          </cell>
          <cell r="AO915">
            <v>16</v>
          </cell>
          <cell r="AP915">
            <v>9</v>
          </cell>
          <cell r="AQ915">
            <v>18</v>
          </cell>
          <cell r="AR915">
            <v>16</v>
          </cell>
          <cell r="AS915">
            <v>19</v>
          </cell>
          <cell r="AT915">
            <v>15</v>
          </cell>
          <cell r="AU915">
            <v>18</v>
          </cell>
          <cell r="AV915">
            <v>22</v>
          </cell>
          <cell r="AW915">
            <v>31</v>
          </cell>
          <cell r="AX915">
            <v>13</v>
          </cell>
          <cell r="AY915">
            <v>17</v>
          </cell>
          <cell r="AZ915">
            <v>19</v>
          </cell>
          <cell r="BA915">
            <v>19</v>
          </cell>
          <cell r="BB915">
            <v>24</v>
          </cell>
          <cell r="BC915">
            <v>34</v>
          </cell>
          <cell r="BD915">
            <v>10</v>
          </cell>
          <cell r="BE915">
            <v>20</v>
          </cell>
          <cell r="BF915">
            <v>13</v>
          </cell>
          <cell r="BG915">
            <v>22</v>
          </cell>
          <cell r="BH915">
            <v>11</v>
          </cell>
          <cell r="BI915">
            <v>13</v>
          </cell>
          <cell r="BJ915">
            <v>16</v>
          </cell>
          <cell r="BK915">
            <v>29</v>
          </cell>
          <cell r="BL915">
            <v>25</v>
          </cell>
          <cell r="BM915">
            <v>13</v>
          </cell>
          <cell r="BN915">
            <v>21</v>
          </cell>
          <cell r="BO915">
            <v>39</v>
          </cell>
          <cell r="BP915">
            <v>30</v>
          </cell>
          <cell r="BQ915">
            <v>15</v>
          </cell>
          <cell r="BR915">
            <v>30</v>
          </cell>
          <cell r="BS915">
            <v>24</v>
          </cell>
          <cell r="BT915">
            <v>37</v>
          </cell>
          <cell r="BU915">
            <v>26</v>
          </cell>
          <cell r="BV915">
            <v>29</v>
          </cell>
          <cell r="BW915">
            <v>28</v>
          </cell>
          <cell r="BX915">
            <v>19</v>
          </cell>
          <cell r="BY915">
            <v>10</v>
          </cell>
          <cell r="BZ915">
            <v>23</v>
          </cell>
          <cell r="CA915">
            <v>24</v>
          </cell>
          <cell r="CB915">
            <v>25</v>
          </cell>
          <cell r="CC915">
            <v>21</v>
          </cell>
          <cell r="CD915">
            <v>15</v>
          </cell>
          <cell r="CE915">
            <v>14</v>
          </cell>
          <cell r="CF915">
            <v>15</v>
          </cell>
          <cell r="CG915">
            <v>12</v>
          </cell>
          <cell r="CH915">
            <v>17</v>
          </cell>
          <cell r="CI915">
            <v>13</v>
          </cell>
          <cell r="CJ915">
            <v>13</v>
          </cell>
          <cell r="CK915">
            <v>9</v>
          </cell>
          <cell r="CL915">
            <v>11</v>
          </cell>
          <cell r="CM915">
            <v>17</v>
          </cell>
          <cell r="CN915">
            <v>13</v>
          </cell>
          <cell r="CO915">
            <v>11</v>
          </cell>
          <cell r="CP915">
            <v>8</v>
          </cell>
          <cell r="CQ915">
            <v>6</v>
          </cell>
          <cell r="CR915">
            <v>19</v>
          </cell>
          <cell r="CS915">
            <v>4</v>
          </cell>
          <cell r="CT915">
            <v>4</v>
          </cell>
          <cell r="CU915">
            <v>4</v>
          </cell>
          <cell r="CV915">
            <v>2</v>
          </cell>
          <cell r="CW915">
            <v>2</v>
          </cell>
          <cell r="CX915">
            <v>3</v>
          </cell>
          <cell r="CY915">
            <v>3</v>
          </cell>
          <cell r="CZ915">
            <v>0</v>
          </cell>
          <cell r="DA915">
            <v>1</v>
          </cell>
          <cell r="DB915">
            <v>0</v>
          </cell>
          <cell r="DC915">
            <v>0</v>
          </cell>
          <cell r="DD915">
            <v>0</v>
          </cell>
          <cell r="DE915">
            <v>0</v>
          </cell>
        </row>
        <row r="916">
          <cell r="A916" t="str">
            <v>ﾊｲﾉｷ61</v>
          </cell>
          <cell r="B916" t="str">
            <v>ﾊｲﾉｷ</v>
          </cell>
          <cell r="C916">
            <v>6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1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1</v>
          </cell>
          <cell r="AA916">
            <v>1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1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1</v>
          </cell>
          <cell r="AN916">
            <v>1</v>
          </cell>
          <cell r="AO916">
            <v>0</v>
          </cell>
          <cell r="AP916">
            <v>0</v>
          </cell>
          <cell r="AQ916">
            <v>1</v>
          </cell>
          <cell r="AR916">
            <v>0</v>
          </cell>
          <cell r="AS916">
            <v>1</v>
          </cell>
          <cell r="AT916">
            <v>1</v>
          </cell>
          <cell r="AU916">
            <v>0</v>
          </cell>
          <cell r="AV916">
            <v>0</v>
          </cell>
          <cell r="AW916">
            <v>1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1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1</v>
          </cell>
          <cell r="BH916">
            <v>0</v>
          </cell>
          <cell r="BI916">
            <v>1</v>
          </cell>
          <cell r="BJ916">
            <v>0</v>
          </cell>
          <cell r="BK916">
            <v>0</v>
          </cell>
          <cell r="BL916">
            <v>1</v>
          </cell>
          <cell r="BM916">
            <v>0</v>
          </cell>
          <cell r="BN916">
            <v>0</v>
          </cell>
          <cell r="BO916">
            <v>1</v>
          </cell>
          <cell r="BP916">
            <v>1</v>
          </cell>
          <cell r="BQ916">
            <v>0</v>
          </cell>
          <cell r="BR916">
            <v>1</v>
          </cell>
          <cell r="BS916">
            <v>1</v>
          </cell>
          <cell r="BT916">
            <v>1</v>
          </cell>
          <cell r="BU916">
            <v>3</v>
          </cell>
          <cell r="BV916">
            <v>1</v>
          </cell>
          <cell r="BW916">
            <v>1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2</v>
          </cell>
          <cell r="CC916">
            <v>0</v>
          </cell>
          <cell r="CD916">
            <v>0</v>
          </cell>
          <cell r="CE916">
            <v>1</v>
          </cell>
          <cell r="CF916">
            <v>0</v>
          </cell>
          <cell r="CG916">
            <v>1</v>
          </cell>
          <cell r="CH916">
            <v>2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0</v>
          </cell>
          <cell r="CN916">
            <v>0</v>
          </cell>
          <cell r="CO916">
            <v>0</v>
          </cell>
          <cell r="CP916">
            <v>1</v>
          </cell>
          <cell r="CQ916">
            <v>0</v>
          </cell>
          <cell r="CR916">
            <v>0</v>
          </cell>
          <cell r="CS916">
            <v>0</v>
          </cell>
          <cell r="CT916">
            <v>0</v>
          </cell>
          <cell r="CU916">
            <v>1</v>
          </cell>
          <cell r="CV916">
            <v>0</v>
          </cell>
          <cell r="CW916">
            <v>0</v>
          </cell>
          <cell r="CX916">
            <v>0</v>
          </cell>
          <cell r="CY916">
            <v>0</v>
          </cell>
          <cell r="CZ916">
            <v>0</v>
          </cell>
          <cell r="DA916">
            <v>0</v>
          </cell>
          <cell r="DB916">
            <v>0</v>
          </cell>
          <cell r="DC916">
            <v>0</v>
          </cell>
          <cell r="DD916">
            <v>0</v>
          </cell>
          <cell r="DE916">
            <v>0</v>
          </cell>
        </row>
        <row r="917">
          <cell r="A917" t="str">
            <v>ﾊｲﾉｷ62</v>
          </cell>
          <cell r="B917" t="str">
            <v>ﾊｲﾉｷ</v>
          </cell>
          <cell r="C917">
            <v>6</v>
          </cell>
          <cell r="D917">
            <v>2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1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1</v>
          </cell>
          <cell r="AI917">
            <v>0</v>
          </cell>
          <cell r="AJ917">
            <v>1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1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2</v>
          </cell>
          <cell r="BE917">
            <v>0</v>
          </cell>
          <cell r="BF917">
            <v>0</v>
          </cell>
          <cell r="BG917">
            <v>0</v>
          </cell>
          <cell r="BH917">
            <v>1</v>
          </cell>
          <cell r="BI917">
            <v>0</v>
          </cell>
          <cell r="BJ917">
            <v>0</v>
          </cell>
          <cell r="BK917">
            <v>1</v>
          </cell>
          <cell r="BL917">
            <v>1</v>
          </cell>
          <cell r="BM917">
            <v>1</v>
          </cell>
          <cell r="BN917">
            <v>1</v>
          </cell>
          <cell r="BO917">
            <v>1</v>
          </cell>
          <cell r="BP917">
            <v>2</v>
          </cell>
          <cell r="BQ917">
            <v>2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1</v>
          </cell>
          <cell r="BW917">
            <v>0</v>
          </cell>
          <cell r="BX917">
            <v>0</v>
          </cell>
          <cell r="BY917">
            <v>0</v>
          </cell>
          <cell r="BZ917">
            <v>1</v>
          </cell>
          <cell r="CA917">
            <v>0</v>
          </cell>
          <cell r="CB917">
            <v>0</v>
          </cell>
          <cell r="CC917">
            <v>0</v>
          </cell>
          <cell r="CD917">
            <v>2</v>
          </cell>
          <cell r="CE917">
            <v>1</v>
          </cell>
          <cell r="CF917">
            <v>0</v>
          </cell>
          <cell r="CG917">
            <v>0</v>
          </cell>
          <cell r="CH917">
            <v>1</v>
          </cell>
          <cell r="CI917">
            <v>0</v>
          </cell>
          <cell r="CJ917">
            <v>1</v>
          </cell>
          <cell r="CK917">
            <v>0</v>
          </cell>
          <cell r="CL917">
            <v>0</v>
          </cell>
          <cell r="CM917">
            <v>0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>
            <v>0</v>
          </cell>
          <cell r="CS917">
            <v>1</v>
          </cell>
          <cell r="CT917">
            <v>0</v>
          </cell>
          <cell r="CU917">
            <v>0</v>
          </cell>
          <cell r="CV917">
            <v>0</v>
          </cell>
          <cell r="CW917">
            <v>0</v>
          </cell>
          <cell r="CX917">
            <v>0</v>
          </cell>
          <cell r="CY917">
            <v>1</v>
          </cell>
          <cell r="CZ917">
            <v>0</v>
          </cell>
          <cell r="DA917">
            <v>0</v>
          </cell>
          <cell r="DB917">
            <v>0</v>
          </cell>
          <cell r="DC917">
            <v>0</v>
          </cell>
          <cell r="DD917">
            <v>0</v>
          </cell>
          <cell r="DE917">
            <v>0</v>
          </cell>
        </row>
        <row r="918">
          <cell r="A918" t="str">
            <v>ﾊｵﾉ 61</v>
          </cell>
          <cell r="B918" t="str">
            <v xml:space="preserve">ﾊｵﾉ </v>
          </cell>
          <cell r="C918">
            <v>6</v>
          </cell>
          <cell r="D918">
            <v>1</v>
          </cell>
          <cell r="E918">
            <v>12</v>
          </cell>
          <cell r="F918">
            <v>15</v>
          </cell>
          <cell r="G918">
            <v>17</v>
          </cell>
          <cell r="H918">
            <v>15</v>
          </cell>
          <cell r="I918">
            <v>16</v>
          </cell>
          <cell r="J918">
            <v>16</v>
          </cell>
          <cell r="K918">
            <v>13</v>
          </cell>
          <cell r="L918">
            <v>10</v>
          </cell>
          <cell r="M918">
            <v>9</v>
          </cell>
          <cell r="N918">
            <v>18</v>
          </cell>
          <cell r="O918">
            <v>7</v>
          </cell>
          <cell r="P918">
            <v>13</v>
          </cell>
          <cell r="Q918">
            <v>16</v>
          </cell>
          <cell r="R918">
            <v>14</v>
          </cell>
          <cell r="S918">
            <v>16</v>
          </cell>
          <cell r="T918">
            <v>14</v>
          </cell>
          <cell r="U918">
            <v>2</v>
          </cell>
          <cell r="V918">
            <v>11</v>
          </cell>
          <cell r="W918">
            <v>8</v>
          </cell>
          <cell r="X918">
            <v>8</v>
          </cell>
          <cell r="Y918">
            <v>10</v>
          </cell>
          <cell r="Z918">
            <v>9</v>
          </cell>
          <cell r="AA918">
            <v>14</v>
          </cell>
          <cell r="AB918">
            <v>16</v>
          </cell>
          <cell r="AC918">
            <v>12</v>
          </cell>
          <cell r="AD918">
            <v>14</v>
          </cell>
          <cell r="AE918">
            <v>13</v>
          </cell>
          <cell r="AF918">
            <v>21</v>
          </cell>
          <cell r="AG918">
            <v>14</v>
          </cell>
          <cell r="AH918">
            <v>15</v>
          </cell>
          <cell r="AI918">
            <v>14</v>
          </cell>
          <cell r="AJ918">
            <v>14</v>
          </cell>
          <cell r="AK918">
            <v>18</v>
          </cell>
          <cell r="AL918">
            <v>21</v>
          </cell>
          <cell r="AM918">
            <v>24</v>
          </cell>
          <cell r="AN918">
            <v>15</v>
          </cell>
          <cell r="AO918">
            <v>16</v>
          </cell>
          <cell r="AP918">
            <v>16</v>
          </cell>
          <cell r="AQ918">
            <v>18</v>
          </cell>
          <cell r="AR918">
            <v>19</v>
          </cell>
          <cell r="AS918">
            <v>16</v>
          </cell>
          <cell r="AT918">
            <v>18</v>
          </cell>
          <cell r="AU918">
            <v>19</v>
          </cell>
          <cell r="AV918">
            <v>29</v>
          </cell>
          <cell r="AW918">
            <v>16</v>
          </cell>
          <cell r="AX918">
            <v>19</v>
          </cell>
          <cell r="AY918">
            <v>23</v>
          </cell>
          <cell r="AZ918">
            <v>11</v>
          </cell>
          <cell r="BA918">
            <v>14</v>
          </cell>
          <cell r="BB918">
            <v>17</v>
          </cell>
          <cell r="BC918">
            <v>23</v>
          </cell>
          <cell r="BD918">
            <v>10</v>
          </cell>
          <cell r="BE918">
            <v>15</v>
          </cell>
          <cell r="BF918">
            <v>17</v>
          </cell>
          <cell r="BG918">
            <v>15</v>
          </cell>
          <cell r="BH918">
            <v>14</v>
          </cell>
          <cell r="BI918">
            <v>24</v>
          </cell>
          <cell r="BJ918">
            <v>13</v>
          </cell>
          <cell r="BK918">
            <v>16</v>
          </cell>
          <cell r="BL918">
            <v>16</v>
          </cell>
          <cell r="BM918">
            <v>20</v>
          </cell>
          <cell r="BN918">
            <v>25</v>
          </cell>
          <cell r="BO918">
            <v>23</v>
          </cell>
          <cell r="BP918">
            <v>17</v>
          </cell>
          <cell r="BQ918">
            <v>15</v>
          </cell>
          <cell r="BR918">
            <v>20</v>
          </cell>
          <cell r="BS918">
            <v>16</v>
          </cell>
          <cell r="BT918">
            <v>31</v>
          </cell>
          <cell r="BU918">
            <v>23</v>
          </cell>
          <cell r="BV918">
            <v>31</v>
          </cell>
          <cell r="BW918">
            <v>28</v>
          </cell>
          <cell r="BX918">
            <v>10</v>
          </cell>
          <cell r="BY918">
            <v>17</v>
          </cell>
          <cell r="BZ918">
            <v>12</v>
          </cell>
          <cell r="CA918">
            <v>10</v>
          </cell>
          <cell r="CB918">
            <v>15</v>
          </cell>
          <cell r="CC918">
            <v>13</v>
          </cell>
          <cell r="CD918">
            <v>9</v>
          </cell>
          <cell r="CE918">
            <v>5</v>
          </cell>
          <cell r="CF918">
            <v>7</v>
          </cell>
          <cell r="CG918">
            <v>3</v>
          </cell>
          <cell r="CH918">
            <v>10</v>
          </cell>
          <cell r="CI918">
            <v>9</v>
          </cell>
          <cell r="CJ918">
            <v>4</v>
          </cell>
          <cell r="CK918">
            <v>9</v>
          </cell>
          <cell r="CL918">
            <v>5</v>
          </cell>
          <cell r="CM918">
            <v>4</v>
          </cell>
          <cell r="CN918">
            <v>1</v>
          </cell>
          <cell r="CO918">
            <v>4</v>
          </cell>
          <cell r="CP918">
            <v>5</v>
          </cell>
          <cell r="CQ918">
            <v>0</v>
          </cell>
          <cell r="CR918">
            <v>4</v>
          </cell>
          <cell r="CS918">
            <v>1</v>
          </cell>
          <cell r="CT918">
            <v>0</v>
          </cell>
          <cell r="CU918">
            <v>2</v>
          </cell>
          <cell r="CV918">
            <v>0</v>
          </cell>
          <cell r="CW918">
            <v>0</v>
          </cell>
          <cell r="CX918">
            <v>0</v>
          </cell>
          <cell r="CY918">
            <v>0</v>
          </cell>
          <cell r="CZ918">
            <v>0</v>
          </cell>
          <cell r="DA918">
            <v>0</v>
          </cell>
          <cell r="DB918">
            <v>0</v>
          </cell>
          <cell r="DC918">
            <v>0</v>
          </cell>
          <cell r="DD918">
            <v>0</v>
          </cell>
          <cell r="DE918">
            <v>0</v>
          </cell>
        </row>
        <row r="919">
          <cell r="A919" t="str">
            <v>ﾊｵﾉ 62</v>
          </cell>
          <cell r="B919" t="str">
            <v xml:space="preserve">ﾊｵﾉ </v>
          </cell>
          <cell r="C919">
            <v>6</v>
          </cell>
          <cell r="D919">
            <v>2</v>
          </cell>
          <cell r="E919">
            <v>11</v>
          </cell>
          <cell r="F919">
            <v>8</v>
          </cell>
          <cell r="G919">
            <v>14</v>
          </cell>
          <cell r="H919">
            <v>13</v>
          </cell>
          <cell r="I919">
            <v>13</v>
          </cell>
          <cell r="J919">
            <v>15</v>
          </cell>
          <cell r="K919">
            <v>12</v>
          </cell>
          <cell r="L919">
            <v>11</v>
          </cell>
          <cell r="M919">
            <v>13</v>
          </cell>
          <cell r="N919">
            <v>15</v>
          </cell>
          <cell r="O919">
            <v>18</v>
          </cell>
          <cell r="P919">
            <v>10</v>
          </cell>
          <cell r="Q919">
            <v>8</v>
          </cell>
          <cell r="R919">
            <v>10</v>
          </cell>
          <cell r="S919">
            <v>12</v>
          </cell>
          <cell r="T919">
            <v>10</v>
          </cell>
          <cell r="U919">
            <v>11</v>
          </cell>
          <cell r="V919">
            <v>12</v>
          </cell>
          <cell r="W919">
            <v>10</v>
          </cell>
          <cell r="X919">
            <v>10</v>
          </cell>
          <cell r="Y919">
            <v>12</v>
          </cell>
          <cell r="Z919">
            <v>13</v>
          </cell>
          <cell r="AA919">
            <v>13</v>
          </cell>
          <cell r="AB919">
            <v>15</v>
          </cell>
          <cell r="AC919">
            <v>13</v>
          </cell>
          <cell r="AD919">
            <v>9</v>
          </cell>
          <cell r="AE919">
            <v>25</v>
          </cell>
          <cell r="AF919">
            <v>19</v>
          </cell>
          <cell r="AG919">
            <v>17</v>
          </cell>
          <cell r="AH919">
            <v>12</v>
          </cell>
          <cell r="AI919">
            <v>15</v>
          </cell>
          <cell r="AJ919">
            <v>11</v>
          </cell>
          <cell r="AK919">
            <v>18</v>
          </cell>
          <cell r="AL919">
            <v>16</v>
          </cell>
          <cell r="AM919">
            <v>15</v>
          </cell>
          <cell r="AN919">
            <v>22</v>
          </cell>
          <cell r="AO919">
            <v>18</v>
          </cell>
          <cell r="AP919">
            <v>17</v>
          </cell>
          <cell r="AQ919">
            <v>17</v>
          </cell>
          <cell r="AR919">
            <v>17</v>
          </cell>
          <cell r="AS919">
            <v>16</v>
          </cell>
          <cell r="AT919">
            <v>18</v>
          </cell>
          <cell r="AU919">
            <v>19</v>
          </cell>
          <cell r="AV919">
            <v>17</v>
          </cell>
          <cell r="AW919">
            <v>18</v>
          </cell>
          <cell r="AX919">
            <v>17</v>
          </cell>
          <cell r="AY919">
            <v>11</v>
          </cell>
          <cell r="AZ919">
            <v>14</v>
          </cell>
          <cell r="BA919">
            <v>15</v>
          </cell>
          <cell r="BB919">
            <v>18</v>
          </cell>
          <cell r="BC919">
            <v>15</v>
          </cell>
          <cell r="BD919">
            <v>12</v>
          </cell>
          <cell r="BE919">
            <v>14</v>
          </cell>
          <cell r="BF919">
            <v>21</v>
          </cell>
          <cell r="BG919">
            <v>23</v>
          </cell>
          <cell r="BH919">
            <v>15</v>
          </cell>
          <cell r="BI919">
            <v>12</v>
          </cell>
          <cell r="BJ919">
            <v>20</v>
          </cell>
          <cell r="BK919">
            <v>15</v>
          </cell>
          <cell r="BL919">
            <v>23</v>
          </cell>
          <cell r="BM919">
            <v>19</v>
          </cell>
          <cell r="BN919">
            <v>18</v>
          </cell>
          <cell r="BO919">
            <v>17</v>
          </cell>
          <cell r="BP919">
            <v>13</v>
          </cell>
          <cell r="BQ919">
            <v>22</v>
          </cell>
          <cell r="BR919">
            <v>24</v>
          </cell>
          <cell r="BS919">
            <v>27</v>
          </cell>
          <cell r="BT919">
            <v>32</v>
          </cell>
          <cell r="BU919">
            <v>21</v>
          </cell>
          <cell r="BV919">
            <v>23</v>
          </cell>
          <cell r="BW919">
            <v>17</v>
          </cell>
          <cell r="BX919">
            <v>12</v>
          </cell>
          <cell r="BY919">
            <v>14</v>
          </cell>
          <cell r="BZ919">
            <v>14</v>
          </cell>
          <cell r="CA919">
            <v>14</v>
          </cell>
          <cell r="CB919">
            <v>15</v>
          </cell>
          <cell r="CC919">
            <v>9</v>
          </cell>
          <cell r="CD919">
            <v>8</v>
          </cell>
          <cell r="CE919">
            <v>10</v>
          </cell>
          <cell r="CF919">
            <v>10</v>
          </cell>
          <cell r="CG919">
            <v>7</v>
          </cell>
          <cell r="CH919">
            <v>6</v>
          </cell>
          <cell r="CI919">
            <v>9</v>
          </cell>
          <cell r="CJ919">
            <v>7</v>
          </cell>
          <cell r="CK919">
            <v>14</v>
          </cell>
          <cell r="CL919">
            <v>2</v>
          </cell>
          <cell r="CM919">
            <v>8</v>
          </cell>
          <cell r="CN919">
            <v>4</v>
          </cell>
          <cell r="CO919">
            <v>5</v>
          </cell>
          <cell r="CP919">
            <v>5</v>
          </cell>
          <cell r="CQ919">
            <v>3</v>
          </cell>
          <cell r="CR919">
            <v>8</v>
          </cell>
          <cell r="CS919">
            <v>4</v>
          </cell>
          <cell r="CT919">
            <v>1</v>
          </cell>
          <cell r="CU919">
            <v>3</v>
          </cell>
          <cell r="CV919">
            <v>3</v>
          </cell>
          <cell r="CW919">
            <v>0</v>
          </cell>
          <cell r="CX919">
            <v>2</v>
          </cell>
          <cell r="CY919">
            <v>3</v>
          </cell>
          <cell r="CZ919">
            <v>0</v>
          </cell>
          <cell r="DA919">
            <v>0</v>
          </cell>
          <cell r="DB919">
            <v>0</v>
          </cell>
          <cell r="DC919">
            <v>0</v>
          </cell>
          <cell r="DD919">
            <v>0</v>
          </cell>
          <cell r="DE919">
            <v>0</v>
          </cell>
        </row>
        <row r="920">
          <cell r="A920" t="str">
            <v>ﾊｶﾐ 61</v>
          </cell>
          <cell r="B920" t="str">
            <v xml:space="preserve">ﾊｶﾐ </v>
          </cell>
          <cell r="C920">
            <v>6</v>
          </cell>
          <cell r="D920">
            <v>1</v>
          </cell>
          <cell r="E920">
            <v>4</v>
          </cell>
          <cell r="F920">
            <v>7</v>
          </cell>
          <cell r="G920">
            <v>9</v>
          </cell>
          <cell r="H920">
            <v>7</v>
          </cell>
          <cell r="I920">
            <v>8</v>
          </cell>
          <cell r="J920">
            <v>12</v>
          </cell>
          <cell r="K920">
            <v>7</v>
          </cell>
          <cell r="L920">
            <v>5</v>
          </cell>
          <cell r="M920">
            <v>7</v>
          </cell>
          <cell r="N920">
            <v>7</v>
          </cell>
          <cell r="O920">
            <v>9</v>
          </cell>
          <cell r="P920">
            <v>17</v>
          </cell>
          <cell r="Q920">
            <v>6</v>
          </cell>
          <cell r="R920">
            <v>12</v>
          </cell>
          <cell r="S920">
            <v>9</v>
          </cell>
          <cell r="T920">
            <v>8</v>
          </cell>
          <cell r="U920">
            <v>11</v>
          </cell>
          <cell r="V920">
            <v>8</v>
          </cell>
          <cell r="W920">
            <v>15</v>
          </cell>
          <cell r="X920">
            <v>16</v>
          </cell>
          <cell r="Y920">
            <v>18</v>
          </cell>
          <cell r="Z920">
            <v>20</v>
          </cell>
          <cell r="AA920">
            <v>11</v>
          </cell>
          <cell r="AB920">
            <v>14</v>
          </cell>
          <cell r="AC920">
            <v>6</v>
          </cell>
          <cell r="AD920">
            <v>6</v>
          </cell>
          <cell r="AE920">
            <v>10</v>
          </cell>
          <cell r="AF920">
            <v>11</v>
          </cell>
          <cell r="AG920">
            <v>7</v>
          </cell>
          <cell r="AH920">
            <v>13</v>
          </cell>
          <cell r="AI920">
            <v>8</v>
          </cell>
          <cell r="AJ920">
            <v>14</v>
          </cell>
          <cell r="AK920">
            <v>13</v>
          </cell>
          <cell r="AL920">
            <v>7</v>
          </cell>
          <cell r="AM920">
            <v>11</v>
          </cell>
          <cell r="AN920">
            <v>9</v>
          </cell>
          <cell r="AO920">
            <v>10</v>
          </cell>
          <cell r="AP920">
            <v>11</v>
          </cell>
          <cell r="AQ920">
            <v>9</v>
          </cell>
          <cell r="AR920">
            <v>11</v>
          </cell>
          <cell r="AS920">
            <v>6</v>
          </cell>
          <cell r="AT920">
            <v>11</v>
          </cell>
          <cell r="AU920">
            <v>9</v>
          </cell>
          <cell r="AV920">
            <v>18</v>
          </cell>
          <cell r="AW920">
            <v>7</v>
          </cell>
          <cell r="AX920">
            <v>16</v>
          </cell>
          <cell r="AY920">
            <v>16</v>
          </cell>
          <cell r="AZ920">
            <v>15</v>
          </cell>
          <cell r="BA920">
            <v>20</v>
          </cell>
          <cell r="BB920">
            <v>15</v>
          </cell>
          <cell r="BC920">
            <v>13</v>
          </cell>
          <cell r="BD920">
            <v>6</v>
          </cell>
          <cell r="BE920">
            <v>10</v>
          </cell>
          <cell r="BF920">
            <v>10</v>
          </cell>
          <cell r="BG920">
            <v>7</v>
          </cell>
          <cell r="BH920">
            <v>12</v>
          </cell>
          <cell r="BI920">
            <v>11</v>
          </cell>
          <cell r="BJ920">
            <v>11</v>
          </cell>
          <cell r="BK920">
            <v>10</v>
          </cell>
          <cell r="BL920">
            <v>15</v>
          </cell>
          <cell r="BM920">
            <v>14</v>
          </cell>
          <cell r="BN920">
            <v>14</v>
          </cell>
          <cell r="BO920">
            <v>7</v>
          </cell>
          <cell r="BP920">
            <v>13</v>
          </cell>
          <cell r="BQ920">
            <v>12</v>
          </cell>
          <cell r="BR920">
            <v>15</v>
          </cell>
          <cell r="BS920">
            <v>20</v>
          </cell>
          <cell r="BT920">
            <v>23</v>
          </cell>
          <cell r="BU920">
            <v>17</v>
          </cell>
          <cell r="BV920">
            <v>14</v>
          </cell>
          <cell r="BW920">
            <v>21</v>
          </cell>
          <cell r="BX920">
            <v>8</v>
          </cell>
          <cell r="BY920">
            <v>8</v>
          </cell>
          <cell r="BZ920">
            <v>6</v>
          </cell>
          <cell r="CA920">
            <v>6</v>
          </cell>
          <cell r="CB920">
            <v>12</v>
          </cell>
          <cell r="CC920">
            <v>14</v>
          </cell>
          <cell r="CD920">
            <v>11</v>
          </cell>
          <cell r="CE920">
            <v>6</v>
          </cell>
          <cell r="CF920">
            <v>8</v>
          </cell>
          <cell r="CG920">
            <v>5</v>
          </cell>
          <cell r="CH920">
            <v>8</v>
          </cell>
          <cell r="CI920">
            <v>8</v>
          </cell>
          <cell r="CJ920">
            <v>3</v>
          </cell>
          <cell r="CK920">
            <v>7</v>
          </cell>
          <cell r="CL920">
            <v>6</v>
          </cell>
          <cell r="CM920">
            <v>0</v>
          </cell>
          <cell r="CN920">
            <v>2</v>
          </cell>
          <cell r="CO920">
            <v>3</v>
          </cell>
          <cell r="CP920">
            <v>2</v>
          </cell>
          <cell r="CQ920">
            <v>5</v>
          </cell>
          <cell r="CR920">
            <v>0</v>
          </cell>
          <cell r="CS920">
            <v>1</v>
          </cell>
          <cell r="CT920">
            <v>1</v>
          </cell>
          <cell r="CU920">
            <v>1</v>
          </cell>
          <cell r="CV920">
            <v>0</v>
          </cell>
          <cell r="CW920">
            <v>0</v>
          </cell>
          <cell r="CX920">
            <v>0</v>
          </cell>
          <cell r="CY920">
            <v>0</v>
          </cell>
          <cell r="CZ920">
            <v>0</v>
          </cell>
          <cell r="DA920">
            <v>0</v>
          </cell>
          <cell r="DB920">
            <v>0</v>
          </cell>
          <cell r="DC920">
            <v>0</v>
          </cell>
          <cell r="DD920">
            <v>0</v>
          </cell>
          <cell r="DE920">
            <v>0</v>
          </cell>
        </row>
        <row r="921">
          <cell r="A921" t="str">
            <v>ﾊｶﾐ 62</v>
          </cell>
          <cell r="B921" t="str">
            <v xml:space="preserve">ﾊｶﾐ </v>
          </cell>
          <cell r="C921">
            <v>6</v>
          </cell>
          <cell r="D921">
            <v>2</v>
          </cell>
          <cell r="E921">
            <v>3</v>
          </cell>
          <cell r="F921">
            <v>6</v>
          </cell>
          <cell r="G921">
            <v>6</v>
          </cell>
          <cell r="H921">
            <v>7</v>
          </cell>
          <cell r="I921">
            <v>12</v>
          </cell>
          <cell r="J921">
            <v>13</v>
          </cell>
          <cell r="K921">
            <v>5</v>
          </cell>
          <cell r="L921">
            <v>11</v>
          </cell>
          <cell r="M921">
            <v>5</v>
          </cell>
          <cell r="N921">
            <v>7</v>
          </cell>
          <cell r="O921">
            <v>9</v>
          </cell>
          <cell r="P921">
            <v>3</v>
          </cell>
          <cell r="Q921">
            <v>7</v>
          </cell>
          <cell r="R921">
            <v>11</v>
          </cell>
          <cell r="S921">
            <v>10</v>
          </cell>
          <cell r="T921">
            <v>9</v>
          </cell>
          <cell r="U921">
            <v>12</v>
          </cell>
          <cell r="V921">
            <v>9</v>
          </cell>
          <cell r="W921">
            <v>13</v>
          </cell>
          <cell r="X921">
            <v>7</v>
          </cell>
          <cell r="Y921">
            <v>7</v>
          </cell>
          <cell r="Z921">
            <v>8</v>
          </cell>
          <cell r="AA921">
            <v>7</v>
          </cell>
          <cell r="AB921">
            <v>10</v>
          </cell>
          <cell r="AC921">
            <v>8</v>
          </cell>
          <cell r="AD921">
            <v>3</v>
          </cell>
          <cell r="AE921">
            <v>10</v>
          </cell>
          <cell r="AF921">
            <v>13</v>
          </cell>
          <cell r="AG921">
            <v>5</v>
          </cell>
          <cell r="AH921">
            <v>5</v>
          </cell>
          <cell r="AI921">
            <v>6</v>
          </cell>
          <cell r="AJ921">
            <v>4</v>
          </cell>
          <cell r="AK921">
            <v>9</v>
          </cell>
          <cell r="AL921">
            <v>8</v>
          </cell>
          <cell r="AM921">
            <v>7</v>
          </cell>
          <cell r="AN921">
            <v>7</v>
          </cell>
          <cell r="AO921">
            <v>9</v>
          </cell>
          <cell r="AP921">
            <v>11</v>
          </cell>
          <cell r="AQ921">
            <v>14</v>
          </cell>
          <cell r="AR921">
            <v>13</v>
          </cell>
          <cell r="AS921">
            <v>10</v>
          </cell>
          <cell r="AT921">
            <v>10</v>
          </cell>
          <cell r="AU921">
            <v>7</v>
          </cell>
          <cell r="AV921">
            <v>10</v>
          </cell>
          <cell r="AW921">
            <v>11</v>
          </cell>
          <cell r="AX921">
            <v>14</v>
          </cell>
          <cell r="AY921">
            <v>18</v>
          </cell>
          <cell r="AZ921">
            <v>9</v>
          </cell>
          <cell r="BA921">
            <v>15</v>
          </cell>
          <cell r="BB921">
            <v>18</v>
          </cell>
          <cell r="BC921">
            <v>11</v>
          </cell>
          <cell r="BD921">
            <v>6</v>
          </cell>
          <cell r="BE921">
            <v>8</v>
          </cell>
          <cell r="BF921">
            <v>10</v>
          </cell>
          <cell r="BG921">
            <v>18</v>
          </cell>
          <cell r="BH921">
            <v>11</v>
          </cell>
          <cell r="BI921">
            <v>16</v>
          </cell>
          <cell r="BJ921">
            <v>15</v>
          </cell>
          <cell r="BK921">
            <v>10</v>
          </cell>
          <cell r="BL921">
            <v>14</v>
          </cell>
          <cell r="BM921">
            <v>12</v>
          </cell>
          <cell r="BN921">
            <v>12</v>
          </cell>
          <cell r="BO921">
            <v>14</v>
          </cell>
          <cell r="BP921">
            <v>14</v>
          </cell>
          <cell r="BQ921">
            <v>17</v>
          </cell>
          <cell r="BR921">
            <v>18</v>
          </cell>
          <cell r="BS921">
            <v>16</v>
          </cell>
          <cell r="BT921">
            <v>8</v>
          </cell>
          <cell r="BU921">
            <v>15</v>
          </cell>
          <cell r="BV921">
            <v>13</v>
          </cell>
          <cell r="BW921">
            <v>13</v>
          </cell>
          <cell r="BX921">
            <v>8</v>
          </cell>
          <cell r="BY921">
            <v>10</v>
          </cell>
          <cell r="BZ921">
            <v>12</v>
          </cell>
          <cell r="CA921">
            <v>14</v>
          </cell>
          <cell r="CB921">
            <v>8</v>
          </cell>
          <cell r="CC921">
            <v>11</v>
          </cell>
          <cell r="CD921">
            <v>15</v>
          </cell>
          <cell r="CE921">
            <v>6</v>
          </cell>
          <cell r="CF921">
            <v>7</v>
          </cell>
          <cell r="CG921">
            <v>10</v>
          </cell>
          <cell r="CH921">
            <v>7</v>
          </cell>
          <cell r="CI921">
            <v>8</v>
          </cell>
          <cell r="CJ921">
            <v>7</v>
          </cell>
          <cell r="CK921">
            <v>13</v>
          </cell>
          <cell r="CL921">
            <v>4</v>
          </cell>
          <cell r="CM921">
            <v>10</v>
          </cell>
          <cell r="CN921">
            <v>7</v>
          </cell>
          <cell r="CO921">
            <v>5</v>
          </cell>
          <cell r="CP921">
            <v>4</v>
          </cell>
          <cell r="CQ921">
            <v>7</v>
          </cell>
          <cell r="CR921">
            <v>4</v>
          </cell>
          <cell r="CS921">
            <v>5</v>
          </cell>
          <cell r="CT921">
            <v>5</v>
          </cell>
          <cell r="CU921">
            <v>3</v>
          </cell>
          <cell r="CV921">
            <v>2</v>
          </cell>
          <cell r="CW921">
            <v>2</v>
          </cell>
          <cell r="CX921">
            <v>0</v>
          </cell>
          <cell r="CY921">
            <v>1</v>
          </cell>
          <cell r="CZ921">
            <v>0</v>
          </cell>
          <cell r="DA921">
            <v>0</v>
          </cell>
          <cell r="DB921">
            <v>0</v>
          </cell>
          <cell r="DC921">
            <v>0</v>
          </cell>
          <cell r="DD921">
            <v>0</v>
          </cell>
          <cell r="DE921">
            <v>1</v>
          </cell>
        </row>
        <row r="922">
          <cell r="A922" t="str">
            <v>ﾊﾀｶﾊ61</v>
          </cell>
          <cell r="B922" t="str">
            <v>ﾊﾀｶﾊ</v>
          </cell>
          <cell r="C922">
            <v>6</v>
          </cell>
          <cell r="D922">
            <v>1</v>
          </cell>
          <cell r="E922">
            <v>2</v>
          </cell>
          <cell r="F922">
            <v>7</v>
          </cell>
          <cell r="G922">
            <v>11</v>
          </cell>
          <cell r="H922">
            <v>9</v>
          </cell>
          <cell r="I922">
            <v>8</v>
          </cell>
          <cell r="J922">
            <v>10</v>
          </cell>
          <cell r="K922">
            <v>9</v>
          </cell>
          <cell r="L922">
            <v>9</v>
          </cell>
          <cell r="M922">
            <v>12</v>
          </cell>
          <cell r="N922">
            <v>9</v>
          </cell>
          <cell r="O922">
            <v>7</v>
          </cell>
          <cell r="P922">
            <v>11</v>
          </cell>
          <cell r="Q922">
            <v>7</v>
          </cell>
          <cell r="R922">
            <v>10</v>
          </cell>
          <cell r="S922">
            <v>10</v>
          </cell>
          <cell r="T922">
            <v>10</v>
          </cell>
          <cell r="U922">
            <v>10</v>
          </cell>
          <cell r="V922">
            <v>9</v>
          </cell>
          <cell r="W922">
            <v>12</v>
          </cell>
          <cell r="X922">
            <v>6</v>
          </cell>
          <cell r="Y922">
            <v>14</v>
          </cell>
          <cell r="Z922">
            <v>4</v>
          </cell>
          <cell r="AA922">
            <v>10</v>
          </cell>
          <cell r="AB922">
            <v>9</v>
          </cell>
          <cell r="AC922">
            <v>12</v>
          </cell>
          <cell r="AD922">
            <v>2</v>
          </cell>
          <cell r="AE922">
            <v>11</v>
          </cell>
          <cell r="AF922">
            <v>13</v>
          </cell>
          <cell r="AG922">
            <v>7</v>
          </cell>
          <cell r="AH922">
            <v>5</v>
          </cell>
          <cell r="AI922">
            <v>10</v>
          </cell>
          <cell r="AJ922">
            <v>15</v>
          </cell>
          <cell r="AK922">
            <v>6</v>
          </cell>
          <cell r="AL922">
            <v>13</v>
          </cell>
          <cell r="AM922">
            <v>9</v>
          </cell>
          <cell r="AN922">
            <v>9</v>
          </cell>
          <cell r="AO922">
            <v>14</v>
          </cell>
          <cell r="AP922">
            <v>11</v>
          </cell>
          <cell r="AQ922">
            <v>6</v>
          </cell>
          <cell r="AR922">
            <v>19</v>
          </cell>
          <cell r="AS922">
            <v>13</v>
          </cell>
          <cell r="AT922">
            <v>21</v>
          </cell>
          <cell r="AU922">
            <v>8</v>
          </cell>
          <cell r="AV922">
            <v>13</v>
          </cell>
          <cell r="AW922">
            <v>17</v>
          </cell>
          <cell r="AX922">
            <v>14</v>
          </cell>
          <cell r="AY922">
            <v>15</v>
          </cell>
          <cell r="AZ922">
            <v>8</v>
          </cell>
          <cell r="BA922">
            <v>17</v>
          </cell>
          <cell r="BB922">
            <v>12</v>
          </cell>
          <cell r="BC922">
            <v>13</v>
          </cell>
          <cell r="BD922">
            <v>9</v>
          </cell>
          <cell r="BE922">
            <v>15</v>
          </cell>
          <cell r="BF922">
            <v>11</v>
          </cell>
          <cell r="BG922">
            <v>11</v>
          </cell>
          <cell r="BH922">
            <v>12</v>
          </cell>
          <cell r="BI922">
            <v>11</v>
          </cell>
          <cell r="BJ922">
            <v>10</v>
          </cell>
          <cell r="BK922">
            <v>12</v>
          </cell>
          <cell r="BL922">
            <v>11</v>
          </cell>
          <cell r="BM922">
            <v>11</v>
          </cell>
          <cell r="BN922">
            <v>11</v>
          </cell>
          <cell r="BO922">
            <v>19</v>
          </cell>
          <cell r="BP922">
            <v>7</v>
          </cell>
          <cell r="BQ922">
            <v>15</v>
          </cell>
          <cell r="BR922">
            <v>12</v>
          </cell>
          <cell r="BS922">
            <v>19</v>
          </cell>
          <cell r="BT922">
            <v>12</v>
          </cell>
          <cell r="BU922">
            <v>16</v>
          </cell>
          <cell r="BV922">
            <v>13</v>
          </cell>
          <cell r="BW922">
            <v>15</v>
          </cell>
          <cell r="BX922">
            <v>9</v>
          </cell>
          <cell r="BY922">
            <v>13</v>
          </cell>
          <cell r="BZ922">
            <v>3</v>
          </cell>
          <cell r="CA922">
            <v>10</v>
          </cell>
          <cell r="CB922">
            <v>7</v>
          </cell>
          <cell r="CC922">
            <v>15</v>
          </cell>
          <cell r="CD922">
            <v>8</v>
          </cell>
          <cell r="CE922">
            <v>6</v>
          </cell>
          <cell r="CF922">
            <v>8</v>
          </cell>
          <cell r="CG922">
            <v>9</v>
          </cell>
          <cell r="CH922">
            <v>6</v>
          </cell>
          <cell r="CI922">
            <v>7</v>
          </cell>
          <cell r="CJ922">
            <v>10</v>
          </cell>
          <cell r="CK922">
            <v>7</v>
          </cell>
          <cell r="CL922">
            <v>7</v>
          </cell>
          <cell r="CM922">
            <v>1</v>
          </cell>
          <cell r="CN922">
            <v>5</v>
          </cell>
          <cell r="CO922">
            <v>2</v>
          </cell>
          <cell r="CP922">
            <v>1</v>
          </cell>
          <cell r="CQ922">
            <v>1</v>
          </cell>
          <cell r="CR922">
            <v>1</v>
          </cell>
          <cell r="CS922">
            <v>1</v>
          </cell>
          <cell r="CT922">
            <v>0</v>
          </cell>
          <cell r="CU922">
            <v>0</v>
          </cell>
          <cell r="CV922">
            <v>0</v>
          </cell>
          <cell r="CW922">
            <v>0</v>
          </cell>
          <cell r="CX922">
            <v>0</v>
          </cell>
          <cell r="CY922">
            <v>0</v>
          </cell>
          <cell r="CZ922">
            <v>0</v>
          </cell>
          <cell r="DA922">
            <v>0</v>
          </cell>
          <cell r="DB922">
            <v>0</v>
          </cell>
          <cell r="DC922">
            <v>0</v>
          </cell>
          <cell r="DD922">
            <v>0</v>
          </cell>
          <cell r="DE922">
            <v>0</v>
          </cell>
        </row>
        <row r="923">
          <cell r="A923" t="str">
            <v>ﾊﾀｶﾊ62</v>
          </cell>
          <cell r="B923" t="str">
            <v>ﾊﾀｶﾊ</v>
          </cell>
          <cell r="C923">
            <v>6</v>
          </cell>
          <cell r="D923">
            <v>2</v>
          </cell>
          <cell r="E923">
            <v>7</v>
          </cell>
          <cell r="F923">
            <v>4</v>
          </cell>
          <cell r="G923">
            <v>4</v>
          </cell>
          <cell r="H923">
            <v>11</v>
          </cell>
          <cell r="I923">
            <v>8</v>
          </cell>
          <cell r="J923">
            <v>6</v>
          </cell>
          <cell r="K923">
            <v>10</v>
          </cell>
          <cell r="L923">
            <v>10</v>
          </cell>
          <cell r="M923">
            <v>8</v>
          </cell>
          <cell r="N923">
            <v>8</v>
          </cell>
          <cell r="O923">
            <v>8</v>
          </cell>
          <cell r="P923">
            <v>12</v>
          </cell>
          <cell r="Q923">
            <v>9</v>
          </cell>
          <cell r="R923">
            <v>9</v>
          </cell>
          <cell r="S923">
            <v>14</v>
          </cell>
          <cell r="T923">
            <v>11</v>
          </cell>
          <cell r="U923">
            <v>6</v>
          </cell>
          <cell r="V923">
            <v>7</v>
          </cell>
          <cell r="W923">
            <v>6</v>
          </cell>
          <cell r="X923">
            <v>8</v>
          </cell>
          <cell r="Y923">
            <v>7</v>
          </cell>
          <cell r="Z923">
            <v>5</v>
          </cell>
          <cell r="AA923">
            <v>7</v>
          </cell>
          <cell r="AB923">
            <v>5</v>
          </cell>
          <cell r="AC923">
            <v>8</v>
          </cell>
          <cell r="AD923">
            <v>3</v>
          </cell>
          <cell r="AE923">
            <v>7</v>
          </cell>
          <cell r="AF923">
            <v>5</v>
          </cell>
          <cell r="AG923">
            <v>8</v>
          </cell>
          <cell r="AH923">
            <v>4</v>
          </cell>
          <cell r="AI923">
            <v>9</v>
          </cell>
          <cell r="AJ923">
            <v>12</v>
          </cell>
          <cell r="AK923">
            <v>7</v>
          </cell>
          <cell r="AL923">
            <v>12</v>
          </cell>
          <cell r="AM923">
            <v>13</v>
          </cell>
          <cell r="AN923">
            <v>12</v>
          </cell>
          <cell r="AO923">
            <v>3</v>
          </cell>
          <cell r="AP923">
            <v>10</v>
          </cell>
          <cell r="AQ923">
            <v>13</v>
          </cell>
          <cell r="AR923">
            <v>16</v>
          </cell>
          <cell r="AS923">
            <v>14</v>
          </cell>
          <cell r="AT923">
            <v>10</v>
          </cell>
          <cell r="AU923">
            <v>15</v>
          </cell>
          <cell r="AV923">
            <v>13</v>
          </cell>
          <cell r="AW923">
            <v>14</v>
          </cell>
          <cell r="AX923">
            <v>10</v>
          </cell>
          <cell r="AY923">
            <v>25</v>
          </cell>
          <cell r="AZ923">
            <v>12</v>
          </cell>
          <cell r="BA923">
            <v>5</v>
          </cell>
          <cell r="BB923">
            <v>14</v>
          </cell>
          <cell r="BC923">
            <v>14</v>
          </cell>
          <cell r="BD923">
            <v>10</v>
          </cell>
          <cell r="BE923">
            <v>10</v>
          </cell>
          <cell r="BF923">
            <v>11</v>
          </cell>
          <cell r="BG923">
            <v>9</v>
          </cell>
          <cell r="BH923">
            <v>6</v>
          </cell>
          <cell r="BI923">
            <v>10</v>
          </cell>
          <cell r="BJ923">
            <v>5</v>
          </cell>
          <cell r="BK923">
            <v>10</v>
          </cell>
          <cell r="BL923">
            <v>13</v>
          </cell>
          <cell r="BM923">
            <v>11</v>
          </cell>
          <cell r="BN923">
            <v>13</v>
          </cell>
          <cell r="BO923">
            <v>8</v>
          </cell>
          <cell r="BP923">
            <v>16</v>
          </cell>
          <cell r="BQ923">
            <v>9</v>
          </cell>
          <cell r="BR923">
            <v>14</v>
          </cell>
          <cell r="BS923">
            <v>10</v>
          </cell>
          <cell r="BT923">
            <v>19</v>
          </cell>
          <cell r="BU923">
            <v>20</v>
          </cell>
          <cell r="BV923">
            <v>12</v>
          </cell>
          <cell r="BW923">
            <v>15</v>
          </cell>
          <cell r="BX923">
            <v>8</v>
          </cell>
          <cell r="BY923">
            <v>13</v>
          </cell>
          <cell r="BZ923">
            <v>14</v>
          </cell>
          <cell r="CA923">
            <v>12</v>
          </cell>
          <cell r="CB923">
            <v>11</v>
          </cell>
          <cell r="CC923">
            <v>18</v>
          </cell>
          <cell r="CD923">
            <v>18</v>
          </cell>
          <cell r="CE923">
            <v>8</v>
          </cell>
          <cell r="CF923">
            <v>8</v>
          </cell>
          <cell r="CG923">
            <v>8</v>
          </cell>
          <cell r="CH923">
            <v>9</v>
          </cell>
          <cell r="CI923">
            <v>6</v>
          </cell>
          <cell r="CJ923">
            <v>8</v>
          </cell>
          <cell r="CK923">
            <v>5</v>
          </cell>
          <cell r="CL923">
            <v>11</v>
          </cell>
          <cell r="CM923">
            <v>7</v>
          </cell>
          <cell r="CN923">
            <v>4</v>
          </cell>
          <cell r="CO923">
            <v>5</v>
          </cell>
          <cell r="CP923">
            <v>5</v>
          </cell>
          <cell r="CQ923">
            <v>1</v>
          </cell>
          <cell r="CR923">
            <v>1</v>
          </cell>
          <cell r="CS923">
            <v>4</v>
          </cell>
          <cell r="CT923">
            <v>4</v>
          </cell>
          <cell r="CU923">
            <v>0</v>
          </cell>
          <cell r="CV923">
            <v>0</v>
          </cell>
          <cell r="CW923">
            <v>0</v>
          </cell>
          <cell r="CX923">
            <v>0</v>
          </cell>
          <cell r="CY923">
            <v>0</v>
          </cell>
          <cell r="CZ923">
            <v>0</v>
          </cell>
          <cell r="DA923">
            <v>0</v>
          </cell>
          <cell r="DB923">
            <v>1</v>
          </cell>
          <cell r="DC923">
            <v>0</v>
          </cell>
          <cell r="DD923">
            <v>0</v>
          </cell>
          <cell r="DE923">
            <v>0</v>
          </cell>
        </row>
        <row r="924">
          <cell r="A924" t="str">
            <v>ﾊﾃﾗ 61</v>
          </cell>
          <cell r="B924" t="str">
            <v xml:space="preserve">ﾊﾃﾗ </v>
          </cell>
          <cell r="C924">
            <v>6</v>
          </cell>
          <cell r="D924">
            <v>1</v>
          </cell>
          <cell r="E924">
            <v>9</v>
          </cell>
          <cell r="F924">
            <v>11</v>
          </cell>
          <cell r="G924">
            <v>15</v>
          </cell>
          <cell r="H924">
            <v>13</v>
          </cell>
          <cell r="I924">
            <v>16</v>
          </cell>
          <cell r="J924">
            <v>19</v>
          </cell>
          <cell r="K924">
            <v>24</v>
          </cell>
          <cell r="L924">
            <v>21</v>
          </cell>
          <cell r="M924">
            <v>18</v>
          </cell>
          <cell r="N924">
            <v>13</v>
          </cell>
          <cell r="O924">
            <v>10</v>
          </cell>
          <cell r="P924">
            <v>10</v>
          </cell>
          <cell r="Q924">
            <v>20</v>
          </cell>
          <cell r="R924">
            <v>19</v>
          </cell>
          <cell r="S924">
            <v>27</v>
          </cell>
          <cell r="T924">
            <v>13</v>
          </cell>
          <cell r="U924">
            <v>23</v>
          </cell>
          <cell r="V924">
            <v>15</v>
          </cell>
          <cell r="W924">
            <v>16</v>
          </cell>
          <cell r="X924">
            <v>17</v>
          </cell>
          <cell r="Y924">
            <v>12</v>
          </cell>
          <cell r="Z924">
            <v>15</v>
          </cell>
          <cell r="AA924">
            <v>12</v>
          </cell>
          <cell r="AB924">
            <v>21</v>
          </cell>
          <cell r="AC924">
            <v>10</v>
          </cell>
          <cell r="AD924">
            <v>12</v>
          </cell>
          <cell r="AE924">
            <v>15</v>
          </cell>
          <cell r="AF924">
            <v>15</v>
          </cell>
          <cell r="AG924">
            <v>16</v>
          </cell>
          <cell r="AH924">
            <v>19</v>
          </cell>
          <cell r="AI924">
            <v>21</v>
          </cell>
          <cell r="AJ924">
            <v>16</v>
          </cell>
          <cell r="AK924">
            <v>13</v>
          </cell>
          <cell r="AL924">
            <v>18</v>
          </cell>
          <cell r="AM924">
            <v>16</v>
          </cell>
          <cell r="AN924">
            <v>24</v>
          </cell>
          <cell r="AO924">
            <v>22</v>
          </cell>
          <cell r="AP924">
            <v>28</v>
          </cell>
          <cell r="AQ924">
            <v>29</v>
          </cell>
          <cell r="AR924">
            <v>32</v>
          </cell>
          <cell r="AS924">
            <v>28</v>
          </cell>
          <cell r="AT924">
            <v>26</v>
          </cell>
          <cell r="AU924">
            <v>20</v>
          </cell>
          <cell r="AV924">
            <v>32</v>
          </cell>
          <cell r="AW924">
            <v>27</v>
          </cell>
          <cell r="AX924">
            <v>35</v>
          </cell>
          <cell r="AY924">
            <v>27</v>
          </cell>
          <cell r="AZ924">
            <v>22</v>
          </cell>
          <cell r="BA924">
            <v>23</v>
          </cell>
          <cell r="BB924">
            <v>27</v>
          </cell>
          <cell r="BC924">
            <v>29</v>
          </cell>
          <cell r="BD924">
            <v>13</v>
          </cell>
          <cell r="BE924">
            <v>24</v>
          </cell>
          <cell r="BF924">
            <v>21</v>
          </cell>
          <cell r="BG924">
            <v>15</v>
          </cell>
          <cell r="BH924">
            <v>23</v>
          </cell>
          <cell r="BI924">
            <v>26</v>
          </cell>
          <cell r="BJ924">
            <v>17</v>
          </cell>
          <cell r="BK924">
            <v>19</v>
          </cell>
          <cell r="BL924">
            <v>30</v>
          </cell>
          <cell r="BM924">
            <v>23</v>
          </cell>
          <cell r="BN924">
            <v>18</v>
          </cell>
          <cell r="BO924">
            <v>37</v>
          </cell>
          <cell r="BP924">
            <v>19</v>
          </cell>
          <cell r="BQ924">
            <v>20</v>
          </cell>
          <cell r="BR924">
            <v>22</v>
          </cell>
          <cell r="BS924">
            <v>28</v>
          </cell>
          <cell r="BT924">
            <v>32</v>
          </cell>
          <cell r="BU924">
            <v>41</v>
          </cell>
          <cell r="BV924">
            <v>33</v>
          </cell>
          <cell r="BW924">
            <v>33</v>
          </cell>
          <cell r="BX924">
            <v>22</v>
          </cell>
          <cell r="BY924">
            <v>23</v>
          </cell>
          <cell r="BZ924">
            <v>27</v>
          </cell>
          <cell r="CA924">
            <v>38</v>
          </cell>
          <cell r="CB924">
            <v>30</v>
          </cell>
          <cell r="CC924">
            <v>16</v>
          </cell>
          <cell r="CD924">
            <v>30</v>
          </cell>
          <cell r="CE924">
            <v>18</v>
          </cell>
          <cell r="CF924">
            <v>13</v>
          </cell>
          <cell r="CG924">
            <v>15</v>
          </cell>
          <cell r="CH924">
            <v>18</v>
          </cell>
          <cell r="CI924">
            <v>16</v>
          </cell>
          <cell r="CJ924">
            <v>7</v>
          </cell>
          <cell r="CK924">
            <v>6</v>
          </cell>
          <cell r="CL924">
            <v>9</v>
          </cell>
          <cell r="CM924">
            <v>12</v>
          </cell>
          <cell r="CN924">
            <v>4</v>
          </cell>
          <cell r="CO924">
            <v>12</v>
          </cell>
          <cell r="CP924">
            <v>6</v>
          </cell>
          <cell r="CQ924">
            <v>6</v>
          </cell>
          <cell r="CR924">
            <v>3</v>
          </cell>
          <cell r="CS924">
            <v>5</v>
          </cell>
          <cell r="CT924">
            <v>1</v>
          </cell>
          <cell r="CU924">
            <v>3</v>
          </cell>
          <cell r="CV924">
            <v>1</v>
          </cell>
          <cell r="CW924">
            <v>0</v>
          </cell>
          <cell r="CX924">
            <v>1</v>
          </cell>
          <cell r="CY924">
            <v>0</v>
          </cell>
          <cell r="CZ924">
            <v>0</v>
          </cell>
          <cell r="DA924">
            <v>0</v>
          </cell>
          <cell r="DB924">
            <v>0</v>
          </cell>
          <cell r="DC924">
            <v>0</v>
          </cell>
          <cell r="DD924">
            <v>0</v>
          </cell>
          <cell r="DE924">
            <v>0</v>
          </cell>
        </row>
        <row r="925">
          <cell r="A925" t="str">
            <v>ﾊﾃﾗ 62</v>
          </cell>
          <cell r="B925" t="str">
            <v xml:space="preserve">ﾊﾃﾗ </v>
          </cell>
          <cell r="C925">
            <v>6</v>
          </cell>
          <cell r="D925">
            <v>2</v>
          </cell>
          <cell r="E925">
            <v>12</v>
          </cell>
          <cell r="F925">
            <v>16</v>
          </cell>
          <cell r="G925">
            <v>12</v>
          </cell>
          <cell r="H925">
            <v>14</v>
          </cell>
          <cell r="I925">
            <v>12</v>
          </cell>
          <cell r="J925">
            <v>16</v>
          </cell>
          <cell r="K925">
            <v>17</v>
          </cell>
          <cell r="L925">
            <v>14</v>
          </cell>
          <cell r="M925">
            <v>25</v>
          </cell>
          <cell r="N925">
            <v>9</v>
          </cell>
          <cell r="O925">
            <v>23</v>
          </cell>
          <cell r="P925">
            <v>20</v>
          </cell>
          <cell r="Q925">
            <v>12</v>
          </cell>
          <cell r="R925">
            <v>14</v>
          </cell>
          <cell r="S925">
            <v>14</v>
          </cell>
          <cell r="T925">
            <v>14</v>
          </cell>
          <cell r="U925">
            <v>23</v>
          </cell>
          <cell r="V925">
            <v>13</v>
          </cell>
          <cell r="W925">
            <v>23</v>
          </cell>
          <cell r="X925">
            <v>19</v>
          </cell>
          <cell r="Y925">
            <v>14</v>
          </cell>
          <cell r="Z925">
            <v>20</v>
          </cell>
          <cell r="AA925">
            <v>18</v>
          </cell>
          <cell r="AB925">
            <v>14</v>
          </cell>
          <cell r="AC925">
            <v>15</v>
          </cell>
          <cell r="AD925">
            <v>15</v>
          </cell>
          <cell r="AE925">
            <v>13</v>
          </cell>
          <cell r="AF925">
            <v>17</v>
          </cell>
          <cell r="AG925">
            <v>15</v>
          </cell>
          <cell r="AH925">
            <v>16</v>
          </cell>
          <cell r="AI925">
            <v>17</v>
          </cell>
          <cell r="AJ925">
            <v>16</v>
          </cell>
          <cell r="AK925">
            <v>21</v>
          </cell>
          <cell r="AL925">
            <v>22</v>
          </cell>
          <cell r="AM925">
            <v>19</v>
          </cell>
          <cell r="AN925">
            <v>28</v>
          </cell>
          <cell r="AO925">
            <v>26</v>
          </cell>
          <cell r="AP925">
            <v>23</v>
          </cell>
          <cell r="AQ925">
            <v>20</v>
          </cell>
          <cell r="AR925">
            <v>21</v>
          </cell>
          <cell r="AS925">
            <v>26</v>
          </cell>
          <cell r="AT925">
            <v>22</v>
          </cell>
          <cell r="AU925">
            <v>18</v>
          </cell>
          <cell r="AV925">
            <v>24</v>
          </cell>
          <cell r="AW925">
            <v>22</v>
          </cell>
          <cell r="AX925">
            <v>20</v>
          </cell>
          <cell r="AY925">
            <v>23</v>
          </cell>
          <cell r="AZ925">
            <v>33</v>
          </cell>
          <cell r="BA925">
            <v>24</v>
          </cell>
          <cell r="BB925">
            <v>24</v>
          </cell>
          <cell r="BC925">
            <v>23</v>
          </cell>
          <cell r="BD925">
            <v>19</v>
          </cell>
          <cell r="BE925">
            <v>25</v>
          </cell>
          <cell r="BF925">
            <v>16</v>
          </cell>
          <cell r="BG925">
            <v>13</v>
          </cell>
          <cell r="BH925">
            <v>20</v>
          </cell>
          <cell r="BI925">
            <v>17</v>
          </cell>
          <cell r="BJ925">
            <v>17</v>
          </cell>
          <cell r="BK925">
            <v>27</v>
          </cell>
          <cell r="BL925">
            <v>22</v>
          </cell>
          <cell r="BM925">
            <v>18</v>
          </cell>
          <cell r="BN925">
            <v>23</v>
          </cell>
          <cell r="BO925">
            <v>21</v>
          </cell>
          <cell r="BP925">
            <v>24</v>
          </cell>
          <cell r="BQ925">
            <v>26</v>
          </cell>
          <cell r="BR925">
            <v>35</v>
          </cell>
          <cell r="BS925">
            <v>31</v>
          </cell>
          <cell r="BT925">
            <v>36</v>
          </cell>
          <cell r="BU925">
            <v>38</v>
          </cell>
          <cell r="BV925">
            <v>41</v>
          </cell>
          <cell r="BW925">
            <v>33</v>
          </cell>
          <cell r="BX925">
            <v>27</v>
          </cell>
          <cell r="BY925">
            <v>29</v>
          </cell>
          <cell r="BZ925">
            <v>27</v>
          </cell>
          <cell r="CA925">
            <v>30</v>
          </cell>
          <cell r="CB925">
            <v>27</v>
          </cell>
          <cell r="CC925">
            <v>23</v>
          </cell>
          <cell r="CD925">
            <v>25</v>
          </cell>
          <cell r="CE925">
            <v>20</v>
          </cell>
          <cell r="CF925">
            <v>16</v>
          </cell>
          <cell r="CG925">
            <v>10</v>
          </cell>
          <cell r="CH925">
            <v>17</v>
          </cell>
          <cell r="CI925">
            <v>16</v>
          </cell>
          <cell r="CJ925">
            <v>15</v>
          </cell>
          <cell r="CK925">
            <v>10</v>
          </cell>
          <cell r="CL925">
            <v>16</v>
          </cell>
          <cell r="CM925">
            <v>15</v>
          </cell>
          <cell r="CN925">
            <v>9</v>
          </cell>
          <cell r="CO925">
            <v>9</v>
          </cell>
          <cell r="CP925">
            <v>8</v>
          </cell>
          <cell r="CQ925">
            <v>11</v>
          </cell>
          <cell r="CR925">
            <v>8</v>
          </cell>
          <cell r="CS925">
            <v>4</v>
          </cell>
          <cell r="CT925">
            <v>4</v>
          </cell>
          <cell r="CU925">
            <v>6</v>
          </cell>
          <cell r="CV925">
            <v>2</v>
          </cell>
          <cell r="CW925">
            <v>4</v>
          </cell>
          <cell r="CX925">
            <v>1</v>
          </cell>
          <cell r="CY925">
            <v>2</v>
          </cell>
          <cell r="CZ925">
            <v>1</v>
          </cell>
          <cell r="DA925">
            <v>0</v>
          </cell>
          <cell r="DB925">
            <v>0</v>
          </cell>
          <cell r="DC925">
            <v>0</v>
          </cell>
          <cell r="DD925">
            <v>0</v>
          </cell>
          <cell r="DE925">
            <v>0</v>
          </cell>
        </row>
        <row r="926">
          <cell r="A926" t="str">
            <v>ﾋﾐｿﾉ61</v>
          </cell>
          <cell r="B926" t="str">
            <v>ﾋﾐｿﾉ</v>
          </cell>
          <cell r="C926">
            <v>6</v>
          </cell>
          <cell r="D926">
            <v>1</v>
          </cell>
          <cell r="E926">
            <v>8</v>
          </cell>
          <cell r="F926">
            <v>8</v>
          </cell>
          <cell r="G926">
            <v>18</v>
          </cell>
          <cell r="H926">
            <v>12</v>
          </cell>
          <cell r="I926">
            <v>12</v>
          </cell>
          <cell r="J926">
            <v>11</v>
          </cell>
          <cell r="K926">
            <v>6</v>
          </cell>
          <cell r="L926">
            <v>18</v>
          </cell>
          <cell r="M926">
            <v>8</v>
          </cell>
          <cell r="N926">
            <v>8</v>
          </cell>
          <cell r="O926">
            <v>12</v>
          </cell>
          <cell r="P926">
            <v>8</v>
          </cell>
          <cell r="Q926">
            <v>16</v>
          </cell>
          <cell r="R926">
            <v>9</v>
          </cell>
          <cell r="S926">
            <v>13</v>
          </cell>
          <cell r="T926">
            <v>12</v>
          </cell>
          <cell r="U926">
            <v>16</v>
          </cell>
          <cell r="V926">
            <v>9</v>
          </cell>
          <cell r="W926">
            <v>11</v>
          </cell>
          <cell r="X926">
            <v>16</v>
          </cell>
          <cell r="Y926">
            <v>6</v>
          </cell>
          <cell r="Z926">
            <v>12</v>
          </cell>
          <cell r="AA926">
            <v>21</v>
          </cell>
          <cell r="AB926">
            <v>5</v>
          </cell>
          <cell r="AC926">
            <v>9</v>
          </cell>
          <cell r="AD926">
            <v>8</v>
          </cell>
          <cell r="AE926">
            <v>4</v>
          </cell>
          <cell r="AF926">
            <v>14</v>
          </cell>
          <cell r="AG926">
            <v>9</v>
          </cell>
          <cell r="AH926">
            <v>8</v>
          </cell>
          <cell r="AI926">
            <v>10</v>
          </cell>
          <cell r="AJ926">
            <v>13</v>
          </cell>
          <cell r="AK926">
            <v>11</v>
          </cell>
          <cell r="AL926">
            <v>13</v>
          </cell>
          <cell r="AM926">
            <v>16</v>
          </cell>
          <cell r="AN926">
            <v>16</v>
          </cell>
          <cell r="AO926">
            <v>13</v>
          </cell>
          <cell r="AP926">
            <v>15</v>
          </cell>
          <cell r="AQ926">
            <v>15</v>
          </cell>
          <cell r="AR926">
            <v>15</v>
          </cell>
          <cell r="AS926">
            <v>21</v>
          </cell>
          <cell r="AT926">
            <v>17</v>
          </cell>
          <cell r="AU926">
            <v>18</v>
          </cell>
          <cell r="AV926">
            <v>29</v>
          </cell>
          <cell r="AW926">
            <v>20</v>
          </cell>
          <cell r="AX926">
            <v>16</v>
          </cell>
          <cell r="AY926">
            <v>18</v>
          </cell>
          <cell r="AZ926">
            <v>10</v>
          </cell>
          <cell r="BA926">
            <v>12</v>
          </cell>
          <cell r="BB926">
            <v>17</v>
          </cell>
          <cell r="BC926">
            <v>18</v>
          </cell>
          <cell r="BD926">
            <v>13</v>
          </cell>
          <cell r="BE926">
            <v>15</v>
          </cell>
          <cell r="BF926">
            <v>14</v>
          </cell>
          <cell r="BG926">
            <v>17</v>
          </cell>
          <cell r="BH926">
            <v>19</v>
          </cell>
          <cell r="BI926">
            <v>8</v>
          </cell>
          <cell r="BJ926">
            <v>16</v>
          </cell>
          <cell r="BK926">
            <v>8</v>
          </cell>
          <cell r="BL926">
            <v>14</v>
          </cell>
          <cell r="BM926">
            <v>12</v>
          </cell>
          <cell r="BN926">
            <v>18</v>
          </cell>
          <cell r="BO926">
            <v>23</v>
          </cell>
          <cell r="BP926">
            <v>10</v>
          </cell>
          <cell r="BQ926">
            <v>8</v>
          </cell>
          <cell r="BR926">
            <v>16</v>
          </cell>
          <cell r="BS926">
            <v>14</v>
          </cell>
          <cell r="BT926">
            <v>22</v>
          </cell>
          <cell r="BU926">
            <v>23</v>
          </cell>
          <cell r="BV926">
            <v>19</v>
          </cell>
          <cell r="BW926">
            <v>20</v>
          </cell>
          <cell r="BX926">
            <v>15</v>
          </cell>
          <cell r="BY926">
            <v>16</v>
          </cell>
          <cell r="BZ926">
            <v>18</v>
          </cell>
          <cell r="CA926">
            <v>20</v>
          </cell>
          <cell r="CB926">
            <v>13</v>
          </cell>
          <cell r="CC926">
            <v>15</v>
          </cell>
          <cell r="CD926">
            <v>17</v>
          </cell>
          <cell r="CE926">
            <v>9</v>
          </cell>
          <cell r="CF926">
            <v>10</v>
          </cell>
          <cell r="CG926">
            <v>7</v>
          </cell>
          <cell r="CH926">
            <v>10</v>
          </cell>
          <cell r="CI926">
            <v>9</v>
          </cell>
          <cell r="CJ926">
            <v>7</v>
          </cell>
          <cell r="CK926">
            <v>8</v>
          </cell>
          <cell r="CL926">
            <v>4</v>
          </cell>
          <cell r="CM926">
            <v>2</v>
          </cell>
          <cell r="CN926">
            <v>5</v>
          </cell>
          <cell r="CO926">
            <v>2</v>
          </cell>
          <cell r="CP926">
            <v>3</v>
          </cell>
          <cell r="CQ926">
            <v>2</v>
          </cell>
          <cell r="CR926">
            <v>1</v>
          </cell>
          <cell r="CS926">
            <v>3</v>
          </cell>
          <cell r="CT926">
            <v>1</v>
          </cell>
          <cell r="CU926">
            <v>1</v>
          </cell>
          <cell r="CV926">
            <v>0</v>
          </cell>
          <cell r="CW926">
            <v>0</v>
          </cell>
          <cell r="CX926">
            <v>1</v>
          </cell>
          <cell r="CY926">
            <v>1</v>
          </cell>
          <cell r="CZ926">
            <v>0</v>
          </cell>
          <cell r="DA926">
            <v>0</v>
          </cell>
          <cell r="DB926">
            <v>0</v>
          </cell>
          <cell r="DC926">
            <v>0</v>
          </cell>
          <cell r="DD926">
            <v>0</v>
          </cell>
          <cell r="DE926">
            <v>0</v>
          </cell>
        </row>
        <row r="927">
          <cell r="A927" t="str">
            <v>ﾋﾐｿﾉ62</v>
          </cell>
          <cell r="B927" t="str">
            <v>ﾋﾐｿﾉ</v>
          </cell>
          <cell r="C927">
            <v>6</v>
          </cell>
          <cell r="D927">
            <v>2</v>
          </cell>
          <cell r="E927">
            <v>10</v>
          </cell>
          <cell r="F927">
            <v>4</v>
          </cell>
          <cell r="G927">
            <v>16</v>
          </cell>
          <cell r="H927">
            <v>10</v>
          </cell>
          <cell r="I927">
            <v>13</v>
          </cell>
          <cell r="J927">
            <v>8</v>
          </cell>
          <cell r="K927">
            <v>12</v>
          </cell>
          <cell r="L927">
            <v>11</v>
          </cell>
          <cell r="M927">
            <v>8</v>
          </cell>
          <cell r="N927">
            <v>6</v>
          </cell>
          <cell r="O927">
            <v>9</v>
          </cell>
          <cell r="P927">
            <v>11</v>
          </cell>
          <cell r="Q927">
            <v>16</v>
          </cell>
          <cell r="R927">
            <v>14</v>
          </cell>
          <cell r="S927">
            <v>9</v>
          </cell>
          <cell r="T927">
            <v>14</v>
          </cell>
          <cell r="U927">
            <v>16</v>
          </cell>
          <cell r="V927">
            <v>14</v>
          </cell>
          <cell r="W927">
            <v>12</v>
          </cell>
          <cell r="X927">
            <v>5</v>
          </cell>
          <cell r="Y927">
            <v>15</v>
          </cell>
          <cell r="Z927">
            <v>12</v>
          </cell>
          <cell r="AA927">
            <v>13</v>
          </cell>
          <cell r="AB927">
            <v>9</v>
          </cell>
          <cell r="AC927">
            <v>4</v>
          </cell>
          <cell r="AD927">
            <v>10</v>
          </cell>
          <cell r="AE927">
            <v>10</v>
          </cell>
          <cell r="AF927">
            <v>9</v>
          </cell>
          <cell r="AG927">
            <v>12</v>
          </cell>
          <cell r="AH927">
            <v>13</v>
          </cell>
          <cell r="AI927">
            <v>10</v>
          </cell>
          <cell r="AJ927">
            <v>10</v>
          </cell>
          <cell r="AK927">
            <v>12</v>
          </cell>
          <cell r="AL927">
            <v>12</v>
          </cell>
          <cell r="AM927">
            <v>23</v>
          </cell>
          <cell r="AN927">
            <v>10</v>
          </cell>
          <cell r="AO927">
            <v>12</v>
          </cell>
          <cell r="AP927">
            <v>12</v>
          </cell>
          <cell r="AQ927">
            <v>8</v>
          </cell>
          <cell r="AR927">
            <v>19</v>
          </cell>
          <cell r="AS927">
            <v>14</v>
          </cell>
          <cell r="AT927">
            <v>23</v>
          </cell>
          <cell r="AU927">
            <v>18</v>
          </cell>
          <cell r="AV927">
            <v>21</v>
          </cell>
          <cell r="AW927">
            <v>17</v>
          </cell>
          <cell r="AX927">
            <v>15</v>
          </cell>
          <cell r="AY927">
            <v>22</v>
          </cell>
          <cell r="AZ927">
            <v>14</v>
          </cell>
          <cell r="BA927">
            <v>14</v>
          </cell>
          <cell r="BB927">
            <v>17</v>
          </cell>
          <cell r="BC927">
            <v>10</v>
          </cell>
          <cell r="BD927">
            <v>12</v>
          </cell>
          <cell r="BE927">
            <v>13</v>
          </cell>
          <cell r="BF927">
            <v>13</v>
          </cell>
          <cell r="BG927">
            <v>12</v>
          </cell>
          <cell r="BH927">
            <v>15</v>
          </cell>
          <cell r="BI927">
            <v>16</v>
          </cell>
          <cell r="BJ927">
            <v>15</v>
          </cell>
          <cell r="BK927">
            <v>16</v>
          </cell>
          <cell r="BL927">
            <v>17</v>
          </cell>
          <cell r="BM927">
            <v>13</v>
          </cell>
          <cell r="BN927">
            <v>17</v>
          </cell>
          <cell r="BO927">
            <v>20</v>
          </cell>
          <cell r="BP927">
            <v>13</v>
          </cell>
          <cell r="BQ927">
            <v>13</v>
          </cell>
          <cell r="BR927">
            <v>18</v>
          </cell>
          <cell r="BS927">
            <v>21</v>
          </cell>
          <cell r="BT927">
            <v>29</v>
          </cell>
          <cell r="BU927">
            <v>25</v>
          </cell>
          <cell r="BV927">
            <v>16</v>
          </cell>
          <cell r="BW927">
            <v>25</v>
          </cell>
          <cell r="BX927">
            <v>17</v>
          </cell>
          <cell r="BY927">
            <v>6</v>
          </cell>
          <cell r="BZ927">
            <v>13</v>
          </cell>
          <cell r="CA927">
            <v>13</v>
          </cell>
          <cell r="CB927">
            <v>21</v>
          </cell>
          <cell r="CC927">
            <v>13</v>
          </cell>
          <cell r="CD927">
            <v>17</v>
          </cell>
          <cell r="CE927">
            <v>6</v>
          </cell>
          <cell r="CF927">
            <v>15</v>
          </cell>
          <cell r="CG927">
            <v>11</v>
          </cell>
          <cell r="CH927">
            <v>12</v>
          </cell>
          <cell r="CI927">
            <v>7</v>
          </cell>
          <cell r="CJ927">
            <v>6</v>
          </cell>
          <cell r="CK927">
            <v>10</v>
          </cell>
          <cell r="CL927">
            <v>10</v>
          </cell>
          <cell r="CM927">
            <v>4</v>
          </cell>
          <cell r="CN927">
            <v>6</v>
          </cell>
          <cell r="CO927">
            <v>8</v>
          </cell>
          <cell r="CP927">
            <v>5</v>
          </cell>
          <cell r="CQ927">
            <v>7</v>
          </cell>
          <cell r="CR927">
            <v>1</v>
          </cell>
          <cell r="CS927">
            <v>2</v>
          </cell>
          <cell r="CT927">
            <v>2</v>
          </cell>
          <cell r="CU927">
            <v>2</v>
          </cell>
          <cell r="CV927">
            <v>2</v>
          </cell>
          <cell r="CW927">
            <v>0</v>
          </cell>
          <cell r="CX927">
            <v>1</v>
          </cell>
          <cell r="CY927">
            <v>1</v>
          </cell>
          <cell r="CZ927">
            <v>0</v>
          </cell>
          <cell r="DA927">
            <v>0</v>
          </cell>
          <cell r="DB927">
            <v>0</v>
          </cell>
          <cell r="DC927">
            <v>2</v>
          </cell>
          <cell r="DD927">
            <v>0</v>
          </cell>
          <cell r="DE927">
            <v>0</v>
          </cell>
        </row>
        <row r="928">
          <cell r="A928" t="str">
            <v>ﾋﾗｸﾁ61</v>
          </cell>
          <cell r="B928" t="str">
            <v>ﾋﾗｸﾁ</v>
          </cell>
          <cell r="C928">
            <v>6</v>
          </cell>
          <cell r="D928">
            <v>1</v>
          </cell>
          <cell r="E928">
            <v>6</v>
          </cell>
          <cell r="F928">
            <v>14</v>
          </cell>
          <cell r="G928">
            <v>15</v>
          </cell>
          <cell r="H928">
            <v>21</v>
          </cell>
          <cell r="I928">
            <v>23</v>
          </cell>
          <cell r="J928">
            <v>17</v>
          </cell>
          <cell r="K928">
            <v>19</v>
          </cell>
          <cell r="L928">
            <v>22</v>
          </cell>
          <cell r="M928">
            <v>14</v>
          </cell>
          <cell r="N928">
            <v>15</v>
          </cell>
          <cell r="O928">
            <v>5</v>
          </cell>
          <cell r="P928">
            <v>13</v>
          </cell>
          <cell r="Q928">
            <v>16</v>
          </cell>
          <cell r="R928">
            <v>12</v>
          </cell>
          <cell r="S928">
            <v>18</v>
          </cell>
          <cell r="T928">
            <v>16</v>
          </cell>
          <cell r="U928">
            <v>10</v>
          </cell>
          <cell r="V928">
            <v>13</v>
          </cell>
          <cell r="W928">
            <v>10</v>
          </cell>
          <cell r="X928">
            <v>13</v>
          </cell>
          <cell r="Y928">
            <v>10</v>
          </cell>
          <cell r="Z928">
            <v>15</v>
          </cell>
          <cell r="AA928">
            <v>11</v>
          </cell>
          <cell r="AB928">
            <v>12</v>
          </cell>
          <cell r="AC928">
            <v>11</v>
          </cell>
          <cell r="AD928">
            <v>15</v>
          </cell>
          <cell r="AE928">
            <v>11</v>
          </cell>
          <cell r="AF928">
            <v>12</v>
          </cell>
          <cell r="AG928">
            <v>12</v>
          </cell>
          <cell r="AH928">
            <v>11</v>
          </cell>
          <cell r="AI928">
            <v>20</v>
          </cell>
          <cell r="AJ928">
            <v>11</v>
          </cell>
          <cell r="AK928">
            <v>17</v>
          </cell>
          <cell r="AL928">
            <v>14</v>
          </cell>
          <cell r="AM928">
            <v>25</v>
          </cell>
          <cell r="AN928">
            <v>17</v>
          </cell>
          <cell r="AO928">
            <v>22</v>
          </cell>
          <cell r="AP928">
            <v>19</v>
          </cell>
          <cell r="AQ928">
            <v>20</v>
          </cell>
          <cell r="AR928">
            <v>15</v>
          </cell>
          <cell r="AS928">
            <v>21</v>
          </cell>
          <cell r="AT928">
            <v>18</v>
          </cell>
          <cell r="AU928">
            <v>18</v>
          </cell>
          <cell r="AV928">
            <v>28</v>
          </cell>
          <cell r="AW928">
            <v>20</v>
          </cell>
          <cell r="AX928">
            <v>23</v>
          </cell>
          <cell r="AY928">
            <v>23</v>
          </cell>
          <cell r="AZ928">
            <v>20</v>
          </cell>
          <cell r="BA928">
            <v>20</v>
          </cell>
          <cell r="BB928">
            <v>15</v>
          </cell>
          <cell r="BC928">
            <v>18</v>
          </cell>
          <cell r="BD928">
            <v>12</v>
          </cell>
          <cell r="BE928">
            <v>11</v>
          </cell>
          <cell r="BF928">
            <v>9</v>
          </cell>
          <cell r="BG928">
            <v>18</v>
          </cell>
          <cell r="BH928">
            <v>9</v>
          </cell>
          <cell r="BI928">
            <v>19</v>
          </cell>
          <cell r="BJ928">
            <v>19</v>
          </cell>
          <cell r="BK928">
            <v>24</v>
          </cell>
          <cell r="BL928">
            <v>26</v>
          </cell>
          <cell r="BM928">
            <v>21</v>
          </cell>
          <cell r="BN928">
            <v>16</v>
          </cell>
          <cell r="BO928">
            <v>16</v>
          </cell>
          <cell r="BP928">
            <v>15</v>
          </cell>
          <cell r="BQ928">
            <v>17</v>
          </cell>
          <cell r="BR928">
            <v>22</v>
          </cell>
          <cell r="BS928">
            <v>28</v>
          </cell>
          <cell r="BT928">
            <v>25</v>
          </cell>
          <cell r="BU928">
            <v>27</v>
          </cell>
          <cell r="BV928">
            <v>22</v>
          </cell>
          <cell r="BW928">
            <v>27</v>
          </cell>
          <cell r="BX928">
            <v>9</v>
          </cell>
          <cell r="BY928">
            <v>13</v>
          </cell>
          <cell r="BZ928">
            <v>19</v>
          </cell>
          <cell r="CA928">
            <v>16</v>
          </cell>
          <cell r="CB928">
            <v>15</v>
          </cell>
          <cell r="CC928">
            <v>18</v>
          </cell>
          <cell r="CD928">
            <v>10</v>
          </cell>
          <cell r="CE928">
            <v>12</v>
          </cell>
          <cell r="CF928">
            <v>5</v>
          </cell>
          <cell r="CG928">
            <v>13</v>
          </cell>
          <cell r="CH928">
            <v>5</v>
          </cell>
          <cell r="CI928">
            <v>12</v>
          </cell>
          <cell r="CJ928">
            <v>8</v>
          </cell>
          <cell r="CK928">
            <v>6</v>
          </cell>
          <cell r="CL928">
            <v>12</v>
          </cell>
          <cell r="CM928">
            <v>5</v>
          </cell>
          <cell r="CN928">
            <v>4</v>
          </cell>
          <cell r="CO928">
            <v>6</v>
          </cell>
          <cell r="CP928">
            <v>7</v>
          </cell>
          <cell r="CQ928">
            <v>3</v>
          </cell>
          <cell r="CR928">
            <v>3</v>
          </cell>
          <cell r="CS928">
            <v>3</v>
          </cell>
          <cell r="CT928">
            <v>0</v>
          </cell>
          <cell r="CU928">
            <v>2</v>
          </cell>
          <cell r="CV928">
            <v>1</v>
          </cell>
          <cell r="CW928">
            <v>1</v>
          </cell>
          <cell r="CX928">
            <v>0</v>
          </cell>
          <cell r="CY928">
            <v>0</v>
          </cell>
          <cell r="CZ928">
            <v>0</v>
          </cell>
          <cell r="DA928">
            <v>1</v>
          </cell>
          <cell r="DB928">
            <v>0</v>
          </cell>
          <cell r="DC928">
            <v>0</v>
          </cell>
          <cell r="DD928">
            <v>0</v>
          </cell>
          <cell r="DE928">
            <v>0</v>
          </cell>
        </row>
        <row r="929">
          <cell r="A929" t="str">
            <v>ﾋﾗｸﾁ62</v>
          </cell>
          <cell r="B929" t="str">
            <v>ﾋﾗｸﾁ</v>
          </cell>
          <cell r="C929">
            <v>6</v>
          </cell>
          <cell r="D929">
            <v>2</v>
          </cell>
          <cell r="E929">
            <v>10</v>
          </cell>
          <cell r="F929">
            <v>9</v>
          </cell>
          <cell r="G929">
            <v>19</v>
          </cell>
          <cell r="H929">
            <v>14</v>
          </cell>
          <cell r="I929">
            <v>11</v>
          </cell>
          <cell r="J929">
            <v>12</v>
          </cell>
          <cell r="K929">
            <v>11</v>
          </cell>
          <cell r="L929">
            <v>12</v>
          </cell>
          <cell r="M929">
            <v>14</v>
          </cell>
          <cell r="N929">
            <v>18</v>
          </cell>
          <cell r="O929">
            <v>13</v>
          </cell>
          <cell r="P929">
            <v>14</v>
          </cell>
          <cell r="Q929">
            <v>15</v>
          </cell>
          <cell r="R929">
            <v>10</v>
          </cell>
          <cell r="S929">
            <v>14</v>
          </cell>
          <cell r="T929">
            <v>12</v>
          </cell>
          <cell r="U929">
            <v>17</v>
          </cell>
          <cell r="V929">
            <v>10</v>
          </cell>
          <cell r="W929">
            <v>10</v>
          </cell>
          <cell r="X929">
            <v>6</v>
          </cell>
          <cell r="Y929">
            <v>15</v>
          </cell>
          <cell r="Z929">
            <v>7</v>
          </cell>
          <cell r="AA929">
            <v>16</v>
          </cell>
          <cell r="AB929">
            <v>17</v>
          </cell>
          <cell r="AC929">
            <v>13</v>
          </cell>
          <cell r="AD929">
            <v>9</v>
          </cell>
          <cell r="AE929">
            <v>6</v>
          </cell>
          <cell r="AF929">
            <v>10</v>
          </cell>
          <cell r="AG929">
            <v>15</v>
          </cell>
          <cell r="AH929">
            <v>14</v>
          </cell>
          <cell r="AI929">
            <v>15</v>
          </cell>
          <cell r="AJ929">
            <v>16</v>
          </cell>
          <cell r="AK929">
            <v>25</v>
          </cell>
          <cell r="AL929">
            <v>18</v>
          </cell>
          <cell r="AM929">
            <v>22</v>
          </cell>
          <cell r="AN929">
            <v>12</v>
          </cell>
          <cell r="AO929">
            <v>22</v>
          </cell>
          <cell r="AP929">
            <v>17</v>
          </cell>
          <cell r="AQ929">
            <v>20</v>
          </cell>
          <cell r="AR929">
            <v>24</v>
          </cell>
          <cell r="AS929">
            <v>23</v>
          </cell>
          <cell r="AT929">
            <v>19</v>
          </cell>
          <cell r="AU929">
            <v>16</v>
          </cell>
          <cell r="AV929">
            <v>21</v>
          </cell>
          <cell r="AW929">
            <v>17</v>
          </cell>
          <cell r="AX929">
            <v>19</v>
          </cell>
          <cell r="AY929">
            <v>14</v>
          </cell>
          <cell r="AZ929">
            <v>19</v>
          </cell>
          <cell r="BA929">
            <v>13</v>
          </cell>
          <cell r="BB929">
            <v>20</v>
          </cell>
          <cell r="BC929">
            <v>20</v>
          </cell>
          <cell r="BD929">
            <v>11</v>
          </cell>
          <cell r="BE929">
            <v>17</v>
          </cell>
          <cell r="BF929">
            <v>13</v>
          </cell>
          <cell r="BG929">
            <v>14</v>
          </cell>
          <cell r="BH929">
            <v>20</v>
          </cell>
          <cell r="BI929">
            <v>20</v>
          </cell>
          <cell r="BJ929">
            <v>19</v>
          </cell>
          <cell r="BK929">
            <v>38</v>
          </cell>
          <cell r="BL929">
            <v>19</v>
          </cell>
          <cell r="BM929">
            <v>15</v>
          </cell>
          <cell r="BN929">
            <v>26</v>
          </cell>
          <cell r="BO929">
            <v>20</v>
          </cell>
          <cell r="BP929">
            <v>21</v>
          </cell>
          <cell r="BQ929">
            <v>16</v>
          </cell>
          <cell r="BR929">
            <v>29</v>
          </cell>
          <cell r="BS929">
            <v>21</v>
          </cell>
          <cell r="BT929">
            <v>32</v>
          </cell>
          <cell r="BU929">
            <v>23</v>
          </cell>
          <cell r="BV929">
            <v>26</v>
          </cell>
          <cell r="BW929">
            <v>23</v>
          </cell>
          <cell r="BX929">
            <v>12</v>
          </cell>
          <cell r="BY929">
            <v>8</v>
          </cell>
          <cell r="BZ929">
            <v>16</v>
          </cell>
          <cell r="CA929">
            <v>19</v>
          </cell>
          <cell r="CB929">
            <v>13</v>
          </cell>
          <cell r="CC929">
            <v>9</v>
          </cell>
          <cell r="CD929">
            <v>14</v>
          </cell>
          <cell r="CE929">
            <v>10</v>
          </cell>
          <cell r="CF929">
            <v>12</v>
          </cell>
          <cell r="CG929">
            <v>21</v>
          </cell>
          <cell r="CH929">
            <v>8</v>
          </cell>
          <cell r="CI929">
            <v>16</v>
          </cell>
          <cell r="CJ929">
            <v>11</v>
          </cell>
          <cell r="CK929">
            <v>8</v>
          </cell>
          <cell r="CL929">
            <v>8</v>
          </cell>
          <cell r="CM929">
            <v>13</v>
          </cell>
          <cell r="CN929">
            <v>5</v>
          </cell>
          <cell r="CO929">
            <v>12</v>
          </cell>
          <cell r="CP929">
            <v>11</v>
          </cell>
          <cell r="CQ929">
            <v>14</v>
          </cell>
          <cell r="CR929">
            <v>9</v>
          </cell>
          <cell r="CS929">
            <v>4</v>
          </cell>
          <cell r="CT929">
            <v>1</v>
          </cell>
          <cell r="CU929">
            <v>2</v>
          </cell>
          <cell r="CV929">
            <v>1</v>
          </cell>
          <cell r="CW929">
            <v>2</v>
          </cell>
          <cell r="CX929">
            <v>1</v>
          </cell>
          <cell r="CY929">
            <v>1</v>
          </cell>
          <cell r="CZ929">
            <v>2</v>
          </cell>
          <cell r="DA929">
            <v>0</v>
          </cell>
          <cell r="DB929">
            <v>1</v>
          </cell>
          <cell r="DC929">
            <v>0</v>
          </cell>
          <cell r="DD929">
            <v>0</v>
          </cell>
          <cell r="DE929">
            <v>0</v>
          </cell>
        </row>
        <row r="930">
          <cell r="A930" t="str">
            <v>ﾎﾘﾔ 61</v>
          </cell>
          <cell r="B930" t="str">
            <v xml:space="preserve">ﾎﾘﾔ </v>
          </cell>
          <cell r="C930">
            <v>6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1</v>
          </cell>
          <cell r="L930">
            <v>0</v>
          </cell>
          <cell r="M930">
            <v>1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1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1</v>
          </cell>
          <cell r="AK930">
            <v>0</v>
          </cell>
          <cell r="AL930">
            <v>1</v>
          </cell>
          <cell r="AM930">
            <v>2</v>
          </cell>
          <cell r="AN930">
            <v>1</v>
          </cell>
          <cell r="AO930">
            <v>0</v>
          </cell>
          <cell r="AP930">
            <v>1</v>
          </cell>
          <cell r="AQ930">
            <v>0</v>
          </cell>
          <cell r="AR930">
            <v>1</v>
          </cell>
          <cell r="AS930">
            <v>0</v>
          </cell>
          <cell r="AT930">
            <v>0</v>
          </cell>
          <cell r="AU930">
            <v>1</v>
          </cell>
          <cell r="AV930">
            <v>0</v>
          </cell>
          <cell r="AW930">
            <v>1</v>
          </cell>
          <cell r="AX930">
            <v>0</v>
          </cell>
          <cell r="AY930">
            <v>0</v>
          </cell>
          <cell r="AZ930">
            <v>0</v>
          </cell>
          <cell r="BA930">
            <v>2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1</v>
          </cell>
          <cell r="BJ930">
            <v>2</v>
          </cell>
          <cell r="BK930">
            <v>0</v>
          </cell>
          <cell r="BL930">
            <v>0</v>
          </cell>
          <cell r="BM930">
            <v>0</v>
          </cell>
          <cell r="BN930">
            <v>1</v>
          </cell>
          <cell r="BO930">
            <v>0</v>
          </cell>
          <cell r="BP930">
            <v>2</v>
          </cell>
          <cell r="BQ930">
            <v>0</v>
          </cell>
          <cell r="BR930">
            <v>2</v>
          </cell>
          <cell r="BS930">
            <v>2</v>
          </cell>
          <cell r="BT930">
            <v>2</v>
          </cell>
          <cell r="BU930">
            <v>4</v>
          </cell>
          <cell r="BV930">
            <v>0</v>
          </cell>
          <cell r="BW930">
            <v>2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1</v>
          </cell>
          <cell r="CC930">
            <v>0</v>
          </cell>
          <cell r="CD930">
            <v>0</v>
          </cell>
          <cell r="CE930">
            <v>0</v>
          </cell>
          <cell r="CF930">
            <v>1</v>
          </cell>
          <cell r="CG930">
            <v>0</v>
          </cell>
          <cell r="CH930">
            <v>1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0</v>
          </cell>
          <cell r="CN930">
            <v>0</v>
          </cell>
          <cell r="CO930">
            <v>0</v>
          </cell>
          <cell r="CP930">
            <v>0</v>
          </cell>
          <cell r="CQ930">
            <v>0</v>
          </cell>
          <cell r="CR930">
            <v>0</v>
          </cell>
          <cell r="CS930">
            <v>0</v>
          </cell>
          <cell r="CT930">
            <v>0</v>
          </cell>
          <cell r="CU930">
            <v>0</v>
          </cell>
          <cell r="CV930">
            <v>0</v>
          </cell>
          <cell r="CW930">
            <v>0</v>
          </cell>
          <cell r="CX930">
            <v>0</v>
          </cell>
          <cell r="CY930">
            <v>0</v>
          </cell>
          <cell r="CZ930">
            <v>0</v>
          </cell>
          <cell r="DA930">
            <v>0</v>
          </cell>
          <cell r="DB930">
            <v>0</v>
          </cell>
          <cell r="DC930">
            <v>0</v>
          </cell>
          <cell r="DD930">
            <v>0</v>
          </cell>
          <cell r="DE930">
            <v>0</v>
          </cell>
        </row>
        <row r="931">
          <cell r="A931" t="str">
            <v>ﾎﾘﾔ 62</v>
          </cell>
          <cell r="B931" t="str">
            <v xml:space="preserve">ﾎﾘﾔ </v>
          </cell>
          <cell r="C931">
            <v>6</v>
          </cell>
          <cell r="D931">
            <v>2</v>
          </cell>
          <cell r="E931">
            <v>1</v>
          </cell>
          <cell r="F931">
            <v>1</v>
          </cell>
          <cell r="G931">
            <v>2</v>
          </cell>
          <cell r="H931">
            <v>0</v>
          </cell>
          <cell r="I931">
            <v>0</v>
          </cell>
          <cell r="J931">
            <v>0</v>
          </cell>
          <cell r="K931">
            <v>1</v>
          </cell>
          <cell r="L931">
            <v>1</v>
          </cell>
          <cell r="M931">
            <v>0</v>
          </cell>
          <cell r="N931">
            <v>0</v>
          </cell>
          <cell r="O931">
            <v>0</v>
          </cell>
          <cell r="P931">
            <v>1</v>
          </cell>
          <cell r="Q931">
            <v>0</v>
          </cell>
          <cell r="R931">
            <v>1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2</v>
          </cell>
          <cell r="Z931">
            <v>1</v>
          </cell>
          <cell r="AA931">
            <v>0</v>
          </cell>
          <cell r="AB931">
            <v>1</v>
          </cell>
          <cell r="AC931">
            <v>0</v>
          </cell>
          <cell r="AD931">
            <v>1</v>
          </cell>
          <cell r="AE931">
            <v>1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1</v>
          </cell>
          <cell r="AM931">
            <v>1</v>
          </cell>
          <cell r="AN931">
            <v>1</v>
          </cell>
          <cell r="AO931">
            <v>0</v>
          </cell>
          <cell r="AP931">
            <v>1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1</v>
          </cell>
          <cell r="BA931">
            <v>0</v>
          </cell>
          <cell r="BB931">
            <v>1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1</v>
          </cell>
          <cell r="BK931">
            <v>0</v>
          </cell>
          <cell r="BL931">
            <v>1</v>
          </cell>
          <cell r="BM931">
            <v>1</v>
          </cell>
          <cell r="BN931">
            <v>1</v>
          </cell>
          <cell r="BO931">
            <v>1</v>
          </cell>
          <cell r="BP931">
            <v>1</v>
          </cell>
          <cell r="BQ931">
            <v>2</v>
          </cell>
          <cell r="BR931">
            <v>0</v>
          </cell>
          <cell r="BS931">
            <v>1</v>
          </cell>
          <cell r="BT931">
            <v>2</v>
          </cell>
          <cell r="BU931">
            <v>1</v>
          </cell>
          <cell r="BV931">
            <v>0</v>
          </cell>
          <cell r="BW931">
            <v>0</v>
          </cell>
          <cell r="BX931">
            <v>1</v>
          </cell>
          <cell r="BY931">
            <v>0</v>
          </cell>
          <cell r="BZ931">
            <v>2</v>
          </cell>
          <cell r="CA931">
            <v>0</v>
          </cell>
          <cell r="CB931">
            <v>0</v>
          </cell>
          <cell r="CC931">
            <v>1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1</v>
          </cell>
          <cell r="CK931">
            <v>0</v>
          </cell>
          <cell r="CL931">
            <v>0</v>
          </cell>
          <cell r="CM931">
            <v>2</v>
          </cell>
          <cell r="CN931">
            <v>1</v>
          </cell>
          <cell r="CO931">
            <v>0</v>
          </cell>
          <cell r="CP931">
            <v>1</v>
          </cell>
          <cell r="CQ931">
            <v>1</v>
          </cell>
          <cell r="CR931">
            <v>2</v>
          </cell>
          <cell r="CS931">
            <v>1</v>
          </cell>
          <cell r="CT931">
            <v>0</v>
          </cell>
          <cell r="CU931">
            <v>0</v>
          </cell>
          <cell r="CV931">
            <v>0</v>
          </cell>
          <cell r="CW931">
            <v>0</v>
          </cell>
          <cell r="CX931">
            <v>0</v>
          </cell>
          <cell r="CY931">
            <v>0</v>
          </cell>
          <cell r="CZ931">
            <v>0</v>
          </cell>
          <cell r="DA931">
            <v>0</v>
          </cell>
          <cell r="DB931">
            <v>0</v>
          </cell>
          <cell r="DC931">
            <v>0</v>
          </cell>
          <cell r="DD931">
            <v>0</v>
          </cell>
          <cell r="DE931">
            <v>0</v>
          </cell>
        </row>
        <row r="932">
          <cell r="A932" t="str">
            <v>ﾎﾝｻﾜ61</v>
          </cell>
          <cell r="B932" t="str">
            <v>ﾎﾝｻﾜ</v>
          </cell>
          <cell r="C932">
            <v>6</v>
          </cell>
          <cell r="D932">
            <v>1</v>
          </cell>
          <cell r="E932">
            <v>9</v>
          </cell>
          <cell r="F932">
            <v>8</v>
          </cell>
          <cell r="G932">
            <v>14</v>
          </cell>
          <cell r="H932">
            <v>20</v>
          </cell>
          <cell r="I932">
            <v>12</v>
          </cell>
          <cell r="J932">
            <v>6</v>
          </cell>
          <cell r="K932">
            <v>7</v>
          </cell>
          <cell r="L932">
            <v>10</v>
          </cell>
          <cell r="M932">
            <v>8</v>
          </cell>
          <cell r="N932">
            <v>14</v>
          </cell>
          <cell r="O932">
            <v>13</v>
          </cell>
          <cell r="P932">
            <v>21</v>
          </cell>
          <cell r="Q932">
            <v>7</v>
          </cell>
          <cell r="R932">
            <v>11</v>
          </cell>
          <cell r="S932">
            <v>11</v>
          </cell>
          <cell r="T932">
            <v>12</v>
          </cell>
          <cell r="U932">
            <v>8</v>
          </cell>
          <cell r="V932">
            <v>17</v>
          </cell>
          <cell r="W932">
            <v>14</v>
          </cell>
          <cell r="X932">
            <v>12</v>
          </cell>
          <cell r="Y932">
            <v>13</v>
          </cell>
          <cell r="Z932">
            <v>13</v>
          </cell>
          <cell r="AA932">
            <v>17</v>
          </cell>
          <cell r="AB932">
            <v>12</v>
          </cell>
          <cell r="AC932">
            <v>7</v>
          </cell>
          <cell r="AD932">
            <v>10</v>
          </cell>
          <cell r="AE932">
            <v>15</v>
          </cell>
          <cell r="AF932">
            <v>14</v>
          </cell>
          <cell r="AG932">
            <v>19</v>
          </cell>
          <cell r="AH932">
            <v>12</v>
          </cell>
          <cell r="AI932">
            <v>16</v>
          </cell>
          <cell r="AJ932">
            <v>15</v>
          </cell>
          <cell r="AK932">
            <v>15</v>
          </cell>
          <cell r="AL932">
            <v>21</v>
          </cell>
          <cell r="AM932">
            <v>16</v>
          </cell>
          <cell r="AN932">
            <v>18</v>
          </cell>
          <cell r="AO932">
            <v>14</v>
          </cell>
          <cell r="AP932">
            <v>19</v>
          </cell>
          <cell r="AQ932">
            <v>23</v>
          </cell>
          <cell r="AR932">
            <v>16</v>
          </cell>
          <cell r="AS932">
            <v>19</v>
          </cell>
          <cell r="AT932">
            <v>18</v>
          </cell>
          <cell r="AU932">
            <v>21</v>
          </cell>
          <cell r="AV932">
            <v>35</v>
          </cell>
          <cell r="AW932">
            <v>27</v>
          </cell>
          <cell r="AX932">
            <v>23</v>
          </cell>
          <cell r="AY932">
            <v>24</v>
          </cell>
          <cell r="AZ932">
            <v>15</v>
          </cell>
          <cell r="BA932">
            <v>22</v>
          </cell>
          <cell r="BB932">
            <v>18</v>
          </cell>
          <cell r="BC932">
            <v>22</v>
          </cell>
          <cell r="BD932">
            <v>11</v>
          </cell>
          <cell r="BE932">
            <v>12</v>
          </cell>
          <cell r="BF932">
            <v>17</v>
          </cell>
          <cell r="BG932">
            <v>16</v>
          </cell>
          <cell r="BH932">
            <v>15</v>
          </cell>
          <cell r="BI932">
            <v>15</v>
          </cell>
          <cell r="BJ932">
            <v>8</v>
          </cell>
          <cell r="BK932">
            <v>20</v>
          </cell>
          <cell r="BL932">
            <v>14</v>
          </cell>
          <cell r="BM932">
            <v>16</v>
          </cell>
          <cell r="BN932">
            <v>12</v>
          </cell>
          <cell r="BO932">
            <v>12</v>
          </cell>
          <cell r="BP932">
            <v>21</v>
          </cell>
          <cell r="BQ932">
            <v>20</v>
          </cell>
          <cell r="BR932">
            <v>14</v>
          </cell>
          <cell r="BS932">
            <v>20</v>
          </cell>
          <cell r="BT932">
            <v>20</v>
          </cell>
          <cell r="BU932">
            <v>16</v>
          </cell>
          <cell r="BV932">
            <v>20</v>
          </cell>
          <cell r="BW932">
            <v>13</v>
          </cell>
          <cell r="BX932">
            <v>11</v>
          </cell>
          <cell r="BY932">
            <v>17</v>
          </cell>
          <cell r="BZ932">
            <v>12</v>
          </cell>
          <cell r="CA932">
            <v>17</v>
          </cell>
          <cell r="CB932">
            <v>10</v>
          </cell>
          <cell r="CC932">
            <v>10</v>
          </cell>
          <cell r="CD932">
            <v>17</v>
          </cell>
          <cell r="CE932">
            <v>9</v>
          </cell>
          <cell r="CF932">
            <v>10</v>
          </cell>
          <cell r="CG932">
            <v>6</v>
          </cell>
          <cell r="CH932">
            <v>12</v>
          </cell>
          <cell r="CI932">
            <v>5</v>
          </cell>
          <cell r="CJ932">
            <v>6</v>
          </cell>
          <cell r="CK932">
            <v>8</v>
          </cell>
          <cell r="CL932">
            <v>4</v>
          </cell>
          <cell r="CM932">
            <v>8</v>
          </cell>
          <cell r="CN932">
            <v>5</v>
          </cell>
          <cell r="CO932">
            <v>2</v>
          </cell>
          <cell r="CP932">
            <v>1</v>
          </cell>
          <cell r="CQ932">
            <v>0</v>
          </cell>
          <cell r="CR932">
            <v>0</v>
          </cell>
          <cell r="CS932">
            <v>2</v>
          </cell>
          <cell r="CT932">
            <v>1</v>
          </cell>
          <cell r="CU932">
            <v>0</v>
          </cell>
          <cell r="CV932">
            <v>1</v>
          </cell>
          <cell r="CW932">
            <v>1</v>
          </cell>
          <cell r="CX932">
            <v>0</v>
          </cell>
          <cell r="CY932">
            <v>0</v>
          </cell>
          <cell r="CZ932">
            <v>0</v>
          </cell>
          <cell r="DA932">
            <v>0</v>
          </cell>
          <cell r="DB932">
            <v>0</v>
          </cell>
          <cell r="DC932">
            <v>0</v>
          </cell>
          <cell r="DD932">
            <v>0</v>
          </cell>
          <cell r="DE932">
            <v>0</v>
          </cell>
        </row>
        <row r="933">
          <cell r="A933" t="str">
            <v>ﾎﾝｻﾜ62</v>
          </cell>
          <cell r="B933" t="str">
            <v>ﾎﾝｻﾜ</v>
          </cell>
          <cell r="C933">
            <v>6</v>
          </cell>
          <cell r="D933">
            <v>2</v>
          </cell>
          <cell r="E933">
            <v>12</v>
          </cell>
          <cell r="F933">
            <v>8</v>
          </cell>
          <cell r="G933">
            <v>8</v>
          </cell>
          <cell r="H933">
            <v>10</v>
          </cell>
          <cell r="I933">
            <v>6</v>
          </cell>
          <cell r="J933">
            <v>12</v>
          </cell>
          <cell r="K933">
            <v>11</v>
          </cell>
          <cell r="L933">
            <v>7</v>
          </cell>
          <cell r="M933">
            <v>13</v>
          </cell>
          <cell r="N933">
            <v>9</v>
          </cell>
          <cell r="O933">
            <v>5</v>
          </cell>
          <cell r="P933">
            <v>15</v>
          </cell>
          <cell r="Q933">
            <v>13</v>
          </cell>
          <cell r="R933">
            <v>17</v>
          </cell>
          <cell r="S933">
            <v>5</v>
          </cell>
          <cell r="T933">
            <v>12</v>
          </cell>
          <cell r="U933">
            <v>15</v>
          </cell>
          <cell r="V933">
            <v>9</v>
          </cell>
          <cell r="W933">
            <v>9</v>
          </cell>
          <cell r="X933">
            <v>9</v>
          </cell>
          <cell r="Y933">
            <v>13</v>
          </cell>
          <cell r="Z933">
            <v>12</v>
          </cell>
          <cell r="AA933">
            <v>10</v>
          </cell>
          <cell r="AB933">
            <v>12</v>
          </cell>
          <cell r="AC933">
            <v>16</v>
          </cell>
          <cell r="AD933">
            <v>13</v>
          </cell>
          <cell r="AE933">
            <v>22</v>
          </cell>
          <cell r="AF933">
            <v>15</v>
          </cell>
          <cell r="AG933">
            <v>14</v>
          </cell>
          <cell r="AH933">
            <v>10</v>
          </cell>
          <cell r="AI933">
            <v>22</v>
          </cell>
          <cell r="AJ933">
            <v>17</v>
          </cell>
          <cell r="AK933">
            <v>17</v>
          </cell>
          <cell r="AL933">
            <v>17</v>
          </cell>
          <cell r="AM933">
            <v>17</v>
          </cell>
          <cell r="AN933">
            <v>20</v>
          </cell>
          <cell r="AO933">
            <v>13</v>
          </cell>
          <cell r="AP933">
            <v>18</v>
          </cell>
          <cell r="AQ933">
            <v>12</v>
          </cell>
          <cell r="AR933">
            <v>13</v>
          </cell>
          <cell r="AS933">
            <v>12</v>
          </cell>
          <cell r="AT933">
            <v>22</v>
          </cell>
          <cell r="AU933">
            <v>18</v>
          </cell>
          <cell r="AV933">
            <v>24</v>
          </cell>
          <cell r="AW933">
            <v>28</v>
          </cell>
          <cell r="AX933">
            <v>14</v>
          </cell>
          <cell r="AY933">
            <v>24</v>
          </cell>
          <cell r="AZ933">
            <v>20</v>
          </cell>
          <cell r="BA933">
            <v>6</v>
          </cell>
          <cell r="BB933">
            <v>26</v>
          </cell>
          <cell r="BC933">
            <v>20</v>
          </cell>
          <cell r="BD933">
            <v>6</v>
          </cell>
          <cell r="BE933">
            <v>14</v>
          </cell>
          <cell r="BF933">
            <v>15</v>
          </cell>
          <cell r="BG933">
            <v>18</v>
          </cell>
          <cell r="BH933">
            <v>14</v>
          </cell>
          <cell r="BI933">
            <v>12</v>
          </cell>
          <cell r="BJ933">
            <v>18</v>
          </cell>
          <cell r="BK933">
            <v>21</v>
          </cell>
          <cell r="BL933">
            <v>10</v>
          </cell>
          <cell r="BM933">
            <v>9</v>
          </cell>
          <cell r="BN933">
            <v>16</v>
          </cell>
          <cell r="BO933">
            <v>30</v>
          </cell>
          <cell r="BP933">
            <v>24</v>
          </cell>
          <cell r="BQ933">
            <v>18</v>
          </cell>
          <cell r="BR933">
            <v>15</v>
          </cell>
          <cell r="BS933">
            <v>17</v>
          </cell>
          <cell r="BT933">
            <v>27</v>
          </cell>
          <cell r="BU933">
            <v>13</v>
          </cell>
          <cell r="BV933">
            <v>27</v>
          </cell>
          <cell r="BW933">
            <v>15</v>
          </cell>
          <cell r="BX933">
            <v>16</v>
          </cell>
          <cell r="BY933">
            <v>13</v>
          </cell>
          <cell r="BZ933">
            <v>15</v>
          </cell>
          <cell r="CA933">
            <v>13</v>
          </cell>
          <cell r="CB933">
            <v>21</v>
          </cell>
          <cell r="CC933">
            <v>11</v>
          </cell>
          <cell r="CD933">
            <v>10</v>
          </cell>
          <cell r="CE933">
            <v>8</v>
          </cell>
          <cell r="CF933">
            <v>18</v>
          </cell>
          <cell r="CG933">
            <v>11</v>
          </cell>
          <cell r="CH933">
            <v>16</v>
          </cell>
          <cell r="CI933">
            <v>8</v>
          </cell>
          <cell r="CJ933">
            <v>15</v>
          </cell>
          <cell r="CK933">
            <v>10</v>
          </cell>
          <cell r="CL933">
            <v>9</v>
          </cell>
          <cell r="CM933">
            <v>5</v>
          </cell>
          <cell r="CN933">
            <v>6</v>
          </cell>
          <cell r="CO933">
            <v>4</v>
          </cell>
          <cell r="CP933">
            <v>7</v>
          </cell>
          <cell r="CQ933">
            <v>5</v>
          </cell>
          <cell r="CR933">
            <v>5</v>
          </cell>
          <cell r="CS933">
            <v>6</v>
          </cell>
          <cell r="CT933">
            <v>3</v>
          </cell>
          <cell r="CU933">
            <v>0</v>
          </cell>
          <cell r="CV933">
            <v>2</v>
          </cell>
          <cell r="CW933">
            <v>3</v>
          </cell>
          <cell r="CX933">
            <v>0</v>
          </cell>
          <cell r="CY933">
            <v>2</v>
          </cell>
          <cell r="CZ933">
            <v>1</v>
          </cell>
          <cell r="DA933">
            <v>0</v>
          </cell>
          <cell r="DB933">
            <v>0</v>
          </cell>
          <cell r="DC933">
            <v>0</v>
          </cell>
          <cell r="DD933">
            <v>0</v>
          </cell>
          <cell r="DE933">
            <v>1</v>
          </cell>
        </row>
        <row r="934">
          <cell r="A934" t="str">
            <v>ﾐﾔｸﾁ61</v>
          </cell>
          <cell r="B934" t="str">
            <v>ﾐﾔｸﾁ</v>
          </cell>
          <cell r="C934">
            <v>6</v>
          </cell>
          <cell r="D934">
            <v>1</v>
          </cell>
          <cell r="E934">
            <v>14</v>
          </cell>
          <cell r="F934">
            <v>17</v>
          </cell>
          <cell r="G934">
            <v>24</v>
          </cell>
          <cell r="H934">
            <v>22</v>
          </cell>
          <cell r="I934">
            <v>22</v>
          </cell>
          <cell r="J934">
            <v>26</v>
          </cell>
          <cell r="K934">
            <v>26</v>
          </cell>
          <cell r="L934">
            <v>31</v>
          </cell>
          <cell r="M934">
            <v>23</v>
          </cell>
          <cell r="N934">
            <v>17</v>
          </cell>
          <cell r="O934">
            <v>26</v>
          </cell>
          <cell r="P934">
            <v>29</v>
          </cell>
          <cell r="Q934">
            <v>27</v>
          </cell>
          <cell r="R934">
            <v>28</v>
          </cell>
          <cell r="S934">
            <v>27</v>
          </cell>
          <cell r="T934">
            <v>23</v>
          </cell>
          <cell r="U934">
            <v>19</v>
          </cell>
          <cell r="V934">
            <v>34</v>
          </cell>
          <cell r="W934">
            <v>20</v>
          </cell>
          <cell r="X934">
            <v>31</v>
          </cell>
          <cell r="Y934">
            <v>26</v>
          </cell>
          <cell r="Z934">
            <v>21</v>
          </cell>
          <cell r="AA934">
            <v>24</v>
          </cell>
          <cell r="AB934">
            <v>17</v>
          </cell>
          <cell r="AC934">
            <v>15</v>
          </cell>
          <cell r="AD934">
            <v>15</v>
          </cell>
          <cell r="AE934">
            <v>22</v>
          </cell>
          <cell r="AF934">
            <v>21</v>
          </cell>
          <cell r="AG934">
            <v>21</v>
          </cell>
          <cell r="AH934">
            <v>23</v>
          </cell>
          <cell r="AI934">
            <v>20</v>
          </cell>
          <cell r="AJ934">
            <v>23</v>
          </cell>
          <cell r="AK934">
            <v>34</v>
          </cell>
          <cell r="AL934">
            <v>20</v>
          </cell>
          <cell r="AM934">
            <v>25</v>
          </cell>
          <cell r="AN934">
            <v>32</v>
          </cell>
          <cell r="AO934">
            <v>32</v>
          </cell>
          <cell r="AP934">
            <v>25</v>
          </cell>
          <cell r="AQ934">
            <v>40</v>
          </cell>
          <cell r="AR934">
            <v>35</v>
          </cell>
          <cell r="AS934">
            <v>31</v>
          </cell>
          <cell r="AT934">
            <v>30</v>
          </cell>
          <cell r="AU934">
            <v>42</v>
          </cell>
          <cell r="AV934">
            <v>48</v>
          </cell>
          <cell r="AW934">
            <v>32</v>
          </cell>
          <cell r="AX934">
            <v>35</v>
          </cell>
          <cell r="AY934">
            <v>47</v>
          </cell>
          <cell r="AZ934">
            <v>29</v>
          </cell>
          <cell r="BA934">
            <v>32</v>
          </cell>
          <cell r="BB934">
            <v>21</v>
          </cell>
          <cell r="BC934">
            <v>39</v>
          </cell>
          <cell r="BD934">
            <v>18</v>
          </cell>
          <cell r="BE934">
            <v>27</v>
          </cell>
          <cell r="BF934">
            <v>24</v>
          </cell>
          <cell r="BG934">
            <v>21</v>
          </cell>
          <cell r="BH934">
            <v>34</v>
          </cell>
          <cell r="BI934">
            <v>33</v>
          </cell>
          <cell r="BJ934">
            <v>28</v>
          </cell>
          <cell r="BK934">
            <v>27</v>
          </cell>
          <cell r="BL934">
            <v>22</v>
          </cell>
          <cell r="BM934">
            <v>28</v>
          </cell>
          <cell r="BN934">
            <v>35</v>
          </cell>
          <cell r="BO934">
            <v>29</v>
          </cell>
          <cell r="BP934">
            <v>40</v>
          </cell>
          <cell r="BQ934">
            <v>37</v>
          </cell>
          <cell r="BR934">
            <v>40</v>
          </cell>
          <cell r="BS934">
            <v>41</v>
          </cell>
          <cell r="BT934">
            <v>54</v>
          </cell>
          <cell r="BU934">
            <v>46</v>
          </cell>
          <cell r="BV934">
            <v>44</v>
          </cell>
          <cell r="BW934">
            <v>39</v>
          </cell>
          <cell r="BX934">
            <v>31</v>
          </cell>
          <cell r="BY934">
            <v>28</v>
          </cell>
          <cell r="BZ934">
            <v>29</v>
          </cell>
          <cell r="CA934">
            <v>26</v>
          </cell>
          <cell r="CB934">
            <v>26</v>
          </cell>
          <cell r="CC934">
            <v>28</v>
          </cell>
          <cell r="CD934">
            <v>21</v>
          </cell>
          <cell r="CE934">
            <v>27</v>
          </cell>
          <cell r="CF934">
            <v>26</v>
          </cell>
          <cell r="CG934">
            <v>22</v>
          </cell>
          <cell r="CH934">
            <v>18</v>
          </cell>
          <cell r="CI934">
            <v>15</v>
          </cell>
          <cell r="CJ934">
            <v>20</v>
          </cell>
          <cell r="CK934">
            <v>15</v>
          </cell>
          <cell r="CL934">
            <v>10</v>
          </cell>
          <cell r="CM934">
            <v>19</v>
          </cell>
          <cell r="CN934">
            <v>6</v>
          </cell>
          <cell r="CO934">
            <v>4</v>
          </cell>
          <cell r="CP934">
            <v>13</v>
          </cell>
          <cell r="CQ934">
            <v>6</v>
          </cell>
          <cell r="CR934">
            <v>6</v>
          </cell>
          <cell r="CS934">
            <v>3</v>
          </cell>
          <cell r="CT934">
            <v>3</v>
          </cell>
          <cell r="CU934">
            <v>1</v>
          </cell>
          <cell r="CV934">
            <v>1</v>
          </cell>
          <cell r="CW934">
            <v>1</v>
          </cell>
          <cell r="CX934">
            <v>0</v>
          </cell>
          <cell r="CY934">
            <v>1</v>
          </cell>
          <cell r="CZ934">
            <v>0</v>
          </cell>
          <cell r="DA934">
            <v>0</v>
          </cell>
          <cell r="DB934">
            <v>0</v>
          </cell>
          <cell r="DC934">
            <v>0</v>
          </cell>
          <cell r="DD934">
            <v>0</v>
          </cell>
          <cell r="DE934">
            <v>0</v>
          </cell>
        </row>
        <row r="935">
          <cell r="A935" t="str">
            <v>ﾐﾔｸﾁ62</v>
          </cell>
          <cell r="B935" t="str">
            <v>ﾐﾔｸﾁ</v>
          </cell>
          <cell r="C935">
            <v>6</v>
          </cell>
          <cell r="D935">
            <v>2</v>
          </cell>
          <cell r="E935">
            <v>18</v>
          </cell>
          <cell r="F935">
            <v>17</v>
          </cell>
          <cell r="G935">
            <v>21</v>
          </cell>
          <cell r="H935">
            <v>12</v>
          </cell>
          <cell r="I935">
            <v>25</v>
          </cell>
          <cell r="J935">
            <v>20</v>
          </cell>
          <cell r="K935">
            <v>29</v>
          </cell>
          <cell r="L935">
            <v>24</v>
          </cell>
          <cell r="M935">
            <v>28</v>
          </cell>
          <cell r="N935">
            <v>32</v>
          </cell>
          <cell r="O935">
            <v>28</v>
          </cell>
          <cell r="P935">
            <v>27</v>
          </cell>
          <cell r="Q935">
            <v>24</v>
          </cell>
          <cell r="R935">
            <v>24</v>
          </cell>
          <cell r="S935">
            <v>29</v>
          </cell>
          <cell r="T935">
            <v>32</v>
          </cell>
          <cell r="U935">
            <v>22</v>
          </cell>
          <cell r="V935">
            <v>20</v>
          </cell>
          <cell r="W935">
            <v>30</v>
          </cell>
          <cell r="X935">
            <v>31</v>
          </cell>
          <cell r="Y935">
            <v>25</v>
          </cell>
          <cell r="Z935">
            <v>28</v>
          </cell>
          <cell r="AA935">
            <v>22</v>
          </cell>
          <cell r="AB935">
            <v>26</v>
          </cell>
          <cell r="AC935">
            <v>20</v>
          </cell>
          <cell r="AD935">
            <v>22</v>
          </cell>
          <cell r="AE935">
            <v>13</v>
          </cell>
          <cell r="AF935">
            <v>19</v>
          </cell>
          <cell r="AG935">
            <v>15</v>
          </cell>
          <cell r="AH935">
            <v>32</v>
          </cell>
          <cell r="AI935">
            <v>29</v>
          </cell>
          <cell r="AJ935">
            <v>23</v>
          </cell>
          <cell r="AK935">
            <v>27</v>
          </cell>
          <cell r="AL935">
            <v>24</v>
          </cell>
          <cell r="AM935">
            <v>32</v>
          </cell>
          <cell r="AN935">
            <v>43</v>
          </cell>
          <cell r="AO935">
            <v>23</v>
          </cell>
          <cell r="AP935">
            <v>26</v>
          </cell>
          <cell r="AQ935">
            <v>20</v>
          </cell>
          <cell r="AR935">
            <v>27</v>
          </cell>
          <cell r="AS935">
            <v>32</v>
          </cell>
          <cell r="AT935">
            <v>34</v>
          </cell>
          <cell r="AU935">
            <v>33</v>
          </cell>
          <cell r="AV935">
            <v>35</v>
          </cell>
          <cell r="AW935">
            <v>26</v>
          </cell>
          <cell r="AX935">
            <v>35</v>
          </cell>
          <cell r="AY935">
            <v>40</v>
          </cell>
          <cell r="AZ935">
            <v>32</v>
          </cell>
          <cell r="BA935">
            <v>25</v>
          </cell>
          <cell r="BB935">
            <v>30</v>
          </cell>
          <cell r="BC935">
            <v>30</v>
          </cell>
          <cell r="BD935">
            <v>23</v>
          </cell>
          <cell r="BE935">
            <v>24</v>
          </cell>
          <cell r="BF935">
            <v>30</v>
          </cell>
          <cell r="BG935">
            <v>20</v>
          </cell>
          <cell r="BH935">
            <v>29</v>
          </cell>
          <cell r="BI935">
            <v>27</v>
          </cell>
          <cell r="BJ935">
            <v>36</v>
          </cell>
          <cell r="BK935">
            <v>28</v>
          </cell>
          <cell r="BL935">
            <v>39</v>
          </cell>
          <cell r="BM935">
            <v>33</v>
          </cell>
          <cell r="BN935">
            <v>33</v>
          </cell>
          <cell r="BO935">
            <v>31</v>
          </cell>
          <cell r="BP935">
            <v>34</v>
          </cell>
          <cell r="BQ935">
            <v>39</v>
          </cell>
          <cell r="BR935">
            <v>32</v>
          </cell>
          <cell r="BS935">
            <v>52</v>
          </cell>
          <cell r="BT935">
            <v>37</v>
          </cell>
          <cell r="BU935">
            <v>52</v>
          </cell>
          <cell r="BV935">
            <v>46</v>
          </cell>
          <cell r="BW935">
            <v>32</v>
          </cell>
          <cell r="BX935">
            <v>22</v>
          </cell>
          <cell r="BY935">
            <v>26</v>
          </cell>
          <cell r="BZ935">
            <v>31</v>
          </cell>
          <cell r="CA935">
            <v>32</v>
          </cell>
          <cell r="CB935">
            <v>32</v>
          </cell>
          <cell r="CC935">
            <v>27</v>
          </cell>
          <cell r="CD935">
            <v>28</v>
          </cell>
          <cell r="CE935">
            <v>23</v>
          </cell>
          <cell r="CF935">
            <v>23</v>
          </cell>
          <cell r="CG935">
            <v>26</v>
          </cell>
          <cell r="CH935">
            <v>28</v>
          </cell>
          <cell r="CI935">
            <v>25</v>
          </cell>
          <cell r="CJ935">
            <v>26</v>
          </cell>
          <cell r="CK935">
            <v>20</v>
          </cell>
          <cell r="CL935">
            <v>18</v>
          </cell>
          <cell r="CM935">
            <v>14</v>
          </cell>
          <cell r="CN935">
            <v>14</v>
          </cell>
          <cell r="CO935">
            <v>22</v>
          </cell>
          <cell r="CP935">
            <v>13</v>
          </cell>
          <cell r="CQ935">
            <v>11</v>
          </cell>
          <cell r="CR935">
            <v>11</v>
          </cell>
          <cell r="CS935">
            <v>9</v>
          </cell>
          <cell r="CT935">
            <v>9</v>
          </cell>
          <cell r="CU935">
            <v>8</v>
          </cell>
          <cell r="CV935">
            <v>6</v>
          </cell>
          <cell r="CW935">
            <v>4</v>
          </cell>
          <cell r="CX935">
            <v>6</v>
          </cell>
          <cell r="CY935">
            <v>1</v>
          </cell>
          <cell r="CZ935">
            <v>0</v>
          </cell>
          <cell r="DA935">
            <v>1</v>
          </cell>
          <cell r="DB935">
            <v>0</v>
          </cell>
          <cell r="DC935">
            <v>0</v>
          </cell>
          <cell r="DD935">
            <v>1</v>
          </cell>
          <cell r="DE935">
            <v>1</v>
          </cell>
        </row>
        <row r="936">
          <cell r="A936" t="str">
            <v>ﾔﾜﾀ 61</v>
          </cell>
          <cell r="B936" t="str">
            <v xml:space="preserve">ﾔﾜﾀ </v>
          </cell>
          <cell r="C936">
            <v>6</v>
          </cell>
          <cell r="D936">
            <v>1</v>
          </cell>
          <cell r="E936">
            <v>2</v>
          </cell>
          <cell r="F936">
            <v>4</v>
          </cell>
          <cell r="G936">
            <v>2</v>
          </cell>
          <cell r="H936">
            <v>5</v>
          </cell>
          <cell r="I936">
            <v>1</v>
          </cell>
          <cell r="J936">
            <v>1</v>
          </cell>
          <cell r="K936">
            <v>4</v>
          </cell>
          <cell r="L936">
            <v>5</v>
          </cell>
          <cell r="M936">
            <v>5</v>
          </cell>
          <cell r="N936">
            <v>3</v>
          </cell>
          <cell r="O936">
            <v>6</v>
          </cell>
          <cell r="P936">
            <v>2</v>
          </cell>
          <cell r="Q936">
            <v>3</v>
          </cell>
          <cell r="R936">
            <v>4</v>
          </cell>
          <cell r="S936">
            <v>3</v>
          </cell>
          <cell r="T936">
            <v>4</v>
          </cell>
          <cell r="U936">
            <v>5</v>
          </cell>
          <cell r="V936">
            <v>0</v>
          </cell>
          <cell r="W936">
            <v>4</v>
          </cell>
          <cell r="X936">
            <v>2</v>
          </cell>
          <cell r="Y936">
            <v>2</v>
          </cell>
          <cell r="Z936">
            <v>5</v>
          </cell>
          <cell r="AA936">
            <v>4</v>
          </cell>
          <cell r="AB936">
            <v>1</v>
          </cell>
          <cell r="AC936">
            <v>4</v>
          </cell>
          <cell r="AD936">
            <v>1</v>
          </cell>
          <cell r="AE936">
            <v>5</v>
          </cell>
          <cell r="AF936">
            <v>1</v>
          </cell>
          <cell r="AG936">
            <v>2</v>
          </cell>
          <cell r="AH936">
            <v>5</v>
          </cell>
          <cell r="AI936">
            <v>8</v>
          </cell>
          <cell r="AJ936">
            <v>9</v>
          </cell>
          <cell r="AK936">
            <v>4</v>
          </cell>
          <cell r="AL936">
            <v>1</v>
          </cell>
          <cell r="AM936">
            <v>6</v>
          </cell>
          <cell r="AN936">
            <v>5</v>
          </cell>
          <cell r="AO936">
            <v>10</v>
          </cell>
          <cell r="AP936">
            <v>4</v>
          </cell>
          <cell r="AQ936">
            <v>4</v>
          </cell>
          <cell r="AR936">
            <v>5</v>
          </cell>
          <cell r="AS936">
            <v>5</v>
          </cell>
          <cell r="AT936">
            <v>5</v>
          </cell>
          <cell r="AU936">
            <v>2</v>
          </cell>
          <cell r="AV936">
            <v>6</v>
          </cell>
          <cell r="AW936">
            <v>4</v>
          </cell>
          <cell r="AX936">
            <v>2</v>
          </cell>
          <cell r="AY936">
            <v>6</v>
          </cell>
          <cell r="AZ936">
            <v>3</v>
          </cell>
          <cell r="BA936">
            <v>6</v>
          </cell>
          <cell r="BB936">
            <v>3</v>
          </cell>
          <cell r="BC936">
            <v>3</v>
          </cell>
          <cell r="BD936">
            <v>1</v>
          </cell>
          <cell r="BE936">
            <v>4</v>
          </cell>
          <cell r="BF936">
            <v>2</v>
          </cell>
          <cell r="BG936">
            <v>5</v>
          </cell>
          <cell r="BH936">
            <v>5</v>
          </cell>
          <cell r="BI936">
            <v>3</v>
          </cell>
          <cell r="BJ936">
            <v>5</v>
          </cell>
          <cell r="BK936">
            <v>6</v>
          </cell>
          <cell r="BL936">
            <v>4</v>
          </cell>
          <cell r="BM936">
            <v>2</v>
          </cell>
          <cell r="BN936">
            <v>6</v>
          </cell>
          <cell r="BO936">
            <v>3</v>
          </cell>
          <cell r="BP936">
            <v>5</v>
          </cell>
          <cell r="BQ936">
            <v>6</v>
          </cell>
          <cell r="BR936">
            <v>5</v>
          </cell>
          <cell r="BS936">
            <v>9</v>
          </cell>
          <cell r="BT936">
            <v>6</v>
          </cell>
          <cell r="BU936">
            <v>14</v>
          </cell>
          <cell r="BV936">
            <v>10</v>
          </cell>
          <cell r="BW936">
            <v>8</v>
          </cell>
          <cell r="BX936">
            <v>9</v>
          </cell>
          <cell r="BY936">
            <v>6</v>
          </cell>
          <cell r="BZ936">
            <v>8</v>
          </cell>
          <cell r="CA936">
            <v>7</v>
          </cell>
          <cell r="CB936">
            <v>5</v>
          </cell>
          <cell r="CC936">
            <v>11</v>
          </cell>
          <cell r="CD936">
            <v>9</v>
          </cell>
          <cell r="CE936">
            <v>5</v>
          </cell>
          <cell r="CF936">
            <v>2</v>
          </cell>
          <cell r="CG936">
            <v>4</v>
          </cell>
          <cell r="CH936">
            <v>3</v>
          </cell>
          <cell r="CI936">
            <v>2</v>
          </cell>
          <cell r="CJ936">
            <v>3</v>
          </cell>
          <cell r="CK936">
            <v>3</v>
          </cell>
          <cell r="CL936">
            <v>4</v>
          </cell>
          <cell r="CM936">
            <v>3</v>
          </cell>
          <cell r="CN936">
            <v>1</v>
          </cell>
          <cell r="CO936">
            <v>0</v>
          </cell>
          <cell r="CP936">
            <v>2</v>
          </cell>
          <cell r="CQ936">
            <v>1</v>
          </cell>
          <cell r="CR936">
            <v>0</v>
          </cell>
          <cell r="CS936">
            <v>0</v>
          </cell>
          <cell r="CT936">
            <v>2</v>
          </cell>
          <cell r="CU936">
            <v>0</v>
          </cell>
          <cell r="CV936">
            <v>0</v>
          </cell>
          <cell r="CW936">
            <v>1</v>
          </cell>
          <cell r="CX936">
            <v>0</v>
          </cell>
          <cell r="CY936">
            <v>0</v>
          </cell>
          <cell r="CZ936">
            <v>0</v>
          </cell>
          <cell r="DA936">
            <v>0</v>
          </cell>
          <cell r="DB936">
            <v>0</v>
          </cell>
          <cell r="DC936">
            <v>0</v>
          </cell>
          <cell r="DD936">
            <v>0</v>
          </cell>
          <cell r="DE936">
            <v>0</v>
          </cell>
        </row>
        <row r="937">
          <cell r="A937" t="str">
            <v>ﾔﾜﾀ 62</v>
          </cell>
          <cell r="B937" t="str">
            <v xml:space="preserve">ﾔﾜﾀ </v>
          </cell>
          <cell r="C937">
            <v>6</v>
          </cell>
          <cell r="D937">
            <v>2</v>
          </cell>
          <cell r="E937">
            <v>2</v>
          </cell>
          <cell r="F937">
            <v>2</v>
          </cell>
          <cell r="G937">
            <v>0</v>
          </cell>
          <cell r="H937">
            <v>2</v>
          </cell>
          <cell r="I937">
            <v>4</v>
          </cell>
          <cell r="J937">
            <v>4</v>
          </cell>
          <cell r="K937">
            <v>5</v>
          </cell>
          <cell r="L937">
            <v>0</v>
          </cell>
          <cell r="M937">
            <v>3</v>
          </cell>
          <cell r="N937">
            <v>3</v>
          </cell>
          <cell r="O937">
            <v>3</v>
          </cell>
          <cell r="P937">
            <v>5</v>
          </cell>
          <cell r="Q937">
            <v>3</v>
          </cell>
          <cell r="R937">
            <v>2</v>
          </cell>
          <cell r="S937">
            <v>3</v>
          </cell>
          <cell r="T937">
            <v>6</v>
          </cell>
          <cell r="U937">
            <v>3</v>
          </cell>
          <cell r="V937">
            <v>3</v>
          </cell>
          <cell r="W937">
            <v>6</v>
          </cell>
          <cell r="X937">
            <v>4</v>
          </cell>
          <cell r="Y937">
            <v>4</v>
          </cell>
          <cell r="Z937">
            <v>0</v>
          </cell>
          <cell r="AA937">
            <v>4</v>
          </cell>
          <cell r="AB937">
            <v>5</v>
          </cell>
          <cell r="AC937">
            <v>3</v>
          </cell>
          <cell r="AD937">
            <v>0</v>
          </cell>
          <cell r="AE937">
            <v>4</v>
          </cell>
          <cell r="AF937">
            <v>1</v>
          </cell>
          <cell r="AG937">
            <v>5</v>
          </cell>
          <cell r="AH937">
            <v>2</v>
          </cell>
          <cell r="AI937">
            <v>7</v>
          </cell>
          <cell r="AJ937">
            <v>4</v>
          </cell>
          <cell r="AK937">
            <v>0</v>
          </cell>
          <cell r="AL937">
            <v>3</v>
          </cell>
          <cell r="AM937">
            <v>1</v>
          </cell>
          <cell r="AN937">
            <v>4</v>
          </cell>
          <cell r="AO937">
            <v>3</v>
          </cell>
          <cell r="AP937">
            <v>2</v>
          </cell>
          <cell r="AQ937">
            <v>6</v>
          </cell>
          <cell r="AR937">
            <v>3</v>
          </cell>
          <cell r="AS937">
            <v>6</v>
          </cell>
          <cell r="AT937">
            <v>4</v>
          </cell>
          <cell r="AU937">
            <v>3</v>
          </cell>
          <cell r="AV937">
            <v>3</v>
          </cell>
          <cell r="AW937">
            <v>5</v>
          </cell>
          <cell r="AX937">
            <v>2</v>
          </cell>
          <cell r="AY937">
            <v>5</v>
          </cell>
          <cell r="AZ937">
            <v>4</v>
          </cell>
          <cell r="BA937">
            <v>2</v>
          </cell>
          <cell r="BB937">
            <v>3</v>
          </cell>
          <cell r="BC937">
            <v>7</v>
          </cell>
          <cell r="BD937">
            <v>9</v>
          </cell>
          <cell r="BE937">
            <v>4</v>
          </cell>
          <cell r="BF937">
            <v>5</v>
          </cell>
          <cell r="BG937">
            <v>4</v>
          </cell>
          <cell r="BH937">
            <v>6</v>
          </cell>
          <cell r="BI937">
            <v>5</v>
          </cell>
          <cell r="BJ937">
            <v>3</v>
          </cell>
          <cell r="BK937">
            <v>4</v>
          </cell>
          <cell r="BL937">
            <v>3</v>
          </cell>
          <cell r="BM937">
            <v>5</v>
          </cell>
          <cell r="BN937">
            <v>7</v>
          </cell>
          <cell r="BO937">
            <v>4</v>
          </cell>
          <cell r="BP937">
            <v>4</v>
          </cell>
          <cell r="BQ937">
            <v>8</v>
          </cell>
          <cell r="BR937">
            <v>10</v>
          </cell>
          <cell r="BS937">
            <v>7</v>
          </cell>
          <cell r="BT937">
            <v>10</v>
          </cell>
          <cell r="BU937">
            <v>9</v>
          </cell>
          <cell r="BV937">
            <v>11</v>
          </cell>
          <cell r="BW937">
            <v>10</v>
          </cell>
          <cell r="BX937">
            <v>10</v>
          </cell>
          <cell r="BY937">
            <v>8</v>
          </cell>
          <cell r="BZ937">
            <v>8</v>
          </cell>
          <cell r="CA937">
            <v>7</v>
          </cell>
          <cell r="CB937">
            <v>9</v>
          </cell>
          <cell r="CC937">
            <v>5</v>
          </cell>
          <cell r="CD937">
            <v>1</v>
          </cell>
          <cell r="CE937">
            <v>6</v>
          </cell>
          <cell r="CF937">
            <v>7</v>
          </cell>
          <cell r="CG937">
            <v>3</v>
          </cell>
          <cell r="CH937">
            <v>5</v>
          </cell>
          <cell r="CI937">
            <v>4</v>
          </cell>
          <cell r="CJ937">
            <v>2</v>
          </cell>
          <cell r="CK937">
            <v>0</v>
          </cell>
          <cell r="CL937">
            <v>0</v>
          </cell>
          <cell r="CM937">
            <v>1</v>
          </cell>
          <cell r="CN937">
            <v>3</v>
          </cell>
          <cell r="CO937">
            <v>2</v>
          </cell>
          <cell r="CP937">
            <v>1</v>
          </cell>
          <cell r="CQ937">
            <v>0</v>
          </cell>
          <cell r="CR937">
            <v>0</v>
          </cell>
          <cell r="CS937">
            <v>1</v>
          </cell>
          <cell r="CT937">
            <v>1</v>
          </cell>
          <cell r="CU937">
            <v>2</v>
          </cell>
          <cell r="CV937">
            <v>0</v>
          </cell>
          <cell r="CW937">
            <v>0</v>
          </cell>
          <cell r="CX937">
            <v>1</v>
          </cell>
          <cell r="CY937">
            <v>0</v>
          </cell>
          <cell r="CZ937">
            <v>0</v>
          </cell>
          <cell r="DA937">
            <v>0</v>
          </cell>
          <cell r="DB937">
            <v>0</v>
          </cell>
          <cell r="DC937">
            <v>0</v>
          </cell>
          <cell r="DD937">
            <v>0</v>
          </cell>
          <cell r="DE937">
            <v>0</v>
          </cell>
        </row>
        <row r="938">
          <cell r="A938" t="str">
            <v>ﾖｺｽｶ61</v>
          </cell>
          <cell r="B938" t="str">
            <v>ﾖｺｽｶ</v>
          </cell>
          <cell r="C938">
            <v>6</v>
          </cell>
          <cell r="D938">
            <v>1</v>
          </cell>
          <cell r="E938">
            <v>15</v>
          </cell>
          <cell r="F938">
            <v>21</v>
          </cell>
          <cell r="G938">
            <v>15</v>
          </cell>
          <cell r="H938">
            <v>16</v>
          </cell>
          <cell r="I938">
            <v>24</v>
          </cell>
          <cell r="J938">
            <v>17</v>
          </cell>
          <cell r="K938">
            <v>20</v>
          </cell>
          <cell r="L938">
            <v>15</v>
          </cell>
          <cell r="M938">
            <v>22</v>
          </cell>
          <cell r="N938">
            <v>16</v>
          </cell>
          <cell r="O938">
            <v>17</v>
          </cell>
          <cell r="P938">
            <v>16</v>
          </cell>
          <cell r="Q938">
            <v>26</v>
          </cell>
          <cell r="R938">
            <v>24</v>
          </cell>
          <cell r="S938">
            <v>17</v>
          </cell>
          <cell r="T938">
            <v>21</v>
          </cell>
          <cell r="U938">
            <v>17</v>
          </cell>
          <cell r="V938">
            <v>19</v>
          </cell>
          <cell r="W938">
            <v>18</v>
          </cell>
          <cell r="X938">
            <v>25</v>
          </cell>
          <cell r="Y938">
            <v>14</v>
          </cell>
          <cell r="Z938">
            <v>23</v>
          </cell>
          <cell r="AA938">
            <v>24</v>
          </cell>
          <cell r="AB938">
            <v>15</v>
          </cell>
          <cell r="AC938">
            <v>27</v>
          </cell>
          <cell r="AD938">
            <v>20</v>
          </cell>
          <cell r="AE938">
            <v>32</v>
          </cell>
          <cell r="AF938">
            <v>24</v>
          </cell>
          <cell r="AG938">
            <v>31</v>
          </cell>
          <cell r="AH938">
            <v>33</v>
          </cell>
          <cell r="AI938">
            <v>35</v>
          </cell>
          <cell r="AJ938">
            <v>28</v>
          </cell>
          <cell r="AK938">
            <v>28</v>
          </cell>
          <cell r="AL938">
            <v>33</v>
          </cell>
          <cell r="AM938">
            <v>34</v>
          </cell>
          <cell r="AN938">
            <v>24</v>
          </cell>
          <cell r="AO938">
            <v>23</v>
          </cell>
          <cell r="AP938">
            <v>27</v>
          </cell>
          <cell r="AQ938">
            <v>32</v>
          </cell>
          <cell r="AR938">
            <v>27</v>
          </cell>
          <cell r="AS938">
            <v>24</v>
          </cell>
          <cell r="AT938">
            <v>27</v>
          </cell>
          <cell r="AU938">
            <v>26</v>
          </cell>
          <cell r="AV938">
            <v>35</v>
          </cell>
          <cell r="AW938">
            <v>35</v>
          </cell>
          <cell r="AX938">
            <v>30</v>
          </cell>
          <cell r="AY938">
            <v>29</v>
          </cell>
          <cell r="AZ938">
            <v>34</v>
          </cell>
          <cell r="BA938">
            <v>32</v>
          </cell>
          <cell r="BB938">
            <v>32</v>
          </cell>
          <cell r="BC938">
            <v>25</v>
          </cell>
          <cell r="BD938">
            <v>23</v>
          </cell>
          <cell r="BE938">
            <v>33</v>
          </cell>
          <cell r="BF938">
            <v>22</v>
          </cell>
          <cell r="BG938">
            <v>25</v>
          </cell>
          <cell r="BH938">
            <v>18</v>
          </cell>
          <cell r="BI938">
            <v>17</v>
          </cell>
          <cell r="BJ938">
            <v>25</v>
          </cell>
          <cell r="BK938">
            <v>27</v>
          </cell>
          <cell r="BL938">
            <v>18</v>
          </cell>
          <cell r="BM938">
            <v>23</v>
          </cell>
          <cell r="BN938">
            <v>21</v>
          </cell>
          <cell r="BO938">
            <v>18</v>
          </cell>
          <cell r="BP938">
            <v>20</v>
          </cell>
          <cell r="BQ938">
            <v>27</v>
          </cell>
          <cell r="BR938">
            <v>24</v>
          </cell>
          <cell r="BS938">
            <v>24</v>
          </cell>
          <cell r="BT938">
            <v>20</v>
          </cell>
          <cell r="BU938">
            <v>29</v>
          </cell>
          <cell r="BV938">
            <v>17</v>
          </cell>
          <cell r="BW938">
            <v>25</v>
          </cell>
          <cell r="BX938">
            <v>12</v>
          </cell>
          <cell r="BY938">
            <v>9</v>
          </cell>
          <cell r="BZ938">
            <v>25</v>
          </cell>
          <cell r="CA938">
            <v>25</v>
          </cell>
          <cell r="CB938">
            <v>24</v>
          </cell>
          <cell r="CC938">
            <v>19</v>
          </cell>
          <cell r="CD938">
            <v>16</v>
          </cell>
          <cell r="CE938">
            <v>20</v>
          </cell>
          <cell r="CF938">
            <v>12</v>
          </cell>
          <cell r="CG938">
            <v>19</v>
          </cell>
          <cell r="CH938">
            <v>15</v>
          </cell>
          <cell r="CI938">
            <v>20</v>
          </cell>
          <cell r="CJ938">
            <v>12</v>
          </cell>
          <cell r="CK938">
            <v>11</v>
          </cell>
          <cell r="CL938">
            <v>7</v>
          </cell>
          <cell r="CM938">
            <v>12</v>
          </cell>
          <cell r="CN938">
            <v>10</v>
          </cell>
          <cell r="CO938">
            <v>9</v>
          </cell>
          <cell r="CP938">
            <v>5</v>
          </cell>
          <cell r="CQ938">
            <v>3</v>
          </cell>
          <cell r="CR938">
            <v>5</v>
          </cell>
          <cell r="CS938">
            <v>3</v>
          </cell>
          <cell r="CT938">
            <v>1</v>
          </cell>
          <cell r="CU938">
            <v>4</v>
          </cell>
          <cell r="CV938">
            <v>1</v>
          </cell>
          <cell r="CW938">
            <v>0</v>
          </cell>
          <cell r="CX938">
            <v>0</v>
          </cell>
          <cell r="CY938">
            <v>0</v>
          </cell>
          <cell r="CZ938">
            <v>1</v>
          </cell>
          <cell r="DA938">
            <v>0</v>
          </cell>
          <cell r="DB938">
            <v>1</v>
          </cell>
          <cell r="DC938">
            <v>0</v>
          </cell>
          <cell r="DD938">
            <v>0</v>
          </cell>
          <cell r="DE938">
            <v>0</v>
          </cell>
        </row>
        <row r="939">
          <cell r="A939" t="str">
            <v>ﾖｺｽｶ62</v>
          </cell>
          <cell r="B939" t="str">
            <v>ﾖｺｽｶ</v>
          </cell>
          <cell r="C939">
            <v>6</v>
          </cell>
          <cell r="D939">
            <v>2</v>
          </cell>
          <cell r="E939">
            <v>20</v>
          </cell>
          <cell r="F939">
            <v>16</v>
          </cell>
          <cell r="G939">
            <v>19</v>
          </cell>
          <cell r="H939">
            <v>25</v>
          </cell>
          <cell r="I939">
            <v>19</v>
          </cell>
          <cell r="J939">
            <v>14</v>
          </cell>
          <cell r="K939">
            <v>22</v>
          </cell>
          <cell r="L939">
            <v>19</v>
          </cell>
          <cell r="M939">
            <v>16</v>
          </cell>
          <cell r="N939">
            <v>12</v>
          </cell>
          <cell r="O939">
            <v>17</v>
          </cell>
          <cell r="P939">
            <v>12</v>
          </cell>
          <cell r="Q939">
            <v>19</v>
          </cell>
          <cell r="R939">
            <v>17</v>
          </cell>
          <cell r="S939">
            <v>16</v>
          </cell>
          <cell r="T939">
            <v>14</v>
          </cell>
          <cell r="U939">
            <v>27</v>
          </cell>
          <cell r="V939">
            <v>16</v>
          </cell>
          <cell r="W939">
            <v>22</v>
          </cell>
          <cell r="X939">
            <v>19</v>
          </cell>
          <cell r="Y939">
            <v>32</v>
          </cell>
          <cell r="Z939">
            <v>15</v>
          </cell>
          <cell r="AA939">
            <v>23</v>
          </cell>
          <cell r="AB939">
            <v>14</v>
          </cell>
          <cell r="AC939">
            <v>20</v>
          </cell>
          <cell r="AD939">
            <v>11</v>
          </cell>
          <cell r="AE939">
            <v>22</v>
          </cell>
          <cell r="AF939">
            <v>19</v>
          </cell>
          <cell r="AG939">
            <v>15</v>
          </cell>
          <cell r="AH939">
            <v>31</v>
          </cell>
          <cell r="AI939">
            <v>28</v>
          </cell>
          <cell r="AJ939">
            <v>30</v>
          </cell>
          <cell r="AK939">
            <v>27</v>
          </cell>
          <cell r="AL939">
            <v>29</v>
          </cell>
          <cell r="AM939">
            <v>25</v>
          </cell>
          <cell r="AN939">
            <v>29</v>
          </cell>
          <cell r="AO939">
            <v>29</v>
          </cell>
          <cell r="AP939">
            <v>21</v>
          </cell>
          <cell r="AQ939">
            <v>24</v>
          </cell>
          <cell r="AR939">
            <v>24</v>
          </cell>
          <cell r="AS939">
            <v>26</v>
          </cell>
          <cell r="AT939">
            <v>30</v>
          </cell>
          <cell r="AU939">
            <v>31</v>
          </cell>
          <cell r="AV939">
            <v>24</v>
          </cell>
          <cell r="AW939">
            <v>32</v>
          </cell>
          <cell r="AX939">
            <v>27</v>
          </cell>
          <cell r="AY939">
            <v>26</v>
          </cell>
          <cell r="AZ939">
            <v>24</v>
          </cell>
          <cell r="BA939">
            <v>24</v>
          </cell>
          <cell r="BB939">
            <v>36</v>
          </cell>
          <cell r="BC939">
            <v>25</v>
          </cell>
          <cell r="BD939">
            <v>17</v>
          </cell>
          <cell r="BE939">
            <v>16</v>
          </cell>
          <cell r="BF939">
            <v>28</v>
          </cell>
          <cell r="BG939">
            <v>27</v>
          </cell>
          <cell r="BH939">
            <v>33</v>
          </cell>
          <cell r="BI939">
            <v>22</v>
          </cell>
          <cell r="BJ939">
            <v>22</v>
          </cell>
          <cell r="BK939">
            <v>19</v>
          </cell>
          <cell r="BL939">
            <v>19</v>
          </cell>
          <cell r="BM939">
            <v>23</v>
          </cell>
          <cell r="BN939">
            <v>20</v>
          </cell>
          <cell r="BO939">
            <v>31</v>
          </cell>
          <cell r="BP939">
            <v>17</v>
          </cell>
          <cell r="BQ939">
            <v>15</v>
          </cell>
          <cell r="BR939">
            <v>11</v>
          </cell>
          <cell r="BS939">
            <v>22</v>
          </cell>
          <cell r="BT939">
            <v>26</v>
          </cell>
          <cell r="BU939">
            <v>27</v>
          </cell>
          <cell r="BV939">
            <v>27</v>
          </cell>
          <cell r="BW939">
            <v>32</v>
          </cell>
          <cell r="BX939">
            <v>20</v>
          </cell>
          <cell r="BY939">
            <v>22</v>
          </cell>
          <cell r="BZ939">
            <v>23</v>
          </cell>
          <cell r="CA939">
            <v>24</v>
          </cell>
          <cell r="CB939">
            <v>22</v>
          </cell>
          <cell r="CC939">
            <v>26</v>
          </cell>
          <cell r="CD939">
            <v>25</v>
          </cell>
          <cell r="CE939">
            <v>21</v>
          </cell>
          <cell r="CF939">
            <v>21</v>
          </cell>
          <cell r="CG939">
            <v>23</v>
          </cell>
          <cell r="CH939">
            <v>16</v>
          </cell>
          <cell r="CI939">
            <v>20</v>
          </cell>
          <cell r="CJ939">
            <v>13</v>
          </cell>
          <cell r="CK939">
            <v>8</v>
          </cell>
          <cell r="CL939">
            <v>15</v>
          </cell>
          <cell r="CM939">
            <v>10</v>
          </cell>
          <cell r="CN939">
            <v>8</v>
          </cell>
          <cell r="CO939">
            <v>11</v>
          </cell>
          <cell r="CP939">
            <v>11</v>
          </cell>
          <cell r="CQ939">
            <v>9</v>
          </cell>
          <cell r="CR939">
            <v>6</v>
          </cell>
          <cell r="CS939">
            <v>3</v>
          </cell>
          <cell r="CT939">
            <v>4</v>
          </cell>
          <cell r="CU939">
            <v>3</v>
          </cell>
          <cell r="CV939">
            <v>2</v>
          </cell>
          <cell r="CW939">
            <v>0</v>
          </cell>
          <cell r="CX939">
            <v>2</v>
          </cell>
          <cell r="CY939">
            <v>1</v>
          </cell>
          <cell r="CZ939">
            <v>0</v>
          </cell>
          <cell r="DA939">
            <v>0</v>
          </cell>
          <cell r="DB939">
            <v>0</v>
          </cell>
          <cell r="DC939">
            <v>0</v>
          </cell>
          <cell r="DD939">
            <v>0</v>
          </cell>
          <cell r="DE939">
            <v>0</v>
          </cell>
        </row>
        <row r="940">
          <cell r="A940" t="str">
            <v>ﾖﾝﾀﾞ61</v>
          </cell>
          <cell r="B940" t="str">
            <v>ﾖﾝﾀﾞ</v>
          </cell>
          <cell r="C940">
            <v>6</v>
          </cell>
          <cell r="D940">
            <v>1</v>
          </cell>
          <cell r="E940">
            <v>0</v>
          </cell>
          <cell r="F940">
            <v>0</v>
          </cell>
          <cell r="G940">
            <v>1</v>
          </cell>
          <cell r="H940">
            <v>1</v>
          </cell>
          <cell r="I940">
            <v>1</v>
          </cell>
          <cell r="J940">
            <v>0</v>
          </cell>
          <cell r="K940">
            <v>2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1</v>
          </cell>
          <cell r="AG940">
            <v>0</v>
          </cell>
          <cell r="AH940">
            <v>1</v>
          </cell>
          <cell r="AI940">
            <v>1</v>
          </cell>
          <cell r="AJ940">
            <v>0</v>
          </cell>
          <cell r="AK940">
            <v>1</v>
          </cell>
          <cell r="AL940">
            <v>1</v>
          </cell>
          <cell r="AM940">
            <v>0</v>
          </cell>
          <cell r="AN940">
            <v>1</v>
          </cell>
          <cell r="AO940">
            <v>1</v>
          </cell>
          <cell r="AP940">
            <v>0</v>
          </cell>
          <cell r="AQ940">
            <v>0</v>
          </cell>
          <cell r="AR940">
            <v>0</v>
          </cell>
          <cell r="AS940">
            <v>1</v>
          </cell>
          <cell r="AT940">
            <v>0</v>
          </cell>
          <cell r="AU940">
            <v>1</v>
          </cell>
          <cell r="AV940">
            <v>1</v>
          </cell>
          <cell r="AW940">
            <v>1</v>
          </cell>
          <cell r="AX940">
            <v>2</v>
          </cell>
          <cell r="AY940">
            <v>1</v>
          </cell>
          <cell r="AZ940">
            <v>0</v>
          </cell>
          <cell r="BA940">
            <v>1</v>
          </cell>
          <cell r="BB940">
            <v>0</v>
          </cell>
          <cell r="BC940">
            <v>1</v>
          </cell>
          <cell r="BD940">
            <v>0</v>
          </cell>
          <cell r="BE940">
            <v>0</v>
          </cell>
          <cell r="BF940">
            <v>1</v>
          </cell>
          <cell r="BG940">
            <v>0</v>
          </cell>
          <cell r="BH940">
            <v>0</v>
          </cell>
          <cell r="BI940">
            <v>2</v>
          </cell>
          <cell r="BJ940">
            <v>1</v>
          </cell>
          <cell r="BK940">
            <v>3</v>
          </cell>
          <cell r="BL940">
            <v>1</v>
          </cell>
          <cell r="BM940">
            <v>1</v>
          </cell>
          <cell r="BN940">
            <v>1</v>
          </cell>
          <cell r="BO940">
            <v>1</v>
          </cell>
          <cell r="BP940">
            <v>1</v>
          </cell>
          <cell r="BQ940">
            <v>4</v>
          </cell>
          <cell r="BR940">
            <v>1</v>
          </cell>
          <cell r="BS940">
            <v>2</v>
          </cell>
          <cell r="BT940">
            <v>2</v>
          </cell>
          <cell r="BU940">
            <v>0</v>
          </cell>
          <cell r="BV940">
            <v>1</v>
          </cell>
          <cell r="BW940">
            <v>3</v>
          </cell>
          <cell r="BX940">
            <v>1</v>
          </cell>
          <cell r="BY940">
            <v>1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1</v>
          </cell>
          <cell r="CF940">
            <v>0</v>
          </cell>
          <cell r="CG940">
            <v>1</v>
          </cell>
          <cell r="CH940">
            <v>0</v>
          </cell>
          <cell r="CI940">
            <v>0</v>
          </cell>
          <cell r="CJ940">
            <v>0</v>
          </cell>
          <cell r="CK940">
            <v>0</v>
          </cell>
          <cell r="CL940">
            <v>2</v>
          </cell>
          <cell r="CM940">
            <v>0</v>
          </cell>
          <cell r="CN940">
            <v>0</v>
          </cell>
          <cell r="CO940">
            <v>0</v>
          </cell>
          <cell r="CP940">
            <v>0</v>
          </cell>
          <cell r="CQ940">
            <v>0</v>
          </cell>
          <cell r="CR940">
            <v>0</v>
          </cell>
          <cell r="CS940">
            <v>0</v>
          </cell>
          <cell r="CT940">
            <v>0</v>
          </cell>
          <cell r="CU940">
            <v>0</v>
          </cell>
          <cell r="CV940">
            <v>0</v>
          </cell>
          <cell r="CW940">
            <v>0</v>
          </cell>
          <cell r="CX940">
            <v>0</v>
          </cell>
          <cell r="CY940">
            <v>0</v>
          </cell>
          <cell r="CZ940">
            <v>0</v>
          </cell>
          <cell r="DA940">
            <v>0</v>
          </cell>
          <cell r="DB940">
            <v>0</v>
          </cell>
          <cell r="DC940">
            <v>0</v>
          </cell>
          <cell r="DD940">
            <v>0</v>
          </cell>
          <cell r="DE940">
            <v>0</v>
          </cell>
        </row>
        <row r="941">
          <cell r="A941" t="str">
            <v>ﾖﾝﾀﾞ62</v>
          </cell>
          <cell r="B941" t="str">
            <v>ﾖﾝﾀﾞ</v>
          </cell>
          <cell r="C941">
            <v>6</v>
          </cell>
          <cell r="D941">
            <v>2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3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1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1</v>
          </cell>
          <cell r="AF941">
            <v>0</v>
          </cell>
          <cell r="AG941">
            <v>0</v>
          </cell>
          <cell r="AH941">
            <v>1</v>
          </cell>
          <cell r="AI941">
            <v>0</v>
          </cell>
          <cell r="AJ941">
            <v>2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1</v>
          </cell>
          <cell r="AP941">
            <v>0</v>
          </cell>
          <cell r="AQ941">
            <v>3</v>
          </cell>
          <cell r="AR941">
            <v>1</v>
          </cell>
          <cell r="AS941">
            <v>0</v>
          </cell>
          <cell r="AT941">
            <v>0</v>
          </cell>
          <cell r="AU941">
            <v>0</v>
          </cell>
          <cell r="AV941">
            <v>1</v>
          </cell>
          <cell r="AW941">
            <v>1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2</v>
          </cell>
          <cell r="BC941">
            <v>2</v>
          </cell>
          <cell r="BD941">
            <v>0</v>
          </cell>
          <cell r="BE941">
            <v>1</v>
          </cell>
          <cell r="BF941">
            <v>2</v>
          </cell>
          <cell r="BG941">
            <v>0</v>
          </cell>
          <cell r="BH941">
            <v>0</v>
          </cell>
          <cell r="BI941">
            <v>0</v>
          </cell>
          <cell r="BJ941">
            <v>1</v>
          </cell>
          <cell r="BK941">
            <v>2</v>
          </cell>
          <cell r="BL941">
            <v>2</v>
          </cell>
          <cell r="BM941">
            <v>1</v>
          </cell>
          <cell r="BN941">
            <v>1</v>
          </cell>
          <cell r="BO941">
            <v>2</v>
          </cell>
          <cell r="BP941">
            <v>3</v>
          </cell>
          <cell r="BQ941">
            <v>0</v>
          </cell>
          <cell r="BR941">
            <v>2</v>
          </cell>
          <cell r="BS941">
            <v>0</v>
          </cell>
          <cell r="BT941">
            <v>0</v>
          </cell>
          <cell r="BU941">
            <v>2</v>
          </cell>
          <cell r="BV941">
            <v>2</v>
          </cell>
          <cell r="BW941">
            <v>0</v>
          </cell>
          <cell r="BX941">
            <v>0</v>
          </cell>
          <cell r="BY941">
            <v>2</v>
          </cell>
          <cell r="BZ941">
            <v>0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1</v>
          </cell>
          <cell r="CF941">
            <v>1</v>
          </cell>
          <cell r="CG941">
            <v>1</v>
          </cell>
          <cell r="CH941">
            <v>1</v>
          </cell>
          <cell r="CI941">
            <v>0</v>
          </cell>
          <cell r="CJ941">
            <v>0</v>
          </cell>
          <cell r="CK941">
            <v>1</v>
          </cell>
          <cell r="CL941">
            <v>2</v>
          </cell>
          <cell r="CM941">
            <v>0</v>
          </cell>
          <cell r="CN941">
            <v>0</v>
          </cell>
          <cell r="CO941">
            <v>0</v>
          </cell>
          <cell r="CP941">
            <v>0</v>
          </cell>
          <cell r="CQ941">
            <v>2</v>
          </cell>
          <cell r="CR941">
            <v>2</v>
          </cell>
          <cell r="CS941">
            <v>2</v>
          </cell>
          <cell r="CT941">
            <v>0</v>
          </cell>
          <cell r="CU941">
            <v>0</v>
          </cell>
          <cell r="CV941">
            <v>0</v>
          </cell>
          <cell r="CW941">
            <v>0</v>
          </cell>
          <cell r="CX941">
            <v>0</v>
          </cell>
          <cell r="CY941">
            <v>0</v>
          </cell>
          <cell r="CZ941">
            <v>0</v>
          </cell>
          <cell r="DA941">
            <v>0</v>
          </cell>
          <cell r="DB941">
            <v>0</v>
          </cell>
          <cell r="DC941">
            <v>0</v>
          </cell>
          <cell r="DD941">
            <v>0</v>
          </cell>
          <cell r="DE941">
            <v>0</v>
          </cell>
        </row>
        <row r="942">
          <cell r="A942" t="str">
            <v>ﾘﾕｳﾅ61</v>
          </cell>
          <cell r="B942" t="str">
            <v>ﾘﾕｳﾅ</v>
          </cell>
          <cell r="C942">
            <v>6</v>
          </cell>
          <cell r="D942">
            <v>1</v>
          </cell>
          <cell r="E942">
            <v>0</v>
          </cell>
          <cell r="F942">
            <v>2</v>
          </cell>
          <cell r="G942">
            <v>1</v>
          </cell>
          <cell r="H942">
            <v>1</v>
          </cell>
          <cell r="I942">
            <v>0</v>
          </cell>
          <cell r="J942">
            <v>3</v>
          </cell>
          <cell r="K942">
            <v>2</v>
          </cell>
          <cell r="L942">
            <v>4</v>
          </cell>
          <cell r="M942">
            <v>1</v>
          </cell>
          <cell r="N942">
            <v>1</v>
          </cell>
          <cell r="O942">
            <v>2</v>
          </cell>
          <cell r="P942">
            <v>1</v>
          </cell>
          <cell r="Q942">
            <v>1</v>
          </cell>
          <cell r="R942">
            <v>2</v>
          </cell>
          <cell r="S942">
            <v>3</v>
          </cell>
          <cell r="T942">
            <v>2</v>
          </cell>
          <cell r="U942">
            <v>4</v>
          </cell>
          <cell r="V942">
            <v>2</v>
          </cell>
          <cell r="W942">
            <v>2</v>
          </cell>
          <cell r="X942">
            <v>1</v>
          </cell>
          <cell r="Y942">
            <v>2</v>
          </cell>
          <cell r="Z942">
            <v>2</v>
          </cell>
          <cell r="AA942">
            <v>2</v>
          </cell>
          <cell r="AB942">
            <v>1</v>
          </cell>
          <cell r="AC942">
            <v>1</v>
          </cell>
          <cell r="AD942">
            <v>3</v>
          </cell>
          <cell r="AE942">
            <v>3</v>
          </cell>
          <cell r="AF942">
            <v>4</v>
          </cell>
          <cell r="AG942">
            <v>1</v>
          </cell>
          <cell r="AH942">
            <v>1</v>
          </cell>
          <cell r="AI942">
            <v>1</v>
          </cell>
          <cell r="AJ942">
            <v>4</v>
          </cell>
          <cell r="AK942">
            <v>5</v>
          </cell>
          <cell r="AL942">
            <v>5</v>
          </cell>
          <cell r="AM942">
            <v>5</v>
          </cell>
          <cell r="AN942">
            <v>0</v>
          </cell>
          <cell r="AO942">
            <v>1</v>
          </cell>
          <cell r="AP942">
            <v>3</v>
          </cell>
          <cell r="AQ942">
            <v>1</v>
          </cell>
          <cell r="AR942">
            <v>3</v>
          </cell>
          <cell r="AS942">
            <v>1</v>
          </cell>
          <cell r="AT942">
            <v>2</v>
          </cell>
          <cell r="AU942">
            <v>1</v>
          </cell>
          <cell r="AV942">
            <v>3</v>
          </cell>
          <cell r="AW942">
            <v>7</v>
          </cell>
          <cell r="AX942">
            <v>2</v>
          </cell>
          <cell r="AY942">
            <v>2</v>
          </cell>
          <cell r="AZ942">
            <v>2</v>
          </cell>
          <cell r="BA942">
            <v>3</v>
          </cell>
          <cell r="BB942">
            <v>5</v>
          </cell>
          <cell r="BC942">
            <v>2</v>
          </cell>
          <cell r="BD942">
            <v>3</v>
          </cell>
          <cell r="BE942">
            <v>3</v>
          </cell>
          <cell r="BF942">
            <v>3</v>
          </cell>
          <cell r="BG942">
            <v>5</v>
          </cell>
          <cell r="BH942">
            <v>2</v>
          </cell>
          <cell r="BI942">
            <v>2</v>
          </cell>
          <cell r="BJ942">
            <v>3</v>
          </cell>
          <cell r="BK942">
            <v>7</v>
          </cell>
          <cell r="BL942">
            <v>5</v>
          </cell>
          <cell r="BM942">
            <v>2</v>
          </cell>
          <cell r="BN942">
            <v>5</v>
          </cell>
          <cell r="BO942">
            <v>6</v>
          </cell>
          <cell r="BP942">
            <v>1</v>
          </cell>
          <cell r="BQ942">
            <v>5</v>
          </cell>
          <cell r="BR942">
            <v>7</v>
          </cell>
          <cell r="BS942">
            <v>2</v>
          </cell>
          <cell r="BT942">
            <v>2</v>
          </cell>
          <cell r="BU942">
            <v>4</v>
          </cell>
          <cell r="BV942">
            <v>1</v>
          </cell>
          <cell r="BW942">
            <v>2</v>
          </cell>
          <cell r="BX942">
            <v>2</v>
          </cell>
          <cell r="BY942">
            <v>3</v>
          </cell>
          <cell r="BZ942">
            <v>4</v>
          </cell>
          <cell r="CA942">
            <v>2</v>
          </cell>
          <cell r="CB942">
            <v>5</v>
          </cell>
          <cell r="CC942">
            <v>2</v>
          </cell>
          <cell r="CD942">
            <v>2</v>
          </cell>
          <cell r="CE942">
            <v>2</v>
          </cell>
          <cell r="CF942">
            <v>0</v>
          </cell>
          <cell r="CG942">
            <v>2</v>
          </cell>
          <cell r="CH942">
            <v>0</v>
          </cell>
          <cell r="CI942">
            <v>2</v>
          </cell>
          <cell r="CJ942">
            <v>0</v>
          </cell>
          <cell r="CK942">
            <v>0</v>
          </cell>
          <cell r="CL942">
            <v>3</v>
          </cell>
          <cell r="CM942">
            <v>3</v>
          </cell>
          <cell r="CN942">
            <v>1</v>
          </cell>
          <cell r="CO942">
            <v>1</v>
          </cell>
          <cell r="CP942">
            <v>1</v>
          </cell>
          <cell r="CQ942">
            <v>1</v>
          </cell>
          <cell r="CR942">
            <v>0</v>
          </cell>
          <cell r="CS942">
            <v>0</v>
          </cell>
          <cell r="CT942">
            <v>2</v>
          </cell>
          <cell r="CU942">
            <v>0</v>
          </cell>
          <cell r="CV942">
            <v>0</v>
          </cell>
          <cell r="CW942">
            <v>0</v>
          </cell>
          <cell r="CX942">
            <v>0</v>
          </cell>
          <cell r="CY942">
            <v>0</v>
          </cell>
          <cell r="CZ942">
            <v>0</v>
          </cell>
          <cell r="DA942">
            <v>0</v>
          </cell>
          <cell r="DB942">
            <v>0</v>
          </cell>
          <cell r="DC942">
            <v>0</v>
          </cell>
          <cell r="DD942">
            <v>0</v>
          </cell>
          <cell r="DE942">
            <v>0</v>
          </cell>
        </row>
        <row r="943">
          <cell r="A943" t="str">
            <v>ﾘﾕｳﾅ62</v>
          </cell>
          <cell r="B943" t="str">
            <v>ﾘﾕｳﾅ</v>
          </cell>
          <cell r="C943">
            <v>6</v>
          </cell>
          <cell r="D943">
            <v>2</v>
          </cell>
          <cell r="E943">
            <v>1</v>
          </cell>
          <cell r="F943">
            <v>2</v>
          </cell>
          <cell r="G943">
            <v>2</v>
          </cell>
          <cell r="H943">
            <v>2</v>
          </cell>
          <cell r="I943">
            <v>1</v>
          </cell>
          <cell r="J943">
            <v>2</v>
          </cell>
          <cell r="K943">
            <v>2</v>
          </cell>
          <cell r="L943">
            <v>0</v>
          </cell>
          <cell r="M943">
            <v>1</v>
          </cell>
          <cell r="N943">
            <v>3</v>
          </cell>
          <cell r="O943">
            <v>1</v>
          </cell>
          <cell r="P943">
            <v>4</v>
          </cell>
          <cell r="Q943">
            <v>3</v>
          </cell>
          <cell r="R943">
            <v>0</v>
          </cell>
          <cell r="S943">
            <v>1</v>
          </cell>
          <cell r="T943">
            <v>4</v>
          </cell>
          <cell r="U943">
            <v>0</v>
          </cell>
          <cell r="V943">
            <v>1</v>
          </cell>
          <cell r="W943">
            <v>1</v>
          </cell>
          <cell r="X943">
            <v>2</v>
          </cell>
          <cell r="Y943">
            <v>4</v>
          </cell>
          <cell r="Z943">
            <v>4</v>
          </cell>
          <cell r="AA943">
            <v>1</v>
          </cell>
          <cell r="AB943">
            <v>1</v>
          </cell>
          <cell r="AC943">
            <v>0</v>
          </cell>
          <cell r="AD943">
            <v>3</v>
          </cell>
          <cell r="AE943">
            <v>2</v>
          </cell>
          <cell r="AF943">
            <v>1</v>
          </cell>
          <cell r="AG943">
            <v>0</v>
          </cell>
          <cell r="AH943">
            <v>2</v>
          </cell>
          <cell r="AI943">
            <v>2</v>
          </cell>
          <cell r="AJ943">
            <v>4</v>
          </cell>
          <cell r="AK943">
            <v>3</v>
          </cell>
          <cell r="AL943">
            <v>2</v>
          </cell>
          <cell r="AM943">
            <v>2</v>
          </cell>
          <cell r="AN943">
            <v>1</v>
          </cell>
          <cell r="AO943">
            <v>4</v>
          </cell>
          <cell r="AP943">
            <v>1</v>
          </cell>
          <cell r="AQ943">
            <v>5</v>
          </cell>
          <cell r="AR943">
            <v>4</v>
          </cell>
          <cell r="AS943">
            <v>2</v>
          </cell>
          <cell r="AT943">
            <v>3</v>
          </cell>
          <cell r="AU943">
            <v>1</v>
          </cell>
          <cell r="AV943">
            <v>1</v>
          </cell>
          <cell r="AW943">
            <v>4</v>
          </cell>
          <cell r="AX943">
            <v>3</v>
          </cell>
          <cell r="AY943">
            <v>2</v>
          </cell>
          <cell r="AZ943">
            <v>6</v>
          </cell>
          <cell r="BA943">
            <v>2</v>
          </cell>
          <cell r="BB943">
            <v>3</v>
          </cell>
          <cell r="BC943">
            <v>6</v>
          </cell>
          <cell r="BD943">
            <v>2</v>
          </cell>
          <cell r="BE943">
            <v>1</v>
          </cell>
          <cell r="BF943">
            <v>0</v>
          </cell>
          <cell r="BG943">
            <v>4</v>
          </cell>
          <cell r="BH943">
            <v>3</v>
          </cell>
          <cell r="BI943">
            <v>3</v>
          </cell>
          <cell r="BJ943">
            <v>3</v>
          </cell>
          <cell r="BK943">
            <v>6</v>
          </cell>
          <cell r="BL943">
            <v>4</v>
          </cell>
          <cell r="BM943">
            <v>2</v>
          </cell>
          <cell r="BN943">
            <v>3</v>
          </cell>
          <cell r="BO943">
            <v>1</v>
          </cell>
          <cell r="BP943">
            <v>4</v>
          </cell>
          <cell r="BQ943">
            <v>2</v>
          </cell>
          <cell r="BR943">
            <v>5</v>
          </cell>
          <cell r="BS943">
            <v>5</v>
          </cell>
          <cell r="BT943">
            <v>4</v>
          </cell>
          <cell r="BU943">
            <v>4</v>
          </cell>
          <cell r="BV943">
            <v>1</v>
          </cell>
          <cell r="BW943">
            <v>2</v>
          </cell>
          <cell r="BX943">
            <v>3</v>
          </cell>
          <cell r="BY943">
            <v>3</v>
          </cell>
          <cell r="BZ943">
            <v>2</v>
          </cell>
          <cell r="CA943">
            <v>3</v>
          </cell>
          <cell r="CB943">
            <v>6</v>
          </cell>
          <cell r="CC943">
            <v>3</v>
          </cell>
          <cell r="CD943">
            <v>1</v>
          </cell>
          <cell r="CE943">
            <v>2</v>
          </cell>
          <cell r="CF943">
            <v>1</v>
          </cell>
          <cell r="CG943">
            <v>1</v>
          </cell>
          <cell r="CH943">
            <v>3</v>
          </cell>
          <cell r="CI943">
            <v>6</v>
          </cell>
          <cell r="CJ943">
            <v>3</v>
          </cell>
          <cell r="CK943">
            <v>0</v>
          </cell>
          <cell r="CL943">
            <v>3</v>
          </cell>
          <cell r="CM943">
            <v>1</v>
          </cell>
          <cell r="CN943">
            <v>2</v>
          </cell>
          <cell r="CO943">
            <v>1</v>
          </cell>
          <cell r="CP943">
            <v>2</v>
          </cell>
          <cell r="CQ943">
            <v>2</v>
          </cell>
          <cell r="CR943">
            <v>1</v>
          </cell>
          <cell r="CS943">
            <v>0</v>
          </cell>
          <cell r="CT943">
            <v>0</v>
          </cell>
          <cell r="CU943">
            <v>1</v>
          </cell>
          <cell r="CV943">
            <v>1</v>
          </cell>
          <cell r="CW943">
            <v>1</v>
          </cell>
          <cell r="CX943">
            <v>0</v>
          </cell>
          <cell r="CY943">
            <v>1</v>
          </cell>
          <cell r="CZ943">
            <v>0</v>
          </cell>
          <cell r="DA943">
            <v>1</v>
          </cell>
          <cell r="DB943">
            <v>0</v>
          </cell>
          <cell r="DC943">
            <v>0</v>
          </cell>
          <cell r="DD943">
            <v>0</v>
          </cell>
          <cell r="DE943">
            <v>0</v>
          </cell>
        </row>
        <row r="944">
          <cell r="A944" t="str">
            <v>ﾊﾏｷﾀ61</v>
          </cell>
          <cell r="B944" t="str">
            <v>ﾊﾏｷﾀ</v>
          </cell>
          <cell r="C944">
            <v>6</v>
          </cell>
          <cell r="D944">
            <v>1</v>
          </cell>
          <cell r="E944">
            <v>391</v>
          </cell>
          <cell r="F944">
            <v>497</v>
          </cell>
          <cell r="G944">
            <v>524</v>
          </cell>
          <cell r="H944">
            <v>572</v>
          </cell>
          <cell r="I944">
            <v>605</v>
          </cell>
          <cell r="J944">
            <v>543</v>
          </cell>
          <cell r="K944">
            <v>564</v>
          </cell>
          <cell r="L944">
            <v>584</v>
          </cell>
          <cell r="M944">
            <v>547</v>
          </cell>
          <cell r="N944">
            <v>540</v>
          </cell>
          <cell r="O944">
            <v>542</v>
          </cell>
          <cell r="P944">
            <v>533</v>
          </cell>
          <cell r="Q944">
            <v>507</v>
          </cell>
          <cell r="R944">
            <v>500</v>
          </cell>
          <cell r="S944">
            <v>506</v>
          </cell>
          <cell r="T944">
            <v>524</v>
          </cell>
          <cell r="U944">
            <v>457</v>
          </cell>
          <cell r="V944">
            <v>468</v>
          </cell>
          <cell r="W944">
            <v>466</v>
          </cell>
          <cell r="X944">
            <v>440</v>
          </cell>
          <cell r="Y944">
            <v>407</v>
          </cell>
          <cell r="Z944">
            <v>431</v>
          </cell>
          <cell r="AA944">
            <v>460</v>
          </cell>
          <cell r="AB944">
            <v>377</v>
          </cell>
          <cell r="AC944">
            <v>409</v>
          </cell>
          <cell r="AD944">
            <v>461</v>
          </cell>
          <cell r="AE944">
            <v>486</v>
          </cell>
          <cell r="AF944">
            <v>482</v>
          </cell>
          <cell r="AG944">
            <v>502</v>
          </cell>
          <cell r="AH944">
            <v>518</v>
          </cell>
          <cell r="AI944">
            <v>586</v>
          </cell>
          <cell r="AJ944">
            <v>620</v>
          </cell>
          <cell r="AK944">
            <v>597</v>
          </cell>
          <cell r="AL944">
            <v>678</v>
          </cell>
          <cell r="AM944">
            <v>672</v>
          </cell>
          <cell r="AN944">
            <v>662</v>
          </cell>
          <cell r="AO944">
            <v>679</v>
          </cell>
          <cell r="AP944">
            <v>659</v>
          </cell>
          <cell r="AQ944">
            <v>738</v>
          </cell>
          <cell r="AR944">
            <v>770</v>
          </cell>
          <cell r="AS944">
            <v>736</v>
          </cell>
          <cell r="AT944">
            <v>766</v>
          </cell>
          <cell r="AU944">
            <v>760</v>
          </cell>
          <cell r="AV944">
            <v>849</v>
          </cell>
          <cell r="AW944">
            <v>802</v>
          </cell>
          <cell r="AX944">
            <v>759</v>
          </cell>
          <cell r="AY944">
            <v>774</v>
          </cell>
          <cell r="AZ944">
            <v>672</v>
          </cell>
          <cell r="BA944">
            <v>702</v>
          </cell>
          <cell r="BB944">
            <v>660</v>
          </cell>
          <cell r="BC944">
            <v>659</v>
          </cell>
          <cell r="BD944">
            <v>427</v>
          </cell>
          <cell r="BE944">
            <v>642</v>
          </cell>
          <cell r="BF944">
            <v>612</v>
          </cell>
          <cell r="BG944">
            <v>534</v>
          </cell>
          <cell r="BH944">
            <v>572</v>
          </cell>
          <cell r="BI944">
            <v>547</v>
          </cell>
          <cell r="BJ944">
            <v>550</v>
          </cell>
          <cell r="BK944">
            <v>570</v>
          </cell>
          <cell r="BL944">
            <v>572</v>
          </cell>
          <cell r="BM944">
            <v>558</v>
          </cell>
          <cell r="BN944">
            <v>577</v>
          </cell>
          <cell r="BO944">
            <v>621</v>
          </cell>
          <cell r="BP944">
            <v>537</v>
          </cell>
          <cell r="BQ944">
            <v>641</v>
          </cell>
          <cell r="BR944">
            <v>655</v>
          </cell>
          <cell r="BS944">
            <v>709</v>
          </cell>
          <cell r="BT944">
            <v>781</v>
          </cell>
          <cell r="BU944">
            <v>793</v>
          </cell>
          <cell r="BV944">
            <v>754</v>
          </cell>
          <cell r="BW944">
            <v>708</v>
          </cell>
          <cell r="BX944">
            <v>420</v>
          </cell>
          <cell r="BY944">
            <v>457</v>
          </cell>
          <cell r="BZ944">
            <v>532</v>
          </cell>
          <cell r="CA944">
            <v>526</v>
          </cell>
          <cell r="CB944">
            <v>518</v>
          </cell>
          <cell r="CC944">
            <v>481</v>
          </cell>
          <cell r="CD944">
            <v>466</v>
          </cell>
          <cell r="CE944">
            <v>395</v>
          </cell>
          <cell r="CF944">
            <v>382</v>
          </cell>
          <cell r="CG944">
            <v>392</v>
          </cell>
          <cell r="CH944">
            <v>357</v>
          </cell>
          <cell r="CI944">
            <v>341</v>
          </cell>
          <cell r="CJ944">
            <v>290</v>
          </cell>
          <cell r="CK944">
            <v>244</v>
          </cell>
          <cell r="CL944">
            <v>249</v>
          </cell>
          <cell r="CM944">
            <v>232</v>
          </cell>
          <cell r="CN944">
            <v>180</v>
          </cell>
          <cell r="CO944">
            <v>147</v>
          </cell>
          <cell r="CP944">
            <v>142</v>
          </cell>
          <cell r="CQ944">
            <v>116</v>
          </cell>
          <cell r="CR944">
            <v>97</v>
          </cell>
          <cell r="CS944">
            <v>66</v>
          </cell>
          <cell r="CT944">
            <v>48</v>
          </cell>
          <cell r="CU944">
            <v>36</v>
          </cell>
          <cell r="CV944">
            <v>19</v>
          </cell>
          <cell r="CW944">
            <v>17</v>
          </cell>
          <cell r="CX944">
            <v>7</v>
          </cell>
          <cell r="CY944">
            <v>9</v>
          </cell>
          <cell r="CZ944">
            <v>7</v>
          </cell>
          <cell r="DA944">
            <v>5</v>
          </cell>
          <cell r="DB944">
            <v>1</v>
          </cell>
          <cell r="DC944">
            <v>1</v>
          </cell>
          <cell r="DD944">
            <v>0</v>
          </cell>
          <cell r="DE944">
            <v>2</v>
          </cell>
        </row>
        <row r="945">
          <cell r="A945" t="str">
            <v>ﾊﾏｷﾀ62</v>
          </cell>
          <cell r="B945" t="str">
            <v>ﾊﾏｷﾀ</v>
          </cell>
          <cell r="C945">
            <v>6</v>
          </cell>
          <cell r="D945">
            <v>2</v>
          </cell>
          <cell r="E945">
            <v>416</v>
          </cell>
          <cell r="F945">
            <v>465</v>
          </cell>
          <cell r="G945">
            <v>465</v>
          </cell>
          <cell r="H945">
            <v>460</v>
          </cell>
          <cell r="I945">
            <v>487</v>
          </cell>
          <cell r="J945">
            <v>534</v>
          </cell>
          <cell r="K945">
            <v>546</v>
          </cell>
          <cell r="L945">
            <v>473</v>
          </cell>
          <cell r="M945">
            <v>519</v>
          </cell>
          <cell r="N945">
            <v>487</v>
          </cell>
          <cell r="O945">
            <v>517</v>
          </cell>
          <cell r="P945">
            <v>508</v>
          </cell>
          <cell r="Q945">
            <v>488</v>
          </cell>
          <cell r="R945">
            <v>510</v>
          </cell>
          <cell r="S945">
            <v>471</v>
          </cell>
          <cell r="T945">
            <v>485</v>
          </cell>
          <cell r="U945">
            <v>510</v>
          </cell>
          <cell r="V945">
            <v>423</v>
          </cell>
          <cell r="W945">
            <v>440</v>
          </cell>
          <cell r="X945">
            <v>433</v>
          </cell>
          <cell r="Y945">
            <v>446</v>
          </cell>
          <cell r="Z945">
            <v>449</v>
          </cell>
          <cell r="AA945">
            <v>432</v>
          </cell>
          <cell r="AB945">
            <v>408</v>
          </cell>
          <cell r="AC945">
            <v>408</v>
          </cell>
          <cell r="AD945">
            <v>393</v>
          </cell>
          <cell r="AE945">
            <v>452</v>
          </cell>
          <cell r="AF945">
            <v>431</v>
          </cell>
          <cell r="AG945">
            <v>435</v>
          </cell>
          <cell r="AH945">
            <v>502</v>
          </cell>
          <cell r="AI945">
            <v>539</v>
          </cell>
          <cell r="AJ945">
            <v>546</v>
          </cell>
          <cell r="AK945">
            <v>618</v>
          </cell>
          <cell r="AL945">
            <v>646</v>
          </cell>
          <cell r="AM945">
            <v>629</v>
          </cell>
          <cell r="AN945">
            <v>669</v>
          </cell>
          <cell r="AO945">
            <v>634</v>
          </cell>
          <cell r="AP945">
            <v>662</v>
          </cell>
          <cell r="AQ945">
            <v>652</v>
          </cell>
          <cell r="AR945">
            <v>712</v>
          </cell>
          <cell r="AS945">
            <v>741</v>
          </cell>
          <cell r="AT945">
            <v>737</v>
          </cell>
          <cell r="AU945">
            <v>700</v>
          </cell>
          <cell r="AV945">
            <v>736</v>
          </cell>
          <cell r="AW945">
            <v>740</v>
          </cell>
          <cell r="AX945">
            <v>693</v>
          </cell>
          <cell r="AY945">
            <v>731</v>
          </cell>
          <cell r="AZ945">
            <v>672</v>
          </cell>
          <cell r="BA945">
            <v>587</v>
          </cell>
          <cell r="BB945">
            <v>659</v>
          </cell>
          <cell r="BC945">
            <v>647</v>
          </cell>
          <cell r="BD945">
            <v>418</v>
          </cell>
          <cell r="BE945">
            <v>586</v>
          </cell>
          <cell r="BF945">
            <v>563</v>
          </cell>
          <cell r="BG945">
            <v>526</v>
          </cell>
          <cell r="BH945">
            <v>510</v>
          </cell>
          <cell r="BI945">
            <v>548</v>
          </cell>
          <cell r="BJ945">
            <v>556</v>
          </cell>
          <cell r="BK945">
            <v>628</v>
          </cell>
          <cell r="BL945">
            <v>609</v>
          </cell>
          <cell r="BM945">
            <v>558</v>
          </cell>
          <cell r="BN945">
            <v>602</v>
          </cell>
          <cell r="BO945">
            <v>638</v>
          </cell>
          <cell r="BP945">
            <v>620</v>
          </cell>
          <cell r="BQ945">
            <v>623</v>
          </cell>
          <cell r="BR945">
            <v>699</v>
          </cell>
          <cell r="BS945">
            <v>694</v>
          </cell>
          <cell r="BT945">
            <v>799</v>
          </cell>
          <cell r="BU945">
            <v>781</v>
          </cell>
          <cell r="BV945">
            <v>771</v>
          </cell>
          <cell r="BW945">
            <v>669</v>
          </cell>
          <cell r="BX945">
            <v>445</v>
          </cell>
          <cell r="BY945">
            <v>505</v>
          </cell>
          <cell r="BZ945">
            <v>565</v>
          </cell>
          <cell r="CA945">
            <v>569</v>
          </cell>
          <cell r="CB945">
            <v>574</v>
          </cell>
          <cell r="CC945">
            <v>548</v>
          </cell>
          <cell r="CD945">
            <v>546</v>
          </cell>
          <cell r="CE945">
            <v>420</v>
          </cell>
          <cell r="CF945">
            <v>435</v>
          </cell>
          <cell r="CG945">
            <v>427</v>
          </cell>
          <cell r="CH945">
            <v>424</v>
          </cell>
          <cell r="CI945">
            <v>428</v>
          </cell>
          <cell r="CJ945">
            <v>380</v>
          </cell>
          <cell r="CK945">
            <v>351</v>
          </cell>
          <cell r="CL945">
            <v>338</v>
          </cell>
          <cell r="CM945">
            <v>319</v>
          </cell>
          <cell r="CN945">
            <v>252</v>
          </cell>
          <cell r="CO945">
            <v>292</v>
          </cell>
          <cell r="CP945">
            <v>248</v>
          </cell>
          <cell r="CQ945">
            <v>218</v>
          </cell>
          <cell r="CR945">
            <v>194</v>
          </cell>
          <cell r="CS945">
            <v>163</v>
          </cell>
          <cell r="CT945">
            <v>137</v>
          </cell>
          <cell r="CU945">
            <v>106</v>
          </cell>
          <cell r="CV945">
            <v>80</v>
          </cell>
          <cell r="CW945">
            <v>74</v>
          </cell>
          <cell r="CX945">
            <v>51</v>
          </cell>
          <cell r="CY945">
            <v>39</v>
          </cell>
          <cell r="CZ945">
            <v>17</v>
          </cell>
          <cell r="DA945">
            <v>17</v>
          </cell>
          <cell r="DB945">
            <v>11</v>
          </cell>
          <cell r="DC945">
            <v>5</v>
          </cell>
          <cell r="DD945">
            <v>5</v>
          </cell>
          <cell r="DE945">
            <v>4</v>
          </cell>
        </row>
        <row r="946">
          <cell r="A946" t="str">
            <v>ｱｸﾗ 71</v>
          </cell>
          <cell r="B946" t="str">
            <v xml:space="preserve">ｱｸﾗ </v>
          </cell>
          <cell r="C946">
            <v>7</v>
          </cell>
          <cell r="D946">
            <v>1</v>
          </cell>
          <cell r="E946">
            <v>0</v>
          </cell>
          <cell r="F946">
            <v>6</v>
          </cell>
          <cell r="G946">
            <v>6</v>
          </cell>
          <cell r="H946">
            <v>2</v>
          </cell>
          <cell r="I946">
            <v>10</v>
          </cell>
          <cell r="J946">
            <v>3</v>
          </cell>
          <cell r="K946">
            <v>3</v>
          </cell>
          <cell r="L946">
            <v>5</v>
          </cell>
          <cell r="M946">
            <v>4</v>
          </cell>
          <cell r="N946">
            <v>4</v>
          </cell>
          <cell r="O946">
            <v>2</v>
          </cell>
          <cell r="P946">
            <v>2</v>
          </cell>
          <cell r="Q946">
            <v>5</v>
          </cell>
          <cell r="R946">
            <v>6</v>
          </cell>
          <cell r="S946">
            <v>8</v>
          </cell>
          <cell r="T946">
            <v>7</v>
          </cell>
          <cell r="U946">
            <v>8</v>
          </cell>
          <cell r="V946">
            <v>4</v>
          </cell>
          <cell r="W946">
            <v>3</v>
          </cell>
          <cell r="X946">
            <v>5</v>
          </cell>
          <cell r="Y946">
            <v>7</v>
          </cell>
          <cell r="Z946">
            <v>3</v>
          </cell>
          <cell r="AA946">
            <v>6</v>
          </cell>
          <cell r="AB946">
            <v>10</v>
          </cell>
          <cell r="AC946">
            <v>10</v>
          </cell>
          <cell r="AD946">
            <v>5</v>
          </cell>
          <cell r="AE946">
            <v>7</v>
          </cell>
          <cell r="AF946">
            <v>9</v>
          </cell>
          <cell r="AG946">
            <v>7</v>
          </cell>
          <cell r="AH946">
            <v>7</v>
          </cell>
          <cell r="AI946">
            <v>7</v>
          </cell>
          <cell r="AJ946">
            <v>7</v>
          </cell>
          <cell r="AK946">
            <v>8</v>
          </cell>
          <cell r="AL946">
            <v>10</v>
          </cell>
          <cell r="AM946">
            <v>3</v>
          </cell>
          <cell r="AN946">
            <v>10</v>
          </cell>
          <cell r="AO946">
            <v>3</v>
          </cell>
          <cell r="AP946">
            <v>4</v>
          </cell>
          <cell r="AQ946">
            <v>8</v>
          </cell>
          <cell r="AR946">
            <v>10</v>
          </cell>
          <cell r="AS946">
            <v>3</v>
          </cell>
          <cell r="AT946">
            <v>8</v>
          </cell>
          <cell r="AU946">
            <v>6</v>
          </cell>
          <cell r="AV946">
            <v>5</v>
          </cell>
          <cell r="AW946">
            <v>7</v>
          </cell>
          <cell r="AX946">
            <v>11</v>
          </cell>
          <cell r="AY946">
            <v>6</v>
          </cell>
          <cell r="AZ946">
            <v>9</v>
          </cell>
          <cell r="BA946">
            <v>10</v>
          </cell>
          <cell r="BB946">
            <v>11</v>
          </cell>
          <cell r="BC946">
            <v>7</v>
          </cell>
          <cell r="BD946">
            <v>2</v>
          </cell>
          <cell r="BE946">
            <v>6</v>
          </cell>
          <cell r="BF946">
            <v>4</v>
          </cell>
          <cell r="BG946">
            <v>6</v>
          </cell>
          <cell r="BH946">
            <v>7</v>
          </cell>
          <cell r="BI946">
            <v>7</v>
          </cell>
          <cell r="BJ946">
            <v>6</v>
          </cell>
          <cell r="BK946">
            <v>10</v>
          </cell>
          <cell r="BL946">
            <v>6</v>
          </cell>
          <cell r="BM946">
            <v>4</v>
          </cell>
          <cell r="BN946">
            <v>4</v>
          </cell>
          <cell r="BO946">
            <v>7</v>
          </cell>
          <cell r="BP946">
            <v>7</v>
          </cell>
          <cell r="BQ946">
            <v>9</v>
          </cell>
          <cell r="BR946">
            <v>4</v>
          </cell>
          <cell r="BS946">
            <v>12</v>
          </cell>
          <cell r="BT946">
            <v>8</v>
          </cell>
          <cell r="BU946">
            <v>19</v>
          </cell>
          <cell r="BV946">
            <v>12</v>
          </cell>
          <cell r="BW946">
            <v>8</v>
          </cell>
          <cell r="BX946">
            <v>5</v>
          </cell>
          <cell r="BY946">
            <v>5</v>
          </cell>
          <cell r="BZ946">
            <v>5</v>
          </cell>
          <cell r="CA946">
            <v>5</v>
          </cell>
          <cell r="CB946">
            <v>4</v>
          </cell>
          <cell r="CC946">
            <v>5</v>
          </cell>
          <cell r="CD946">
            <v>4</v>
          </cell>
          <cell r="CE946">
            <v>4</v>
          </cell>
          <cell r="CF946">
            <v>3</v>
          </cell>
          <cell r="CG946">
            <v>3</v>
          </cell>
          <cell r="CH946">
            <v>5</v>
          </cell>
          <cell r="CI946">
            <v>5</v>
          </cell>
          <cell r="CJ946">
            <v>2</v>
          </cell>
          <cell r="CK946">
            <v>2</v>
          </cell>
          <cell r="CL946">
            <v>2</v>
          </cell>
          <cell r="CM946">
            <v>2</v>
          </cell>
          <cell r="CN946">
            <v>3</v>
          </cell>
          <cell r="CO946">
            <v>2</v>
          </cell>
          <cell r="CP946">
            <v>0</v>
          </cell>
          <cell r="CQ946">
            <v>1</v>
          </cell>
          <cell r="CR946">
            <v>1</v>
          </cell>
          <cell r="CS946">
            <v>1</v>
          </cell>
          <cell r="CT946">
            <v>0</v>
          </cell>
          <cell r="CU946">
            <v>2</v>
          </cell>
          <cell r="CV946">
            <v>0</v>
          </cell>
          <cell r="CW946">
            <v>1</v>
          </cell>
          <cell r="CX946">
            <v>0</v>
          </cell>
          <cell r="CY946">
            <v>1</v>
          </cell>
          <cell r="CZ946">
            <v>0</v>
          </cell>
          <cell r="DA946">
            <v>0</v>
          </cell>
          <cell r="DB946">
            <v>0</v>
          </cell>
          <cell r="DC946">
            <v>0</v>
          </cell>
          <cell r="DD946">
            <v>0</v>
          </cell>
          <cell r="DE946">
            <v>0</v>
          </cell>
        </row>
        <row r="947">
          <cell r="A947" t="str">
            <v>ｱｸﾗ 72</v>
          </cell>
          <cell r="B947" t="str">
            <v xml:space="preserve">ｱｸﾗ </v>
          </cell>
          <cell r="C947">
            <v>7</v>
          </cell>
          <cell r="D947">
            <v>2</v>
          </cell>
          <cell r="E947">
            <v>5</v>
          </cell>
          <cell r="F947">
            <v>5</v>
          </cell>
          <cell r="G947">
            <v>6</v>
          </cell>
          <cell r="H947">
            <v>2</v>
          </cell>
          <cell r="I947">
            <v>8</v>
          </cell>
          <cell r="J947">
            <v>1</v>
          </cell>
          <cell r="K947">
            <v>4</v>
          </cell>
          <cell r="L947">
            <v>8</v>
          </cell>
          <cell r="M947">
            <v>4</v>
          </cell>
          <cell r="N947">
            <v>8</v>
          </cell>
          <cell r="O947">
            <v>8</v>
          </cell>
          <cell r="P947">
            <v>8</v>
          </cell>
          <cell r="Q947">
            <v>5</v>
          </cell>
          <cell r="R947">
            <v>4</v>
          </cell>
          <cell r="S947">
            <v>4</v>
          </cell>
          <cell r="T947">
            <v>3</v>
          </cell>
          <cell r="U947">
            <v>4</v>
          </cell>
          <cell r="V947">
            <v>5</v>
          </cell>
          <cell r="W947">
            <v>7</v>
          </cell>
          <cell r="X947">
            <v>7</v>
          </cell>
          <cell r="Y947">
            <v>4</v>
          </cell>
          <cell r="Z947">
            <v>6</v>
          </cell>
          <cell r="AA947">
            <v>6</v>
          </cell>
          <cell r="AB947">
            <v>3</v>
          </cell>
          <cell r="AC947">
            <v>10</v>
          </cell>
          <cell r="AD947">
            <v>3</v>
          </cell>
          <cell r="AE947">
            <v>5</v>
          </cell>
          <cell r="AF947">
            <v>3</v>
          </cell>
          <cell r="AG947">
            <v>5</v>
          </cell>
          <cell r="AH947">
            <v>9</v>
          </cell>
          <cell r="AI947">
            <v>6</v>
          </cell>
          <cell r="AJ947">
            <v>1</v>
          </cell>
          <cell r="AK947">
            <v>9</v>
          </cell>
          <cell r="AL947">
            <v>2</v>
          </cell>
          <cell r="AM947">
            <v>9</v>
          </cell>
          <cell r="AN947">
            <v>10</v>
          </cell>
          <cell r="AO947">
            <v>2</v>
          </cell>
          <cell r="AP947">
            <v>4</v>
          </cell>
          <cell r="AQ947">
            <v>8</v>
          </cell>
          <cell r="AR947">
            <v>8</v>
          </cell>
          <cell r="AS947">
            <v>11</v>
          </cell>
          <cell r="AT947">
            <v>7</v>
          </cell>
          <cell r="AU947">
            <v>7</v>
          </cell>
          <cell r="AV947">
            <v>7</v>
          </cell>
          <cell r="AW947">
            <v>10</v>
          </cell>
          <cell r="AX947">
            <v>5</v>
          </cell>
          <cell r="AY947">
            <v>5</v>
          </cell>
          <cell r="AZ947">
            <v>8</v>
          </cell>
          <cell r="BA947">
            <v>8</v>
          </cell>
          <cell r="BB947">
            <v>8</v>
          </cell>
          <cell r="BC947">
            <v>7</v>
          </cell>
          <cell r="BD947">
            <v>3</v>
          </cell>
          <cell r="BE947">
            <v>11</v>
          </cell>
          <cell r="BF947">
            <v>7</v>
          </cell>
          <cell r="BG947">
            <v>7</v>
          </cell>
          <cell r="BH947">
            <v>11</v>
          </cell>
          <cell r="BI947">
            <v>8</v>
          </cell>
          <cell r="BJ947">
            <v>7</v>
          </cell>
          <cell r="BK947">
            <v>4</v>
          </cell>
          <cell r="BL947">
            <v>10</v>
          </cell>
          <cell r="BM947">
            <v>6</v>
          </cell>
          <cell r="BN947">
            <v>9</v>
          </cell>
          <cell r="BO947">
            <v>2</v>
          </cell>
          <cell r="BP947">
            <v>8</v>
          </cell>
          <cell r="BQ947">
            <v>9</v>
          </cell>
          <cell r="BR947">
            <v>11</v>
          </cell>
          <cell r="BS947">
            <v>10</v>
          </cell>
          <cell r="BT947">
            <v>9</v>
          </cell>
          <cell r="BU947">
            <v>6</v>
          </cell>
          <cell r="BV947">
            <v>13</v>
          </cell>
          <cell r="BW947">
            <v>6</v>
          </cell>
          <cell r="BX947">
            <v>8</v>
          </cell>
          <cell r="BY947">
            <v>5</v>
          </cell>
          <cell r="BZ947">
            <v>4</v>
          </cell>
          <cell r="CA947">
            <v>5</v>
          </cell>
          <cell r="CB947">
            <v>5</v>
          </cell>
          <cell r="CC947">
            <v>6</v>
          </cell>
          <cell r="CD947">
            <v>4</v>
          </cell>
          <cell r="CE947">
            <v>6</v>
          </cell>
          <cell r="CF947">
            <v>8</v>
          </cell>
          <cell r="CG947">
            <v>9</v>
          </cell>
          <cell r="CH947">
            <v>6</v>
          </cell>
          <cell r="CI947">
            <v>3</v>
          </cell>
          <cell r="CJ947">
            <v>6</v>
          </cell>
          <cell r="CK947">
            <v>2</v>
          </cell>
          <cell r="CL947">
            <v>7</v>
          </cell>
          <cell r="CM947">
            <v>5</v>
          </cell>
          <cell r="CN947">
            <v>3</v>
          </cell>
          <cell r="CO947">
            <v>7</v>
          </cell>
          <cell r="CP947">
            <v>4</v>
          </cell>
          <cell r="CQ947">
            <v>3</v>
          </cell>
          <cell r="CR947">
            <v>4</v>
          </cell>
          <cell r="CS947">
            <v>3</v>
          </cell>
          <cell r="CT947">
            <v>5</v>
          </cell>
          <cell r="CU947">
            <v>7</v>
          </cell>
          <cell r="CV947">
            <v>2</v>
          </cell>
          <cell r="CW947">
            <v>0</v>
          </cell>
          <cell r="CX947">
            <v>0</v>
          </cell>
          <cell r="CY947">
            <v>1</v>
          </cell>
          <cell r="CZ947">
            <v>0</v>
          </cell>
          <cell r="DA947">
            <v>1</v>
          </cell>
          <cell r="DB947">
            <v>0</v>
          </cell>
          <cell r="DC947">
            <v>1</v>
          </cell>
          <cell r="DD947">
            <v>0</v>
          </cell>
          <cell r="DE947">
            <v>0</v>
          </cell>
        </row>
        <row r="948">
          <cell r="A948" t="str">
            <v>ｱｼｸﾎ71</v>
          </cell>
          <cell r="B948" t="str">
            <v>ｱｼｸﾎ</v>
          </cell>
          <cell r="C948">
            <v>7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1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1</v>
          </cell>
          <cell r="AI948">
            <v>2</v>
          </cell>
          <cell r="AJ948">
            <v>0</v>
          </cell>
          <cell r="AK948">
            <v>0</v>
          </cell>
          <cell r="AL948">
            <v>0</v>
          </cell>
          <cell r="AM948">
            <v>2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1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1</v>
          </cell>
          <cell r="AY948">
            <v>0</v>
          </cell>
          <cell r="AZ948">
            <v>0</v>
          </cell>
          <cell r="BA948">
            <v>1</v>
          </cell>
          <cell r="BB948">
            <v>0</v>
          </cell>
          <cell r="BC948">
            <v>1</v>
          </cell>
          <cell r="BD948">
            <v>0</v>
          </cell>
          <cell r="BE948">
            <v>2</v>
          </cell>
          <cell r="BF948">
            <v>1</v>
          </cell>
          <cell r="BG948">
            <v>0</v>
          </cell>
          <cell r="BH948">
            <v>1</v>
          </cell>
          <cell r="BI948">
            <v>0</v>
          </cell>
          <cell r="BJ948">
            <v>2</v>
          </cell>
          <cell r="BK948">
            <v>0</v>
          </cell>
          <cell r="BL948">
            <v>1</v>
          </cell>
          <cell r="BM948">
            <v>1</v>
          </cell>
          <cell r="BN948">
            <v>1</v>
          </cell>
          <cell r="BO948">
            <v>0</v>
          </cell>
          <cell r="BP948">
            <v>0</v>
          </cell>
          <cell r="BQ948">
            <v>0</v>
          </cell>
          <cell r="BR948">
            <v>1</v>
          </cell>
          <cell r="BS948">
            <v>0</v>
          </cell>
          <cell r="BT948">
            <v>1</v>
          </cell>
          <cell r="BU948">
            <v>1</v>
          </cell>
          <cell r="BV948">
            <v>0</v>
          </cell>
          <cell r="BW948">
            <v>0</v>
          </cell>
          <cell r="BX948">
            <v>1</v>
          </cell>
          <cell r="BY948">
            <v>2</v>
          </cell>
          <cell r="BZ948">
            <v>0</v>
          </cell>
          <cell r="CA948">
            <v>0</v>
          </cell>
          <cell r="CB948">
            <v>1</v>
          </cell>
          <cell r="CC948">
            <v>0</v>
          </cell>
          <cell r="CD948">
            <v>1</v>
          </cell>
          <cell r="CE948">
            <v>0</v>
          </cell>
          <cell r="CF948">
            <v>0</v>
          </cell>
          <cell r="CG948">
            <v>1</v>
          </cell>
          <cell r="CH948">
            <v>2</v>
          </cell>
          <cell r="CI948">
            <v>0</v>
          </cell>
          <cell r="CJ948">
            <v>0</v>
          </cell>
          <cell r="CK948">
            <v>1</v>
          </cell>
          <cell r="CL948">
            <v>0</v>
          </cell>
          <cell r="CM948">
            <v>1</v>
          </cell>
          <cell r="CN948">
            <v>0</v>
          </cell>
          <cell r="CO948">
            <v>0</v>
          </cell>
          <cell r="CP948">
            <v>0</v>
          </cell>
          <cell r="CQ948">
            <v>0</v>
          </cell>
          <cell r="CR948">
            <v>0</v>
          </cell>
          <cell r="CS948">
            <v>0</v>
          </cell>
          <cell r="CT948">
            <v>0</v>
          </cell>
          <cell r="CU948">
            <v>0</v>
          </cell>
          <cell r="CV948">
            <v>0</v>
          </cell>
          <cell r="CW948">
            <v>0</v>
          </cell>
          <cell r="CX948">
            <v>0</v>
          </cell>
          <cell r="CY948">
            <v>0</v>
          </cell>
          <cell r="CZ948">
            <v>0</v>
          </cell>
          <cell r="DA948">
            <v>0</v>
          </cell>
          <cell r="DB948">
            <v>0</v>
          </cell>
          <cell r="DC948">
            <v>0</v>
          </cell>
          <cell r="DD948">
            <v>0</v>
          </cell>
          <cell r="DE948">
            <v>0</v>
          </cell>
        </row>
        <row r="949">
          <cell r="A949" t="str">
            <v>ｱｼｸﾎ72</v>
          </cell>
          <cell r="B949" t="str">
            <v>ｱｼｸﾎ</v>
          </cell>
          <cell r="C949">
            <v>7</v>
          </cell>
          <cell r="D949">
            <v>2</v>
          </cell>
          <cell r="E949">
            <v>1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1</v>
          </cell>
          <cell r="K949">
            <v>2</v>
          </cell>
          <cell r="L949">
            <v>0</v>
          </cell>
          <cell r="M949">
            <v>1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1</v>
          </cell>
          <cell r="AA949">
            <v>0</v>
          </cell>
          <cell r="AB949">
            <v>0</v>
          </cell>
          <cell r="AC949">
            <v>0</v>
          </cell>
          <cell r="AD949">
            <v>1</v>
          </cell>
          <cell r="AE949">
            <v>1</v>
          </cell>
          <cell r="AF949">
            <v>1</v>
          </cell>
          <cell r="AG949">
            <v>0</v>
          </cell>
          <cell r="AH949">
            <v>0</v>
          </cell>
          <cell r="AI949">
            <v>2</v>
          </cell>
          <cell r="AJ949">
            <v>2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1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0</v>
          </cell>
          <cell r="AV949">
            <v>0</v>
          </cell>
          <cell r="AW949">
            <v>0</v>
          </cell>
          <cell r="AX949">
            <v>1</v>
          </cell>
          <cell r="AY949">
            <v>2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1</v>
          </cell>
          <cell r="BG949">
            <v>1</v>
          </cell>
          <cell r="BH949">
            <v>1</v>
          </cell>
          <cell r="BI949">
            <v>1</v>
          </cell>
          <cell r="BJ949">
            <v>4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2</v>
          </cell>
          <cell r="BP949">
            <v>0</v>
          </cell>
          <cell r="BQ949">
            <v>0</v>
          </cell>
          <cell r="BR949">
            <v>1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1</v>
          </cell>
          <cell r="BY949">
            <v>0</v>
          </cell>
          <cell r="BZ949">
            <v>2</v>
          </cell>
          <cell r="CA949">
            <v>1</v>
          </cell>
          <cell r="CB949">
            <v>0</v>
          </cell>
          <cell r="CC949">
            <v>1</v>
          </cell>
          <cell r="CD949">
            <v>1</v>
          </cell>
          <cell r="CE949">
            <v>1</v>
          </cell>
          <cell r="CF949">
            <v>2</v>
          </cell>
          <cell r="CG949">
            <v>1</v>
          </cell>
          <cell r="CH949">
            <v>2</v>
          </cell>
          <cell r="CI949">
            <v>3</v>
          </cell>
          <cell r="CJ949">
            <v>1</v>
          </cell>
          <cell r="CK949">
            <v>0</v>
          </cell>
          <cell r="CL949">
            <v>0</v>
          </cell>
          <cell r="CM949">
            <v>0</v>
          </cell>
          <cell r="CN949">
            <v>0</v>
          </cell>
          <cell r="CO949">
            <v>1</v>
          </cell>
          <cell r="CP949">
            <v>0</v>
          </cell>
          <cell r="CQ949">
            <v>0</v>
          </cell>
          <cell r="CR949">
            <v>0</v>
          </cell>
          <cell r="CS949">
            <v>1</v>
          </cell>
          <cell r="CT949">
            <v>0</v>
          </cell>
          <cell r="CU949">
            <v>0</v>
          </cell>
          <cell r="CV949">
            <v>0</v>
          </cell>
          <cell r="CW949">
            <v>0</v>
          </cell>
          <cell r="CX949">
            <v>0</v>
          </cell>
          <cell r="CY949">
            <v>0</v>
          </cell>
          <cell r="CZ949">
            <v>0</v>
          </cell>
          <cell r="DA949">
            <v>0</v>
          </cell>
          <cell r="DB949">
            <v>0</v>
          </cell>
          <cell r="DC949">
            <v>0</v>
          </cell>
          <cell r="DD949">
            <v>0</v>
          </cell>
          <cell r="DE949">
            <v>0</v>
          </cell>
        </row>
        <row r="950">
          <cell r="A950" t="str">
            <v>ｱﾃﾗ 71</v>
          </cell>
          <cell r="B950" t="str">
            <v xml:space="preserve">ｱﾃﾗ </v>
          </cell>
          <cell r="C950">
            <v>7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1</v>
          </cell>
          <cell r="AD950">
            <v>0</v>
          </cell>
          <cell r="AE950">
            <v>0</v>
          </cell>
          <cell r="AF950">
            <v>1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1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1</v>
          </cell>
          <cell r="BA950">
            <v>0</v>
          </cell>
          <cell r="BB950">
            <v>1</v>
          </cell>
          <cell r="BC950">
            <v>0</v>
          </cell>
          <cell r="BD950">
            <v>0</v>
          </cell>
          <cell r="BE950">
            <v>1</v>
          </cell>
          <cell r="BF950">
            <v>1</v>
          </cell>
          <cell r="BG950">
            <v>1</v>
          </cell>
          <cell r="BH950">
            <v>1</v>
          </cell>
          <cell r="BI950">
            <v>0</v>
          </cell>
          <cell r="BJ950">
            <v>1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3</v>
          </cell>
          <cell r="BP950">
            <v>1</v>
          </cell>
          <cell r="BQ950">
            <v>1</v>
          </cell>
          <cell r="BR950">
            <v>1</v>
          </cell>
          <cell r="BS950">
            <v>0</v>
          </cell>
          <cell r="BT950">
            <v>0</v>
          </cell>
          <cell r="BU950">
            <v>1</v>
          </cell>
          <cell r="BV950">
            <v>0</v>
          </cell>
          <cell r="BW950">
            <v>0</v>
          </cell>
          <cell r="BX950">
            <v>0</v>
          </cell>
          <cell r="BY950">
            <v>1</v>
          </cell>
          <cell r="BZ950">
            <v>1</v>
          </cell>
          <cell r="CA950">
            <v>0</v>
          </cell>
          <cell r="CB950">
            <v>0</v>
          </cell>
          <cell r="CC950">
            <v>1</v>
          </cell>
          <cell r="CD950">
            <v>0</v>
          </cell>
          <cell r="CE950">
            <v>0</v>
          </cell>
          <cell r="CF950">
            <v>1</v>
          </cell>
          <cell r="CG950">
            <v>1</v>
          </cell>
          <cell r="CH950">
            <v>0</v>
          </cell>
          <cell r="CI950">
            <v>0</v>
          </cell>
          <cell r="CJ950">
            <v>1</v>
          </cell>
          <cell r="CK950">
            <v>1</v>
          </cell>
          <cell r="CL950">
            <v>0</v>
          </cell>
          <cell r="CM950">
            <v>0</v>
          </cell>
          <cell r="CN950">
            <v>1</v>
          </cell>
          <cell r="CO950">
            <v>2</v>
          </cell>
          <cell r="CP950">
            <v>0</v>
          </cell>
          <cell r="CQ950">
            <v>0</v>
          </cell>
          <cell r="CR950">
            <v>0</v>
          </cell>
          <cell r="CS950">
            <v>1</v>
          </cell>
          <cell r="CT950">
            <v>0</v>
          </cell>
          <cell r="CU950">
            <v>0</v>
          </cell>
          <cell r="CV950">
            <v>0</v>
          </cell>
          <cell r="CW950">
            <v>0</v>
          </cell>
          <cell r="CX950">
            <v>0</v>
          </cell>
          <cell r="CY950">
            <v>0</v>
          </cell>
          <cell r="CZ950">
            <v>0</v>
          </cell>
          <cell r="DA950">
            <v>0</v>
          </cell>
          <cell r="DB950">
            <v>0</v>
          </cell>
          <cell r="DC950">
            <v>0</v>
          </cell>
          <cell r="DD950">
            <v>0</v>
          </cell>
          <cell r="DE950">
            <v>0</v>
          </cell>
        </row>
        <row r="951">
          <cell r="A951" t="str">
            <v>ｱﾃﾗ 72</v>
          </cell>
          <cell r="B951" t="str">
            <v xml:space="preserve">ｱﾃﾗ </v>
          </cell>
          <cell r="C951">
            <v>7</v>
          </cell>
          <cell r="D951">
            <v>2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1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0</v>
          </cell>
          <cell r="AV951">
            <v>0</v>
          </cell>
          <cell r="AW951">
            <v>0</v>
          </cell>
          <cell r="AX951">
            <v>1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1</v>
          </cell>
          <cell r="BE951">
            <v>0</v>
          </cell>
          <cell r="BF951">
            <v>0</v>
          </cell>
          <cell r="BG951">
            <v>2</v>
          </cell>
          <cell r="BH951">
            <v>0</v>
          </cell>
          <cell r="BI951">
            <v>1</v>
          </cell>
          <cell r="BJ951">
            <v>0</v>
          </cell>
          <cell r="BK951">
            <v>0</v>
          </cell>
          <cell r="BL951">
            <v>1</v>
          </cell>
          <cell r="BM951">
            <v>2</v>
          </cell>
          <cell r="BN951">
            <v>0</v>
          </cell>
          <cell r="BO951">
            <v>0</v>
          </cell>
          <cell r="BP951">
            <v>1</v>
          </cell>
          <cell r="BQ951">
            <v>1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1</v>
          </cell>
          <cell r="BW951">
            <v>0</v>
          </cell>
          <cell r="BX951">
            <v>1</v>
          </cell>
          <cell r="BY951">
            <v>0</v>
          </cell>
          <cell r="BZ951">
            <v>0</v>
          </cell>
          <cell r="CA951">
            <v>1</v>
          </cell>
          <cell r="CB951">
            <v>0</v>
          </cell>
          <cell r="CC951">
            <v>3</v>
          </cell>
          <cell r="CD951">
            <v>0</v>
          </cell>
          <cell r="CE951">
            <v>2</v>
          </cell>
          <cell r="CF951">
            <v>0</v>
          </cell>
          <cell r="CG951">
            <v>0</v>
          </cell>
          <cell r="CH951">
            <v>1</v>
          </cell>
          <cell r="CI951">
            <v>0</v>
          </cell>
          <cell r="CJ951">
            <v>2</v>
          </cell>
          <cell r="CK951">
            <v>1</v>
          </cell>
          <cell r="CL951">
            <v>1</v>
          </cell>
          <cell r="CM951">
            <v>0</v>
          </cell>
          <cell r="CN951">
            <v>0</v>
          </cell>
          <cell r="CO951">
            <v>1</v>
          </cell>
          <cell r="CP951">
            <v>1</v>
          </cell>
          <cell r="CQ951">
            <v>1</v>
          </cell>
          <cell r="CR951">
            <v>0</v>
          </cell>
          <cell r="CS951">
            <v>0</v>
          </cell>
          <cell r="CT951">
            <v>0</v>
          </cell>
          <cell r="CU951">
            <v>0</v>
          </cell>
          <cell r="CV951">
            <v>0</v>
          </cell>
          <cell r="CW951">
            <v>0</v>
          </cell>
          <cell r="CX951">
            <v>0</v>
          </cell>
          <cell r="CY951">
            <v>0</v>
          </cell>
          <cell r="CZ951">
            <v>0</v>
          </cell>
          <cell r="DA951">
            <v>0</v>
          </cell>
          <cell r="DB951">
            <v>0</v>
          </cell>
          <cell r="DC951">
            <v>0</v>
          </cell>
          <cell r="DD951">
            <v>0</v>
          </cell>
          <cell r="DE951">
            <v>0</v>
          </cell>
        </row>
        <row r="952">
          <cell r="A952" t="str">
            <v>ｲｼｶﾐ71</v>
          </cell>
          <cell r="B952" t="str">
            <v>ｲｼｶﾐ</v>
          </cell>
          <cell r="C952">
            <v>7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2</v>
          </cell>
          <cell r="Q952">
            <v>0</v>
          </cell>
          <cell r="R952">
            <v>1</v>
          </cell>
          <cell r="S952">
            <v>1</v>
          </cell>
          <cell r="T952">
            <v>0</v>
          </cell>
          <cell r="U952">
            <v>2</v>
          </cell>
          <cell r="V952">
            <v>0</v>
          </cell>
          <cell r="W952">
            <v>1</v>
          </cell>
          <cell r="X952">
            <v>2</v>
          </cell>
          <cell r="Y952">
            <v>1</v>
          </cell>
          <cell r="Z952">
            <v>1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2</v>
          </cell>
          <cell r="AF952">
            <v>2</v>
          </cell>
          <cell r="AG952">
            <v>0</v>
          </cell>
          <cell r="AH952">
            <v>1</v>
          </cell>
          <cell r="AI952">
            <v>1</v>
          </cell>
          <cell r="AJ952">
            <v>0</v>
          </cell>
          <cell r="AK952">
            <v>2</v>
          </cell>
          <cell r="AL952">
            <v>0</v>
          </cell>
          <cell r="AM952">
            <v>3</v>
          </cell>
          <cell r="AN952">
            <v>0</v>
          </cell>
          <cell r="AO952">
            <v>2</v>
          </cell>
          <cell r="AP952">
            <v>2</v>
          </cell>
          <cell r="AQ952">
            <v>2</v>
          </cell>
          <cell r="AR952">
            <v>0</v>
          </cell>
          <cell r="AS952">
            <v>2</v>
          </cell>
          <cell r="AT952">
            <v>1</v>
          </cell>
          <cell r="AU952">
            <v>1</v>
          </cell>
          <cell r="AV952">
            <v>2</v>
          </cell>
          <cell r="AW952">
            <v>0</v>
          </cell>
          <cell r="AX952">
            <v>1</v>
          </cell>
          <cell r="AY952">
            <v>0</v>
          </cell>
          <cell r="AZ952">
            <v>1</v>
          </cell>
          <cell r="BA952">
            <v>2</v>
          </cell>
          <cell r="BB952">
            <v>0</v>
          </cell>
          <cell r="BC952">
            <v>5</v>
          </cell>
          <cell r="BD952">
            <v>1</v>
          </cell>
          <cell r="BE952">
            <v>2</v>
          </cell>
          <cell r="BF952">
            <v>2</v>
          </cell>
          <cell r="BG952">
            <v>4</v>
          </cell>
          <cell r="BH952">
            <v>3</v>
          </cell>
          <cell r="BI952">
            <v>3</v>
          </cell>
          <cell r="BJ952">
            <v>1</v>
          </cell>
          <cell r="BK952">
            <v>2</v>
          </cell>
          <cell r="BL952">
            <v>1</v>
          </cell>
          <cell r="BM952">
            <v>0</v>
          </cell>
          <cell r="BN952">
            <v>2</v>
          </cell>
          <cell r="BO952">
            <v>4</v>
          </cell>
          <cell r="BP952">
            <v>2</v>
          </cell>
          <cell r="BQ952">
            <v>3</v>
          </cell>
          <cell r="BR952">
            <v>2</v>
          </cell>
          <cell r="BS952">
            <v>4</v>
          </cell>
          <cell r="BT952">
            <v>2</v>
          </cell>
          <cell r="BU952">
            <v>7</v>
          </cell>
          <cell r="BV952">
            <v>7</v>
          </cell>
          <cell r="BW952">
            <v>4</v>
          </cell>
          <cell r="BX952">
            <v>2</v>
          </cell>
          <cell r="BY952">
            <v>5</v>
          </cell>
          <cell r="BZ952">
            <v>1</v>
          </cell>
          <cell r="CA952">
            <v>1</v>
          </cell>
          <cell r="CB952">
            <v>1</v>
          </cell>
          <cell r="CC952">
            <v>2</v>
          </cell>
          <cell r="CD952">
            <v>1</v>
          </cell>
          <cell r="CE952">
            <v>3</v>
          </cell>
          <cell r="CF952">
            <v>1</v>
          </cell>
          <cell r="CG952">
            <v>1</v>
          </cell>
          <cell r="CH952">
            <v>6</v>
          </cell>
          <cell r="CI952">
            <v>3</v>
          </cell>
          <cell r="CJ952">
            <v>1</v>
          </cell>
          <cell r="CK952">
            <v>1</v>
          </cell>
          <cell r="CL952">
            <v>1</v>
          </cell>
          <cell r="CM952">
            <v>1</v>
          </cell>
          <cell r="CN952">
            <v>2</v>
          </cell>
          <cell r="CO952">
            <v>0</v>
          </cell>
          <cell r="CP952">
            <v>0</v>
          </cell>
          <cell r="CQ952">
            <v>1</v>
          </cell>
          <cell r="CR952">
            <v>0</v>
          </cell>
          <cell r="CS952">
            <v>0</v>
          </cell>
          <cell r="CT952">
            <v>0</v>
          </cell>
          <cell r="CU952">
            <v>1</v>
          </cell>
          <cell r="CV952">
            <v>0</v>
          </cell>
          <cell r="CW952">
            <v>0</v>
          </cell>
          <cell r="CX952">
            <v>0</v>
          </cell>
          <cell r="CY952">
            <v>0</v>
          </cell>
          <cell r="CZ952">
            <v>0</v>
          </cell>
          <cell r="DA952">
            <v>1</v>
          </cell>
          <cell r="DB952">
            <v>0</v>
          </cell>
          <cell r="DC952">
            <v>0</v>
          </cell>
          <cell r="DD952">
            <v>0</v>
          </cell>
          <cell r="DE952">
            <v>0</v>
          </cell>
        </row>
        <row r="953">
          <cell r="A953" t="str">
            <v>ｲｼｶﾐ72</v>
          </cell>
          <cell r="B953" t="str">
            <v>ｲｼｶﾐ</v>
          </cell>
          <cell r="C953">
            <v>7</v>
          </cell>
          <cell r="D953">
            <v>2</v>
          </cell>
          <cell r="E953">
            <v>0</v>
          </cell>
          <cell r="F953">
            <v>2</v>
          </cell>
          <cell r="G953">
            <v>0</v>
          </cell>
          <cell r="H953">
            <v>1</v>
          </cell>
          <cell r="I953">
            <v>0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1</v>
          </cell>
          <cell r="S953">
            <v>0</v>
          </cell>
          <cell r="T953">
            <v>0</v>
          </cell>
          <cell r="U953">
            <v>1</v>
          </cell>
          <cell r="V953">
            <v>1</v>
          </cell>
          <cell r="W953">
            <v>0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1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2</v>
          </cell>
          <cell r="AP953">
            <v>1</v>
          </cell>
          <cell r="AQ953">
            <v>2</v>
          </cell>
          <cell r="AR953">
            <v>0</v>
          </cell>
          <cell r="AS953">
            <v>2</v>
          </cell>
          <cell r="AT953">
            <v>2</v>
          </cell>
          <cell r="AU953">
            <v>4</v>
          </cell>
          <cell r="AV953">
            <v>2</v>
          </cell>
          <cell r="AW953">
            <v>0</v>
          </cell>
          <cell r="AX953">
            <v>1</v>
          </cell>
          <cell r="AY953">
            <v>1</v>
          </cell>
          <cell r="AZ953">
            <v>0</v>
          </cell>
          <cell r="BA953">
            <v>1</v>
          </cell>
          <cell r="BB953">
            <v>1</v>
          </cell>
          <cell r="BC953">
            <v>1</v>
          </cell>
          <cell r="BD953">
            <v>0</v>
          </cell>
          <cell r="BE953">
            <v>0</v>
          </cell>
          <cell r="BF953">
            <v>1</v>
          </cell>
          <cell r="BG953">
            <v>1</v>
          </cell>
          <cell r="BH953">
            <v>1</v>
          </cell>
          <cell r="BI953">
            <v>2</v>
          </cell>
          <cell r="BJ953">
            <v>0</v>
          </cell>
          <cell r="BK953">
            <v>2</v>
          </cell>
          <cell r="BL953">
            <v>2</v>
          </cell>
          <cell r="BM953">
            <v>3</v>
          </cell>
          <cell r="BN953">
            <v>1</v>
          </cell>
          <cell r="BO953">
            <v>1</v>
          </cell>
          <cell r="BP953">
            <v>1</v>
          </cell>
          <cell r="BQ953">
            <v>3</v>
          </cell>
          <cell r="BR953">
            <v>5</v>
          </cell>
          <cell r="BS953">
            <v>7</v>
          </cell>
          <cell r="BT953">
            <v>6</v>
          </cell>
          <cell r="BU953">
            <v>2</v>
          </cell>
          <cell r="BV953">
            <v>4</v>
          </cell>
          <cell r="BW953">
            <v>2</v>
          </cell>
          <cell r="BX953">
            <v>2</v>
          </cell>
          <cell r="BY953">
            <v>1</v>
          </cell>
          <cell r="BZ953">
            <v>2</v>
          </cell>
          <cell r="CA953">
            <v>1</v>
          </cell>
          <cell r="CB953">
            <v>5</v>
          </cell>
          <cell r="CC953">
            <v>1</v>
          </cell>
          <cell r="CD953">
            <v>4</v>
          </cell>
          <cell r="CE953">
            <v>1</v>
          </cell>
          <cell r="CF953">
            <v>4</v>
          </cell>
          <cell r="CG953">
            <v>4</v>
          </cell>
          <cell r="CH953">
            <v>2</v>
          </cell>
          <cell r="CI953">
            <v>2</v>
          </cell>
          <cell r="CJ953">
            <v>0</v>
          </cell>
          <cell r="CK953">
            <v>3</v>
          </cell>
          <cell r="CL953">
            <v>2</v>
          </cell>
          <cell r="CM953">
            <v>1</v>
          </cell>
          <cell r="CN953">
            <v>1</v>
          </cell>
          <cell r="CO953">
            <v>0</v>
          </cell>
          <cell r="CP953">
            <v>2</v>
          </cell>
          <cell r="CQ953">
            <v>2</v>
          </cell>
          <cell r="CR953">
            <v>0</v>
          </cell>
          <cell r="CS953">
            <v>3</v>
          </cell>
          <cell r="CT953">
            <v>0</v>
          </cell>
          <cell r="CU953">
            <v>1</v>
          </cell>
          <cell r="CV953">
            <v>2</v>
          </cell>
          <cell r="CW953">
            <v>2</v>
          </cell>
          <cell r="CX953">
            <v>0</v>
          </cell>
          <cell r="CY953">
            <v>1</v>
          </cell>
          <cell r="CZ953">
            <v>0</v>
          </cell>
          <cell r="DA953">
            <v>0</v>
          </cell>
          <cell r="DB953">
            <v>0</v>
          </cell>
          <cell r="DC953">
            <v>0</v>
          </cell>
          <cell r="DD953">
            <v>0</v>
          </cell>
          <cell r="DE953">
            <v>0</v>
          </cell>
        </row>
        <row r="954">
          <cell r="A954" t="str">
            <v>ｲｽｶ 71</v>
          </cell>
          <cell r="B954" t="str">
            <v xml:space="preserve">ｲｽｶ </v>
          </cell>
          <cell r="C954">
            <v>7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1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1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1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2</v>
          </cell>
          <cell r="BQ954">
            <v>0</v>
          </cell>
          <cell r="BR954">
            <v>0</v>
          </cell>
          <cell r="BS954">
            <v>2</v>
          </cell>
          <cell r="BT954">
            <v>2</v>
          </cell>
          <cell r="BU954">
            <v>1</v>
          </cell>
          <cell r="BV954">
            <v>0</v>
          </cell>
          <cell r="BW954">
            <v>1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1</v>
          </cell>
          <cell r="CE954">
            <v>0</v>
          </cell>
          <cell r="CF954">
            <v>0</v>
          </cell>
          <cell r="CG954">
            <v>2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0</v>
          </cell>
          <cell r="CN954">
            <v>0</v>
          </cell>
          <cell r="CO954">
            <v>0</v>
          </cell>
          <cell r="CP954">
            <v>0</v>
          </cell>
          <cell r="CQ954">
            <v>1</v>
          </cell>
          <cell r="CR954">
            <v>0</v>
          </cell>
          <cell r="CS954">
            <v>0</v>
          </cell>
          <cell r="CT954">
            <v>0</v>
          </cell>
          <cell r="CU954">
            <v>0</v>
          </cell>
          <cell r="CV954">
            <v>0</v>
          </cell>
          <cell r="CW954">
            <v>0</v>
          </cell>
          <cell r="CX954">
            <v>0</v>
          </cell>
          <cell r="CY954">
            <v>0</v>
          </cell>
          <cell r="CZ954">
            <v>0</v>
          </cell>
          <cell r="DA954">
            <v>0</v>
          </cell>
          <cell r="DB954">
            <v>0</v>
          </cell>
          <cell r="DC954">
            <v>0</v>
          </cell>
          <cell r="DD954">
            <v>0</v>
          </cell>
          <cell r="DE954">
            <v>0</v>
          </cell>
        </row>
        <row r="955">
          <cell r="A955" t="str">
            <v>ｲｽｶ 72</v>
          </cell>
          <cell r="B955" t="str">
            <v xml:space="preserve">ｲｽｶ </v>
          </cell>
          <cell r="C955">
            <v>7</v>
          </cell>
          <cell r="D955">
            <v>2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1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1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1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1</v>
          </cell>
          <cell r="BU955">
            <v>0</v>
          </cell>
          <cell r="BV955">
            <v>1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1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1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  <cell r="CN955">
            <v>0</v>
          </cell>
          <cell r="CO955">
            <v>0</v>
          </cell>
          <cell r="CP955">
            <v>0</v>
          </cell>
          <cell r="CQ955">
            <v>0</v>
          </cell>
          <cell r="CR955">
            <v>0</v>
          </cell>
          <cell r="CS955">
            <v>0</v>
          </cell>
          <cell r="CT955">
            <v>0</v>
          </cell>
          <cell r="CU955">
            <v>0</v>
          </cell>
          <cell r="CV955">
            <v>0</v>
          </cell>
          <cell r="CW955">
            <v>0</v>
          </cell>
          <cell r="CX955">
            <v>0</v>
          </cell>
          <cell r="CY955">
            <v>0</v>
          </cell>
          <cell r="CZ955">
            <v>0</v>
          </cell>
          <cell r="DA955">
            <v>0</v>
          </cell>
          <cell r="DB955">
            <v>0</v>
          </cell>
          <cell r="DC955">
            <v>0</v>
          </cell>
          <cell r="DD955">
            <v>0</v>
          </cell>
          <cell r="DE955">
            <v>0</v>
          </cell>
        </row>
        <row r="956">
          <cell r="A956" t="str">
            <v>ｵｵｶﾜ71</v>
          </cell>
          <cell r="B956" t="str">
            <v>ｵｵｶﾜ</v>
          </cell>
          <cell r="C956">
            <v>7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1</v>
          </cell>
          <cell r="AD956">
            <v>1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1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1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1</v>
          </cell>
          <cell r="BS956">
            <v>0</v>
          </cell>
          <cell r="BT956">
            <v>0</v>
          </cell>
          <cell r="BU956">
            <v>1</v>
          </cell>
          <cell r="BV956">
            <v>1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1</v>
          </cell>
          <cell r="CE956">
            <v>0</v>
          </cell>
          <cell r="CF956">
            <v>0</v>
          </cell>
          <cell r="CG956">
            <v>0</v>
          </cell>
          <cell r="CH956">
            <v>1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0</v>
          </cell>
          <cell r="CN956">
            <v>0</v>
          </cell>
          <cell r="CO956">
            <v>0</v>
          </cell>
          <cell r="CP956">
            <v>0</v>
          </cell>
          <cell r="CQ956">
            <v>0</v>
          </cell>
          <cell r="CR956">
            <v>0</v>
          </cell>
          <cell r="CS956">
            <v>0</v>
          </cell>
          <cell r="CT956">
            <v>0</v>
          </cell>
          <cell r="CU956">
            <v>0</v>
          </cell>
          <cell r="CV956">
            <v>0</v>
          </cell>
          <cell r="CW956">
            <v>0</v>
          </cell>
          <cell r="CX956">
            <v>0</v>
          </cell>
          <cell r="CY956">
            <v>0</v>
          </cell>
          <cell r="CZ956">
            <v>0</v>
          </cell>
          <cell r="DA956">
            <v>0</v>
          </cell>
          <cell r="DB956">
            <v>0</v>
          </cell>
          <cell r="DC956">
            <v>0</v>
          </cell>
          <cell r="DD956">
            <v>0</v>
          </cell>
          <cell r="DE956">
            <v>0</v>
          </cell>
        </row>
        <row r="957">
          <cell r="A957" t="str">
            <v>ｵｵｶﾜ72</v>
          </cell>
          <cell r="B957" t="str">
            <v>ｵｵｶﾜ</v>
          </cell>
          <cell r="C957">
            <v>7</v>
          </cell>
          <cell r="D957">
            <v>2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1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1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1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1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1</v>
          </cell>
          <cell r="BW957">
            <v>0</v>
          </cell>
          <cell r="BX957">
            <v>0</v>
          </cell>
          <cell r="BY957">
            <v>1</v>
          </cell>
          <cell r="BZ957">
            <v>0</v>
          </cell>
          <cell r="CA957">
            <v>0</v>
          </cell>
          <cell r="CB957">
            <v>0</v>
          </cell>
          <cell r="CC957">
            <v>1</v>
          </cell>
          <cell r="CD957">
            <v>0</v>
          </cell>
          <cell r="CE957">
            <v>0</v>
          </cell>
          <cell r="CF957">
            <v>0</v>
          </cell>
          <cell r="CG957">
            <v>1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0</v>
          </cell>
          <cell r="CN957">
            <v>0</v>
          </cell>
          <cell r="CO957">
            <v>0</v>
          </cell>
          <cell r="CP957">
            <v>1</v>
          </cell>
          <cell r="CQ957">
            <v>0</v>
          </cell>
          <cell r="CR957">
            <v>0</v>
          </cell>
          <cell r="CS957">
            <v>0</v>
          </cell>
          <cell r="CT957">
            <v>0</v>
          </cell>
          <cell r="CU957">
            <v>0</v>
          </cell>
          <cell r="CV957">
            <v>0</v>
          </cell>
          <cell r="CW957">
            <v>0</v>
          </cell>
          <cell r="CX957">
            <v>0</v>
          </cell>
          <cell r="CY957">
            <v>0</v>
          </cell>
          <cell r="CZ957">
            <v>0</v>
          </cell>
          <cell r="DA957">
            <v>0</v>
          </cell>
          <cell r="DB957">
            <v>0</v>
          </cell>
          <cell r="DC957">
            <v>0</v>
          </cell>
          <cell r="DD957">
            <v>0</v>
          </cell>
          <cell r="DE957">
            <v>0</v>
          </cell>
        </row>
        <row r="958">
          <cell r="A958" t="str">
            <v>ｵｵｸﾘ71</v>
          </cell>
          <cell r="B958" t="str">
            <v>ｵｵｸﾘ</v>
          </cell>
          <cell r="C958">
            <v>7</v>
          </cell>
          <cell r="D958">
            <v>1</v>
          </cell>
          <cell r="E958">
            <v>0</v>
          </cell>
          <cell r="F958">
            <v>1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1</v>
          </cell>
          <cell r="L958">
            <v>0</v>
          </cell>
          <cell r="M958">
            <v>0</v>
          </cell>
          <cell r="N958">
            <v>1</v>
          </cell>
          <cell r="O958">
            <v>0</v>
          </cell>
          <cell r="P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1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1</v>
          </cell>
          <cell r="AH958">
            <v>2</v>
          </cell>
          <cell r="AI958">
            <v>0</v>
          </cell>
          <cell r="AJ958">
            <v>0</v>
          </cell>
          <cell r="AK958">
            <v>0</v>
          </cell>
          <cell r="AL958">
            <v>1</v>
          </cell>
          <cell r="AM958">
            <v>2</v>
          </cell>
          <cell r="AN958">
            <v>0</v>
          </cell>
          <cell r="AO958">
            <v>2</v>
          </cell>
          <cell r="AP958">
            <v>0</v>
          </cell>
          <cell r="AQ958">
            <v>0</v>
          </cell>
          <cell r="AR958">
            <v>0</v>
          </cell>
          <cell r="AS958">
            <v>1</v>
          </cell>
          <cell r="AT958">
            <v>0</v>
          </cell>
          <cell r="AU958">
            <v>0</v>
          </cell>
          <cell r="AV958">
            <v>1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1</v>
          </cell>
          <cell r="BG958">
            <v>1</v>
          </cell>
          <cell r="BH958">
            <v>1</v>
          </cell>
          <cell r="BI958">
            <v>0</v>
          </cell>
          <cell r="BJ958">
            <v>1</v>
          </cell>
          <cell r="BK958">
            <v>2</v>
          </cell>
          <cell r="BL958">
            <v>1</v>
          </cell>
          <cell r="BM958">
            <v>1</v>
          </cell>
          <cell r="BN958">
            <v>2</v>
          </cell>
          <cell r="BO958">
            <v>3</v>
          </cell>
          <cell r="BP958">
            <v>1</v>
          </cell>
          <cell r="BQ958">
            <v>1</v>
          </cell>
          <cell r="BR958">
            <v>1</v>
          </cell>
          <cell r="BS958">
            <v>1</v>
          </cell>
          <cell r="BT958">
            <v>1</v>
          </cell>
          <cell r="BU958">
            <v>1</v>
          </cell>
          <cell r="BV958">
            <v>2</v>
          </cell>
          <cell r="BW958">
            <v>0</v>
          </cell>
          <cell r="BX958">
            <v>0</v>
          </cell>
          <cell r="BY958">
            <v>0</v>
          </cell>
          <cell r="BZ958">
            <v>1</v>
          </cell>
          <cell r="CA958">
            <v>1</v>
          </cell>
          <cell r="CB958">
            <v>1</v>
          </cell>
          <cell r="CC958">
            <v>1</v>
          </cell>
          <cell r="CD958">
            <v>1</v>
          </cell>
          <cell r="CE958">
            <v>0</v>
          </cell>
          <cell r="CF958">
            <v>0</v>
          </cell>
          <cell r="CG958">
            <v>1</v>
          </cell>
          <cell r="CH958">
            <v>0</v>
          </cell>
          <cell r="CI958">
            <v>2</v>
          </cell>
          <cell r="CJ958">
            <v>2</v>
          </cell>
          <cell r="CK958">
            <v>0</v>
          </cell>
          <cell r="CL958">
            <v>1</v>
          </cell>
          <cell r="CM958">
            <v>0</v>
          </cell>
          <cell r="CN958">
            <v>1</v>
          </cell>
          <cell r="CO958">
            <v>1</v>
          </cell>
          <cell r="CP958">
            <v>0</v>
          </cell>
          <cell r="CQ958">
            <v>1</v>
          </cell>
          <cell r="CR958">
            <v>1</v>
          </cell>
          <cell r="CS958">
            <v>0</v>
          </cell>
          <cell r="CT958">
            <v>0</v>
          </cell>
          <cell r="CU958">
            <v>0</v>
          </cell>
          <cell r="CV958">
            <v>0</v>
          </cell>
          <cell r="CW958">
            <v>1</v>
          </cell>
          <cell r="CX958">
            <v>0</v>
          </cell>
          <cell r="CY958">
            <v>0</v>
          </cell>
          <cell r="CZ958">
            <v>0</v>
          </cell>
          <cell r="DA958">
            <v>0</v>
          </cell>
          <cell r="DB958">
            <v>0</v>
          </cell>
          <cell r="DC958">
            <v>0</v>
          </cell>
          <cell r="DD958">
            <v>0</v>
          </cell>
          <cell r="DE958">
            <v>0</v>
          </cell>
        </row>
        <row r="959">
          <cell r="A959" t="str">
            <v>ｵｵｸﾘ72</v>
          </cell>
          <cell r="B959" t="str">
            <v>ｵｵｸﾘ</v>
          </cell>
          <cell r="C959">
            <v>7</v>
          </cell>
          <cell r="D959">
            <v>2</v>
          </cell>
          <cell r="E959">
            <v>0</v>
          </cell>
          <cell r="F959">
            <v>0</v>
          </cell>
          <cell r="G959">
            <v>1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1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1</v>
          </cell>
          <cell r="AF959">
            <v>1</v>
          </cell>
          <cell r="AG959">
            <v>0</v>
          </cell>
          <cell r="AH959">
            <v>0</v>
          </cell>
          <cell r="AI959">
            <v>1</v>
          </cell>
          <cell r="AJ959">
            <v>1</v>
          </cell>
          <cell r="AK959">
            <v>2</v>
          </cell>
          <cell r="AL959">
            <v>0</v>
          </cell>
          <cell r="AM959">
            <v>1</v>
          </cell>
          <cell r="AN959">
            <v>1</v>
          </cell>
          <cell r="AO959">
            <v>2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1</v>
          </cell>
          <cell r="BI959">
            <v>1</v>
          </cell>
          <cell r="BJ959">
            <v>3</v>
          </cell>
          <cell r="BK959">
            <v>1</v>
          </cell>
          <cell r="BL959">
            <v>1</v>
          </cell>
          <cell r="BM959">
            <v>0</v>
          </cell>
          <cell r="BN959">
            <v>1</v>
          </cell>
          <cell r="BO959">
            <v>3</v>
          </cell>
          <cell r="BP959">
            <v>1</v>
          </cell>
          <cell r="BQ959">
            <v>1</v>
          </cell>
          <cell r="BR959">
            <v>1</v>
          </cell>
          <cell r="BS959">
            <v>1</v>
          </cell>
          <cell r="BT959">
            <v>0</v>
          </cell>
          <cell r="BU959">
            <v>4</v>
          </cell>
          <cell r="BV959">
            <v>1</v>
          </cell>
          <cell r="BW959">
            <v>0</v>
          </cell>
          <cell r="BX959">
            <v>0</v>
          </cell>
          <cell r="BY959">
            <v>1</v>
          </cell>
          <cell r="BZ959">
            <v>1</v>
          </cell>
          <cell r="CA959">
            <v>1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1</v>
          </cell>
          <cell r="CH959">
            <v>5</v>
          </cell>
          <cell r="CI959">
            <v>1</v>
          </cell>
          <cell r="CJ959">
            <v>0</v>
          </cell>
          <cell r="CK959">
            <v>2</v>
          </cell>
          <cell r="CL959">
            <v>1</v>
          </cell>
          <cell r="CM959">
            <v>3</v>
          </cell>
          <cell r="CN959">
            <v>1</v>
          </cell>
          <cell r="CO959">
            <v>0</v>
          </cell>
          <cell r="CP959">
            <v>0</v>
          </cell>
          <cell r="CQ959">
            <v>2</v>
          </cell>
          <cell r="CR959">
            <v>0</v>
          </cell>
          <cell r="CS959">
            <v>0</v>
          </cell>
          <cell r="CT959">
            <v>0</v>
          </cell>
          <cell r="CU959">
            <v>0</v>
          </cell>
          <cell r="CV959">
            <v>1</v>
          </cell>
          <cell r="CW959">
            <v>0</v>
          </cell>
          <cell r="CX959">
            <v>0</v>
          </cell>
          <cell r="CY959">
            <v>0</v>
          </cell>
          <cell r="CZ959">
            <v>1</v>
          </cell>
          <cell r="DA959">
            <v>0</v>
          </cell>
          <cell r="DB959">
            <v>0</v>
          </cell>
          <cell r="DC959">
            <v>0</v>
          </cell>
          <cell r="DD959">
            <v>0</v>
          </cell>
          <cell r="DE959">
            <v>0</v>
          </cell>
        </row>
        <row r="960">
          <cell r="A960" t="str">
            <v>ｵｵｿﾉ71</v>
          </cell>
          <cell r="B960" t="str">
            <v>ｵｵｿﾉ</v>
          </cell>
          <cell r="C960">
            <v>7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1</v>
          </cell>
          <cell r="AQ960">
            <v>0</v>
          </cell>
          <cell r="AR960">
            <v>1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1</v>
          </cell>
          <cell r="BQ960">
            <v>0</v>
          </cell>
          <cell r="BR960">
            <v>1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1</v>
          </cell>
          <cell r="BY960">
            <v>0</v>
          </cell>
          <cell r="BZ960">
            <v>0</v>
          </cell>
          <cell r="CA960">
            <v>0</v>
          </cell>
          <cell r="CB960">
            <v>1</v>
          </cell>
          <cell r="CC960">
            <v>0</v>
          </cell>
          <cell r="CD960">
            <v>0</v>
          </cell>
          <cell r="CE960">
            <v>2</v>
          </cell>
          <cell r="CF960">
            <v>0</v>
          </cell>
          <cell r="CG960">
            <v>1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  <cell r="CN960">
            <v>0</v>
          </cell>
          <cell r="CO960">
            <v>0</v>
          </cell>
          <cell r="CP960">
            <v>0</v>
          </cell>
          <cell r="CQ960">
            <v>0</v>
          </cell>
          <cell r="CR960">
            <v>0</v>
          </cell>
          <cell r="CS960">
            <v>0</v>
          </cell>
          <cell r="CT960">
            <v>0</v>
          </cell>
          <cell r="CU960">
            <v>0</v>
          </cell>
          <cell r="CV960">
            <v>0</v>
          </cell>
          <cell r="CW960">
            <v>0</v>
          </cell>
          <cell r="CX960">
            <v>0</v>
          </cell>
          <cell r="CY960">
            <v>0</v>
          </cell>
          <cell r="CZ960">
            <v>0</v>
          </cell>
          <cell r="DA960">
            <v>0</v>
          </cell>
          <cell r="DB960">
            <v>0</v>
          </cell>
          <cell r="DC960">
            <v>0</v>
          </cell>
          <cell r="DD960">
            <v>0</v>
          </cell>
          <cell r="DE960">
            <v>0</v>
          </cell>
        </row>
        <row r="961">
          <cell r="A961" t="str">
            <v>ｵｵｿﾉ72</v>
          </cell>
          <cell r="B961" t="str">
            <v>ｵｵｿﾉ</v>
          </cell>
          <cell r="C961">
            <v>7</v>
          </cell>
          <cell r="D961">
            <v>2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1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0</v>
          </cell>
          <cell r="BM961">
            <v>0</v>
          </cell>
          <cell r="BN961">
            <v>0</v>
          </cell>
          <cell r="BO961">
            <v>0</v>
          </cell>
          <cell r="BP961">
            <v>0</v>
          </cell>
          <cell r="BQ961">
            <v>1</v>
          </cell>
          <cell r="BR961">
            <v>2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1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1</v>
          </cell>
          <cell r="CI961">
            <v>0</v>
          </cell>
          <cell r="CJ961">
            <v>1</v>
          </cell>
          <cell r="CK961">
            <v>0</v>
          </cell>
          <cell r="CL961">
            <v>0</v>
          </cell>
          <cell r="CM961">
            <v>0</v>
          </cell>
          <cell r="CN961">
            <v>0</v>
          </cell>
          <cell r="CO961">
            <v>0</v>
          </cell>
          <cell r="CP961">
            <v>1</v>
          </cell>
          <cell r="CQ961">
            <v>0</v>
          </cell>
          <cell r="CR961">
            <v>0</v>
          </cell>
          <cell r="CS961">
            <v>0</v>
          </cell>
          <cell r="CT961">
            <v>1</v>
          </cell>
          <cell r="CU961">
            <v>1</v>
          </cell>
          <cell r="CV961">
            <v>0</v>
          </cell>
          <cell r="CW961">
            <v>0</v>
          </cell>
          <cell r="CX961">
            <v>0</v>
          </cell>
          <cell r="CY961">
            <v>0</v>
          </cell>
          <cell r="CZ961">
            <v>0</v>
          </cell>
          <cell r="DA961">
            <v>0</v>
          </cell>
          <cell r="DB961">
            <v>0</v>
          </cell>
          <cell r="DC961">
            <v>0</v>
          </cell>
          <cell r="DD961">
            <v>0</v>
          </cell>
          <cell r="DE961">
            <v>0</v>
          </cell>
        </row>
        <row r="962">
          <cell r="A962" t="str">
            <v>ｵｶﾞﾜ71</v>
          </cell>
          <cell r="B962" t="str">
            <v>ｵｶﾞﾜ</v>
          </cell>
          <cell r="C962">
            <v>7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1</v>
          </cell>
          <cell r="L962">
            <v>1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1</v>
          </cell>
          <cell r="S962">
            <v>0</v>
          </cell>
          <cell r="T962">
            <v>1</v>
          </cell>
          <cell r="U962">
            <v>0</v>
          </cell>
          <cell r="V962">
            <v>1</v>
          </cell>
          <cell r="W962">
            <v>2</v>
          </cell>
          <cell r="X962">
            <v>0</v>
          </cell>
          <cell r="Y962">
            <v>0</v>
          </cell>
          <cell r="Z962">
            <v>1</v>
          </cell>
          <cell r="AA962">
            <v>0</v>
          </cell>
          <cell r="AB962">
            <v>0</v>
          </cell>
          <cell r="AC962">
            <v>1</v>
          </cell>
          <cell r="AD962">
            <v>1</v>
          </cell>
          <cell r="AE962">
            <v>0</v>
          </cell>
          <cell r="AF962">
            <v>2</v>
          </cell>
          <cell r="AG962">
            <v>2</v>
          </cell>
          <cell r="AH962">
            <v>1</v>
          </cell>
          <cell r="AI962">
            <v>0</v>
          </cell>
          <cell r="AJ962">
            <v>0</v>
          </cell>
          <cell r="AK962">
            <v>1</v>
          </cell>
          <cell r="AL962">
            <v>2</v>
          </cell>
          <cell r="AM962">
            <v>3</v>
          </cell>
          <cell r="AN962">
            <v>1</v>
          </cell>
          <cell r="AO962">
            <v>1</v>
          </cell>
          <cell r="AP962">
            <v>1</v>
          </cell>
          <cell r="AQ962">
            <v>0</v>
          </cell>
          <cell r="AR962">
            <v>0</v>
          </cell>
          <cell r="AS962">
            <v>2</v>
          </cell>
          <cell r="AT962">
            <v>1</v>
          </cell>
          <cell r="AU962">
            <v>1</v>
          </cell>
          <cell r="AV962">
            <v>2</v>
          </cell>
          <cell r="AW962">
            <v>0</v>
          </cell>
          <cell r="AX962">
            <v>1</v>
          </cell>
          <cell r="AY962">
            <v>1</v>
          </cell>
          <cell r="AZ962">
            <v>0</v>
          </cell>
          <cell r="BA962">
            <v>0</v>
          </cell>
          <cell r="BB962">
            <v>0</v>
          </cell>
          <cell r="BC962">
            <v>2</v>
          </cell>
          <cell r="BD962">
            <v>0</v>
          </cell>
          <cell r="BE962">
            <v>1</v>
          </cell>
          <cell r="BF962">
            <v>1</v>
          </cell>
          <cell r="BG962">
            <v>3</v>
          </cell>
          <cell r="BH962">
            <v>0</v>
          </cell>
          <cell r="BI962">
            <v>2</v>
          </cell>
          <cell r="BJ962">
            <v>4</v>
          </cell>
          <cell r="BK962">
            <v>3</v>
          </cell>
          <cell r="BL962">
            <v>4</v>
          </cell>
          <cell r="BM962">
            <v>2</v>
          </cell>
          <cell r="BN962">
            <v>2</v>
          </cell>
          <cell r="BO962">
            <v>2</v>
          </cell>
          <cell r="BP962">
            <v>3</v>
          </cell>
          <cell r="BQ962">
            <v>1</v>
          </cell>
          <cell r="BR962">
            <v>4</v>
          </cell>
          <cell r="BS962">
            <v>2</v>
          </cell>
          <cell r="BT962">
            <v>1</v>
          </cell>
          <cell r="BU962">
            <v>1</v>
          </cell>
          <cell r="BV962">
            <v>1</v>
          </cell>
          <cell r="BW962">
            <v>0</v>
          </cell>
          <cell r="BX962">
            <v>2</v>
          </cell>
          <cell r="BY962">
            <v>1</v>
          </cell>
          <cell r="BZ962">
            <v>0</v>
          </cell>
          <cell r="CA962">
            <v>1</v>
          </cell>
          <cell r="CB962">
            <v>0</v>
          </cell>
          <cell r="CC962">
            <v>1</v>
          </cell>
          <cell r="CD962">
            <v>1</v>
          </cell>
          <cell r="CE962">
            <v>1</v>
          </cell>
          <cell r="CF962">
            <v>0</v>
          </cell>
          <cell r="CG962">
            <v>1</v>
          </cell>
          <cell r="CH962">
            <v>2</v>
          </cell>
          <cell r="CI962">
            <v>5</v>
          </cell>
          <cell r="CJ962">
            <v>3</v>
          </cell>
          <cell r="CK962">
            <v>1</v>
          </cell>
          <cell r="CL962">
            <v>0</v>
          </cell>
          <cell r="CM962">
            <v>2</v>
          </cell>
          <cell r="CN962">
            <v>3</v>
          </cell>
          <cell r="CO962">
            <v>0</v>
          </cell>
          <cell r="CP962">
            <v>0</v>
          </cell>
          <cell r="CQ962">
            <v>1</v>
          </cell>
          <cell r="CR962">
            <v>0</v>
          </cell>
          <cell r="CS962">
            <v>0</v>
          </cell>
          <cell r="CT962">
            <v>1</v>
          </cell>
          <cell r="CU962">
            <v>0</v>
          </cell>
          <cell r="CV962">
            <v>0</v>
          </cell>
          <cell r="CW962">
            <v>0</v>
          </cell>
          <cell r="CX962">
            <v>0</v>
          </cell>
          <cell r="CY962">
            <v>0</v>
          </cell>
          <cell r="CZ962">
            <v>0</v>
          </cell>
          <cell r="DA962">
            <v>0</v>
          </cell>
          <cell r="DB962">
            <v>0</v>
          </cell>
          <cell r="DC962">
            <v>0</v>
          </cell>
          <cell r="DD962">
            <v>0</v>
          </cell>
          <cell r="DE962">
            <v>0</v>
          </cell>
        </row>
        <row r="963">
          <cell r="A963" t="str">
            <v>ｵｶﾞﾜ72</v>
          </cell>
          <cell r="B963" t="str">
            <v>ｵｶﾞﾜ</v>
          </cell>
          <cell r="C963">
            <v>7</v>
          </cell>
          <cell r="D963">
            <v>2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2</v>
          </cell>
          <cell r="J963">
            <v>0</v>
          </cell>
          <cell r="K963">
            <v>0</v>
          </cell>
          <cell r="L963">
            <v>0</v>
          </cell>
          <cell r="M963">
            <v>1</v>
          </cell>
          <cell r="N963">
            <v>0</v>
          </cell>
          <cell r="O963">
            <v>0</v>
          </cell>
          <cell r="P963">
            <v>1</v>
          </cell>
          <cell r="Q963">
            <v>0</v>
          </cell>
          <cell r="R963">
            <v>1</v>
          </cell>
          <cell r="S963">
            <v>0</v>
          </cell>
          <cell r="T963">
            <v>0</v>
          </cell>
          <cell r="U963">
            <v>0</v>
          </cell>
          <cell r="V963">
            <v>1</v>
          </cell>
          <cell r="W963">
            <v>0</v>
          </cell>
          <cell r="X963">
            <v>2</v>
          </cell>
          <cell r="Y963">
            <v>1</v>
          </cell>
          <cell r="Z963">
            <v>0</v>
          </cell>
          <cell r="AA963">
            <v>2</v>
          </cell>
          <cell r="AB963">
            <v>1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3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1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1</v>
          </cell>
          <cell r="AS963">
            <v>1</v>
          </cell>
          <cell r="AT963">
            <v>0</v>
          </cell>
          <cell r="AU963">
            <v>1</v>
          </cell>
          <cell r="AV963">
            <v>0</v>
          </cell>
          <cell r="AW963">
            <v>1</v>
          </cell>
          <cell r="AX963">
            <v>1</v>
          </cell>
          <cell r="AY963">
            <v>1</v>
          </cell>
          <cell r="AZ963">
            <v>2</v>
          </cell>
          <cell r="BA963">
            <v>1</v>
          </cell>
          <cell r="BB963">
            <v>1</v>
          </cell>
          <cell r="BC963">
            <v>0</v>
          </cell>
          <cell r="BD963">
            <v>1</v>
          </cell>
          <cell r="BE963">
            <v>1</v>
          </cell>
          <cell r="BF963">
            <v>2</v>
          </cell>
          <cell r="BG963">
            <v>3</v>
          </cell>
          <cell r="BH963">
            <v>0</v>
          </cell>
          <cell r="BI963">
            <v>1</v>
          </cell>
          <cell r="BJ963">
            <v>0</v>
          </cell>
          <cell r="BK963">
            <v>3</v>
          </cell>
          <cell r="BL963">
            <v>3</v>
          </cell>
          <cell r="BM963">
            <v>1</v>
          </cell>
          <cell r="BN963">
            <v>1</v>
          </cell>
          <cell r="BO963">
            <v>1</v>
          </cell>
          <cell r="BP963">
            <v>2</v>
          </cell>
          <cell r="BQ963">
            <v>2</v>
          </cell>
          <cell r="BR963">
            <v>0</v>
          </cell>
          <cell r="BS963">
            <v>3</v>
          </cell>
          <cell r="BT963">
            <v>3</v>
          </cell>
          <cell r="BU963">
            <v>1</v>
          </cell>
          <cell r="BV963">
            <v>1</v>
          </cell>
          <cell r="BW963">
            <v>1</v>
          </cell>
          <cell r="BX963">
            <v>1</v>
          </cell>
          <cell r="BY963">
            <v>1</v>
          </cell>
          <cell r="BZ963">
            <v>2</v>
          </cell>
          <cell r="CA963">
            <v>0</v>
          </cell>
          <cell r="CB963">
            <v>0</v>
          </cell>
          <cell r="CC963">
            <v>1</v>
          </cell>
          <cell r="CD963">
            <v>3</v>
          </cell>
          <cell r="CE963">
            <v>1</v>
          </cell>
          <cell r="CF963">
            <v>4</v>
          </cell>
          <cell r="CG963">
            <v>5</v>
          </cell>
          <cell r="CH963">
            <v>1</v>
          </cell>
          <cell r="CI963">
            <v>3</v>
          </cell>
          <cell r="CJ963">
            <v>2</v>
          </cell>
          <cell r="CK963">
            <v>1</v>
          </cell>
          <cell r="CL963">
            <v>1</v>
          </cell>
          <cell r="CM963">
            <v>1</v>
          </cell>
          <cell r="CN963">
            <v>6</v>
          </cell>
          <cell r="CO963">
            <v>1</v>
          </cell>
          <cell r="CP963">
            <v>0</v>
          </cell>
          <cell r="CQ963">
            <v>1</v>
          </cell>
          <cell r="CR963">
            <v>1</v>
          </cell>
          <cell r="CS963">
            <v>1</v>
          </cell>
          <cell r="CT963">
            <v>0</v>
          </cell>
          <cell r="CU963">
            <v>1</v>
          </cell>
          <cell r="CV963">
            <v>0</v>
          </cell>
          <cell r="CW963">
            <v>0</v>
          </cell>
          <cell r="CX963">
            <v>0</v>
          </cell>
          <cell r="CY963">
            <v>0</v>
          </cell>
          <cell r="CZ963">
            <v>0</v>
          </cell>
          <cell r="DA963">
            <v>0</v>
          </cell>
          <cell r="DB963">
            <v>0</v>
          </cell>
          <cell r="DC963">
            <v>0</v>
          </cell>
          <cell r="DD963">
            <v>0</v>
          </cell>
          <cell r="DE963">
            <v>0</v>
          </cell>
        </row>
        <row r="964">
          <cell r="A964" t="str">
            <v>ｶｼﾏ 71</v>
          </cell>
          <cell r="B964" t="str">
            <v xml:space="preserve">ｶｼﾏ </v>
          </cell>
          <cell r="C964">
            <v>7</v>
          </cell>
          <cell r="D964">
            <v>1</v>
          </cell>
          <cell r="E964">
            <v>6</v>
          </cell>
          <cell r="F964">
            <v>5</v>
          </cell>
          <cell r="G964">
            <v>8</v>
          </cell>
          <cell r="H964">
            <v>5</v>
          </cell>
          <cell r="I964">
            <v>2</v>
          </cell>
          <cell r="J964">
            <v>6</v>
          </cell>
          <cell r="K964">
            <v>4</v>
          </cell>
          <cell r="L964">
            <v>6</v>
          </cell>
          <cell r="M964">
            <v>5</v>
          </cell>
          <cell r="N964">
            <v>3</v>
          </cell>
          <cell r="O964">
            <v>5</v>
          </cell>
          <cell r="P964">
            <v>5</v>
          </cell>
          <cell r="Q964">
            <v>4</v>
          </cell>
          <cell r="R964">
            <v>5</v>
          </cell>
          <cell r="S964">
            <v>5</v>
          </cell>
          <cell r="T964">
            <v>4</v>
          </cell>
          <cell r="U964">
            <v>1</v>
          </cell>
          <cell r="V964">
            <v>5</v>
          </cell>
          <cell r="W964">
            <v>2</v>
          </cell>
          <cell r="X964">
            <v>5</v>
          </cell>
          <cell r="Y964">
            <v>5</v>
          </cell>
          <cell r="Z964">
            <v>11</v>
          </cell>
          <cell r="AA964">
            <v>8</v>
          </cell>
          <cell r="AB964">
            <v>10</v>
          </cell>
          <cell r="AC964">
            <v>8</v>
          </cell>
          <cell r="AD964">
            <v>11</v>
          </cell>
          <cell r="AE964">
            <v>4</v>
          </cell>
          <cell r="AF964">
            <v>8</v>
          </cell>
          <cell r="AG964">
            <v>12</v>
          </cell>
          <cell r="AH964">
            <v>13</v>
          </cell>
          <cell r="AI964">
            <v>5</v>
          </cell>
          <cell r="AJ964">
            <v>9</v>
          </cell>
          <cell r="AK964">
            <v>7</v>
          </cell>
          <cell r="AL964">
            <v>14</v>
          </cell>
          <cell r="AM964">
            <v>10</v>
          </cell>
          <cell r="AN964">
            <v>6</v>
          </cell>
          <cell r="AO964">
            <v>4</v>
          </cell>
          <cell r="AP964">
            <v>5</v>
          </cell>
          <cell r="AQ964">
            <v>8</v>
          </cell>
          <cell r="AR964">
            <v>7</v>
          </cell>
          <cell r="AS964">
            <v>9</v>
          </cell>
          <cell r="AT964">
            <v>10</v>
          </cell>
          <cell r="AU964">
            <v>8</v>
          </cell>
          <cell r="AV964">
            <v>11</v>
          </cell>
          <cell r="AW964">
            <v>12</v>
          </cell>
          <cell r="AX964">
            <v>5</v>
          </cell>
          <cell r="AY964">
            <v>7</v>
          </cell>
          <cell r="AZ964">
            <v>3</v>
          </cell>
          <cell r="BA964">
            <v>8</v>
          </cell>
          <cell r="BB964">
            <v>11</v>
          </cell>
          <cell r="BC964">
            <v>13</v>
          </cell>
          <cell r="BD964">
            <v>7</v>
          </cell>
          <cell r="BE964">
            <v>8</v>
          </cell>
          <cell r="BF964">
            <v>14</v>
          </cell>
          <cell r="BG964">
            <v>6</v>
          </cell>
          <cell r="BH964">
            <v>9</v>
          </cell>
          <cell r="BI964">
            <v>9</v>
          </cell>
          <cell r="BJ964">
            <v>15</v>
          </cell>
          <cell r="BK964">
            <v>9</v>
          </cell>
          <cell r="BL964">
            <v>10</v>
          </cell>
          <cell r="BM964">
            <v>12</v>
          </cell>
          <cell r="BN964">
            <v>19</v>
          </cell>
          <cell r="BO964">
            <v>13</v>
          </cell>
          <cell r="BP964">
            <v>13</v>
          </cell>
          <cell r="BQ964">
            <v>9</v>
          </cell>
          <cell r="BR964">
            <v>9</v>
          </cell>
          <cell r="BS964">
            <v>15</v>
          </cell>
          <cell r="BT964">
            <v>11</v>
          </cell>
          <cell r="BU964">
            <v>21</v>
          </cell>
          <cell r="BV964">
            <v>8</v>
          </cell>
          <cell r="BW964">
            <v>15</v>
          </cell>
          <cell r="BX964">
            <v>8</v>
          </cell>
          <cell r="BY964">
            <v>3</v>
          </cell>
          <cell r="BZ964">
            <v>10</v>
          </cell>
          <cell r="CA964">
            <v>10</v>
          </cell>
          <cell r="CB964">
            <v>11</v>
          </cell>
          <cell r="CC964">
            <v>13</v>
          </cell>
          <cell r="CD964">
            <v>6</v>
          </cell>
          <cell r="CE964">
            <v>5</v>
          </cell>
          <cell r="CF964">
            <v>6</v>
          </cell>
          <cell r="CG964">
            <v>3</v>
          </cell>
          <cell r="CH964">
            <v>7</v>
          </cell>
          <cell r="CI964">
            <v>4</v>
          </cell>
          <cell r="CJ964">
            <v>7</v>
          </cell>
          <cell r="CK964">
            <v>8</v>
          </cell>
          <cell r="CL964">
            <v>6</v>
          </cell>
          <cell r="CM964">
            <v>2</v>
          </cell>
          <cell r="CN964">
            <v>5</v>
          </cell>
          <cell r="CO964">
            <v>5</v>
          </cell>
          <cell r="CP964">
            <v>8</v>
          </cell>
          <cell r="CQ964">
            <v>3</v>
          </cell>
          <cell r="CR964">
            <v>2</v>
          </cell>
          <cell r="CS964">
            <v>0</v>
          </cell>
          <cell r="CT964">
            <v>0</v>
          </cell>
          <cell r="CU964">
            <v>0</v>
          </cell>
          <cell r="CV964">
            <v>1</v>
          </cell>
          <cell r="CW964">
            <v>0</v>
          </cell>
          <cell r="CX964">
            <v>0</v>
          </cell>
          <cell r="CY964">
            <v>0</v>
          </cell>
          <cell r="CZ964">
            <v>0</v>
          </cell>
          <cell r="DA964">
            <v>0</v>
          </cell>
          <cell r="DB964">
            <v>0</v>
          </cell>
          <cell r="DC964">
            <v>0</v>
          </cell>
          <cell r="DD964">
            <v>0</v>
          </cell>
          <cell r="DE964">
            <v>0</v>
          </cell>
        </row>
        <row r="965">
          <cell r="A965" t="str">
            <v>ｶｼﾏ 72</v>
          </cell>
          <cell r="B965" t="str">
            <v xml:space="preserve">ｶｼﾏ </v>
          </cell>
          <cell r="C965">
            <v>7</v>
          </cell>
          <cell r="D965">
            <v>2</v>
          </cell>
          <cell r="E965">
            <v>4</v>
          </cell>
          <cell r="F965">
            <v>3</v>
          </cell>
          <cell r="G965">
            <v>5</v>
          </cell>
          <cell r="H965">
            <v>6</v>
          </cell>
          <cell r="I965">
            <v>7</v>
          </cell>
          <cell r="J965">
            <v>11</v>
          </cell>
          <cell r="K965">
            <v>8</v>
          </cell>
          <cell r="L965">
            <v>7</v>
          </cell>
          <cell r="M965">
            <v>7</v>
          </cell>
          <cell r="N965">
            <v>3</v>
          </cell>
          <cell r="O965">
            <v>6</v>
          </cell>
          <cell r="P965">
            <v>3</v>
          </cell>
          <cell r="Q965">
            <v>3</v>
          </cell>
          <cell r="R965">
            <v>7</v>
          </cell>
          <cell r="S965">
            <v>10</v>
          </cell>
          <cell r="T965">
            <v>4</v>
          </cell>
          <cell r="U965">
            <v>12</v>
          </cell>
          <cell r="V965">
            <v>5</v>
          </cell>
          <cell r="W965">
            <v>13</v>
          </cell>
          <cell r="X965">
            <v>4</v>
          </cell>
          <cell r="Y965">
            <v>4</v>
          </cell>
          <cell r="Z965">
            <v>9</v>
          </cell>
          <cell r="AA965">
            <v>10</v>
          </cell>
          <cell r="AB965">
            <v>9</v>
          </cell>
          <cell r="AC965">
            <v>8</v>
          </cell>
          <cell r="AD965">
            <v>10</v>
          </cell>
          <cell r="AE965">
            <v>6</v>
          </cell>
          <cell r="AF965">
            <v>3</v>
          </cell>
          <cell r="AG965">
            <v>13</v>
          </cell>
          <cell r="AH965">
            <v>11</v>
          </cell>
          <cell r="AI965">
            <v>12</v>
          </cell>
          <cell r="AJ965">
            <v>8</v>
          </cell>
          <cell r="AK965">
            <v>7</v>
          </cell>
          <cell r="AL965">
            <v>10</v>
          </cell>
          <cell r="AM965">
            <v>8</v>
          </cell>
          <cell r="AN965">
            <v>7</v>
          </cell>
          <cell r="AO965">
            <v>6</v>
          </cell>
          <cell r="AP965">
            <v>4</v>
          </cell>
          <cell r="AQ965">
            <v>7</v>
          </cell>
          <cell r="AR965">
            <v>6</v>
          </cell>
          <cell r="AS965">
            <v>13</v>
          </cell>
          <cell r="AT965">
            <v>7</v>
          </cell>
          <cell r="AU965">
            <v>7</v>
          </cell>
          <cell r="AV965">
            <v>8</v>
          </cell>
          <cell r="AW965">
            <v>4</v>
          </cell>
          <cell r="AX965">
            <v>11</v>
          </cell>
          <cell r="AY965">
            <v>9</v>
          </cell>
          <cell r="AZ965">
            <v>5</v>
          </cell>
          <cell r="BA965">
            <v>8</v>
          </cell>
          <cell r="BB965">
            <v>8</v>
          </cell>
          <cell r="BC965">
            <v>10</v>
          </cell>
          <cell r="BD965">
            <v>6</v>
          </cell>
          <cell r="BE965">
            <v>14</v>
          </cell>
          <cell r="BF965">
            <v>8</v>
          </cell>
          <cell r="BG965">
            <v>19</v>
          </cell>
          <cell r="BH965">
            <v>13</v>
          </cell>
          <cell r="BI965">
            <v>17</v>
          </cell>
          <cell r="BJ965">
            <v>10</v>
          </cell>
          <cell r="BK965">
            <v>9</v>
          </cell>
          <cell r="BL965">
            <v>8</v>
          </cell>
          <cell r="BM965">
            <v>12</v>
          </cell>
          <cell r="BN965">
            <v>8</v>
          </cell>
          <cell r="BO965">
            <v>11</v>
          </cell>
          <cell r="BP965">
            <v>6</v>
          </cell>
          <cell r="BQ965">
            <v>11</v>
          </cell>
          <cell r="BR965">
            <v>13</v>
          </cell>
          <cell r="BS965">
            <v>11</v>
          </cell>
          <cell r="BT965">
            <v>11</v>
          </cell>
          <cell r="BU965">
            <v>6</v>
          </cell>
          <cell r="BV965">
            <v>16</v>
          </cell>
          <cell r="BW965">
            <v>11</v>
          </cell>
          <cell r="BX965">
            <v>4</v>
          </cell>
          <cell r="BY965">
            <v>12</v>
          </cell>
          <cell r="BZ965">
            <v>12</v>
          </cell>
          <cell r="CA965">
            <v>8</v>
          </cell>
          <cell r="CB965">
            <v>9</v>
          </cell>
          <cell r="CC965">
            <v>15</v>
          </cell>
          <cell r="CD965">
            <v>9</v>
          </cell>
          <cell r="CE965">
            <v>10</v>
          </cell>
          <cell r="CF965">
            <v>10</v>
          </cell>
          <cell r="CG965">
            <v>7</v>
          </cell>
          <cell r="CH965">
            <v>8</v>
          </cell>
          <cell r="CI965">
            <v>14</v>
          </cell>
          <cell r="CJ965">
            <v>10</v>
          </cell>
          <cell r="CK965">
            <v>8</v>
          </cell>
          <cell r="CL965">
            <v>8</v>
          </cell>
          <cell r="CM965">
            <v>8</v>
          </cell>
          <cell r="CN965">
            <v>9</v>
          </cell>
          <cell r="CO965">
            <v>4</v>
          </cell>
          <cell r="CP965">
            <v>7</v>
          </cell>
          <cell r="CQ965">
            <v>3</v>
          </cell>
          <cell r="CR965">
            <v>2</v>
          </cell>
          <cell r="CS965">
            <v>2</v>
          </cell>
          <cell r="CT965">
            <v>5</v>
          </cell>
          <cell r="CU965">
            <v>4</v>
          </cell>
          <cell r="CV965">
            <v>3</v>
          </cell>
          <cell r="CW965">
            <v>2</v>
          </cell>
          <cell r="CX965">
            <v>0</v>
          </cell>
          <cell r="CY965">
            <v>3</v>
          </cell>
          <cell r="CZ965">
            <v>0</v>
          </cell>
          <cell r="DA965">
            <v>0</v>
          </cell>
          <cell r="DB965">
            <v>0</v>
          </cell>
          <cell r="DC965">
            <v>0</v>
          </cell>
          <cell r="DD965">
            <v>0</v>
          </cell>
          <cell r="DE965">
            <v>0</v>
          </cell>
        </row>
        <row r="966">
          <cell r="A966" t="str">
            <v>ｶﾐﾉ 71</v>
          </cell>
          <cell r="B966" t="str">
            <v xml:space="preserve">ｶﾐﾉ </v>
          </cell>
          <cell r="C966">
            <v>7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0</v>
          </cell>
          <cell r="K966">
            <v>0</v>
          </cell>
          <cell r="L966">
            <v>0</v>
          </cell>
          <cell r="M966">
            <v>1</v>
          </cell>
          <cell r="N966">
            <v>1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1</v>
          </cell>
          <cell r="T966">
            <v>0</v>
          </cell>
          <cell r="U966">
            <v>0</v>
          </cell>
          <cell r="V966">
            <v>1</v>
          </cell>
          <cell r="W966">
            <v>0</v>
          </cell>
          <cell r="X966">
            <v>0</v>
          </cell>
          <cell r="Y966">
            <v>1</v>
          </cell>
          <cell r="Z966">
            <v>1</v>
          </cell>
          <cell r="AA966">
            <v>0</v>
          </cell>
          <cell r="AB966">
            <v>2</v>
          </cell>
          <cell r="AC966">
            <v>0</v>
          </cell>
          <cell r="AD966">
            <v>1</v>
          </cell>
          <cell r="AE966">
            <v>1</v>
          </cell>
          <cell r="AF966">
            <v>1</v>
          </cell>
          <cell r="AG966">
            <v>3</v>
          </cell>
          <cell r="AH966">
            <v>2</v>
          </cell>
          <cell r="AI966">
            <v>1</v>
          </cell>
          <cell r="AJ966">
            <v>1</v>
          </cell>
          <cell r="AK966">
            <v>1</v>
          </cell>
          <cell r="AL966">
            <v>1</v>
          </cell>
          <cell r="AM966">
            <v>0</v>
          </cell>
          <cell r="AN966">
            <v>1</v>
          </cell>
          <cell r="AO966">
            <v>0</v>
          </cell>
          <cell r="AP966">
            <v>0</v>
          </cell>
          <cell r="AQ966">
            <v>1</v>
          </cell>
          <cell r="AR966">
            <v>1</v>
          </cell>
          <cell r="AS966">
            <v>1</v>
          </cell>
          <cell r="AT966">
            <v>1</v>
          </cell>
          <cell r="AU966">
            <v>0</v>
          </cell>
          <cell r="AV966">
            <v>1</v>
          </cell>
          <cell r="AW966">
            <v>4</v>
          </cell>
          <cell r="AX966">
            <v>1</v>
          </cell>
          <cell r="AY966">
            <v>0</v>
          </cell>
          <cell r="AZ966">
            <v>1</v>
          </cell>
          <cell r="BA966">
            <v>2</v>
          </cell>
          <cell r="BB966">
            <v>1</v>
          </cell>
          <cell r="BC966">
            <v>1</v>
          </cell>
          <cell r="BD966">
            <v>0</v>
          </cell>
          <cell r="BE966">
            <v>1</v>
          </cell>
          <cell r="BF966">
            <v>2</v>
          </cell>
          <cell r="BG966">
            <v>1</v>
          </cell>
          <cell r="BH966">
            <v>1</v>
          </cell>
          <cell r="BI966">
            <v>4</v>
          </cell>
          <cell r="BJ966">
            <v>2</v>
          </cell>
          <cell r="BK966">
            <v>3</v>
          </cell>
          <cell r="BL966">
            <v>4</v>
          </cell>
          <cell r="BM966">
            <v>3</v>
          </cell>
          <cell r="BN966">
            <v>1</v>
          </cell>
          <cell r="BO966">
            <v>7</v>
          </cell>
          <cell r="BP966">
            <v>5</v>
          </cell>
          <cell r="BQ966">
            <v>5</v>
          </cell>
          <cell r="BR966">
            <v>5</v>
          </cell>
          <cell r="BS966">
            <v>2</v>
          </cell>
          <cell r="BT966">
            <v>3</v>
          </cell>
          <cell r="BU966">
            <v>3</v>
          </cell>
          <cell r="BV966">
            <v>2</v>
          </cell>
          <cell r="BW966">
            <v>2</v>
          </cell>
          <cell r="BX966">
            <v>2</v>
          </cell>
          <cell r="BY966">
            <v>3</v>
          </cell>
          <cell r="BZ966">
            <v>4</v>
          </cell>
          <cell r="CA966">
            <v>2</v>
          </cell>
          <cell r="CB966">
            <v>1</v>
          </cell>
          <cell r="CC966">
            <v>1</v>
          </cell>
          <cell r="CD966">
            <v>2</v>
          </cell>
          <cell r="CE966">
            <v>1</v>
          </cell>
          <cell r="CF966">
            <v>1</v>
          </cell>
          <cell r="CG966">
            <v>2</v>
          </cell>
          <cell r="CH966">
            <v>1</v>
          </cell>
          <cell r="CI966">
            <v>0</v>
          </cell>
          <cell r="CJ966">
            <v>0</v>
          </cell>
          <cell r="CK966">
            <v>1</v>
          </cell>
          <cell r="CL966">
            <v>0</v>
          </cell>
          <cell r="CM966">
            <v>1</v>
          </cell>
          <cell r="CN966">
            <v>0</v>
          </cell>
          <cell r="CO966">
            <v>0</v>
          </cell>
          <cell r="CP966">
            <v>2</v>
          </cell>
          <cell r="CQ966">
            <v>1</v>
          </cell>
          <cell r="CR966">
            <v>0</v>
          </cell>
          <cell r="CS966">
            <v>1</v>
          </cell>
          <cell r="CT966">
            <v>1</v>
          </cell>
          <cell r="CU966">
            <v>0</v>
          </cell>
          <cell r="CV966">
            <v>0</v>
          </cell>
          <cell r="CW966">
            <v>0</v>
          </cell>
          <cell r="CX966">
            <v>0</v>
          </cell>
          <cell r="CY966">
            <v>0</v>
          </cell>
          <cell r="CZ966">
            <v>0</v>
          </cell>
          <cell r="DA966">
            <v>0</v>
          </cell>
          <cell r="DB966">
            <v>0</v>
          </cell>
          <cell r="DC966">
            <v>0</v>
          </cell>
          <cell r="DD966">
            <v>0</v>
          </cell>
          <cell r="DE966">
            <v>0</v>
          </cell>
        </row>
        <row r="967">
          <cell r="A967" t="str">
            <v>ｶﾐﾉ 72</v>
          </cell>
          <cell r="B967" t="str">
            <v xml:space="preserve">ｶﾐﾉ </v>
          </cell>
          <cell r="C967">
            <v>7</v>
          </cell>
          <cell r="D967">
            <v>2</v>
          </cell>
          <cell r="E967">
            <v>0</v>
          </cell>
          <cell r="F967">
            <v>1</v>
          </cell>
          <cell r="G967">
            <v>1</v>
          </cell>
          <cell r="H967">
            <v>0</v>
          </cell>
          <cell r="I967">
            <v>0</v>
          </cell>
          <cell r="J967">
            <v>1</v>
          </cell>
          <cell r="K967">
            <v>3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2</v>
          </cell>
          <cell r="Q967">
            <v>0</v>
          </cell>
          <cell r="R967">
            <v>1</v>
          </cell>
          <cell r="S967">
            <v>0</v>
          </cell>
          <cell r="T967">
            <v>0</v>
          </cell>
          <cell r="U967">
            <v>1</v>
          </cell>
          <cell r="V967">
            <v>0</v>
          </cell>
          <cell r="W967">
            <v>0</v>
          </cell>
          <cell r="X967">
            <v>1</v>
          </cell>
          <cell r="Y967">
            <v>0</v>
          </cell>
          <cell r="Z967">
            <v>0</v>
          </cell>
          <cell r="AA967">
            <v>3</v>
          </cell>
          <cell r="AB967">
            <v>0</v>
          </cell>
          <cell r="AC967">
            <v>1</v>
          </cell>
          <cell r="AD967">
            <v>0</v>
          </cell>
          <cell r="AE967">
            <v>1</v>
          </cell>
          <cell r="AF967">
            <v>3</v>
          </cell>
          <cell r="AG967">
            <v>0</v>
          </cell>
          <cell r="AH967">
            <v>1</v>
          </cell>
          <cell r="AI967">
            <v>1</v>
          </cell>
          <cell r="AJ967">
            <v>0</v>
          </cell>
          <cell r="AK967">
            <v>0</v>
          </cell>
          <cell r="AL967">
            <v>2</v>
          </cell>
          <cell r="AM967">
            <v>3</v>
          </cell>
          <cell r="AN967">
            <v>0</v>
          </cell>
          <cell r="AO967">
            <v>0</v>
          </cell>
          <cell r="AP967">
            <v>2</v>
          </cell>
          <cell r="AQ967">
            <v>1</v>
          </cell>
          <cell r="AR967">
            <v>0</v>
          </cell>
          <cell r="AS967">
            <v>2</v>
          </cell>
          <cell r="AT967">
            <v>2</v>
          </cell>
          <cell r="AU967">
            <v>1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1</v>
          </cell>
          <cell r="BA967">
            <v>2</v>
          </cell>
          <cell r="BB967">
            <v>0</v>
          </cell>
          <cell r="BC967">
            <v>0</v>
          </cell>
          <cell r="BD967">
            <v>1</v>
          </cell>
          <cell r="BE967">
            <v>1</v>
          </cell>
          <cell r="BF967">
            <v>1</v>
          </cell>
          <cell r="BG967">
            <v>1</v>
          </cell>
          <cell r="BH967">
            <v>2</v>
          </cell>
          <cell r="BI967">
            <v>3</v>
          </cell>
          <cell r="BJ967">
            <v>2</v>
          </cell>
          <cell r="BK967">
            <v>5</v>
          </cell>
          <cell r="BL967">
            <v>1</v>
          </cell>
          <cell r="BM967">
            <v>3</v>
          </cell>
          <cell r="BN967">
            <v>3</v>
          </cell>
          <cell r="BO967">
            <v>4</v>
          </cell>
          <cell r="BP967">
            <v>1</v>
          </cell>
          <cell r="BQ967">
            <v>2</v>
          </cell>
          <cell r="BR967">
            <v>7</v>
          </cell>
          <cell r="BS967">
            <v>2</v>
          </cell>
          <cell r="BT967">
            <v>4</v>
          </cell>
          <cell r="BU967">
            <v>2</v>
          </cell>
          <cell r="BV967">
            <v>2</v>
          </cell>
          <cell r="BW967">
            <v>1</v>
          </cell>
          <cell r="BX967">
            <v>0</v>
          </cell>
          <cell r="BY967">
            <v>2</v>
          </cell>
          <cell r="BZ967">
            <v>2</v>
          </cell>
          <cell r="CA967">
            <v>3</v>
          </cell>
          <cell r="CB967">
            <v>2</v>
          </cell>
          <cell r="CC967">
            <v>2</v>
          </cell>
          <cell r="CD967">
            <v>3</v>
          </cell>
          <cell r="CE967">
            <v>1</v>
          </cell>
          <cell r="CF967">
            <v>1</v>
          </cell>
          <cell r="CG967">
            <v>3</v>
          </cell>
          <cell r="CH967">
            <v>0</v>
          </cell>
          <cell r="CI967">
            <v>3</v>
          </cell>
          <cell r="CJ967">
            <v>2</v>
          </cell>
          <cell r="CK967">
            <v>2</v>
          </cell>
          <cell r="CL967">
            <v>3</v>
          </cell>
          <cell r="CM967">
            <v>4</v>
          </cell>
          <cell r="CN967">
            <v>2</v>
          </cell>
          <cell r="CO967">
            <v>3</v>
          </cell>
          <cell r="CP967">
            <v>2</v>
          </cell>
          <cell r="CQ967">
            <v>4</v>
          </cell>
          <cell r="CR967">
            <v>0</v>
          </cell>
          <cell r="CS967">
            <v>2</v>
          </cell>
          <cell r="CT967">
            <v>0</v>
          </cell>
          <cell r="CU967">
            <v>0</v>
          </cell>
          <cell r="CV967">
            <v>0</v>
          </cell>
          <cell r="CW967">
            <v>0</v>
          </cell>
          <cell r="CX967">
            <v>0</v>
          </cell>
          <cell r="CY967">
            <v>0</v>
          </cell>
          <cell r="CZ967">
            <v>1</v>
          </cell>
          <cell r="DA967">
            <v>0</v>
          </cell>
          <cell r="DB967">
            <v>0</v>
          </cell>
          <cell r="DC967">
            <v>0</v>
          </cell>
          <cell r="DD967">
            <v>0</v>
          </cell>
          <cell r="DE967">
            <v>0</v>
          </cell>
        </row>
        <row r="968">
          <cell r="A968" t="str">
            <v>ｸﾏ  71</v>
          </cell>
          <cell r="B968" t="str">
            <v xml:space="preserve">ｸﾏ  </v>
          </cell>
          <cell r="C968">
            <v>7</v>
          </cell>
          <cell r="D968">
            <v>1</v>
          </cell>
          <cell r="E968">
            <v>1</v>
          </cell>
          <cell r="F968">
            <v>0</v>
          </cell>
          <cell r="G968">
            <v>1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1</v>
          </cell>
          <cell r="M968">
            <v>0</v>
          </cell>
          <cell r="N968">
            <v>0</v>
          </cell>
          <cell r="O968">
            <v>1</v>
          </cell>
          <cell r="P968">
            <v>0</v>
          </cell>
          <cell r="Q968">
            <v>0</v>
          </cell>
          <cell r="R968">
            <v>1</v>
          </cell>
          <cell r="S968">
            <v>1</v>
          </cell>
          <cell r="T968">
            <v>0</v>
          </cell>
          <cell r="U968">
            <v>0</v>
          </cell>
          <cell r="V968">
            <v>0</v>
          </cell>
          <cell r="W968">
            <v>1</v>
          </cell>
          <cell r="X968">
            <v>0</v>
          </cell>
          <cell r="Y968">
            <v>1</v>
          </cell>
          <cell r="Z968">
            <v>1</v>
          </cell>
          <cell r="AA968">
            <v>0</v>
          </cell>
          <cell r="AB968">
            <v>1</v>
          </cell>
          <cell r="AC968">
            <v>0</v>
          </cell>
          <cell r="AD968">
            <v>1</v>
          </cell>
          <cell r="AE968">
            <v>2</v>
          </cell>
          <cell r="AF968">
            <v>2</v>
          </cell>
          <cell r="AG968">
            <v>5</v>
          </cell>
          <cell r="AH968">
            <v>0</v>
          </cell>
          <cell r="AI968">
            <v>0</v>
          </cell>
          <cell r="AJ968">
            <v>1</v>
          </cell>
          <cell r="AK968">
            <v>1</v>
          </cell>
          <cell r="AL968">
            <v>2</v>
          </cell>
          <cell r="AM968">
            <v>2</v>
          </cell>
          <cell r="AN968">
            <v>0</v>
          </cell>
          <cell r="AO968">
            <v>2</v>
          </cell>
          <cell r="AP968">
            <v>0</v>
          </cell>
          <cell r="AQ968">
            <v>2</v>
          </cell>
          <cell r="AR968">
            <v>1</v>
          </cell>
          <cell r="AS968">
            <v>2</v>
          </cell>
          <cell r="AT968">
            <v>1</v>
          </cell>
          <cell r="AU968">
            <v>0</v>
          </cell>
          <cell r="AV968">
            <v>1</v>
          </cell>
          <cell r="AW968">
            <v>0</v>
          </cell>
          <cell r="AX968">
            <v>3</v>
          </cell>
          <cell r="AY968">
            <v>1</v>
          </cell>
          <cell r="AZ968">
            <v>0</v>
          </cell>
          <cell r="BA968">
            <v>1</v>
          </cell>
          <cell r="BB968">
            <v>1</v>
          </cell>
          <cell r="BC968">
            <v>1</v>
          </cell>
          <cell r="BD968">
            <v>1</v>
          </cell>
          <cell r="BE968">
            <v>1</v>
          </cell>
          <cell r="BF968">
            <v>0</v>
          </cell>
          <cell r="BG968">
            <v>2</v>
          </cell>
          <cell r="BH968">
            <v>4</v>
          </cell>
          <cell r="BI968">
            <v>3</v>
          </cell>
          <cell r="BJ968">
            <v>3</v>
          </cell>
          <cell r="BK968">
            <v>5</v>
          </cell>
          <cell r="BL968">
            <v>4</v>
          </cell>
          <cell r="BM968">
            <v>2</v>
          </cell>
          <cell r="BN968">
            <v>3</v>
          </cell>
          <cell r="BO968">
            <v>1</v>
          </cell>
          <cell r="BP968">
            <v>5</v>
          </cell>
          <cell r="BQ968">
            <v>1</v>
          </cell>
          <cell r="BR968">
            <v>4</v>
          </cell>
          <cell r="BS968">
            <v>5</v>
          </cell>
          <cell r="BT968">
            <v>5</v>
          </cell>
          <cell r="BU968">
            <v>4</v>
          </cell>
          <cell r="BV968">
            <v>6</v>
          </cell>
          <cell r="BW968">
            <v>4</v>
          </cell>
          <cell r="BX968">
            <v>1</v>
          </cell>
          <cell r="BY968">
            <v>3</v>
          </cell>
          <cell r="BZ968">
            <v>4</v>
          </cell>
          <cell r="CA968">
            <v>4</v>
          </cell>
          <cell r="CB968">
            <v>6</v>
          </cell>
          <cell r="CC968">
            <v>2</v>
          </cell>
          <cell r="CD968">
            <v>4</v>
          </cell>
          <cell r="CE968">
            <v>1</v>
          </cell>
          <cell r="CF968">
            <v>3</v>
          </cell>
          <cell r="CG968">
            <v>2</v>
          </cell>
          <cell r="CH968">
            <v>5</v>
          </cell>
          <cell r="CI968">
            <v>4</v>
          </cell>
          <cell r="CJ968">
            <v>1</v>
          </cell>
          <cell r="CK968">
            <v>6</v>
          </cell>
          <cell r="CL968">
            <v>0</v>
          </cell>
          <cell r="CM968">
            <v>3</v>
          </cell>
          <cell r="CN968">
            <v>4</v>
          </cell>
          <cell r="CO968">
            <v>0</v>
          </cell>
          <cell r="CP968">
            <v>2</v>
          </cell>
          <cell r="CQ968">
            <v>3</v>
          </cell>
          <cell r="CR968">
            <v>1</v>
          </cell>
          <cell r="CS968">
            <v>5</v>
          </cell>
          <cell r="CT968">
            <v>0</v>
          </cell>
          <cell r="CU968">
            <v>1</v>
          </cell>
          <cell r="CV968">
            <v>0</v>
          </cell>
          <cell r="CW968">
            <v>0</v>
          </cell>
          <cell r="CX968">
            <v>1</v>
          </cell>
          <cell r="CY968">
            <v>0</v>
          </cell>
          <cell r="CZ968">
            <v>0</v>
          </cell>
          <cell r="DA968">
            <v>0</v>
          </cell>
          <cell r="DB968">
            <v>1</v>
          </cell>
          <cell r="DC968">
            <v>0</v>
          </cell>
          <cell r="DD968">
            <v>0</v>
          </cell>
          <cell r="DE968">
            <v>0</v>
          </cell>
        </row>
        <row r="969">
          <cell r="A969" t="str">
            <v>ｸﾏ  72</v>
          </cell>
          <cell r="B969" t="str">
            <v xml:space="preserve">ｸﾏ  </v>
          </cell>
          <cell r="C969">
            <v>7</v>
          </cell>
          <cell r="D969">
            <v>2</v>
          </cell>
          <cell r="E969">
            <v>0</v>
          </cell>
          <cell r="F969">
            <v>0</v>
          </cell>
          <cell r="G969">
            <v>0</v>
          </cell>
          <cell r="H969">
            <v>1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1</v>
          </cell>
          <cell r="P969">
            <v>0</v>
          </cell>
          <cell r="Q969">
            <v>0</v>
          </cell>
          <cell r="R969">
            <v>0</v>
          </cell>
          <cell r="S969">
            <v>2</v>
          </cell>
          <cell r="T969">
            <v>0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0</v>
          </cell>
          <cell r="Z969">
            <v>0</v>
          </cell>
          <cell r="AA969">
            <v>0</v>
          </cell>
          <cell r="AB969">
            <v>1</v>
          </cell>
          <cell r="AC969">
            <v>2</v>
          </cell>
          <cell r="AD969">
            <v>1</v>
          </cell>
          <cell r="AE969">
            <v>1</v>
          </cell>
          <cell r="AF969">
            <v>0</v>
          </cell>
          <cell r="AG969">
            <v>0</v>
          </cell>
          <cell r="AH969">
            <v>2</v>
          </cell>
          <cell r="AI969">
            <v>0</v>
          </cell>
          <cell r="AJ969">
            <v>2</v>
          </cell>
          <cell r="AK969">
            <v>0</v>
          </cell>
          <cell r="AL969">
            <v>1</v>
          </cell>
          <cell r="AM969">
            <v>0</v>
          </cell>
          <cell r="AN969">
            <v>1</v>
          </cell>
          <cell r="AO969">
            <v>0</v>
          </cell>
          <cell r="AP969">
            <v>0</v>
          </cell>
          <cell r="AQ969">
            <v>0</v>
          </cell>
          <cell r="AR969">
            <v>1</v>
          </cell>
          <cell r="AS969">
            <v>2</v>
          </cell>
          <cell r="AT969">
            <v>3</v>
          </cell>
          <cell r="AU969">
            <v>2</v>
          </cell>
          <cell r="AV969">
            <v>0</v>
          </cell>
          <cell r="AW969">
            <v>4</v>
          </cell>
          <cell r="AX969">
            <v>2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2</v>
          </cell>
          <cell r="BD969">
            <v>1</v>
          </cell>
          <cell r="BE969">
            <v>2</v>
          </cell>
          <cell r="BF969">
            <v>2</v>
          </cell>
          <cell r="BG969">
            <v>1</v>
          </cell>
          <cell r="BH969">
            <v>3</v>
          </cell>
          <cell r="BI969">
            <v>3</v>
          </cell>
          <cell r="BJ969">
            <v>1</v>
          </cell>
          <cell r="BK969">
            <v>2</v>
          </cell>
          <cell r="BL969">
            <v>3</v>
          </cell>
          <cell r="BM969">
            <v>3</v>
          </cell>
          <cell r="BN969">
            <v>1</v>
          </cell>
          <cell r="BO969">
            <v>1</v>
          </cell>
          <cell r="BP969">
            <v>3</v>
          </cell>
          <cell r="BQ969">
            <v>2</v>
          </cell>
          <cell r="BR969">
            <v>3</v>
          </cell>
          <cell r="BS969">
            <v>5</v>
          </cell>
          <cell r="BT969">
            <v>6</v>
          </cell>
          <cell r="BU969">
            <v>5</v>
          </cell>
          <cell r="BV969">
            <v>5</v>
          </cell>
          <cell r="BW969">
            <v>4</v>
          </cell>
          <cell r="BX969">
            <v>4</v>
          </cell>
          <cell r="BY969">
            <v>5</v>
          </cell>
          <cell r="BZ969">
            <v>3</v>
          </cell>
          <cell r="CA969">
            <v>1</v>
          </cell>
          <cell r="CB969">
            <v>2</v>
          </cell>
          <cell r="CC969">
            <v>1</v>
          </cell>
          <cell r="CD969">
            <v>6</v>
          </cell>
          <cell r="CE969">
            <v>4</v>
          </cell>
          <cell r="CF969">
            <v>3</v>
          </cell>
          <cell r="CG969">
            <v>6</v>
          </cell>
          <cell r="CH969">
            <v>0</v>
          </cell>
          <cell r="CI969">
            <v>5</v>
          </cell>
          <cell r="CJ969">
            <v>5</v>
          </cell>
          <cell r="CK969">
            <v>4</v>
          </cell>
          <cell r="CL969">
            <v>6</v>
          </cell>
          <cell r="CM969">
            <v>1</v>
          </cell>
          <cell r="CN969">
            <v>4</v>
          </cell>
          <cell r="CO969">
            <v>5</v>
          </cell>
          <cell r="CP969">
            <v>2</v>
          </cell>
          <cell r="CQ969">
            <v>3</v>
          </cell>
          <cell r="CR969">
            <v>4</v>
          </cell>
          <cell r="CS969">
            <v>0</v>
          </cell>
          <cell r="CT969">
            <v>1</v>
          </cell>
          <cell r="CU969">
            <v>0</v>
          </cell>
          <cell r="CV969">
            <v>3</v>
          </cell>
          <cell r="CW969">
            <v>1</v>
          </cell>
          <cell r="CX969">
            <v>1</v>
          </cell>
          <cell r="CY969">
            <v>0</v>
          </cell>
          <cell r="CZ969">
            <v>0</v>
          </cell>
          <cell r="DA969">
            <v>1</v>
          </cell>
          <cell r="DB969">
            <v>0</v>
          </cell>
          <cell r="DC969">
            <v>0</v>
          </cell>
          <cell r="DD969">
            <v>0</v>
          </cell>
          <cell r="DE969">
            <v>0</v>
          </cell>
        </row>
        <row r="970">
          <cell r="A970" t="str">
            <v>ｻｸ  71</v>
          </cell>
          <cell r="B970" t="str">
            <v xml:space="preserve">ｻｸ  </v>
          </cell>
          <cell r="C970">
            <v>7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1</v>
          </cell>
          <cell r="AA970">
            <v>0</v>
          </cell>
          <cell r="AB970">
            <v>1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1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1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1</v>
          </cell>
          <cell r="BR970">
            <v>1</v>
          </cell>
          <cell r="BS970">
            <v>0</v>
          </cell>
          <cell r="BT970">
            <v>1</v>
          </cell>
          <cell r="BU970">
            <v>1</v>
          </cell>
          <cell r="BV970">
            <v>0</v>
          </cell>
          <cell r="BW970">
            <v>0</v>
          </cell>
          <cell r="BX970">
            <v>1</v>
          </cell>
          <cell r="BY970">
            <v>0</v>
          </cell>
          <cell r="BZ970">
            <v>1</v>
          </cell>
          <cell r="CA970">
            <v>1</v>
          </cell>
          <cell r="CB970">
            <v>3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1</v>
          </cell>
          <cell r="CH970">
            <v>1</v>
          </cell>
          <cell r="CI970">
            <v>0</v>
          </cell>
          <cell r="CJ970">
            <v>1</v>
          </cell>
          <cell r="CK970">
            <v>0</v>
          </cell>
          <cell r="CL970">
            <v>1</v>
          </cell>
          <cell r="CM970">
            <v>0</v>
          </cell>
          <cell r="CN970">
            <v>0</v>
          </cell>
          <cell r="CO970">
            <v>0</v>
          </cell>
          <cell r="CP970">
            <v>1</v>
          </cell>
          <cell r="CQ970">
            <v>0</v>
          </cell>
          <cell r="CR970">
            <v>0</v>
          </cell>
          <cell r="CS970">
            <v>0</v>
          </cell>
          <cell r="CT970">
            <v>0</v>
          </cell>
          <cell r="CU970">
            <v>0</v>
          </cell>
          <cell r="CV970">
            <v>0</v>
          </cell>
          <cell r="CW970">
            <v>0</v>
          </cell>
          <cell r="CX970">
            <v>0</v>
          </cell>
          <cell r="CY970">
            <v>1</v>
          </cell>
          <cell r="CZ970">
            <v>0</v>
          </cell>
          <cell r="DA970">
            <v>0</v>
          </cell>
          <cell r="DB970">
            <v>0</v>
          </cell>
          <cell r="DC970">
            <v>0</v>
          </cell>
          <cell r="DD970">
            <v>0</v>
          </cell>
          <cell r="DE970">
            <v>0</v>
          </cell>
        </row>
        <row r="971">
          <cell r="A971" t="str">
            <v>ｻｸ  72</v>
          </cell>
          <cell r="B971" t="str">
            <v xml:space="preserve">ｻｸ  </v>
          </cell>
          <cell r="C971">
            <v>7</v>
          </cell>
          <cell r="D971">
            <v>2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1</v>
          </cell>
          <cell r="S971">
            <v>0</v>
          </cell>
          <cell r="T971">
            <v>1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1</v>
          </cell>
          <cell r="BA971">
            <v>0</v>
          </cell>
          <cell r="BB971">
            <v>0</v>
          </cell>
          <cell r="BC971">
            <v>0</v>
          </cell>
          <cell r="BD971">
            <v>1</v>
          </cell>
          <cell r="BE971">
            <v>0</v>
          </cell>
          <cell r="BF971">
            <v>0</v>
          </cell>
          <cell r="BG971">
            <v>1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1</v>
          </cell>
          <cell r="BN971">
            <v>1</v>
          </cell>
          <cell r="BO971">
            <v>0</v>
          </cell>
          <cell r="BP971">
            <v>0</v>
          </cell>
          <cell r="BQ971">
            <v>2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1</v>
          </cell>
          <cell r="BY971">
            <v>0</v>
          </cell>
          <cell r="BZ971">
            <v>1</v>
          </cell>
          <cell r="CA971">
            <v>2</v>
          </cell>
          <cell r="CB971">
            <v>0</v>
          </cell>
          <cell r="CC971">
            <v>2</v>
          </cell>
          <cell r="CD971">
            <v>0</v>
          </cell>
          <cell r="CE971">
            <v>0</v>
          </cell>
          <cell r="CF971">
            <v>1</v>
          </cell>
          <cell r="CG971">
            <v>0</v>
          </cell>
          <cell r="CH971">
            <v>0</v>
          </cell>
          <cell r="CI971">
            <v>0</v>
          </cell>
          <cell r="CJ971">
            <v>1</v>
          </cell>
          <cell r="CK971">
            <v>1</v>
          </cell>
          <cell r="CL971">
            <v>1</v>
          </cell>
          <cell r="CM971">
            <v>0</v>
          </cell>
          <cell r="CN971">
            <v>0</v>
          </cell>
          <cell r="CO971">
            <v>1</v>
          </cell>
          <cell r="CP971">
            <v>1</v>
          </cell>
          <cell r="CQ971">
            <v>0</v>
          </cell>
          <cell r="CR971">
            <v>0</v>
          </cell>
          <cell r="CS971">
            <v>1</v>
          </cell>
          <cell r="CT971">
            <v>0</v>
          </cell>
          <cell r="CU971">
            <v>1</v>
          </cell>
          <cell r="CV971">
            <v>0</v>
          </cell>
          <cell r="CW971">
            <v>0</v>
          </cell>
          <cell r="CX971">
            <v>0</v>
          </cell>
          <cell r="CY971">
            <v>0</v>
          </cell>
          <cell r="CZ971">
            <v>0</v>
          </cell>
          <cell r="DA971">
            <v>0</v>
          </cell>
          <cell r="DB971">
            <v>0</v>
          </cell>
          <cell r="DC971">
            <v>0</v>
          </cell>
          <cell r="DD971">
            <v>0</v>
          </cell>
          <cell r="DE971">
            <v>0</v>
          </cell>
        </row>
        <row r="972">
          <cell r="A972" t="str">
            <v>ｼﾞﾛｳ71</v>
          </cell>
          <cell r="B972" t="str">
            <v>ｼﾞﾛｳ</v>
          </cell>
          <cell r="C972">
            <v>7</v>
          </cell>
          <cell r="D972">
            <v>1</v>
          </cell>
          <cell r="E972">
            <v>0</v>
          </cell>
          <cell r="F972">
            <v>1</v>
          </cell>
          <cell r="G972">
            <v>1</v>
          </cell>
          <cell r="H972">
            <v>1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1</v>
          </cell>
          <cell r="N972">
            <v>0</v>
          </cell>
          <cell r="O972">
            <v>0</v>
          </cell>
          <cell r="P972">
            <v>0</v>
          </cell>
          <cell r="Q972">
            <v>1</v>
          </cell>
          <cell r="R972">
            <v>0</v>
          </cell>
          <cell r="S972">
            <v>1</v>
          </cell>
          <cell r="T972">
            <v>0</v>
          </cell>
          <cell r="U972">
            <v>1</v>
          </cell>
          <cell r="V972">
            <v>0</v>
          </cell>
          <cell r="W972">
            <v>1</v>
          </cell>
          <cell r="X972">
            <v>0</v>
          </cell>
          <cell r="Y972">
            <v>0</v>
          </cell>
          <cell r="Z972">
            <v>1</v>
          </cell>
          <cell r="AA972">
            <v>0</v>
          </cell>
          <cell r="AB972">
            <v>0</v>
          </cell>
          <cell r="AC972">
            <v>0</v>
          </cell>
          <cell r="AD972">
            <v>1</v>
          </cell>
          <cell r="AE972">
            <v>0</v>
          </cell>
          <cell r="AF972">
            <v>1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1</v>
          </cell>
          <cell r="AL972">
            <v>1</v>
          </cell>
          <cell r="AM972">
            <v>2</v>
          </cell>
          <cell r="AN972">
            <v>1</v>
          </cell>
          <cell r="AO972">
            <v>2</v>
          </cell>
          <cell r="AP972">
            <v>1</v>
          </cell>
          <cell r="AQ972">
            <v>2</v>
          </cell>
          <cell r="AR972">
            <v>0</v>
          </cell>
          <cell r="AS972">
            <v>1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2</v>
          </cell>
          <cell r="AY972">
            <v>0</v>
          </cell>
          <cell r="AZ972">
            <v>2</v>
          </cell>
          <cell r="BA972">
            <v>1</v>
          </cell>
          <cell r="BB972">
            <v>2</v>
          </cell>
          <cell r="BC972">
            <v>1</v>
          </cell>
          <cell r="BD972">
            <v>1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1</v>
          </cell>
          <cell r="BM972">
            <v>0</v>
          </cell>
          <cell r="BN972">
            <v>2</v>
          </cell>
          <cell r="BO972">
            <v>0</v>
          </cell>
          <cell r="BP972">
            <v>1</v>
          </cell>
          <cell r="BQ972">
            <v>1</v>
          </cell>
          <cell r="BR972">
            <v>2</v>
          </cell>
          <cell r="BS972">
            <v>1</v>
          </cell>
          <cell r="BT972">
            <v>1</v>
          </cell>
          <cell r="BU972">
            <v>1</v>
          </cell>
          <cell r="BV972">
            <v>2</v>
          </cell>
          <cell r="BW972">
            <v>1</v>
          </cell>
          <cell r="BX972">
            <v>0</v>
          </cell>
          <cell r="BY972">
            <v>2</v>
          </cell>
          <cell r="BZ972">
            <v>4</v>
          </cell>
          <cell r="CA972">
            <v>1</v>
          </cell>
          <cell r="CB972">
            <v>0</v>
          </cell>
          <cell r="CC972">
            <v>0</v>
          </cell>
          <cell r="CD972">
            <v>2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1</v>
          </cell>
          <cell r="CK972">
            <v>0</v>
          </cell>
          <cell r="CL972">
            <v>0</v>
          </cell>
          <cell r="CM972">
            <v>0</v>
          </cell>
          <cell r="CN972">
            <v>0</v>
          </cell>
          <cell r="CO972">
            <v>0</v>
          </cell>
          <cell r="CP972">
            <v>0</v>
          </cell>
          <cell r="CQ972">
            <v>0</v>
          </cell>
          <cell r="CR972">
            <v>0</v>
          </cell>
          <cell r="CS972">
            <v>0</v>
          </cell>
          <cell r="CT972">
            <v>0</v>
          </cell>
          <cell r="CU972">
            <v>0</v>
          </cell>
          <cell r="CV972">
            <v>0</v>
          </cell>
          <cell r="CW972">
            <v>0</v>
          </cell>
          <cell r="CX972">
            <v>0</v>
          </cell>
          <cell r="CY972">
            <v>0</v>
          </cell>
          <cell r="CZ972">
            <v>0</v>
          </cell>
          <cell r="DA972">
            <v>0</v>
          </cell>
          <cell r="DB972">
            <v>0</v>
          </cell>
          <cell r="DC972">
            <v>0</v>
          </cell>
          <cell r="DD972">
            <v>0</v>
          </cell>
          <cell r="DE972">
            <v>0</v>
          </cell>
        </row>
        <row r="973">
          <cell r="A973" t="str">
            <v>ｼﾞﾛｳ72</v>
          </cell>
          <cell r="B973" t="str">
            <v>ｼﾞﾛｳ</v>
          </cell>
          <cell r="C973">
            <v>7</v>
          </cell>
          <cell r="D973">
            <v>2</v>
          </cell>
          <cell r="E973">
            <v>1</v>
          </cell>
          <cell r="F973">
            <v>0</v>
          </cell>
          <cell r="G973">
            <v>1</v>
          </cell>
          <cell r="H973">
            <v>1</v>
          </cell>
          <cell r="I973">
            <v>0</v>
          </cell>
          <cell r="J973">
            <v>0</v>
          </cell>
          <cell r="K973">
            <v>1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1</v>
          </cell>
          <cell r="T973">
            <v>0</v>
          </cell>
          <cell r="U973">
            <v>1</v>
          </cell>
          <cell r="V973">
            <v>1</v>
          </cell>
          <cell r="W973">
            <v>1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1</v>
          </cell>
          <cell r="AE973">
            <v>1</v>
          </cell>
          <cell r="AF973">
            <v>0</v>
          </cell>
          <cell r="AG973">
            <v>1</v>
          </cell>
          <cell r="AH973">
            <v>2</v>
          </cell>
          <cell r="AI973">
            <v>1</v>
          </cell>
          <cell r="AJ973">
            <v>0</v>
          </cell>
          <cell r="AK973">
            <v>2</v>
          </cell>
          <cell r="AL973">
            <v>0</v>
          </cell>
          <cell r="AM973">
            <v>0</v>
          </cell>
          <cell r="AN973">
            <v>2</v>
          </cell>
          <cell r="AO973">
            <v>1</v>
          </cell>
          <cell r="AP973">
            <v>0</v>
          </cell>
          <cell r="AQ973">
            <v>1</v>
          </cell>
          <cell r="AR973">
            <v>2</v>
          </cell>
          <cell r="AS973">
            <v>0</v>
          </cell>
          <cell r="AT973">
            <v>0</v>
          </cell>
          <cell r="AU973">
            <v>0</v>
          </cell>
          <cell r="AV973">
            <v>1</v>
          </cell>
          <cell r="AW973">
            <v>1</v>
          </cell>
          <cell r="AX973">
            <v>2</v>
          </cell>
          <cell r="AY973">
            <v>0</v>
          </cell>
          <cell r="AZ973">
            <v>0</v>
          </cell>
          <cell r="BA973">
            <v>1</v>
          </cell>
          <cell r="BB973">
            <v>1</v>
          </cell>
          <cell r="BC973">
            <v>1</v>
          </cell>
          <cell r="BD973">
            <v>1</v>
          </cell>
          <cell r="BE973">
            <v>0</v>
          </cell>
          <cell r="BF973">
            <v>1</v>
          </cell>
          <cell r="BG973">
            <v>1</v>
          </cell>
          <cell r="BH973">
            <v>0</v>
          </cell>
          <cell r="BI973">
            <v>0</v>
          </cell>
          <cell r="BJ973">
            <v>1</v>
          </cell>
          <cell r="BK973">
            <v>0</v>
          </cell>
          <cell r="BL973">
            <v>0</v>
          </cell>
          <cell r="BM973">
            <v>2</v>
          </cell>
          <cell r="BN973">
            <v>1</v>
          </cell>
          <cell r="BO973">
            <v>1</v>
          </cell>
          <cell r="BP973">
            <v>0</v>
          </cell>
          <cell r="BQ973">
            <v>0</v>
          </cell>
          <cell r="BR973">
            <v>1</v>
          </cell>
          <cell r="BS973">
            <v>2</v>
          </cell>
          <cell r="BT973">
            <v>3</v>
          </cell>
          <cell r="BU973">
            <v>1</v>
          </cell>
          <cell r="BV973">
            <v>1</v>
          </cell>
          <cell r="BW973">
            <v>1</v>
          </cell>
          <cell r="BX973">
            <v>1</v>
          </cell>
          <cell r="BY973">
            <v>1</v>
          </cell>
          <cell r="BZ973">
            <v>0</v>
          </cell>
          <cell r="CA973">
            <v>2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1</v>
          </cell>
          <cell r="CG973">
            <v>1</v>
          </cell>
          <cell r="CH973">
            <v>1</v>
          </cell>
          <cell r="CI973">
            <v>0</v>
          </cell>
          <cell r="CJ973">
            <v>0</v>
          </cell>
          <cell r="CK973">
            <v>0</v>
          </cell>
          <cell r="CL973">
            <v>0</v>
          </cell>
          <cell r="CM973">
            <v>2</v>
          </cell>
          <cell r="CN973">
            <v>0</v>
          </cell>
          <cell r="CO973">
            <v>0</v>
          </cell>
          <cell r="CP973">
            <v>0</v>
          </cell>
          <cell r="CQ973">
            <v>0</v>
          </cell>
          <cell r="CR973">
            <v>0</v>
          </cell>
          <cell r="CS973">
            <v>0</v>
          </cell>
          <cell r="CT973">
            <v>0</v>
          </cell>
          <cell r="CU973">
            <v>1</v>
          </cell>
          <cell r="CV973">
            <v>0</v>
          </cell>
          <cell r="CW973">
            <v>0</v>
          </cell>
          <cell r="CX973">
            <v>0</v>
          </cell>
          <cell r="CY973">
            <v>0</v>
          </cell>
          <cell r="CZ973">
            <v>0</v>
          </cell>
          <cell r="DA973">
            <v>0</v>
          </cell>
          <cell r="DB973">
            <v>0</v>
          </cell>
          <cell r="DC973">
            <v>0</v>
          </cell>
          <cell r="DD973">
            <v>0</v>
          </cell>
          <cell r="DE973">
            <v>0</v>
          </cell>
        </row>
        <row r="974">
          <cell r="A974" t="str">
            <v>ｿｳﾂﾞ71</v>
          </cell>
          <cell r="B974" t="str">
            <v>ｿｳﾂﾞ</v>
          </cell>
          <cell r="C974">
            <v>7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1</v>
          </cell>
          <cell r="AB974">
            <v>0</v>
          </cell>
          <cell r="AC974">
            <v>2</v>
          </cell>
          <cell r="AD974">
            <v>0</v>
          </cell>
          <cell r="AE974">
            <v>1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1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1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1</v>
          </cell>
          <cell r="BE974">
            <v>2</v>
          </cell>
          <cell r="BF974">
            <v>0</v>
          </cell>
          <cell r="BG974">
            <v>2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1</v>
          </cell>
          <cell r="BP974">
            <v>0</v>
          </cell>
          <cell r="BQ974">
            <v>1</v>
          </cell>
          <cell r="BR974">
            <v>0</v>
          </cell>
          <cell r="BS974">
            <v>2</v>
          </cell>
          <cell r="BT974">
            <v>0</v>
          </cell>
          <cell r="BU974">
            <v>2</v>
          </cell>
          <cell r="BV974">
            <v>0</v>
          </cell>
          <cell r="BW974">
            <v>0</v>
          </cell>
          <cell r="BX974">
            <v>1</v>
          </cell>
          <cell r="BY974">
            <v>0</v>
          </cell>
          <cell r="BZ974">
            <v>0</v>
          </cell>
          <cell r="CA974">
            <v>0</v>
          </cell>
          <cell r="CB974">
            <v>1</v>
          </cell>
          <cell r="CC974">
            <v>0</v>
          </cell>
          <cell r="CD974">
            <v>1</v>
          </cell>
          <cell r="CE974">
            <v>0</v>
          </cell>
          <cell r="CF974">
            <v>2</v>
          </cell>
          <cell r="CG974">
            <v>0</v>
          </cell>
          <cell r="CH974">
            <v>0</v>
          </cell>
          <cell r="CI974">
            <v>0</v>
          </cell>
          <cell r="CJ974">
            <v>1</v>
          </cell>
          <cell r="CK974">
            <v>2</v>
          </cell>
          <cell r="CL974">
            <v>0</v>
          </cell>
          <cell r="CM974">
            <v>0</v>
          </cell>
          <cell r="CN974">
            <v>1</v>
          </cell>
          <cell r="CO974">
            <v>0</v>
          </cell>
          <cell r="CP974">
            <v>0</v>
          </cell>
          <cell r="CQ974">
            <v>0</v>
          </cell>
          <cell r="CR974">
            <v>0</v>
          </cell>
          <cell r="CS974">
            <v>1</v>
          </cell>
          <cell r="CT974">
            <v>0</v>
          </cell>
          <cell r="CU974">
            <v>0</v>
          </cell>
          <cell r="CV974">
            <v>0</v>
          </cell>
          <cell r="CW974">
            <v>0</v>
          </cell>
          <cell r="CX974">
            <v>0</v>
          </cell>
          <cell r="CY974">
            <v>0</v>
          </cell>
          <cell r="CZ974">
            <v>0</v>
          </cell>
          <cell r="DA974">
            <v>0</v>
          </cell>
          <cell r="DB974">
            <v>0</v>
          </cell>
          <cell r="DC974">
            <v>0</v>
          </cell>
          <cell r="DD974">
            <v>0</v>
          </cell>
          <cell r="DE974">
            <v>0</v>
          </cell>
        </row>
        <row r="975">
          <cell r="A975" t="str">
            <v>ｿｳﾂﾞ72</v>
          </cell>
          <cell r="B975" t="str">
            <v>ｿｳﾂﾞ</v>
          </cell>
          <cell r="C975">
            <v>7</v>
          </cell>
          <cell r="D975">
            <v>2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1</v>
          </cell>
          <cell r="X975">
            <v>0</v>
          </cell>
          <cell r="Y975">
            <v>0</v>
          </cell>
          <cell r="Z975">
            <v>0</v>
          </cell>
          <cell r="AA975">
            <v>1</v>
          </cell>
          <cell r="AB975">
            <v>1</v>
          </cell>
          <cell r="AC975">
            <v>1</v>
          </cell>
          <cell r="AD975">
            <v>2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1</v>
          </cell>
          <cell r="AK975">
            <v>0</v>
          </cell>
          <cell r="AL975">
            <v>1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1</v>
          </cell>
          <cell r="BB975">
            <v>1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1</v>
          </cell>
          <cell r="BJ975">
            <v>0</v>
          </cell>
          <cell r="BK975">
            <v>0</v>
          </cell>
          <cell r="BL975">
            <v>0</v>
          </cell>
          <cell r="BM975">
            <v>1</v>
          </cell>
          <cell r="BN975">
            <v>0</v>
          </cell>
          <cell r="BO975">
            <v>2</v>
          </cell>
          <cell r="BP975">
            <v>1</v>
          </cell>
          <cell r="BQ975">
            <v>0</v>
          </cell>
          <cell r="BR975">
            <v>0</v>
          </cell>
          <cell r="BS975">
            <v>1</v>
          </cell>
          <cell r="BT975">
            <v>0</v>
          </cell>
          <cell r="BU975">
            <v>1</v>
          </cell>
          <cell r="BV975">
            <v>0</v>
          </cell>
          <cell r="BW975">
            <v>0</v>
          </cell>
          <cell r="BX975">
            <v>0</v>
          </cell>
          <cell r="BY975">
            <v>1</v>
          </cell>
          <cell r="BZ975">
            <v>0</v>
          </cell>
          <cell r="CA975">
            <v>1</v>
          </cell>
          <cell r="CB975">
            <v>1</v>
          </cell>
          <cell r="CC975">
            <v>1</v>
          </cell>
          <cell r="CD975">
            <v>2</v>
          </cell>
          <cell r="CE975">
            <v>0</v>
          </cell>
          <cell r="CF975">
            <v>1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</v>
          </cell>
          <cell r="CL975">
            <v>0</v>
          </cell>
          <cell r="CM975">
            <v>0</v>
          </cell>
          <cell r="CN975">
            <v>0</v>
          </cell>
          <cell r="CO975">
            <v>1</v>
          </cell>
          <cell r="CP975">
            <v>1</v>
          </cell>
          <cell r="CQ975">
            <v>0</v>
          </cell>
          <cell r="CR975">
            <v>1</v>
          </cell>
          <cell r="CS975">
            <v>0</v>
          </cell>
          <cell r="CT975">
            <v>0</v>
          </cell>
          <cell r="CU975">
            <v>0</v>
          </cell>
          <cell r="CV975">
            <v>0</v>
          </cell>
          <cell r="CW975">
            <v>0</v>
          </cell>
          <cell r="CX975">
            <v>0</v>
          </cell>
          <cell r="CY975">
            <v>0</v>
          </cell>
          <cell r="CZ975">
            <v>0</v>
          </cell>
          <cell r="DA975">
            <v>0</v>
          </cell>
          <cell r="DB975">
            <v>0</v>
          </cell>
          <cell r="DC975">
            <v>0</v>
          </cell>
          <cell r="DD975">
            <v>0</v>
          </cell>
          <cell r="DE975">
            <v>0</v>
          </cell>
        </row>
        <row r="976">
          <cell r="A976" t="str">
            <v>ﾀﾀﾞﾗ71</v>
          </cell>
          <cell r="B976" t="str">
            <v>ﾀﾀﾞﾗ</v>
          </cell>
          <cell r="C976">
            <v>7</v>
          </cell>
          <cell r="D976">
            <v>1</v>
          </cell>
          <cell r="E976">
            <v>1</v>
          </cell>
          <cell r="F976">
            <v>0</v>
          </cell>
          <cell r="G976">
            <v>0</v>
          </cell>
          <cell r="H976">
            <v>1</v>
          </cell>
          <cell r="I976">
            <v>0</v>
          </cell>
          <cell r="J976">
            <v>1</v>
          </cell>
          <cell r="K976">
            <v>1</v>
          </cell>
          <cell r="L976">
            <v>0</v>
          </cell>
          <cell r="M976">
            <v>1</v>
          </cell>
          <cell r="N976">
            <v>2</v>
          </cell>
          <cell r="O976">
            <v>0</v>
          </cell>
          <cell r="P976">
            <v>0</v>
          </cell>
          <cell r="Q976">
            <v>1</v>
          </cell>
          <cell r="R976">
            <v>0</v>
          </cell>
          <cell r="S976">
            <v>2</v>
          </cell>
          <cell r="T976">
            <v>0</v>
          </cell>
          <cell r="U976">
            <v>3</v>
          </cell>
          <cell r="V976">
            <v>1</v>
          </cell>
          <cell r="W976">
            <v>1</v>
          </cell>
          <cell r="X976">
            <v>2</v>
          </cell>
          <cell r="Y976">
            <v>0</v>
          </cell>
          <cell r="Z976">
            <v>0</v>
          </cell>
          <cell r="AA976">
            <v>0</v>
          </cell>
          <cell r="AB976">
            <v>1</v>
          </cell>
          <cell r="AC976">
            <v>0</v>
          </cell>
          <cell r="AD976">
            <v>1</v>
          </cell>
          <cell r="AE976">
            <v>0</v>
          </cell>
          <cell r="AF976">
            <v>1</v>
          </cell>
          <cell r="AG976">
            <v>2</v>
          </cell>
          <cell r="AH976">
            <v>1</v>
          </cell>
          <cell r="AI976">
            <v>0</v>
          </cell>
          <cell r="AJ976">
            <v>1</v>
          </cell>
          <cell r="AK976">
            <v>0</v>
          </cell>
          <cell r="AL976">
            <v>1</v>
          </cell>
          <cell r="AM976">
            <v>1</v>
          </cell>
          <cell r="AN976">
            <v>0</v>
          </cell>
          <cell r="AO976">
            <v>1</v>
          </cell>
          <cell r="AP976">
            <v>1</v>
          </cell>
          <cell r="AQ976">
            <v>1</v>
          </cell>
          <cell r="AR976">
            <v>3</v>
          </cell>
          <cell r="AS976">
            <v>0</v>
          </cell>
          <cell r="AT976">
            <v>2</v>
          </cell>
          <cell r="AU976">
            <v>3</v>
          </cell>
          <cell r="AV976">
            <v>1</v>
          </cell>
          <cell r="AW976">
            <v>2</v>
          </cell>
          <cell r="AX976">
            <v>2</v>
          </cell>
          <cell r="AY976">
            <v>0</v>
          </cell>
          <cell r="AZ976">
            <v>2</v>
          </cell>
          <cell r="BA976">
            <v>1</v>
          </cell>
          <cell r="BB976">
            <v>1</v>
          </cell>
          <cell r="BC976">
            <v>1</v>
          </cell>
          <cell r="BD976">
            <v>0</v>
          </cell>
          <cell r="BE976">
            <v>5</v>
          </cell>
          <cell r="BF976">
            <v>1</v>
          </cell>
          <cell r="BG976">
            <v>2</v>
          </cell>
          <cell r="BH976">
            <v>2</v>
          </cell>
          <cell r="BI976">
            <v>2</v>
          </cell>
          <cell r="BJ976">
            <v>2</v>
          </cell>
          <cell r="BK976">
            <v>1</v>
          </cell>
          <cell r="BL976">
            <v>0</v>
          </cell>
          <cell r="BM976">
            <v>1</v>
          </cell>
          <cell r="BN976">
            <v>4</v>
          </cell>
          <cell r="BO976">
            <v>2</v>
          </cell>
          <cell r="BP976">
            <v>2</v>
          </cell>
          <cell r="BQ976">
            <v>2</v>
          </cell>
          <cell r="BR976">
            <v>3</v>
          </cell>
          <cell r="BS976">
            <v>1</v>
          </cell>
          <cell r="BT976">
            <v>4</v>
          </cell>
          <cell r="BU976">
            <v>4</v>
          </cell>
          <cell r="BV976">
            <v>1</v>
          </cell>
          <cell r="BW976">
            <v>1</v>
          </cell>
          <cell r="BX976">
            <v>0</v>
          </cell>
          <cell r="BY976">
            <v>0</v>
          </cell>
          <cell r="BZ976">
            <v>3</v>
          </cell>
          <cell r="CA976">
            <v>1</v>
          </cell>
          <cell r="CB976">
            <v>3</v>
          </cell>
          <cell r="CC976">
            <v>1</v>
          </cell>
          <cell r="CD976">
            <v>1</v>
          </cell>
          <cell r="CE976">
            <v>1</v>
          </cell>
          <cell r="CF976">
            <v>1</v>
          </cell>
          <cell r="CG976">
            <v>3</v>
          </cell>
          <cell r="CH976">
            <v>1</v>
          </cell>
          <cell r="CI976">
            <v>1</v>
          </cell>
          <cell r="CJ976">
            <v>4</v>
          </cell>
          <cell r="CK976">
            <v>2</v>
          </cell>
          <cell r="CL976">
            <v>3</v>
          </cell>
          <cell r="CM976">
            <v>1</v>
          </cell>
          <cell r="CN976">
            <v>1</v>
          </cell>
          <cell r="CO976">
            <v>0</v>
          </cell>
          <cell r="CP976">
            <v>2</v>
          </cell>
          <cell r="CQ976">
            <v>0</v>
          </cell>
          <cell r="CR976">
            <v>0</v>
          </cell>
          <cell r="CS976">
            <v>2</v>
          </cell>
          <cell r="CT976">
            <v>0</v>
          </cell>
          <cell r="CU976">
            <v>0</v>
          </cell>
          <cell r="CV976">
            <v>0</v>
          </cell>
          <cell r="CW976">
            <v>0</v>
          </cell>
          <cell r="CX976">
            <v>0</v>
          </cell>
          <cell r="CY976">
            <v>0</v>
          </cell>
          <cell r="CZ976">
            <v>0</v>
          </cell>
          <cell r="DA976">
            <v>0</v>
          </cell>
          <cell r="DB976">
            <v>0</v>
          </cell>
          <cell r="DC976">
            <v>0</v>
          </cell>
          <cell r="DD976">
            <v>0</v>
          </cell>
          <cell r="DE976">
            <v>0</v>
          </cell>
        </row>
        <row r="977">
          <cell r="A977" t="str">
            <v>ﾀﾀﾞﾗ72</v>
          </cell>
          <cell r="B977" t="str">
            <v>ﾀﾀﾞﾗ</v>
          </cell>
          <cell r="C977">
            <v>7</v>
          </cell>
          <cell r="D977">
            <v>2</v>
          </cell>
          <cell r="E977">
            <v>0</v>
          </cell>
          <cell r="F977">
            <v>0</v>
          </cell>
          <cell r="G977">
            <v>0</v>
          </cell>
          <cell r="H977">
            <v>2</v>
          </cell>
          <cell r="I977">
            <v>0</v>
          </cell>
          <cell r="J977">
            <v>1</v>
          </cell>
          <cell r="K977">
            <v>0</v>
          </cell>
          <cell r="L977">
            <v>2</v>
          </cell>
          <cell r="M977">
            <v>2</v>
          </cell>
          <cell r="N977">
            <v>0</v>
          </cell>
          <cell r="O977">
            <v>0</v>
          </cell>
          <cell r="P977">
            <v>0</v>
          </cell>
          <cell r="Q977">
            <v>1</v>
          </cell>
          <cell r="R977">
            <v>0</v>
          </cell>
          <cell r="S977">
            <v>0</v>
          </cell>
          <cell r="T977">
            <v>1</v>
          </cell>
          <cell r="U977">
            <v>2</v>
          </cell>
          <cell r="V977">
            <v>2</v>
          </cell>
          <cell r="W977">
            <v>2</v>
          </cell>
          <cell r="X977">
            <v>1</v>
          </cell>
          <cell r="Y977">
            <v>3</v>
          </cell>
          <cell r="Z977">
            <v>0</v>
          </cell>
          <cell r="AA977">
            <v>2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1</v>
          </cell>
          <cell r="AL977">
            <v>1</v>
          </cell>
          <cell r="AM977">
            <v>0</v>
          </cell>
          <cell r="AN977">
            <v>1</v>
          </cell>
          <cell r="AO977">
            <v>1</v>
          </cell>
          <cell r="AP977">
            <v>1</v>
          </cell>
          <cell r="AQ977">
            <v>1</v>
          </cell>
          <cell r="AR977">
            <v>1</v>
          </cell>
          <cell r="AS977">
            <v>1</v>
          </cell>
          <cell r="AT977">
            <v>3</v>
          </cell>
          <cell r="AU977">
            <v>0</v>
          </cell>
          <cell r="AV977">
            <v>1</v>
          </cell>
          <cell r="AW977">
            <v>2</v>
          </cell>
          <cell r="AX977">
            <v>0</v>
          </cell>
          <cell r="AY977">
            <v>3</v>
          </cell>
          <cell r="AZ977">
            <v>3</v>
          </cell>
          <cell r="BA977">
            <v>0</v>
          </cell>
          <cell r="BB977">
            <v>1</v>
          </cell>
          <cell r="BC977">
            <v>1</v>
          </cell>
          <cell r="BD977">
            <v>2</v>
          </cell>
          <cell r="BE977">
            <v>0</v>
          </cell>
          <cell r="BF977">
            <v>1</v>
          </cell>
          <cell r="BG977">
            <v>0</v>
          </cell>
          <cell r="BH977">
            <v>2</v>
          </cell>
          <cell r="BI977">
            <v>3</v>
          </cell>
          <cell r="BJ977">
            <v>2</v>
          </cell>
          <cell r="BK977">
            <v>4</v>
          </cell>
          <cell r="BL977">
            <v>0</v>
          </cell>
          <cell r="BM977">
            <v>3</v>
          </cell>
          <cell r="BN977">
            <v>0</v>
          </cell>
          <cell r="BO977">
            <v>1</v>
          </cell>
          <cell r="BP977">
            <v>3</v>
          </cell>
          <cell r="BQ977">
            <v>1</v>
          </cell>
          <cell r="BR977">
            <v>1</v>
          </cell>
          <cell r="BS977">
            <v>1</v>
          </cell>
          <cell r="BT977">
            <v>0</v>
          </cell>
          <cell r="BU977">
            <v>2</v>
          </cell>
          <cell r="BV977">
            <v>3</v>
          </cell>
          <cell r="BW977">
            <v>3</v>
          </cell>
          <cell r="BX977">
            <v>1</v>
          </cell>
          <cell r="BY977">
            <v>2</v>
          </cell>
          <cell r="BZ977">
            <v>1</v>
          </cell>
          <cell r="CA977">
            <v>0</v>
          </cell>
          <cell r="CB977">
            <v>1</v>
          </cell>
          <cell r="CC977">
            <v>2</v>
          </cell>
          <cell r="CD977">
            <v>1</v>
          </cell>
          <cell r="CE977">
            <v>3</v>
          </cell>
          <cell r="CF977">
            <v>2</v>
          </cell>
          <cell r="CG977">
            <v>2</v>
          </cell>
          <cell r="CH977">
            <v>2</v>
          </cell>
          <cell r="CI977">
            <v>4</v>
          </cell>
          <cell r="CJ977">
            <v>2</v>
          </cell>
          <cell r="CK977">
            <v>2</v>
          </cell>
          <cell r="CL977">
            <v>1</v>
          </cell>
          <cell r="CM977">
            <v>0</v>
          </cell>
          <cell r="CN977">
            <v>1</v>
          </cell>
          <cell r="CO977">
            <v>1</v>
          </cell>
          <cell r="CP977">
            <v>2</v>
          </cell>
          <cell r="CQ977">
            <v>2</v>
          </cell>
          <cell r="CR977">
            <v>0</v>
          </cell>
          <cell r="CS977">
            <v>0</v>
          </cell>
          <cell r="CT977">
            <v>3</v>
          </cell>
          <cell r="CU977">
            <v>1</v>
          </cell>
          <cell r="CV977">
            <v>0</v>
          </cell>
          <cell r="CW977">
            <v>0</v>
          </cell>
          <cell r="CX977">
            <v>0</v>
          </cell>
          <cell r="CY977">
            <v>3</v>
          </cell>
          <cell r="CZ977">
            <v>0</v>
          </cell>
          <cell r="DA977">
            <v>0</v>
          </cell>
          <cell r="DB977">
            <v>0</v>
          </cell>
          <cell r="DC977">
            <v>0</v>
          </cell>
          <cell r="DD977">
            <v>0</v>
          </cell>
          <cell r="DE977">
            <v>0</v>
          </cell>
        </row>
        <row r="978">
          <cell r="A978" t="str">
            <v>ﾂｷ  71</v>
          </cell>
          <cell r="B978" t="str">
            <v xml:space="preserve">ﾂｷ  </v>
          </cell>
          <cell r="C978">
            <v>7</v>
          </cell>
          <cell r="D978">
            <v>1</v>
          </cell>
          <cell r="E978">
            <v>0</v>
          </cell>
          <cell r="F978">
            <v>0</v>
          </cell>
          <cell r="G978">
            <v>1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1</v>
          </cell>
          <cell r="AN978">
            <v>0</v>
          </cell>
          <cell r="AO978">
            <v>0</v>
          </cell>
          <cell r="AP978">
            <v>1</v>
          </cell>
          <cell r="AQ978">
            <v>2</v>
          </cell>
          <cell r="AR978">
            <v>2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1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1</v>
          </cell>
          <cell r="BD978">
            <v>0</v>
          </cell>
          <cell r="BE978">
            <v>0</v>
          </cell>
          <cell r="BF978">
            <v>1</v>
          </cell>
          <cell r="BG978">
            <v>0</v>
          </cell>
          <cell r="BH978">
            <v>0</v>
          </cell>
          <cell r="BI978">
            <v>1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1</v>
          </cell>
          <cell r="BO978">
            <v>1</v>
          </cell>
          <cell r="BP978">
            <v>0</v>
          </cell>
          <cell r="BQ978">
            <v>4</v>
          </cell>
          <cell r="BR978">
            <v>1</v>
          </cell>
          <cell r="BS978">
            <v>0</v>
          </cell>
          <cell r="BT978">
            <v>2</v>
          </cell>
          <cell r="BU978">
            <v>1</v>
          </cell>
          <cell r="BV978">
            <v>2</v>
          </cell>
          <cell r="BW978">
            <v>4</v>
          </cell>
          <cell r="BX978">
            <v>0</v>
          </cell>
          <cell r="BY978">
            <v>1</v>
          </cell>
          <cell r="BZ978">
            <v>0</v>
          </cell>
          <cell r="CA978">
            <v>1</v>
          </cell>
          <cell r="CB978">
            <v>0</v>
          </cell>
          <cell r="CC978">
            <v>1</v>
          </cell>
          <cell r="CD978">
            <v>0</v>
          </cell>
          <cell r="CE978">
            <v>0</v>
          </cell>
          <cell r="CF978">
            <v>1</v>
          </cell>
          <cell r="CG978">
            <v>1</v>
          </cell>
          <cell r="CH978">
            <v>2</v>
          </cell>
          <cell r="CI978">
            <v>1</v>
          </cell>
          <cell r="CJ978">
            <v>2</v>
          </cell>
          <cell r="CK978">
            <v>1</v>
          </cell>
          <cell r="CL978">
            <v>0</v>
          </cell>
          <cell r="CM978">
            <v>0</v>
          </cell>
          <cell r="CN978">
            <v>0</v>
          </cell>
          <cell r="CO978">
            <v>0</v>
          </cell>
          <cell r="CP978">
            <v>1</v>
          </cell>
          <cell r="CQ978">
            <v>1</v>
          </cell>
          <cell r="CR978">
            <v>2</v>
          </cell>
          <cell r="CS978">
            <v>0</v>
          </cell>
          <cell r="CT978">
            <v>0</v>
          </cell>
          <cell r="CU978">
            <v>0</v>
          </cell>
          <cell r="CV978">
            <v>1</v>
          </cell>
          <cell r="CW978">
            <v>0</v>
          </cell>
          <cell r="CX978">
            <v>0</v>
          </cell>
          <cell r="CY978">
            <v>0</v>
          </cell>
          <cell r="CZ978">
            <v>0</v>
          </cell>
          <cell r="DA978">
            <v>0</v>
          </cell>
          <cell r="DB978">
            <v>0</v>
          </cell>
          <cell r="DC978">
            <v>0</v>
          </cell>
          <cell r="DD978">
            <v>0</v>
          </cell>
          <cell r="DE978">
            <v>0</v>
          </cell>
        </row>
        <row r="979">
          <cell r="A979" t="str">
            <v>ﾂｷ  72</v>
          </cell>
          <cell r="B979" t="str">
            <v xml:space="preserve">ﾂｷ  </v>
          </cell>
          <cell r="C979">
            <v>7</v>
          </cell>
          <cell r="D979">
            <v>2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1</v>
          </cell>
          <cell r="Q979">
            <v>0</v>
          </cell>
          <cell r="R979">
            <v>0</v>
          </cell>
          <cell r="S979">
            <v>1</v>
          </cell>
          <cell r="T979">
            <v>1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1</v>
          </cell>
          <cell r="AP979">
            <v>0</v>
          </cell>
          <cell r="AQ979">
            <v>2</v>
          </cell>
          <cell r="AR979">
            <v>0</v>
          </cell>
          <cell r="AS979">
            <v>1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2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1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2</v>
          </cell>
          <cell r="BO979">
            <v>0</v>
          </cell>
          <cell r="BP979">
            <v>1</v>
          </cell>
          <cell r="BQ979">
            <v>1</v>
          </cell>
          <cell r="BR979">
            <v>1</v>
          </cell>
          <cell r="BS979">
            <v>1</v>
          </cell>
          <cell r="BT979">
            <v>0</v>
          </cell>
          <cell r="BU979">
            <v>0</v>
          </cell>
          <cell r="BV979">
            <v>4</v>
          </cell>
          <cell r="BW979">
            <v>0</v>
          </cell>
          <cell r="BX979">
            <v>0</v>
          </cell>
          <cell r="BY979">
            <v>2</v>
          </cell>
          <cell r="BZ979">
            <v>0</v>
          </cell>
          <cell r="CA979">
            <v>0</v>
          </cell>
          <cell r="CB979">
            <v>0</v>
          </cell>
          <cell r="CC979">
            <v>1</v>
          </cell>
          <cell r="CD979">
            <v>1</v>
          </cell>
          <cell r="CE979">
            <v>3</v>
          </cell>
          <cell r="CF979">
            <v>0</v>
          </cell>
          <cell r="CG979">
            <v>2</v>
          </cell>
          <cell r="CH979">
            <v>2</v>
          </cell>
          <cell r="CI979">
            <v>2</v>
          </cell>
          <cell r="CJ979">
            <v>2</v>
          </cell>
          <cell r="CK979">
            <v>2</v>
          </cell>
          <cell r="CL979">
            <v>0</v>
          </cell>
          <cell r="CM979">
            <v>0</v>
          </cell>
          <cell r="CN979">
            <v>2</v>
          </cell>
          <cell r="CO979">
            <v>1</v>
          </cell>
          <cell r="CP979">
            <v>1</v>
          </cell>
          <cell r="CQ979">
            <v>0</v>
          </cell>
          <cell r="CR979">
            <v>1</v>
          </cell>
          <cell r="CS979">
            <v>2</v>
          </cell>
          <cell r="CT979">
            <v>1</v>
          </cell>
          <cell r="CU979">
            <v>0</v>
          </cell>
          <cell r="CV979">
            <v>0</v>
          </cell>
          <cell r="CW979">
            <v>0</v>
          </cell>
          <cell r="CX979">
            <v>0</v>
          </cell>
          <cell r="CY979">
            <v>0</v>
          </cell>
          <cell r="CZ979">
            <v>0</v>
          </cell>
          <cell r="DA979">
            <v>0</v>
          </cell>
          <cell r="DB979">
            <v>0</v>
          </cell>
          <cell r="DC979">
            <v>0</v>
          </cell>
          <cell r="DD979">
            <v>0</v>
          </cell>
          <cell r="DE979">
            <v>0</v>
          </cell>
        </row>
        <row r="980">
          <cell r="A980" t="str">
            <v>ﾃｱｵﾔ71</v>
          </cell>
          <cell r="B980" t="str">
            <v>ﾃｱｵﾔ</v>
          </cell>
          <cell r="C980">
            <v>7</v>
          </cell>
          <cell r="D980">
            <v>1</v>
          </cell>
          <cell r="E980">
            <v>1</v>
          </cell>
          <cell r="F980">
            <v>0</v>
          </cell>
          <cell r="G980">
            <v>0</v>
          </cell>
          <cell r="H980">
            <v>1</v>
          </cell>
          <cell r="I980">
            <v>1</v>
          </cell>
          <cell r="J980">
            <v>1</v>
          </cell>
          <cell r="K980">
            <v>0</v>
          </cell>
          <cell r="L980">
            <v>2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2</v>
          </cell>
          <cell r="S980">
            <v>0</v>
          </cell>
          <cell r="T980">
            <v>3</v>
          </cell>
          <cell r="U980">
            <v>1</v>
          </cell>
          <cell r="V980">
            <v>1</v>
          </cell>
          <cell r="W980">
            <v>1</v>
          </cell>
          <cell r="X980">
            <v>2</v>
          </cell>
          <cell r="Y980">
            <v>1</v>
          </cell>
          <cell r="Z980">
            <v>0</v>
          </cell>
          <cell r="AA980">
            <v>1</v>
          </cell>
          <cell r="AB980">
            <v>1</v>
          </cell>
          <cell r="AC980">
            <v>2</v>
          </cell>
          <cell r="AD980">
            <v>0</v>
          </cell>
          <cell r="AE980">
            <v>1</v>
          </cell>
          <cell r="AF980">
            <v>1</v>
          </cell>
          <cell r="AG980">
            <v>0</v>
          </cell>
          <cell r="AH980">
            <v>3</v>
          </cell>
          <cell r="AI980">
            <v>1</v>
          </cell>
          <cell r="AJ980">
            <v>1</v>
          </cell>
          <cell r="AK980">
            <v>0</v>
          </cell>
          <cell r="AL980">
            <v>1</v>
          </cell>
          <cell r="AM980">
            <v>1</v>
          </cell>
          <cell r="AN980">
            <v>1</v>
          </cell>
          <cell r="AO980">
            <v>1</v>
          </cell>
          <cell r="AP980">
            <v>2</v>
          </cell>
          <cell r="AQ980">
            <v>1</v>
          </cell>
          <cell r="AR980">
            <v>3</v>
          </cell>
          <cell r="AS980">
            <v>3</v>
          </cell>
          <cell r="AT980">
            <v>0</v>
          </cell>
          <cell r="AU980">
            <v>3</v>
          </cell>
          <cell r="AV980">
            <v>0</v>
          </cell>
          <cell r="AW980">
            <v>6</v>
          </cell>
          <cell r="AX980">
            <v>2</v>
          </cell>
          <cell r="AY980">
            <v>1</v>
          </cell>
          <cell r="AZ980">
            <v>3</v>
          </cell>
          <cell r="BA980">
            <v>3</v>
          </cell>
          <cell r="BB980">
            <v>1</v>
          </cell>
          <cell r="BC980">
            <v>0</v>
          </cell>
          <cell r="BD980">
            <v>0</v>
          </cell>
          <cell r="BE980">
            <v>0</v>
          </cell>
          <cell r="BF980">
            <v>3</v>
          </cell>
          <cell r="BG980">
            <v>2</v>
          </cell>
          <cell r="BH980">
            <v>3</v>
          </cell>
          <cell r="BI980">
            <v>3</v>
          </cell>
          <cell r="BJ980">
            <v>4</v>
          </cell>
          <cell r="BK980">
            <v>1</v>
          </cell>
          <cell r="BL980">
            <v>3</v>
          </cell>
          <cell r="BM980">
            <v>4</v>
          </cell>
          <cell r="BN980">
            <v>0</v>
          </cell>
          <cell r="BO980">
            <v>2</v>
          </cell>
          <cell r="BP980">
            <v>3</v>
          </cell>
          <cell r="BQ980">
            <v>2</v>
          </cell>
          <cell r="BR980">
            <v>4</v>
          </cell>
          <cell r="BS980">
            <v>7</v>
          </cell>
          <cell r="BT980">
            <v>3</v>
          </cell>
          <cell r="BU980">
            <v>10</v>
          </cell>
          <cell r="BV980">
            <v>5</v>
          </cell>
          <cell r="BW980">
            <v>3</v>
          </cell>
          <cell r="BX980">
            <v>1</v>
          </cell>
          <cell r="BY980">
            <v>3</v>
          </cell>
          <cell r="BZ980">
            <v>1</v>
          </cell>
          <cell r="CA980">
            <v>2</v>
          </cell>
          <cell r="CB980">
            <v>4</v>
          </cell>
          <cell r="CC980">
            <v>2</v>
          </cell>
          <cell r="CD980">
            <v>4</v>
          </cell>
          <cell r="CE980">
            <v>1</v>
          </cell>
          <cell r="CF980">
            <v>2</v>
          </cell>
          <cell r="CG980">
            <v>2</v>
          </cell>
          <cell r="CH980">
            <v>1</v>
          </cell>
          <cell r="CI980">
            <v>2</v>
          </cell>
          <cell r="CJ980">
            <v>3</v>
          </cell>
          <cell r="CK980">
            <v>1</v>
          </cell>
          <cell r="CL980">
            <v>1</v>
          </cell>
          <cell r="CM980">
            <v>7</v>
          </cell>
          <cell r="CN980">
            <v>1</v>
          </cell>
          <cell r="CO980">
            <v>1</v>
          </cell>
          <cell r="CP980">
            <v>2</v>
          </cell>
          <cell r="CQ980">
            <v>0</v>
          </cell>
          <cell r="CR980">
            <v>0</v>
          </cell>
          <cell r="CS980">
            <v>3</v>
          </cell>
          <cell r="CT980">
            <v>1</v>
          </cell>
          <cell r="CU980">
            <v>0</v>
          </cell>
          <cell r="CV980">
            <v>2</v>
          </cell>
          <cell r="CW980">
            <v>1</v>
          </cell>
          <cell r="CX980">
            <v>0</v>
          </cell>
          <cell r="CY980">
            <v>0</v>
          </cell>
          <cell r="CZ980">
            <v>0</v>
          </cell>
          <cell r="DA980">
            <v>0</v>
          </cell>
          <cell r="DB980">
            <v>0</v>
          </cell>
          <cell r="DC980">
            <v>0</v>
          </cell>
          <cell r="DD980">
            <v>0</v>
          </cell>
          <cell r="DE980">
            <v>0</v>
          </cell>
        </row>
        <row r="981">
          <cell r="A981" t="str">
            <v>ﾃｱｵﾔ72</v>
          </cell>
          <cell r="B981" t="str">
            <v>ﾃｱｵﾔ</v>
          </cell>
          <cell r="C981">
            <v>7</v>
          </cell>
          <cell r="D981">
            <v>2</v>
          </cell>
          <cell r="E981">
            <v>1</v>
          </cell>
          <cell r="F981">
            <v>0</v>
          </cell>
          <cell r="G981">
            <v>1</v>
          </cell>
          <cell r="H981">
            <v>0</v>
          </cell>
          <cell r="I981">
            <v>2</v>
          </cell>
          <cell r="J981">
            <v>1</v>
          </cell>
          <cell r="K981">
            <v>0</v>
          </cell>
          <cell r="L981">
            <v>2</v>
          </cell>
          <cell r="M981">
            <v>1</v>
          </cell>
          <cell r="N981">
            <v>0</v>
          </cell>
          <cell r="O981">
            <v>0</v>
          </cell>
          <cell r="P981">
            <v>0</v>
          </cell>
          <cell r="Q981">
            <v>2</v>
          </cell>
          <cell r="R981">
            <v>1</v>
          </cell>
          <cell r="S981">
            <v>2</v>
          </cell>
          <cell r="T981">
            <v>0</v>
          </cell>
          <cell r="U981">
            <v>0</v>
          </cell>
          <cell r="V981">
            <v>1</v>
          </cell>
          <cell r="W981">
            <v>1</v>
          </cell>
          <cell r="X981">
            <v>0</v>
          </cell>
          <cell r="Y981">
            <v>3</v>
          </cell>
          <cell r="Z981">
            <v>1</v>
          </cell>
          <cell r="AA981">
            <v>3</v>
          </cell>
          <cell r="AB981">
            <v>0</v>
          </cell>
          <cell r="AC981">
            <v>3</v>
          </cell>
          <cell r="AD981">
            <v>3</v>
          </cell>
          <cell r="AE981">
            <v>0</v>
          </cell>
          <cell r="AF981">
            <v>1</v>
          </cell>
          <cell r="AG981">
            <v>0</v>
          </cell>
          <cell r="AH981">
            <v>3</v>
          </cell>
          <cell r="AI981">
            <v>0</v>
          </cell>
          <cell r="AJ981">
            <v>2</v>
          </cell>
          <cell r="AK981">
            <v>0</v>
          </cell>
          <cell r="AL981">
            <v>1</v>
          </cell>
          <cell r="AM981">
            <v>1</v>
          </cell>
          <cell r="AN981">
            <v>1</v>
          </cell>
          <cell r="AO981">
            <v>0</v>
          </cell>
          <cell r="AP981">
            <v>2</v>
          </cell>
          <cell r="AQ981">
            <v>0</v>
          </cell>
          <cell r="AR981">
            <v>2</v>
          </cell>
          <cell r="AS981">
            <v>2</v>
          </cell>
          <cell r="AT981">
            <v>2</v>
          </cell>
          <cell r="AU981">
            <v>0</v>
          </cell>
          <cell r="AV981">
            <v>1</v>
          </cell>
          <cell r="AW981">
            <v>2</v>
          </cell>
          <cell r="AX981">
            <v>0</v>
          </cell>
          <cell r="AY981">
            <v>2</v>
          </cell>
          <cell r="AZ981">
            <v>4</v>
          </cell>
          <cell r="BA981">
            <v>4</v>
          </cell>
          <cell r="BB981">
            <v>0</v>
          </cell>
          <cell r="BC981">
            <v>3</v>
          </cell>
          <cell r="BD981">
            <v>0</v>
          </cell>
          <cell r="BE981">
            <v>3</v>
          </cell>
          <cell r="BF981">
            <v>1</v>
          </cell>
          <cell r="BG981">
            <v>3</v>
          </cell>
          <cell r="BH981">
            <v>4</v>
          </cell>
          <cell r="BI981">
            <v>1</v>
          </cell>
          <cell r="BJ981">
            <v>4</v>
          </cell>
          <cell r="BK981">
            <v>4</v>
          </cell>
          <cell r="BL981">
            <v>3</v>
          </cell>
          <cell r="BM981">
            <v>1</v>
          </cell>
          <cell r="BN981">
            <v>2</v>
          </cell>
          <cell r="BO981">
            <v>3</v>
          </cell>
          <cell r="BP981">
            <v>2</v>
          </cell>
          <cell r="BQ981">
            <v>2</v>
          </cell>
          <cell r="BR981">
            <v>5</v>
          </cell>
          <cell r="BS981">
            <v>5</v>
          </cell>
          <cell r="BT981">
            <v>4</v>
          </cell>
          <cell r="BU981">
            <v>4</v>
          </cell>
          <cell r="BV981">
            <v>3</v>
          </cell>
          <cell r="BW981">
            <v>4</v>
          </cell>
          <cell r="BX981">
            <v>2</v>
          </cell>
          <cell r="BY981">
            <v>2</v>
          </cell>
          <cell r="BZ981">
            <v>3</v>
          </cell>
          <cell r="CA981">
            <v>3</v>
          </cell>
          <cell r="CB981">
            <v>1</v>
          </cell>
          <cell r="CC981">
            <v>3</v>
          </cell>
          <cell r="CD981">
            <v>3</v>
          </cell>
          <cell r="CE981">
            <v>2</v>
          </cell>
          <cell r="CF981">
            <v>3</v>
          </cell>
          <cell r="CG981">
            <v>3</v>
          </cell>
          <cell r="CH981">
            <v>4</v>
          </cell>
          <cell r="CI981">
            <v>5</v>
          </cell>
          <cell r="CJ981">
            <v>4</v>
          </cell>
          <cell r="CK981">
            <v>3</v>
          </cell>
          <cell r="CL981">
            <v>3</v>
          </cell>
          <cell r="CM981">
            <v>3</v>
          </cell>
          <cell r="CN981">
            <v>1</v>
          </cell>
          <cell r="CO981">
            <v>2</v>
          </cell>
          <cell r="CP981">
            <v>0</v>
          </cell>
          <cell r="CQ981">
            <v>2</v>
          </cell>
          <cell r="CR981">
            <v>2</v>
          </cell>
          <cell r="CS981">
            <v>1</v>
          </cell>
          <cell r="CT981">
            <v>4</v>
          </cell>
          <cell r="CU981">
            <v>1</v>
          </cell>
          <cell r="CV981">
            <v>0</v>
          </cell>
          <cell r="CW981">
            <v>0</v>
          </cell>
          <cell r="CX981">
            <v>0</v>
          </cell>
          <cell r="CY981">
            <v>0</v>
          </cell>
          <cell r="CZ981">
            <v>0</v>
          </cell>
          <cell r="DA981">
            <v>0</v>
          </cell>
          <cell r="DB981">
            <v>0</v>
          </cell>
          <cell r="DC981">
            <v>0</v>
          </cell>
          <cell r="DD981">
            <v>0</v>
          </cell>
          <cell r="DE981">
            <v>0</v>
          </cell>
        </row>
        <row r="982">
          <cell r="A982" t="str">
            <v>ﾃｵｵﾔ71</v>
          </cell>
          <cell r="B982" t="str">
            <v>ﾃｵｵﾔ</v>
          </cell>
          <cell r="C982">
            <v>7</v>
          </cell>
          <cell r="D982">
            <v>1</v>
          </cell>
          <cell r="E982">
            <v>6</v>
          </cell>
          <cell r="F982">
            <v>3</v>
          </cell>
          <cell r="G982">
            <v>7</v>
          </cell>
          <cell r="H982">
            <v>3</v>
          </cell>
          <cell r="I982">
            <v>4</v>
          </cell>
          <cell r="J982">
            <v>4</v>
          </cell>
          <cell r="K982">
            <v>5</v>
          </cell>
          <cell r="L982">
            <v>3</v>
          </cell>
          <cell r="M982">
            <v>7</v>
          </cell>
          <cell r="N982">
            <v>1</v>
          </cell>
          <cell r="O982">
            <v>3</v>
          </cell>
          <cell r="P982">
            <v>5</v>
          </cell>
          <cell r="Q982">
            <v>5</v>
          </cell>
          <cell r="R982">
            <v>4</v>
          </cell>
          <cell r="S982">
            <v>8</v>
          </cell>
          <cell r="T982">
            <v>2</v>
          </cell>
          <cell r="U982">
            <v>5</v>
          </cell>
          <cell r="V982">
            <v>4</v>
          </cell>
          <cell r="W982">
            <v>3</v>
          </cell>
          <cell r="X982">
            <v>3</v>
          </cell>
          <cell r="Y982">
            <v>7</v>
          </cell>
          <cell r="Z982">
            <v>4</v>
          </cell>
          <cell r="AA982">
            <v>4</v>
          </cell>
          <cell r="AB982">
            <v>4</v>
          </cell>
          <cell r="AC982">
            <v>3</v>
          </cell>
          <cell r="AD982">
            <v>2</v>
          </cell>
          <cell r="AE982">
            <v>4</v>
          </cell>
          <cell r="AF982">
            <v>6</v>
          </cell>
          <cell r="AG982">
            <v>3</v>
          </cell>
          <cell r="AH982">
            <v>4</v>
          </cell>
          <cell r="AI982">
            <v>3</v>
          </cell>
          <cell r="AJ982">
            <v>3</v>
          </cell>
          <cell r="AK982">
            <v>5</v>
          </cell>
          <cell r="AL982">
            <v>2</v>
          </cell>
          <cell r="AM982">
            <v>4</v>
          </cell>
          <cell r="AN982">
            <v>3</v>
          </cell>
          <cell r="AO982">
            <v>4</v>
          </cell>
          <cell r="AP982">
            <v>5</v>
          </cell>
          <cell r="AQ982">
            <v>1</v>
          </cell>
          <cell r="AR982">
            <v>4</v>
          </cell>
          <cell r="AS982">
            <v>4</v>
          </cell>
          <cell r="AT982">
            <v>7</v>
          </cell>
          <cell r="AU982">
            <v>3</v>
          </cell>
          <cell r="AV982">
            <v>4</v>
          </cell>
          <cell r="AW982">
            <v>5</v>
          </cell>
          <cell r="AX982">
            <v>6</v>
          </cell>
          <cell r="AY982">
            <v>8</v>
          </cell>
          <cell r="AZ982">
            <v>1</v>
          </cell>
          <cell r="BA982">
            <v>7</v>
          </cell>
          <cell r="BB982">
            <v>3</v>
          </cell>
          <cell r="BC982">
            <v>4</v>
          </cell>
          <cell r="BD982">
            <v>2</v>
          </cell>
          <cell r="BE982">
            <v>2</v>
          </cell>
          <cell r="BF982">
            <v>3</v>
          </cell>
          <cell r="BG982">
            <v>8</v>
          </cell>
          <cell r="BH982">
            <v>2</v>
          </cell>
          <cell r="BI982">
            <v>9</v>
          </cell>
          <cell r="BJ982">
            <v>9</v>
          </cell>
          <cell r="BK982">
            <v>9</v>
          </cell>
          <cell r="BL982">
            <v>9</v>
          </cell>
          <cell r="BM982">
            <v>4</v>
          </cell>
          <cell r="BN982">
            <v>5</v>
          </cell>
          <cell r="BO982">
            <v>3</v>
          </cell>
          <cell r="BP982">
            <v>7</v>
          </cell>
          <cell r="BQ982">
            <v>4</v>
          </cell>
          <cell r="BR982">
            <v>3</v>
          </cell>
          <cell r="BS982">
            <v>9</v>
          </cell>
          <cell r="BT982">
            <v>9</v>
          </cell>
          <cell r="BU982">
            <v>7</v>
          </cell>
          <cell r="BV982">
            <v>5</v>
          </cell>
          <cell r="BW982">
            <v>6</v>
          </cell>
          <cell r="BX982">
            <v>3</v>
          </cell>
          <cell r="BY982">
            <v>3</v>
          </cell>
          <cell r="BZ982">
            <v>4</v>
          </cell>
          <cell r="CA982">
            <v>4</v>
          </cell>
          <cell r="CB982">
            <v>6</v>
          </cell>
          <cell r="CC982">
            <v>9</v>
          </cell>
          <cell r="CD982">
            <v>5</v>
          </cell>
          <cell r="CE982">
            <v>1</v>
          </cell>
          <cell r="CF982">
            <v>2</v>
          </cell>
          <cell r="CG982">
            <v>3</v>
          </cell>
          <cell r="CH982">
            <v>4</v>
          </cell>
          <cell r="CI982">
            <v>4</v>
          </cell>
          <cell r="CJ982">
            <v>4</v>
          </cell>
          <cell r="CK982">
            <v>1</v>
          </cell>
          <cell r="CL982">
            <v>1</v>
          </cell>
          <cell r="CM982">
            <v>2</v>
          </cell>
          <cell r="CN982">
            <v>0</v>
          </cell>
          <cell r="CO982">
            <v>0</v>
          </cell>
          <cell r="CP982">
            <v>0</v>
          </cell>
          <cell r="CQ982">
            <v>1</v>
          </cell>
          <cell r="CR982">
            <v>0</v>
          </cell>
          <cell r="CS982">
            <v>1</v>
          </cell>
          <cell r="CT982">
            <v>0</v>
          </cell>
          <cell r="CU982">
            <v>2</v>
          </cell>
          <cell r="CV982">
            <v>0</v>
          </cell>
          <cell r="CW982">
            <v>0</v>
          </cell>
          <cell r="CX982">
            <v>0</v>
          </cell>
          <cell r="CY982">
            <v>0</v>
          </cell>
          <cell r="CZ982">
            <v>0</v>
          </cell>
          <cell r="DA982">
            <v>0</v>
          </cell>
          <cell r="DB982">
            <v>0</v>
          </cell>
          <cell r="DC982">
            <v>0</v>
          </cell>
          <cell r="DD982">
            <v>0</v>
          </cell>
          <cell r="DE982">
            <v>0</v>
          </cell>
        </row>
        <row r="983">
          <cell r="A983" t="str">
            <v>ﾃｵｵﾔ72</v>
          </cell>
          <cell r="B983" t="str">
            <v>ﾃｵｵﾔ</v>
          </cell>
          <cell r="C983">
            <v>7</v>
          </cell>
          <cell r="D983">
            <v>2</v>
          </cell>
          <cell r="E983">
            <v>3</v>
          </cell>
          <cell r="F983">
            <v>2</v>
          </cell>
          <cell r="G983">
            <v>3</v>
          </cell>
          <cell r="H983">
            <v>3</v>
          </cell>
          <cell r="I983">
            <v>7</v>
          </cell>
          <cell r="J983">
            <v>1</v>
          </cell>
          <cell r="K983">
            <v>3</v>
          </cell>
          <cell r="L983">
            <v>2</v>
          </cell>
          <cell r="M983">
            <v>2</v>
          </cell>
          <cell r="N983">
            <v>2</v>
          </cell>
          <cell r="O983">
            <v>5</v>
          </cell>
          <cell r="P983">
            <v>2</v>
          </cell>
          <cell r="Q983">
            <v>2</v>
          </cell>
          <cell r="R983">
            <v>1</v>
          </cell>
          <cell r="S983">
            <v>6</v>
          </cell>
          <cell r="T983">
            <v>3</v>
          </cell>
          <cell r="U983">
            <v>5</v>
          </cell>
          <cell r="V983">
            <v>4</v>
          </cell>
          <cell r="W983">
            <v>2</v>
          </cell>
          <cell r="X983">
            <v>3</v>
          </cell>
          <cell r="Y983">
            <v>1</v>
          </cell>
          <cell r="Z983">
            <v>3</v>
          </cell>
          <cell r="AA983">
            <v>1</v>
          </cell>
          <cell r="AB983">
            <v>3</v>
          </cell>
          <cell r="AC983">
            <v>4</v>
          </cell>
          <cell r="AD983">
            <v>1</v>
          </cell>
          <cell r="AE983">
            <v>4</v>
          </cell>
          <cell r="AF983">
            <v>4</v>
          </cell>
          <cell r="AG983">
            <v>1</v>
          </cell>
          <cell r="AH983">
            <v>1</v>
          </cell>
          <cell r="AI983">
            <v>4</v>
          </cell>
          <cell r="AJ983">
            <v>4</v>
          </cell>
          <cell r="AK983">
            <v>4</v>
          </cell>
          <cell r="AL983">
            <v>3</v>
          </cell>
          <cell r="AM983">
            <v>2</v>
          </cell>
          <cell r="AN983">
            <v>6</v>
          </cell>
          <cell r="AO983">
            <v>3</v>
          </cell>
          <cell r="AP983">
            <v>6</v>
          </cell>
          <cell r="AQ983">
            <v>3</v>
          </cell>
          <cell r="AR983">
            <v>2</v>
          </cell>
          <cell r="AS983">
            <v>1</v>
          </cell>
          <cell r="AT983">
            <v>5</v>
          </cell>
          <cell r="AU983">
            <v>6</v>
          </cell>
          <cell r="AV983">
            <v>6</v>
          </cell>
          <cell r="AW983">
            <v>6</v>
          </cell>
          <cell r="AX983">
            <v>6</v>
          </cell>
          <cell r="AY983">
            <v>5</v>
          </cell>
          <cell r="AZ983">
            <v>2</v>
          </cell>
          <cell r="BA983">
            <v>2</v>
          </cell>
          <cell r="BB983">
            <v>1</v>
          </cell>
          <cell r="BC983">
            <v>9</v>
          </cell>
          <cell r="BD983">
            <v>3</v>
          </cell>
          <cell r="BE983">
            <v>6</v>
          </cell>
          <cell r="BF983">
            <v>5</v>
          </cell>
          <cell r="BG983">
            <v>9</v>
          </cell>
          <cell r="BH983">
            <v>6</v>
          </cell>
          <cell r="BI983">
            <v>0</v>
          </cell>
          <cell r="BJ983">
            <v>6</v>
          </cell>
          <cell r="BK983">
            <v>6</v>
          </cell>
          <cell r="BL983">
            <v>5</v>
          </cell>
          <cell r="BM983">
            <v>3</v>
          </cell>
          <cell r="BN983">
            <v>3</v>
          </cell>
          <cell r="BO983">
            <v>7</v>
          </cell>
          <cell r="BP983">
            <v>4</v>
          </cell>
          <cell r="BQ983">
            <v>5</v>
          </cell>
          <cell r="BR983">
            <v>3</v>
          </cell>
          <cell r="BS983">
            <v>3</v>
          </cell>
          <cell r="BT983">
            <v>5</v>
          </cell>
          <cell r="BU983">
            <v>8</v>
          </cell>
          <cell r="BV983">
            <v>6</v>
          </cell>
          <cell r="BW983">
            <v>6</v>
          </cell>
          <cell r="BX983">
            <v>6</v>
          </cell>
          <cell r="BY983">
            <v>6</v>
          </cell>
          <cell r="BZ983">
            <v>10</v>
          </cell>
          <cell r="CA983">
            <v>3</v>
          </cell>
          <cell r="CB983">
            <v>3</v>
          </cell>
          <cell r="CC983">
            <v>6</v>
          </cell>
          <cell r="CD983">
            <v>5</v>
          </cell>
          <cell r="CE983">
            <v>5</v>
          </cell>
          <cell r="CF983">
            <v>6</v>
          </cell>
          <cell r="CG983">
            <v>2</v>
          </cell>
          <cell r="CH983">
            <v>4</v>
          </cell>
          <cell r="CI983">
            <v>9</v>
          </cell>
          <cell r="CJ983">
            <v>2</v>
          </cell>
          <cell r="CK983">
            <v>7</v>
          </cell>
          <cell r="CL983">
            <v>5</v>
          </cell>
          <cell r="CM983">
            <v>2</v>
          </cell>
          <cell r="CN983">
            <v>2</v>
          </cell>
          <cell r="CO983">
            <v>4</v>
          </cell>
          <cell r="CP983">
            <v>2</v>
          </cell>
          <cell r="CQ983">
            <v>1</v>
          </cell>
          <cell r="CR983">
            <v>1</v>
          </cell>
          <cell r="CS983">
            <v>1</v>
          </cell>
          <cell r="CT983">
            <v>2</v>
          </cell>
          <cell r="CU983">
            <v>0</v>
          </cell>
          <cell r="CV983">
            <v>1</v>
          </cell>
          <cell r="CW983">
            <v>0</v>
          </cell>
          <cell r="CX983">
            <v>0</v>
          </cell>
          <cell r="CY983">
            <v>0</v>
          </cell>
          <cell r="CZ983">
            <v>0</v>
          </cell>
          <cell r="DA983">
            <v>0</v>
          </cell>
          <cell r="DB983">
            <v>0</v>
          </cell>
          <cell r="DC983">
            <v>0</v>
          </cell>
          <cell r="DD983">
            <v>0</v>
          </cell>
          <cell r="DE983">
            <v>0</v>
          </cell>
        </row>
        <row r="984">
          <cell r="A984" t="str">
            <v>ﾃｶﾝｻ71</v>
          </cell>
          <cell r="B984" t="str">
            <v>ﾃｶﾝｻ</v>
          </cell>
          <cell r="C984">
            <v>7</v>
          </cell>
          <cell r="D984">
            <v>1</v>
          </cell>
          <cell r="E984">
            <v>1</v>
          </cell>
          <cell r="F984">
            <v>0</v>
          </cell>
          <cell r="G984">
            <v>1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1</v>
          </cell>
          <cell r="R984">
            <v>0</v>
          </cell>
          <cell r="S984">
            <v>0</v>
          </cell>
          <cell r="T984">
            <v>2</v>
          </cell>
          <cell r="U984">
            <v>1</v>
          </cell>
          <cell r="V984">
            <v>0</v>
          </cell>
          <cell r="W984">
            <v>0</v>
          </cell>
          <cell r="X984">
            <v>1</v>
          </cell>
          <cell r="Y984">
            <v>0</v>
          </cell>
          <cell r="Z984">
            <v>1</v>
          </cell>
          <cell r="AA984">
            <v>0</v>
          </cell>
          <cell r="AB984">
            <v>0</v>
          </cell>
          <cell r="AC984">
            <v>1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1</v>
          </cell>
          <cell r="AI984">
            <v>0</v>
          </cell>
          <cell r="AJ984">
            <v>2</v>
          </cell>
          <cell r="AK984">
            <v>0</v>
          </cell>
          <cell r="AL984">
            <v>0</v>
          </cell>
          <cell r="AM984">
            <v>0</v>
          </cell>
          <cell r="AN984">
            <v>1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3</v>
          </cell>
          <cell r="AZ984">
            <v>1</v>
          </cell>
          <cell r="BA984">
            <v>1</v>
          </cell>
          <cell r="BB984">
            <v>0</v>
          </cell>
          <cell r="BC984">
            <v>1</v>
          </cell>
          <cell r="BD984">
            <v>1</v>
          </cell>
          <cell r="BE984">
            <v>1</v>
          </cell>
          <cell r="BF984">
            <v>0</v>
          </cell>
          <cell r="BG984">
            <v>0</v>
          </cell>
          <cell r="BH984">
            <v>2</v>
          </cell>
          <cell r="BI984">
            <v>0</v>
          </cell>
          <cell r="BJ984">
            <v>0</v>
          </cell>
          <cell r="BK984">
            <v>1</v>
          </cell>
          <cell r="BL984">
            <v>0</v>
          </cell>
          <cell r="BM984">
            <v>1</v>
          </cell>
          <cell r="BN984">
            <v>1</v>
          </cell>
          <cell r="BO984">
            <v>3</v>
          </cell>
          <cell r="BP984">
            <v>0</v>
          </cell>
          <cell r="BQ984">
            <v>2</v>
          </cell>
          <cell r="BR984">
            <v>3</v>
          </cell>
          <cell r="BS984">
            <v>3</v>
          </cell>
          <cell r="BT984">
            <v>0</v>
          </cell>
          <cell r="BU984">
            <v>1</v>
          </cell>
          <cell r="BV984">
            <v>3</v>
          </cell>
          <cell r="BW984">
            <v>0</v>
          </cell>
          <cell r="BX984">
            <v>0</v>
          </cell>
          <cell r="BY984">
            <v>0</v>
          </cell>
          <cell r="BZ984">
            <v>3</v>
          </cell>
          <cell r="CA984">
            <v>2</v>
          </cell>
          <cell r="CB984">
            <v>2</v>
          </cell>
          <cell r="CC984">
            <v>2</v>
          </cell>
          <cell r="CD984">
            <v>0</v>
          </cell>
          <cell r="CE984">
            <v>1</v>
          </cell>
          <cell r="CF984">
            <v>1</v>
          </cell>
          <cell r="CG984">
            <v>0</v>
          </cell>
          <cell r="CH984">
            <v>1</v>
          </cell>
          <cell r="CI984">
            <v>0</v>
          </cell>
          <cell r="CJ984">
            <v>0</v>
          </cell>
          <cell r="CK984">
            <v>1</v>
          </cell>
          <cell r="CL984">
            <v>2</v>
          </cell>
          <cell r="CM984">
            <v>0</v>
          </cell>
          <cell r="CN984">
            <v>2</v>
          </cell>
          <cell r="CO984">
            <v>0</v>
          </cell>
          <cell r="CP984">
            <v>0</v>
          </cell>
          <cell r="CQ984">
            <v>0</v>
          </cell>
          <cell r="CR984">
            <v>2</v>
          </cell>
          <cell r="CS984">
            <v>0</v>
          </cell>
          <cell r="CT984">
            <v>0</v>
          </cell>
          <cell r="CU984">
            <v>0</v>
          </cell>
          <cell r="CV984">
            <v>0</v>
          </cell>
          <cell r="CW984">
            <v>0</v>
          </cell>
          <cell r="CX984">
            <v>0</v>
          </cell>
          <cell r="CY984">
            <v>0</v>
          </cell>
          <cell r="CZ984">
            <v>0</v>
          </cell>
          <cell r="DA984">
            <v>0</v>
          </cell>
          <cell r="DB984">
            <v>0</v>
          </cell>
          <cell r="DC984">
            <v>0</v>
          </cell>
          <cell r="DD984">
            <v>0</v>
          </cell>
          <cell r="DE984">
            <v>0</v>
          </cell>
        </row>
        <row r="985">
          <cell r="A985" t="str">
            <v>ﾃｶﾝｻ72</v>
          </cell>
          <cell r="B985" t="str">
            <v>ﾃｶﾝｻ</v>
          </cell>
          <cell r="C985">
            <v>7</v>
          </cell>
          <cell r="D985">
            <v>2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1</v>
          </cell>
          <cell r="K985">
            <v>2</v>
          </cell>
          <cell r="L985">
            <v>1</v>
          </cell>
          <cell r="M985">
            <v>2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1</v>
          </cell>
          <cell r="W985">
            <v>0</v>
          </cell>
          <cell r="X985">
            <v>1</v>
          </cell>
          <cell r="Y985">
            <v>0</v>
          </cell>
          <cell r="Z985">
            <v>0</v>
          </cell>
          <cell r="AA985">
            <v>1</v>
          </cell>
          <cell r="AB985">
            <v>0</v>
          </cell>
          <cell r="AC985">
            <v>0</v>
          </cell>
          <cell r="AD985">
            <v>0</v>
          </cell>
          <cell r="AE985">
            <v>1</v>
          </cell>
          <cell r="AF985">
            <v>0</v>
          </cell>
          <cell r="AG985">
            <v>1</v>
          </cell>
          <cell r="AH985">
            <v>2</v>
          </cell>
          <cell r="AI985">
            <v>0</v>
          </cell>
          <cell r="AJ985">
            <v>2</v>
          </cell>
          <cell r="AK985">
            <v>0</v>
          </cell>
          <cell r="AL985">
            <v>0</v>
          </cell>
          <cell r="AM985">
            <v>1</v>
          </cell>
          <cell r="AN985">
            <v>1</v>
          </cell>
          <cell r="AO985">
            <v>2</v>
          </cell>
          <cell r="AP985">
            <v>0</v>
          </cell>
          <cell r="AQ985">
            <v>1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1</v>
          </cell>
          <cell r="AW985">
            <v>2</v>
          </cell>
          <cell r="AX985">
            <v>1</v>
          </cell>
          <cell r="AY985">
            <v>0</v>
          </cell>
          <cell r="AZ985">
            <v>1</v>
          </cell>
          <cell r="BA985">
            <v>0</v>
          </cell>
          <cell r="BB985">
            <v>0</v>
          </cell>
          <cell r="BC985">
            <v>1</v>
          </cell>
          <cell r="BD985">
            <v>0</v>
          </cell>
          <cell r="BE985">
            <v>1</v>
          </cell>
          <cell r="BF985">
            <v>0</v>
          </cell>
          <cell r="BG985">
            <v>0</v>
          </cell>
          <cell r="BH985">
            <v>1</v>
          </cell>
          <cell r="BI985">
            <v>2</v>
          </cell>
          <cell r="BJ985">
            <v>1</v>
          </cell>
          <cell r="BK985">
            <v>0</v>
          </cell>
          <cell r="BL985">
            <v>3</v>
          </cell>
          <cell r="BM985">
            <v>1</v>
          </cell>
          <cell r="BN985">
            <v>0</v>
          </cell>
          <cell r="BO985">
            <v>1</v>
          </cell>
          <cell r="BP985">
            <v>0</v>
          </cell>
          <cell r="BQ985">
            <v>1</v>
          </cell>
          <cell r="BR985">
            <v>1</v>
          </cell>
          <cell r="BS985">
            <v>1</v>
          </cell>
          <cell r="BT985">
            <v>1</v>
          </cell>
          <cell r="BU985">
            <v>2</v>
          </cell>
          <cell r="BV985">
            <v>1</v>
          </cell>
          <cell r="BW985">
            <v>3</v>
          </cell>
          <cell r="BX985">
            <v>2</v>
          </cell>
          <cell r="BY985">
            <v>0</v>
          </cell>
          <cell r="BZ985">
            <v>2</v>
          </cell>
          <cell r="CA985">
            <v>1</v>
          </cell>
          <cell r="CB985">
            <v>2</v>
          </cell>
          <cell r="CC985">
            <v>1</v>
          </cell>
          <cell r="CD985">
            <v>0</v>
          </cell>
          <cell r="CE985">
            <v>1</v>
          </cell>
          <cell r="CF985">
            <v>0</v>
          </cell>
          <cell r="CG985">
            <v>0</v>
          </cell>
          <cell r="CH985">
            <v>2</v>
          </cell>
          <cell r="CI985">
            <v>0</v>
          </cell>
          <cell r="CJ985">
            <v>2</v>
          </cell>
          <cell r="CK985">
            <v>1</v>
          </cell>
          <cell r="CL985">
            <v>3</v>
          </cell>
          <cell r="CM985">
            <v>0</v>
          </cell>
          <cell r="CN985">
            <v>3</v>
          </cell>
          <cell r="CO985">
            <v>2</v>
          </cell>
          <cell r="CP985">
            <v>0</v>
          </cell>
          <cell r="CQ985">
            <v>3</v>
          </cell>
          <cell r="CR985">
            <v>0</v>
          </cell>
          <cell r="CS985">
            <v>3</v>
          </cell>
          <cell r="CT985">
            <v>1</v>
          </cell>
          <cell r="CU985">
            <v>0</v>
          </cell>
          <cell r="CV985">
            <v>0</v>
          </cell>
          <cell r="CW985">
            <v>1</v>
          </cell>
          <cell r="CX985">
            <v>0</v>
          </cell>
          <cell r="CY985">
            <v>0</v>
          </cell>
          <cell r="CZ985">
            <v>1</v>
          </cell>
          <cell r="DA985">
            <v>0</v>
          </cell>
          <cell r="DB985">
            <v>0</v>
          </cell>
          <cell r="DC985">
            <v>0</v>
          </cell>
          <cell r="DD985">
            <v>0</v>
          </cell>
          <cell r="DE985">
            <v>0</v>
          </cell>
        </row>
        <row r="986">
          <cell r="A986" t="str">
            <v>ﾅｶﾞｻ71</v>
          </cell>
          <cell r="B986" t="str">
            <v>ﾅｶﾞｻ</v>
          </cell>
          <cell r="C986">
            <v>7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1</v>
          </cell>
          <cell r="L986">
            <v>0</v>
          </cell>
          <cell r="M986">
            <v>1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1</v>
          </cell>
          <cell r="AA986">
            <v>1</v>
          </cell>
          <cell r="AB986">
            <v>1</v>
          </cell>
          <cell r="AC986">
            <v>3</v>
          </cell>
          <cell r="AD986">
            <v>2</v>
          </cell>
          <cell r="AE986">
            <v>2</v>
          </cell>
          <cell r="AF986">
            <v>1</v>
          </cell>
          <cell r="AG986">
            <v>1</v>
          </cell>
          <cell r="AH986">
            <v>0</v>
          </cell>
          <cell r="AI986">
            <v>0</v>
          </cell>
          <cell r="AJ986">
            <v>4</v>
          </cell>
          <cell r="AK986">
            <v>0</v>
          </cell>
          <cell r="AL986">
            <v>2</v>
          </cell>
          <cell r="AM986">
            <v>1</v>
          </cell>
          <cell r="AN986">
            <v>0</v>
          </cell>
          <cell r="AO986">
            <v>0</v>
          </cell>
          <cell r="AP986">
            <v>1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2</v>
          </cell>
          <cell r="AW986">
            <v>1</v>
          </cell>
          <cell r="AX986">
            <v>1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1</v>
          </cell>
          <cell r="BF986">
            <v>0</v>
          </cell>
          <cell r="BG986">
            <v>2</v>
          </cell>
          <cell r="BH986">
            <v>2</v>
          </cell>
          <cell r="BI986">
            <v>5</v>
          </cell>
          <cell r="BJ986">
            <v>4</v>
          </cell>
          <cell r="BK986">
            <v>2</v>
          </cell>
          <cell r="BL986">
            <v>0</v>
          </cell>
          <cell r="BM986">
            <v>1</v>
          </cell>
          <cell r="BN986">
            <v>3</v>
          </cell>
          <cell r="BO986">
            <v>1</v>
          </cell>
          <cell r="BP986">
            <v>1</v>
          </cell>
          <cell r="BQ986">
            <v>4</v>
          </cell>
          <cell r="BR986">
            <v>2</v>
          </cell>
          <cell r="BS986">
            <v>4</v>
          </cell>
          <cell r="BT986">
            <v>3</v>
          </cell>
          <cell r="BU986">
            <v>2</v>
          </cell>
          <cell r="BV986">
            <v>3</v>
          </cell>
          <cell r="BW986">
            <v>2</v>
          </cell>
          <cell r="BX986">
            <v>0</v>
          </cell>
          <cell r="BY986">
            <v>2</v>
          </cell>
          <cell r="BZ986">
            <v>1</v>
          </cell>
          <cell r="CA986">
            <v>0</v>
          </cell>
          <cell r="CB986">
            <v>3</v>
          </cell>
          <cell r="CC986">
            <v>1</v>
          </cell>
          <cell r="CD986">
            <v>0</v>
          </cell>
          <cell r="CE986">
            <v>1</v>
          </cell>
          <cell r="CF986">
            <v>0</v>
          </cell>
          <cell r="CG986">
            <v>1</v>
          </cell>
          <cell r="CH986">
            <v>1</v>
          </cell>
          <cell r="CI986">
            <v>4</v>
          </cell>
          <cell r="CJ986">
            <v>1</v>
          </cell>
          <cell r="CK986">
            <v>2</v>
          </cell>
          <cell r="CL986">
            <v>2</v>
          </cell>
          <cell r="CM986">
            <v>0</v>
          </cell>
          <cell r="CN986">
            <v>3</v>
          </cell>
          <cell r="CO986">
            <v>1</v>
          </cell>
          <cell r="CP986">
            <v>2</v>
          </cell>
          <cell r="CQ986">
            <v>1</v>
          </cell>
          <cell r="CR986">
            <v>1</v>
          </cell>
          <cell r="CS986">
            <v>0</v>
          </cell>
          <cell r="CT986">
            <v>1</v>
          </cell>
          <cell r="CU986">
            <v>0</v>
          </cell>
          <cell r="CV986">
            <v>0</v>
          </cell>
          <cell r="CW986">
            <v>1</v>
          </cell>
          <cell r="CX986">
            <v>0</v>
          </cell>
          <cell r="CY986">
            <v>0</v>
          </cell>
          <cell r="CZ986">
            <v>0</v>
          </cell>
          <cell r="DA986">
            <v>0</v>
          </cell>
          <cell r="DB986">
            <v>0</v>
          </cell>
          <cell r="DC986">
            <v>0</v>
          </cell>
          <cell r="DD986">
            <v>0</v>
          </cell>
          <cell r="DE986">
            <v>0</v>
          </cell>
        </row>
        <row r="987">
          <cell r="A987" t="str">
            <v>ﾅｶﾞｻ72</v>
          </cell>
          <cell r="B987" t="str">
            <v>ﾅｶﾞｻ</v>
          </cell>
          <cell r="C987">
            <v>7</v>
          </cell>
          <cell r="D987">
            <v>2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1</v>
          </cell>
          <cell r="Q987">
            <v>0</v>
          </cell>
          <cell r="R987">
            <v>0</v>
          </cell>
          <cell r="S987">
            <v>1</v>
          </cell>
          <cell r="T987">
            <v>0</v>
          </cell>
          <cell r="U987">
            <v>1</v>
          </cell>
          <cell r="V987">
            <v>0</v>
          </cell>
          <cell r="W987">
            <v>0</v>
          </cell>
          <cell r="X987">
            <v>1</v>
          </cell>
          <cell r="Y987">
            <v>1</v>
          </cell>
          <cell r="Z987">
            <v>0</v>
          </cell>
          <cell r="AA987">
            <v>0</v>
          </cell>
          <cell r="AB987">
            <v>3</v>
          </cell>
          <cell r="AC987">
            <v>2</v>
          </cell>
          <cell r="AD987">
            <v>0</v>
          </cell>
          <cell r="AE987">
            <v>0</v>
          </cell>
          <cell r="AF987">
            <v>3</v>
          </cell>
          <cell r="AG987">
            <v>1</v>
          </cell>
          <cell r="AH987">
            <v>0</v>
          </cell>
          <cell r="AI987">
            <v>0</v>
          </cell>
          <cell r="AJ987">
            <v>0</v>
          </cell>
          <cell r="AK987">
            <v>1</v>
          </cell>
          <cell r="AL987">
            <v>0</v>
          </cell>
          <cell r="AM987">
            <v>0</v>
          </cell>
          <cell r="AN987">
            <v>1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2</v>
          </cell>
          <cell r="AV987">
            <v>1</v>
          </cell>
          <cell r="AW987">
            <v>0</v>
          </cell>
          <cell r="AX987">
            <v>1</v>
          </cell>
          <cell r="AY987">
            <v>1</v>
          </cell>
          <cell r="AZ987">
            <v>0</v>
          </cell>
          <cell r="BA987">
            <v>1</v>
          </cell>
          <cell r="BB987">
            <v>1</v>
          </cell>
          <cell r="BC987">
            <v>1</v>
          </cell>
          <cell r="BD987">
            <v>0</v>
          </cell>
          <cell r="BE987">
            <v>2</v>
          </cell>
          <cell r="BF987">
            <v>4</v>
          </cell>
          <cell r="BG987">
            <v>1</v>
          </cell>
          <cell r="BH987">
            <v>1</v>
          </cell>
          <cell r="BI987">
            <v>2</v>
          </cell>
          <cell r="BJ987">
            <v>3</v>
          </cell>
          <cell r="BK987">
            <v>3</v>
          </cell>
          <cell r="BL987">
            <v>0</v>
          </cell>
          <cell r="BM987">
            <v>7</v>
          </cell>
          <cell r="BN987">
            <v>0</v>
          </cell>
          <cell r="BO987">
            <v>1</v>
          </cell>
          <cell r="BP987">
            <v>0</v>
          </cell>
          <cell r="BQ987">
            <v>1</v>
          </cell>
          <cell r="BR987">
            <v>2</v>
          </cell>
          <cell r="BS987">
            <v>0</v>
          </cell>
          <cell r="BT987">
            <v>0</v>
          </cell>
          <cell r="BU987">
            <v>3</v>
          </cell>
          <cell r="BV987">
            <v>2</v>
          </cell>
          <cell r="BW987">
            <v>3</v>
          </cell>
          <cell r="BX987">
            <v>1</v>
          </cell>
          <cell r="BY987">
            <v>3</v>
          </cell>
          <cell r="BZ987">
            <v>0</v>
          </cell>
          <cell r="CA987">
            <v>0</v>
          </cell>
          <cell r="CB987">
            <v>2</v>
          </cell>
          <cell r="CC987">
            <v>2</v>
          </cell>
          <cell r="CD987">
            <v>3</v>
          </cell>
          <cell r="CE987">
            <v>5</v>
          </cell>
          <cell r="CF987">
            <v>2</v>
          </cell>
          <cell r="CG987">
            <v>2</v>
          </cell>
          <cell r="CH987">
            <v>4</v>
          </cell>
          <cell r="CI987">
            <v>1</v>
          </cell>
          <cell r="CJ987">
            <v>2</v>
          </cell>
          <cell r="CK987">
            <v>0</v>
          </cell>
          <cell r="CL987">
            <v>0</v>
          </cell>
          <cell r="CM987">
            <v>2</v>
          </cell>
          <cell r="CN987">
            <v>2</v>
          </cell>
          <cell r="CO987">
            <v>1</v>
          </cell>
          <cell r="CP987">
            <v>3</v>
          </cell>
          <cell r="CQ987">
            <v>0</v>
          </cell>
          <cell r="CR987">
            <v>1</v>
          </cell>
          <cell r="CS987">
            <v>1</v>
          </cell>
          <cell r="CT987">
            <v>2</v>
          </cell>
          <cell r="CU987">
            <v>1</v>
          </cell>
          <cell r="CV987">
            <v>0</v>
          </cell>
          <cell r="CW987">
            <v>0</v>
          </cell>
          <cell r="CX987">
            <v>0</v>
          </cell>
          <cell r="CY987">
            <v>0</v>
          </cell>
          <cell r="CZ987">
            <v>0</v>
          </cell>
          <cell r="DA987">
            <v>0</v>
          </cell>
          <cell r="DB987">
            <v>0</v>
          </cell>
          <cell r="DC987">
            <v>0</v>
          </cell>
          <cell r="DD987">
            <v>0</v>
          </cell>
          <cell r="DE987">
            <v>0</v>
          </cell>
        </row>
        <row r="988">
          <cell r="A988" t="str">
            <v>ﾆｳﾝﾅ71</v>
          </cell>
          <cell r="B988" t="str">
            <v>ﾆｳﾝﾅ</v>
          </cell>
          <cell r="C988">
            <v>7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1</v>
          </cell>
          <cell r="K988">
            <v>0</v>
          </cell>
          <cell r="L988">
            <v>0</v>
          </cell>
          <cell r="M988">
            <v>1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1</v>
          </cell>
          <cell r="AD988">
            <v>0</v>
          </cell>
          <cell r="AE988">
            <v>1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1</v>
          </cell>
          <cell r="AK988">
            <v>1</v>
          </cell>
          <cell r="AL988">
            <v>0</v>
          </cell>
          <cell r="AM988">
            <v>2</v>
          </cell>
          <cell r="AN988">
            <v>0</v>
          </cell>
          <cell r="AO988">
            <v>0</v>
          </cell>
          <cell r="AP988">
            <v>0</v>
          </cell>
          <cell r="AQ988">
            <v>1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2</v>
          </cell>
          <cell r="BF988">
            <v>0</v>
          </cell>
          <cell r="BG988">
            <v>2</v>
          </cell>
          <cell r="BH988">
            <v>0</v>
          </cell>
          <cell r="BI988">
            <v>1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1</v>
          </cell>
          <cell r="BO988">
            <v>3</v>
          </cell>
          <cell r="BP988">
            <v>1</v>
          </cell>
          <cell r="BQ988">
            <v>2</v>
          </cell>
          <cell r="BR988">
            <v>1</v>
          </cell>
          <cell r="BS988">
            <v>0</v>
          </cell>
          <cell r="BT988">
            <v>1</v>
          </cell>
          <cell r="BU988">
            <v>1</v>
          </cell>
          <cell r="BV988">
            <v>0</v>
          </cell>
          <cell r="BW988">
            <v>2</v>
          </cell>
          <cell r="BX988">
            <v>0</v>
          </cell>
          <cell r="BY988">
            <v>1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1</v>
          </cell>
          <cell r="CK988">
            <v>0</v>
          </cell>
          <cell r="CL988">
            <v>1</v>
          </cell>
          <cell r="CM988">
            <v>1</v>
          </cell>
          <cell r="CN988">
            <v>1</v>
          </cell>
          <cell r="CO988">
            <v>0</v>
          </cell>
          <cell r="CP988">
            <v>0</v>
          </cell>
          <cell r="CQ988">
            <v>0</v>
          </cell>
          <cell r="CR988">
            <v>0</v>
          </cell>
          <cell r="CS988">
            <v>0</v>
          </cell>
          <cell r="CT988">
            <v>0</v>
          </cell>
          <cell r="CU988">
            <v>0</v>
          </cell>
          <cell r="CV988">
            <v>0</v>
          </cell>
          <cell r="CW988">
            <v>0</v>
          </cell>
          <cell r="CX988">
            <v>0</v>
          </cell>
          <cell r="CY988">
            <v>0</v>
          </cell>
          <cell r="CZ988">
            <v>0</v>
          </cell>
          <cell r="DA988">
            <v>0</v>
          </cell>
          <cell r="DB988">
            <v>0</v>
          </cell>
          <cell r="DC988">
            <v>0</v>
          </cell>
          <cell r="DD988">
            <v>0</v>
          </cell>
          <cell r="DE988">
            <v>0</v>
          </cell>
        </row>
        <row r="989">
          <cell r="A989" t="str">
            <v>ﾆｳﾝﾅ72</v>
          </cell>
          <cell r="B989" t="str">
            <v>ﾆｳﾝﾅ</v>
          </cell>
          <cell r="C989">
            <v>7</v>
          </cell>
          <cell r="D989">
            <v>2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1</v>
          </cell>
          <cell r="P989">
            <v>0</v>
          </cell>
          <cell r="Q989">
            <v>2</v>
          </cell>
          <cell r="R989">
            <v>1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1</v>
          </cell>
          <cell r="AX989">
            <v>1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1</v>
          </cell>
          <cell r="BH989">
            <v>0</v>
          </cell>
          <cell r="BI989">
            <v>0</v>
          </cell>
          <cell r="BJ989">
            <v>0</v>
          </cell>
          <cell r="BK989">
            <v>1</v>
          </cell>
          <cell r="BL989">
            <v>0</v>
          </cell>
          <cell r="BM989">
            <v>0</v>
          </cell>
          <cell r="BN989">
            <v>1</v>
          </cell>
          <cell r="BO989">
            <v>3</v>
          </cell>
          <cell r="BP989">
            <v>0</v>
          </cell>
          <cell r="BQ989">
            <v>0</v>
          </cell>
          <cell r="BR989">
            <v>2</v>
          </cell>
          <cell r="BS989">
            <v>0</v>
          </cell>
          <cell r="BT989">
            <v>2</v>
          </cell>
          <cell r="BU989">
            <v>1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1</v>
          </cell>
          <cell r="CC989">
            <v>1</v>
          </cell>
          <cell r="CD989">
            <v>0</v>
          </cell>
          <cell r="CE989">
            <v>1</v>
          </cell>
          <cell r="CF989">
            <v>0</v>
          </cell>
          <cell r="CG989">
            <v>2</v>
          </cell>
          <cell r="CH989">
            <v>1</v>
          </cell>
          <cell r="CI989">
            <v>0</v>
          </cell>
          <cell r="CJ989">
            <v>1</v>
          </cell>
          <cell r="CK989">
            <v>1</v>
          </cell>
          <cell r="CL989">
            <v>0</v>
          </cell>
          <cell r="CM989">
            <v>1</v>
          </cell>
          <cell r="CN989">
            <v>0</v>
          </cell>
          <cell r="CO989">
            <v>1</v>
          </cell>
          <cell r="CP989">
            <v>0</v>
          </cell>
          <cell r="CQ989">
            <v>1</v>
          </cell>
          <cell r="CR989">
            <v>1</v>
          </cell>
          <cell r="CS989">
            <v>1</v>
          </cell>
          <cell r="CT989">
            <v>0</v>
          </cell>
          <cell r="CU989">
            <v>0</v>
          </cell>
          <cell r="CV989">
            <v>0</v>
          </cell>
          <cell r="CW989">
            <v>0</v>
          </cell>
          <cell r="CX989">
            <v>0</v>
          </cell>
          <cell r="CY989">
            <v>0</v>
          </cell>
          <cell r="CZ989">
            <v>0</v>
          </cell>
          <cell r="DA989">
            <v>0</v>
          </cell>
          <cell r="DB989">
            <v>0</v>
          </cell>
          <cell r="DC989">
            <v>0</v>
          </cell>
          <cell r="DD989">
            <v>0</v>
          </cell>
          <cell r="DE989">
            <v>0</v>
          </cell>
        </row>
        <row r="990">
          <cell r="A990" t="str">
            <v>ﾆﾌｼﾞ71</v>
          </cell>
          <cell r="B990" t="str">
            <v>ﾆﾌｼﾞ</v>
          </cell>
          <cell r="C990">
            <v>7</v>
          </cell>
          <cell r="D990">
            <v>1</v>
          </cell>
          <cell r="E990">
            <v>1</v>
          </cell>
          <cell r="F990">
            <v>1</v>
          </cell>
          <cell r="G990">
            <v>1</v>
          </cell>
          <cell r="H990">
            <v>1</v>
          </cell>
          <cell r="I990">
            <v>0</v>
          </cell>
          <cell r="J990">
            <v>4</v>
          </cell>
          <cell r="K990">
            <v>1</v>
          </cell>
          <cell r="L990">
            <v>2</v>
          </cell>
          <cell r="M990">
            <v>2</v>
          </cell>
          <cell r="N990">
            <v>1</v>
          </cell>
          <cell r="O990">
            <v>0</v>
          </cell>
          <cell r="P990">
            <v>4</v>
          </cell>
          <cell r="Q990">
            <v>0</v>
          </cell>
          <cell r="R990">
            <v>1</v>
          </cell>
          <cell r="S990">
            <v>1</v>
          </cell>
          <cell r="T990">
            <v>5</v>
          </cell>
          <cell r="U990">
            <v>2</v>
          </cell>
          <cell r="V990">
            <v>1</v>
          </cell>
          <cell r="W990">
            <v>2</v>
          </cell>
          <cell r="X990">
            <v>1</v>
          </cell>
          <cell r="Y990">
            <v>1</v>
          </cell>
          <cell r="Z990">
            <v>0</v>
          </cell>
          <cell r="AA990">
            <v>1</v>
          </cell>
          <cell r="AB990">
            <v>0</v>
          </cell>
          <cell r="AC990">
            <v>2</v>
          </cell>
          <cell r="AD990">
            <v>2</v>
          </cell>
          <cell r="AE990">
            <v>1</v>
          </cell>
          <cell r="AF990">
            <v>4</v>
          </cell>
          <cell r="AG990">
            <v>0</v>
          </cell>
          <cell r="AH990">
            <v>2</v>
          </cell>
          <cell r="AI990">
            <v>3</v>
          </cell>
          <cell r="AJ990">
            <v>3</v>
          </cell>
          <cell r="AK990">
            <v>2</v>
          </cell>
          <cell r="AL990">
            <v>2</v>
          </cell>
          <cell r="AM990">
            <v>3</v>
          </cell>
          <cell r="AN990">
            <v>3</v>
          </cell>
          <cell r="AO990">
            <v>2</v>
          </cell>
          <cell r="AP990">
            <v>2</v>
          </cell>
          <cell r="AQ990">
            <v>2</v>
          </cell>
          <cell r="AR990">
            <v>0</v>
          </cell>
          <cell r="AS990">
            <v>2</v>
          </cell>
          <cell r="AT990">
            <v>1</v>
          </cell>
          <cell r="AU990">
            <v>3</v>
          </cell>
          <cell r="AV990">
            <v>5</v>
          </cell>
          <cell r="AW990">
            <v>4</v>
          </cell>
          <cell r="AX990">
            <v>4</v>
          </cell>
          <cell r="AY990">
            <v>2</v>
          </cell>
          <cell r="AZ990">
            <v>1</v>
          </cell>
          <cell r="BA990">
            <v>0</v>
          </cell>
          <cell r="BB990">
            <v>1</v>
          </cell>
          <cell r="BC990">
            <v>2</v>
          </cell>
          <cell r="BD990">
            <v>2</v>
          </cell>
          <cell r="BE990">
            <v>1</v>
          </cell>
          <cell r="BF990">
            <v>4</v>
          </cell>
          <cell r="BG990">
            <v>4</v>
          </cell>
          <cell r="BH990">
            <v>3</v>
          </cell>
          <cell r="BI990">
            <v>5</v>
          </cell>
          <cell r="BJ990">
            <v>3</v>
          </cell>
          <cell r="BK990">
            <v>3</v>
          </cell>
          <cell r="BL990">
            <v>2</v>
          </cell>
          <cell r="BM990">
            <v>1</v>
          </cell>
          <cell r="BN990">
            <v>7</v>
          </cell>
          <cell r="BO990">
            <v>5</v>
          </cell>
          <cell r="BP990">
            <v>4</v>
          </cell>
          <cell r="BQ990">
            <v>4</v>
          </cell>
          <cell r="BR990">
            <v>3</v>
          </cell>
          <cell r="BS990">
            <v>7</v>
          </cell>
          <cell r="BT990">
            <v>5</v>
          </cell>
          <cell r="BU990">
            <v>6</v>
          </cell>
          <cell r="BV990">
            <v>6</v>
          </cell>
          <cell r="BW990">
            <v>2</v>
          </cell>
          <cell r="BX990">
            <v>5</v>
          </cell>
          <cell r="BY990">
            <v>6</v>
          </cell>
          <cell r="BZ990">
            <v>6</v>
          </cell>
          <cell r="CA990">
            <v>3</v>
          </cell>
          <cell r="CB990">
            <v>5</v>
          </cell>
          <cell r="CC990">
            <v>2</v>
          </cell>
          <cell r="CD990">
            <v>4</v>
          </cell>
          <cell r="CE990">
            <v>5</v>
          </cell>
          <cell r="CF990">
            <v>4</v>
          </cell>
          <cell r="CG990">
            <v>4</v>
          </cell>
          <cell r="CH990">
            <v>3</v>
          </cell>
          <cell r="CI990">
            <v>2</v>
          </cell>
          <cell r="CJ990">
            <v>3</v>
          </cell>
          <cell r="CK990">
            <v>1</v>
          </cell>
          <cell r="CL990">
            <v>1</v>
          </cell>
          <cell r="CM990">
            <v>2</v>
          </cell>
          <cell r="CN990">
            <v>3</v>
          </cell>
          <cell r="CO990">
            <v>2</v>
          </cell>
          <cell r="CP990">
            <v>0</v>
          </cell>
          <cell r="CQ990">
            <v>3</v>
          </cell>
          <cell r="CR990">
            <v>3</v>
          </cell>
          <cell r="CS990">
            <v>1</v>
          </cell>
          <cell r="CT990">
            <v>2</v>
          </cell>
          <cell r="CU990">
            <v>0</v>
          </cell>
          <cell r="CV990">
            <v>1</v>
          </cell>
          <cell r="CW990">
            <v>0</v>
          </cell>
          <cell r="CX990">
            <v>0</v>
          </cell>
          <cell r="CY990">
            <v>0</v>
          </cell>
          <cell r="CZ990">
            <v>0</v>
          </cell>
          <cell r="DA990">
            <v>0</v>
          </cell>
          <cell r="DB990">
            <v>0</v>
          </cell>
          <cell r="DC990">
            <v>0</v>
          </cell>
          <cell r="DD990">
            <v>0</v>
          </cell>
          <cell r="DE990">
            <v>0</v>
          </cell>
        </row>
        <row r="991">
          <cell r="A991" t="str">
            <v>ﾆﾌｼﾞ72</v>
          </cell>
          <cell r="B991" t="str">
            <v>ﾆﾌｼﾞ</v>
          </cell>
          <cell r="C991">
            <v>7</v>
          </cell>
          <cell r="D991">
            <v>2</v>
          </cell>
          <cell r="E991">
            <v>0</v>
          </cell>
          <cell r="F991">
            <v>2</v>
          </cell>
          <cell r="G991">
            <v>1</v>
          </cell>
          <cell r="H991">
            <v>2</v>
          </cell>
          <cell r="I991">
            <v>0</v>
          </cell>
          <cell r="J991">
            <v>3</v>
          </cell>
          <cell r="K991">
            <v>0</v>
          </cell>
          <cell r="L991">
            <v>2</v>
          </cell>
          <cell r="M991">
            <v>1</v>
          </cell>
          <cell r="N991">
            <v>4</v>
          </cell>
          <cell r="O991">
            <v>1</v>
          </cell>
          <cell r="P991">
            <v>0</v>
          </cell>
          <cell r="Q991">
            <v>1</v>
          </cell>
          <cell r="R991">
            <v>1</v>
          </cell>
          <cell r="S991">
            <v>1</v>
          </cell>
          <cell r="T991">
            <v>1</v>
          </cell>
          <cell r="U991">
            <v>1</v>
          </cell>
          <cell r="V991">
            <v>2</v>
          </cell>
          <cell r="W991">
            <v>1</v>
          </cell>
          <cell r="X991">
            <v>1</v>
          </cell>
          <cell r="Y991">
            <v>0</v>
          </cell>
          <cell r="Z991">
            <v>3</v>
          </cell>
          <cell r="AA991">
            <v>0</v>
          </cell>
          <cell r="AB991">
            <v>3</v>
          </cell>
          <cell r="AC991">
            <v>1</v>
          </cell>
          <cell r="AD991">
            <v>0</v>
          </cell>
          <cell r="AE991">
            <v>2</v>
          </cell>
          <cell r="AF991">
            <v>2</v>
          </cell>
          <cell r="AG991">
            <v>3</v>
          </cell>
          <cell r="AH991">
            <v>1</v>
          </cell>
          <cell r="AI991">
            <v>2</v>
          </cell>
          <cell r="AJ991">
            <v>0</v>
          </cell>
          <cell r="AK991">
            <v>3</v>
          </cell>
          <cell r="AL991">
            <v>2</v>
          </cell>
          <cell r="AM991">
            <v>2</v>
          </cell>
          <cell r="AN991">
            <v>1</v>
          </cell>
          <cell r="AO991">
            <v>1</v>
          </cell>
          <cell r="AP991">
            <v>2</v>
          </cell>
          <cell r="AQ991">
            <v>3</v>
          </cell>
          <cell r="AR991">
            <v>3</v>
          </cell>
          <cell r="AS991">
            <v>4</v>
          </cell>
          <cell r="AT991">
            <v>0</v>
          </cell>
          <cell r="AU991">
            <v>6</v>
          </cell>
          <cell r="AV991">
            <v>3</v>
          </cell>
          <cell r="AW991">
            <v>2</v>
          </cell>
          <cell r="AX991">
            <v>1</v>
          </cell>
          <cell r="AY991">
            <v>1</v>
          </cell>
          <cell r="AZ991">
            <v>2</v>
          </cell>
          <cell r="BA991">
            <v>3</v>
          </cell>
          <cell r="BB991">
            <v>3</v>
          </cell>
          <cell r="BC991">
            <v>1</v>
          </cell>
          <cell r="BD991">
            <v>0</v>
          </cell>
          <cell r="BE991">
            <v>3</v>
          </cell>
          <cell r="BF991">
            <v>3</v>
          </cell>
          <cell r="BG991">
            <v>2</v>
          </cell>
          <cell r="BH991">
            <v>1</v>
          </cell>
          <cell r="BI991">
            <v>3</v>
          </cell>
          <cell r="BJ991">
            <v>3</v>
          </cell>
          <cell r="BK991">
            <v>3</v>
          </cell>
          <cell r="BL991">
            <v>10</v>
          </cell>
          <cell r="BM991">
            <v>5</v>
          </cell>
          <cell r="BN991">
            <v>3</v>
          </cell>
          <cell r="BO991">
            <v>4</v>
          </cell>
          <cell r="BP991">
            <v>2</v>
          </cell>
          <cell r="BQ991">
            <v>3</v>
          </cell>
          <cell r="BR991">
            <v>7</v>
          </cell>
          <cell r="BS991">
            <v>7</v>
          </cell>
          <cell r="BT991">
            <v>4</v>
          </cell>
          <cell r="BU991">
            <v>3</v>
          </cell>
          <cell r="BV991">
            <v>4</v>
          </cell>
          <cell r="BW991">
            <v>3</v>
          </cell>
          <cell r="BX991">
            <v>2</v>
          </cell>
          <cell r="BY991">
            <v>6</v>
          </cell>
          <cell r="BZ991">
            <v>5</v>
          </cell>
          <cell r="CA991">
            <v>7</v>
          </cell>
          <cell r="CB991">
            <v>8</v>
          </cell>
          <cell r="CC991">
            <v>4</v>
          </cell>
          <cell r="CD991">
            <v>4</v>
          </cell>
          <cell r="CE991">
            <v>3</v>
          </cell>
          <cell r="CF991">
            <v>4</v>
          </cell>
          <cell r="CG991">
            <v>5</v>
          </cell>
          <cell r="CH991">
            <v>4</v>
          </cell>
          <cell r="CI991">
            <v>6</v>
          </cell>
          <cell r="CJ991">
            <v>3</v>
          </cell>
          <cell r="CK991">
            <v>5</v>
          </cell>
          <cell r="CL991">
            <v>5</v>
          </cell>
          <cell r="CM991">
            <v>3</v>
          </cell>
          <cell r="CN991">
            <v>4</v>
          </cell>
          <cell r="CO991">
            <v>5</v>
          </cell>
          <cell r="CP991">
            <v>5</v>
          </cell>
          <cell r="CQ991">
            <v>6</v>
          </cell>
          <cell r="CR991">
            <v>1</v>
          </cell>
          <cell r="CS991">
            <v>4</v>
          </cell>
          <cell r="CT991">
            <v>1</v>
          </cell>
          <cell r="CU991">
            <v>5</v>
          </cell>
          <cell r="CV991">
            <v>1</v>
          </cell>
          <cell r="CW991">
            <v>1</v>
          </cell>
          <cell r="CX991">
            <v>0</v>
          </cell>
          <cell r="CY991">
            <v>0</v>
          </cell>
          <cell r="CZ991">
            <v>1</v>
          </cell>
          <cell r="DA991">
            <v>0</v>
          </cell>
          <cell r="DB991">
            <v>0</v>
          </cell>
          <cell r="DC991">
            <v>0</v>
          </cell>
          <cell r="DD991">
            <v>1</v>
          </cell>
          <cell r="DE991">
            <v>0</v>
          </cell>
        </row>
        <row r="992">
          <cell r="A992" t="str">
            <v>ﾋｳﾝﾅ71</v>
          </cell>
          <cell r="B992" t="str">
            <v>ﾋｳﾝﾅ</v>
          </cell>
          <cell r="C992">
            <v>7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1</v>
          </cell>
          <cell r="P992">
            <v>0</v>
          </cell>
          <cell r="Q992">
            <v>0</v>
          </cell>
          <cell r="R992">
            <v>0</v>
          </cell>
          <cell r="S992">
            <v>2</v>
          </cell>
          <cell r="T992">
            <v>1</v>
          </cell>
          <cell r="U992">
            <v>2</v>
          </cell>
          <cell r="V992">
            <v>0</v>
          </cell>
          <cell r="W992">
            <v>2</v>
          </cell>
          <cell r="X992">
            <v>0</v>
          </cell>
          <cell r="Y992">
            <v>2</v>
          </cell>
          <cell r="Z992">
            <v>0</v>
          </cell>
          <cell r="AA992">
            <v>0</v>
          </cell>
          <cell r="AB992">
            <v>1</v>
          </cell>
          <cell r="AC992">
            <v>1</v>
          </cell>
          <cell r="AD992">
            <v>0</v>
          </cell>
          <cell r="AE992">
            <v>2</v>
          </cell>
          <cell r="AF992">
            <v>0</v>
          </cell>
          <cell r="AG992">
            <v>0</v>
          </cell>
          <cell r="AH992">
            <v>0</v>
          </cell>
          <cell r="AI992">
            <v>1</v>
          </cell>
          <cell r="AJ992">
            <v>0</v>
          </cell>
          <cell r="AK992">
            <v>0</v>
          </cell>
          <cell r="AL992">
            <v>0</v>
          </cell>
          <cell r="AM992">
            <v>1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1</v>
          </cell>
          <cell r="AV992">
            <v>0</v>
          </cell>
          <cell r="AW992">
            <v>2</v>
          </cell>
          <cell r="AX992">
            <v>1</v>
          </cell>
          <cell r="AY992">
            <v>0</v>
          </cell>
          <cell r="AZ992">
            <v>2</v>
          </cell>
          <cell r="BA992">
            <v>1</v>
          </cell>
          <cell r="BB992">
            <v>0</v>
          </cell>
          <cell r="BC992">
            <v>2</v>
          </cell>
          <cell r="BD992">
            <v>1</v>
          </cell>
          <cell r="BE992">
            <v>4</v>
          </cell>
          <cell r="BF992">
            <v>0</v>
          </cell>
          <cell r="BG992">
            <v>0</v>
          </cell>
          <cell r="BH992">
            <v>1</v>
          </cell>
          <cell r="BI992">
            <v>0</v>
          </cell>
          <cell r="BJ992">
            <v>0</v>
          </cell>
          <cell r="BK992">
            <v>1</v>
          </cell>
          <cell r="BL992">
            <v>1</v>
          </cell>
          <cell r="BM992">
            <v>1</v>
          </cell>
          <cell r="BN992">
            <v>2</v>
          </cell>
          <cell r="BO992">
            <v>1</v>
          </cell>
          <cell r="BP992">
            <v>1</v>
          </cell>
          <cell r="BQ992">
            <v>3</v>
          </cell>
          <cell r="BR992">
            <v>1</v>
          </cell>
          <cell r="BS992">
            <v>1</v>
          </cell>
          <cell r="BT992">
            <v>0</v>
          </cell>
          <cell r="BU992">
            <v>3</v>
          </cell>
          <cell r="BV992">
            <v>0</v>
          </cell>
          <cell r="BW992">
            <v>2</v>
          </cell>
          <cell r="BX992">
            <v>1</v>
          </cell>
          <cell r="BY992">
            <v>0</v>
          </cell>
          <cell r="BZ992">
            <v>1</v>
          </cell>
          <cell r="CA992">
            <v>1</v>
          </cell>
          <cell r="CB992">
            <v>1</v>
          </cell>
          <cell r="CC992">
            <v>0</v>
          </cell>
          <cell r="CD992">
            <v>1</v>
          </cell>
          <cell r="CE992">
            <v>1</v>
          </cell>
          <cell r="CF992">
            <v>1</v>
          </cell>
          <cell r="CG992">
            <v>3</v>
          </cell>
          <cell r="CH992">
            <v>3</v>
          </cell>
          <cell r="CI992">
            <v>3</v>
          </cell>
          <cell r="CJ992">
            <v>1</v>
          </cell>
          <cell r="CK992">
            <v>0</v>
          </cell>
          <cell r="CL992">
            <v>0</v>
          </cell>
          <cell r="CM992">
            <v>2</v>
          </cell>
          <cell r="CN992">
            <v>0</v>
          </cell>
          <cell r="CO992">
            <v>1</v>
          </cell>
          <cell r="CP992">
            <v>0</v>
          </cell>
          <cell r="CQ992">
            <v>1</v>
          </cell>
          <cell r="CR992">
            <v>0</v>
          </cell>
          <cell r="CS992">
            <v>1</v>
          </cell>
          <cell r="CT992">
            <v>0</v>
          </cell>
          <cell r="CU992">
            <v>0</v>
          </cell>
          <cell r="CV992">
            <v>0</v>
          </cell>
          <cell r="CW992">
            <v>0</v>
          </cell>
          <cell r="CX992">
            <v>0</v>
          </cell>
          <cell r="CY992">
            <v>0</v>
          </cell>
          <cell r="CZ992">
            <v>0</v>
          </cell>
          <cell r="DA992">
            <v>0</v>
          </cell>
          <cell r="DB992">
            <v>0</v>
          </cell>
          <cell r="DC992">
            <v>0</v>
          </cell>
          <cell r="DD992">
            <v>0</v>
          </cell>
          <cell r="DE992">
            <v>0</v>
          </cell>
        </row>
        <row r="993">
          <cell r="A993" t="str">
            <v>ﾋｳﾝﾅ72</v>
          </cell>
          <cell r="B993" t="str">
            <v>ﾋｳﾝﾅ</v>
          </cell>
          <cell r="C993">
            <v>7</v>
          </cell>
          <cell r="D993">
            <v>2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1</v>
          </cell>
          <cell r="U993">
            <v>1</v>
          </cell>
          <cell r="V993">
            <v>1</v>
          </cell>
          <cell r="W993">
            <v>0</v>
          </cell>
          <cell r="X993">
            <v>4</v>
          </cell>
          <cell r="Y993">
            <v>1</v>
          </cell>
          <cell r="Z993">
            <v>2</v>
          </cell>
          <cell r="AA993">
            <v>0</v>
          </cell>
          <cell r="AB993">
            <v>0</v>
          </cell>
          <cell r="AC993">
            <v>0</v>
          </cell>
          <cell r="AD993">
            <v>1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1</v>
          </cell>
          <cell r="AV993">
            <v>0</v>
          </cell>
          <cell r="AW993">
            <v>0</v>
          </cell>
          <cell r="AX993">
            <v>2</v>
          </cell>
          <cell r="AY993">
            <v>1</v>
          </cell>
          <cell r="AZ993">
            <v>2</v>
          </cell>
          <cell r="BA993">
            <v>2</v>
          </cell>
          <cell r="BB993">
            <v>2</v>
          </cell>
          <cell r="BC993">
            <v>1</v>
          </cell>
          <cell r="BD993">
            <v>1</v>
          </cell>
          <cell r="BE993">
            <v>2</v>
          </cell>
          <cell r="BF993">
            <v>1</v>
          </cell>
          <cell r="BG993">
            <v>0</v>
          </cell>
          <cell r="BH993">
            <v>1</v>
          </cell>
          <cell r="BI993">
            <v>0</v>
          </cell>
          <cell r="BJ993">
            <v>0</v>
          </cell>
          <cell r="BK993">
            <v>2</v>
          </cell>
          <cell r="BL993">
            <v>0</v>
          </cell>
          <cell r="BM993">
            <v>0</v>
          </cell>
          <cell r="BN993">
            <v>0</v>
          </cell>
          <cell r="BO993">
            <v>3</v>
          </cell>
          <cell r="BP993">
            <v>0</v>
          </cell>
          <cell r="BQ993">
            <v>1</v>
          </cell>
          <cell r="BR993">
            <v>0</v>
          </cell>
          <cell r="BS993">
            <v>2</v>
          </cell>
          <cell r="BT993">
            <v>2</v>
          </cell>
          <cell r="BU993">
            <v>1</v>
          </cell>
          <cell r="BV993">
            <v>2</v>
          </cell>
          <cell r="BW993">
            <v>0</v>
          </cell>
          <cell r="BX993">
            <v>2</v>
          </cell>
          <cell r="BY993">
            <v>2</v>
          </cell>
          <cell r="BZ993">
            <v>3</v>
          </cell>
          <cell r="CA993">
            <v>2</v>
          </cell>
          <cell r="CB993">
            <v>1</v>
          </cell>
          <cell r="CC993">
            <v>1</v>
          </cell>
          <cell r="CD993">
            <v>1</v>
          </cell>
          <cell r="CE993">
            <v>0</v>
          </cell>
          <cell r="CF993">
            <v>5</v>
          </cell>
          <cell r="CG993">
            <v>2</v>
          </cell>
          <cell r="CH993">
            <v>1</v>
          </cell>
          <cell r="CI993">
            <v>1</v>
          </cell>
          <cell r="CJ993">
            <v>0</v>
          </cell>
          <cell r="CK993">
            <v>0</v>
          </cell>
          <cell r="CL993">
            <v>2</v>
          </cell>
          <cell r="CM993">
            <v>3</v>
          </cell>
          <cell r="CN993">
            <v>0</v>
          </cell>
          <cell r="CO993">
            <v>0</v>
          </cell>
          <cell r="CP993">
            <v>1</v>
          </cell>
          <cell r="CQ993">
            <v>0</v>
          </cell>
          <cell r="CR993">
            <v>0</v>
          </cell>
          <cell r="CS993">
            <v>1</v>
          </cell>
          <cell r="CT993">
            <v>0</v>
          </cell>
          <cell r="CU993">
            <v>1</v>
          </cell>
          <cell r="CV993">
            <v>0</v>
          </cell>
          <cell r="CW993">
            <v>0</v>
          </cell>
          <cell r="CX993">
            <v>2</v>
          </cell>
          <cell r="CY993">
            <v>0</v>
          </cell>
          <cell r="CZ993">
            <v>0</v>
          </cell>
          <cell r="DA993">
            <v>0</v>
          </cell>
          <cell r="DB993">
            <v>0</v>
          </cell>
          <cell r="DC993">
            <v>0</v>
          </cell>
          <cell r="DD993">
            <v>0</v>
          </cell>
          <cell r="DE993">
            <v>0</v>
          </cell>
        </row>
        <row r="994">
          <cell r="A994" t="str">
            <v>ﾋﾌｼﾞ71</v>
          </cell>
          <cell r="B994" t="str">
            <v>ﾋﾌｼﾞ</v>
          </cell>
          <cell r="C994">
            <v>7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1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1</v>
          </cell>
          <cell r="Z994">
            <v>1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1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1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1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1</v>
          </cell>
          <cell r="BC994">
            <v>0</v>
          </cell>
          <cell r="BD994">
            <v>0</v>
          </cell>
          <cell r="BE994">
            <v>1</v>
          </cell>
          <cell r="BF994">
            <v>0</v>
          </cell>
          <cell r="BG994">
            <v>2</v>
          </cell>
          <cell r="BH994">
            <v>0</v>
          </cell>
          <cell r="BI994">
            <v>1</v>
          </cell>
          <cell r="BJ994">
            <v>1</v>
          </cell>
          <cell r="BK994">
            <v>0</v>
          </cell>
          <cell r="BL994">
            <v>0</v>
          </cell>
          <cell r="BM994">
            <v>3</v>
          </cell>
          <cell r="BN994">
            <v>1</v>
          </cell>
          <cell r="BO994">
            <v>0</v>
          </cell>
          <cell r="BP994">
            <v>0</v>
          </cell>
          <cell r="BQ994">
            <v>1</v>
          </cell>
          <cell r="BR994">
            <v>0</v>
          </cell>
          <cell r="BS994">
            <v>2</v>
          </cell>
          <cell r="BT994">
            <v>3</v>
          </cell>
          <cell r="BU994">
            <v>4</v>
          </cell>
          <cell r="BV994">
            <v>0</v>
          </cell>
          <cell r="BW994">
            <v>1</v>
          </cell>
          <cell r="BX994">
            <v>1</v>
          </cell>
          <cell r="BY994">
            <v>1</v>
          </cell>
          <cell r="BZ994">
            <v>0</v>
          </cell>
          <cell r="CA994">
            <v>1</v>
          </cell>
          <cell r="CB994">
            <v>0</v>
          </cell>
          <cell r="CC994">
            <v>2</v>
          </cell>
          <cell r="CD994">
            <v>0</v>
          </cell>
          <cell r="CE994">
            <v>1</v>
          </cell>
          <cell r="CF994">
            <v>1</v>
          </cell>
          <cell r="CG994">
            <v>0</v>
          </cell>
          <cell r="CH994">
            <v>0</v>
          </cell>
          <cell r="CI994">
            <v>2</v>
          </cell>
          <cell r="CJ994">
            <v>2</v>
          </cell>
          <cell r="CK994">
            <v>1</v>
          </cell>
          <cell r="CL994">
            <v>2</v>
          </cell>
          <cell r="CM994">
            <v>1</v>
          </cell>
          <cell r="CN994">
            <v>0</v>
          </cell>
          <cell r="CO994">
            <v>0</v>
          </cell>
          <cell r="CP994">
            <v>0</v>
          </cell>
          <cell r="CQ994">
            <v>0</v>
          </cell>
          <cell r="CR994">
            <v>0</v>
          </cell>
          <cell r="CS994">
            <v>0</v>
          </cell>
          <cell r="CT994">
            <v>0</v>
          </cell>
          <cell r="CU994">
            <v>0</v>
          </cell>
          <cell r="CV994">
            <v>0</v>
          </cell>
          <cell r="CW994">
            <v>0</v>
          </cell>
          <cell r="CX994">
            <v>0</v>
          </cell>
          <cell r="CY994">
            <v>0</v>
          </cell>
          <cell r="CZ994">
            <v>0</v>
          </cell>
          <cell r="DA994">
            <v>0</v>
          </cell>
          <cell r="DB994">
            <v>0</v>
          </cell>
          <cell r="DC994">
            <v>0</v>
          </cell>
          <cell r="DD994">
            <v>0</v>
          </cell>
          <cell r="DE994">
            <v>0</v>
          </cell>
        </row>
        <row r="995">
          <cell r="A995" t="str">
            <v>ﾋﾌｼﾞ72</v>
          </cell>
          <cell r="B995" t="str">
            <v>ﾋﾌｼﾞ</v>
          </cell>
          <cell r="C995">
            <v>7</v>
          </cell>
          <cell r="D995">
            <v>2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1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1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1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1</v>
          </cell>
          <cell r="BG995">
            <v>0</v>
          </cell>
          <cell r="BH995">
            <v>0</v>
          </cell>
          <cell r="BI995">
            <v>1</v>
          </cell>
          <cell r="BJ995">
            <v>0</v>
          </cell>
          <cell r="BK995">
            <v>1</v>
          </cell>
          <cell r="BL995">
            <v>1</v>
          </cell>
          <cell r="BM995">
            <v>1</v>
          </cell>
          <cell r="BN995">
            <v>0</v>
          </cell>
          <cell r="BO995">
            <v>2</v>
          </cell>
          <cell r="BP995">
            <v>1</v>
          </cell>
          <cell r="BQ995">
            <v>0</v>
          </cell>
          <cell r="BR995">
            <v>1</v>
          </cell>
          <cell r="BS995">
            <v>0</v>
          </cell>
          <cell r="BT995">
            <v>1</v>
          </cell>
          <cell r="BU995">
            <v>5</v>
          </cell>
          <cell r="BV995">
            <v>1</v>
          </cell>
          <cell r="BW995">
            <v>0</v>
          </cell>
          <cell r="BX995">
            <v>0</v>
          </cell>
          <cell r="BY995">
            <v>0</v>
          </cell>
          <cell r="BZ995">
            <v>1</v>
          </cell>
          <cell r="CA995">
            <v>0</v>
          </cell>
          <cell r="CB995">
            <v>0</v>
          </cell>
          <cell r="CC995">
            <v>1</v>
          </cell>
          <cell r="CD995">
            <v>0</v>
          </cell>
          <cell r="CE995">
            <v>1</v>
          </cell>
          <cell r="CF995">
            <v>1</v>
          </cell>
          <cell r="CG995">
            <v>2</v>
          </cell>
          <cell r="CH995">
            <v>3</v>
          </cell>
          <cell r="CI995">
            <v>1</v>
          </cell>
          <cell r="CJ995">
            <v>1</v>
          </cell>
          <cell r="CK995">
            <v>1</v>
          </cell>
          <cell r="CL995">
            <v>0</v>
          </cell>
          <cell r="CM995">
            <v>1</v>
          </cell>
          <cell r="CN995">
            <v>0</v>
          </cell>
          <cell r="CO995">
            <v>1</v>
          </cell>
          <cell r="CP995">
            <v>0</v>
          </cell>
          <cell r="CQ995">
            <v>3</v>
          </cell>
          <cell r="CR995">
            <v>2</v>
          </cell>
          <cell r="CS995">
            <v>0</v>
          </cell>
          <cell r="CT995">
            <v>1</v>
          </cell>
          <cell r="CU995">
            <v>0</v>
          </cell>
          <cell r="CV995">
            <v>0</v>
          </cell>
          <cell r="CW995">
            <v>0</v>
          </cell>
          <cell r="CX995">
            <v>0</v>
          </cell>
          <cell r="CY995">
            <v>0</v>
          </cell>
          <cell r="CZ995">
            <v>1</v>
          </cell>
          <cell r="DA995">
            <v>0</v>
          </cell>
          <cell r="DB995">
            <v>0</v>
          </cell>
          <cell r="DC995">
            <v>0</v>
          </cell>
          <cell r="DD995">
            <v>0</v>
          </cell>
          <cell r="DE995">
            <v>0</v>
          </cell>
        </row>
        <row r="996">
          <cell r="A996" t="str">
            <v>ﾌﾀﾏﾀ71</v>
          </cell>
          <cell r="B996" t="str">
            <v>ﾌﾀﾏﾀ</v>
          </cell>
          <cell r="C996">
            <v>7</v>
          </cell>
          <cell r="D996">
            <v>1</v>
          </cell>
          <cell r="E996">
            <v>6</v>
          </cell>
          <cell r="F996">
            <v>10</v>
          </cell>
          <cell r="G996">
            <v>11</v>
          </cell>
          <cell r="H996">
            <v>11</v>
          </cell>
          <cell r="I996">
            <v>15</v>
          </cell>
          <cell r="J996">
            <v>9</v>
          </cell>
          <cell r="K996">
            <v>9</v>
          </cell>
          <cell r="L996">
            <v>8</v>
          </cell>
          <cell r="M996">
            <v>11</v>
          </cell>
          <cell r="N996">
            <v>9</v>
          </cell>
          <cell r="O996">
            <v>13</v>
          </cell>
          <cell r="P996">
            <v>9</v>
          </cell>
          <cell r="Q996">
            <v>6</v>
          </cell>
          <cell r="R996">
            <v>9</v>
          </cell>
          <cell r="S996">
            <v>23</v>
          </cell>
          <cell r="T996">
            <v>11</v>
          </cell>
          <cell r="U996">
            <v>12</v>
          </cell>
          <cell r="V996">
            <v>17</v>
          </cell>
          <cell r="W996">
            <v>13</v>
          </cell>
          <cell r="X996">
            <v>12</v>
          </cell>
          <cell r="Y996">
            <v>13</v>
          </cell>
          <cell r="Z996">
            <v>17</v>
          </cell>
          <cell r="AA996">
            <v>12</v>
          </cell>
          <cell r="AB996">
            <v>13</v>
          </cell>
          <cell r="AC996">
            <v>9</v>
          </cell>
          <cell r="AD996">
            <v>13</v>
          </cell>
          <cell r="AE996">
            <v>19</v>
          </cell>
          <cell r="AF996">
            <v>15</v>
          </cell>
          <cell r="AG996">
            <v>17</v>
          </cell>
          <cell r="AH996">
            <v>14</v>
          </cell>
          <cell r="AI996">
            <v>14</v>
          </cell>
          <cell r="AJ996">
            <v>10</v>
          </cell>
          <cell r="AK996">
            <v>12</v>
          </cell>
          <cell r="AL996">
            <v>17</v>
          </cell>
          <cell r="AM996">
            <v>17</v>
          </cell>
          <cell r="AN996">
            <v>4</v>
          </cell>
          <cell r="AO996">
            <v>18</v>
          </cell>
          <cell r="AP996">
            <v>23</v>
          </cell>
          <cell r="AQ996">
            <v>17</v>
          </cell>
          <cell r="AR996">
            <v>21</v>
          </cell>
          <cell r="AS996">
            <v>20</v>
          </cell>
          <cell r="AT996">
            <v>15</v>
          </cell>
          <cell r="AU996">
            <v>16</v>
          </cell>
          <cell r="AV996">
            <v>15</v>
          </cell>
          <cell r="AW996">
            <v>16</v>
          </cell>
          <cell r="AX996">
            <v>15</v>
          </cell>
          <cell r="AY996">
            <v>17</v>
          </cell>
          <cell r="AZ996">
            <v>18</v>
          </cell>
          <cell r="BA996">
            <v>16</v>
          </cell>
          <cell r="BB996">
            <v>18</v>
          </cell>
          <cell r="BC996">
            <v>22</v>
          </cell>
          <cell r="BD996">
            <v>14</v>
          </cell>
          <cell r="BE996">
            <v>17</v>
          </cell>
          <cell r="BF996">
            <v>19</v>
          </cell>
          <cell r="BG996">
            <v>25</v>
          </cell>
          <cell r="BH996">
            <v>18</v>
          </cell>
          <cell r="BI996">
            <v>24</v>
          </cell>
          <cell r="BJ996">
            <v>27</v>
          </cell>
          <cell r="BK996">
            <v>30</v>
          </cell>
          <cell r="BL996">
            <v>34</v>
          </cell>
          <cell r="BM996">
            <v>25</v>
          </cell>
          <cell r="BN996">
            <v>22</v>
          </cell>
          <cell r="BO996">
            <v>26</v>
          </cell>
          <cell r="BP996">
            <v>17</v>
          </cell>
          <cell r="BQ996">
            <v>28</v>
          </cell>
          <cell r="BR996">
            <v>37</v>
          </cell>
          <cell r="BS996">
            <v>26</v>
          </cell>
          <cell r="BT996">
            <v>31</v>
          </cell>
          <cell r="BU996">
            <v>40</v>
          </cell>
          <cell r="BV996">
            <v>30</v>
          </cell>
          <cell r="BW996">
            <v>30</v>
          </cell>
          <cell r="BX996">
            <v>19</v>
          </cell>
          <cell r="BY996">
            <v>18</v>
          </cell>
          <cell r="BZ996">
            <v>25</v>
          </cell>
          <cell r="CA996">
            <v>20</v>
          </cell>
          <cell r="CB996">
            <v>20</v>
          </cell>
          <cell r="CC996">
            <v>29</v>
          </cell>
          <cell r="CD996">
            <v>18</v>
          </cell>
          <cell r="CE996">
            <v>15</v>
          </cell>
          <cell r="CF996">
            <v>17</v>
          </cell>
          <cell r="CG996">
            <v>21</v>
          </cell>
          <cell r="CH996">
            <v>21</v>
          </cell>
          <cell r="CI996">
            <v>16</v>
          </cell>
          <cell r="CJ996">
            <v>16</v>
          </cell>
          <cell r="CK996">
            <v>18</v>
          </cell>
          <cell r="CL996">
            <v>14</v>
          </cell>
          <cell r="CM996">
            <v>16</v>
          </cell>
          <cell r="CN996">
            <v>12</v>
          </cell>
          <cell r="CO996">
            <v>16</v>
          </cell>
          <cell r="CP996">
            <v>11</v>
          </cell>
          <cell r="CQ996">
            <v>10</v>
          </cell>
          <cell r="CR996">
            <v>6</v>
          </cell>
          <cell r="CS996">
            <v>3</v>
          </cell>
          <cell r="CT996">
            <v>3</v>
          </cell>
          <cell r="CU996">
            <v>2</v>
          </cell>
          <cell r="CV996">
            <v>0</v>
          </cell>
          <cell r="CW996">
            <v>0</v>
          </cell>
          <cell r="CX996">
            <v>2</v>
          </cell>
          <cell r="CY996">
            <v>1</v>
          </cell>
          <cell r="CZ996">
            <v>1</v>
          </cell>
          <cell r="DA996">
            <v>0</v>
          </cell>
          <cell r="DB996">
            <v>0</v>
          </cell>
          <cell r="DC996">
            <v>0</v>
          </cell>
          <cell r="DD996">
            <v>0</v>
          </cell>
          <cell r="DE996">
            <v>0</v>
          </cell>
        </row>
      </sheetData>
      <sheetData sheetId="1">
        <row r="2">
          <cell r="B2" t="str">
            <v>ｱｲｵｲ11</v>
          </cell>
        </row>
        <row r="46">
          <cell r="B46" t="str">
            <v>ｲﾀﾔ 11</v>
          </cell>
        </row>
        <row r="47">
          <cell r="B47" t="str">
            <v>ｲﾀﾔ 12</v>
          </cell>
        </row>
        <row r="94">
          <cell r="B94" t="str">
            <v>ｷﾀﾃﾗ11</v>
          </cell>
        </row>
        <row r="95">
          <cell r="B95" t="str">
            <v>ｷﾀﾃﾗ12</v>
          </cell>
        </row>
        <row r="164">
          <cell r="B164" t="str">
            <v>ｽﾅﾔﾏ11</v>
          </cell>
        </row>
        <row r="165">
          <cell r="B165" t="str">
            <v>ｽﾅﾔﾏ12</v>
          </cell>
        </row>
        <row r="224">
          <cell r="B224" t="str">
            <v>ﾁﾕｳ111</v>
          </cell>
        </row>
        <row r="225">
          <cell r="B225" t="str">
            <v>ﾁﾕｳ112</v>
          </cell>
        </row>
        <row r="226">
          <cell r="B226" t="str">
            <v>ﾁﾕｳ211</v>
          </cell>
        </row>
        <row r="227">
          <cell r="B227" t="str">
            <v>ﾁﾕｳ212</v>
          </cell>
        </row>
        <row r="228">
          <cell r="B228" t="str">
            <v>ﾁﾕｳ311</v>
          </cell>
        </row>
        <row r="229">
          <cell r="B229" t="str">
            <v>ﾁﾕｳ312</v>
          </cell>
        </row>
        <row r="230">
          <cell r="B230" t="str">
            <v>ﾃﾗｼﾏ11</v>
          </cell>
        </row>
        <row r="231">
          <cell r="B231" t="str">
            <v>ﾃﾗｼﾏ12</v>
          </cell>
        </row>
        <row r="236">
          <cell r="B236" t="str">
            <v>ﾄｷﾜ 11</v>
          </cell>
        </row>
        <row r="237">
          <cell r="B237" t="str">
            <v>ﾄｷﾜ 12</v>
          </cell>
        </row>
        <row r="280">
          <cell r="B280" t="str">
            <v>ﾉｸﾞﾁ11</v>
          </cell>
        </row>
        <row r="281">
          <cell r="B281" t="str">
            <v>ﾉｸﾞﾁ12</v>
          </cell>
        </row>
        <row r="296">
          <cell r="B296" t="str">
            <v>ﾊﾁﾏﾝ11</v>
          </cell>
        </row>
        <row r="297">
          <cell r="B297" t="str">
            <v>ﾊﾁﾏﾝ12</v>
          </cell>
        </row>
        <row r="300">
          <cell r="B300" t="str">
            <v>ﾊﾔｳﾏ11</v>
          </cell>
        </row>
        <row r="301">
          <cell r="B301" t="str">
            <v>ﾊﾔｳﾏ12</v>
          </cell>
        </row>
        <row r="320">
          <cell r="B320" t="str">
            <v>ﾋﾀ  11</v>
          </cell>
        </row>
        <row r="321">
          <cell r="B321" t="str">
            <v>ﾋﾀ  12</v>
          </cell>
        </row>
        <row r="328">
          <cell r="B328" t="str">
            <v>ﾌﾅｺｼ11</v>
          </cell>
        </row>
        <row r="329">
          <cell r="B329" t="str">
            <v>ﾌﾅｺｼ12</v>
          </cell>
        </row>
        <row r="362">
          <cell r="B362" t="str">
            <v>ﾘﾕｳｾ11</v>
          </cell>
        </row>
        <row r="363">
          <cell r="B363" t="str">
            <v>ﾘﾕｳｾ12</v>
          </cell>
        </row>
      </sheetData>
      <sheetData sheetId="2"/>
      <sheetData sheetId="3"/>
      <sheetData sheetId="4"/>
      <sheetData sheetId="5">
        <row r="1">
          <cell r="B1" t="str">
            <v>町字別・年齢別人口表</v>
          </cell>
          <cell r="G1" t="str">
            <v>　　平成29年10月1日　現在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データ(男)"/>
      <sheetName val="元データ(女)"/>
      <sheetName val="地区別ﾁｪｯｸ（新）"/>
      <sheetName val="浜松市"/>
      <sheetName val="浜松総合事務所"/>
      <sheetName val="連想CD"/>
      <sheetName val="年齢ﾁｪｯｸ"/>
      <sheetName val="中央地区"/>
      <sheetName val="西地区"/>
      <sheetName val="城北地区"/>
      <sheetName val="北地区"/>
      <sheetName val="東地区"/>
      <sheetName val="駅南地区"/>
      <sheetName val="県居地区"/>
      <sheetName val="入野地区"/>
      <sheetName val="佐鳴台地区"/>
      <sheetName val="富塚地区"/>
      <sheetName val="萩丘地区"/>
      <sheetName val="曳馬地区"/>
      <sheetName val="江東地区"/>
      <sheetName val="白脇地区"/>
      <sheetName val="江西地区"/>
      <sheetName val="新津地区"/>
      <sheetName val="篠原地区"/>
      <sheetName val="庄内地区"/>
      <sheetName val="和地地区"/>
      <sheetName val="伊佐見地区"/>
      <sheetName val="神久呂地区"/>
      <sheetName val="都田地区"/>
      <sheetName val="新都田地区"/>
      <sheetName val="三方原地区"/>
      <sheetName val="積志地区"/>
      <sheetName val="花川地区"/>
      <sheetName val="長上地区"/>
      <sheetName val="笠井地区"/>
      <sheetName val="中ノ町地区"/>
      <sheetName val="和田地区"/>
      <sheetName val="蒲地区"/>
      <sheetName val="飯田地区"/>
      <sheetName val="芳川地区"/>
      <sheetName val="河輪地区"/>
      <sheetName val="五島地区"/>
      <sheetName val="可美地区"/>
      <sheetName val="浜北総合事務所"/>
      <sheetName val="浜名地区"/>
      <sheetName val="北浜地区"/>
      <sheetName val="中瀬地区"/>
      <sheetName val="赤佐地区"/>
      <sheetName val="麁玉地区"/>
      <sheetName val="天竜地区"/>
      <sheetName val="舞阪地区"/>
      <sheetName val="雄踏地区"/>
      <sheetName val="細江地区"/>
      <sheetName val="引佐地区"/>
      <sheetName val="三ケ日地区"/>
      <sheetName val="春野地区"/>
      <sheetName val="佐久間地区"/>
      <sheetName val="水窪地区"/>
      <sheetName val="龍山地区"/>
      <sheetName val="Module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ｱｲｵｲ</v>
          </cell>
        </row>
        <row r="37">
          <cell r="A37" t="str">
            <v xml:space="preserve">ｲﾀﾔ </v>
          </cell>
        </row>
        <row r="97">
          <cell r="A97" t="str">
            <v>ｷﾀﾃﾗ</v>
          </cell>
        </row>
        <row r="171">
          <cell r="A171" t="str">
            <v>ｽﾅﾔﾏ</v>
          </cell>
        </row>
        <row r="209">
          <cell r="A209" t="str">
            <v>ﾁﾕｳ1</v>
          </cell>
        </row>
        <row r="210">
          <cell r="A210" t="str">
            <v>ﾁﾕｳ2</v>
          </cell>
        </row>
        <row r="211">
          <cell r="A211" t="str">
            <v>ﾁﾕｳ3</v>
          </cell>
        </row>
        <row r="217">
          <cell r="A217" t="str">
            <v>ﾃﾗｼﾏ</v>
          </cell>
        </row>
        <row r="223">
          <cell r="A223" t="str">
            <v xml:space="preserve">ﾄｷﾜ </v>
          </cell>
        </row>
        <row r="264">
          <cell r="A264" t="str">
            <v>ﾉｸﾞﾁ</v>
          </cell>
        </row>
        <row r="272">
          <cell r="A272" t="str">
            <v>ﾊﾁﾏﾝ</v>
          </cell>
        </row>
        <row r="275">
          <cell r="A275" t="str">
            <v>ﾊﾔｳﾏ</v>
          </cell>
        </row>
        <row r="294">
          <cell r="A294" t="str">
            <v xml:space="preserve">ﾋﾀ  </v>
          </cell>
        </row>
        <row r="304">
          <cell r="A304" t="str">
            <v>ﾌﾅｺｼ</v>
          </cell>
        </row>
        <row r="342">
          <cell r="A342" t="str">
            <v>ﾘﾕｳｾ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11"/>
  <sheetViews>
    <sheetView showGridLines="0" zoomScaleNormal="100" workbookViewId="0"/>
  </sheetViews>
  <sheetFormatPr defaultRowHeight="17.25"/>
  <cols>
    <col min="1" max="7" width="9.59765625" style="120" customWidth="1"/>
    <col min="8" max="16384" width="8.796875" style="90"/>
  </cols>
  <sheetData>
    <row r="1" spans="1:7" s="13" customFormat="1" ht="17.25" customHeight="1">
      <c r="A1" s="120"/>
      <c r="B1" s="120"/>
      <c r="C1" s="120"/>
      <c r="D1" s="120"/>
      <c r="E1" s="120"/>
      <c r="F1" s="120"/>
      <c r="G1" s="120"/>
    </row>
    <row r="2" spans="1:7" s="13" customFormat="1" ht="17.25" customHeight="1">
      <c r="A2" s="120"/>
      <c r="B2" s="120"/>
      <c r="C2" s="120"/>
      <c r="D2" s="120"/>
      <c r="E2" s="120"/>
      <c r="F2" s="120"/>
      <c r="G2" s="120"/>
    </row>
    <row r="3" spans="1:7" s="13" customFormat="1" ht="17.25" customHeight="1">
      <c r="A3" s="120"/>
      <c r="B3" s="120"/>
      <c r="C3" s="120"/>
      <c r="D3" s="120"/>
      <c r="E3" s="120"/>
      <c r="F3" s="120"/>
      <c r="G3" s="120"/>
    </row>
    <row r="4" spans="1:7" s="39" customFormat="1" ht="17.25" customHeight="1">
      <c r="A4" s="120"/>
      <c r="B4" s="120"/>
      <c r="C4" s="120"/>
      <c r="D4" s="120"/>
      <c r="E4" s="120"/>
      <c r="F4" s="120"/>
      <c r="G4" s="120"/>
    </row>
    <row r="5" spans="1:7" s="39" customFormat="1" ht="18.75" customHeight="1">
      <c r="A5" s="125" t="s">
        <v>222</v>
      </c>
      <c r="B5" s="125"/>
      <c r="C5" s="125"/>
      <c r="D5" s="125"/>
      <c r="E5" s="125"/>
      <c r="F5" s="125"/>
      <c r="G5" s="125"/>
    </row>
    <row r="6" spans="1:7" s="39" customFormat="1" ht="15.75" customHeight="1">
      <c r="A6" s="121"/>
      <c r="B6" s="121"/>
      <c r="C6" s="121"/>
      <c r="D6" s="121"/>
      <c r="E6" s="121"/>
      <c r="F6" s="121"/>
      <c r="G6" s="121"/>
    </row>
    <row r="7" spans="1:7" s="39" customFormat="1" ht="15.75" customHeight="1">
      <c r="A7" s="121"/>
      <c r="B7" s="121"/>
      <c r="C7" s="121"/>
      <c r="D7" s="121"/>
      <c r="E7" s="121"/>
      <c r="F7" s="121"/>
      <c r="G7" s="121"/>
    </row>
    <row r="8" spans="1:7" s="39" customFormat="1" ht="33" customHeight="1">
      <c r="A8" s="126" t="s">
        <v>223</v>
      </c>
      <c r="B8" s="127"/>
      <c r="C8" s="127"/>
      <c r="D8" s="127"/>
      <c r="E8" s="127"/>
      <c r="F8" s="127"/>
      <c r="G8" s="127"/>
    </row>
    <row r="9" spans="1:7" s="31" customFormat="1" ht="60.75" customHeight="1">
      <c r="A9" s="126" t="s">
        <v>224</v>
      </c>
      <c r="B9" s="126"/>
      <c r="C9" s="126"/>
      <c r="D9" s="126"/>
      <c r="E9" s="126"/>
      <c r="F9" s="126"/>
      <c r="G9" s="126"/>
    </row>
    <row r="10" spans="1:7" s="39" customFormat="1" ht="15.75" customHeight="1">
      <c r="A10" s="120"/>
      <c r="B10" s="120"/>
      <c r="C10" s="120"/>
      <c r="D10" s="120"/>
      <c r="E10" s="120"/>
      <c r="F10" s="120"/>
      <c r="G10" s="120"/>
    </row>
    <row r="11" spans="1:7" s="39" customFormat="1" ht="15.75" customHeight="1">
      <c r="A11" s="120"/>
      <c r="B11" s="120"/>
      <c r="C11" s="120"/>
      <c r="D11" s="120"/>
      <c r="E11" s="120"/>
      <c r="F11" s="120"/>
      <c r="G11" s="120"/>
    </row>
  </sheetData>
  <mergeCells count="3">
    <mergeCell ref="A5:G5"/>
    <mergeCell ref="A8:G8"/>
    <mergeCell ref="A9:G9"/>
  </mergeCells>
  <phoneticPr fontId="1"/>
  <pageMargins left="0.70866141732283472" right="0.39370078740157483" top="0.78740157480314965" bottom="0.78740157480314965" header="0.39370078740157483" footer="0.59055118110236227"/>
  <pageSetup paperSize="9" firstPageNumber="196" orientation="portrait" blackAndWhite="1" horizontalDpi="300" verticalDpi="300" r:id="rId1"/>
  <headerFooter differentFirst="1" alignWithMargins="0">
    <oddFooter>&amp;C&amp;"ＭＳ ゴシック,標準"&amp;10- &amp;P-1 -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6"/>
  <dimension ref="A1:M794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107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427</v>
      </c>
      <c r="C3" s="24">
        <v>246</v>
      </c>
      <c r="D3" s="30">
        <v>181</v>
      </c>
      <c r="E3" s="23" t="s">
        <v>10</v>
      </c>
      <c r="F3" s="24">
        <v>677</v>
      </c>
      <c r="G3" s="24">
        <v>348</v>
      </c>
      <c r="H3" s="30">
        <v>329</v>
      </c>
      <c r="I3" s="23" t="s">
        <v>11</v>
      </c>
      <c r="J3" s="24">
        <v>599</v>
      </c>
      <c r="K3" s="24">
        <v>256</v>
      </c>
      <c r="L3" s="24">
        <v>343</v>
      </c>
    </row>
    <row r="4" spans="1:12" s="97" customFormat="1" ht="15.75" customHeight="1">
      <c r="A4" s="32">
        <v>0</v>
      </c>
      <c r="B4" s="33">
        <v>85</v>
      </c>
      <c r="C4" s="33">
        <v>50</v>
      </c>
      <c r="D4" s="37">
        <v>35</v>
      </c>
      <c r="E4" s="38">
        <v>35</v>
      </c>
      <c r="F4" s="33">
        <v>137</v>
      </c>
      <c r="G4" s="33">
        <v>66</v>
      </c>
      <c r="H4" s="37">
        <v>71</v>
      </c>
      <c r="I4" s="38">
        <v>70</v>
      </c>
      <c r="J4" s="33">
        <v>161</v>
      </c>
      <c r="K4" s="33">
        <v>64</v>
      </c>
      <c r="L4" s="33">
        <v>97</v>
      </c>
    </row>
    <row r="5" spans="1:12" s="97" customFormat="1" ht="15.75" customHeight="1">
      <c r="A5" s="32">
        <v>1</v>
      </c>
      <c r="B5" s="33">
        <v>83</v>
      </c>
      <c r="C5" s="33">
        <v>54</v>
      </c>
      <c r="D5" s="37">
        <v>29</v>
      </c>
      <c r="E5" s="38">
        <v>36</v>
      </c>
      <c r="F5" s="33">
        <v>120</v>
      </c>
      <c r="G5" s="33">
        <v>65</v>
      </c>
      <c r="H5" s="37">
        <v>55</v>
      </c>
      <c r="I5" s="38">
        <v>71</v>
      </c>
      <c r="J5" s="33">
        <v>103</v>
      </c>
      <c r="K5" s="33">
        <v>46</v>
      </c>
      <c r="L5" s="33">
        <v>57</v>
      </c>
    </row>
    <row r="6" spans="1:12" s="97" customFormat="1" ht="15.75" customHeight="1">
      <c r="A6" s="32">
        <v>2</v>
      </c>
      <c r="B6" s="33">
        <v>89</v>
      </c>
      <c r="C6" s="33">
        <v>43</v>
      </c>
      <c r="D6" s="37">
        <v>46</v>
      </c>
      <c r="E6" s="38">
        <v>37</v>
      </c>
      <c r="F6" s="33">
        <v>143</v>
      </c>
      <c r="G6" s="33">
        <v>68</v>
      </c>
      <c r="H6" s="37">
        <v>75</v>
      </c>
      <c r="I6" s="38">
        <v>72</v>
      </c>
      <c r="J6" s="33">
        <v>106</v>
      </c>
      <c r="K6" s="33">
        <v>40</v>
      </c>
      <c r="L6" s="33">
        <v>66</v>
      </c>
    </row>
    <row r="7" spans="1:12" s="97" customFormat="1" ht="15.75" customHeight="1">
      <c r="A7" s="32">
        <v>3</v>
      </c>
      <c r="B7" s="33">
        <v>94</v>
      </c>
      <c r="C7" s="33">
        <v>56</v>
      </c>
      <c r="D7" s="37">
        <v>38</v>
      </c>
      <c r="E7" s="38">
        <v>38</v>
      </c>
      <c r="F7" s="33">
        <v>133</v>
      </c>
      <c r="G7" s="33">
        <v>71</v>
      </c>
      <c r="H7" s="37">
        <v>62</v>
      </c>
      <c r="I7" s="38">
        <v>73</v>
      </c>
      <c r="J7" s="33">
        <v>122</v>
      </c>
      <c r="K7" s="33">
        <v>61</v>
      </c>
      <c r="L7" s="33">
        <v>61</v>
      </c>
    </row>
    <row r="8" spans="1:12" s="97" customFormat="1" ht="18" customHeight="1">
      <c r="A8" s="40">
        <v>4</v>
      </c>
      <c r="B8" s="44">
        <v>76</v>
      </c>
      <c r="C8" s="44">
        <v>43</v>
      </c>
      <c r="D8" s="47">
        <v>33</v>
      </c>
      <c r="E8" s="48">
        <v>39</v>
      </c>
      <c r="F8" s="44">
        <v>144</v>
      </c>
      <c r="G8" s="44">
        <v>78</v>
      </c>
      <c r="H8" s="47">
        <v>66</v>
      </c>
      <c r="I8" s="48">
        <v>74</v>
      </c>
      <c r="J8" s="44">
        <v>107</v>
      </c>
      <c r="K8" s="44">
        <v>45</v>
      </c>
      <c r="L8" s="44">
        <v>62</v>
      </c>
    </row>
    <row r="9" spans="1:12" s="31" customFormat="1" ht="25.5" customHeight="1">
      <c r="A9" s="23" t="s">
        <v>13</v>
      </c>
      <c r="B9" s="24">
        <v>490</v>
      </c>
      <c r="C9" s="24">
        <v>248</v>
      </c>
      <c r="D9" s="30">
        <v>242</v>
      </c>
      <c r="E9" s="23" t="s">
        <v>14</v>
      </c>
      <c r="F9" s="24">
        <v>800</v>
      </c>
      <c r="G9" s="24">
        <v>383</v>
      </c>
      <c r="H9" s="30">
        <v>417</v>
      </c>
      <c r="I9" s="23" t="s">
        <v>15</v>
      </c>
      <c r="J9" s="24">
        <v>458</v>
      </c>
      <c r="K9" s="24">
        <v>209</v>
      </c>
      <c r="L9" s="24">
        <v>249</v>
      </c>
    </row>
    <row r="10" spans="1:12" s="97" customFormat="1" ht="15.75" customHeight="1">
      <c r="A10" s="32">
        <v>5</v>
      </c>
      <c r="B10" s="33">
        <v>88</v>
      </c>
      <c r="C10" s="33">
        <v>45</v>
      </c>
      <c r="D10" s="37">
        <v>43</v>
      </c>
      <c r="E10" s="38">
        <v>40</v>
      </c>
      <c r="F10" s="33">
        <v>140</v>
      </c>
      <c r="G10" s="33">
        <v>70</v>
      </c>
      <c r="H10" s="37">
        <v>70</v>
      </c>
      <c r="I10" s="38">
        <v>75</v>
      </c>
      <c r="J10" s="33">
        <v>115</v>
      </c>
      <c r="K10" s="33">
        <v>61</v>
      </c>
      <c r="L10" s="33">
        <v>54</v>
      </c>
    </row>
    <row r="11" spans="1:12" s="97" customFormat="1" ht="15.75" customHeight="1">
      <c r="A11" s="32">
        <v>6</v>
      </c>
      <c r="B11" s="33">
        <v>88</v>
      </c>
      <c r="C11" s="33">
        <v>51</v>
      </c>
      <c r="D11" s="37">
        <v>37</v>
      </c>
      <c r="E11" s="38">
        <v>41</v>
      </c>
      <c r="F11" s="33">
        <v>164</v>
      </c>
      <c r="G11" s="33">
        <v>68</v>
      </c>
      <c r="H11" s="37">
        <v>96</v>
      </c>
      <c r="I11" s="38">
        <v>76</v>
      </c>
      <c r="J11" s="33">
        <v>104</v>
      </c>
      <c r="K11" s="33">
        <v>43</v>
      </c>
      <c r="L11" s="33">
        <v>61</v>
      </c>
    </row>
    <row r="12" spans="1:12" s="97" customFormat="1" ht="15.75" customHeight="1">
      <c r="A12" s="32">
        <v>7</v>
      </c>
      <c r="B12" s="33">
        <v>95</v>
      </c>
      <c r="C12" s="33">
        <v>54</v>
      </c>
      <c r="D12" s="37">
        <v>41</v>
      </c>
      <c r="E12" s="38">
        <v>42</v>
      </c>
      <c r="F12" s="33">
        <v>155</v>
      </c>
      <c r="G12" s="33">
        <v>68</v>
      </c>
      <c r="H12" s="37">
        <v>87</v>
      </c>
      <c r="I12" s="38">
        <v>77</v>
      </c>
      <c r="J12" s="33">
        <v>89</v>
      </c>
      <c r="K12" s="33">
        <v>42</v>
      </c>
      <c r="L12" s="33">
        <v>47</v>
      </c>
    </row>
    <row r="13" spans="1:12" s="97" customFormat="1" ht="15.75" customHeight="1">
      <c r="A13" s="32">
        <v>8</v>
      </c>
      <c r="B13" s="33">
        <v>113</v>
      </c>
      <c r="C13" s="33">
        <v>46</v>
      </c>
      <c r="D13" s="37">
        <v>67</v>
      </c>
      <c r="E13" s="38">
        <v>43</v>
      </c>
      <c r="F13" s="33">
        <v>159</v>
      </c>
      <c r="G13" s="33">
        <v>88</v>
      </c>
      <c r="H13" s="37">
        <v>71</v>
      </c>
      <c r="I13" s="38">
        <v>78</v>
      </c>
      <c r="J13" s="33">
        <v>72</v>
      </c>
      <c r="K13" s="33">
        <v>29</v>
      </c>
      <c r="L13" s="33">
        <v>43</v>
      </c>
    </row>
    <row r="14" spans="1:12" s="97" customFormat="1" ht="18" customHeight="1">
      <c r="A14" s="40">
        <v>9</v>
      </c>
      <c r="B14" s="44">
        <v>106</v>
      </c>
      <c r="C14" s="44">
        <v>52</v>
      </c>
      <c r="D14" s="47">
        <v>54</v>
      </c>
      <c r="E14" s="48">
        <v>44</v>
      </c>
      <c r="F14" s="44">
        <v>182</v>
      </c>
      <c r="G14" s="44">
        <v>89</v>
      </c>
      <c r="H14" s="47">
        <v>93</v>
      </c>
      <c r="I14" s="48">
        <v>79</v>
      </c>
      <c r="J14" s="44">
        <v>78</v>
      </c>
      <c r="K14" s="44">
        <v>34</v>
      </c>
      <c r="L14" s="44">
        <v>44</v>
      </c>
    </row>
    <row r="15" spans="1:12" s="31" customFormat="1" ht="25.5" customHeight="1">
      <c r="A15" s="23" t="s">
        <v>23</v>
      </c>
      <c r="B15" s="24">
        <v>531</v>
      </c>
      <c r="C15" s="24">
        <v>269</v>
      </c>
      <c r="D15" s="30">
        <v>262</v>
      </c>
      <c r="E15" s="23" t="s">
        <v>24</v>
      </c>
      <c r="F15" s="24">
        <v>844</v>
      </c>
      <c r="G15" s="24">
        <v>414</v>
      </c>
      <c r="H15" s="30">
        <v>430</v>
      </c>
      <c r="I15" s="23" t="s">
        <v>25</v>
      </c>
      <c r="J15" s="24">
        <v>333</v>
      </c>
      <c r="K15" s="24">
        <v>126</v>
      </c>
      <c r="L15" s="24">
        <v>207</v>
      </c>
    </row>
    <row r="16" spans="1:12" s="97" customFormat="1" ht="15.75" customHeight="1">
      <c r="A16" s="32">
        <v>10</v>
      </c>
      <c r="B16" s="33">
        <v>98</v>
      </c>
      <c r="C16" s="33">
        <v>51</v>
      </c>
      <c r="D16" s="37">
        <v>47</v>
      </c>
      <c r="E16" s="38">
        <v>45</v>
      </c>
      <c r="F16" s="33">
        <v>169</v>
      </c>
      <c r="G16" s="33">
        <v>83</v>
      </c>
      <c r="H16" s="37">
        <v>86</v>
      </c>
      <c r="I16" s="38">
        <v>80</v>
      </c>
      <c r="J16" s="33">
        <v>78</v>
      </c>
      <c r="K16" s="33">
        <v>34</v>
      </c>
      <c r="L16" s="33">
        <v>44</v>
      </c>
    </row>
    <row r="17" spans="1:12" s="97" customFormat="1" ht="15.75" customHeight="1">
      <c r="A17" s="32">
        <v>11</v>
      </c>
      <c r="B17" s="33">
        <v>109</v>
      </c>
      <c r="C17" s="33">
        <v>51</v>
      </c>
      <c r="D17" s="37">
        <v>58</v>
      </c>
      <c r="E17" s="38">
        <v>46</v>
      </c>
      <c r="F17" s="33">
        <v>159</v>
      </c>
      <c r="G17" s="33">
        <v>85</v>
      </c>
      <c r="H17" s="37">
        <v>74</v>
      </c>
      <c r="I17" s="38">
        <v>81</v>
      </c>
      <c r="J17" s="33">
        <v>65</v>
      </c>
      <c r="K17" s="33">
        <v>29</v>
      </c>
      <c r="L17" s="33">
        <v>36</v>
      </c>
    </row>
    <row r="18" spans="1:12" s="97" customFormat="1" ht="15.75" customHeight="1">
      <c r="A18" s="32">
        <v>12</v>
      </c>
      <c r="B18" s="33">
        <v>106</v>
      </c>
      <c r="C18" s="33">
        <v>57</v>
      </c>
      <c r="D18" s="37">
        <v>49</v>
      </c>
      <c r="E18" s="38">
        <v>47</v>
      </c>
      <c r="F18" s="33">
        <v>175</v>
      </c>
      <c r="G18" s="33">
        <v>78</v>
      </c>
      <c r="H18" s="37">
        <v>97</v>
      </c>
      <c r="I18" s="38">
        <v>82</v>
      </c>
      <c r="J18" s="33">
        <v>65</v>
      </c>
      <c r="K18" s="33">
        <v>20</v>
      </c>
      <c r="L18" s="33">
        <v>45</v>
      </c>
    </row>
    <row r="19" spans="1:12" s="97" customFormat="1" ht="15.75" customHeight="1">
      <c r="A19" s="32">
        <v>13</v>
      </c>
      <c r="B19" s="33">
        <v>100</v>
      </c>
      <c r="C19" s="33">
        <v>45</v>
      </c>
      <c r="D19" s="37">
        <v>55</v>
      </c>
      <c r="E19" s="38">
        <v>48</v>
      </c>
      <c r="F19" s="33">
        <v>169</v>
      </c>
      <c r="G19" s="33">
        <v>73</v>
      </c>
      <c r="H19" s="37">
        <v>96</v>
      </c>
      <c r="I19" s="38">
        <v>83</v>
      </c>
      <c r="J19" s="33">
        <v>67</v>
      </c>
      <c r="K19" s="33">
        <v>20</v>
      </c>
      <c r="L19" s="33">
        <v>47</v>
      </c>
    </row>
    <row r="20" spans="1:12" s="97" customFormat="1" ht="18" customHeight="1">
      <c r="A20" s="40">
        <v>14</v>
      </c>
      <c r="B20" s="44">
        <v>118</v>
      </c>
      <c r="C20" s="44">
        <v>65</v>
      </c>
      <c r="D20" s="47">
        <v>53</v>
      </c>
      <c r="E20" s="48">
        <v>49</v>
      </c>
      <c r="F20" s="44">
        <v>172</v>
      </c>
      <c r="G20" s="44">
        <v>95</v>
      </c>
      <c r="H20" s="47">
        <v>77</v>
      </c>
      <c r="I20" s="48">
        <v>84</v>
      </c>
      <c r="J20" s="44">
        <v>58</v>
      </c>
      <c r="K20" s="44">
        <v>23</v>
      </c>
      <c r="L20" s="44">
        <v>35</v>
      </c>
    </row>
    <row r="21" spans="1:12" s="31" customFormat="1" ht="25.5" customHeight="1">
      <c r="A21" s="23" t="s">
        <v>26</v>
      </c>
      <c r="B21" s="24">
        <v>580</v>
      </c>
      <c r="C21" s="24">
        <v>296</v>
      </c>
      <c r="D21" s="30">
        <v>284</v>
      </c>
      <c r="E21" s="23" t="s">
        <v>27</v>
      </c>
      <c r="F21" s="24">
        <v>796</v>
      </c>
      <c r="G21" s="24">
        <v>395</v>
      </c>
      <c r="H21" s="30">
        <v>401</v>
      </c>
      <c r="I21" s="23" t="s">
        <v>28</v>
      </c>
      <c r="J21" s="24">
        <v>185</v>
      </c>
      <c r="K21" s="24">
        <v>78</v>
      </c>
      <c r="L21" s="24">
        <v>107</v>
      </c>
    </row>
    <row r="22" spans="1:12" s="97" customFormat="1" ht="15.75" customHeight="1">
      <c r="A22" s="32">
        <v>15</v>
      </c>
      <c r="B22" s="33">
        <v>107</v>
      </c>
      <c r="C22" s="33">
        <v>59</v>
      </c>
      <c r="D22" s="37">
        <v>48</v>
      </c>
      <c r="E22" s="38">
        <v>50</v>
      </c>
      <c r="F22" s="33">
        <v>152</v>
      </c>
      <c r="G22" s="33">
        <v>76</v>
      </c>
      <c r="H22" s="37">
        <v>76</v>
      </c>
      <c r="I22" s="38">
        <v>85</v>
      </c>
      <c r="J22" s="33">
        <v>63</v>
      </c>
      <c r="K22" s="33">
        <v>27</v>
      </c>
      <c r="L22" s="33">
        <v>36</v>
      </c>
    </row>
    <row r="23" spans="1:12" s="97" customFormat="1" ht="15.75" customHeight="1">
      <c r="A23" s="32">
        <v>16</v>
      </c>
      <c r="B23" s="33">
        <v>112</v>
      </c>
      <c r="C23" s="33">
        <v>46</v>
      </c>
      <c r="D23" s="37">
        <v>66</v>
      </c>
      <c r="E23" s="38">
        <v>51</v>
      </c>
      <c r="F23" s="33">
        <v>133</v>
      </c>
      <c r="G23" s="33">
        <v>61</v>
      </c>
      <c r="H23" s="37">
        <v>72</v>
      </c>
      <c r="I23" s="38">
        <v>86</v>
      </c>
      <c r="J23" s="33">
        <v>52</v>
      </c>
      <c r="K23" s="33">
        <v>17</v>
      </c>
      <c r="L23" s="33">
        <v>35</v>
      </c>
    </row>
    <row r="24" spans="1:12" s="97" customFormat="1" ht="15.75" customHeight="1">
      <c r="A24" s="32">
        <v>17</v>
      </c>
      <c r="B24" s="33">
        <v>122</v>
      </c>
      <c r="C24" s="33">
        <v>62</v>
      </c>
      <c r="D24" s="37">
        <v>60</v>
      </c>
      <c r="E24" s="38">
        <v>52</v>
      </c>
      <c r="F24" s="33">
        <v>202</v>
      </c>
      <c r="G24" s="33">
        <v>110</v>
      </c>
      <c r="H24" s="37">
        <v>92</v>
      </c>
      <c r="I24" s="38">
        <v>87</v>
      </c>
      <c r="J24" s="33">
        <v>27</v>
      </c>
      <c r="K24" s="33">
        <v>12</v>
      </c>
      <c r="L24" s="33">
        <v>15</v>
      </c>
    </row>
    <row r="25" spans="1:12" s="97" customFormat="1" ht="15.75" customHeight="1">
      <c r="A25" s="32">
        <v>18</v>
      </c>
      <c r="B25" s="33">
        <v>109</v>
      </c>
      <c r="C25" s="33">
        <v>63</v>
      </c>
      <c r="D25" s="37">
        <v>46</v>
      </c>
      <c r="E25" s="38">
        <v>53</v>
      </c>
      <c r="F25" s="33">
        <v>151</v>
      </c>
      <c r="G25" s="33">
        <v>66</v>
      </c>
      <c r="H25" s="37">
        <v>85</v>
      </c>
      <c r="I25" s="38">
        <v>88</v>
      </c>
      <c r="J25" s="33">
        <v>24</v>
      </c>
      <c r="K25" s="33">
        <v>10</v>
      </c>
      <c r="L25" s="33">
        <v>14</v>
      </c>
    </row>
    <row r="26" spans="1:12" s="97" customFormat="1" ht="18" customHeight="1">
      <c r="A26" s="40">
        <v>19</v>
      </c>
      <c r="B26" s="44">
        <v>130</v>
      </c>
      <c r="C26" s="44">
        <v>66</v>
      </c>
      <c r="D26" s="47">
        <v>64</v>
      </c>
      <c r="E26" s="48">
        <v>54</v>
      </c>
      <c r="F26" s="44">
        <v>158</v>
      </c>
      <c r="G26" s="44">
        <v>82</v>
      </c>
      <c r="H26" s="47">
        <v>76</v>
      </c>
      <c r="I26" s="48">
        <v>89</v>
      </c>
      <c r="J26" s="44">
        <v>19</v>
      </c>
      <c r="K26" s="44">
        <v>12</v>
      </c>
      <c r="L26" s="44">
        <v>7</v>
      </c>
    </row>
    <row r="27" spans="1:12" s="31" customFormat="1" ht="25.5" customHeight="1">
      <c r="A27" s="23" t="s">
        <v>29</v>
      </c>
      <c r="B27" s="24">
        <v>529</v>
      </c>
      <c r="C27" s="24">
        <v>267</v>
      </c>
      <c r="D27" s="30">
        <v>262</v>
      </c>
      <c r="E27" s="23" t="s">
        <v>30</v>
      </c>
      <c r="F27" s="24">
        <v>700</v>
      </c>
      <c r="G27" s="24">
        <v>360</v>
      </c>
      <c r="H27" s="30">
        <v>340</v>
      </c>
      <c r="I27" s="23" t="s">
        <v>31</v>
      </c>
      <c r="J27" s="24">
        <v>82</v>
      </c>
      <c r="K27" s="24">
        <v>24</v>
      </c>
      <c r="L27" s="24">
        <v>58</v>
      </c>
    </row>
    <row r="28" spans="1:12" s="97" customFormat="1" ht="15.75" customHeight="1">
      <c r="A28" s="32">
        <v>20</v>
      </c>
      <c r="B28" s="33">
        <v>116</v>
      </c>
      <c r="C28" s="33">
        <v>53</v>
      </c>
      <c r="D28" s="37">
        <v>63</v>
      </c>
      <c r="E28" s="38">
        <v>55</v>
      </c>
      <c r="F28" s="33">
        <v>152</v>
      </c>
      <c r="G28" s="33">
        <v>81</v>
      </c>
      <c r="H28" s="37">
        <v>71</v>
      </c>
      <c r="I28" s="38">
        <v>90</v>
      </c>
      <c r="J28" s="33">
        <v>26</v>
      </c>
      <c r="K28" s="33">
        <v>5</v>
      </c>
      <c r="L28" s="33">
        <v>21</v>
      </c>
    </row>
    <row r="29" spans="1:12" s="97" customFormat="1" ht="15.75" customHeight="1">
      <c r="A29" s="32">
        <v>21</v>
      </c>
      <c r="B29" s="33">
        <v>126</v>
      </c>
      <c r="C29" s="33">
        <v>69</v>
      </c>
      <c r="D29" s="37">
        <v>57</v>
      </c>
      <c r="E29" s="38">
        <v>56</v>
      </c>
      <c r="F29" s="33">
        <v>137</v>
      </c>
      <c r="G29" s="33">
        <v>67</v>
      </c>
      <c r="H29" s="37">
        <v>70</v>
      </c>
      <c r="I29" s="38">
        <v>91</v>
      </c>
      <c r="J29" s="33">
        <v>22</v>
      </c>
      <c r="K29" s="33">
        <v>9</v>
      </c>
      <c r="L29" s="33">
        <v>13</v>
      </c>
    </row>
    <row r="30" spans="1:12" s="97" customFormat="1" ht="15.75" customHeight="1">
      <c r="A30" s="32">
        <v>22</v>
      </c>
      <c r="B30" s="33">
        <v>99</v>
      </c>
      <c r="C30" s="33">
        <v>52</v>
      </c>
      <c r="D30" s="37">
        <v>47</v>
      </c>
      <c r="E30" s="38">
        <v>57</v>
      </c>
      <c r="F30" s="33">
        <v>121</v>
      </c>
      <c r="G30" s="33">
        <v>62</v>
      </c>
      <c r="H30" s="37">
        <v>59</v>
      </c>
      <c r="I30" s="38">
        <v>92</v>
      </c>
      <c r="J30" s="33">
        <v>9</v>
      </c>
      <c r="K30" s="33">
        <v>1</v>
      </c>
      <c r="L30" s="33">
        <v>8</v>
      </c>
    </row>
    <row r="31" spans="1:12" s="97" customFormat="1" ht="15.75" customHeight="1">
      <c r="A31" s="32">
        <v>23</v>
      </c>
      <c r="B31" s="33">
        <v>97</v>
      </c>
      <c r="C31" s="33">
        <v>51</v>
      </c>
      <c r="D31" s="37">
        <v>46</v>
      </c>
      <c r="E31" s="38">
        <v>58</v>
      </c>
      <c r="F31" s="33">
        <v>142</v>
      </c>
      <c r="G31" s="33">
        <v>68</v>
      </c>
      <c r="H31" s="37">
        <v>74</v>
      </c>
      <c r="I31" s="38">
        <v>93</v>
      </c>
      <c r="J31" s="33">
        <v>15</v>
      </c>
      <c r="K31" s="33">
        <v>6</v>
      </c>
      <c r="L31" s="33">
        <v>9</v>
      </c>
    </row>
    <row r="32" spans="1:12" s="97" customFormat="1" ht="18" customHeight="1">
      <c r="A32" s="40">
        <v>24</v>
      </c>
      <c r="B32" s="44">
        <v>91</v>
      </c>
      <c r="C32" s="44">
        <v>42</v>
      </c>
      <c r="D32" s="47">
        <v>49</v>
      </c>
      <c r="E32" s="48">
        <v>59</v>
      </c>
      <c r="F32" s="44">
        <v>148</v>
      </c>
      <c r="G32" s="44">
        <v>82</v>
      </c>
      <c r="H32" s="47">
        <v>66</v>
      </c>
      <c r="I32" s="48">
        <v>94</v>
      </c>
      <c r="J32" s="44">
        <v>10</v>
      </c>
      <c r="K32" s="44">
        <v>3</v>
      </c>
      <c r="L32" s="44">
        <v>7</v>
      </c>
    </row>
    <row r="33" spans="1:13" s="31" customFormat="1" ht="25.5" customHeight="1">
      <c r="A33" s="23" t="s">
        <v>32</v>
      </c>
      <c r="B33" s="24">
        <v>538</v>
      </c>
      <c r="C33" s="24">
        <v>251</v>
      </c>
      <c r="D33" s="30">
        <v>287</v>
      </c>
      <c r="E33" s="23" t="s">
        <v>33</v>
      </c>
      <c r="F33" s="24">
        <v>596</v>
      </c>
      <c r="G33" s="24">
        <v>296</v>
      </c>
      <c r="H33" s="30">
        <v>300</v>
      </c>
      <c r="I33" s="65" t="s">
        <v>34</v>
      </c>
      <c r="J33" s="24">
        <v>23</v>
      </c>
      <c r="K33" s="24">
        <v>2</v>
      </c>
      <c r="L33" s="24">
        <v>21</v>
      </c>
    </row>
    <row r="34" spans="1:13" s="97" customFormat="1" ht="15.75" customHeight="1">
      <c r="A34" s="32">
        <v>25</v>
      </c>
      <c r="B34" s="33">
        <v>86</v>
      </c>
      <c r="C34" s="33">
        <v>43</v>
      </c>
      <c r="D34" s="37">
        <v>43</v>
      </c>
      <c r="E34" s="38">
        <v>60</v>
      </c>
      <c r="F34" s="33">
        <v>112</v>
      </c>
      <c r="G34" s="33">
        <v>51</v>
      </c>
      <c r="H34" s="37">
        <v>61</v>
      </c>
      <c r="I34" s="66">
        <v>95</v>
      </c>
      <c r="J34" s="67">
        <v>10</v>
      </c>
      <c r="K34" s="67">
        <v>1</v>
      </c>
      <c r="L34" s="67">
        <v>9</v>
      </c>
    </row>
    <row r="35" spans="1:13" s="97" customFormat="1" ht="15.75" customHeight="1">
      <c r="A35" s="32">
        <v>26</v>
      </c>
      <c r="B35" s="33">
        <v>116</v>
      </c>
      <c r="C35" s="33">
        <v>50</v>
      </c>
      <c r="D35" s="37">
        <v>66</v>
      </c>
      <c r="E35" s="38">
        <v>61</v>
      </c>
      <c r="F35" s="33">
        <v>118</v>
      </c>
      <c r="G35" s="33">
        <v>65</v>
      </c>
      <c r="H35" s="37">
        <v>53</v>
      </c>
      <c r="I35" s="66">
        <v>96</v>
      </c>
      <c r="J35" s="67">
        <v>5</v>
      </c>
      <c r="K35" s="67">
        <v>0</v>
      </c>
      <c r="L35" s="67">
        <v>5</v>
      </c>
    </row>
    <row r="36" spans="1:13" s="97" customFormat="1" ht="15.75" customHeight="1">
      <c r="A36" s="32">
        <v>27</v>
      </c>
      <c r="B36" s="33">
        <v>101</v>
      </c>
      <c r="C36" s="33">
        <v>53</v>
      </c>
      <c r="D36" s="37">
        <v>48</v>
      </c>
      <c r="E36" s="38">
        <v>62</v>
      </c>
      <c r="F36" s="33">
        <v>135</v>
      </c>
      <c r="G36" s="33">
        <v>70</v>
      </c>
      <c r="H36" s="37">
        <v>65</v>
      </c>
      <c r="I36" s="66">
        <v>97</v>
      </c>
      <c r="J36" s="67">
        <v>3</v>
      </c>
      <c r="K36" s="67">
        <v>0</v>
      </c>
      <c r="L36" s="67">
        <v>3</v>
      </c>
    </row>
    <row r="37" spans="1:13" s="97" customFormat="1" ht="15.75" customHeight="1">
      <c r="A37" s="32">
        <v>28</v>
      </c>
      <c r="B37" s="33">
        <v>100</v>
      </c>
      <c r="C37" s="33">
        <v>43</v>
      </c>
      <c r="D37" s="37">
        <v>57</v>
      </c>
      <c r="E37" s="38">
        <v>63</v>
      </c>
      <c r="F37" s="33">
        <v>105</v>
      </c>
      <c r="G37" s="33">
        <v>52</v>
      </c>
      <c r="H37" s="37">
        <v>53</v>
      </c>
      <c r="I37" s="66">
        <v>98</v>
      </c>
      <c r="J37" s="67">
        <v>0</v>
      </c>
      <c r="K37" s="67">
        <v>0</v>
      </c>
      <c r="L37" s="67">
        <v>0</v>
      </c>
    </row>
    <row r="38" spans="1:13" s="97" customFormat="1" ht="18" customHeight="1">
      <c r="A38" s="40">
        <v>29</v>
      </c>
      <c r="B38" s="44">
        <v>135</v>
      </c>
      <c r="C38" s="44">
        <v>62</v>
      </c>
      <c r="D38" s="47">
        <v>73</v>
      </c>
      <c r="E38" s="48">
        <v>64</v>
      </c>
      <c r="F38" s="44">
        <v>126</v>
      </c>
      <c r="G38" s="44">
        <v>58</v>
      </c>
      <c r="H38" s="47">
        <v>68</v>
      </c>
      <c r="I38" s="66">
        <v>99</v>
      </c>
      <c r="J38" s="67">
        <v>0</v>
      </c>
      <c r="K38" s="67">
        <v>0</v>
      </c>
      <c r="L38" s="67">
        <v>0</v>
      </c>
    </row>
    <row r="39" spans="1:13" s="31" customFormat="1" ht="25.5" customHeight="1">
      <c r="A39" s="23" t="s">
        <v>35</v>
      </c>
      <c r="B39" s="24">
        <v>609</v>
      </c>
      <c r="C39" s="24">
        <v>339</v>
      </c>
      <c r="D39" s="30">
        <v>270</v>
      </c>
      <c r="E39" s="23" t="s">
        <v>36</v>
      </c>
      <c r="F39" s="24">
        <v>818</v>
      </c>
      <c r="G39" s="24">
        <v>365</v>
      </c>
      <c r="H39" s="30">
        <v>453</v>
      </c>
      <c r="I39" s="71">
        <v>100</v>
      </c>
      <c r="J39" s="69">
        <v>3</v>
      </c>
      <c r="K39" s="69">
        <v>1</v>
      </c>
      <c r="L39" s="69">
        <v>2</v>
      </c>
    </row>
    <row r="40" spans="1:13" s="97" customFormat="1" ht="15.75" customHeight="1">
      <c r="A40" s="32">
        <v>30</v>
      </c>
      <c r="B40" s="33">
        <v>118</v>
      </c>
      <c r="C40" s="33">
        <v>61</v>
      </c>
      <c r="D40" s="37">
        <v>57</v>
      </c>
      <c r="E40" s="38">
        <v>65</v>
      </c>
      <c r="F40" s="33">
        <v>143</v>
      </c>
      <c r="G40" s="33">
        <v>66</v>
      </c>
      <c r="H40" s="37">
        <v>77</v>
      </c>
      <c r="I40" s="38">
        <v>101</v>
      </c>
      <c r="J40" s="33">
        <v>0</v>
      </c>
      <c r="K40" s="33">
        <v>0</v>
      </c>
      <c r="L40" s="33">
        <v>0</v>
      </c>
    </row>
    <row r="41" spans="1:13" s="97" customFormat="1" ht="15.75" customHeight="1">
      <c r="A41" s="32">
        <v>31</v>
      </c>
      <c r="B41" s="33">
        <v>107</v>
      </c>
      <c r="C41" s="33">
        <v>65</v>
      </c>
      <c r="D41" s="37">
        <v>42</v>
      </c>
      <c r="E41" s="38">
        <v>66</v>
      </c>
      <c r="F41" s="33">
        <v>144</v>
      </c>
      <c r="G41" s="33">
        <v>65</v>
      </c>
      <c r="H41" s="37">
        <v>79</v>
      </c>
      <c r="I41" s="38">
        <v>102</v>
      </c>
      <c r="J41" s="33">
        <v>0</v>
      </c>
      <c r="K41" s="33">
        <v>0</v>
      </c>
      <c r="L41" s="33">
        <v>0</v>
      </c>
    </row>
    <row r="42" spans="1:13" s="97" customFormat="1" ht="15.75" customHeight="1">
      <c r="A42" s="32">
        <v>32</v>
      </c>
      <c r="B42" s="33">
        <v>124</v>
      </c>
      <c r="C42" s="33">
        <v>64</v>
      </c>
      <c r="D42" s="37">
        <v>60</v>
      </c>
      <c r="E42" s="38">
        <v>67</v>
      </c>
      <c r="F42" s="33">
        <v>154</v>
      </c>
      <c r="G42" s="33">
        <v>70</v>
      </c>
      <c r="H42" s="37">
        <v>84</v>
      </c>
      <c r="I42" s="38">
        <v>103</v>
      </c>
      <c r="J42" s="33">
        <v>0</v>
      </c>
      <c r="K42" s="33">
        <v>0</v>
      </c>
      <c r="L42" s="33">
        <v>0</v>
      </c>
    </row>
    <row r="43" spans="1:13" s="97" customFormat="1" ht="15.75" customHeight="1">
      <c r="A43" s="32">
        <v>33</v>
      </c>
      <c r="B43" s="33">
        <v>132</v>
      </c>
      <c r="C43" s="33">
        <v>77</v>
      </c>
      <c r="D43" s="37">
        <v>55</v>
      </c>
      <c r="E43" s="38">
        <v>68</v>
      </c>
      <c r="F43" s="33">
        <v>179</v>
      </c>
      <c r="G43" s="33">
        <v>81</v>
      </c>
      <c r="H43" s="37">
        <v>98</v>
      </c>
      <c r="I43" s="73" t="s">
        <v>37</v>
      </c>
      <c r="J43" s="44">
        <v>2</v>
      </c>
      <c r="K43" s="44">
        <v>0</v>
      </c>
      <c r="L43" s="44">
        <v>2</v>
      </c>
    </row>
    <row r="44" spans="1:13" s="97" customFormat="1" ht="21" customHeight="1" thickBot="1">
      <c r="A44" s="74">
        <v>34</v>
      </c>
      <c r="B44" s="76">
        <v>128</v>
      </c>
      <c r="C44" s="76">
        <v>72</v>
      </c>
      <c r="D44" s="77">
        <v>56</v>
      </c>
      <c r="E44" s="78">
        <v>69</v>
      </c>
      <c r="F44" s="76">
        <v>198</v>
      </c>
      <c r="G44" s="76">
        <v>83</v>
      </c>
      <c r="H44" s="77">
        <v>115</v>
      </c>
      <c r="I44" s="79" t="s">
        <v>8</v>
      </c>
      <c r="J44" s="80">
        <v>10615</v>
      </c>
      <c r="K44" s="80">
        <v>5172</v>
      </c>
      <c r="L44" s="80">
        <v>5443</v>
      </c>
    </row>
    <row r="45" spans="1:13" s="100" customFormat="1" ht="24" customHeight="1" thickTop="1" thickBot="1">
      <c r="A45" s="81" t="s">
        <v>38</v>
      </c>
      <c r="B45" s="87">
        <v>1448</v>
      </c>
      <c r="C45" s="87">
        <v>763</v>
      </c>
      <c r="D45" s="88">
        <v>685</v>
      </c>
      <c r="E45" s="81" t="s">
        <v>39</v>
      </c>
      <c r="F45" s="87">
        <v>6669</v>
      </c>
      <c r="G45" s="87">
        <v>3349</v>
      </c>
      <c r="H45" s="88">
        <v>3320</v>
      </c>
      <c r="I45" s="89" t="s">
        <v>40</v>
      </c>
      <c r="J45" s="87">
        <v>2498</v>
      </c>
      <c r="K45" s="87">
        <v>1060</v>
      </c>
      <c r="L45" s="87">
        <v>1438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108</v>
      </c>
      <c r="L46" s="9"/>
      <c r="M46" s="97" t="s">
        <v>309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42</v>
      </c>
      <c r="C48" s="24">
        <v>24</v>
      </c>
      <c r="D48" s="24">
        <v>18</v>
      </c>
      <c r="E48" s="25" t="s">
        <v>10</v>
      </c>
      <c r="F48" s="24">
        <v>92</v>
      </c>
      <c r="G48" s="24">
        <v>49</v>
      </c>
      <c r="H48" s="24">
        <v>43</v>
      </c>
      <c r="I48" s="25" t="s">
        <v>11</v>
      </c>
      <c r="J48" s="24">
        <v>56</v>
      </c>
      <c r="K48" s="24">
        <v>28</v>
      </c>
      <c r="L48" s="24">
        <v>28</v>
      </c>
    </row>
    <row r="49" spans="1:12" s="97" customFormat="1" ht="15.75" customHeight="1">
      <c r="A49" s="32">
        <v>0</v>
      </c>
      <c r="B49" s="33">
        <v>5</v>
      </c>
      <c r="C49" s="34">
        <v>3</v>
      </c>
      <c r="D49" s="34">
        <v>2</v>
      </c>
      <c r="E49" s="35">
        <v>35</v>
      </c>
      <c r="F49" s="33">
        <v>23</v>
      </c>
      <c r="G49" s="34">
        <v>13</v>
      </c>
      <c r="H49" s="34">
        <v>10</v>
      </c>
      <c r="I49" s="35">
        <v>70</v>
      </c>
      <c r="J49" s="33">
        <v>18</v>
      </c>
      <c r="K49" s="34">
        <v>6</v>
      </c>
      <c r="L49" s="34">
        <v>12</v>
      </c>
    </row>
    <row r="50" spans="1:12" s="97" customFormat="1" ht="15.75" customHeight="1">
      <c r="A50" s="32">
        <v>1</v>
      </c>
      <c r="B50" s="33">
        <v>7</v>
      </c>
      <c r="C50" s="34">
        <v>4</v>
      </c>
      <c r="D50" s="34">
        <v>3</v>
      </c>
      <c r="E50" s="35">
        <v>36</v>
      </c>
      <c r="F50" s="33">
        <v>18</v>
      </c>
      <c r="G50" s="34">
        <v>9</v>
      </c>
      <c r="H50" s="34">
        <v>9</v>
      </c>
      <c r="I50" s="35">
        <v>71</v>
      </c>
      <c r="J50" s="33">
        <v>8</v>
      </c>
      <c r="K50" s="34">
        <v>5</v>
      </c>
      <c r="L50" s="34">
        <v>3</v>
      </c>
    </row>
    <row r="51" spans="1:12" s="97" customFormat="1" ht="15.75" customHeight="1">
      <c r="A51" s="32">
        <v>2</v>
      </c>
      <c r="B51" s="33">
        <v>12</v>
      </c>
      <c r="C51" s="34">
        <v>6</v>
      </c>
      <c r="D51" s="34">
        <v>6</v>
      </c>
      <c r="E51" s="35">
        <v>37</v>
      </c>
      <c r="F51" s="33">
        <v>20</v>
      </c>
      <c r="G51" s="34">
        <v>11</v>
      </c>
      <c r="H51" s="34">
        <v>9</v>
      </c>
      <c r="I51" s="35">
        <v>72</v>
      </c>
      <c r="J51" s="33">
        <v>7</v>
      </c>
      <c r="K51" s="34">
        <v>6</v>
      </c>
      <c r="L51" s="34">
        <v>1</v>
      </c>
    </row>
    <row r="52" spans="1:12" s="97" customFormat="1" ht="15.75" customHeight="1">
      <c r="A52" s="32">
        <v>3</v>
      </c>
      <c r="B52" s="33">
        <v>13</v>
      </c>
      <c r="C52" s="34">
        <v>6</v>
      </c>
      <c r="D52" s="34">
        <v>7</v>
      </c>
      <c r="E52" s="35">
        <v>38</v>
      </c>
      <c r="F52" s="33">
        <v>12</v>
      </c>
      <c r="G52" s="34">
        <v>7</v>
      </c>
      <c r="H52" s="34">
        <v>5</v>
      </c>
      <c r="I52" s="35">
        <v>73</v>
      </c>
      <c r="J52" s="33">
        <v>14</v>
      </c>
      <c r="K52" s="34">
        <v>7</v>
      </c>
      <c r="L52" s="34">
        <v>7</v>
      </c>
    </row>
    <row r="53" spans="1:12" s="97" customFormat="1" ht="18" customHeight="1">
      <c r="A53" s="40">
        <v>4</v>
      </c>
      <c r="B53" s="41">
        <v>5</v>
      </c>
      <c r="C53" s="42">
        <v>5</v>
      </c>
      <c r="D53" s="42">
        <v>0</v>
      </c>
      <c r="E53" s="43">
        <v>39</v>
      </c>
      <c r="F53" s="44">
        <v>19</v>
      </c>
      <c r="G53" s="42">
        <v>9</v>
      </c>
      <c r="H53" s="42">
        <v>10</v>
      </c>
      <c r="I53" s="43">
        <v>74</v>
      </c>
      <c r="J53" s="44">
        <v>9</v>
      </c>
      <c r="K53" s="42">
        <v>4</v>
      </c>
      <c r="L53" s="42">
        <v>5</v>
      </c>
    </row>
    <row r="54" spans="1:12" s="31" customFormat="1" ht="25.5" customHeight="1">
      <c r="A54" s="23" t="s">
        <v>13</v>
      </c>
      <c r="B54" s="24">
        <v>69</v>
      </c>
      <c r="C54" s="24">
        <v>35</v>
      </c>
      <c r="D54" s="24">
        <v>34</v>
      </c>
      <c r="E54" s="25" t="s">
        <v>14</v>
      </c>
      <c r="F54" s="24">
        <v>102</v>
      </c>
      <c r="G54" s="24">
        <v>52</v>
      </c>
      <c r="H54" s="24">
        <v>50</v>
      </c>
      <c r="I54" s="25" t="s">
        <v>15</v>
      </c>
      <c r="J54" s="24">
        <v>52</v>
      </c>
      <c r="K54" s="24">
        <v>26</v>
      </c>
      <c r="L54" s="24">
        <v>26</v>
      </c>
    </row>
    <row r="55" spans="1:12" s="97" customFormat="1" ht="15.75" customHeight="1">
      <c r="A55" s="32">
        <v>5</v>
      </c>
      <c r="B55" s="33">
        <v>10</v>
      </c>
      <c r="C55" s="34">
        <v>4</v>
      </c>
      <c r="D55" s="34">
        <v>6</v>
      </c>
      <c r="E55" s="35">
        <v>40</v>
      </c>
      <c r="F55" s="33">
        <v>17</v>
      </c>
      <c r="G55" s="34">
        <v>8</v>
      </c>
      <c r="H55" s="34">
        <v>9</v>
      </c>
      <c r="I55" s="35">
        <v>75</v>
      </c>
      <c r="J55" s="33">
        <v>12</v>
      </c>
      <c r="K55" s="34">
        <v>7</v>
      </c>
      <c r="L55" s="34">
        <v>5</v>
      </c>
    </row>
    <row r="56" spans="1:12" s="97" customFormat="1" ht="15.75" customHeight="1">
      <c r="A56" s="32">
        <v>6</v>
      </c>
      <c r="B56" s="33">
        <v>11</v>
      </c>
      <c r="C56" s="34">
        <v>8</v>
      </c>
      <c r="D56" s="34">
        <v>3</v>
      </c>
      <c r="E56" s="35">
        <v>41</v>
      </c>
      <c r="F56" s="33">
        <v>18</v>
      </c>
      <c r="G56" s="34">
        <v>9</v>
      </c>
      <c r="H56" s="34">
        <v>9</v>
      </c>
      <c r="I56" s="35">
        <v>76</v>
      </c>
      <c r="J56" s="33">
        <v>12</v>
      </c>
      <c r="K56" s="34">
        <v>3</v>
      </c>
      <c r="L56" s="34">
        <v>9</v>
      </c>
    </row>
    <row r="57" spans="1:12" s="97" customFormat="1" ht="15.75" customHeight="1">
      <c r="A57" s="32">
        <v>7</v>
      </c>
      <c r="B57" s="33">
        <v>12</v>
      </c>
      <c r="C57" s="34">
        <v>7</v>
      </c>
      <c r="D57" s="34">
        <v>5</v>
      </c>
      <c r="E57" s="35">
        <v>42</v>
      </c>
      <c r="F57" s="33">
        <v>22</v>
      </c>
      <c r="G57" s="34">
        <v>11</v>
      </c>
      <c r="H57" s="34">
        <v>11</v>
      </c>
      <c r="I57" s="35">
        <v>77</v>
      </c>
      <c r="J57" s="33">
        <v>11</v>
      </c>
      <c r="K57" s="34">
        <v>9</v>
      </c>
      <c r="L57" s="34">
        <v>2</v>
      </c>
    </row>
    <row r="58" spans="1:12" s="97" customFormat="1" ht="15.75" customHeight="1">
      <c r="A58" s="32">
        <v>8</v>
      </c>
      <c r="B58" s="33">
        <v>22</v>
      </c>
      <c r="C58" s="34">
        <v>12</v>
      </c>
      <c r="D58" s="34">
        <v>10</v>
      </c>
      <c r="E58" s="35">
        <v>43</v>
      </c>
      <c r="F58" s="33">
        <v>24</v>
      </c>
      <c r="G58" s="34">
        <v>17</v>
      </c>
      <c r="H58" s="34">
        <v>7</v>
      </c>
      <c r="I58" s="35">
        <v>78</v>
      </c>
      <c r="J58" s="33">
        <v>6</v>
      </c>
      <c r="K58" s="34">
        <v>1</v>
      </c>
      <c r="L58" s="34">
        <v>5</v>
      </c>
    </row>
    <row r="59" spans="1:12" s="97" customFormat="1" ht="18" customHeight="1">
      <c r="A59" s="40">
        <v>9</v>
      </c>
      <c r="B59" s="44">
        <v>14</v>
      </c>
      <c r="C59" s="42">
        <v>4</v>
      </c>
      <c r="D59" s="42">
        <v>10</v>
      </c>
      <c r="E59" s="43">
        <v>44</v>
      </c>
      <c r="F59" s="44">
        <v>21</v>
      </c>
      <c r="G59" s="42">
        <v>7</v>
      </c>
      <c r="H59" s="42">
        <v>14</v>
      </c>
      <c r="I59" s="43">
        <v>79</v>
      </c>
      <c r="J59" s="44">
        <v>11</v>
      </c>
      <c r="K59" s="42">
        <v>6</v>
      </c>
      <c r="L59" s="42">
        <v>5</v>
      </c>
    </row>
    <row r="60" spans="1:12" s="31" customFormat="1" ht="25.5" customHeight="1">
      <c r="A60" s="23" t="s">
        <v>23</v>
      </c>
      <c r="B60" s="24">
        <v>69</v>
      </c>
      <c r="C60" s="24">
        <v>38</v>
      </c>
      <c r="D60" s="24">
        <v>31</v>
      </c>
      <c r="E60" s="25" t="s">
        <v>24</v>
      </c>
      <c r="F60" s="24">
        <v>108</v>
      </c>
      <c r="G60" s="24">
        <v>52</v>
      </c>
      <c r="H60" s="24">
        <v>56</v>
      </c>
      <c r="I60" s="25" t="s">
        <v>25</v>
      </c>
      <c r="J60" s="24">
        <v>45</v>
      </c>
      <c r="K60" s="24">
        <v>17</v>
      </c>
      <c r="L60" s="24">
        <v>28</v>
      </c>
    </row>
    <row r="61" spans="1:12" s="97" customFormat="1" ht="15.75" customHeight="1">
      <c r="A61" s="32">
        <v>10</v>
      </c>
      <c r="B61" s="33">
        <v>10</v>
      </c>
      <c r="C61" s="34">
        <v>4</v>
      </c>
      <c r="D61" s="34">
        <v>6</v>
      </c>
      <c r="E61" s="35">
        <v>45</v>
      </c>
      <c r="F61" s="33">
        <v>21</v>
      </c>
      <c r="G61" s="34">
        <v>10</v>
      </c>
      <c r="H61" s="34">
        <v>11</v>
      </c>
      <c r="I61" s="35">
        <v>80</v>
      </c>
      <c r="J61" s="33">
        <v>11</v>
      </c>
      <c r="K61" s="34">
        <v>3</v>
      </c>
      <c r="L61" s="34">
        <v>8</v>
      </c>
    </row>
    <row r="62" spans="1:12" s="97" customFormat="1" ht="15.75" customHeight="1">
      <c r="A62" s="32">
        <v>11</v>
      </c>
      <c r="B62" s="33">
        <v>16</v>
      </c>
      <c r="C62" s="34">
        <v>10</v>
      </c>
      <c r="D62" s="34">
        <v>6</v>
      </c>
      <c r="E62" s="35">
        <v>46</v>
      </c>
      <c r="F62" s="33">
        <v>23</v>
      </c>
      <c r="G62" s="34">
        <v>13</v>
      </c>
      <c r="H62" s="34">
        <v>10</v>
      </c>
      <c r="I62" s="35">
        <v>81</v>
      </c>
      <c r="J62" s="33">
        <v>10</v>
      </c>
      <c r="K62" s="34">
        <v>3</v>
      </c>
      <c r="L62" s="34">
        <v>7</v>
      </c>
    </row>
    <row r="63" spans="1:12" s="97" customFormat="1" ht="15.75" customHeight="1">
      <c r="A63" s="32">
        <v>12</v>
      </c>
      <c r="B63" s="33">
        <v>7</v>
      </c>
      <c r="C63" s="34">
        <v>4</v>
      </c>
      <c r="D63" s="34">
        <v>3</v>
      </c>
      <c r="E63" s="35">
        <v>47</v>
      </c>
      <c r="F63" s="33">
        <v>23</v>
      </c>
      <c r="G63" s="34">
        <v>9</v>
      </c>
      <c r="H63" s="34">
        <v>14</v>
      </c>
      <c r="I63" s="35">
        <v>82</v>
      </c>
      <c r="J63" s="33">
        <v>6</v>
      </c>
      <c r="K63" s="34">
        <v>2</v>
      </c>
      <c r="L63" s="34">
        <v>4</v>
      </c>
    </row>
    <row r="64" spans="1:12" s="97" customFormat="1" ht="15.75" customHeight="1">
      <c r="A64" s="32">
        <v>13</v>
      </c>
      <c r="B64" s="33">
        <v>16</v>
      </c>
      <c r="C64" s="34">
        <v>9</v>
      </c>
      <c r="D64" s="34">
        <v>7</v>
      </c>
      <c r="E64" s="35">
        <v>48</v>
      </c>
      <c r="F64" s="33">
        <v>18</v>
      </c>
      <c r="G64" s="34">
        <v>7</v>
      </c>
      <c r="H64" s="34">
        <v>11</v>
      </c>
      <c r="I64" s="35">
        <v>83</v>
      </c>
      <c r="J64" s="33">
        <v>8</v>
      </c>
      <c r="K64" s="34">
        <v>4</v>
      </c>
      <c r="L64" s="34">
        <v>4</v>
      </c>
    </row>
    <row r="65" spans="1:12" s="97" customFormat="1" ht="18" customHeight="1">
      <c r="A65" s="40">
        <v>14</v>
      </c>
      <c r="B65" s="44">
        <v>20</v>
      </c>
      <c r="C65" s="42">
        <v>11</v>
      </c>
      <c r="D65" s="42">
        <v>9</v>
      </c>
      <c r="E65" s="43">
        <v>49</v>
      </c>
      <c r="F65" s="44">
        <v>23</v>
      </c>
      <c r="G65" s="42">
        <v>13</v>
      </c>
      <c r="H65" s="42">
        <v>10</v>
      </c>
      <c r="I65" s="43">
        <v>84</v>
      </c>
      <c r="J65" s="44">
        <v>10</v>
      </c>
      <c r="K65" s="42">
        <v>5</v>
      </c>
      <c r="L65" s="42">
        <v>5</v>
      </c>
    </row>
    <row r="66" spans="1:12" s="31" customFormat="1" ht="25.5" customHeight="1">
      <c r="A66" s="23" t="s">
        <v>26</v>
      </c>
      <c r="B66" s="24">
        <v>85</v>
      </c>
      <c r="C66" s="24">
        <v>43</v>
      </c>
      <c r="D66" s="24">
        <v>42</v>
      </c>
      <c r="E66" s="25" t="s">
        <v>27</v>
      </c>
      <c r="F66" s="24">
        <v>117</v>
      </c>
      <c r="G66" s="24">
        <v>58</v>
      </c>
      <c r="H66" s="24">
        <v>59</v>
      </c>
      <c r="I66" s="25" t="s">
        <v>28</v>
      </c>
      <c r="J66" s="24">
        <v>35</v>
      </c>
      <c r="K66" s="24">
        <v>12</v>
      </c>
      <c r="L66" s="24">
        <v>23</v>
      </c>
    </row>
    <row r="67" spans="1:12" s="97" customFormat="1" ht="15.75" customHeight="1">
      <c r="A67" s="32">
        <v>15</v>
      </c>
      <c r="B67" s="33">
        <v>17</v>
      </c>
      <c r="C67" s="34">
        <v>10</v>
      </c>
      <c r="D67" s="34">
        <v>7</v>
      </c>
      <c r="E67" s="35">
        <v>50</v>
      </c>
      <c r="F67" s="33">
        <v>18</v>
      </c>
      <c r="G67" s="34">
        <v>9</v>
      </c>
      <c r="H67" s="34">
        <v>9</v>
      </c>
      <c r="I67" s="35">
        <v>85</v>
      </c>
      <c r="J67" s="33">
        <v>13</v>
      </c>
      <c r="K67" s="34">
        <v>5</v>
      </c>
      <c r="L67" s="34">
        <v>8</v>
      </c>
    </row>
    <row r="68" spans="1:12" s="97" customFormat="1" ht="15.75" customHeight="1">
      <c r="A68" s="32">
        <v>16</v>
      </c>
      <c r="B68" s="33">
        <v>15</v>
      </c>
      <c r="C68" s="34">
        <v>5</v>
      </c>
      <c r="D68" s="34">
        <v>10</v>
      </c>
      <c r="E68" s="35">
        <v>51</v>
      </c>
      <c r="F68" s="33">
        <v>20</v>
      </c>
      <c r="G68" s="34">
        <v>9</v>
      </c>
      <c r="H68" s="34">
        <v>11</v>
      </c>
      <c r="I68" s="35">
        <v>86</v>
      </c>
      <c r="J68" s="33">
        <v>10</v>
      </c>
      <c r="K68" s="34">
        <v>1</v>
      </c>
      <c r="L68" s="34">
        <v>9</v>
      </c>
    </row>
    <row r="69" spans="1:12" s="97" customFormat="1" ht="15.75" customHeight="1">
      <c r="A69" s="32">
        <v>17</v>
      </c>
      <c r="B69" s="33">
        <v>13</v>
      </c>
      <c r="C69" s="34">
        <v>8</v>
      </c>
      <c r="D69" s="34">
        <v>5</v>
      </c>
      <c r="E69" s="35">
        <v>52</v>
      </c>
      <c r="F69" s="33">
        <v>28</v>
      </c>
      <c r="G69" s="34">
        <v>14</v>
      </c>
      <c r="H69" s="34">
        <v>14</v>
      </c>
      <c r="I69" s="35">
        <v>87</v>
      </c>
      <c r="J69" s="33">
        <v>6</v>
      </c>
      <c r="K69" s="34">
        <v>3</v>
      </c>
      <c r="L69" s="34">
        <v>3</v>
      </c>
    </row>
    <row r="70" spans="1:12" s="97" customFormat="1" ht="15.75" customHeight="1">
      <c r="A70" s="32">
        <v>18</v>
      </c>
      <c r="B70" s="33">
        <v>19</v>
      </c>
      <c r="C70" s="34">
        <v>11</v>
      </c>
      <c r="D70" s="34">
        <v>8</v>
      </c>
      <c r="E70" s="35">
        <v>53</v>
      </c>
      <c r="F70" s="33">
        <v>26</v>
      </c>
      <c r="G70" s="34">
        <v>11</v>
      </c>
      <c r="H70" s="34">
        <v>15</v>
      </c>
      <c r="I70" s="35">
        <v>88</v>
      </c>
      <c r="J70" s="33">
        <v>4</v>
      </c>
      <c r="K70" s="34">
        <v>2</v>
      </c>
      <c r="L70" s="34">
        <v>2</v>
      </c>
    </row>
    <row r="71" spans="1:12" s="97" customFormat="1" ht="18" customHeight="1">
      <c r="A71" s="40">
        <v>19</v>
      </c>
      <c r="B71" s="44">
        <v>21</v>
      </c>
      <c r="C71" s="42">
        <v>9</v>
      </c>
      <c r="D71" s="42">
        <v>12</v>
      </c>
      <c r="E71" s="43">
        <v>54</v>
      </c>
      <c r="F71" s="44">
        <v>25</v>
      </c>
      <c r="G71" s="42">
        <v>15</v>
      </c>
      <c r="H71" s="42">
        <v>10</v>
      </c>
      <c r="I71" s="43">
        <v>89</v>
      </c>
      <c r="J71" s="44">
        <v>2</v>
      </c>
      <c r="K71" s="42">
        <v>1</v>
      </c>
      <c r="L71" s="42">
        <v>1</v>
      </c>
    </row>
    <row r="72" spans="1:12" s="31" customFormat="1" ht="25.5" customHeight="1">
      <c r="A72" s="23" t="s">
        <v>29</v>
      </c>
      <c r="B72" s="24">
        <v>77</v>
      </c>
      <c r="C72" s="24">
        <v>30</v>
      </c>
      <c r="D72" s="24">
        <v>47</v>
      </c>
      <c r="E72" s="25" t="s">
        <v>30</v>
      </c>
      <c r="F72" s="24">
        <v>101</v>
      </c>
      <c r="G72" s="24">
        <v>52</v>
      </c>
      <c r="H72" s="24">
        <v>49</v>
      </c>
      <c r="I72" s="25" t="s">
        <v>31</v>
      </c>
      <c r="J72" s="24">
        <v>15</v>
      </c>
      <c r="K72" s="24">
        <v>5</v>
      </c>
      <c r="L72" s="24">
        <v>10</v>
      </c>
    </row>
    <row r="73" spans="1:12" s="97" customFormat="1" ht="15.75" customHeight="1">
      <c r="A73" s="32">
        <v>20</v>
      </c>
      <c r="B73" s="33">
        <v>12</v>
      </c>
      <c r="C73" s="34">
        <v>3</v>
      </c>
      <c r="D73" s="34">
        <v>9</v>
      </c>
      <c r="E73" s="35">
        <v>55</v>
      </c>
      <c r="F73" s="33">
        <v>22</v>
      </c>
      <c r="G73" s="34">
        <v>9</v>
      </c>
      <c r="H73" s="34">
        <v>13</v>
      </c>
      <c r="I73" s="35">
        <v>90</v>
      </c>
      <c r="J73" s="33">
        <v>4</v>
      </c>
      <c r="K73" s="34">
        <v>1</v>
      </c>
      <c r="L73" s="34">
        <v>3</v>
      </c>
    </row>
    <row r="74" spans="1:12" s="97" customFormat="1" ht="15.75" customHeight="1">
      <c r="A74" s="32">
        <v>21</v>
      </c>
      <c r="B74" s="33">
        <v>15</v>
      </c>
      <c r="C74" s="34">
        <v>7</v>
      </c>
      <c r="D74" s="34">
        <v>8</v>
      </c>
      <c r="E74" s="35">
        <v>56</v>
      </c>
      <c r="F74" s="33">
        <v>21</v>
      </c>
      <c r="G74" s="34">
        <v>12</v>
      </c>
      <c r="H74" s="34">
        <v>9</v>
      </c>
      <c r="I74" s="35">
        <v>91</v>
      </c>
      <c r="J74" s="33">
        <v>4</v>
      </c>
      <c r="K74" s="34">
        <v>1</v>
      </c>
      <c r="L74" s="34">
        <v>3</v>
      </c>
    </row>
    <row r="75" spans="1:12" s="97" customFormat="1" ht="15.75" customHeight="1">
      <c r="A75" s="32">
        <v>22</v>
      </c>
      <c r="B75" s="33">
        <v>21</v>
      </c>
      <c r="C75" s="34">
        <v>10</v>
      </c>
      <c r="D75" s="34">
        <v>11</v>
      </c>
      <c r="E75" s="35">
        <v>57</v>
      </c>
      <c r="F75" s="33">
        <v>18</v>
      </c>
      <c r="G75" s="34">
        <v>8</v>
      </c>
      <c r="H75" s="34">
        <v>10</v>
      </c>
      <c r="I75" s="35">
        <v>92</v>
      </c>
      <c r="J75" s="33">
        <v>2</v>
      </c>
      <c r="K75" s="34">
        <v>0</v>
      </c>
      <c r="L75" s="34">
        <v>2</v>
      </c>
    </row>
    <row r="76" spans="1:12" s="97" customFormat="1" ht="15.75" customHeight="1">
      <c r="A76" s="32">
        <v>23</v>
      </c>
      <c r="B76" s="33">
        <v>14</v>
      </c>
      <c r="C76" s="34">
        <v>7</v>
      </c>
      <c r="D76" s="34">
        <v>7</v>
      </c>
      <c r="E76" s="35">
        <v>58</v>
      </c>
      <c r="F76" s="33">
        <v>17</v>
      </c>
      <c r="G76" s="34">
        <v>8</v>
      </c>
      <c r="H76" s="34">
        <v>9</v>
      </c>
      <c r="I76" s="35">
        <v>93</v>
      </c>
      <c r="J76" s="33">
        <v>5</v>
      </c>
      <c r="K76" s="34">
        <v>3</v>
      </c>
      <c r="L76" s="34">
        <v>2</v>
      </c>
    </row>
    <row r="77" spans="1:12" s="97" customFormat="1" ht="18" customHeight="1">
      <c r="A77" s="40">
        <v>24</v>
      </c>
      <c r="B77" s="44">
        <v>15</v>
      </c>
      <c r="C77" s="42">
        <v>3</v>
      </c>
      <c r="D77" s="42">
        <v>12</v>
      </c>
      <c r="E77" s="43">
        <v>59</v>
      </c>
      <c r="F77" s="44">
        <v>23</v>
      </c>
      <c r="G77" s="42">
        <v>15</v>
      </c>
      <c r="H77" s="42">
        <v>8</v>
      </c>
      <c r="I77" s="43">
        <v>94</v>
      </c>
      <c r="J77" s="44">
        <v>0</v>
      </c>
      <c r="K77" s="42">
        <v>0</v>
      </c>
      <c r="L77" s="42">
        <v>0</v>
      </c>
    </row>
    <row r="78" spans="1:12" s="31" customFormat="1" ht="25.5" customHeight="1">
      <c r="A78" s="23" t="s">
        <v>32</v>
      </c>
      <c r="B78" s="24">
        <v>87</v>
      </c>
      <c r="C78" s="24">
        <v>43</v>
      </c>
      <c r="D78" s="24">
        <v>44</v>
      </c>
      <c r="E78" s="25" t="s">
        <v>33</v>
      </c>
      <c r="F78" s="24">
        <v>89</v>
      </c>
      <c r="G78" s="24">
        <v>42</v>
      </c>
      <c r="H78" s="24">
        <v>47</v>
      </c>
      <c r="I78" s="64" t="s">
        <v>34</v>
      </c>
      <c r="J78" s="24">
        <v>0</v>
      </c>
      <c r="K78" s="24">
        <v>0</v>
      </c>
      <c r="L78" s="24">
        <v>0</v>
      </c>
    </row>
    <row r="79" spans="1:12" s="97" customFormat="1" ht="15.75" customHeight="1">
      <c r="A79" s="32">
        <v>25</v>
      </c>
      <c r="B79" s="33">
        <v>17</v>
      </c>
      <c r="C79" s="34">
        <v>9</v>
      </c>
      <c r="D79" s="34">
        <v>8</v>
      </c>
      <c r="E79" s="35">
        <v>60</v>
      </c>
      <c r="F79" s="33">
        <v>16</v>
      </c>
      <c r="G79" s="34">
        <v>8</v>
      </c>
      <c r="H79" s="34">
        <v>8</v>
      </c>
      <c r="I79" s="35">
        <v>95</v>
      </c>
      <c r="J79" s="33">
        <v>0</v>
      </c>
      <c r="K79" s="34">
        <v>0</v>
      </c>
      <c r="L79" s="34">
        <v>0</v>
      </c>
    </row>
    <row r="80" spans="1:12" s="97" customFormat="1" ht="15.75" customHeight="1">
      <c r="A80" s="32">
        <v>26</v>
      </c>
      <c r="B80" s="33">
        <v>23</v>
      </c>
      <c r="C80" s="34">
        <v>11</v>
      </c>
      <c r="D80" s="34">
        <v>12</v>
      </c>
      <c r="E80" s="35">
        <v>61</v>
      </c>
      <c r="F80" s="33">
        <v>22</v>
      </c>
      <c r="G80" s="34">
        <v>10</v>
      </c>
      <c r="H80" s="34">
        <v>12</v>
      </c>
      <c r="I80" s="35">
        <v>96</v>
      </c>
      <c r="J80" s="33">
        <v>0</v>
      </c>
      <c r="K80" s="34">
        <v>0</v>
      </c>
      <c r="L80" s="34">
        <v>0</v>
      </c>
    </row>
    <row r="81" spans="1:13" s="97" customFormat="1" ht="15.75" customHeight="1">
      <c r="A81" s="32">
        <v>27</v>
      </c>
      <c r="B81" s="33">
        <v>17</v>
      </c>
      <c r="C81" s="34">
        <v>9</v>
      </c>
      <c r="D81" s="34">
        <v>8</v>
      </c>
      <c r="E81" s="35">
        <v>62</v>
      </c>
      <c r="F81" s="33">
        <v>16</v>
      </c>
      <c r="G81" s="34">
        <v>8</v>
      </c>
      <c r="H81" s="34">
        <v>8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12</v>
      </c>
      <c r="C82" s="34">
        <v>4</v>
      </c>
      <c r="D82" s="34">
        <v>8</v>
      </c>
      <c r="E82" s="35">
        <v>63</v>
      </c>
      <c r="F82" s="33">
        <v>15</v>
      </c>
      <c r="G82" s="34">
        <v>6</v>
      </c>
      <c r="H82" s="34">
        <v>9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18</v>
      </c>
      <c r="C83" s="42">
        <v>10</v>
      </c>
      <c r="D83" s="42">
        <v>8</v>
      </c>
      <c r="E83" s="43">
        <v>64</v>
      </c>
      <c r="F83" s="44">
        <v>20</v>
      </c>
      <c r="G83" s="42">
        <v>10</v>
      </c>
      <c r="H83" s="42">
        <v>10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67</v>
      </c>
      <c r="C84" s="24">
        <v>39</v>
      </c>
      <c r="D84" s="24">
        <v>28</v>
      </c>
      <c r="E84" s="25" t="s">
        <v>36</v>
      </c>
      <c r="F84" s="24">
        <v>114</v>
      </c>
      <c r="G84" s="24">
        <v>56</v>
      </c>
      <c r="H84" s="24">
        <v>58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12</v>
      </c>
      <c r="C85" s="34">
        <v>6</v>
      </c>
      <c r="D85" s="34">
        <v>6</v>
      </c>
      <c r="E85" s="35">
        <v>65</v>
      </c>
      <c r="F85" s="33">
        <v>19</v>
      </c>
      <c r="G85" s="34">
        <v>9</v>
      </c>
      <c r="H85" s="34">
        <v>10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14</v>
      </c>
      <c r="C86" s="34">
        <v>8</v>
      </c>
      <c r="D86" s="34">
        <v>6</v>
      </c>
      <c r="E86" s="35">
        <v>66</v>
      </c>
      <c r="F86" s="33">
        <v>21</v>
      </c>
      <c r="G86" s="34">
        <v>16</v>
      </c>
      <c r="H86" s="34">
        <v>5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16</v>
      </c>
      <c r="C87" s="34">
        <v>11</v>
      </c>
      <c r="D87" s="34">
        <v>5</v>
      </c>
      <c r="E87" s="35">
        <v>67</v>
      </c>
      <c r="F87" s="33">
        <v>22</v>
      </c>
      <c r="G87" s="34">
        <v>8</v>
      </c>
      <c r="H87" s="34">
        <v>14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16</v>
      </c>
      <c r="C88" s="34">
        <v>10</v>
      </c>
      <c r="D88" s="34">
        <v>6</v>
      </c>
      <c r="E88" s="35">
        <v>68</v>
      </c>
      <c r="F88" s="33">
        <v>26</v>
      </c>
      <c r="G88" s="34">
        <v>12</v>
      </c>
      <c r="H88" s="34">
        <v>14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9</v>
      </c>
      <c r="C89" s="34">
        <v>4</v>
      </c>
      <c r="D89" s="34">
        <v>5</v>
      </c>
      <c r="E89" s="35">
        <v>69</v>
      </c>
      <c r="F89" s="33">
        <v>26</v>
      </c>
      <c r="G89" s="34">
        <v>11</v>
      </c>
      <c r="H89" s="34">
        <v>15</v>
      </c>
      <c r="I89" s="75" t="s">
        <v>8</v>
      </c>
      <c r="J89" s="69">
        <v>1422</v>
      </c>
      <c r="K89" s="69">
        <v>701</v>
      </c>
      <c r="L89" s="69">
        <v>721</v>
      </c>
    </row>
    <row r="90" spans="1:13" s="106" customFormat="1" ht="24" customHeight="1" thickTop="1" thickBot="1">
      <c r="A90" s="81" t="s">
        <v>38</v>
      </c>
      <c r="B90" s="82">
        <v>180</v>
      </c>
      <c r="C90" s="83">
        <v>97</v>
      </c>
      <c r="D90" s="83">
        <v>83</v>
      </c>
      <c r="E90" s="84" t="s">
        <v>39</v>
      </c>
      <c r="F90" s="83">
        <v>925</v>
      </c>
      <c r="G90" s="83">
        <v>460</v>
      </c>
      <c r="H90" s="83">
        <v>465</v>
      </c>
      <c r="I90" s="85" t="s">
        <v>40</v>
      </c>
      <c r="J90" s="83">
        <v>317</v>
      </c>
      <c r="K90" s="83">
        <v>144</v>
      </c>
      <c r="L90" s="83">
        <v>173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109</v>
      </c>
      <c r="L91" s="9"/>
      <c r="M91" s="97" t="s">
        <v>310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71</v>
      </c>
      <c r="C93" s="24">
        <v>44</v>
      </c>
      <c r="D93" s="24">
        <v>27</v>
      </c>
      <c r="E93" s="25" t="s">
        <v>10</v>
      </c>
      <c r="F93" s="24">
        <v>105</v>
      </c>
      <c r="G93" s="24">
        <v>55</v>
      </c>
      <c r="H93" s="24">
        <v>50</v>
      </c>
      <c r="I93" s="25" t="s">
        <v>11</v>
      </c>
      <c r="J93" s="24">
        <v>84</v>
      </c>
      <c r="K93" s="24">
        <v>34</v>
      </c>
      <c r="L93" s="24">
        <v>50</v>
      </c>
    </row>
    <row r="94" spans="1:13" s="97" customFormat="1" ht="15.75" customHeight="1">
      <c r="A94" s="32">
        <v>0</v>
      </c>
      <c r="B94" s="33">
        <v>19</v>
      </c>
      <c r="C94" s="34">
        <v>15</v>
      </c>
      <c r="D94" s="34">
        <v>4</v>
      </c>
      <c r="E94" s="35">
        <v>35</v>
      </c>
      <c r="F94" s="33">
        <v>19</v>
      </c>
      <c r="G94" s="34">
        <v>6</v>
      </c>
      <c r="H94" s="34">
        <v>13</v>
      </c>
      <c r="I94" s="35">
        <v>70</v>
      </c>
      <c r="J94" s="33">
        <v>21</v>
      </c>
      <c r="K94" s="34">
        <v>9</v>
      </c>
      <c r="L94" s="34">
        <v>12</v>
      </c>
    </row>
    <row r="95" spans="1:13" s="97" customFormat="1" ht="15.75" customHeight="1">
      <c r="A95" s="32">
        <v>1</v>
      </c>
      <c r="B95" s="33">
        <v>12</v>
      </c>
      <c r="C95" s="34">
        <v>9</v>
      </c>
      <c r="D95" s="34">
        <v>3</v>
      </c>
      <c r="E95" s="35">
        <v>36</v>
      </c>
      <c r="F95" s="33">
        <v>16</v>
      </c>
      <c r="G95" s="34">
        <v>11</v>
      </c>
      <c r="H95" s="34">
        <v>5</v>
      </c>
      <c r="I95" s="35">
        <v>71</v>
      </c>
      <c r="J95" s="33">
        <v>12</v>
      </c>
      <c r="K95" s="34">
        <v>2</v>
      </c>
      <c r="L95" s="34">
        <v>10</v>
      </c>
    </row>
    <row r="96" spans="1:13" s="97" customFormat="1" ht="15.75" customHeight="1">
      <c r="A96" s="32">
        <v>2</v>
      </c>
      <c r="B96" s="33">
        <v>12</v>
      </c>
      <c r="C96" s="34">
        <v>5</v>
      </c>
      <c r="D96" s="34">
        <v>7</v>
      </c>
      <c r="E96" s="35">
        <v>37</v>
      </c>
      <c r="F96" s="33">
        <v>23</v>
      </c>
      <c r="G96" s="34">
        <v>9</v>
      </c>
      <c r="H96" s="34">
        <v>14</v>
      </c>
      <c r="I96" s="35">
        <v>72</v>
      </c>
      <c r="J96" s="33">
        <v>14</v>
      </c>
      <c r="K96" s="34">
        <v>6</v>
      </c>
      <c r="L96" s="34">
        <v>8</v>
      </c>
    </row>
    <row r="97" spans="1:12" s="97" customFormat="1" ht="15.75" customHeight="1">
      <c r="A97" s="32">
        <v>3</v>
      </c>
      <c r="B97" s="33">
        <v>11</v>
      </c>
      <c r="C97" s="34">
        <v>7</v>
      </c>
      <c r="D97" s="34">
        <v>4</v>
      </c>
      <c r="E97" s="35">
        <v>38</v>
      </c>
      <c r="F97" s="33">
        <v>25</v>
      </c>
      <c r="G97" s="34">
        <v>13</v>
      </c>
      <c r="H97" s="34">
        <v>12</v>
      </c>
      <c r="I97" s="35">
        <v>73</v>
      </c>
      <c r="J97" s="33">
        <v>21</v>
      </c>
      <c r="K97" s="34">
        <v>9</v>
      </c>
      <c r="L97" s="34">
        <v>12</v>
      </c>
    </row>
    <row r="98" spans="1:12" s="97" customFormat="1" ht="18" customHeight="1">
      <c r="A98" s="40">
        <v>4</v>
      </c>
      <c r="B98" s="41">
        <v>17</v>
      </c>
      <c r="C98" s="42">
        <v>8</v>
      </c>
      <c r="D98" s="42">
        <v>9</v>
      </c>
      <c r="E98" s="43">
        <v>39</v>
      </c>
      <c r="F98" s="44">
        <v>22</v>
      </c>
      <c r="G98" s="42">
        <v>16</v>
      </c>
      <c r="H98" s="42">
        <v>6</v>
      </c>
      <c r="I98" s="43">
        <v>74</v>
      </c>
      <c r="J98" s="44">
        <v>16</v>
      </c>
      <c r="K98" s="42">
        <v>8</v>
      </c>
      <c r="L98" s="42">
        <v>8</v>
      </c>
    </row>
    <row r="99" spans="1:12" s="31" customFormat="1" ht="25.5" customHeight="1">
      <c r="A99" s="23" t="s">
        <v>13</v>
      </c>
      <c r="B99" s="24">
        <v>70</v>
      </c>
      <c r="C99" s="24">
        <v>34</v>
      </c>
      <c r="D99" s="24">
        <v>36</v>
      </c>
      <c r="E99" s="25" t="s">
        <v>14</v>
      </c>
      <c r="F99" s="24">
        <v>123</v>
      </c>
      <c r="G99" s="24">
        <v>55</v>
      </c>
      <c r="H99" s="24">
        <v>68</v>
      </c>
      <c r="I99" s="25" t="s">
        <v>15</v>
      </c>
      <c r="J99" s="24">
        <v>69</v>
      </c>
      <c r="K99" s="24">
        <v>40</v>
      </c>
      <c r="L99" s="24">
        <v>29</v>
      </c>
    </row>
    <row r="100" spans="1:12" s="97" customFormat="1" ht="15.75" customHeight="1">
      <c r="A100" s="32">
        <v>5</v>
      </c>
      <c r="B100" s="33">
        <v>9</v>
      </c>
      <c r="C100" s="34">
        <v>2</v>
      </c>
      <c r="D100" s="34">
        <v>7</v>
      </c>
      <c r="E100" s="35">
        <v>40</v>
      </c>
      <c r="F100" s="33">
        <v>27</v>
      </c>
      <c r="G100" s="34">
        <v>15</v>
      </c>
      <c r="H100" s="34">
        <v>12</v>
      </c>
      <c r="I100" s="35">
        <v>75</v>
      </c>
      <c r="J100" s="33">
        <v>11</v>
      </c>
      <c r="K100" s="34">
        <v>9</v>
      </c>
      <c r="L100" s="34">
        <v>2</v>
      </c>
    </row>
    <row r="101" spans="1:12" s="97" customFormat="1" ht="15.75" customHeight="1">
      <c r="A101" s="32">
        <v>6</v>
      </c>
      <c r="B101" s="33">
        <v>17</v>
      </c>
      <c r="C101" s="34">
        <v>9</v>
      </c>
      <c r="D101" s="34">
        <v>8</v>
      </c>
      <c r="E101" s="35">
        <v>41</v>
      </c>
      <c r="F101" s="33">
        <v>30</v>
      </c>
      <c r="G101" s="34">
        <v>8</v>
      </c>
      <c r="H101" s="34">
        <v>22</v>
      </c>
      <c r="I101" s="35">
        <v>76</v>
      </c>
      <c r="J101" s="33">
        <v>22</v>
      </c>
      <c r="K101" s="34">
        <v>9</v>
      </c>
      <c r="L101" s="34">
        <v>13</v>
      </c>
    </row>
    <row r="102" spans="1:12" s="97" customFormat="1" ht="15.75" customHeight="1">
      <c r="A102" s="32">
        <v>7</v>
      </c>
      <c r="B102" s="33">
        <v>9</v>
      </c>
      <c r="C102" s="34">
        <v>5</v>
      </c>
      <c r="D102" s="34">
        <v>4</v>
      </c>
      <c r="E102" s="35">
        <v>42</v>
      </c>
      <c r="F102" s="33">
        <v>20</v>
      </c>
      <c r="G102" s="34">
        <v>10</v>
      </c>
      <c r="H102" s="34">
        <v>10</v>
      </c>
      <c r="I102" s="35">
        <v>77</v>
      </c>
      <c r="J102" s="33">
        <v>15</v>
      </c>
      <c r="K102" s="34">
        <v>7</v>
      </c>
      <c r="L102" s="34">
        <v>8</v>
      </c>
    </row>
    <row r="103" spans="1:12" s="97" customFormat="1" ht="15.75" customHeight="1">
      <c r="A103" s="32">
        <v>8</v>
      </c>
      <c r="B103" s="33">
        <v>11</v>
      </c>
      <c r="C103" s="34">
        <v>2</v>
      </c>
      <c r="D103" s="34">
        <v>9</v>
      </c>
      <c r="E103" s="35">
        <v>43</v>
      </c>
      <c r="F103" s="33">
        <v>16</v>
      </c>
      <c r="G103" s="34">
        <v>5</v>
      </c>
      <c r="H103" s="34">
        <v>11</v>
      </c>
      <c r="I103" s="35">
        <v>78</v>
      </c>
      <c r="J103" s="33">
        <v>13</v>
      </c>
      <c r="K103" s="34">
        <v>8</v>
      </c>
      <c r="L103" s="34">
        <v>5</v>
      </c>
    </row>
    <row r="104" spans="1:12" s="97" customFormat="1" ht="18" customHeight="1">
      <c r="A104" s="40">
        <v>9</v>
      </c>
      <c r="B104" s="44">
        <v>24</v>
      </c>
      <c r="C104" s="42">
        <v>16</v>
      </c>
      <c r="D104" s="42">
        <v>8</v>
      </c>
      <c r="E104" s="43">
        <v>44</v>
      </c>
      <c r="F104" s="44">
        <v>30</v>
      </c>
      <c r="G104" s="42">
        <v>17</v>
      </c>
      <c r="H104" s="42">
        <v>13</v>
      </c>
      <c r="I104" s="43">
        <v>79</v>
      </c>
      <c r="J104" s="44">
        <v>8</v>
      </c>
      <c r="K104" s="42">
        <v>7</v>
      </c>
      <c r="L104" s="42">
        <v>1</v>
      </c>
    </row>
    <row r="105" spans="1:12" s="31" customFormat="1" ht="25.5" customHeight="1">
      <c r="A105" s="23" t="s">
        <v>23</v>
      </c>
      <c r="B105" s="24">
        <v>73</v>
      </c>
      <c r="C105" s="24">
        <v>41</v>
      </c>
      <c r="D105" s="24">
        <v>32</v>
      </c>
      <c r="E105" s="25" t="s">
        <v>24</v>
      </c>
      <c r="F105" s="24">
        <v>140</v>
      </c>
      <c r="G105" s="24">
        <v>71</v>
      </c>
      <c r="H105" s="24">
        <v>69</v>
      </c>
      <c r="I105" s="25" t="s">
        <v>25</v>
      </c>
      <c r="J105" s="24">
        <v>34</v>
      </c>
      <c r="K105" s="24">
        <v>12</v>
      </c>
      <c r="L105" s="24">
        <v>22</v>
      </c>
    </row>
    <row r="106" spans="1:12" s="97" customFormat="1" ht="15.75" customHeight="1">
      <c r="A106" s="32">
        <v>10</v>
      </c>
      <c r="B106" s="33">
        <v>9</v>
      </c>
      <c r="C106" s="34">
        <v>7</v>
      </c>
      <c r="D106" s="34">
        <v>2</v>
      </c>
      <c r="E106" s="35">
        <v>45</v>
      </c>
      <c r="F106" s="33">
        <v>28</v>
      </c>
      <c r="G106" s="34">
        <v>15</v>
      </c>
      <c r="H106" s="34">
        <v>13</v>
      </c>
      <c r="I106" s="35">
        <v>80</v>
      </c>
      <c r="J106" s="33">
        <v>9</v>
      </c>
      <c r="K106" s="34">
        <v>4</v>
      </c>
      <c r="L106" s="34">
        <v>5</v>
      </c>
    </row>
    <row r="107" spans="1:12" s="97" customFormat="1" ht="15.75" customHeight="1">
      <c r="A107" s="32">
        <v>11</v>
      </c>
      <c r="B107" s="33">
        <v>17</v>
      </c>
      <c r="C107" s="34">
        <v>8</v>
      </c>
      <c r="D107" s="34">
        <v>9</v>
      </c>
      <c r="E107" s="35">
        <v>46</v>
      </c>
      <c r="F107" s="33">
        <v>25</v>
      </c>
      <c r="G107" s="34">
        <v>12</v>
      </c>
      <c r="H107" s="34">
        <v>13</v>
      </c>
      <c r="I107" s="35">
        <v>81</v>
      </c>
      <c r="J107" s="33">
        <v>5</v>
      </c>
      <c r="K107" s="34">
        <v>2</v>
      </c>
      <c r="L107" s="34">
        <v>3</v>
      </c>
    </row>
    <row r="108" spans="1:12" s="97" customFormat="1" ht="15.75" customHeight="1">
      <c r="A108" s="32">
        <v>12</v>
      </c>
      <c r="B108" s="33">
        <v>9</v>
      </c>
      <c r="C108" s="34">
        <v>5</v>
      </c>
      <c r="D108" s="34">
        <v>4</v>
      </c>
      <c r="E108" s="35">
        <v>47</v>
      </c>
      <c r="F108" s="33">
        <v>27</v>
      </c>
      <c r="G108" s="34">
        <v>17</v>
      </c>
      <c r="H108" s="34">
        <v>10</v>
      </c>
      <c r="I108" s="35">
        <v>82</v>
      </c>
      <c r="J108" s="33">
        <v>7</v>
      </c>
      <c r="K108" s="34">
        <v>1</v>
      </c>
      <c r="L108" s="34">
        <v>6</v>
      </c>
    </row>
    <row r="109" spans="1:12" s="97" customFormat="1" ht="15.75" customHeight="1">
      <c r="A109" s="32">
        <v>13</v>
      </c>
      <c r="B109" s="33">
        <v>19</v>
      </c>
      <c r="C109" s="34">
        <v>7</v>
      </c>
      <c r="D109" s="34">
        <v>12</v>
      </c>
      <c r="E109" s="35">
        <v>48</v>
      </c>
      <c r="F109" s="33">
        <v>31</v>
      </c>
      <c r="G109" s="34">
        <v>11</v>
      </c>
      <c r="H109" s="34">
        <v>20</v>
      </c>
      <c r="I109" s="35">
        <v>83</v>
      </c>
      <c r="J109" s="33">
        <v>10</v>
      </c>
      <c r="K109" s="34">
        <v>3</v>
      </c>
      <c r="L109" s="34">
        <v>7</v>
      </c>
    </row>
    <row r="110" spans="1:12" s="97" customFormat="1" ht="18" customHeight="1">
      <c r="A110" s="40">
        <v>14</v>
      </c>
      <c r="B110" s="44">
        <v>19</v>
      </c>
      <c r="C110" s="42">
        <v>14</v>
      </c>
      <c r="D110" s="42">
        <v>5</v>
      </c>
      <c r="E110" s="43">
        <v>49</v>
      </c>
      <c r="F110" s="44">
        <v>29</v>
      </c>
      <c r="G110" s="42">
        <v>16</v>
      </c>
      <c r="H110" s="42">
        <v>13</v>
      </c>
      <c r="I110" s="43">
        <v>84</v>
      </c>
      <c r="J110" s="44">
        <v>3</v>
      </c>
      <c r="K110" s="42">
        <v>2</v>
      </c>
      <c r="L110" s="42">
        <v>1</v>
      </c>
    </row>
    <row r="111" spans="1:12" s="31" customFormat="1" ht="25.5" customHeight="1">
      <c r="A111" s="23" t="s">
        <v>26</v>
      </c>
      <c r="B111" s="24">
        <v>94</v>
      </c>
      <c r="C111" s="24">
        <v>45</v>
      </c>
      <c r="D111" s="24">
        <v>49</v>
      </c>
      <c r="E111" s="25" t="s">
        <v>27</v>
      </c>
      <c r="F111" s="24">
        <v>143</v>
      </c>
      <c r="G111" s="24">
        <v>65</v>
      </c>
      <c r="H111" s="24">
        <v>78</v>
      </c>
      <c r="I111" s="25" t="s">
        <v>28</v>
      </c>
      <c r="J111" s="24">
        <v>16</v>
      </c>
      <c r="K111" s="24">
        <v>9</v>
      </c>
      <c r="L111" s="24">
        <v>7</v>
      </c>
    </row>
    <row r="112" spans="1:12" s="97" customFormat="1" ht="15.75" customHeight="1">
      <c r="A112" s="32">
        <v>15</v>
      </c>
      <c r="B112" s="33">
        <v>13</v>
      </c>
      <c r="C112" s="34">
        <v>5</v>
      </c>
      <c r="D112" s="34">
        <v>8</v>
      </c>
      <c r="E112" s="35">
        <v>50</v>
      </c>
      <c r="F112" s="33">
        <v>36</v>
      </c>
      <c r="G112" s="34">
        <v>17</v>
      </c>
      <c r="H112" s="34">
        <v>19</v>
      </c>
      <c r="I112" s="35">
        <v>85</v>
      </c>
      <c r="J112" s="33">
        <v>1</v>
      </c>
      <c r="K112" s="34">
        <v>0</v>
      </c>
      <c r="L112" s="34">
        <v>1</v>
      </c>
    </row>
    <row r="113" spans="1:12" s="97" customFormat="1" ht="15.75" customHeight="1">
      <c r="A113" s="32">
        <v>16</v>
      </c>
      <c r="B113" s="33">
        <v>21</v>
      </c>
      <c r="C113" s="34">
        <v>8</v>
      </c>
      <c r="D113" s="34">
        <v>13</v>
      </c>
      <c r="E113" s="35">
        <v>51</v>
      </c>
      <c r="F113" s="33">
        <v>22</v>
      </c>
      <c r="G113" s="34">
        <v>9</v>
      </c>
      <c r="H113" s="34">
        <v>13</v>
      </c>
      <c r="I113" s="35">
        <v>86</v>
      </c>
      <c r="J113" s="33">
        <v>6</v>
      </c>
      <c r="K113" s="34">
        <v>3</v>
      </c>
      <c r="L113" s="34">
        <v>3</v>
      </c>
    </row>
    <row r="114" spans="1:12" s="97" customFormat="1" ht="15.75" customHeight="1">
      <c r="A114" s="32">
        <v>17</v>
      </c>
      <c r="B114" s="33">
        <v>26</v>
      </c>
      <c r="C114" s="34">
        <v>13</v>
      </c>
      <c r="D114" s="34">
        <v>13</v>
      </c>
      <c r="E114" s="35">
        <v>52</v>
      </c>
      <c r="F114" s="33">
        <v>38</v>
      </c>
      <c r="G114" s="34">
        <v>22</v>
      </c>
      <c r="H114" s="34">
        <v>16</v>
      </c>
      <c r="I114" s="35">
        <v>87</v>
      </c>
      <c r="J114" s="33">
        <v>5</v>
      </c>
      <c r="K114" s="34">
        <v>3</v>
      </c>
      <c r="L114" s="34">
        <v>2</v>
      </c>
    </row>
    <row r="115" spans="1:12" s="97" customFormat="1" ht="15.75" customHeight="1">
      <c r="A115" s="32">
        <v>18</v>
      </c>
      <c r="B115" s="33">
        <v>15</v>
      </c>
      <c r="C115" s="34">
        <v>10</v>
      </c>
      <c r="D115" s="34">
        <v>5</v>
      </c>
      <c r="E115" s="35">
        <v>53</v>
      </c>
      <c r="F115" s="33">
        <v>25</v>
      </c>
      <c r="G115" s="34">
        <v>9</v>
      </c>
      <c r="H115" s="34">
        <v>16</v>
      </c>
      <c r="I115" s="35">
        <v>88</v>
      </c>
      <c r="J115" s="33">
        <v>2</v>
      </c>
      <c r="K115" s="34">
        <v>1</v>
      </c>
      <c r="L115" s="34">
        <v>1</v>
      </c>
    </row>
    <row r="116" spans="1:12" s="97" customFormat="1" ht="18" customHeight="1">
      <c r="A116" s="40">
        <v>19</v>
      </c>
      <c r="B116" s="44">
        <v>19</v>
      </c>
      <c r="C116" s="42">
        <v>9</v>
      </c>
      <c r="D116" s="42">
        <v>10</v>
      </c>
      <c r="E116" s="43">
        <v>54</v>
      </c>
      <c r="F116" s="44">
        <v>22</v>
      </c>
      <c r="G116" s="42">
        <v>8</v>
      </c>
      <c r="H116" s="42">
        <v>14</v>
      </c>
      <c r="I116" s="43">
        <v>89</v>
      </c>
      <c r="J116" s="44">
        <v>2</v>
      </c>
      <c r="K116" s="42">
        <v>2</v>
      </c>
      <c r="L116" s="42">
        <v>0</v>
      </c>
    </row>
    <row r="117" spans="1:12" s="31" customFormat="1" ht="25.5" customHeight="1">
      <c r="A117" s="23" t="s">
        <v>29</v>
      </c>
      <c r="B117" s="24">
        <v>108</v>
      </c>
      <c r="C117" s="24">
        <v>54</v>
      </c>
      <c r="D117" s="24">
        <v>54</v>
      </c>
      <c r="E117" s="25" t="s">
        <v>30</v>
      </c>
      <c r="F117" s="24">
        <v>110</v>
      </c>
      <c r="G117" s="24">
        <v>57</v>
      </c>
      <c r="H117" s="24">
        <v>53</v>
      </c>
      <c r="I117" s="25" t="s">
        <v>31</v>
      </c>
      <c r="J117" s="24">
        <v>12</v>
      </c>
      <c r="K117" s="24">
        <v>2</v>
      </c>
      <c r="L117" s="24">
        <v>10</v>
      </c>
    </row>
    <row r="118" spans="1:12" s="97" customFormat="1" ht="15.75" customHeight="1">
      <c r="A118" s="32">
        <v>20</v>
      </c>
      <c r="B118" s="33">
        <v>26</v>
      </c>
      <c r="C118" s="34">
        <v>12</v>
      </c>
      <c r="D118" s="34">
        <v>14</v>
      </c>
      <c r="E118" s="35">
        <v>55</v>
      </c>
      <c r="F118" s="33">
        <v>21</v>
      </c>
      <c r="G118" s="34">
        <v>13</v>
      </c>
      <c r="H118" s="34">
        <v>8</v>
      </c>
      <c r="I118" s="35">
        <v>90</v>
      </c>
      <c r="J118" s="33">
        <v>3</v>
      </c>
      <c r="K118" s="34">
        <v>0</v>
      </c>
      <c r="L118" s="34">
        <v>3</v>
      </c>
    </row>
    <row r="119" spans="1:12" s="97" customFormat="1" ht="15.75" customHeight="1">
      <c r="A119" s="32">
        <v>21</v>
      </c>
      <c r="B119" s="33">
        <v>29</v>
      </c>
      <c r="C119" s="34">
        <v>14</v>
      </c>
      <c r="D119" s="34">
        <v>15</v>
      </c>
      <c r="E119" s="35">
        <v>56</v>
      </c>
      <c r="F119" s="33">
        <v>22</v>
      </c>
      <c r="G119" s="34">
        <v>12</v>
      </c>
      <c r="H119" s="34">
        <v>10</v>
      </c>
      <c r="I119" s="35">
        <v>91</v>
      </c>
      <c r="J119" s="33">
        <v>2</v>
      </c>
      <c r="K119" s="34">
        <v>0</v>
      </c>
      <c r="L119" s="34">
        <v>2</v>
      </c>
    </row>
    <row r="120" spans="1:12" s="97" customFormat="1" ht="15.75" customHeight="1">
      <c r="A120" s="32">
        <v>22</v>
      </c>
      <c r="B120" s="33">
        <v>17</v>
      </c>
      <c r="C120" s="34">
        <v>10</v>
      </c>
      <c r="D120" s="34">
        <v>7</v>
      </c>
      <c r="E120" s="35">
        <v>57</v>
      </c>
      <c r="F120" s="33">
        <v>23</v>
      </c>
      <c r="G120" s="34">
        <v>8</v>
      </c>
      <c r="H120" s="34">
        <v>15</v>
      </c>
      <c r="I120" s="35">
        <v>92</v>
      </c>
      <c r="J120" s="33">
        <v>1</v>
      </c>
      <c r="K120" s="34">
        <v>0</v>
      </c>
      <c r="L120" s="34">
        <v>1</v>
      </c>
    </row>
    <row r="121" spans="1:12" s="97" customFormat="1" ht="15.75" customHeight="1">
      <c r="A121" s="32">
        <v>23</v>
      </c>
      <c r="B121" s="33">
        <v>18</v>
      </c>
      <c r="C121" s="34">
        <v>9</v>
      </c>
      <c r="D121" s="34">
        <v>9</v>
      </c>
      <c r="E121" s="35">
        <v>58</v>
      </c>
      <c r="F121" s="33">
        <v>19</v>
      </c>
      <c r="G121" s="34">
        <v>9</v>
      </c>
      <c r="H121" s="34">
        <v>10</v>
      </c>
      <c r="I121" s="35">
        <v>93</v>
      </c>
      <c r="J121" s="33">
        <v>1</v>
      </c>
      <c r="K121" s="34">
        <v>1</v>
      </c>
      <c r="L121" s="34">
        <v>0</v>
      </c>
    </row>
    <row r="122" spans="1:12" s="97" customFormat="1" ht="18" customHeight="1">
      <c r="A122" s="40">
        <v>24</v>
      </c>
      <c r="B122" s="44">
        <v>18</v>
      </c>
      <c r="C122" s="42">
        <v>9</v>
      </c>
      <c r="D122" s="42">
        <v>9</v>
      </c>
      <c r="E122" s="43">
        <v>59</v>
      </c>
      <c r="F122" s="44">
        <v>25</v>
      </c>
      <c r="G122" s="42">
        <v>15</v>
      </c>
      <c r="H122" s="42">
        <v>10</v>
      </c>
      <c r="I122" s="43">
        <v>94</v>
      </c>
      <c r="J122" s="44">
        <v>5</v>
      </c>
      <c r="K122" s="42">
        <v>1</v>
      </c>
      <c r="L122" s="42">
        <v>4</v>
      </c>
    </row>
    <row r="123" spans="1:12" s="31" customFormat="1" ht="25.5" customHeight="1">
      <c r="A123" s="23" t="s">
        <v>32</v>
      </c>
      <c r="B123" s="24">
        <v>114</v>
      </c>
      <c r="C123" s="24">
        <v>54</v>
      </c>
      <c r="D123" s="24">
        <v>60</v>
      </c>
      <c r="E123" s="25" t="s">
        <v>33</v>
      </c>
      <c r="F123" s="24">
        <v>84</v>
      </c>
      <c r="G123" s="24">
        <v>47</v>
      </c>
      <c r="H123" s="24">
        <v>37</v>
      </c>
      <c r="I123" s="64" t="s">
        <v>34</v>
      </c>
      <c r="J123" s="24">
        <v>4</v>
      </c>
      <c r="K123" s="24">
        <v>1</v>
      </c>
      <c r="L123" s="24">
        <v>3</v>
      </c>
    </row>
    <row r="124" spans="1:12" s="97" customFormat="1" ht="15.75" customHeight="1">
      <c r="A124" s="32">
        <v>25</v>
      </c>
      <c r="B124" s="33">
        <v>16</v>
      </c>
      <c r="C124" s="34">
        <v>8</v>
      </c>
      <c r="D124" s="34">
        <v>8</v>
      </c>
      <c r="E124" s="35">
        <v>60</v>
      </c>
      <c r="F124" s="33">
        <v>10</v>
      </c>
      <c r="G124" s="34">
        <v>5</v>
      </c>
      <c r="H124" s="34">
        <v>5</v>
      </c>
      <c r="I124" s="35">
        <v>95</v>
      </c>
      <c r="J124" s="33">
        <v>2</v>
      </c>
      <c r="K124" s="34">
        <v>0</v>
      </c>
      <c r="L124" s="34">
        <v>2</v>
      </c>
    </row>
    <row r="125" spans="1:12" s="97" customFormat="1" ht="15.75" customHeight="1">
      <c r="A125" s="32">
        <v>26</v>
      </c>
      <c r="B125" s="33">
        <v>24</v>
      </c>
      <c r="C125" s="34">
        <v>11</v>
      </c>
      <c r="D125" s="34">
        <v>13</v>
      </c>
      <c r="E125" s="35">
        <v>61</v>
      </c>
      <c r="F125" s="33">
        <v>18</v>
      </c>
      <c r="G125" s="34">
        <v>11</v>
      </c>
      <c r="H125" s="34">
        <v>7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23</v>
      </c>
      <c r="C126" s="34">
        <v>12</v>
      </c>
      <c r="D126" s="34">
        <v>11</v>
      </c>
      <c r="E126" s="35">
        <v>62</v>
      </c>
      <c r="F126" s="33">
        <v>24</v>
      </c>
      <c r="G126" s="34">
        <v>15</v>
      </c>
      <c r="H126" s="34">
        <v>9</v>
      </c>
      <c r="I126" s="35">
        <v>97</v>
      </c>
      <c r="J126" s="33">
        <v>0</v>
      </c>
      <c r="K126" s="34">
        <v>0</v>
      </c>
      <c r="L126" s="34">
        <v>0</v>
      </c>
    </row>
    <row r="127" spans="1:12" s="97" customFormat="1" ht="15.75" customHeight="1">
      <c r="A127" s="32">
        <v>28</v>
      </c>
      <c r="B127" s="33">
        <v>20</v>
      </c>
      <c r="C127" s="34">
        <v>8</v>
      </c>
      <c r="D127" s="34">
        <v>12</v>
      </c>
      <c r="E127" s="35">
        <v>63</v>
      </c>
      <c r="F127" s="33">
        <v>16</v>
      </c>
      <c r="G127" s="34">
        <v>6</v>
      </c>
      <c r="H127" s="34">
        <v>10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31</v>
      </c>
      <c r="C128" s="42">
        <v>15</v>
      </c>
      <c r="D128" s="42">
        <v>16</v>
      </c>
      <c r="E128" s="43">
        <v>64</v>
      </c>
      <c r="F128" s="44">
        <v>16</v>
      </c>
      <c r="G128" s="42">
        <v>10</v>
      </c>
      <c r="H128" s="42">
        <v>6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134</v>
      </c>
      <c r="C129" s="24">
        <v>80</v>
      </c>
      <c r="D129" s="24">
        <v>54</v>
      </c>
      <c r="E129" s="25" t="s">
        <v>36</v>
      </c>
      <c r="F129" s="24">
        <v>102</v>
      </c>
      <c r="G129" s="24">
        <v>40</v>
      </c>
      <c r="H129" s="24">
        <v>62</v>
      </c>
      <c r="I129" s="68">
        <v>100</v>
      </c>
      <c r="J129" s="69">
        <v>1</v>
      </c>
      <c r="K129" s="70">
        <v>1</v>
      </c>
      <c r="L129" s="70">
        <v>0</v>
      </c>
    </row>
    <row r="130" spans="1:13" s="97" customFormat="1" ht="15.75" customHeight="1">
      <c r="A130" s="32">
        <v>30</v>
      </c>
      <c r="B130" s="33">
        <v>31</v>
      </c>
      <c r="C130" s="34">
        <v>16</v>
      </c>
      <c r="D130" s="34">
        <v>15</v>
      </c>
      <c r="E130" s="35">
        <v>65</v>
      </c>
      <c r="F130" s="33">
        <v>13</v>
      </c>
      <c r="G130" s="34">
        <v>3</v>
      </c>
      <c r="H130" s="34">
        <v>10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27</v>
      </c>
      <c r="C131" s="34">
        <v>15</v>
      </c>
      <c r="D131" s="34">
        <v>12</v>
      </c>
      <c r="E131" s="35">
        <v>66</v>
      </c>
      <c r="F131" s="33">
        <v>17</v>
      </c>
      <c r="G131" s="34">
        <v>7</v>
      </c>
      <c r="H131" s="34">
        <v>10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26</v>
      </c>
      <c r="C132" s="34">
        <v>13</v>
      </c>
      <c r="D132" s="34">
        <v>13</v>
      </c>
      <c r="E132" s="35">
        <v>67</v>
      </c>
      <c r="F132" s="33">
        <v>18</v>
      </c>
      <c r="G132" s="34">
        <v>4</v>
      </c>
      <c r="H132" s="34">
        <v>14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28</v>
      </c>
      <c r="C133" s="34">
        <v>20</v>
      </c>
      <c r="D133" s="34">
        <v>8</v>
      </c>
      <c r="E133" s="35">
        <v>68</v>
      </c>
      <c r="F133" s="33">
        <v>30</v>
      </c>
      <c r="G133" s="34">
        <v>13</v>
      </c>
      <c r="H133" s="34">
        <v>17</v>
      </c>
      <c r="I133" s="72" t="s">
        <v>37</v>
      </c>
      <c r="J133" s="44">
        <v>1</v>
      </c>
      <c r="K133" s="42">
        <v>0</v>
      </c>
      <c r="L133" s="42">
        <v>1</v>
      </c>
    </row>
    <row r="134" spans="1:13" s="97" customFormat="1" ht="21" customHeight="1" thickBot="1">
      <c r="A134" s="74">
        <v>34</v>
      </c>
      <c r="B134" s="33">
        <v>22</v>
      </c>
      <c r="C134" s="34">
        <v>16</v>
      </c>
      <c r="D134" s="34">
        <v>6</v>
      </c>
      <c r="E134" s="35">
        <v>69</v>
      </c>
      <c r="F134" s="33">
        <v>24</v>
      </c>
      <c r="G134" s="34">
        <v>13</v>
      </c>
      <c r="H134" s="34">
        <v>11</v>
      </c>
      <c r="I134" s="75" t="s">
        <v>8</v>
      </c>
      <c r="J134" s="69">
        <v>1690</v>
      </c>
      <c r="K134" s="69">
        <v>840</v>
      </c>
      <c r="L134" s="69">
        <v>850</v>
      </c>
    </row>
    <row r="135" spans="1:13" s="106" customFormat="1" ht="24" customHeight="1" thickTop="1" thickBot="1">
      <c r="A135" s="81" t="s">
        <v>38</v>
      </c>
      <c r="B135" s="82">
        <v>214</v>
      </c>
      <c r="C135" s="83">
        <v>119</v>
      </c>
      <c r="D135" s="83">
        <v>95</v>
      </c>
      <c r="E135" s="84" t="s">
        <v>39</v>
      </c>
      <c r="F135" s="83">
        <v>1155</v>
      </c>
      <c r="G135" s="83">
        <v>583</v>
      </c>
      <c r="H135" s="83">
        <v>572</v>
      </c>
      <c r="I135" s="85" t="s">
        <v>40</v>
      </c>
      <c r="J135" s="83">
        <v>321</v>
      </c>
      <c r="K135" s="83">
        <v>138</v>
      </c>
      <c r="L135" s="83">
        <v>183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110</v>
      </c>
      <c r="L136" s="9"/>
      <c r="M136" s="97" t="s">
        <v>311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136</v>
      </c>
      <c r="C138" s="24">
        <v>70</v>
      </c>
      <c r="D138" s="24">
        <v>66</v>
      </c>
      <c r="E138" s="25" t="s">
        <v>10</v>
      </c>
      <c r="F138" s="24">
        <v>210</v>
      </c>
      <c r="G138" s="24">
        <v>113</v>
      </c>
      <c r="H138" s="24">
        <v>97</v>
      </c>
      <c r="I138" s="25" t="s">
        <v>11</v>
      </c>
      <c r="J138" s="24">
        <v>241</v>
      </c>
      <c r="K138" s="24">
        <v>105</v>
      </c>
      <c r="L138" s="24">
        <v>136</v>
      </c>
    </row>
    <row r="139" spans="1:13" s="97" customFormat="1" ht="15.75" customHeight="1">
      <c r="A139" s="32">
        <v>0</v>
      </c>
      <c r="B139" s="33">
        <v>25</v>
      </c>
      <c r="C139" s="34">
        <v>12</v>
      </c>
      <c r="D139" s="34">
        <v>13</v>
      </c>
      <c r="E139" s="35">
        <v>35</v>
      </c>
      <c r="F139" s="33">
        <v>47</v>
      </c>
      <c r="G139" s="34">
        <v>24</v>
      </c>
      <c r="H139" s="34">
        <v>23</v>
      </c>
      <c r="I139" s="35">
        <v>70</v>
      </c>
      <c r="J139" s="33">
        <v>55</v>
      </c>
      <c r="K139" s="34">
        <v>22</v>
      </c>
      <c r="L139" s="34">
        <v>33</v>
      </c>
    </row>
    <row r="140" spans="1:13" s="97" customFormat="1" ht="15.75" customHeight="1">
      <c r="A140" s="32">
        <v>1</v>
      </c>
      <c r="B140" s="33">
        <v>29</v>
      </c>
      <c r="C140" s="34">
        <v>17</v>
      </c>
      <c r="D140" s="34">
        <v>12</v>
      </c>
      <c r="E140" s="35">
        <v>36</v>
      </c>
      <c r="F140" s="33">
        <v>32</v>
      </c>
      <c r="G140" s="34">
        <v>18</v>
      </c>
      <c r="H140" s="34">
        <v>14</v>
      </c>
      <c r="I140" s="35">
        <v>71</v>
      </c>
      <c r="J140" s="33">
        <v>41</v>
      </c>
      <c r="K140" s="34">
        <v>20</v>
      </c>
      <c r="L140" s="34">
        <v>21</v>
      </c>
    </row>
    <row r="141" spans="1:13" s="97" customFormat="1" ht="15.75" customHeight="1">
      <c r="A141" s="32">
        <v>2</v>
      </c>
      <c r="B141" s="33">
        <v>26</v>
      </c>
      <c r="C141" s="34">
        <v>12</v>
      </c>
      <c r="D141" s="34">
        <v>14</v>
      </c>
      <c r="E141" s="35">
        <v>37</v>
      </c>
      <c r="F141" s="33">
        <v>43</v>
      </c>
      <c r="G141" s="34">
        <v>24</v>
      </c>
      <c r="H141" s="34">
        <v>19</v>
      </c>
      <c r="I141" s="35">
        <v>72</v>
      </c>
      <c r="J141" s="33">
        <v>41</v>
      </c>
      <c r="K141" s="34">
        <v>15</v>
      </c>
      <c r="L141" s="34">
        <v>26</v>
      </c>
    </row>
    <row r="142" spans="1:13" s="97" customFormat="1" ht="15.75" customHeight="1">
      <c r="A142" s="32">
        <v>3</v>
      </c>
      <c r="B142" s="33">
        <v>32</v>
      </c>
      <c r="C142" s="34">
        <v>17</v>
      </c>
      <c r="D142" s="34">
        <v>15</v>
      </c>
      <c r="E142" s="35">
        <v>38</v>
      </c>
      <c r="F142" s="33">
        <v>44</v>
      </c>
      <c r="G142" s="34">
        <v>25</v>
      </c>
      <c r="H142" s="34">
        <v>19</v>
      </c>
      <c r="I142" s="35">
        <v>73</v>
      </c>
      <c r="J142" s="33">
        <v>54</v>
      </c>
      <c r="K142" s="34">
        <v>28</v>
      </c>
      <c r="L142" s="34">
        <v>26</v>
      </c>
    </row>
    <row r="143" spans="1:13" s="97" customFormat="1" ht="18" customHeight="1">
      <c r="A143" s="40">
        <v>4</v>
      </c>
      <c r="B143" s="41">
        <v>24</v>
      </c>
      <c r="C143" s="42">
        <v>12</v>
      </c>
      <c r="D143" s="42">
        <v>12</v>
      </c>
      <c r="E143" s="43">
        <v>39</v>
      </c>
      <c r="F143" s="44">
        <v>44</v>
      </c>
      <c r="G143" s="42">
        <v>22</v>
      </c>
      <c r="H143" s="42">
        <v>22</v>
      </c>
      <c r="I143" s="43">
        <v>74</v>
      </c>
      <c r="J143" s="44">
        <v>50</v>
      </c>
      <c r="K143" s="42">
        <v>20</v>
      </c>
      <c r="L143" s="42">
        <v>30</v>
      </c>
    </row>
    <row r="144" spans="1:13" s="31" customFormat="1" ht="25.5" customHeight="1">
      <c r="A144" s="23" t="s">
        <v>13</v>
      </c>
      <c r="B144" s="24">
        <v>194</v>
      </c>
      <c r="C144" s="24">
        <v>98</v>
      </c>
      <c r="D144" s="24">
        <v>96</v>
      </c>
      <c r="E144" s="25" t="s">
        <v>14</v>
      </c>
      <c r="F144" s="24">
        <v>271</v>
      </c>
      <c r="G144" s="24">
        <v>127</v>
      </c>
      <c r="H144" s="24">
        <v>144</v>
      </c>
      <c r="I144" s="25" t="s">
        <v>15</v>
      </c>
      <c r="J144" s="24">
        <v>178</v>
      </c>
      <c r="K144" s="24">
        <v>64</v>
      </c>
      <c r="L144" s="24">
        <v>114</v>
      </c>
    </row>
    <row r="145" spans="1:12" s="97" customFormat="1" ht="15.75" customHeight="1">
      <c r="A145" s="32">
        <v>5</v>
      </c>
      <c r="B145" s="33">
        <v>40</v>
      </c>
      <c r="C145" s="34">
        <v>27</v>
      </c>
      <c r="D145" s="34">
        <v>13</v>
      </c>
      <c r="E145" s="35">
        <v>40</v>
      </c>
      <c r="F145" s="33">
        <v>49</v>
      </c>
      <c r="G145" s="34">
        <v>25</v>
      </c>
      <c r="H145" s="34">
        <v>24</v>
      </c>
      <c r="I145" s="35">
        <v>75</v>
      </c>
      <c r="J145" s="33">
        <v>46</v>
      </c>
      <c r="K145" s="34">
        <v>18</v>
      </c>
      <c r="L145" s="34">
        <v>28</v>
      </c>
    </row>
    <row r="146" spans="1:12" s="97" customFormat="1" ht="15.75" customHeight="1">
      <c r="A146" s="32">
        <v>6</v>
      </c>
      <c r="B146" s="33">
        <v>33</v>
      </c>
      <c r="C146" s="34">
        <v>20</v>
      </c>
      <c r="D146" s="34">
        <v>13</v>
      </c>
      <c r="E146" s="35">
        <v>41</v>
      </c>
      <c r="F146" s="33">
        <v>59</v>
      </c>
      <c r="G146" s="34">
        <v>26</v>
      </c>
      <c r="H146" s="34">
        <v>33</v>
      </c>
      <c r="I146" s="35">
        <v>76</v>
      </c>
      <c r="J146" s="33">
        <v>34</v>
      </c>
      <c r="K146" s="34">
        <v>13</v>
      </c>
      <c r="L146" s="34">
        <v>21</v>
      </c>
    </row>
    <row r="147" spans="1:12" s="97" customFormat="1" ht="15.75" customHeight="1">
      <c r="A147" s="32">
        <v>7</v>
      </c>
      <c r="B147" s="33">
        <v>36</v>
      </c>
      <c r="C147" s="34">
        <v>16</v>
      </c>
      <c r="D147" s="34">
        <v>20</v>
      </c>
      <c r="E147" s="35">
        <v>42</v>
      </c>
      <c r="F147" s="33">
        <v>53</v>
      </c>
      <c r="G147" s="34">
        <v>19</v>
      </c>
      <c r="H147" s="34">
        <v>34</v>
      </c>
      <c r="I147" s="35">
        <v>77</v>
      </c>
      <c r="J147" s="33">
        <v>34</v>
      </c>
      <c r="K147" s="34">
        <v>12</v>
      </c>
      <c r="L147" s="34">
        <v>22</v>
      </c>
    </row>
    <row r="148" spans="1:12" s="97" customFormat="1" ht="15.75" customHeight="1">
      <c r="A148" s="32">
        <v>8</v>
      </c>
      <c r="B148" s="33">
        <v>48</v>
      </c>
      <c r="C148" s="34">
        <v>19</v>
      </c>
      <c r="D148" s="34">
        <v>29</v>
      </c>
      <c r="E148" s="35">
        <v>43</v>
      </c>
      <c r="F148" s="33">
        <v>56</v>
      </c>
      <c r="G148" s="34">
        <v>33</v>
      </c>
      <c r="H148" s="34">
        <v>23</v>
      </c>
      <c r="I148" s="35">
        <v>78</v>
      </c>
      <c r="J148" s="33">
        <v>28</v>
      </c>
      <c r="K148" s="34">
        <v>10</v>
      </c>
      <c r="L148" s="34">
        <v>18</v>
      </c>
    </row>
    <row r="149" spans="1:12" s="97" customFormat="1" ht="18" customHeight="1">
      <c r="A149" s="40">
        <v>9</v>
      </c>
      <c r="B149" s="44">
        <v>37</v>
      </c>
      <c r="C149" s="42">
        <v>16</v>
      </c>
      <c r="D149" s="42">
        <v>21</v>
      </c>
      <c r="E149" s="43">
        <v>44</v>
      </c>
      <c r="F149" s="44">
        <v>54</v>
      </c>
      <c r="G149" s="42">
        <v>24</v>
      </c>
      <c r="H149" s="42">
        <v>30</v>
      </c>
      <c r="I149" s="43">
        <v>79</v>
      </c>
      <c r="J149" s="44">
        <v>36</v>
      </c>
      <c r="K149" s="42">
        <v>11</v>
      </c>
      <c r="L149" s="42">
        <v>25</v>
      </c>
    </row>
    <row r="150" spans="1:12" s="31" customFormat="1" ht="25.5" customHeight="1">
      <c r="A150" s="23" t="s">
        <v>23</v>
      </c>
      <c r="B150" s="24">
        <v>186</v>
      </c>
      <c r="C150" s="24">
        <v>88</v>
      </c>
      <c r="D150" s="24">
        <v>98</v>
      </c>
      <c r="E150" s="25" t="s">
        <v>24</v>
      </c>
      <c r="F150" s="24">
        <v>257</v>
      </c>
      <c r="G150" s="24">
        <v>119</v>
      </c>
      <c r="H150" s="24">
        <v>138</v>
      </c>
      <c r="I150" s="25" t="s">
        <v>25</v>
      </c>
      <c r="J150" s="24">
        <v>135</v>
      </c>
      <c r="K150" s="24">
        <v>51</v>
      </c>
      <c r="L150" s="24">
        <v>84</v>
      </c>
    </row>
    <row r="151" spans="1:12" s="97" customFormat="1" ht="15.75" customHeight="1">
      <c r="A151" s="32">
        <v>10</v>
      </c>
      <c r="B151" s="33">
        <v>42</v>
      </c>
      <c r="C151" s="34">
        <v>20</v>
      </c>
      <c r="D151" s="34">
        <v>22</v>
      </c>
      <c r="E151" s="35">
        <v>45</v>
      </c>
      <c r="F151" s="33">
        <v>54</v>
      </c>
      <c r="G151" s="34">
        <v>27</v>
      </c>
      <c r="H151" s="34">
        <v>27</v>
      </c>
      <c r="I151" s="35">
        <v>80</v>
      </c>
      <c r="J151" s="33">
        <v>34</v>
      </c>
      <c r="K151" s="34">
        <v>16</v>
      </c>
      <c r="L151" s="34">
        <v>18</v>
      </c>
    </row>
    <row r="152" spans="1:12" s="97" customFormat="1" ht="15.75" customHeight="1">
      <c r="A152" s="32">
        <v>11</v>
      </c>
      <c r="B152" s="33">
        <v>38</v>
      </c>
      <c r="C152" s="34">
        <v>16</v>
      </c>
      <c r="D152" s="34">
        <v>22</v>
      </c>
      <c r="E152" s="35">
        <v>46</v>
      </c>
      <c r="F152" s="33">
        <v>42</v>
      </c>
      <c r="G152" s="34">
        <v>21</v>
      </c>
      <c r="H152" s="34">
        <v>21</v>
      </c>
      <c r="I152" s="35">
        <v>81</v>
      </c>
      <c r="J152" s="33">
        <v>29</v>
      </c>
      <c r="K152" s="34">
        <v>13</v>
      </c>
      <c r="L152" s="34">
        <v>16</v>
      </c>
    </row>
    <row r="153" spans="1:12" s="97" customFormat="1" ht="15.75" customHeight="1">
      <c r="A153" s="32">
        <v>12</v>
      </c>
      <c r="B153" s="33">
        <v>44</v>
      </c>
      <c r="C153" s="34">
        <v>21</v>
      </c>
      <c r="D153" s="34">
        <v>23</v>
      </c>
      <c r="E153" s="35">
        <v>47</v>
      </c>
      <c r="F153" s="33">
        <v>57</v>
      </c>
      <c r="G153" s="34">
        <v>21</v>
      </c>
      <c r="H153" s="34">
        <v>36</v>
      </c>
      <c r="I153" s="35">
        <v>82</v>
      </c>
      <c r="J153" s="33">
        <v>32</v>
      </c>
      <c r="K153" s="34">
        <v>12</v>
      </c>
      <c r="L153" s="34">
        <v>20</v>
      </c>
    </row>
    <row r="154" spans="1:12" s="97" customFormat="1" ht="15.75" customHeight="1">
      <c r="A154" s="32">
        <v>13</v>
      </c>
      <c r="B154" s="33">
        <v>26</v>
      </c>
      <c r="C154" s="34">
        <v>10</v>
      </c>
      <c r="D154" s="34">
        <v>16</v>
      </c>
      <c r="E154" s="35">
        <v>48</v>
      </c>
      <c r="F154" s="33">
        <v>54</v>
      </c>
      <c r="G154" s="34">
        <v>26</v>
      </c>
      <c r="H154" s="34">
        <v>28</v>
      </c>
      <c r="I154" s="35">
        <v>83</v>
      </c>
      <c r="J154" s="33">
        <v>21</v>
      </c>
      <c r="K154" s="34">
        <v>5</v>
      </c>
      <c r="L154" s="34">
        <v>16</v>
      </c>
    </row>
    <row r="155" spans="1:12" s="97" customFormat="1" ht="18" customHeight="1">
      <c r="A155" s="40">
        <v>14</v>
      </c>
      <c r="B155" s="44">
        <v>36</v>
      </c>
      <c r="C155" s="42">
        <v>21</v>
      </c>
      <c r="D155" s="42">
        <v>15</v>
      </c>
      <c r="E155" s="43">
        <v>49</v>
      </c>
      <c r="F155" s="44">
        <v>50</v>
      </c>
      <c r="G155" s="42">
        <v>24</v>
      </c>
      <c r="H155" s="42">
        <v>26</v>
      </c>
      <c r="I155" s="43">
        <v>84</v>
      </c>
      <c r="J155" s="44">
        <v>19</v>
      </c>
      <c r="K155" s="42">
        <v>5</v>
      </c>
      <c r="L155" s="42">
        <v>14</v>
      </c>
    </row>
    <row r="156" spans="1:12" s="31" customFormat="1" ht="25.5" customHeight="1">
      <c r="A156" s="23" t="s">
        <v>26</v>
      </c>
      <c r="B156" s="24">
        <v>182</v>
      </c>
      <c r="C156" s="24">
        <v>100</v>
      </c>
      <c r="D156" s="24">
        <v>82</v>
      </c>
      <c r="E156" s="25" t="s">
        <v>27</v>
      </c>
      <c r="F156" s="24">
        <v>207</v>
      </c>
      <c r="G156" s="24">
        <v>104</v>
      </c>
      <c r="H156" s="24">
        <v>103</v>
      </c>
      <c r="I156" s="25" t="s">
        <v>28</v>
      </c>
      <c r="J156" s="24">
        <v>53</v>
      </c>
      <c r="K156" s="24">
        <v>20</v>
      </c>
      <c r="L156" s="24">
        <v>33</v>
      </c>
    </row>
    <row r="157" spans="1:12" s="97" customFormat="1" ht="15.75" customHeight="1">
      <c r="A157" s="32">
        <v>15</v>
      </c>
      <c r="B157" s="33">
        <v>36</v>
      </c>
      <c r="C157" s="34">
        <v>21</v>
      </c>
      <c r="D157" s="34">
        <v>15</v>
      </c>
      <c r="E157" s="35">
        <v>50</v>
      </c>
      <c r="F157" s="33">
        <v>30</v>
      </c>
      <c r="G157" s="34">
        <v>20</v>
      </c>
      <c r="H157" s="34">
        <v>10</v>
      </c>
      <c r="I157" s="35">
        <v>85</v>
      </c>
      <c r="J157" s="33">
        <v>24</v>
      </c>
      <c r="K157" s="34">
        <v>11</v>
      </c>
      <c r="L157" s="34">
        <v>13</v>
      </c>
    </row>
    <row r="158" spans="1:12" s="97" customFormat="1" ht="15.75" customHeight="1">
      <c r="A158" s="32">
        <v>16</v>
      </c>
      <c r="B158" s="33">
        <v>29</v>
      </c>
      <c r="C158" s="34">
        <v>12</v>
      </c>
      <c r="D158" s="34">
        <v>17</v>
      </c>
      <c r="E158" s="35">
        <v>51</v>
      </c>
      <c r="F158" s="33">
        <v>40</v>
      </c>
      <c r="G158" s="34">
        <v>18</v>
      </c>
      <c r="H158" s="34">
        <v>22</v>
      </c>
      <c r="I158" s="35">
        <v>86</v>
      </c>
      <c r="J158" s="33">
        <v>13</v>
      </c>
      <c r="K158" s="34">
        <v>3</v>
      </c>
      <c r="L158" s="34">
        <v>10</v>
      </c>
    </row>
    <row r="159" spans="1:12" s="97" customFormat="1" ht="15.75" customHeight="1">
      <c r="A159" s="32">
        <v>17</v>
      </c>
      <c r="B159" s="33">
        <v>37</v>
      </c>
      <c r="C159" s="34">
        <v>22</v>
      </c>
      <c r="D159" s="34">
        <v>15</v>
      </c>
      <c r="E159" s="35">
        <v>52</v>
      </c>
      <c r="F159" s="33">
        <v>56</v>
      </c>
      <c r="G159" s="34">
        <v>28</v>
      </c>
      <c r="H159" s="34">
        <v>28</v>
      </c>
      <c r="I159" s="35">
        <v>87</v>
      </c>
      <c r="J159" s="33">
        <v>5</v>
      </c>
      <c r="K159" s="34">
        <v>1</v>
      </c>
      <c r="L159" s="34">
        <v>4</v>
      </c>
    </row>
    <row r="160" spans="1:12" s="97" customFormat="1" ht="15.75" customHeight="1">
      <c r="A160" s="32">
        <v>18</v>
      </c>
      <c r="B160" s="33">
        <v>39</v>
      </c>
      <c r="C160" s="34">
        <v>22</v>
      </c>
      <c r="D160" s="34">
        <v>17</v>
      </c>
      <c r="E160" s="35">
        <v>53</v>
      </c>
      <c r="F160" s="33">
        <v>40</v>
      </c>
      <c r="G160" s="34">
        <v>15</v>
      </c>
      <c r="H160" s="34">
        <v>25</v>
      </c>
      <c r="I160" s="35">
        <v>88</v>
      </c>
      <c r="J160" s="33">
        <v>6</v>
      </c>
      <c r="K160" s="34">
        <v>3</v>
      </c>
      <c r="L160" s="34">
        <v>3</v>
      </c>
    </row>
    <row r="161" spans="1:12" s="97" customFormat="1" ht="18" customHeight="1">
      <c r="A161" s="40">
        <v>19</v>
      </c>
      <c r="B161" s="44">
        <v>41</v>
      </c>
      <c r="C161" s="42">
        <v>23</v>
      </c>
      <c r="D161" s="42">
        <v>18</v>
      </c>
      <c r="E161" s="43">
        <v>54</v>
      </c>
      <c r="F161" s="44">
        <v>41</v>
      </c>
      <c r="G161" s="42">
        <v>23</v>
      </c>
      <c r="H161" s="42">
        <v>18</v>
      </c>
      <c r="I161" s="43">
        <v>89</v>
      </c>
      <c r="J161" s="44">
        <v>5</v>
      </c>
      <c r="K161" s="42">
        <v>2</v>
      </c>
      <c r="L161" s="42">
        <v>3</v>
      </c>
    </row>
    <row r="162" spans="1:12" s="31" customFormat="1" ht="25.5" customHeight="1">
      <c r="A162" s="23" t="s">
        <v>29</v>
      </c>
      <c r="B162" s="24">
        <v>156</v>
      </c>
      <c r="C162" s="24">
        <v>83</v>
      </c>
      <c r="D162" s="24">
        <v>73</v>
      </c>
      <c r="E162" s="25" t="s">
        <v>30</v>
      </c>
      <c r="F162" s="24">
        <v>198</v>
      </c>
      <c r="G162" s="24">
        <v>105</v>
      </c>
      <c r="H162" s="24">
        <v>93</v>
      </c>
      <c r="I162" s="25" t="s">
        <v>31</v>
      </c>
      <c r="J162" s="24">
        <v>19</v>
      </c>
      <c r="K162" s="24">
        <v>7</v>
      </c>
      <c r="L162" s="24">
        <v>12</v>
      </c>
    </row>
    <row r="163" spans="1:12" s="97" customFormat="1" ht="15.75" customHeight="1">
      <c r="A163" s="32">
        <v>20</v>
      </c>
      <c r="B163" s="33">
        <v>36</v>
      </c>
      <c r="C163" s="34">
        <v>19</v>
      </c>
      <c r="D163" s="34">
        <v>17</v>
      </c>
      <c r="E163" s="35">
        <v>55</v>
      </c>
      <c r="F163" s="33">
        <v>38</v>
      </c>
      <c r="G163" s="34">
        <v>24</v>
      </c>
      <c r="H163" s="34">
        <v>14</v>
      </c>
      <c r="I163" s="35">
        <v>90</v>
      </c>
      <c r="J163" s="33">
        <v>7</v>
      </c>
      <c r="K163" s="34">
        <v>4</v>
      </c>
      <c r="L163" s="34">
        <v>3</v>
      </c>
    </row>
    <row r="164" spans="1:12" s="97" customFormat="1" ht="15.75" customHeight="1">
      <c r="A164" s="32">
        <v>21</v>
      </c>
      <c r="B164" s="33">
        <v>35</v>
      </c>
      <c r="C164" s="34">
        <v>20</v>
      </c>
      <c r="D164" s="34">
        <v>15</v>
      </c>
      <c r="E164" s="35">
        <v>56</v>
      </c>
      <c r="F164" s="33">
        <v>37</v>
      </c>
      <c r="G164" s="34">
        <v>17</v>
      </c>
      <c r="H164" s="34">
        <v>20</v>
      </c>
      <c r="I164" s="35">
        <v>91</v>
      </c>
      <c r="J164" s="33">
        <v>5</v>
      </c>
      <c r="K164" s="34">
        <v>3</v>
      </c>
      <c r="L164" s="34">
        <v>2</v>
      </c>
    </row>
    <row r="165" spans="1:12" s="97" customFormat="1" ht="15.75" customHeight="1">
      <c r="A165" s="32">
        <v>22</v>
      </c>
      <c r="B165" s="33">
        <v>31</v>
      </c>
      <c r="C165" s="34">
        <v>17</v>
      </c>
      <c r="D165" s="34">
        <v>14</v>
      </c>
      <c r="E165" s="35">
        <v>57</v>
      </c>
      <c r="F165" s="33">
        <v>32</v>
      </c>
      <c r="G165" s="34">
        <v>19</v>
      </c>
      <c r="H165" s="34">
        <v>13</v>
      </c>
      <c r="I165" s="35">
        <v>92</v>
      </c>
      <c r="J165" s="33">
        <v>2</v>
      </c>
      <c r="K165" s="34">
        <v>0</v>
      </c>
      <c r="L165" s="34">
        <v>2</v>
      </c>
    </row>
    <row r="166" spans="1:12" s="97" customFormat="1" ht="15.75" customHeight="1">
      <c r="A166" s="32">
        <v>23</v>
      </c>
      <c r="B166" s="33">
        <v>31</v>
      </c>
      <c r="C166" s="34">
        <v>15</v>
      </c>
      <c r="D166" s="34">
        <v>16</v>
      </c>
      <c r="E166" s="35">
        <v>58</v>
      </c>
      <c r="F166" s="33">
        <v>46</v>
      </c>
      <c r="G166" s="34">
        <v>22</v>
      </c>
      <c r="H166" s="34">
        <v>24</v>
      </c>
      <c r="I166" s="35">
        <v>93</v>
      </c>
      <c r="J166" s="33">
        <v>4</v>
      </c>
      <c r="K166" s="34">
        <v>0</v>
      </c>
      <c r="L166" s="34">
        <v>4</v>
      </c>
    </row>
    <row r="167" spans="1:12" s="97" customFormat="1" ht="18" customHeight="1">
      <c r="A167" s="40">
        <v>24</v>
      </c>
      <c r="B167" s="44">
        <v>23</v>
      </c>
      <c r="C167" s="42">
        <v>12</v>
      </c>
      <c r="D167" s="42">
        <v>11</v>
      </c>
      <c r="E167" s="43">
        <v>59</v>
      </c>
      <c r="F167" s="44">
        <v>45</v>
      </c>
      <c r="G167" s="42">
        <v>23</v>
      </c>
      <c r="H167" s="42">
        <v>22</v>
      </c>
      <c r="I167" s="43">
        <v>94</v>
      </c>
      <c r="J167" s="44">
        <v>1</v>
      </c>
      <c r="K167" s="42">
        <v>0</v>
      </c>
      <c r="L167" s="42">
        <v>1</v>
      </c>
    </row>
    <row r="168" spans="1:12" s="31" customFormat="1" ht="25.5" customHeight="1">
      <c r="A168" s="23" t="s">
        <v>32</v>
      </c>
      <c r="B168" s="24">
        <v>147</v>
      </c>
      <c r="C168" s="24">
        <v>66</v>
      </c>
      <c r="D168" s="24">
        <v>81</v>
      </c>
      <c r="E168" s="25" t="s">
        <v>33</v>
      </c>
      <c r="F168" s="24">
        <v>165</v>
      </c>
      <c r="G168" s="24">
        <v>74</v>
      </c>
      <c r="H168" s="24">
        <v>91</v>
      </c>
      <c r="I168" s="64" t="s">
        <v>34</v>
      </c>
      <c r="J168" s="24">
        <v>9</v>
      </c>
      <c r="K168" s="24">
        <v>0</v>
      </c>
      <c r="L168" s="24">
        <v>9</v>
      </c>
    </row>
    <row r="169" spans="1:12" s="97" customFormat="1" ht="15.75" customHeight="1">
      <c r="A169" s="32">
        <v>25</v>
      </c>
      <c r="B169" s="33">
        <v>20</v>
      </c>
      <c r="C169" s="34">
        <v>9</v>
      </c>
      <c r="D169" s="34">
        <v>11</v>
      </c>
      <c r="E169" s="35">
        <v>60</v>
      </c>
      <c r="F169" s="33">
        <v>32</v>
      </c>
      <c r="G169" s="34">
        <v>15</v>
      </c>
      <c r="H169" s="34">
        <v>17</v>
      </c>
      <c r="I169" s="35">
        <v>95</v>
      </c>
      <c r="J169" s="33">
        <v>3</v>
      </c>
      <c r="K169" s="34">
        <v>0</v>
      </c>
      <c r="L169" s="34">
        <v>3</v>
      </c>
    </row>
    <row r="170" spans="1:12" s="97" customFormat="1" ht="15.75" customHeight="1">
      <c r="A170" s="32">
        <v>26</v>
      </c>
      <c r="B170" s="33">
        <v>31</v>
      </c>
      <c r="C170" s="34">
        <v>15</v>
      </c>
      <c r="D170" s="34">
        <v>16</v>
      </c>
      <c r="E170" s="35">
        <v>61</v>
      </c>
      <c r="F170" s="33">
        <v>25</v>
      </c>
      <c r="G170" s="34">
        <v>13</v>
      </c>
      <c r="H170" s="34">
        <v>12</v>
      </c>
      <c r="I170" s="35">
        <v>96</v>
      </c>
      <c r="J170" s="33">
        <v>3</v>
      </c>
      <c r="K170" s="34">
        <v>0</v>
      </c>
      <c r="L170" s="34">
        <v>3</v>
      </c>
    </row>
    <row r="171" spans="1:12" s="97" customFormat="1" ht="15.75" customHeight="1">
      <c r="A171" s="32">
        <v>27</v>
      </c>
      <c r="B171" s="33">
        <v>24</v>
      </c>
      <c r="C171" s="34">
        <v>12</v>
      </c>
      <c r="D171" s="34">
        <v>12</v>
      </c>
      <c r="E171" s="35">
        <v>62</v>
      </c>
      <c r="F171" s="33">
        <v>40</v>
      </c>
      <c r="G171" s="34">
        <v>16</v>
      </c>
      <c r="H171" s="34">
        <v>24</v>
      </c>
      <c r="I171" s="35">
        <v>97</v>
      </c>
      <c r="J171" s="33">
        <v>2</v>
      </c>
      <c r="K171" s="34">
        <v>0</v>
      </c>
      <c r="L171" s="34">
        <v>2</v>
      </c>
    </row>
    <row r="172" spans="1:12" s="97" customFormat="1" ht="15.75" customHeight="1">
      <c r="A172" s="32">
        <v>28</v>
      </c>
      <c r="B172" s="33">
        <v>33</v>
      </c>
      <c r="C172" s="34">
        <v>15</v>
      </c>
      <c r="D172" s="34">
        <v>18</v>
      </c>
      <c r="E172" s="35">
        <v>63</v>
      </c>
      <c r="F172" s="33">
        <v>30</v>
      </c>
      <c r="G172" s="34">
        <v>15</v>
      </c>
      <c r="H172" s="34">
        <v>15</v>
      </c>
      <c r="I172" s="35">
        <v>98</v>
      </c>
      <c r="J172" s="33">
        <v>0</v>
      </c>
      <c r="K172" s="34">
        <v>0</v>
      </c>
      <c r="L172" s="34">
        <v>0</v>
      </c>
    </row>
    <row r="173" spans="1:12" s="97" customFormat="1" ht="18" customHeight="1">
      <c r="A173" s="40">
        <v>29</v>
      </c>
      <c r="B173" s="44">
        <v>39</v>
      </c>
      <c r="C173" s="42">
        <v>15</v>
      </c>
      <c r="D173" s="42">
        <v>24</v>
      </c>
      <c r="E173" s="43">
        <v>64</v>
      </c>
      <c r="F173" s="44">
        <v>38</v>
      </c>
      <c r="G173" s="42">
        <v>15</v>
      </c>
      <c r="H173" s="42">
        <v>23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193</v>
      </c>
      <c r="C174" s="24">
        <v>100</v>
      </c>
      <c r="D174" s="24">
        <v>93</v>
      </c>
      <c r="E174" s="25" t="s">
        <v>36</v>
      </c>
      <c r="F174" s="24">
        <v>326</v>
      </c>
      <c r="G174" s="24">
        <v>126</v>
      </c>
      <c r="H174" s="24">
        <v>200</v>
      </c>
      <c r="I174" s="68">
        <v>100</v>
      </c>
      <c r="J174" s="69">
        <v>1</v>
      </c>
      <c r="K174" s="70">
        <v>0</v>
      </c>
      <c r="L174" s="70">
        <v>1</v>
      </c>
    </row>
    <row r="175" spans="1:12" s="97" customFormat="1" ht="15.75" customHeight="1">
      <c r="A175" s="32">
        <v>30</v>
      </c>
      <c r="B175" s="33">
        <v>32</v>
      </c>
      <c r="C175" s="34">
        <v>15</v>
      </c>
      <c r="D175" s="34">
        <v>17</v>
      </c>
      <c r="E175" s="35">
        <v>65</v>
      </c>
      <c r="F175" s="33">
        <v>50</v>
      </c>
      <c r="G175" s="34">
        <v>19</v>
      </c>
      <c r="H175" s="34">
        <v>31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30</v>
      </c>
      <c r="C176" s="34">
        <v>21</v>
      </c>
      <c r="D176" s="34">
        <v>9</v>
      </c>
      <c r="E176" s="35">
        <v>66</v>
      </c>
      <c r="F176" s="33">
        <v>53</v>
      </c>
      <c r="G176" s="34">
        <v>20</v>
      </c>
      <c r="H176" s="34">
        <v>33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34</v>
      </c>
      <c r="C177" s="34">
        <v>15</v>
      </c>
      <c r="D177" s="34">
        <v>19</v>
      </c>
      <c r="E177" s="35">
        <v>67</v>
      </c>
      <c r="F177" s="33">
        <v>52</v>
      </c>
      <c r="G177" s="34">
        <v>22</v>
      </c>
      <c r="H177" s="34">
        <v>30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41</v>
      </c>
      <c r="C178" s="34">
        <v>20</v>
      </c>
      <c r="D178" s="34">
        <v>21</v>
      </c>
      <c r="E178" s="35">
        <v>68</v>
      </c>
      <c r="F178" s="33">
        <v>68</v>
      </c>
      <c r="G178" s="34">
        <v>27</v>
      </c>
      <c r="H178" s="34">
        <v>41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56</v>
      </c>
      <c r="C179" s="34">
        <v>29</v>
      </c>
      <c r="D179" s="34">
        <v>27</v>
      </c>
      <c r="E179" s="35">
        <v>69</v>
      </c>
      <c r="F179" s="33">
        <v>103</v>
      </c>
      <c r="G179" s="34">
        <v>38</v>
      </c>
      <c r="H179" s="34">
        <v>65</v>
      </c>
      <c r="I179" s="75" t="s">
        <v>8</v>
      </c>
      <c r="J179" s="69">
        <v>3463</v>
      </c>
      <c r="K179" s="69">
        <v>1620</v>
      </c>
      <c r="L179" s="69">
        <v>1843</v>
      </c>
    </row>
    <row r="180" spans="1:13" s="106" customFormat="1" ht="24" customHeight="1" thickTop="1" thickBot="1">
      <c r="A180" s="81" t="s">
        <v>38</v>
      </c>
      <c r="B180" s="82">
        <v>516</v>
      </c>
      <c r="C180" s="83">
        <v>256</v>
      </c>
      <c r="D180" s="83">
        <v>260</v>
      </c>
      <c r="E180" s="84" t="s">
        <v>39</v>
      </c>
      <c r="F180" s="83">
        <v>1986</v>
      </c>
      <c r="G180" s="83">
        <v>991</v>
      </c>
      <c r="H180" s="83">
        <v>995</v>
      </c>
      <c r="I180" s="85" t="s">
        <v>40</v>
      </c>
      <c r="J180" s="83">
        <v>961</v>
      </c>
      <c r="K180" s="83">
        <v>373</v>
      </c>
      <c r="L180" s="83">
        <v>588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111</v>
      </c>
      <c r="L181" s="9"/>
      <c r="M181" s="97" t="s">
        <v>312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84</v>
      </c>
      <c r="C183" s="24">
        <v>57</v>
      </c>
      <c r="D183" s="24">
        <v>27</v>
      </c>
      <c r="E183" s="25" t="s">
        <v>10</v>
      </c>
      <c r="F183" s="24">
        <v>121</v>
      </c>
      <c r="G183" s="24">
        <v>56</v>
      </c>
      <c r="H183" s="24">
        <v>65</v>
      </c>
      <c r="I183" s="25" t="s">
        <v>11</v>
      </c>
      <c r="J183" s="24">
        <v>128</v>
      </c>
      <c r="K183" s="24">
        <v>46</v>
      </c>
      <c r="L183" s="24">
        <v>82</v>
      </c>
    </row>
    <row r="184" spans="1:13" s="97" customFormat="1" ht="15.75" customHeight="1">
      <c r="A184" s="32">
        <v>0</v>
      </c>
      <c r="B184" s="33">
        <v>16</v>
      </c>
      <c r="C184" s="34">
        <v>6</v>
      </c>
      <c r="D184" s="34">
        <v>10</v>
      </c>
      <c r="E184" s="35">
        <v>35</v>
      </c>
      <c r="F184" s="33">
        <v>17</v>
      </c>
      <c r="G184" s="34">
        <v>6</v>
      </c>
      <c r="H184" s="34">
        <v>11</v>
      </c>
      <c r="I184" s="35">
        <v>70</v>
      </c>
      <c r="J184" s="33">
        <v>43</v>
      </c>
      <c r="K184" s="34">
        <v>17</v>
      </c>
      <c r="L184" s="34">
        <v>26</v>
      </c>
    </row>
    <row r="185" spans="1:13" s="97" customFormat="1" ht="15.75" customHeight="1">
      <c r="A185" s="32">
        <v>1</v>
      </c>
      <c r="B185" s="33">
        <v>17</v>
      </c>
      <c r="C185" s="34">
        <v>14</v>
      </c>
      <c r="D185" s="34">
        <v>3</v>
      </c>
      <c r="E185" s="35">
        <v>36</v>
      </c>
      <c r="F185" s="33">
        <v>21</v>
      </c>
      <c r="G185" s="34">
        <v>11</v>
      </c>
      <c r="H185" s="34">
        <v>10</v>
      </c>
      <c r="I185" s="35">
        <v>71</v>
      </c>
      <c r="J185" s="33">
        <v>18</v>
      </c>
      <c r="K185" s="34">
        <v>7</v>
      </c>
      <c r="L185" s="34">
        <v>11</v>
      </c>
    </row>
    <row r="186" spans="1:13" s="97" customFormat="1" ht="15.75" customHeight="1">
      <c r="A186" s="32">
        <v>2</v>
      </c>
      <c r="B186" s="33">
        <v>14</v>
      </c>
      <c r="C186" s="34">
        <v>7</v>
      </c>
      <c r="D186" s="34">
        <v>7</v>
      </c>
      <c r="E186" s="35">
        <v>37</v>
      </c>
      <c r="F186" s="33">
        <v>31</v>
      </c>
      <c r="G186" s="34">
        <v>12</v>
      </c>
      <c r="H186" s="34">
        <v>19</v>
      </c>
      <c r="I186" s="35">
        <v>72</v>
      </c>
      <c r="J186" s="33">
        <v>25</v>
      </c>
      <c r="K186" s="34">
        <v>7</v>
      </c>
      <c r="L186" s="34">
        <v>18</v>
      </c>
    </row>
    <row r="187" spans="1:13" s="97" customFormat="1" ht="15.75" customHeight="1">
      <c r="A187" s="32">
        <v>3</v>
      </c>
      <c r="B187" s="33">
        <v>20</v>
      </c>
      <c r="C187" s="34">
        <v>15</v>
      </c>
      <c r="D187" s="34">
        <v>5</v>
      </c>
      <c r="E187" s="35">
        <v>38</v>
      </c>
      <c r="F187" s="33">
        <v>28</v>
      </c>
      <c r="G187" s="34">
        <v>14</v>
      </c>
      <c r="H187" s="34">
        <v>14</v>
      </c>
      <c r="I187" s="35">
        <v>73</v>
      </c>
      <c r="J187" s="33">
        <v>24</v>
      </c>
      <c r="K187" s="34">
        <v>10</v>
      </c>
      <c r="L187" s="34">
        <v>14</v>
      </c>
    </row>
    <row r="188" spans="1:13" s="97" customFormat="1" ht="18" customHeight="1">
      <c r="A188" s="40">
        <v>4</v>
      </c>
      <c r="B188" s="41">
        <v>17</v>
      </c>
      <c r="C188" s="42">
        <v>15</v>
      </c>
      <c r="D188" s="42">
        <v>2</v>
      </c>
      <c r="E188" s="43">
        <v>39</v>
      </c>
      <c r="F188" s="44">
        <v>24</v>
      </c>
      <c r="G188" s="42">
        <v>13</v>
      </c>
      <c r="H188" s="42">
        <v>11</v>
      </c>
      <c r="I188" s="43">
        <v>74</v>
      </c>
      <c r="J188" s="44">
        <v>18</v>
      </c>
      <c r="K188" s="42">
        <v>5</v>
      </c>
      <c r="L188" s="42">
        <v>13</v>
      </c>
    </row>
    <row r="189" spans="1:13" s="31" customFormat="1" ht="25.5" customHeight="1">
      <c r="A189" s="23" t="s">
        <v>13</v>
      </c>
      <c r="B189" s="24">
        <v>79</v>
      </c>
      <c r="C189" s="24">
        <v>37</v>
      </c>
      <c r="D189" s="24">
        <v>42</v>
      </c>
      <c r="E189" s="25" t="s">
        <v>14</v>
      </c>
      <c r="F189" s="24">
        <v>152</v>
      </c>
      <c r="G189" s="24">
        <v>74</v>
      </c>
      <c r="H189" s="24">
        <v>78</v>
      </c>
      <c r="I189" s="25" t="s">
        <v>15</v>
      </c>
      <c r="J189" s="24">
        <v>94</v>
      </c>
      <c r="K189" s="24">
        <v>51</v>
      </c>
      <c r="L189" s="24">
        <v>43</v>
      </c>
    </row>
    <row r="190" spans="1:13" s="97" customFormat="1" ht="15.75" customHeight="1">
      <c r="A190" s="32">
        <v>5</v>
      </c>
      <c r="B190" s="33">
        <v>13</v>
      </c>
      <c r="C190" s="34">
        <v>7</v>
      </c>
      <c r="D190" s="34">
        <v>6</v>
      </c>
      <c r="E190" s="35">
        <v>40</v>
      </c>
      <c r="F190" s="33">
        <v>22</v>
      </c>
      <c r="G190" s="34">
        <v>8</v>
      </c>
      <c r="H190" s="34">
        <v>14</v>
      </c>
      <c r="I190" s="35">
        <v>75</v>
      </c>
      <c r="J190" s="33">
        <v>32</v>
      </c>
      <c r="K190" s="34">
        <v>19</v>
      </c>
      <c r="L190" s="34">
        <v>13</v>
      </c>
    </row>
    <row r="191" spans="1:13" s="97" customFormat="1" ht="15.75" customHeight="1">
      <c r="A191" s="32">
        <v>6</v>
      </c>
      <c r="B191" s="33">
        <v>12</v>
      </c>
      <c r="C191" s="34">
        <v>7</v>
      </c>
      <c r="D191" s="34">
        <v>5</v>
      </c>
      <c r="E191" s="35">
        <v>41</v>
      </c>
      <c r="F191" s="33">
        <v>26</v>
      </c>
      <c r="G191" s="34">
        <v>9</v>
      </c>
      <c r="H191" s="34">
        <v>17</v>
      </c>
      <c r="I191" s="35">
        <v>76</v>
      </c>
      <c r="J191" s="33">
        <v>22</v>
      </c>
      <c r="K191" s="34">
        <v>13</v>
      </c>
      <c r="L191" s="34">
        <v>9</v>
      </c>
    </row>
    <row r="192" spans="1:13" s="97" customFormat="1" ht="15.75" customHeight="1">
      <c r="A192" s="32">
        <v>7</v>
      </c>
      <c r="B192" s="33">
        <v>16</v>
      </c>
      <c r="C192" s="34">
        <v>11</v>
      </c>
      <c r="D192" s="34">
        <v>5</v>
      </c>
      <c r="E192" s="35">
        <v>42</v>
      </c>
      <c r="F192" s="33">
        <v>27</v>
      </c>
      <c r="G192" s="34">
        <v>15</v>
      </c>
      <c r="H192" s="34">
        <v>12</v>
      </c>
      <c r="I192" s="35">
        <v>77</v>
      </c>
      <c r="J192" s="33">
        <v>11</v>
      </c>
      <c r="K192" s="34">
        <v>6</v>
      </c>
      <c r="L192" s="34">
        <v>5</v>
      </c>
    </row>
    <row r="193" spans="1:12" s="97" customFormat="1" ht="15.75" customHeight="1">
      <c r="A193" s="32">
        <v>8</v>
      </c>
      <c r="B193" s="33">
        <v>19</v>
      </c>
      <c r="C193" s="34">
        <v>6</v>
      </c>
      <c r="D193" s="34">
        <v>13</v>
      </c>
      <c r="E193" s="35">
        <v>43</v>
      </c>
      <c r="F193" s="33">
        <v>36</v>
      </c>
      <c r="G193" s="34">
        <v>20</v>
      </c>
      <c r="H193" s="34">
        <v>16</v>
      </c>
      <c r="I193" s="35">
        <v>78</v>
      </c>
      <c r="J193" s="33">
        <v>12</v>
      </c>
      <c r="K193" s="34">
        <v>6</v>
      </c>
      <c r="L193" s="34">
        <v>6</v>
      </c>
    </row>
    <row r="194" spans="1:12" s="97" customFormat="1" ht="18" customHeight="1">
      <c r="A194" s="40">
        <v>9</v>
      </c>
      <c r="B194" s="44">
        <v>19</v>
      </c>
      <c r="C194" s="42">
        <v>6</v>
      </c>
      <c r="D194" s="42">
        <v>13</v>
      </c>
      <c r="E194" s="43">
        <v>44</v>
      </c>
      <c r="F194" s="44">
        <v>41</v>
      </c>
      <c r="G194" s="42">
        <v>22</v>
      </c>
      <c r="H194" s="42">
        <v>19</v>
      </c>
      <c r="I194" s="43">
        <v>79</v>
      </c>
      <c r="J194" s="44">
        <v>17</v>
      </c>
      <c r="K194" s="42">
        <v>7</v>
      </c>
      <c r="L194" s="42">
        <v>10</v>
      </c>
    </row>
    <row r="195" spans="1:12" s="31" customFormat="1" ht="25.5" customHeight="1">
      <c r="A195" s="23" t="s">
        <v>23</v>
      </c>
      <c r="B195" s="24">
        <v>116</v>
      </c>
      <c r="C195" s="24">
        <v>57</v>
      </c>
      <c r="D195" s="24">
        <v>59</v>
      </c>
      <c r="E195" s="25" t="s">
        <v>24</v>
      </c>
      <c r="F195" s="24">
        <v>173</v>
      </c>
      <c r="G195" s="24">
        <v>84</v>
      </c>
      <c r="H195" s="24">
        <v>89</v>
      </c>
      <c r="I195" s="25" t="s">
        <v>25</v>
      </c>
      <c r="J195" s="24">
        <v>63</v>
      </c>
      <c r="K195" s="24">
        <v>23</v>
      </c>
      <c r="L195" s="24">
        <v>40</v>
      </c>
    </row>
    <row r="196" spans="1:12" s="97" customFormat="1" ht="15.75" customHeight="1">
      <c r="A196" s="32">
        <v>10</v>
      </c>
      <c r="B196" s="33">
        <v>25</v>
      </c>
      <c r="C196" s="34">
        <v>14</v>
      </c>
      <c r="D196" s="34">
        <v>11</v>
      </c>
      <c r="E196" s="35">
        <v>45</v>
      </c>
      <c r="F196" s="33">
        <v>37</v>
      </c>
      <c r="G196" s="34">
        <v>17</v>
      </c>
      <c r="H196" s="34">
        <v>20</v>
      </c>
      <c r="I196" s="35">
        <v>80</v>
      </c>
      <c r="J196" s="33">
        <v>9</v>
      </c>
      <c r="K196" s="34">
        <v>3</v>
      </c>
      <c r="L196" s="34">
        <v>6</v>
      </c>
    </row>
    <row r="197" spans="1:12" s="97" customFormat="1" ht="15.75" customHeight="1">
      <c r="A197" s="32">
        <v>11</v>
      </c>
      <c r="B197" s="33">
        <v>25</v>
      </c>
      <c r="C197" s="34">
        <v>9</v>
      </c>
      <c r="D197" s="34">
        <v>16</v>
      </c>
      <c r="E197" s="35">
        <v>46</v>
      </c>
      <c r="F197" s="33">
        <v>32</v>
      </c>
      <c r="G197" s="34">
        <v>16</v>
      </c>
      <c r="H197" s="34">
        <v>16</v>
      </c>
      <c r="I197" s="35">
        <v>81</v>
      </c>
      <c r="J197" s="33">
        <v>16</v>
      </c>
      <c r="K197" s="34">
        <v>9</v>
      </c>
      <c r="L197" s="34">
        <v>7</v>
      </c>
    </row>
    <row r="198" spans="1:12" s="97" customFormat="1" ht="15.75" customHeight="1">
      <c r="A198" s="32">
        <v>12</v>
      </c>
      <c r="B198" s="33">
        <v>23</v>
      </c>
      <c r="C198" s="34">
        <v>16</v>
      </c>
      <c r="D198" s="34">
        <v>7</v>
      </c>
      <c r="E198" s="35">
        <v>47</v>
      </c>
      <c r="F198" s="33">
        <v>29</v>
      </c>
      <c r="G198" s="34">
        <v>10</v>
      </c>
      <c r="H198" s="34">
        <v>19</v>
      </c>
      <c r="I198" s="35">
        <v>82</v>
      </c>
      <c r="J198" s="33">
        <v>10</v>
      </c>
      <c r="K198" s="34">
        <v>2</v>
      </c>
      <c r="L198" s="34">
        <v>8</v>
      </c>
    </row>
    <row r="199" spans="1:12" s="97" customFormat="1" ht="15.75" customHeight="1">
      <c r="A199" s="32">
        <v>13</v>
      </c>
      <c r="B199" s="33">
        <v>21</v>
      </c>
      <c r="C199" s="34">
        <v>8</v>
      </c>
      <c r="D199" s="34">
        <v>13</v>
      </c>
      <c r="E199" s="35">
        <v>48</v>
      </c>
      <c r="F199" s="33">
        <v>42</v>
      </c>
      <c r="G199" s="34">
        <v>20</v>
      </c>
      <c r="H199" s="34">
        <v>22</v>
      </c>
      <c r="I199" s="35">
        <v>83</v>
      </c>
      <c r="J199" s="33">
        <v>11</v>
      </c>
      <c r="K199" s="34">
        <v>3</v>
      </c>
      <c r="L199" s="34">
        <v>8</v>
      </c>
    </row>
    <row r="200" spans="1:12" s="97" customFormat="1" ht="18" customHeight="1">
      <c r="A200" s="40">
        <v>14</v>
      </c>
      <c r="B200" s="44">
        <v>22</v>
      </c>
      <c r="C200" s="42">
        <v>10</v>
      </c>
      <c r="D200" s="42">
        <v>12</v>
      </c>
      <c r="E200" s="43">
        <v>49</v>
      </c>
      <c r="F200" s="44">
        <v>33</v>
      </c>
      <c r="G200" s="42">
        <v>21</v>
      </c>
      <c r="H200" s="42">
        <v>12</v>
      </c>
      <c r="I200" s="43">
        <v>84</v>
      </c>
      <c r="J200" s="44">
        <v>17</v>
      </c>
      <c r="K200" s="42">
        <v>6</v>
      </c>
      <c r="L200" s="42">
        <v>11</v>
      </c>
    </row>
    <row r="201" spans="1:12" s="31" customFormat="1" ht="25.5" customHeight="1">
      <c r="A201" s="23" t="s">
        <v>26</v>
      </c>
      <c r="B201" s="24">
        <v>118</v>
      </c>
      <c r="C201" s="24">
        <v>55</v>
      </c>
      <c r="D201" s="24">
        <v>63</v>
      </c>
      <c r="E201" s="25" t="s">
        <v>27</v>
      </c>
      <c r="F201" s="24">
        <v>158</v>
      </c>
      <c r="G201" s="24">
        <v>75</v>
      </c>
      <c r="H201" s="24">
        <v>83</v>
      </c>
      <c r="I201" s="25" t="s">
        <v>28</v>
      </c>
      <c r="J201" s="24">
        <v>50</v>
      </c>
      <c r="K201" s="24">
        <v>23</v>
      </c>
      <c r="L201" s="24">
        <v>27</v>
      </c>
    </row>
    <row r="202" spans="1:12" s="97" customFormat="1" ht="15.75" customHeight="1">
      <c r="A202" s="32">
        <v>15</v>
      </c>
      <c r="B202" s="33">
        <v>20</v>
      </c>
      <c r="C202" s="34">
        <v>11</v>
      </c>
      <c r="D202" s="34">
        <v>9</v>
      </c>
      <c r="E202" s="35">
        <v>50</v>
      </c>
      <c r="F202" s="33">
        <v>33</v>
      </c>
      <c r="G202" s="34">
        <v>15</v>
      </c>
      <c r="H202" s="34">
        <v>18</v>
      </c>
      <c r="I202" s="35">
        <v>85</v>
      </c>
      <c r="J202" s="33">
        <v>17</v>
      </c>
      <c r="K202" s="34">
        <v>8</v>
      </c>
      <c r="L202" s="34">
        <v>9</v>
      </c>
    </row>
    <row r="203" spans="1:12" s="97" customFormat="1" ht="15.75" customHeight="1">
      <c r="A203" s="32">
        <v>16</v>
      </c>
      <c r="B203" s="33">
        <v>30</v>
      </c>
      <c r="C203" s="34">
        <v>13</v>
      </c>
      <c r="D203" s="34">
        <v>17</v>
      </c>
      <c r="E203" s="35">
        <v>51</v>
      </c>
      <c r="F203" s="33">
        <v>27</v>
      </c>
      <c r="G203" s="34">
        <v>10</v>
      </c>
      <c r="H203" s="34">
        <v>17</v>
      </c>
      <c r="I203" s="35">
        <v>86</v>
      </c>
      <c r="J203" s="33">
        <v>13</v>
      </c>
      <c r="K203" s="34">
        <v>5</v>
      </c>
      <c r="L203" s="34">
        <v>8</v>
      </c>
    </row>
    <row r="204" spans="1:12" s="97" customFormat="1" ht="15.75" customHeight="1">
      <c r="A204" s="32">
        <v>17</v>
      </c>
      <c r="B204" s="33">
        <v>25</v>
      </c>
      <c r="C204" s="34">
        <v>11</v>
      </c>
      <c r="D204" s="34">
        <v>14</v>
      </c>
      <c r="E204" s="35">
        <v>52</v>
      </c>
      <c r="F204" s="33">
        <v>36</v>
      </c>
      <c r="G204" s="34">
        <v>18</v>
      </c>
      <c r="H204" s="34">
        <v>18</v>
      </c>
      <c r="I204" s="35">
        <v>87</v>
      </c>
      <c r="J204" s="33">
        <v>5</v>
      </c>
      <c r="K204" s="34">
        <v>2</v>
      </c>
      <c r="L204" s="34">
        <v>3</v>
      </c>
    </row>
    <row r="205" spans="1:12" s="97" customFormat="1" ht="15.75" customHeight="1">
      <c r="A205" s="32">
        <v>18</v>
      </c>
      <c r="B205" s="33">
        <v>21</v>
      </c>
      <c r="C205" s="34">
        <v>12</v>
      </c>
      <c r="D205" s="34">
        <v>9</v>
      </c>
      <c r="E205" s="35">
        <v>53</v>
      </c>
      <c r="F205" s="33">
        <v>22</v>
      </c>
      <c r="G205" s="34">
        <v>11</v>
      </c>
      <c r="H205" s="34">
        <v>11</v>
      </c>
      <c r="I205" s="35">
        <v>88</v>
      </c>
      <c r="J205" s="33">
        <v>7</v>
      </c>
      <c r="K205" s="34">
        <v>3</v>
      </c>
      <c r="L205" s="34">
        <v>4</v>
      </c>
    </row>
    <row r="206" spans="1:12" s="97" customFormat="1" ht="18" customHeight="1">
      <c r="A206" s="40">
        <v>19</v>
      </c>
      <c r="B206" s="44">
        <v>22</v>
      </c>
      <c r="C206" s="42">
        <v>8</v>
      </c>
      <c r="D206" s="42">
        <v>14</v>
      </c>
      <c r="E206" s="43">
        <v>54</v>
      </c>
      <c r="F206" s="44">
        <v>40</v>
      </c>
      <c r="G206" s="42">
        <v>21</v>
      </c>
      <c r="H206" s="42">
        <v>19</v>
      </c>
      <c r="I206" s="43">
        <v>89</v>
      </c>
      <c r="J206" s="44">
        <v>8</v>
      </c>
      <c r="K206" s="42">
        <v>5</v>
      </c>
      <c r="L206" s="42">
        <v>3</v>
      </c>
    </row>
    <row r="207" spans="1:12" s="31" customFormat="1" ht="25.5" customHeight="1">
      <c r="A207" s="23" t="s">
        <v>29</v>
      </c>
      <c r="B207" s="24">
        <v>91</v>
      </c>
      <c r="C207" s="24">
        <v>45</v>
      </c>
      <c r="D207" s="24">
        <v>46</v>
      </c>
      <c r="E207" s="25" t="s">
        <v>30</v>
      </c>
      <c r="F207" s="24">
        <v>136</v>
      </c>
      <c r="G207" s="24">
        <v>69</v>
      </c>
      <c r="H207" s="24">
        <v>67</v>
      </c>
      <c r="I207" s="25" t="s">
        <v>31</v>
      </c>
      <c r="J207" s="24">
        <v>12</v>
      </c>
      <c r="K207" s="24">
        <v>2</v>
      </c>
      <c r="L207" s="24">
        <v>10</v>
      </c>
    </row>
    <row r="208" spans="1:12" s="97" customFormat="1" ht="15.75" customHeight="1">
      <c r="A208" s="32">
        <v>20</v>
      </c>
      <c r="B208" s="33">
        <v>22</v>
      </c>
      <c r="C208" s="34">
        <v>8</v>
      </c>
      <c r="D208" s="34">
        <v>14</v>
      </c>
      <c r="E208" s="35">
        <v>55</v>
      </c>
      <c r="F208" s="33">
        <v>32</v>
      </c>
      <c r="G208" s="34">
        <v>14</v>
      </c>
      <c r="H208" s="34">
        <v>18</v>
      </c>
      <c r="I208" s="35">
        <v>90</v>
      </c>
      <c r="J208" s="33">
        <v>7</v>
      </c>
      <c r="K208" s="34">
        <v>0</v>
      </c>
      <c r="L208" s="34">
        <v>7</v>
      </c>
    </row>
    <row r="209" spans="1:12" s="97" customFormat="1" ht="15.75" customHeight="1">
      <c r="A209" s="32">
        <v>21</v>
      </c>
      <c r="B209" s="33">
        <v>21</v>
      </c>
      <c r="C209" s="34">
        <v>12</v>
      </c>
      <c r="D209" s="34">
        <v>9</v>
      </c>
      <c r="E209" s="35">
        <v>56</v>
      </c>
      <c r="F209" s="33">
        <v>26</v>
      </c>
      <c r="G209" s="34">
        <v>14</v>
      </c>
      <c r="H209" s="34">
        <v>12</v>
      </c>
      <c r="I209" s="35">
        <v>91</v>
      </c>
      <c r="J209" s="33">
        <v>2</v>
      </c>
      <c r="K209" s="34">
        <v>1</v>
      </c>
      <c r="L209" s="34">
        <v>1</v>
      </c>
    </row>
    <row r="210" spans="1:12" s="97" customFormat="1" ht="15.75" customHeight="1">
      <c r="A210" s="32">
        <v>22</v>
      </c>
      <c r="B210" s="33">
        <v>15</v>
      </c>
      <c r="C210" s="34">
        <v>8</v>
      </c>
      <c r="D210" s="34">
        <v>7</v>
      </c>
      <c r="E210" s="35">
        <v>57</v>
      </c>
      <c r="F210" s="33">
        <v>22</v>
      </c>
      <c r="G210" s="34">
        <v>12</v>
      </c>
      <c r="H210" s="34">
        <v>10</v>
      </c>
      <c r="I210" s="35">
        <v>92</v>
      </c>
      <c r="J210" s="33">
        <v>1</v>
      </c>
      <c r="K210" s="34">
        <v>0</v>
      </c>
      <c r="L210" s="34">
        <v>1</v>
      </c>
    </row>
    <row r="211" spans="1:12" s="97" customFormat="1" ht="15.75" customHeight="1">
      <c r="A211" s="32">
        <v>23</v>
      </c>
      <c r="B211" s="33">
        <v>16</v>
      </c>
      <c r="C211" s="34">
        <v>9</v>
      </c>
      <c r="D211" s="34">
        <v>7</v>
      </c>
      <c r="E211" s="35">
        <v>58</v>
      </c>
      <c r="F211" s="33">
        <v>30</v>
      </c>
      <c r="G211" s="34">
        <v>15</v>
      </c>
      <c r="H211" s="34">
        <v>15</v>
      </c>
      <c r="I211" s="35">
        <v>93</v>
      </c>
      <c r="J211" s="33">
        <v>1</v>
      </c>
      <c r="K211" s="34">
        <v>0</v>
      </c>
      <c r="L211" s="34">
        <v>1</v>
      </c>
    </row>
    <row r="212" spans="1:12" s="97" customFormat="1" ht="18" customHeight="1">
      <c r="A212" s="40">
        <v>24</v>
      </c>
      <c r="B212" s="44">
        <v>17</v>
      </c>
      <c r="C212" s="42">
        <v>8</v>
      </c>
      <c r="D212" s="42">
        <v>9</v>
      </c>
      <c r="E212" s="43">
        <v>59</v>
      </c>
      <c r="F212" s="44">
        <v>26</v>
      </c>
      <c r="G212" s="42">
        <v>14</v>
      </c>
      <c r="H212" s="42">
        <v>12</v>
      </c>
      <c r="I212" s="43">
        <v>94</v>
      </c>
      <c r="J212" s="44">
        <v>1</v>
      </c>
      <c r="K212" s="42">
        <v>1</v>
      </c>
      <c r="L212" s="42">
        <v>0</v>
      </c>
    </row>
    <row r="213" spans="1:12" s="31" customFormat="1" ht="25.5" customHeight="1">
      <c r="A213" s="23" t="s">
        <v>32</v>
      </c>
      <c r="B213" s="24">
        <v>88</v>
      </c>
      <c r="C213" s="24">
        <v>38</v>
      </c>
      <c r="D213" s="24">
        <v>50</v>
      </c>
      <c r="E213" s="25" t="s">
        <v>33</v>
      </c>
      <c r="F213" s="24">
        <v>131</v>
      </c>
      <c r="G213" s="24">
        <v>69</v>
      </c>
      <c r="H213" s="24">
        <v>62</v>
      </c>
      <c r="I213" s="64" t="s">
        <v>34</v>
      </c>
      <c r="J213" s="24">
        <v>5</v>
      </c>
      <c r="K213" s="24">
        <v>1</v>
      </c>
      <c r="L213" s="24">
        <v>4</v>
      </c>
    </row>
    <row r="214" spans="1:12" s="97" customFormat="1" ht="15.75" customHeight="1">
      <c r="A214" s="32">
        <v>25</v>
      </c>
      <c r="B214" s="33">
        <v>10</v>
      </c>
      <c r="C214" s="34">
        <v>3</v>
      </c>
      <c r="D214" s="34">
        <v>7</v>
      </c>
      <c r="E214" s="35">
        <v>60</v>
      </c>
      <c r="F214" s="33">
        <v>30</v>
      </c>
      <c r="G214" s="34">
        <v>13</v>
      </c>
      <c r="H214" s="34">
        <v>17</v>
      </c>
      <c r="I214" s="35">
        <v>95</v>
      </c>
      <c r="J214" s="33">
        <v>3</v>
      </c>
      <c r="K214" s="34">
        <v>1</v>
      </c>
      <c r="L214" s="34">
        <v>2</v>
      </c>
    </row>
    <row r="215" spans="1:12" s="97" customFormat="1" ht="15.75" customHeight="1">
      <c r="A215" s="32">
        <v>26</v>
      </c>
      <c r="B215" s="33">
        <v>18</v>
      </c>
      <c r="C215" s="34">
        <v>6</v>
      </c>
      <c r="D215" s="34">
        <v>12</v>
      </c>
      <c r="E215" s="35">
        <v>61</v>
      </c>
      <c r="F215" s="33">
        <v>26</v>
      </c>
      <c r="G215" s="34">
        <v>16</v>
      </c>
      <c r="H215" s="34">
        <v>10</v>
      </c>
      <c r="I215" s="35">
        <v>96</v>
      </c>
      <c r="J215" s="33">
        <v>1</v>
      </c>
      <c r="K215" s="34">
        <v>0</v>
      </c>
      <c r="L215" s="34">
        <v>1</v>
      </c>
    </row>
    <row r="216" spans="1:12" s="97" customFormat="1" ht="15.75" customHeight="1">
      <c r="A216" s="32">
        <v>27</v>
      </c>
      <c r="B216" s="33">
        <v>15</v>
      </c>
      <c r="C216" s="34">
        <v>8</v>
      </c>
      <c r="D216" s="34">
        <v>7</v>
      </c>
      <c r="E216" s="35">
        <v>62</v>
      </c>
      <c r="F216" s="33">
        <v>26</v>
      </c>
      <c r="G216" s="34">
        <v>14</v>
      </c>
      <c r="H216" s="34">
        <v>12</v>
      </c>
      <c r="I216" s="35">
        <v>97</v>
      </c>
      <c r="J216" s="33">
        <v>1</v>
      </c>
      <c r="K216" s="34">
        <v>0</v>
      </c>
      <c r="L216" s="34">
        <v>1</v>
      </c>
    </row>
    <row r="217" spans="1:12" s="97" customFormat="1" ht="15.75" customHeight="1">
      <c r="A217" s="32">
        <v>28</v>
      </c>
      <c r="B217" s="33">
        <v>21</v>
      </c>
      <c r="C217" s="34">
        <v>10</v>
      </c>
      <c r="D217" s="34">
        <v>11</v>
      </c>
      <c r="E217" s="35">
        <v>63</v>
      </c>
      <c r="F217" s="33">
        <v>18</v>
      </c>
      <c r="G217" s="34">
        <v>10</v>
      </c>
      <c r="H217" s="34">
        <v>8</v>
      </c>
      <c r="I217" s="35">
        <v>98</v>
      </c>
      <c r="J217" s="33">
        <v>0</v>
      </c>
      <c r="K217" s="34">
        <v>0</v>
      </c>
      <c r="L217" s="34">
        <v>0</v>
      </c>
    </row>
    <row r="218" spans="1:12" s="97" customFormat="1" ht="18" customHeight="1">
      <c r="A218" s="40">
        <v>29</v>
      </c>
      <c r="B218" s="44">
        <v>24</v>
      </c>
      <c r="C218" s="42">
        <v>11</v>
      </c>
      <c r="D218" s="42">
        <v>13</v>
      </c>
      <c r="E218" s="43">
        <v>64</v>
      </c>
      <c r="F218" s="44">
        <v>31</v>
      </c>
      <c r="G218" s="42">
        <v>16</v>
      </c>
      <c r="H218" s="42">
        <v>15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95</v>
      </c>
      <c r="C219" s="24">
        <v>52</v>
      </c>
      <c r="D219" s="24">
        <v>43</v>
      </c>
      <c r="E219" s="25" t="s">
        <v>36</v>
      </c>
      <c r="F219" s="24">
        <v>160</v>
      </c>
      <c r="G219" s="24">
        <v>88</v>
      </c>
      <c r="H219" s="24">
        <v>72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19</v>
      </c>
      <c r="C220" s="34">
        <v>11</v>
      </c>
      <c r="D220" s="34">
        <v>8</v>
      </c>
      <c r="E220" s="35">
        <v>65</v>
      </c>
      <c r="F220" s="33">
        <v>36</v>
      </c>
      <c r="G220" s="34">
        <v>20</v>
      </c>
      <c r="H220" s="34">
        <v>16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15</v>
      </c>
      <c r="C221" s="34">
        <v>10</v>
      </c>
      <c r="D221" s="34">
        <v>5</v>
      </c>
      <c r="E221" s="35">
        <v>66</v>
      </c>
      <c r="F221" s="33">
        <v>33</v>
      </c>
      <c r="G221" s="34">
        <v>15</v>
      </c>
      <c r="H221" s="34">
        <v>18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23</v>
      </c>
      <c r="C222" s="34">
        <v>9</v>
      </c>
      <c r="D222" s="34">
        <v>14</v>
      </c>
      <c r="E222" s="35">
        <v>67</v>
      </c>
      <c r="F222" s="33">
        <v>32</v>
      </c>
      <c r="G222" s="34">
        <v>20</v>
      </c>
      <c r="H222" s="34">
        <v>12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19</v>
      </c>
      <c r="C223" s="34">
        <v>10</v>
      </c>
      <c r="D223" s="34">
        <v>9</v>
      </c>
      <c r="E223" s="35">
        <v>68</v>
      </c>
      <c r="F223" s="33">
        <v>35</v>
      </c>
      <c r="G223" s="34">
        <v>20</v>
      </c>
      <c r="H223" s="34">
        <v>15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19</v>
      </c>
      <c r="C224" s="34">
        <v>12</v>
      </c>
      <c r="D224" s="34">
        <v>7</v>
      </c>
      <c r="E224" s="35">
        <v>69</v>
      </c>
      <c r="F224" s="33">
        <v>24</v>
      </c>
      <c r="G224" s="34">
        <v>13</v>
      </c>
      <c r="H224" s="34">
        <v>11</v>
      </c>
      <c r="I224" s="75" t="s">
        <v>8</v>
      </c>
      <c r="J224" s="69">
        <v>2054</v>
      </c>
      <c r="K224" s="69">
        <v>1002</v>
      </c>
      <c r="L224" s="69">
        <v>1052</v>
      </c>
    </row>
    <row r="225" spans="1:13" s="106" customFormat="1" ht="24" customHeight="1" thickTop="1" thickBot="1">
      <c r="A225" s="81" t="s">
        <v>38</v>
      </c>
      <c r="B225" s="82">
        <v>279</v>
      </c>
      <c r="C225" s="83">
        <v>151</v>
      </c>
      <c r="D225" s="83">
        <v>128</v>
      </c>
      <c r="E225" s="84" t="s">
        <v>39</v>
      </c>
      <c r="F225" s="83">
        <v>1263</v>
      </c>
      <c r="G225" s="83">
        <v>617</v>
      </c>
      <c r="H225" s="83">
        <v>646</v>
      </c>
      <c r="I225" s="85" t="s">
        <v>40</v>
      </c>
      <c r="J225" s="83">
        <v>512</v>
      </c>
      <c r="K225" s="83">
        <v>234</v>
      </c>
      <c r="L225" s="83">
        <v>278</v>
      </c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112</v>
      </c>
      <c r="L226" s="9"/>
      <c r="M226" s="97" t="s">
        <v>313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63</v>
      </c>
      <c r="C228" s="24">
        <v>37</v>
      </c>
      <c r="D228" s="24">
        <v>26</v>
      </c>
      <c r="E228" s="25" t="s">
        <v>10</v>
      </c>
      <c r="F228" s="24">
        <v>100</v>
      </c>
      <c r="G228" s="24">
        <v>49</v>
      </c>
      <c r="H228" s="24">
        <v>51</v>
      </c>
      <c r="I228" s="25" t="s">
        <v>11</v>
      </c>
      <c r="J228" s="24">
        <v>36</v>
      </c>
      <c r="K228" s="24">
        <v>14</v>
      </c>
      <c r="L228" s="24">
        <v>22</v>
      </c>
    </row>
    <row r="229" spans="1:13" s="97" customFormat="1" ht="15.75" customHeight="1">
      <c r="A229" s="32">
        <v>0</v>
      </c>
      <c r="B229" s="33">
        <v>13</v>
      </c>
      <c r="C229" s="34">
        <v>9</v>
      </c>
      <c r="D229" s="34">
        <v>4</v>
      </c>
      <c r="E229" s="35">
        <v>35</v>
      </c>
      <c r="F229" s="33">
        <v>25</v>
      </c>
      <c r="G229" s="34">
        <v>14</v>
      </c>
      <c r="H229" s="34">
        <v>11</v>
      </c>
      <c r="I229" s="35">
        <v>70</v>
      </c>
      <c r="J229" s="33">
        <v>10</v>
      </c>
      <c r="K229" s="34">
        <v>2</v>
      </c>
      <c r="L229" s="34">
        <v>8</v>
      </c>
    </row>
    <row r="230" spans="1:13" s="97" customFormat="1" ht="15.75" customHeight="1">
      <c r="A230" s="32">
        <v>1</v>
      </c>
      <c r="B230" s="33">
        <v>9</v>
      </c>
      <c r="C230" s="34">
        <v>6</v>
      </c>
      <c r="D230" s="34">
        <v>3</v>
      </c>
      <c r="E230" s="35">
        <v>36</v>
      </c>
      <c r="F230" s="33">
        <v>23</v>
      </c>
      <c r="G230" s="34">
        <v>10</v>
      </c>
      <c r="H230" s="34">
        <v>13</v>
      </c>
      <c r="I230" s="35">
        <v>71</v>
      </c>
      <c r="J230" s="33">
        <v>10</v>
      </c>
      <c r="K230" s="34">
        <v>4</v>
      </c>
      <c r="L230" s="34">
        <v>6</v>
      </c>
    </row>
    <row r="231" spans="1:13" s="97" customFormat="1" ht="15.75" customHeight="1">
      <c r="A231" s="32">
        <v>2</v>
      </c>
      <c r="B231" s="33">
        <v>19</v>
      </c>
      <c r="C231" s="34">
        <v>11</v>
      </c>
      <c r="D231" s="34">
        <v>8</v>
      </c>
      <c r="E231" s="35">
        <v>37</v>
      </c>
      <c r="F231" s="33">
        <v>15</v>
      </c>
      <c r="G231" s="34">
        <v>5</v>
      </c>
      <c r="H231" s="34">
        <v>10</v>
      </c>
      <c r="I231" s="35">
        <v>72</v>
      </c>
      <c r="J231" s="33">
        <v>8</v>
      </c>
      <c r="K231" s="34">
        <v>2</v>
      </c>
      <c r="L231" s="34">
        <v>6</v>
      </c>
    </row>
    <row r="232" spans="1:13" s="97" customFormat="1" ht="15.75" customHeight="1">
      <c r="A232" s="32">
        <v>3</v>
      </c>
      <c r="B232" s="33">
        <v>13</v>
      </c>
      <c r="C232" s="34">
        <v>8</v>
      </c>
      <c r="D232" s="34">
        <v>5</v>
      </c>
      <c r="E232" s="35">
        <v>38</v>
      </c>
      <c r="F232" s="33">
        <v>15</v>
      </c>
      <c r="G232" s="34">
        <v>7</v>
      </c>
      <c r="H232" s="34">
        <v>8</v>
      </c>
      <c r="I232" s="35">
        <v>73</v>
      </c>
      <c r="J232" s="33">
        <v>5</v>
      </c>
      <c r="K232" s="34">
        <v>4</v>
      </c>
      <c r="L232" s="34">
        <v>1</v>
      </c>
    </row>
    <row r="233" spans="1:13" s="97" customFormat="1" ht="18" customHeight="1">
      <c r="A233" s="40">
        <v>4</v>
      </c>
      <c r="B233" s="41">
        <v>9</v>
      </c>
      <c r="C233" s="42">
        <v>3</v>
      </c>
      <c r="D233" s="42">
        <v>6</v>
      </c>
      <c r="E233" s="43">
        <v>39</v>
      </c>
      <c r="F233" s="44">
        <v>22</v>
      </c>
      <c r="G233" s="42">
        <v>13</v>
      </c>
      <c r="H233" s="42">
        <v>9</v>
      </c>
      <c r="I233" s="43">
        <v>74</v>
      </c>
      <c r="J233" s="44">
        <v>3</v>
      </c>
      <c r="K233" s="42">
        <v>2</v>
      </c>
      <c r="L233" s="42">
        <v>1</v>
      </c>
    </row>
    <row r="234" spans="1:13" s="31" customFormat="1" ht="25.5" customHeight="1">
      <c r="A234" s="23" t="s">
        <v>13</v>
      </c>
      <c r="B234" s="24">
        <v>49</v>
      </c>
      <c r="C234" s="24">
        <v>31</v>
      </c>
      <c r="D234" s="24">
        <v>18</v>
      </c>
      <c r="E234" s="25" t="s">
        <v>14</v>
      </c>
      <c r="F234" s="24">
        <v>91</v>
      </c>
      <c r="G234" s="24">
        <v>46</v>
      </c>
      <c r="H234" s="24">
        <v>45</v>
      </c>
      <c r="I234" s="25" t="s">
        <v>15</v>
      </c>
      <c r="J234" s="24">
        <v>30</v>
      </c>
      <c r="K234" s="24">
        <v>12</v>
      </c>
      <c r="L234" s="24">
        <v>18</v>
      </c>
    </row>
    <row r="235" spans="1:13" s="97" customFormat="1" ht="15.75" customHeight="1">
      <c r="A235" s="32">
        <v>5</v>
      </c>
      <c r="B235" s="33">
        <v>11</v>
      </c>
      <c r="C235" s="34">
        <v>4</v>
      </c>
      <c r="D235" s="34">
        <v>7</v>
      </c>
      <c r="E235" s="35">
        <v>40</v>
      </c>
      <c r="F235" s="33">
        <v>12</v>
      </c>
      <c r="G235" s="34">
        <v>7</v>
      </c>
      <c r="H235" s="34">
        <v>5</v>
      </c>
      <c r="I235" s="35">
        <v>75</v>
      </c>
      <c r="J235" s="33">
        <v>8</v>
      </c>
      <c r="K235" s="34">
        <v>6</v>
      </c>
      <c r="L235" s="34">
        <v>2</v>
      </c>
    </row>
    <row r="236" spans="1:13" s="97" customFormat="1" ht="15.75" customHeight="1">
      <c r="A236" s="32">
        <v>6</v>
      </c>
      <c r="B236" s="33">
        <v>8</v>
      </c>
      <c r="C236" s="34">
        <v>5</v>
      </c>
      <c r="D236" s="34">
        <v>3</v>
      </c>
      <c r="E236" s="35">
        <v>41</v>
      </c>
      <c r="F236" s="33">
        <v>22</v>
      </c>
      <c r="G236" s="34">
        <v>11</v>
      </c>
      <c r="H236" s="34">
        <v>11</v>
      </c>
      <c r="I236" s="35">
        <v>76</v>
      </c>
      <c r="J236" s="33">
        <v>7</v>
      </c>
      <c r="K236" s="34">
        <v>1</v>
      </c>
      <c r="L236" s="34">
        <v>6</v>
      </c>
    </row>
    <row r="237" spans="1:13" s="97" customFormat="1" ht="15.75" customHeight="1">
      <c r="A237" s="32">
        <v>7</v>
      </c>
      <c r="B237" s="33">
        <v>15</v>
      </c>
      <c r="C237" s="34">
        <v>11</v>
      </c>
      <c r="D237" s="34">
        <v>4</v>
      </c>
      <c r="E237" s="35">
        <v>42</v>
      </c>
      <c r="F237" s="33">
        <v>20</v>
      </c>
      <c r="G237" s="34">
        <v>10</v>
      </c>
      <c r="H237" s="34">
        <v>10</v>
      </c>
      <c r="I237" s="35">
        <v>77</v>
      </c>
      <c r="J237" s="33">
        <v>8</v>
      </c>
      <c r="K237" s="34">
        <v>4</v>
      </c>
      <c r="L237" s="34">
        <v>4</v>
      </c>
    </row>
    <row r="238" spans="1:13" s="97" customFormat="1" ht="15.75" customHeight="1">
      <c r="A238" s="32">
        <v>8</v>
      </c>
      <c r="B238" s="33">
        <v>7</v>
      </c>
      <c r="C238" s="34">
        <v>5</v>
      </c>
      <c r="D238" s="34">
        <v>2</v>
      </c>
      <c r="E238" s="35">
        <v>43</v>
      </c>
      <c r="F238" s="33">
        <v>17</v>
      </c>
      <c r="G238" s="34">
        <v>8</v>
      </c>
      <c r="H238" s="34">
        <v>9</v>
      </c>
      <c r="I238" s="35">
        <v>78</v>
      </c>
      <c r="J238" s="33">
        <v>4</v>
      </c>
      <c r="K238" s="34">
        <v>0</v>
      </c>
      <c r="L238" s="34">
        <v>4</v>
      </c>
    </row>
    <row r="239" spans="1:13" s="97" customFormat="1" ht="18" customHeight="1">
      <c r="A239" s="40">
        <v>9</v>
      </c>
      <c r="B239" s="44">
        <v>8</v>
      </c>
      <c r="C239" s="42">
        <v>6</v>
      </c>
      <c r="D239" s="42">
        <v>2</v>
      </c>
      <c r="E239" s="43">
        <v>44</v>
      </c>
      <c r="F239" s="44">
        <v>20</v>
      </c>
      <c r="G239" s="42">
        <v>10</v>
      </c>
      <c r="H239" s="42">
        <v>10</v>
      </c>
      <c r="I239" s="43">
        <v>79</v>
      </c>
      <c r="J239" s="44">
        <v>3</v>
      </c>
      <c r="K239" s="42">
        <v>1</v>
      </c>
      <c r="L239" s="42">
        <v>2</v>
      </c>
    </row>
    <row r="240" spans="1:13" s="31" customFormat="1" ht="25.5" customHeight="1">
      <c r="A240" s="23" t="s">
        <v>23</v>
      </c>
      <c r="B240" s="24">
        <v>55</v>
      </c>
      <c r="C240" s="24">
        <v>25</v>
      </c>
      <c r="D240" s="24">
        <v>30</v>
      </c>
      <c r="E240" s="25" t="s">
        <v>24</v>
      </c>
      <c r="F240" s="24">
        <v>110</v>
      </c>
      <c r="G240" s="24">
        <v>54</v>
      </c>
      <c r="H240" s="24">
        <v>56</v>
      </c>
      <c r="I240" s="25" t="s">
        <v>25</v>
      </c>
      <c r="J240" s="24">
        <v>23</v>
      </c>
      <c r="K240" s="24">
        <v>8</v>
      </c>
      <c r="L240" s="24">
        <v>15</v>
      </c>
    </row>
    <row r="241" spans="1:12" s="97" customFormat="1" ht="15.75" customHeight="1">
      <c r="A241" s="32">
        <v>10</v>
      </c>
      <c r="B241" s="33">
        <v>8</v>
      </c>
      <c r="C241" s="34">
        <v>4</v>
      </c>
      <c r="D241" s="34">
        <v>4</v>
      </c>
      <c r="E241" s="35">
        <v>45</v>
      </c>
      <c r="F241" s="33">
        <v>23</v>
      </c>
      <c r="G241" s="34">
        <v>12</v>
      </c>
      <c r="H241" s="34">
        <v>11</v>
      </c>
      <c r="I241" s="35">
        <v>80</v>
      </c>
      <c r="J241" s="33">
        <v>5</v>
      </c>
      <c r="K241" s="34">
        <v>3</v>
      </c>
      <c r="L241" s="34">
        <v>2</v>
      </c>
    </row>
    <row r="242" spans="1:12" s="97" customFormat="1" ht="15.75" customHeight="1">
      <c r="A242" s="32">
        <v>11</v>
      </c>
      <c r="B242" s="33">
        <v>7</v>
      </c>
      <c r="C242" s="34">
        <v>4</v>
      </c>
      <c r="D242" s="34">
        <v>3</v>
      </c>
      <c r="E242" s="35">
        <v>46</v>
      </c>
      <c r="F242" s="33">
        <v>17</v>
      </c>
      <c r="G242" s="34">
        <v>8</v>
      </c>
      <c r="H242" s="34">
        <v>9</v>
      </c>
      <c r="I242" s="35">
        <v>81</v>
      </c>
      <c r="J242" s="33">
        <v>3</v>
      </c>
      <c r="K242" s="34">
        <v>1</v>
      </c>
      <c r="L242" s="34">
        <v>2</v>
      </c>
    </row>
    <row r="243" spans="1:12" s="97" customFormat="1" ht="15.75" customHeight="1">
      <c r="A243" s="32">
        <v>12</v>
      </c>
      <c r="B243" s="33">
        <v>12</v>
      </c>
      <c r="C243" s="34">
        <v>5</v>
      </c>
      <c r="D243" s="34">
        <v>7</v>
      </c>
      <c r="E243" s="35">
        <v>47</v>
      </c>
      <c r="F243" s="33">
        <v>27</v>
      </c>
      <c r="G243" s="34">
        <v>14</v>
      </c>
      <c r="H243" s="34">
        <v>13</v>
      </c>
      <c r="I243" s="35">
        <v>82</v>
      </c>
      <c r="J243" s="33">
        <v>6</v>
      </c>
      <c r="K243" s="34">
        <v>3</v>
      </c>
      <c r="L243" s="34">
        <v>3</v>
      </c>
    </row>
    <row r="244" spans="1:12" s="97" customFormat="1" ht="15.75" customHeight="1">
      <c r="A244" s="32">
        <v>13</v>
      </c>
      <c r="B244" s="33">
        <v>12</v>
      </c>
      <c r="C244" s="34">
        <v>6</v>
      </c>
      <c r="D244" s="34">
        <v>6</v>
      </c>
      <c r="E244" s="35">
        <v>48</v>
      </c>
      <c r="F244" s="33">
        <v>16</v>
      </c>
      <c r="G244" s="34">
        <v>5</v>
      </c>
      <c r="H244" s="34">
        <v>11</v>
      </c>
      <c r="I244" s="35">
        <v>83</v>
      </c>
      <c r="J244" s="33">
        <v>7</v>
      </c>
      <c r="K244" s="34">
        <v>1</v>
      </c>
      <c r="L244" s="34">
        <v>6</v>
      </c>
    </row>
    <row r="245" spans="1:12" s="97" customFormat="1" ht="18" customHeight="1">
      <c r="A245" s="40">
        <v>14</v>
      </c>
      <c r="B245" s="44">
        <v>16</v>
      </c>
      <c r="C245" s="42">
        <v>6</v>
      </c>
      <c r="D245" s="42">
        <v>10</v>
      </c>
      <c r="E245" s="43">
        <v>49</v>
      </c>
      <c r="F245" s="44">
        <v>27</v>
      </c>
      <c r="G245" s="42">
        <v>15</v>
      </c>
      <c r="H245" s="42">
        <v>12</v>
      </c>
      <c r="I245" s="43">
        <v>84</v>
      </c>
      <c r="J245" s="44">
        <v>2</v>
      </c>
      <c r="K245" s="42">
        <v>0</v>
      </c>
      <c r="L245" s="42">
        <v>2</v>
      </c>
    </row>
    <row r="246" spans="1:12" s="31" customFormat="1" ht="25.5" customHeight="1">
      <c r="A246" s="23" t="s">
        <v>26</v>
      </c>
      <c r="B246" s="24">
        <v>56</v>
      </c>
      <c r="C246" s="24">
        <v>32</v>
      </c>
      <c r="D246" s="24">
        <v>24</v>
      </c>
      <c r="E246" s="25" t="s">
        <v>27</v>
      </c>
      <c r="F246" s="24">
        <v>107</v>
      </c>
      <c r="G246" s="24">
        <v>60</v>
      </c>
      <c r="H246" s="24">
        <v>47</v>
      </c>
      <c r="I246" s="25" t="s">
        <v>28</v>
      </c>
      <c r="J246" s="24">
        <v>14</v>
      </c>
      <c r="K246" s="24">
        <v>8</v>
      </c>
      <c r="L246" s="24">
        <v>6</v>
      </c>
    </row>
    <row r="247" spans="1:12" s="97" customFormat="1" ht="15.75" customHeight="1">
      <c r="A247" s="32">
        <v>15</v>
      </c>
      <c r="B247" s="33">
        <v>11</v>
      </c>
      <c r="C247" s="34">
        <v>8</v>
      </c>
      <c r="D247" s="34">
        <v>3</v>
      </c>
      <c r="E247" s="35">
        <v>50</v>
      </c>
      <c r="F247" s="33">
        <v>19</v>
      </c>
      <c r="G247" s="34">
        <v>8</v>
      </c>
      <c r="H247" s="34">
        <v>11</v>
      </c>
      <c r="I247" s="35">
        <v>85</v>
      </c>
      <c r="J247" s="33">
        <v>3</v>
      </c>
      <c r="K247" s="34">
        <v>2</v>
      </c>
      <c r="L247" s="34">
        <v>1</v>
      </c>
    </row>
    <row r="248" spans="1:12" s="97" customFormat="1" ht="15.75" customHeight="1">
      <c r="A248" s="32">
        <v>16</v>
      </c>
      <c r="B248" s="33">
        <v>8</v>
      </c>
      <c r="C248" s="34">
        <v>3</v>
      </c>
      <c r="D248" s="34">
        <v>5</v>
      </c>
      <c r="E248" s="35">
        <v>51</v>
      </c>
      <c r="F248" s="33">
        <v>13</v>
      </c>
      <c r="G248" s="34">
        <v>8</v>
      </c>
      <c r="H248" s="34">
        <v>5</v>
      </c>
      <c r="I248" s="35">
        <v>86</v>
      </c>
      <c r="J248" s="33">
        <v>3</v>
      </c>
      <c r="K248" s="34">
        <v>3</v>
      </c>
      <c r="L248" s="34">
        <v>0</v>
      </c>
    </row>
    <row r="249" spans="1:12" s="97" customFormat="1" ht="15.75" customHeight="1">
      <c r="A249" s="32">
        <v>17</v>
      </c>
      <c r="B249" s="33">
        <v>13</v>
      </c>
      <c r="C249" s="34">
        <v>6</v>
      </c>
      <c r="D249" s="34">
        <v>7</v>
      </c>
      <c r="E249" s="35">
        <v>52</v>
      </c>
      <c r="F249" s="33">
        <v>27</v>
      </c>
      <c r="G249" s="34">
        <v>17</v>
      </c>
      <c r="H249" s="34">
        <v>10</v>
      </c>
      <c r="I249" s="35">
        <v>87</v>
      </c>
      <c r="J249" s="33">
        <v>4</v>
      </c>
      <c r="K249" s="34">
        <v>1</v>
      </c>
      <c r="L249" s="34">
        <v>3</v>
      </c>
    </row>
    <row r="250" spans="1:12" s="97" customFormat="1" ht="15.75" customHeight="1">
      <c r="A250" s="32">
        <v>18</v>
      </c>
      <c r="B250" s="33">
        <v>8</v>
      </c>
      <c r="C250" s="34">
        <v>6</v>
      </c>
      <c r="D250" s="34">
        <v>2</v>
      </c>
      <c r="E250" s="35">
        <v>53</v>
      </c>
      <c r="F250" s="33">
        <v>27</v>
      </c>
      <c r="G250" s="34">
        <v>15</v>
      </c>
      <c r="H250" s="34">
        <v>12</v>
      </c>
      <c r="I250" s="35">
        <v>88</v>
      </c>
      <c r="J250" s="33">
        <v>3</v>
      </c>
      <c r="K250" s="34">
        <v>1</v>
      </c>
      <c r="L250" s="34">
        <v>2</v>
      </c>
    </row>
    <row r="251" spans="1:12" s="97" customFormat="1" ht="18" customHeight="1">
      <c r="A251" s="40">
        <v>19</v>
      </c>
      <c r="B251" s="44">
        <v>16</v>
      </c>
      <c r="C251" s="42">
        <v>9</v>
      </c>
      <c r="D251" s="42">
        <v>7</v>
      </c>
      <c r="E251" s="43">
        <v>54</v>
      </c>
      <c r="F251" s="44">
        <v>21</v>
      </c>
      <c r="G251" s="42">
        <v>12</v>
      </c>
      <c r="H251" s="42">
        <v>9</v>
      </c>
      <c r="I251" s="43">
        <v>89</v>
      </c>
      <c r="J251" s="44">
        <v>1</v>
      </c>
      <c r="K251" s="42">
        <v>1</v>
      </c>
      <c r="L251" s="42">
        <v>0</v>
      </c>
    </row>
    <row r="252" spans="1:12" s="31" customFormat="1" ht="25.5" customHeight="1">
      <c r="A252" s="23" t="s">
        <v>29</v>
      </c>
      <c r="B252" s="24">
        <v>54</v>
      </c>
      <c r="C252" s="24">
        <v>31</v>
      </c>
      <c r="D252" s="24">
        <v>23</v>
      </c>
      <c r="E252" s="25" t="s">
        <v>30</v>
      </c>
      <c r="F252" s="24">
        <v>88</v>
      </c>
      <c r="G252" s="24">
        <v>45</v>
      </c>
      <c r="H252" s="24">
        <v>43</v>
      </c>
      <c r="I252" s="25" t="s">
        <v>31</v>
      </c>
      <c r="J252" s="24">
        <v>11</v>
      </c>
      <c r="K252" s="24">
        <v>4</v>
      </c>
      <c r="L252" s="24">
        <v>7</v>
      </c>
    </row>
    <row r="253" spans="1:12" s="97" customFormat="1" ht="15.75" customHeight="1">
      <c r="A253" s="32">
        <v>20</v>
      </c>
      <c r="B253" s="33">
        <v>12</v>
      </c>
      <c r="C253" s="34">
        <v>7</v>
      </c>
      <c r="D253" s="34">
        <v>5</v>
      </c>
      <c r="E253" s="35">
        <v>55</v>
      </c>
      <c r="F253" s="33">
        <v>23</v>
      </c>
      <c r="G253" s="34">
        <v>9</v>
      </c>
      <c r="H253" s="34">
        <v>14</v>
      </c>
      <c r="I253" s="35">
        <v>90</v>
      </c>
      <c r="J253" s="33">
        <v>2</v>
      </c>
      <c r="K253" s="34">
        <v>0</v>
      </c>
      <c r="L253" s="34">
        <v>2</v>
      </c>
    </row>
    <row r="254" spans="1:12" s="97" customFormat="1" ht="15.75" customHeight="1">
      <c r="A254" s="32">
        <v>21</v>
      </c>
      <c r="B254" s="33">
        <v>12</v>
      </c>
      <c r="C254" s="34">
        <v>6</v>
      </c>
      <c r="D254" s="34">
        <v>6</v>
      </c>
      <c r="E254" s="35">
        <v>56</v>
      </c>
      <c r="F254" s="33">
        <v>13</v>
      </c>
      <c r="G254" s="34">
        <v>6</v>
      </c>
      <c r="H254" s="34">
        <v>7</v>
      </c>
      <c r="I254" s="35">
        <v>91</v>
      </c>
      <c r="J254" s="33">
        <v>3</v>
      </c>
      <c r="K254" s="34">
        <v>0</v>
      </c>
      <c r="L254" s="34">
        <v>3</v>
      </c>
    </row>
    <row r="255" spans="1:12" s="97" customFormat="1" ht="15.75" customHeight="1">
      <c r="A255" s="32">
        <v>22</v>
      </c>
      <c r="B255" s="33">
        <v>10</v>
      </c>
      <c r="C255" s="34">
        <v>5</v>
      </c>
      <c r="D255" s="34">
        <v>5</v>
      </c>
      <c r="E255" s="35">
        <v>57</v>
      </c>
      <c r="F255" s="33">
        <v>17</v>
      </c>
      <c r="G255" s="34">
        <v>10</v>
      </c>
      <c r="H255" s="34">
        <v>7</v>
      </c>
      <c r="I255" s="35">
        <v>92</v>
      </c>
      <c r="J255" s="33">
        <v>2</v>
      </c>
      <c r="K255" s="34">
        <v>1</v>
      </c>
      <c r="L255" s="34">
        <v>1</v>
      </c>
    </row>
    <row r="256" spans="1:12" s="97" customFormat="1" ht="15.75" customHeight="1">
      <c r="A256" s="32">
        <v>23</v>
      </c>
      <c r="B256" s="33">
        <v>9</v>
      </c>
      <c r="C256" s="34">
        <v>7</v>
      </c>
      <c r="D256" s="34">
        <v>2</v>
      </c>
      <c r="E256" s="35">
        <v>58</v>
      </c>
      <c r="F256" s="33">
        <v>16</v>
      </c>
      <c r="G256" s="34">
        <v>7</v>
      </c>
      <c r="H256" s="34">
        <v>9</v>
      </c>
      <c r="I256" s="35">
        <v>93</v>
      </c>
      <c r="J256" s="33">
        <v>2</v>
      </c>
      <c r="K256" s="34">
        <v>2</v>
      </c>
      <c r="L256" s="34">
        <v>0</v>
      </c>
    </row>
    <row r="257" spans="1:13" s="97" customFormat="1" ht="18" customHeight="1">
      <c r="A257" s="40">
        <v>24</v>
      </c>
      <c r="B257" s="44">
        <v>11</v>
      </c>
      <c r="C257" s="42">
        <v>6</v>
      </c>
      <c r="D257" s="42">
        <v>5</v>
      </c>
      <c r="E257" s="43">
        <v>59</v>
      </c>
      <c r="F257" s="44">
        <v>19</v>
      </c>
      <c r="G257" s="42">
        <v>13</v>
      </c>
      <c r="H257" s="42">
        <v>6</v>
      </c>
      <c r="I257" s="43">
        <v>94</v>
      </c>
      <c r="J257" s="44">
        <v>2</v>
      </c>
      <c r="K257" s="42">
        <v>1</v>
      </c>
      <c r="L257" s="42">
        <v>1</v>
      </c>
    </row>
    <row r="258" spans="1:13" s="31" customFormat="1" ht="25.5" customHeight="1">
      <c r="A258" s="23" t="s">
        <v>32</v>
      </c>
      <c r="B258" s="24">
        <v>62</v>
      </c>
      <c r="C258" s="24">
        <v>28</v>
      </c>
      <c r="D258" s="24">
        <v>34</v>
      </c>
      <c r="E258" s="25" t="s">
        <v>33</v>
      </c>
      <c r="F258" s="24">
        <v>63</v>
      </c>
      <c r="G258" s="24">
        <v>27</v>
      </c>
      <c r="H258" s="24">
        <v>36</v>
      </c>
      <c r="I258" s="64" t="s">
        <v>34</v>
      </c>
      <c r="J258" s="24">
        <v>3</v>
      </c>
      <c r="K258" s="24">
        <v>0</v>
      </c>
      <c r="L258" s="24">
        <v>3</v>
      </c>
    </row>
    <row r="259" spans="1:13" s="97" customFormat="1" ht="15.75" customHeight="1">
      <c r="A259" s="32">
        <v>25</v>
      </c>
      <c r="B259" s="33">
        <v>18</v>
      </c>
      <c r="C259" s="34">
        <v>10</v>
      </c>
      <c r="D259" s="34">
        <v>8</v>
      </c>
      <c r="E259" s="35">
        <v>60</v>
      </c>
      <c r="F259" s="33">
        <v>13</v>
      </c>
      <c r="G259" s="34">
        <v>3</v>
      </c>
      <c r="H259" s="34">
        <v>10</v>
      </c>
      <c r="I259" s="35">
        <v>95</v>
      </c>
      <c r="J259" s="33">
        <v>2</v>
      </c>
      <c r="K259" s="34">
        <v>0</v>
      </c>
      <c r="L259" s="34">
        <v>2</v>
      </c>
    </row>
    <row r="260" spans="1:13" s="97" customFormat="1" ht="15.75" customHeight="1">
      <c r="A260" s="32">
        <v>26</v>
      </c>
      <c r="B260" s="33">
        <v>12</v>
      </c>
      <c r="C260" s="34">
        <v>3</v>
      </c>
      <c r="D260" s="34">
        <v>9</v>
      </c>
      <c r="E260" s="35">
        <v>61</v>
      </c>
      <c r="F260" s="33">
        <v>10</v>
      </c>
      <c r="G260" s="34">
        <v>6</v>
      </c>
      <c r="H260" s="34">
        <v>4</v>
      </c>
      <c r="I260" s="35">
        <v>96</v>
      </c>
      <c r="J260" s="33">
        <v>0</v>
      </c>
      <c r="K260" s="34">
        <v>0</v>
      </c>
      <c r="L260" s="34">
        <v>0</v>
      </c>
    </row>
    <row r="261" spans="1:13" s="97" customFormat="1" ht="15.75" customHeight="1">
      <c r="A261" s="32">
        <v>27</v>
      </c>
      <c r="B261" s="33">
        <v>13</v>
      </c>
      <c r="C261" s="34">
        <v>7</v>
      </c>
      <c r="D261" s="34">
        <v>6</v>
      </c>
      <c r="E261" s="35">
        <v>62</v>
      </c>
      <c r="F261" s="33">
        <v>12</v>
      </c>
      <c r="G261" s="34">
        <v>6</v>
      </c>
      <c r="H261" s="34">
        <v>6</v>
      </c>
      <c r="I261" s="35">
        <v>97</v>
      </c>
      <c r="J261" s="33">
        <v>0</v>
      </c>
      <c r="K261" s="34">
        <v>0</v>
      </c>
      <c r="L261" s="34">
        <v>0</v>
      </c>
    </row>
    <row r="262" spans="1:13" s="97" customFormat="1" ht="15.75" customHeight="1">
      <c r="A262" s="32">
        <v>28</v>
      </c>
      <c r="B262" s="33">
        <v>8</v>
      </c>
      <c r="C262" s="34">
        <v>3</v>
      </c>
      <c r="D262" s="34">
        <v>5</v>
      </c>
      <c r="E262" s="35">
        <v>63</v>
      </c>
      <c r="F262" s="33">
        <v>15</v>
      </c>
      <c r="G262" s="34">
        <v>8</v>
      </c>
      <c r="H262" s="34">
        <v>7</v>
      </c>
      <c r="I262" s="35">
        <v>98</v>
      </c>
      <c r="J262" s="33">
        <v>0</v>
      </c>
      <c r="K262" s="34">
        <v>0</v>
      </c>
      <c r="L262" s="34">
        <v>0</v>
      </c>
    </row>
    <row r="263" spans="1:13" s="97" customFormat="1" ht="18" customHeight="1">
      <c r="A263" s="40">
        <v>29</v>
      </c>
      <c r="B263" s="44">
        <v>11</v>
      </c>
      <c r="C263" s="42">
        <v>5</v>
      </c>
      <c r="D263" s="42">
        <v>6</v>
      </c>
      <c r="E263" s="43">
        <v>64</v>
      </c>
      <c r="F263" s="44">
        <v>13</v>
      </c>
      <c r="G263" s="42">
        <v>4</v>
      </c>
      <c r="H263" s="42">
        <v>9</v>
      </c>
      <c r="I263" s="35">
        <v>99</v>
      </c>
      <c r="J263" s="33">
        <v>0</v>
      </c>
      <c r="K263" s="34">
        <v>0</v>
      </c>
      <c r="L263" s="34">
        <v>0</v>
      </c>
    </row>
    <row r="264" spans="1:13" s="31" customFormat="1" ht="25.5" customHeight="1">
      <c r="A264" s="23" t="s">
        <v>35</v>
      </c>
      <c r="B264" s="24">
        <v>71</v>
      </c>
      <c r="C264" s="24">
        <v>41</v>
      </c>
      <c r="D264" s="24">
        <v>30</v>
      </c>
      <c r="E264" s="25" t="s">
        <v>36</v>
      </c>
      <c r="F264" s="24">
        <v>69</v>
      </c>
      <c r="G264" s="24">
        <v>34</v>
      </c>
      <c r="H264" s="24">
        <v>35</v>
      </c>
      <c r="I264" s="68">
        <v>100</v>
      </c>
      <c r="J264" s="69">
        <v>1</v>
      </c>
      <c r="K264" s="70">
        <v>0</v>
      </c>
      <c r="L264" s="70">
        <v>1</v>
      </c>
    </row>
    <row r="265" spans="1:13" s="97" customFormat="1" ht="15.75" customHeight="1">
      <c r="A265" s="32">
        <v>30</v>
      </c>
      <c r="B265" s="33">
        <v>14</v>
      </c>
      <c r="C265" s="34">
        <v>9</v>
      </c>
      <c r="D265" s="34">
        <v>5</v>
      </c>
      <c r="E265" s="35">
        <v>65</v>
      </c>
      <c r="F265" s="33">
        <v>13</v>
      </c>
      <c r="G265" s="34">
        <v>9</v>
      </c>
      <c r="H265" s="34">
        <v>4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15</v>
      </c>
      <c r="C266" s="34">
        <v>8</v>
      </c>
      <c r="D266" s="34">
        <v>7</v>
      </c>
      <c r="E266" s="35">
        <v>66</v>
      </c>
      <c r="F266" s="33">
        <v>13</v>
      </c>
      <c r="G266" s="34">
        <v>5</v>
      </c>
      <c r="H266" s="34">
        <v>8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12</v>
      </c>
      <c r="C267" s="34">
        <v>7</v>
      </c>
      <c r="D267" s="34">
        <v>5</v>
      </c>
      <c r="E267" s="35">
        <v>67</v>
      </c>
      <c r="F267" s="33">
        <v>14</v>
      </c>
      <c r="G267" s="34">
        <v>7</v>
      </c>
      <c r="H267" s="34">
        <v>7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12</v>
      </c>
      <c r="C268" s="34">
        <v>8</v>
      </c>
      <c r="D268" s="34">
        <v>4</v>
      </c>
      <c r="E268" s="35">
        <v>68</v>
      </c>
      <c r="F268" s="33">
        <v>14</v>
      </c>
      <c r="G268" s="34">
        <v>7</v>
      </c>
      <c r="H268" s="34">
        <v>7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18</v>
      </c>
      <c r="C269" s="34">
        <v>9</v>
      </c>
      <c r="D269" s="34">
        <v>9</v>
      </c>
      <c r="E269" s="35">
        <v>69</v>
      </c>
      <c r="F269" s="33">
        <v>15</v>
      </c>
      <c r="G269" s="34">
        <v>6</v>
      </c>
      <c r="H269" s="34">
        <v>9</v>
      </c>
      <c r="I269" s="75" t="s">
        <v>8</v>
      </c>
      <c r="J269" s="69">
        <v>1155</v>
      </c>
      <c r="K269" s="69">
        <v>586</v>
      </c>
      <c r="L269" s="69">
        <v>569</v>
      </c>
    </row>
    <row r="270" spans="1:13" s="106" customFormat="1" ht="24" customHeight="1" thickTop="1" thickBot="1">
      <c r="A270" s="81" t="s">
        <v>38</v>
      </c>
      <c r="B270" s="82">
        <v>167</v>
      </c>
      <c r="C270" s="83">
        <v>93</v>
      </c>
      <c r="D270" s="83">
        <v>74</v>
      </c>
      <c r="E270" s="84" t="s">
        <v>39</v>
      </c>
      <c r="F270" s="83">
        <v>802</v>
      </c>
      <c r="G270" s="83">
        <v>413</v>
      </c>
      <c r="H270" s="83">
        <v>389</v>
      </c>
      <c r="I270" s="85" t="s">
        <v>40</v>
      </c>
      <c r="J270" s="83">
        <v>186</v>
      </c>
      <c r="K270" s="83">
        <v>80</v>
      </c>
      <c r="L270" s="83">
        <v>106</v>
      </c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113</v>
      </c>
      <c r="L271" s="9"/>
      <c r="M271" s="97" t="s">
        <v>314</v>
      </c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31</v>
      </c>
      <c r="C273" s="24">
        <v>14</v>
      </c>
      <c r="D273" s="24">
        <v>17</v>
      </c>
      <c r="E273" s="25" t="s">
        <v>10</v>
      </c>
      <c r="F273" s="24">
        <v>49</v>
      </c>
      <c r="G273" s="24">
        <v>26</v>
      </c>
      <c r="H273" s="24">
        <v>23</v>
      </c>
      <c r="I273" s="25" t="s">
        <v>11</v>
      </c>
      <c r="J273" s="24">
        <v>54</v>
      </c>
      <c r="K273" s="24">
        <v>29</v>
      </c>
      <c r="L273" s="24">
        <v>25</v>
      </c>
    </row>
    <row r="274" spans="1:12" s="97" customFormat="1" ht="15.75" customHeight="1">
      <c r="A274" s="32">
        <v>0</v>
      </c>
      <c r="B274" s="33">
        <v>7</v>
      </c>
      <c r="C274" s="34">
        <v>5</v>
      </c>
      <c r="D274" s="34">
        <v>2</v>
      </c>
      <c r="E274" s="35">
        <v>35</v>
      </c>
      <c r="F274" s="33">
        <v>6</v>
      </c>
      <c r="G274" s="34">
        <v>3</v>
      </c>
      <c r="H274" s="34">
        <v>3</v>
      </c>
      <c r="I274" s="35">
        <v>70</v>
      </c>
      <c r="J274" s="33">
        <v>14</v>
      </c>
      <c r="K274" s="34">
        <v>8</v>
      </c>
      <c r="L274" s="34">
        <v>6</v>
      </c>
    </row>
    <row r="275" spans="1:12" s="97" customFormat="1" ht="15.75" customHeight="1">
      <c r="A275" s="32">
        <v>1</v>
      </c>
      <c r="B275" s="33">
        <v>9</v>
      </c>
      <c r="C275" s="34">
        <v>4</v>
      </c>
      <c r="D275" s="34">
        <v>5</v>
      </c>
      <c r="E275" s="35">
        <v>36</v>
      </c>
      <c r="F275" s="33">
        <v>10</v>
      </c>
      <c r="G275" s="34">
        <v>6</v>
      </c>
      <c r="H275" s="34">
        <v>4</v>
      </c>
      <c r="I275" s="35">
        <v>71</v>
      </c>
      <c r="J275" s="33">
        <v>14</v>
      </c>
      <c r="K275" s="34">
        <v>8</v>
      </c>
      <c r="L275" s="34">
        <v>6</v>
      </c>
    </row>
    <row r="276" spans="1:12" s="97" customFormat="1" ht="15.75" customHeight="1">
      <c r="A276" s="32">
        <v>2</v>
      </c>
      <c r="B276" s="33">
        <v>6</v>
      </c>
      <c r="C276" s="34">
        <v>2</v>
      </c>
      <c r="D276" s="34">
        <v>4</v>
      </c>
      <c r="E276" s="35">
        <v>37</v>
      </c>
      <c r="F276" s="33">
        <v>11</v>
      </c>
      <c r="G276" s="34">
        <v>7</v>
      </c>
      <c r="H276" s="34">
        <v>4</v>
      </c>
      <c r="I276" s="35">
        <v>72</v>
      </c>
      <c r="J276" s="33">
        <v>11</v>
      </c>
      <c r="K276" s="34">
        <v>4</v>
      </c>
      <c r="L276" s="34">
        <v>7</v>
      </c>
    </row>
    <row r="277" spans="1:12" s="97" customFormat="1" ht="15.75" customHeight="1">
      <c r="A277" s="32">
        <v>3</v>
      </c>
      <c r="B277" s="33">
        <v>5</v>
      </c>
      <c r="C277" s="34">
        <v>3</v>
      </c>
      <c r="D277" s="34">
        <v>2</v>
      </c>
      <c r="E277" s="35">
        <v>38</v>
      </c>
      <c r="F277" s="33">
        <v>9</v>
      </c>
      <c r="G277" s="34">
        <v>5</v>
      </c>
      <c r="H277" s="34">
        <v>4</v>
      </c>
      <c r="I277" s="35">
        <v>73</v>
      </c>
      <c r="J277" s="33">
        <v>4</v>
      </c>
      <c r="K277" s="34">
        <v>3</v>
      </c>
      <c r="L277" s="34">
        <v>1</v>
      </c>
    </row>
    <row r="278" spans="1:12" s="97" customFormat="1" ht="18" customHeight="1">
      <c r="A278" s="40">
        <v>4</v>
      </c>
      <c r="B278" s="41">
        <v>4</v>
      </c>
      <c r="C278" s="42">
        <v>0</v>
      </c>
      <c r="D278" s="42">
        <v>4</v>
      </c>
      <c r="E278" s="43">
        <v>39</v>
      </c>
      <c r="F278" s="44">
        <v>13</v>
      </c>
      <c r="G278" s="42">
        <v>5</v>
      </c>
      <c r="H278" s="42">
        <v>8</v>
      </c>
      <c r="I278" s="43">
        <v>74</v>
      </c>
      <c r="J278" s="44">
        <v>11</v>
      </c>
      <c r="K278" s="42">
        <v>6</v>
      </c>
      <c r="L278" s="42">
        <v>5</v>
      </c>
    </row>
    <row r="279" spans="1:12" s="31" customFormat="1" ht="25.5" customHeight="1">
      <c r="A279" s="23" t="s">
        <v>13</v>
      </c>
      <c r="B279" s="24">
        <v>29</v>
      </c>
      <c r="C279" s="24">
        <v>13</v>
      </c>
      <c r="D279" s="24">
        <v>16</v>
      </c>
      <c r="E279" s="25" t="s">
        <v>14</v>
      </c>
      <c r="F279" s="24">
        <v>61</v>
      </c>
      <c r="G279" s="24">
        <v>29</v>
      </c>
      <c r="H279" s="24">
        <v>32</v>
      </c>
      <c r="I279" s="25" t="s">
        <v>15</v>
      </c>
      <c r="J279" s="24">
        <v>35</v>
      </c>
      <c r="K279" s="24">
        <v>16</v>
      </c>
      <c r="L279" s="24">
        <v>19</v>
      </c>
    </row>
    <row r="280" spans="1:12" s="97" customFormat="1" ht="15.75" customHeight="1">
      <c r="A280" s="32">
        <v>5</v>
      </c>
      <c r="B280" s="33">
        <v>5</v>
      </c>
      <c r="C280" s="34">
        <v>1</v>
      </c>
      <c r="D280" s="34">
        <v>4</v>
      </c>
      <c r="E280" s="35">
        <v>40</v>
      </c>
      <c r="F280" s="33">
        <v>13</v>
      </c>
      <c r="G280" s="34">
        <v>7</v>
      </c>
      <c r="H280" s="34">
        <v>6</v>
      </c>
      <c r="I280" s="35">
        <v>75</v>
      </c>
      <c r="J280" s="33">
        <v>6</v>
      </c>
      <c r="K280" s="34">
        <v>2</v>
      </c>
      <c r="L280" s="34">
        <v>4</v>
      </c>
    </row>
    <row r="281" spans="1:12" s="97" customFormat="1" ht="15.75" customHeight="1">
      <c r="A281" s="32">
        <v>6</v>
      </c>
      <c r="B281" s="33">
        <v>7</v>
      </c>
      <c r="C281" s="34">
        <v>2</v>
      </c>
      <c r="D281" s="34">
        <v>5</v>
      </c>
      <c r="E281" s="35">
        <v>41</v>
      </c>
      <c r="F281" s="33">
        <v>9</v>
      </c>
      <c r="G281" s="34">
        <v>5</v>
      </c>
      <c r="H281" s="34">
        <v>4</v>
      </c>
      <c r="I281" s="35">
        <v>76</v>
      </c>
      <c r="J281" s="33">
        <v>7</v>
      </c>
      <c r="K281" s="34">
        <v>4</v>
      </c>
      <c r="L281" s="34">
        <v>3</v>
      </c>
    </row>
    <row r="282" spans="1:12" s="97" customFormat="1" ht="15.75" customHeight="1">
      <c r="A282" s="32">
        <v>7</v>
      </c>
      <c r="B282" s="33">
        <v>7</v>
      </c>
      <c r="C282" s="34">
        <v>4</v>
      </c>
      <c r="D282" s="34">
        <v>3</v>
      </c>
      <c r="E282" s="35">
        <v>42</v>
      </c>
      <c r="F282" s="33">
        <v>13</v>
      </c>
      <c r="G282" s="34">
        <v>3</v>
      </c>
      <c r="H282" s="34">
        <v>10</v>
      </c>
      <c r="I282" s="35">
        <v>77</v>
      </c>
      <c r="J282" s="33">
        <v>10</v>
      </c>
      <c r="K282" s="34">
        <v>4</v>
      </c>
      <c r="L282" s="34">
        <v>6</v>
      </c>
    </row>
    <row r="283" spans="1:12" s="97" customFormat="1" ht="15.75" customHeight="1">
      <c r="A283" s="32">
        <v>8</v>
      </c>
      <c r="B283" s="33">
        <v>6</v>
      </c>
      <c r="C283" s="34">
        <v>2</v>
      </c>
      <c r="D283" s="34">
        <v>4</v>
      </c>
      <c r="E283" s="35">
        <v>43</v>
      </c>
      <c r="F283" s="33">
        <v>10</v>
      </c>
      <c r="G283" s="34">
        <v>5</v>
      </c>
      <c r="H283" s="34">
        <v>5</v>
      </c>
      <c r="I283" s="35">
        <v>78</v>
      </c>
      <c r="J283" s="33">
        <v>9</v>
      </c>
      <c r="K283" s="34">
        <v>4</v>
      </c>
      <c r="L283" s="34">
        <v>5</v>
      </c>
    </row>
    <row r="284" spans="1:12" s="97" customFormat="1" ht="18" customHeight="1">
      <c r="A284" s="40">
        <v>9</v>
      </c>
      <c r="B284" s="44">
        <v>4</v>
      </c>
      <c r="C284" s="42">
        <v>4</v>
      </c>
      <c r="D284" s="42">
        <v>0</v>
      </c>
      <c r="E284" s="43">
        <v>44</v>
      </c>
      <c r="F284" s="44">
        <v>16</v>
      </c>
      <c r="G284" s="42">
        <v>9</v>
      </c>
      <c r="H284" s="42">
        <v>7</v>
      </c>
      <c r="I284" s="43">
        <v>79</v>
      </c>
      <c r="J284" s="44">
        <v>3</v>
      </c>
      <c r="K284" s="42">
        <v>2</v>
      </c>
      <c r="L284" s="42">
        <v>1</v>
      </c>
    </row>
    <row r="285" spans="1:12" s="31" customFormat="1" ht="25.5" customHeight="1">
      <c r="A285" s="23" t="s">
        <v>23</v>
      </c>
      <c r="B285" s="24">
        <v>32</v>
      </c>
      <c r="C285" s="24">
        <v>20</v>
      </c>
      <c r="D285" s="24">
        <v>12</v>
      </c>
      <c r="E285" s="25" t="s">
        <v>24</v>
      </c>
      <c r="F285" s="24">
        <v>56</v>
      </c>
      <c r="G285" s="24">
        <v>34</v>
      </c>
      <c r="H285" s="24">
        <v>22</v>
      </c>
      <c r="I285" s="25" t="s">
        <v>25</v>
      </c>
      <c r="J285" s="24">
        <v>33</v>
      </c>
      <c r="K285" s="24">
        <v>15</v>
      </c>
      <c r="L285" s="24">
        <v>18</v>
      </c>
    </row>
    <row r="286" spans="1:12" s="97" customFormat="1" ht="15.75" customHeight="1">
      <c r="A286" s="32">
        <v>10</v>
      </c>
      <c r="B286" s="33">
        <v>4</v>
      </c>
      <c r="C286" s="34">
        <v>2</v>
      </c>
      <c r="D286" s="34">
        <v>2</v>
      </c>
      <c r="E286" s="35">
        <v>45</v>
      </c>
      <c r="F286" s="33">
        <v>6</v>
      </c>
      <c r="G286" s="34">
        <v>2</v>
      </c>
      <c r="H286" s="34">
        <v>4</v>
      </c>
      <c r="I286" s="35">
        <v>80</v>
      </c>
      <c r="J286" s="33">
        <v>10</v>
      </c>
      <c r="K286" s="34">
        <v>5</v>
      </c>
      <c r="L286" s="34">
        <v>5</v>
      </c>
    </row>
    <row r="287" spans="1:12" s="97" customFormat="1" ht="15.75" customHeight="1">
      <c r="A287" s="32">
        <v>11</v>
      </c>
      <c r="B287" s="33">
        <v>6</v>
      </c>
      <c r="C287" s="34">
        <v>4</v>
      </c>
      <c r="D287" s="34">
        <v>2</v>
      </c>
      <c r="E287" s="35">
        <v>46</v>
      </c>
      <c r="F287" s="33">
        <v>20</v>
      </c>
      <c r="G287" s="34">
        <v>15</v>
      </c>
      <c r="H287" s="34">
        <v>5</v>
      </c>
      <c r="I287" s="35">
        <v>81</v>
      </c>
      <c r="J287" s="33">
        <v>2</v>
      </c>
      <c r="K287" s="34">
        <v>1</v>
      </c>
      <c r="L287" s="34">
        <v>1</v>
      </c>
    </row>
    <row r="288" spans="1:12" s="97" customFormat="1" ht="15.75" customHeight="1">
      <c r="A288" s="32">
        <v>12</v>
      </c>
      <c r="B288" s="33">
        <v>11</v>
      </c>
      <c r="C288" s="34">
        <v>6</v>
      </c>
      <c r="D288" s="34">
        <v>5</v>
      </c>
      <c r="E288" s="35">
        <v>47</v>
      </c>
      <c r="F288" s="33">
        <v>12</v>
      </c>
      <c r="G288" s="34">
        <v>7</v>
      </c>
      <c r="H288" s="34">
        <v>5</v>
      </c>
      <c r="I288" s="35">
        <v>82</v>
      </c>
      <c r="J288" s="33">
        <v>4</v>
      </c>
      <c r="K288" s="34">
        <v>0</v>
      </c>
      <c r="L288" s="34">
        <v>4</v>
      </c>
    </row>
    <row r="289" spans="1:12" s="97" customFormat="1" ht="15.75" customHeight="1">
      <c r="A289" s="32">
        <v>13</v>
      </c>
      <c r="B289" s="33">
        <v>6</v>
      </c>
      <c r="C289" s="34">
        <v>5</v>
      </c>
      <c r="D289" s="34">
        <v>1</v>
      </c>
      <c r="E289" s="35">
        <v>48</v>
      </c>
      <c r="F289" s="33">
        <v>8</v>
      </c>
      <c r="G289" s="34">
        <v>4</v>
      </c>
      <c r="H289" s="34">
        <v>4</v>
      </c>
      <c r="I289" s="35">
        <v>83</v>
      </c>
      <c r="J289" s="33">
        <v>10</v>
      </c>
      <c r="K289" s="34">
        <v>4</v>
      </c>
      <c r="L289" s="34">
        <v>6</v>
      </c>
    </row>
    <row r="290" spans="1:12" s="97" customFormat="1" ht="18" customHeight="1">
      <c r="A290" s="40">
        <v>14</v>
      </c>
      <c r="B290" s="44">
        <v>5</v>
      </c>
      <c r="C290" s="42">
        <v>3</v>
      </c>
      <c r="D290" s="42">
        <v>2</v>
      </c>
      <c r="E290" s="43">
        <v>49</v>
      </c>
      <c r="F290" s="44">
        <v>10</v>
      </c>
      <c r="G290" s="42">
        <v>6</v>
      </c>
      <c r="H290" s="42">
        <v>4</v>
      </c>
      <c r="I290" s="43">
        <v>84</v>
      </c>
      <c r="J290" s="44">
        <v>7</v>
      </c>
      <c r="K290" s="42">
        <v>5</v>
      </c>
      <c r="L290" s="42">
        <v>2</v>
      </c>
    </row>
    <row r="291" spans="1:12" s="31" customFormat="1" ht="25.5" customHeight="1">
      <c r="A291" s="23" t="s">
        <v>26</v>
      </c>
      <c r="B291" s="24">
        <v>45</v>
      </c>
      <c r="C291" s="24">
        <v>21</v>
      </c>
      <c r="D291" s="24">
        <v>24</v>
      </c>
      <c r="E291" s="25" t="s">
        <v>27</v>
      </c>
      <c r="F291" s="24">
        <v>64</v>
      </c>
      <c r="G291" s="24">
        <v>33</v>
      </c>
      <c r="H291" s="24">
        <v>31</v>
      </c>
      <c r="I291" s="25" t="s">
        <v>28</v>
      </c>
      <c r="J291" s="24">
        <v>17</v>
      </c>
      <c r="K291" s="24">
        <v>6</v>
      </c>
      <c r="L291" s="24">
        <v>11</v>
      </c>
    </row>
    <row r="292" spans="1:12" s="97" customFormat="1" ht="15.75" customHeight="1">
      <c r="A292" s="32">
        <v>15</v>
      </c>
      <c r="B292" s="33">
        <v>10</v>
      </c>
      <c r="C292" s="34">
        <v>4</v>
      </c>
      <c r="D292" s="34">
        <v>6</v>
      </c>
      <c r="E292" s="35">
        <v>50</v>
      </c>
      <c r="F292" s="33">
        <v>16</v>
      </c>
      <c r="G292" s="34">
        <v>7</v>
      </c>
      <c r="H292" s="34">
        <v>9</v>
      </c>
      <c r="I292" s="35">
        <v>85</v>
      </c>
      <c r="J292" s="33">
        <v>5</v>
      </c>
      <c r="K292" s="34">
        <v>1</v>
      </c>
      <c r="L292" s="34">
        <v>4</v>
      </c>
    </row>
    <row r="293" spans="1:12" s="97" customFormat="1" ht="15.75" customHeight="1">
      <c r="A293" s="32">
        <v>16</v>
      </c>
      <c r="B293" s="33">
        <v>9</v>
      </c>
      <c r="C293" s="34">
        <v>5</v>
      </c>
      <c r="D293" s="34">
        <v>4</v>
      </c>
      <c r="E293" s="35">
        <v>51</v>
      </c>
      <c r="F293" s="33">
        <v>11</v>
      </c>
      <c r="G293" s="34">
        <v>7</v>
      </c>
      <c r="H293" s="34">
        <v>4</v>
      </c>
      <c r="I293" s="35">
        <v>86</v>
      </c>
      <c r="J293" s="33">
        <v>7</v>
      </c>
      <c r="K293" s="34">
        <v>2</v>
      </c>
      <c r="L293" s="34">
        <v>5</v>
      </c>
    </row>
    <row r="294" spans="1:12" s="97" customFormat="1" ht="15.75" customHeight="1">
      <c r="A294" s="32">
        <v>17</v>
      </c>
      <c r="B294" s="33">
        <v>8</v>
      </c>
      <c r="C294" s="34">
        <v>2</v>
      </c>
      <c r="D294" s="34">
        <v>6</v>
      </c>
      <c r="E294" s="35">
        <v>52</v>
      </c>
      <c r="F294" s="33">
        <v>17</v>
      </c>
      <c r="G294" s="34">
        <v>11</v>
      </c>
      <c r="H294" s="34">
        <v>6</v>
      </c>
      <c r="I294" s="35">
        <v>87</v>
      </c>
      <c r="J294" s="33">
        <v>2</v>
      </c>
      <c r="K294" s="34">
        <v>2</v>
      </c>
      <c r="L294" s="34">
        <v>0</v>
      </c>
    </row>
    <row r="295" spans="1:12" s="97" customFormat="1" ht="15.75" customHeight="1">
      <c r="A295" s="32">
        <v>18</v>
      </c>
      <c r="B295" s="33">
        <v>7</v>
      </c>
      <c r="C295" s="34">
        <v>2</v>
      </c>
      <c r="D295" s="34">
        <v>5</v>
      </c>
      <c r="E295" s="35">
        <v>53</v>
      </c>
      <c r="F295" s="33">
        <v>11</v>
      </c>
      <c r="G295" s="34">
        <v>5</v>
      </c>
      <c r="H295" s="34">
        <v>6</v>
      </c>
      <c r="I295" s="35">
        <v>88</v>
      </c>
      <c r="J295" s="33">
        <v>2</v>
      </c>
      <c r="K295" s="34">
        <v>0</v>
      </c>
      <c r="L295" s="34">
        <v>2</v>
      </c>
    </row>
    <row r="296" spans="1:12" s="97" customFormat="1" ht="18" customHeight="1">
      <c r="A296" s="40">
        <v>19</v>
      </c>
      <c r="B296" s="44">
        <v>11</v>
      </c>
      <c r="C296" s="42">
        <v>8</v>
      </c>
      <c r="D296" s="42">
        <v>3</v>
      </c>
      <c r="E296" s="43">
        <v>54</v>
      </c>
      <c r="F296" s="44">
        <v>9</v>
      </c>
      <c r="G296" s="42">
        <v>3</v>
      </c>
      <c r="H296" s="42">
        <v>6</v>
      </c>
      <c r="I296" s="43">
        <v>89</v>
      </c>
      <c r="J296" s="44">
        <v>1</v>
      </c>
      <c r="K296" s="42">
        <v>1</v>
      </c>
      <c r="L296" s="42">
        <v>0</v>
      </c>
    </row>
    <row r="297" spans="1:12" s="31" customFormat="1" ht="25.5" customHeight="1">
      <c r="A297" s="23" t="s">
        <v>29</v>
      </c>
      <c r="B297" s="24">
        <v>43</v>
      </c>
      <c r="C297" s="24">
        <v>24</v>
      </c>
      <c r="D297" s="24">
        <v>19</v>
      </c>
      <c r="E297" s="25" t="s">
        <v>30</v>
      </c>
      <c r="F297" s="24">
        <v>67</v>
      </c>
      <c r="G297" s="24">
        <v>32</v>
      </c>
      <c r="H297" s="24">
        <v>35</v>
      </c>
      <c r="I297" s="25" t="s">
        <v>31</v>
      </c>
      <c r="J297" s="24">
        <v>13</v>
      </c>
      <c r="K297" s="24">
        <v>4</v>
      </c>
      <c r="L297" s="24">
        <v>9</v>
      </c>
    </row>
    <row r="298" spans="1:12" s="97" customFormat="1" ht="15.75" customHeight="1">
      <c r="A298" s="32">
        <v>20</v>
      </c>
      <c r="B298" s="33">
        <v>8</v>
      </c>
      <c r="C298" s="34">
        <v>4</v>
      </c>
      <c r="D298" s="34">
        <v>4</v>
      </c>
      <c r="E298" s="35">
        <v>55</v>
      </c>
      <c r="F298" s="33">
        <v>16</v>
      </c>
      <c r="G298" s="34">
        <v>12</v>
      </c>
      <c r="H298" s="34">
        <v>4</v>
      </c>
      <c r="I298" s="35">
        <v>90</v>
      </c>
      <c r="J298" s="33">
        <v>3</v>
      </c>
      <c r="K298" s="34">
        <v>0</v>
      </c>
      <c r="L298" s="34">
        <v>3</v>
      </c>
    </row>
    <row r="299" spans="1:12" s="97" customFormat="1" ht="15.75" customHeight="1">
      <c r="A299" s="32">
        <v>21</v>
      </c>
      <c r="B299" s="33">
        <v>14</v>
      </c>
      <c r="C299" s="34">
        <v>10</v>
      </c>
      <c r="D299" s="34">
        <v>4</v>
      </c>
      <c r="E299" s="35">
        <v>56</v>
      </c>
      <c r="F299" s="33">
        <v>18</v>
      </c>
      <c r="G299" s="34">
        <v>6</v>
      </c>
      <c r="H299" s="34">
        <v>12</v>
      </c>
      <c r="I299" s="35">
        <v>91</v>
      </c>
      <c r="J299" s="33">
        <v>6</v>
      </c>
      <c r="K299" s="34">
        <v>4</v>
      </c>
      <c r="L299" s="34">
        <v>2</v>
      </c>
    </row>
    <row r="300" spans="1:12" s="97" customFormat="1" ht="15.75" customHeight="1">
      <c r="A300" s="32">
        <v>22</v>
      </c>
      <c r="B300" s="33">
        <v>5</v>
      </c>
      <c r="C300" s="34">
        <v>2</v>
      </c>
      <c r="D300" s="34">
        <v>3</v>
      </c>
      <c r="E300" s="35">
        <v>57</v>
      </c>
      <c r="F300" s="33">
        <v>9</v>
      </c>
      <c r="G300" s="34">
        <v>5</v>
      </c>
      <c r="H300" s="34">
        <v>4</v>
      </c>
      <c r="I300" s="35">
        <v>92</v>
      </c>
      <c r="J300" s="33">
        <v>1</v>
      </c>
      <c r="K300" s="34">
        <v>0</v>
      </c>
      <c r="L300" s="34">
        <v>1</v>
      </c>
    </row>
    <row r="301" spans="1:12" s="97" customFormat="1" ht="15.75" customHeight="1">
      <c r="A301" s="32">
        <v>23</v>
      </c>
      <c r="B301" s="33">
        <v>9</v>
      </c>
      <c r="C301" s="34">
        <v>4</v>
      </c>
      <c r="D301" s="34">
        <v>5</v>
      </c>
      <c r="E301" s="35">
        <v>58</v>
      </c>
      <c r="F301" s="33">
        <v>14</v>
      </c>
      <c r="G301" s="34">
        <v>7</v>
      </c>
      <c r="H301" s="34">
        <v>7</v>
      </c>
      <c r="I301" s="35">
        <v>93</v>
      </c>
      <c r="J301" s="33">
        <v>2</v>
      </c>
      <c r="K301" s="34">
        <v>0</v>
      </c>
      <c r="L301" s="34">
        <v>2</v>
      </c>
    </row>
    <row r="302" spans="1:12" s="97" customFormat="1" ht="18" customHeight="1">
      <c r="A302" s="40">
        <v>24</v>
      </c>
      <c r="B302" s="44">
        <v>7</v>
      </c>
      <c r="C302" s="42">
        <v>4</v>
      </c>
      <c r="D302" s="42">
        <v>3</v>
      </c>
      <c r="E302" s="43">
        <v>59</v>
      </c>
      <c r="F302" s="44">
        <v>10</v>
      </c>
      <c r="G302" s="42">
        <v>2</v>
      </c>
      <c r="H302" s="42">
        <v>8</v>
      </c>
      <c r="I302" s="43">
        <v>94</v>
      </c>
      <c r="J302" s="44">
        <v>1</v>
      </c>
      <c r="K302" s="42">
        <v>0</v>
      </c>
      <c r="L302" s="42">
        <v>1</v>
      </c>
    </row>
    <row r="303" spans="1:12" s="31" customFormat="1" ht="25.5" customHeight="1">
      <c r="A303" s="23" t="s">
        <v>32</v>
      </c>
      <c r="B303" s="24">
        <v>40</v>
      </c>
      <c r="C303" s="24">
        <v>22</v>
      </c>
      <c r="D303" s="24">
        <v>18</v>
      </c>
      <c r="E303" s="25" t="s">
        <v>33</v>
      </c>
      <c r="F303" s="24">
        <v>64</v>
      </c>
      <c r="G303" s="24">
        <v>37</v>
      </c>
      <c r="H303" s="24">
        <v>27</v>
      </c>
      <c r="I303" s="64" t="s">
        <v>34</v>
      </c>
      <c r="J303" s="24">
        <v>2</v>
      </c>
      <c r="K303" s="24">
        <v>0</v>
      </c>
      <c r="L303" s="24">
        <v>2</v>
      </c>
    </row>
    <row r="304" spans="1:12" s="97" customFormat="1" ht="15.75" customHeight="1">
      <c r="A304" s="32">
        <v>25</v>
      </c>
      <c r="B304" s="33">
        <v>5</v>
      </c>
      <c r="C304" s="34">
        <v>4</v>
      </c>
      <c r="D304" s="34">
        <v>1</v>
      </c>
      <c r="E304" s="35">
        <v>60</v>
      </c>
      <c r="F304" s="33">
        <v>11</v>
      </c>
      <c r="G304" s="34">
        <v>7</v>
      </c>
      <c r="H304" s="34">
        <v>4</v>
      </c>
      <c r="I304" s="35">
        <v>95</v>
      </c>
      <c r="J304" s="33">
        <v>0</v>
      </c>
      <c r="K304" s="34">
        <v>0</v>
      </c>
      <c r="L304" s="34">
        <v>0</v>
      </c>
    </row>
    <row r="305" spans="1:12" s="97" customFormat="1" ht="15.75" customHeight="1">
      <c r="A305" s="32">
        <v>26</v>
      </c>
      <c r="B305" s="33">
        <v>8</v>
      </c>
      <c r="C305" s="34">
        <v>4</v>
      </c>
      <c r="D305" s="34">
        <v>4</v>
      </c>
      <c r="E305" s="35">
        <v>61</v>
      </c>
      <c r="F305" s="33">
        <v>17</v>
      </c>
      <c r="G305" s="34">
        <v>9</v>
      </c>
      <c r="H305" s="34">
        <v>8</v>
      </c>
      <c r="I305" s="35">
        <v>96</v>
      </c>
      <c r="J305" s="33">
        <v>1</v>
      </c>
      <c r="K305" s="34">
        <v>0</v>
      </c>
      <c r="L305" s="34">
        <v>1</v>
      </c>
    </row>
    <row r="306" spans="1:12" s="97" customFormat="1" ht="15.75" customHeight="1">
      <c r="A306" s="32">
        <v>27</v>
      </c>
      <c r="B306" s="33">
        <v>9</v>
      </c>
      <c r="C306" s="34">
        <v>5</v>
      </c>
      <c r="D306" s="34">
        <v>4</v>
      </c>
      <c r="E306" s="35">
        <v>62</v>
      </c>
      <c r="F306" s="33">
        <v>17</v>
      </c>
      <c r="G306" s="34">
        <v>11</v>
      </c>
      <c r="H306" s="34">
        <v>6</v>
      </c>
      <c r="I306" s="35">
        <v>97</v>
      </c>
      <c r="J306" s="33">
        <v>0</v>
      </c>
      <c r="K306" s="34">
        <v>0</v>
      </c>
      <c r="L306" s="34">
        <v>0</v>
      </c>
    </row>
    <row r="307" spans="1:12" s="97" customFormat="1" ht="15.75" customHeight="1">
      <c r="A307" s="32">
        <v>28</v>
      </c>
      <c r="B307" s="33">
        <v>6</v>
      </c>
      <c r="C307" s="34">
        <v>3</v>
      </c>
      <c r="D307" s="34">
        <v>3</v>
      </c>
      <c r="E307" s="35">
        <v>63</v>
      </c>
      <c r="F307" s="33">
        <v>11</v>
      </c>
      <c r="G307" s="34">
        <v>7</v>
      </c>
      <c r="H307" s="34">
        <v>4</v>
      </c>
      <c r="I307" s="35">
        <v>98</v>
      </c>
      <c r="J307" s="33">
        <v>0</v>
      </c>
      <c r="K307" s="34">
        <v>0</v>
      </c>
      <c r="L307" s="34">
        <v>0</v>
      </c>
    </row>
    <row r="308" spans="1:12" s="97" customFormat="1" ht="18" customHeight="1">
      <c r="A308" s="40">
        <v>29</v>
      </c>
      <c r="B308" s="44">
        <v>12</v>
      </c>
      <c r="C308" s="42">
        <v>6</v>
      </c>
      <c r="D308" s="42">
        <v>6</v>
      </c>
      <c r="E308" s="43">
        <v>64</v>
      </c>
      <c r="F308" s="44">
        <v>8</v>
      </c>
      <c r="G308" s="42">
        <v>3</v>
      </c>
      <c r="H308" s="42">
        <v>5</v>
      </c>
      <c r="I308" s="35">
        <v>99</v>
      </c>
      <c r="J308" s="33">
        <v>0</v>
      </c>
      <c r="K308" s="34">
        <v>0</v>
      </c>
      <c r="L308" s="34">
        <v>0</v>
      </c>
    </row>
    <row r="309" spans="1:12" s="31" customFormat="1" ht="25.5" customHeight="1">
      <c r="A309" s="23" t="s">
        <v>35</v>
      </c>
      <c r="B309" s="24">
        <v>49</v>
      </c>
      <c r="C309" s="24">
        <v>27</v>
      </c>
      <c r="D309" s="24">
        <v>22</v>
      </c>
      <c r="E309" s="25" t="s">
        <v>36</v>
      </c>
      <c r="F309" s="24">
        <v>47</v>
      </c>
      <c r="G309" s="24">
        <v>21</v>
      </c>
      <c r="H309" s="24">
        <v>26</v>
      </c>
      <c r="I309" s="68">
        <v>100</v>
      </c>
      <c r="J309" s="69">
        <v>0</v>
      </c>
      <c r="K309" s="70">
        <v>0</v>
      </c>
      <c r="L309" s="70">
        <v>0</v>
      </c>
    </row>
    <row r="310" spans="1:12" s="97" customFormat="1" ht="15.75" customHeight="1">
      <c r="A310" s="32">
        <v>30</v>
      </c>
      <c r="B310" s="33">
        <v>10</v>
      </c>
      <c r="C310" s="34">
        <v>4</v>
      </c>
      <c r="D310" s="34">
        <v>6</v>
      </c>
      <c r="E310" s="35">
        <v>65</v>
      </c>
      <c r="F310" s="33">
        <v>12</v>
      </c>
      <c r="G310" s="34">
        <v>6</v>
      </c>
      <c r="H310" s="34">
        <v>6</v>
      </c>
      <c r="I310" s="35">
        <v>101</v>
      </c>
      <c r="J310" s="33">
        <v>0</v>
      </c>
      <c r="K310" s="34">
        <v>0</v>
      </c>
      <c r="L310" s="34">
        <v>0</v>
      </c>
    </row>
    <row r="311" spans="1:12" s="97" customFormat="1" ht="15.75" customHeight="1">
      <c r="A311" s="32">
        <v>31</v>
      </c>
      <c r="B311" s="33">
        <v>6</v>
      </c>
      <c r="C311" s="34">
        <v>3</v>
      </c>
      <c r="D311" s="34">
        <v>3</v>
      </c>
      <c r="E311" s="35">
        <v>66</v>
      </c>
      <c r="F311" s="33">
        <v>7</v>
      </c>
      <c r="G311" s="34">
        <v>2</v>
      </c>
      <c r="H311" s="34">
        <v>5</v>
      </c>
      <c r="I311" s="35">
        <v>102</v>
      </c>
      <c r="J311" s="33">
        <v>0</v>
      </c>
      <c r="K311" s="34">
        <v>0</v>
      </c>
      <c r="L311" s="34">
        <v>0</v>
      </c>
    </row>
    <row r="312" spans="1:12" s="97" customFormat="1" ht="15.75" customHeight="1">
      <c r="A312" s="32">
        <v>32</v>
      </c>
      <c r="B312" s="33">
        <v>13</v>
      </c>
      <c r="C312" s="34">
        <v>9</v>
      </c>
      <c r="D312" s="34">
        <v>4</v>
      </c>
      <c r="E312" s="35">
        <v>67</v>
      </c>
      <c r="F312" s="33">
        <v>16</v>
      </c>
      <c r="G312" s="34">
        <v>9</v>
      </c>
      <c r="H312" s="34">
        <v>7</v>
      </c>
      <c r="I312" s="35">
        <v>103</v>
      </c>
      <c r="J312" s="33">
        <v>0</v>
      </c>
      <c r="K312" s="34">
        <v>0</v>
      </c>
      <c r="L312" s="34">
        <v>0</v>
      </c>
    </row>
    <row r="313" spans="1:12" s="97" customFormat="1" ht="15.75" customHeight="1">
      <c r="A313" s="32">
        <v>33</v>
      </c>
      <c r="B313" s="33">
        <v>16</v>
      </c>
      <c r="C313" s="34">
        <v>9</v>
      </c>
      <c r="D313" s="34">
        <v>7</v>
      </c>
      <c r="E313" s="35">
        <v>68</v>
      </c>
      <c r="F313" s="33">
        <v>6</v>
      </c>
      <c r="G313" s="34">
        <v>2</v>
      </c>
      <c r="H313" s="34">
        <v>4</v>
      </c>
      <c r="I313" s="72" t="s">
        <v>37</v>
      </c>
      <c r="J313" s="44">
        <v>1</v>
      </c>
      <c r="K313" s="42">
        <v>0</v>
      </c>
      <c r="L313" s="42">
        <v>1</v>
      </c>
    </row>
    <row r="314" spans="1:12" s="97" customFormat="1" ht="21" customHeight="1" thickBot="1">
      <c r="A314" s="74">
        <v>34</v>
      </c>
      <c r="B314" s="33">
        <v>4</v>
      </c>
      <c r="C314" s="34">
        <v>2</v>
      </c>
      <c r="D314" s="34">
        <v>2</v>
      </c>
      <c r="E314" s="35">
        <v>69</v>
      </c>
      <c r="F314" s="33">
        <v>6</v>
      </c>
      <c r="G314" s="34">
        <v>2</v>
      </c>
      <c r="H314" s="34">
        <v>4</v>
      </c>
      <c r="I314" s="75" t="s">
        <v>8</v>
      </c>
      <c r="J314" s="69">
        <v>831</v>
      </c>
      <c r="K314" s="69">
        <v>423</v>
      </c>
      <c r="L314" s="69">
        <v>408</v>
      </c>
    </row>
    <row r="315" spans="1:12" s="106" customFormat="1" ht="24" customHeight="1" thickTop="1" thickBot="1">
      <c r="A315" s="81" t="s">
        <v>38</v>
      </c>
      <c r="B315" s="82">
        <v>92</v>
      </c>
      <c r="C315" s="83">
        <v>47</v>
      </c>
      <c r="D315" s="83">
        <v>45</v>
      </c>
      <c r="E315" s="84" t="s">
        <v>39</v>
      </c>
      <c r="F315" s="83">
        <v>538</v>
      </c>
      <c r="G315" s="83">
        <v>285</v>
      </c>
      <c r="H315" s="83">
        <v>253</v>
      </c>
      <c r="I315" s="85" t="s">
        <v>40</v>
      </c>
      <c r="J315" s="83">
        <v>201</v>
      </c>
      <c r="K315" s="83">
        <v>91</v>
      </c>
      <c r="L315" s="83">
        <v>110</v>
      </c>
    </row>
    <row r="321" spans="1:10" s="113" customFormat="1">
      <c r="A321" s="95"/>
      <c r="B321" s="110"/>
      <c r="C321" s="110"/>
      <c r="D321" s="110"/>
      <c r="E321" s="111"/>
      <c r="F321" s="112"/>
      <c r="I321" s="111"/>
      <c r="J321" s="112"/>
    </row>
    <row r="322" spans="1:10" s="113" customFormat="1">
      <c r="A322" s="95"/>
      <c r="B322" s="110"/>
      <c r="C322" s="110"/>
      <c r="D322" s="110"/>
      <c r="E322" s="111"/>
      <c r="F322" s="112"/>
      <c r="I322" s="111"/>
      <c r="J322" s="112"/>
    </row>
    <row r="323" spans="1:10" s="113" customFormat="1">
      <c r="A323" s="95"/>
      <c r="B323" s="110"/>
      <c r="C323" s="110"/>
      <c r="D323" s="110"/>
      <c r="E323" s="111"/>
      <c r="F323" s="112"/>
      <c r="I323" s="111"/>
      <c r="J323" s="112"/>
    </row>
    <row r="324" spans="1:10" s="113" customFormat="1">
      <c r="A324" s="95"/>
      <c r="B324" s="110"/>
      <c r="C324" s="110"/>
      <c r="D324" s="110"/>
      <c r="E324" s="111"/>
      <c r="F324" s="112"/>
      <c r="I324" s="111"/>
      <c r="J324" s="112"/>
    </row>
    <row r="325" spans="1:10" s="113" customFormat="1">
      <c r="A325" s="95"/>
      <c r="B325" s="110"/>
      <c r="C325" s="110"/>
      <c r="D325" s="110"/>
      <c r="E325" s="111"/>
      <c r="F325" s="112"/>
      <c r="I325" s="111"/>
      <c r="J325" s="112"/>
    </row>
    <row r="326" spans="1:10" s="113" customFormat="1">
      <c r="A326" s="95"/>
      <c r="B326" s="110"/>
      <c r="C326" s="110"/>
      <c r="D326" s="110"/>
      <c r="E326" s="111"/>
      <c r="F326" s="112"/>
      <c r="I326" s="111"/>
      <c r="J326" s="112"/>
    </row>
    <row r="327" spans="1:10" s="113" customFormat="1">
      <c r="A327" s="95"/>
      <c r="B327" s="110"/>
      <c r="C327" s="110"/>
      <c r="D327" s="110"/>
      <c r="E327" s="111"/>
      <c r="F327" s="112"/>
      <c r="I327" s="111"/>
      <c r="J327" s="112"/>
    </row>
    <row r="328" spans="1:10" s="113" customFormat="1">
      <c r="A328" s="95"/>
      <c r="B328" s="110"/>
      <c r="C328" s="110"/>
      <c r="D328" s="110"/>
      <c r="E328" s="111"/>
      <c r="F328" s="112"/>
      <c r="I328" s="111"/>
      <c r="J328" s="112"/>
    </row>
    <row r="329" spans="1:10" s="113" customFormat="1">
      <c r="A329" s="95"/>
      <c r="B329" s="110"/>
      <c r="C329" s="110"/>
      <c r="D329" s="110"/>
      <c r="E329" s="111"/>
      <c r="F329" s="112"/>
      <c r="I329" s="111"/>
      <c r="J329" s="112"/>
    </row>
    <row r="330" spans="1:10" s="113" customFormat="1">
      <c r="A330" s="95"/>
      <c r="B330" s="110"/>
      <c r="C330" s="110"/>
      <c r="D330" s="110"/>
      <c r="E330" s="111"/>
      <c r="F330" s="112"/>
      <c r="I330" s="111"/>
      <c r="J330" s="112"/>
    </row>
    <row r="331" spans="1:10" s="113" customFormat="1">
      <c r="A331" s="95"/>
      <c r="B331" s="110"/>
      <c r="C331" s="110"/>
      <c r="D331" s="110"/>
      <c r="E331" s="111"/>
      <c r="F331" s="112"/>
      <c r="I331" s="111"/>
      <c r="J331" s="112"/>
    </row>
    <row r="332" spans="1:10" s="113" customFormat="1">
      <c r="A332" s="95"/>
      <c r="B332" s="110"/>
      <c r="C332" s="110"/>
      <c r="D332" s="110"/>
      <c r="E332" s="111"/>
      <c r="F332" s="112"/>
      <c r="I332" s="111"/>
      <c r="J332" s="112"/>
    </row>
    <row r="333" spans="1:10" s="113" customFormat="1">
      <c r="A333" s="95"/>
      <c r="B333" s="110"/>
      <c r="C333" s="110"/>
      <c r="D333" s="110"/>
      <c r="E333" s="111"/>
      <c r="F333" s="112"/>
      <c r="I333" s="111"/>
      <c r="J333" s="112"/>
    </row>
    <row r="334" spans="1:10" s="113" customFormat="1">
      <c r="A334" s="95"/>
      <c r="B334" s="110"/>
      <c r="C334" s="110"/>
      <c r="D334" s="110"/>
      <c r="E334" s="111"/>
      <c r="F334" s="112"/>
      <c r="I334" s="111"/>
      <c r="J334" s="112"/>
    </row>
    <row r="335" spans="1:10" s="113" customFormat="1">
      <c r="A335" s="95"/>
      <c r="B335" s="110"/>
      <c r="C335" s="110"/>
      <c r="D335" s="110"/>
      <c r="E335" s="111"/>
      <c r="F335" s="112"/>
      <c r="I335" s="111"/>
      <c r="J335" s="112"/>
    </row>
    <row r="336" spans="1:10" s="113" customFormat="1">
      <c r="A336" s="95"/>
      <c r="B336" s="110"/>
      <c r="C336" s="110"/>
      <c r="D336" s="110"/>
      <c r="E336" s="111"/>
      <c r="F336" s="112"/>
      <c r="I336" s="111"/>
      <c r="J336" s="112"/>
    </row>
    <row r="337" spans="1:10" s="113" customFormat="1">
      <c r="A337" s="95"/>
      <c r="B337" s="110"/>
      <c r="C337" s="110"/>
      <c r="D337" s="110"/>
      <c r="E337" s="111"/>
      <c r="F337" s="112"/>
      <c r="I337" s="111"/>
      <c r="J337" s="112"/>
    </row>
    <row r="338" spans="1:10" s="113" customFormat="1">
      <c r="A338" s="95"/>
      <c r="B338" s="110"/>
      <c r="C338" s="110"/>
      <c r="D338" s="110"/>
      <c r="E338" s="111"/>
      <c r="F338" s="112"/>
      <c r="I338" s="111"/>
      <c r="J338" s="112"/>
    </row>
    <row r="339" spans="1:10" s="113" customFormat="1">
      <c r="A339" s="95"/>
      <c r="B339" s="110"/>
      <c r="C339" s="110"/>
      <c r="D339" s="110"/>
      <c r="E339" s="111"/>
      <c r="F339" s="112"/>
      <c r="I339" s="111"/>
      <c r="J339" s="112"/>
    </row>
    <row r="340" spans="1:10" s="113" customFormat="1">
      <c r="A340" s="95"/>
      <c r="B340" s="110"/>
      <c r="C340" s="110"/>
      <c r="D340" s="110"/>
      <c r="E340" s="111"/>
      <c r="F340" s="112"/>
      <c r="I340" s="111"/>
      <c r="J340" s="112"/>
    </row>
    <row r="341" spans="1:10" s="113" customFormat="1">
      <c r="A341" s="95"/>
      <c r="B341" s="110"/>
      <c r="C341" s="110"/>
      <c r="D341" s="110"/>
      <c r="E341" s="111"/>
      <c r="F341" s="112"/>
      <c r="I341" s="111"/>
      <c r="J341" s="112"/>
    </row>
    <row r="342" spans="1:10" s="113" customFormat="1">
      <c r="A342" s="95"/>
      <c r="B342" s="110"/>
      <c r="C342" s="110"/>
      <c r="D342" s="110"/>
      <c r="E342" s="111"/>
      <c r="F342" s="112"/>
      <c r="I342" s="111"/>
      <c r="J342" s="112"/>
    </row>
    <row r="343" spans="1:10" s="113" customFormat="1">
      <c r="A343" s="95"/>
      <c r="B343" s="110"/>
      <c r="C343" s="110"/>
      <c r="D343" s="110"/>
      <c r="E343" s="111"/>
      <c r="F343" s="112"/>
      <c r="I343" s="111"/>
      <c r="J343" s="112"/>
    </row>
    <row r="344" spans="1:10" s="113" customFormat="1">
      <c r="A344" s="95"/>
      <c r="B344" s="110"/>
      <c r="C344" s="110"/>
      <c r="D344" s="110"/>
      <c r="E344" s="111"/>
      <c r="F344" s="112"/>
      <c r="I344" s="111"/>
      <c r="J344" s="112"/>
    </row>
    <row r="345" spans="1:10" s="113" customFormat="1">
      <c r="A345" s="95"/>
      <c r="B345" s="110"/>
      <c r="C345" s="110"/>
      <c r="D345" s="110"/>
      <c r="E345" s="111"/>
      <c r="F345" s="112"/>
      <c r="I345" s="111"/>
      <c r="J345" s="112"/>
    </row>
    <row r="346" spans="1:10" s="113" customFormat="1">
      <c r="A346" s="95"/>
      <c r="B346" s="110"/>
      <c r="C346" s="110"/>
      <c r="D346" s="110"/>
      <c r="E346" s="111"/>
      <c r="F346" s="112"/>
      <c r="I346" s="111"/>
      <c r="J346" s="112"/>
    </row>
    <row r="347" spans="1:10" s="113" customFormat="1">
      <c r="A347" s="95"/>
      <c r="B347" s="110"/>
      <c r="C347" s="110"/>
      <c r="D347" s="110"/>
      <c r="E347" s="111"/>
      <c r="F347" s="112"/>
      <c r="I347" s="111"/>
      <c r="J347" s="112"/>
    </row>
    <row r="348" spans="1:10" s="113" customFormat="1">
      <c r="A348" s="95"/>
      <c r="B348" s="110"/>
      <c r="C348" s="110"/>
      <c r="D348" s="110"/>
      <c r="E348" s="111"/>
      <c r="F348" s="112"/>
      <c r="I348" s="111"/>
      <c r="J348" s="112"/>
    </row>
    <row r="349" spans="1:10" s="113" customFormat="1">
      <c r="A349" s="95"/>
      <c r="B349" s="110"/>
      <c r="C349" s="110"/>
      <c r="D349" s="110"/>
      <c r="E349" s="111"/>
      <c r="F349" s="112"/>
      <c r="I349" s="111"/>
      <c r="J349" s="112"/>
    </row>
    <row r="350" spans="1:10" s="113" customFormat="1">
      <c r="A350" s="95"/>
      <c r="B350" s="110"/>
      <c r="C350" s="110"/>
      <c r="D350" s="110"/>
      <c r="E350" s="111"/>
      <c r="F350" s="112"/>
      <c r="I350" s="111"/>
      <c r="J350" s="112"/>
    </row>
    <row r="351" spans="1:10" s="113" customFormat="1">
      <c r="A351" s="95"/>
      <c r="B351" s="110"/>
      <c r="C351" s="110"/>
      <c r="D351" s="110"/>
      <c r="E351" s="111"/>
      <c r="F351" s="112"/>
      <c r="I351" s="111"/>
      <c r="J351" s="112"/>
    </row>
    <row r="352" spans="1:10" s="113" customFormat="1">
      <c r="A352" s="95"/>
      <c r="B352" s="110"/>
      <c r="C352" s="110"/>
      <c r="D352" s="110"/>
      <c r="E352" s="111"/>
      <c r="F352" s="112"/>
      <c r="I352" s="111"/>
      <c r="J352" s="112"/>
    </row>
    <row r="353" spans="1:10" s="113" customFormat="1">
      <c r="A353" s="95"/>
      <c r="B353" s="110"/>
      <c r="C353" s="110"/>
      <c r="D353" s="110"/>
      <c r="E353" s="111"/>
      <c r="F353" s="112"/>
      <c r="I353" s="111"/>
      <c r="J353" s="112"/>
    </row>
    <row r="354" spans="1:10" s="113" customFormat="1">
      <c r="A354" s="95"/>
      <c r="B354" s="110"/>
      <c r="C354" s="110"/>
      <c r="D354" s="110"/>
      <c r="E354" s="111"/>
      <c r="F354" s="112"/>
      <c r="I354" s="111"/>
      <c r="J354" s="112"/>
    </row>
    <row r="355" spans="1:10" s="113" customFormat="1">
      <c r="A355" s="95"/>
      <c r="B355" s="110"/>
      <c r="C355" s="110"/>
      <c r="D355" s="110"/>
      <c r="E355" s="111"/>
      <c r="F355" s="112"/>
      <c r="I355" s="111"/>
      <c r="J355" s="112"/>
    </row>
    <row r="356" spans="1:10" s="113" customFormat="1">
      <c r="A356" s="95"/>
      <c r="B356" s="110"/>
      <c r="C356" s="110"/>
      <c r="D356" s="110"/>
      <c r="E356" s="111"/>
      <c r="F356" s="112"/>
      <c r="I356" s="111"/>
      <c r="J356" s="112"/>
    </row>
    <row r="357" spans="1:10" s="113" customFormat="1">
      <c r="A357" s="95"/>
      <c r="B357" s="110"/>
      <c r="C357" s="110"/>
      <c r="D357" s="110"/>
      <c r="E357" s="111"/>
      <c r="F357" s="112"/>
      <c r="I357" s="111"/>
      <c r="J357" s="112"/>
    </row>
    <row r="358" spans="1:10" s="113" customFormat="1">
      <c r="A358" s="95"/>
      <c r="B358" s="110"/>
      <c r="C358" s="110"/>
      <c r="D358" s="110"/>
      <c r="E358" s="111"/>
      <c r="F358" s="112"/>
      <c r="I358" s="111"/>
      <c r="J358" s="112"/>
    </row>
    <row r="359" spans="1:10" s="113" customFormat="1">
      <c r="A359" s="95"/>
      <c r="B359" s="110"/>
      <c r="C359" s="110"/>
      <c r="D359" s="110"/>
      <c r="E359" s="111"/>
      <c r="F359" s="112"/>
      <c r="I359" s="111"/>
      <c r="J359" s="112"/>
    </row>
    <row r="360" spans="1:10" s="113" customFormat="1">
      <c r="A360" s="95"/>
      <c r="B360" s="110"/>
      <c r="C360" s="110"/>
      <c r="D360" s="110"/>
      <c r="E360" s="111"/>
      <c r="F360" s="112"/>
      <c r="I360" s="111"/>
      <c r="J360" s="112"/>
    </row>
    <row r="361" spans="1:10" s="113" customFormat="1">
      <c r="A361" s="95"/>
      <c r="B361" s="110"/>
      <c r="C361" s="110"/>
      <c r="D361" s="110"/>
      <c r="E361" s="111"/>
      <c r="F361" s="112"/>
      <c r="I361" s="111"/>
      <c r="J361" s="112"/>
    </row>
    <row r="362" spans="1:10" s="113" customFormat="1">
      <c r="A362" s="95"/>
      <c r="B362" s="110"/>
      <c r="C362" s="110"/>
      <c r="D362" s="110"/>
      <c r="E362" s="111"/>
      <c r="F362" s="112"/>
      <c r="I362" s="111"/>
      <c r="J362" s="112"/>
    </row>
    <row r="363" spans="1:10" s="113" customFormat="1">
      <c r="A363" s="95"/>
      <c r="B363" s="110"/>
      <c r="C363" s="110"/>
      <c r="D363" s="110"/>
      <c r="E363" s="111"/>
      <c r="F363" s="112"/>
      <c r="I363" s="111"/>
      <c r="J363" s="112"/>
    </row>
    <row r="364" spans="1:10" s="113" customFormat="1">
      <c r="A364" s="95"/>
      <c r="B364" s="110"/>
      <c r="C364" s="110"/>
      <c r="D364" s="110"/>
      <c r="E364" s="111"/>
      <c r="F364" s="112"/>
      <c r="I364" s="111"/>
      <c r="J364" s="112"/>
    </row>
    <row r="365" spans="1:10" s="113" customFormat="1">
      <c r="A365" s="95"/>
      <c r="B365" s="110"/>
      <c r="C365" s="110"/>
      <c r="D365" s="110"/>
      <c r="E365" s="111"/>
      <c r="F365" s="112"/>
      <c r="I365" s="111"/>
      <c r="J365" s="112"/>
    </row>
    <row r="366" spans="1:10" s="113" customFormat="1">
      <c r="A366" s="95"/>
      <c r="B366" s="110"/>
      <c r="C366" s="110"/>
      <c r="D366" s="110"/>
      <c r="E366" s="111"/>
      <c r="F366" s="112"/>
      <c r="I366" s="111"/>
      <c r="J366" s="112"/>
    </row>
    <row r="367" spans="1:10" s="113" customFormat="1">
      <c r="A367" s="95"/>
      <c r="B367" s="110"/>
      <c r="C367" s="110"/>
      <c r="D367" s="110"/>
      <c r="E367" s="111"/>
      <c r="F367" s="112"/>
      <c r="I367" s="111"/>
      <c r="J367" s="112"/>
    </row>
    <row r="368" spans="1:10" s="113" customFormat="1">
      <c r="A368" s="95"/>
      <c r="B368" s="110"/>
      <c r="C368" s="110"/>
      <c r="D368" s="110"/>
      <c r="E368" s="111"/>
      <c r="F368" s="112"/>
      <c r="I368" s="111"/>
      <c r="J368" s="112"/>
    </row>
    <row r="369" spans="1:10" s="113" customFormat="1">
      <c r="A369" s="95"/>
      <c r="B369" s="110"/>
      <c r="C369" s="110"/>
      <c r="D369" s="110"/>
      <c r="E369" s="111"/>
      <c r="F369" s="112"/>
      <c r="I369" s="111"/>
      <c r="J369" s="112"/>
    </row>
    <row r="370" spans="1:10" s="113" customFormat="1">
      <c r="A370" s="95"/>
      <c r="B370" s="110"/>
      <c r="C370" s="110"/>
      <c r="D370" s="110"/>
      <c r="E370" s="111"/>
      <c r="F370" s="112"/>
      <c r="I370" s="111"/>
      <c r="J370" s="112"/>
    </row>
    <row r="371" spans="1:10" s="113" customFormat="1">
      <c r="A371" s="95"/>
      <c r="B371" s="110"/>
      <c r="C371" s="110"/>
      <c r="D371" s="110"/>
      <c r="E371" s="111"/>
      <c r="F371" s="112"/>
      <c r="I371" s="111"/>
      <c r="J371" s="112"/>
    </row>
    <row r="372" spans="1:10" s="113" customFormat="1">
      <c r="A372" s="95"/>
      <c r="B372" s="110"/>
      <c r="C372" s="110"/>
      <c r="D372" s="110"/>
      <c r="E372" s="111"/>
      <c r="F372" s="112"/>
      <c r="I372" s="111"/>
      <c r="J372" s="112"/>
    </row>
    <row r="373" spans="1:10" s="113" customFormat="1">
      <c r="A373" s="95"/>
      <c r="B373" s="110"/>
      <c r="C373" s="110"/>
      <c r="D373" s="110"/>
      <c r="E373" s="111"/>
      <c r="F373" s="112"/>
      <c r="I373" s="111"/>
      <c r="J373" s="112"/>
    </row>
    <row r="374" spans="1:10" s="113" customFormat="1">
      <c r="A374" s="95"/>
      <c r="B374" s="110"/>
      <c r="C374" s="110"/>
      <c r="D374" s="110"/>
      <c r="E374" s="111"/>
      <c r="F374" s="112"/>
      <c r="I374" s="111"/>
      <c r="J374" s="112"/>
    </row>
    <row r="375" spans="1:10" s="113" customFormat="1">
      <c r="A375" s="95"/>
      <c r="B375" s="110"/>
      <c r="C375" s="110"/>
      <c r="D375" s="110"/>
      <c r="E375" s="111"/>
      <c r="F375" s="112"/>
      <c r="I375" s="111"/>
      <c r="J375" s="112"/>
    </row>
    <row r="376" spans="1:10" s="113" customFormat="1">
      <c r="A376" s="95"/>
      <c r="B376" s="110"/>
      <c r="C376" s="110"/>
      <c r="D376" s="110"/>
      <c r="E376" s="111"/>
      <c r="F376" s="112"/>
      <c r="I376" s="111"/>
      <c r="J376" s="112"/>
    </row>
    <row r="377" spans="1:10" s="113" customFormat="1">
      <c r="A377" s="95"/>
      <c r="B377" s="110"/>
      <c r="C377" s="110"/>
      <c r="D377" s="110"/>
      <c r="E377" s="111"/>
      <c r="F377" s="112"/>
      <c r="I377" s="111"/>
      <c r="J377" s="112"/>
    </row>
    <row r="378" spans="1:10" s="113" customFormat="1">
      <c r="A378" s="95"/>
      <c r="B378" s="110"/>
      <c r="C378" s="110"/>
      <c r="D378" s="110"/>
      <c r="E378" s="111"/>
      <c r="F378" s="112"/>
      <c r="I378" s="111"/>
      <c r="J378" s="112"/>
    </row>
    <row r="379" spans="1:10" s="113" customFormat="1">
      <c r="A379" s="95"/>
      <c r="B379" s="110"/>
      <c r="C379" s="110"/>
      <c r="D379" s="110"/>
      <c r="E379" s="111"/>
      <c r="F379" s="112"/>
      <c r="I379" s="111"/>
      <c r="J379" s="112"/>
    </row>
    <row r="380" spans="1:10" s="113" customFormat="1">
      <c r="A380" s="95"/>
      <c r="B380" s="110"/>
      <c r="C380" s="110"/>
      <c r="D380" s="110"/>
      <c r="E380" s="111"/>
      <c r="F380" s="112"/>
      <c r="I380" s="111"/>
      <c r="J380" s="112"/>
    </row>
    <row r="381" spans="1:10" s="113" customFormat="1">
      <c r="A381" s="95"/>
      <c r="B381" s="110"/>
      <c r="C381" s="110"/>
      <c r="D381" s="110"/>
      <c r="E381" s="111"/>
      <c r="F381" s="112"/>
      <c r="I381" s="111"/>
      <c r="J381" s="112"/>
    </row>
    <row r="382" spans="1:10" s="113" customFormat="1">
      <c r="A382" s="95"/>
      <c r="B382" s="110"/>
      <c r="C382" s="110"/>
      <c r="D382" s="110"/>
      <c r="E382" s="111"/>
      <c r="F382" s="112"/>
      <c r="I382" s="111"/>
      <c r="J382" s="112"/>
    </row>
    <row r="383" spans="1:10" s="113" customFormat="1">
      <c r="A383" s="95"/>
      <c r="B383" s="110"/>
      <c r="C383" s="110"/>
      <c r="D383" s="110"/>
      <c r="E383" s="111"/>
      <c r="F383" s="112"/>
      <c r="I383" s="111"/>
      <c r="J383" s="112"/>
    </row>
    <row r="384" spans="1:10" s="113" customFormat="1">
      <c r="A384" s="95"/>
      <c r="B384" s="110"/>
      <c r="C384" s="110"/>
      <c r="D384" s="110"/>
      <c r="E384" s="111"/>
      <c r="F384" s="112"/>
      <c r="I384" s="111"/>
      <c r="J384" s="112"/>
    </row>
    <row r="385" spans="1:10" s="113" customFormat="1">
      <c r="A385" s="95"/>
      <c r="B385" s="110"/>
      <c r="C385" s="110"/>
      <c r="D385" s="110"/>
      <c r="E385" s="111"/>
      <c r="F385" s="112"/>
      <c r="I385" s="111"/>
      <c r="J385" s="112"/>
    </row>
    <row r="386" spans="1:10" s="113" customFormat="1">
      <c r="A386" s="95"/>
      <c r="B386" s="110"/>
      <c r="C386" s="110"/>
      <c r="D386" s="110"/>
      <c r="E386" s="111"/>
      <c r="F386" s="112"/>
      <c r="I386" s="111"/>
      <c r="J386" s="112"/>
    </row>
    <row r="387" spans="1:10" s="113" customFormat="1">
      <c r="A387" s="95"/>
      <c r="B387" s="110"/>
      <c r="C387" s="110"/>
      <c r="D387" s="110"/>
      <c r="E387" s="111"/>
      <c r="F387" s="112"/>
      <c r="I387" s="111"/>
      <c r="J387" s="112"/>
    </row>
    <row r="388" spans="1:10" s="113" customFormat="1">
      <c r="A388" s="95"/>
      <c r="B388" s="110"/>
      <c r="C388" s="110"/>
      <c r="D388" s="110"/>
      <c r="E388" s="111"/>
      <c r="F388" s="112"/>
      <c r="I388" s="111"/>
      <c r="J388" s="112"/>
    </row>
    <row r="389" spans="1:10" s="113" customFormat="1">
      <c r="A389" s="95"/>
      <c r="B389" s="110"/>
      <c r="C389" s="110"/>
      <c r="D389" s="110"/>
      <c r="E389" s="111"/>
      <c r="F389" s="112"/>
      <c r="I389" s="111"/>
      <c r="J389" s="112"/>
    </row>
    <row r="390" spans="1:10" s="113" customFormat="1">
      <c r="A390" s="95"/>
      <c r="B390" s="110"/>
      <c r="C390" s="110"/>
      <c r="D390" s="110"/>
      <c r="E390" s="111"/>
      <c r="F390" s="112"/>
      <c r="I390" s="111"/>
      <c r="J390" s="112"/>
    </row>
    <row r="391" spans="1:10" s="113" customFormat="1">
      <c r="A391" s="95"/>
      <c r="B391" s="110"/>
      <c r="C391" s="110"/>
      <c r="D391" s="110"/>
      <c r="E391" s="111"/>
      <c r="F391" s="112"/>
      <c r="I391" s="111"/>
      <c r="J391" s="112"/>
    </row>
    <row r="392" spans="1:10" s="113" customFormat="1">
      <c r="A392" s="95"/>
      <c r="B392" s="110"/>
      <c r="C392" s="110"/>
      <c r="D392" s="110"/>
      <c r="E392" s="111"/>
      <c r="F392" s="112"/>
      <c r="I392" s="111"/>
      <c r="J392" s="112"/>
    </row>
    <row r="393" spans="1:10" s="113" customFormat="1">
      <c r="A393" s="95"/>
      <c r="B393" s="110"/>
      <c r="C393" s="110"/>
      <c r="D393" s="110"/>
      <c r="E393" s="111"/>
      <c r="F393" s="112"/>
      <c r="I393" s="111"/>
      <c r="J393" s="112"/>
    </row>
    <row r="394" spans="1:10" s="113" customFormat="1">
      <c r="A394" s="95"/>
      <c r="B394" s="110"/>
      <c r="C394" s="110"/>
      <c r="D394" s="110"/>
      <c r="E394" s="111"/>
      <c r="F394" s="112"/>
      <c r="I394" s="111"/>
      <c r="J394" s="112"/>
    </row>
    <row r="395" spans="1:10" s="113" customFormat="1">
      <c r="A395" s="95"/>
      <c r="B395" s="110"/>
      <c r="C395" s="110"/>
      <c r="D395" s="110"/>
      <c r="E395" s="111"/>
      <c r="F395" s="112"/>
      <c r="I395" s="111"/>
      <c r="J395" s="112"/>
    </row>
    <row r="396" spans="1:10" s="113" customFormat="1">
      <c r="A396" s="95"/>
      <c r="B396" s="110"/>
      <c r="C396" s="110"/>
      <c r="D396" s="110"/>
      <c r="E396" s="111"/>
      <c r="F396" s="112"/>
      <c r="I396" s="111"/>
      <c r="J396" s="112"/>
    </row>
    <row r="397" spans="1:10" s="113" customFormat="1">
      <c r="A397" s="95"/>
      <c r="B397" s="110"/>
      <c r="C397" s="110"/>
      <c r="D397" s="110"/>
      <c r="E397" s="111"/>
      <c r="F397" s="112"/>
      <c r="I397" s="111"/>
      <c r="J397" s="112"/>
    </row>
    <row r="398" spans="1:10" s="113" customFormat="1">
      <c r="A398" s="95"/>
      <c r="B398" s="110"/>
      <c r="C398" s="110"/>
      <c r="D398" s="110"/>
      <c r="E398" s="111"/>
      <c r="F398" s="112"/>
      <c r="I398" s="111"/>
      <c r="J398" s="112"/>
    </row>
    <row r="399" spans="1:10" s="113" customFormat="1">
      <c r="A399" s="95"/>
      <c r="B399" s="110"/>
      <c r="C399" s="110"/>
      <c r="D399" s="110"/>
      <c r="E399" s="111"/>
      <c r="F399" s="112"/>
      <c r="I399" s="111"/>
      <c r="J399" s="112"/>
    </row>
    <row r="400" spans="1:10" s="113" customFormat="1">
      <c r="A400" s="95"/>
      <c r="B400" s="110"/>
      <c r="C400" s="110"/>
      <c r="D400" s="110"/>
      <c r="E400" s="111"/>
      <c r="F400" s="112"/>
      <c r="I400" s="111"/>
      <c r="J400" s="112"/>
    </row>
    <row r="401" spans="1:10" s="113" customFormat="1">
      <c r="A401" s="95"/>
      <c r="B401" s="110"/>
      <c r="C401" s="110"/>
      <c r="D401" s="110"/>
      <c r="E401" s="111"/>
      <c r="F401" s="112"/>
      <c r="I401" s="111"/>
      <c r="J401" s="112"/>
    </row>
    <row r="402" spans="1:10" s="113" customFormat="1">
      <c r="A402" s="95"/>
      <c r="B402" s="110"/>
      <c r="C402" s="110"/>
      <c r="D402" s="110"/>
      <c r="E402" s="111"/>
      <c r="F402" s="112"/>
      <c r="I402" s="111"/>
      <c r="J402" s="112"/>
    </row>
    <row r="403" spans="1:10" s="113" customFormat="1">
      <c r="A403" s="95"/>
      <c r="B403" s="110"/>
      <c r="C403" s="110"/>
      <c r="D403" s="110"/>
      <c r="E403" s="111"/>
      <c r="F403" s="112"/>
      <c r="I403" s="111"/>
      <c r="J403" s="112"/>
    </row>
    <row r="404" spans="1:10" s="113" customFormat="1">
      <c r="A404" s="95"/>
      <c r="B404" s="110"/>
      <c r="C404" s="110"/>
      <c r="D404" s="110"/>
      <c r="E404" s="111"/>
      <c r="F404" s="112"/>
      <c r="I404" s="111"/>
      <c r="J404" s="112"/>
    </row>
    <row r="405" spans="1:10" s="113" customFormat="1">
      <c r="A405" s="95"/>
      <c r="B405" s="110"/>
      <c r="C405" s="110"/>
      <c r="D405" s="110"/>
      <c r="E405" s="111"/>
      <c r="F405" s="112"/>
      <c r="I405" s="111"/>
      <c r="J405" s="112"/>
    </row>
    <row r="406" spans="1:10" s="113" customFormat="1">
      <c r="A406" s="95"/>
      <c r="B406" s="110"/>
      <c r="C406" s="110"/>
      <c r="D406" s="110"/>
      <c r="E406" s="111"/>
      <c r="F406" s="112"/>
      <c r="I406" s="111"/>
      <c r="J406" s="112"/>
    </row>
    <row r="407" spans="1:10" s="113" customFormat="1">
      <c r="A407" s="95"/>
      <c r="B407" s="110"/>
      <c r="C407" s="110"/>
      <c r="D407" s="110"/>
      <c r="E407" s="111"/>
      <c r="F407" s="112"/>
      <c r="I407" s="111"/>
      <c r="J407" s="112"/>
    </row>
    <row r="408" spans="1:10" s="113" customFormat="1">
      <c r="A408" s="95"/>
      <c r="B408" s="110"/>
      <c r="C408" s="110"/>
      <c r="D408" s="110"/>
      <c r="E408" s="111"/>
      <c r="F408" s="112"/>
      <c r="I408" s="111"/>
      <c r="J408" s="112"/>
    </row>
    <row r="409" spans="1:10" s="113" customFormat="1">
      <c r="A409" s="95"/>
      <c r="B409" s="110"/>
      <c r="C409" s="110"/>
      <c r="D409" s="110"/>
      <c r="E409" s="111"/>
      <c r="F409" s="112"/>
      <c r="I409" s="111"/>
      <c r="J409" s="112"/>
    </row>
    <row r="410" spans="1:10" s="113" customFormat="1">
      <c r="A410" s="95"/>
      <c r="B410" s="110"/>
      <c r="C410" s="110"/>
      <c r="D410" s="110"/>
      <c r="E410" s="111"/>
      <c r="F410" s="112"/>
      <c r="I410" s="111"/>
      <c r="J410" s="112"/>
    </row>
    <row r="411" spans="1:10" s="113" customFormat="1">
      <c r="A411" s="95"/>
      <c r="B411" s="110"/>
      <c r="C411" s="110"/>
      <c r="D411" s="110"/>
      <c r="E411" s="111"/>
      <c r="F411" s="112"/>
      <c r="I411" s="111"/>
      <c r="J411" s="112"/>
    </row>
    <row r="412" spans="1:10" s="113" customFormat="1">
      <c r="A412" s="95"/>
      <c r="B412" s="110"/>
      <c r="C412" s="110"/>
      <c r="D412" s="110"/>
      <c r="E412" s="111"/>
      <c r="F412" s="112"/>
      <c r="I412" s="111"/>
      <c r="J412" s="112"/>
    </row>
    <row r="413" spans="1:10" s="113" customFormat="1">
      <c r="A413" s="95"/>
      <c r="B413" s="110"/>
      <c r="C413" s="110"/>
      <c r="D413" s="110"/>
      <c r="E413" s="111"/>
      <c r="F413" s="112"/>
      <c r="I413" s="111"/>
      <c r="J413" s="112"/>
    </row>
    <row r="414" spans="1:10" s="113" customFormat="1">
      <c r="A414" s="95"/>
      <c r="B414" s="110"/>
      <c r="C414" s="110"/>
      <c r="D414" s="110"/>
      <c r="E414" s="111"/>
      <c r="F414" s="112"/>
      <c r="I414" s="111"/>
      <c r="J414" s="112"/>
    </row>
    <row r="415" spans="1:10" s="113" customFormat="1">
      <c r="A415" s="95"/>
      <c r="B415" s="110"/>
      <c r="C415" s="110"/>
      <c r="D415" s="110"/>
      <c r="E415" s="111"/>
      <c r="F415" s="112"/>
      <c r="I415" s="111"/>
      <c r="J415" s="112"/>
    </row>
    <row r="416" spans="1:10" s="113" customFormat="1">
      <c r="A416" s="95"/>
      <c r="B416" s="110"/>
      <c r="C416" s="110"/>
      <c r="D416" s="110"/>
      <c r="E416" s="111"/>
      <c r="F416" s="112"/>
      <c r="I416" s="111"/>
      <c r="J416" s="112"/>
    </row>
    <row r="417" spans="1:10" s="113" customFormat="1">
      <c r="A417" s="95"/>
      <c r="B417" s="110"/>
      <c r="C417" s="110"/>
      <c r="D417" s="110"/>
      <c r="E417" s="111"/>
      <c r="F417" s="112"/>
      <c r="I417" s="111"/>
      <c r="J417" s="112"/>
    </row>
    <row r="418" spans="1:10" s="113" customFormat="1">
      <c r="A418" s="95"/>
      <c r="B418" s="110"/>
      <c r="C418" s="110"/>
      <c r="D418" s="110"/>
      <c r="E418" s="111"/>
      <c r="F418" s="112"/>
      <c r="I418" s="111"/>
      <c r="J418" s="112"/>
    </row>
    <row r="419" spans="1:10" s="113" customFormat="1">
      <c r="A419" s="95"/>
      <c r="B419" s="110"/>
      <c r="C419" s="110"/>
      <c r="D419" s="110"/>
      <c r="E419" s="111"/>
      <c r="F419" s="112"/>
      <c r="I419" s="111"/>
      <c r="J419" s="112"/>
    </row>
    <row r="420" spans="1:10" s="113" customFormat="1">
      <c r="A420" s="95"/>
      <c r="B420" s="110"/>
      <c r="C420" s="110"/>
      <c r="D420" s="110"/>
      <c r="E420" s="111"/>
      <c r="F420" s="112"/>
      <c r="I420" s="111"/>
      <c r="J420" s="112"/>
    </row>
    <row r="421" spans="1:10" s="113" customFormat="1">
      <c r="A421" s="95"/>
      <c r="B421" s="110"/>
      <c r="C421" s="110"/>
      <c r="D421" s="110"/>
      <c r="E421" s="111"/>
      <c r="F421" s="112"/>
      <c r="I421" s="111"/>
      <c r="J421" s="112"/>
    </row>
    <row r="422" spans="1:10" s="113" customFormat="1">
      <c r="A422" s="95"/>
      <c r="B422" s="110"/>
      <c r="C422" s="110"/>
      <c r="D422" s="110"/>
      <c r="E422" s="111"/>
      <c r="F422" s="112"/>
      <c r="I422" s="111"/>
      <c r="J422" s="112"/>
    </row>
    <row r="423" spans="1:10" s="113" customFormat="1">
      <c r="A423" s="95"/>
      <c r="B423" s="110"/>
      <c r="C423" s="110"/>
      <c r="D423" s="110"/>
      <c r="E423" s="111"/>
      <c r="F423" s="112"/>
      <c r="I423" s="111"/>
      <c r="J423" s="112"/>
    </row>
    <row r="424" spans="1:10" s="113" customFormat="1">
      <c r="A424" s="95"/>
      <c r="B424" s="110"/>
      <c r="C424" s="110"/>
      <c r="D424" s="110"/>
      <c r="E424" s="111"/>
      <c r="F424" s="112"/>
      <c r="I424" s="111"/>
      <c r="J424" s="112"/>
    </row>
    <row r="425" spans="1:10" s="113" customFormat="1">
      <c r="A425" s="95"/>
      <c r="B425" s="110"/>
      <c r="C425" s="110"/>
      <c r="D425" s="110"/>
      <c r="E425" s="111"/>
      <c r="F425" s="112"/>
      <c r="I425" s="111"/>
      <c r="J425" s="112"/>
    </row>
    <row r="426" spans="1:10" s="113" customFormat="1">
      <c r="A426" s="95"/>
      <c r="B426" s="110"/>
      <c r="C426" s="110"/>
      <c r="D426" s="110"/>
      <c r="E426" s="111"/>
      <c r="F426" s="112"/>
      <c r="I426" s="111"/>
      <c r="J426" s="112"/>
    </row>
    <row r="427" spans="1:10" s="113" customFormat="1">
      <c r="A427" s="95"/>
      <c r="B427" s="110"/>
      <c r="C427" s="110"/>
      <c r="D427" s="110"/>
      <c r="E427" s="111"/>
      <c r="F427" s="112"/>
      <c r="I427" s="111"/>
      <c r="J427" s="112"/>
    </row>
    <row r="428" spans="1:10" s="113" customFormat="1">
      <c r="A428" s="95"/>
      <c r="B428" s="110"/>
      <c r="C428" s="110"/>
      <c r="D428" s="110"/>
      <c r="E428" s="111"/>
      <c r="F428" s="112"/>
      <c r="I428" s="111"/>
      <c r="J428" s="112"/>
    </row>
    <row r="429" spans="1:10" s="113" customFormat="1">
      <c r="A429" s="95"/>
      <c r="B429" s="110"/>
      <c r="C429" s="110"/>
      <c r="D429" s="110"/>
      <c r="E429" s="111"/>
      <c r="F429" s="112"/>
      <c r="I429" s="111"/>
      <c r="J429" s="112"/>
    </row>
    <row r="430" spans="1:10" s="113" customFormat="1">
      <c r="A430" s="95"/>
      <c r="B430" s="110"/>
      <c r="C430" s="110"/>
      <c r="D430" s="110"/>
      <c r="E430" s="111"/>
      <c r="F430" s="112"/>
      <c r="I430" s="111"/>
      <c r="J430" s="112"/>
    </row>
    <row r="431" spans="1:10" s="113" customFormat="1">
      <c r="A431" s="95"/>
      <c r="B431" s="110"/>
      <c r="C431" s="110"/>
      <c r="D431" s="110"/>
      <c r="E431" s="111"/>
      <c r="F431" s="112"/>
      <c r="I431" s="111"/>
      <c r="J431" s="112"/>
    </row>
    <row r="432" spans="1:10" s="113" customFormat="1">
      <c r="A432" s="95"/>
      <c r="B432" s="110"/>
      <c r="C432" s="110"/>
      <c r="D432" s="110"/>
      <c r="E432" s="111"/>
      <c r="F432" s="112"/>
      <c r="I432" s="111"/>
      <c r="J432" s="112"/>
    </row>
    <row r="433" spans="1:10" s="113" customFormat="1">
      <c r="A433" s="95"/>
      <c r="B433" s="110"/>
      <c r="C433" s="110"/>
      <c r="D433" s="110"/>
      <c r="E433" s="111"/>
      <c r="F433" s="112"/>
      <c r="I433" s="111"/>
      <c r="J433" s="112"/>
    </row>
    <row r="434" spans="1:10" s="113" customFormat="1">
      <c r="A434" s="95"/>
      <c r="B434" s="110"/>
      <c r="C434" s="110"/>
      <c r="D434" s="110"/>
      <c r="E434" s="111"/>
      <c r="F434" s="112"/>
      <c r="I434" s="111"/>
      <c r="J434" s="112"/>
    </row>
    <row r="435" spans="1:10" s="113" customFormat="1">
      <c r="A435" s="95"/>
      <c r="B435" s="110"/>
      <c r="C435" s="110"/>
      <c r="D435" s="110"/>
      <c r="E435" s="111"/>
      <c r="F435" s="112"/>
      <c r="I435" s="111"/>
      <c r="J435" s="112"/>
    </row>
    <row r="436" spans="1:10" s="113" customFormat="1">
      <c r="A436" s="95"/>
      <c r="B436" s="110"/>
      <c r="C436" s="110"/>
      <c r="D436" s="110"/>
      <c r="E436" s="111"/>
      <c r="F436" s="112"/>
      <c r="I436" s="111"/>
      <c r="J436" s="112"/>
    </row>
    <row r="437" spans="1:10" s="113" customFormat="1">
      <c r="A437" s="95"/>
      <c r="B437" s="110"/>
      <c r="C437" s="110"/>
      <c r="D437" s="110"/>
      <c r="E437" s="111"/>
      <c r="F437" s="112"/>
      <c r="I437" s="111"/>
      <c r="J437" s="112"/>
    </row>
    <row r="438" spans="1:10" s="113" customFormat="1">
      <c r="A438" s="95"/>
      <c r="B438" s="110"/>
      <c r="C438" s="110"/>
      <c r="D438" s="110"/>
      <c r="E438" s="111"/>
      <c r="F438" s="112"/>
      <c r="I438" s="111"/>
      <c r="J438" s="112"/>
    </row>
    <row r="439" spans="1:10" s="113" customFormat="1">
      <c r="A439" s="95"/>
      <c r="B439" s="110"/>
      <c r="C439" s="110"/>
      <c r="D439" s="110"/>
      <c r="E439" s="111"/>
      <c r="F439" s="112"/>
      <c r="I439" s="111"/>
      <c r="J439" s="112"/>
    </row>
    <row r="440" spans="1:10" s="113" customFormat="1">
      <c r="A440" s="95"/>
      <c r="B440" s="110"/>
      <c r="C440" s="110"/>
      <c r="D440" s="110"/>
      <c r="E440" s="111"/>
      <c r="F440" s="112"/>
      <c r="I440" s="111"/>
      <c r="J440" s="112"/>
    </row>
    <row r="441" spans="1:10" s="113" customFormat="1">
      <c r="A441" s="95"/>
      <c r="B441" s="110"/>
      <c r="C441" s="110"/>
      <c r="D441" s="110"/>
      <c r="E441" s="111"/>
      <c r="F441" s="112"/>
      <c r="I441" s="111"/>
      <c r="J441" s="112"/>
    </row>
    <row r="442" spans="1:10" s="113" customFormat="1">
      <c r="A442" s="95"/>
      <c r="B442" s="110"/>
      <c r="C442" s="110"/>
      <c r="D442" s="110"/>
      <c r="E442" s="111"/>
      <c r="F442" s="112"/>
      <c r="I442" s="111"/>
      <c r="J442" s="112"/>
    </row>
    <row r="443" spans="1:10" s="113" customFormat="1">
      <c r="A443" s="95"/>
      <c r="B443" s="110"/>
      <c r="C443" s="110"/>
      <c r="D443" s="110"/>
      <c r="E443" s="111"/>
      <c r="F443" s="112"/>
      <c r="I443" s="111"/>
      <c r="J443" s="112"/>
    </row>
    <row r="444" spans="1:10" s="113" customFormat="1">
      <c r="A444" s="95"/>
      <c r="B444" s="110"/>
      <c r="C444" s="110"/>
      <c r="D444" s="110"/>
      <c r="E444" s="111"/>
      <c r="F444" s="112"/>
      <c r="I444" s="111"/>
      <c r="J444" s="112"/>
    </row>
    <row r="445" spans="1:10" s="113" customFormat="1">
      <c r="A445" s="95"/>
      <c r="B445" s="110"/>
      <c r="C445" s="110"/>
      <c r="D445" s="110"/>
      <c r="E445" s="111"/>
      <c r="F445" s="112"/>
      <c r="I445" s="111"/>
      <c r="J445" s="112"/>
    </row>
    <row r="446" spans="1:10" s="113" customFormat="1">
      <c r="A446" s="95"/>
      <c r="B446" s="110"/>
      <c r="C446" s="110"/>
      <c r="D446" s="110"/>
      <c r="E446" s="111"/>
      <c r="F446" s="112"/>
      <c r="I446" s="111"/>
      <c r="J446" s="112"/>
    </row>
    <row r="447" spans="1:10" s="113" customFormat="1">
      <c r="A447" s="95"/>
      <c r="B447" s="110"/>
      <c r="C447" s="110"/>
      <c r="D447" s="110"/>
      <c r="E447" s="111"/>
      <c r="F447" s="112"/>
      <c r="I447" s="111"/>
      <c r="J447" s="112"/>
    </row>
    <row r="448" spans="1:10" s="113" customFormat="1">
      <c r="A448" s="95"/>
      <c r="B448" s="110"/>
      <c r="C448" s="110"/>
      <c r="D448" s="110"/>
      <c r="E448" s="111"/>
      <c r="F448" s="112"/>
      <c r="I448" s="111"/>
      <c r="J448" s="112"/>
    </row>
    <row r="449" spans="1:10" s="113" customFormat="1">
      <c r="A449" s="95"/>
      <c r="B449" s="110"/>
      <c r="C449" s="110"/>
      <c r="D449" s="110"/>
      <c r="E449" s="111"/>
      <c r="F449" s="112"/>
      <c r="I449" s="111"/>
      <c r="J449" s="112"/>
    </row>
    <row r="450" spans="1:10" s="113" customFormat="1">
      <c r="A450" s="95"/>
      <c r="B450" s="110"/>
      <c r="C450" s="110"/>
      <c r="D450" s="110"/>
      <c r="E450" s="111"/>
      <c r="F450" s="112"/>
      <c r="I450" s="111"/>
      <c r="J450" s="112"/>
    </row>
    <row r="451" spans="1:10" s="113" customFormat="1">
      <c r="A451" s="95"/>
      <c r="B451" s="110"/>
      <c r="C451" s="110"/>
      <c r="D451" s="110"/>
      <c r="E451" s="111"/>
      <c r="F451" s="112"/>
      <c r="I451" s="111"/>
      <c r="J451" s="112"/>
    </row>
    <row r="452" spans="1:10" s="113" customFormat="1">
      <c r="A452" s="95"/>
      <c r="B452" s="110"/>
      <c r="C452" s="110"/>
      <c r="D452" s="110"/>
      <c r="E452" s="111"/>
      <c r="F452" s="112"/>
      <c r="I452" s="111"/>
      <c r="J452" s="112"/>
    </row>
    <row r="453" spans="1:10" s="113" customFormat="1">
      <c r="A453" s="95"/>
      <c r="B453" s="110"/>
      <c r="C453" s="110"/>
      <c r="D453" s="110"/>
      <c r="E453" s="111"/>
      <c r="F453" s="112"/>
      <c r="I453" s="111"/>
      <c r="J453" s="112"/>
    </row>
    <row r="454" spans="1:10" s="113" customFormat="1">
      <c r="A454" s="95"/>
      <c r="B454" s="110"/>
      <c r="C454" s="110"/>
      <c r="D454" s="110"/>
      <c r="E454" s="111"/>
      <c r="F454" s="112"/>
      <c r="I454" s="111"/>
      <c r="J454" s="112"/>
    </row>
    <row r="455" spans="1:10" s="113" customFormat="1">
      <c r="A455" s="95"/>
      <c r="B455" s="110"/>
      <c r="C455" s="110"/>
      <c r="D455" s="110"/>
      <c r="E455" s="111"/>
      <c r="F455" s="112"/>
      <c r="I455" s="111"/>
      <c r="J455" s="112"/>
    </row>
    <row r="456" spans="1:10" s="113" customFormat="1">
      <c r="A456" s="95"/>
      <c r="B456" s="110"/>
      <c r="C456" s="110"/>
      <c r="D456" s="110"/>
      <c r="E456" s="111"/>
      <c r="F456" s="112"/>
      <c r="I456" s="111"/>
      <c r="J456" s="112"/>
    </row>
    <row r="457" spans="1:10" s="113" customFormat="1">
      <c r="A457" s="95"/>
      <c r="B457" s="110"/>
      <c r="C457" s="110"/>
      <c r="D457" s="110"/>
      <c r="E457" s="111"/>
      <c r="F457" s="112"/>
      <c r="I457" s="111"/>
      <c r="J457" s="112"/>
    </row>
    <row r="458" spans="1:10" s="113" customFormat="1">
      <c r="A458" s="95"/>
      <c r="B458" s="110"/>
      <c r="C458" s="110"/>
      <c r="D458" s="110"/>
      <c r="E458" s="111"/>
      <c r="F458" s="112"/>
      <c r="I458" s="111"/>
      <c r="J458" s="112"/>
    </row>
    <row r="459" spans="1:10" s="113" customFormat="1">
      <c r="A459" s="95"/>
      <c r="B459" s="110"/>
      <c r="C459" s="110"/>
      <c r="D459" s="110"/>
      <c r="E459" s="111"/>
      <c r="F459" s="112"/>
      <c r="I459" s="111"/>
      <c r="J459" s="112"/>
    </row>
    <row r="460" spans="1:10" s="113" customFormat="1">
      <c r="A460" s="95"/>
      <c r="B460" s="110"/>
      <c r="C460" s="110"/>
      <c r="D460" s="110"/>
      <c r="E460" s="111"/>
      <c r="F460" s="112"/>
      <c r="I460" s="111"/>
      <c r="J460" s="112"/>
    </row>
    <row r="461" spans="1:10" s="113" customFormat="1">
      <c r="A461" s="95"/>
      <c r="B461" s="110"/>
      <c r="C461" s="110"/>
      <c r="D461" s="110"/>
      <c r="E461" s="111"/>
      <c r="F461" s="112"/>
      <c r="I461" s="111"/>
      <c r="J461" s="112"/>
    </row>
    <row r="462" spans="1:10" s="113" customFormat="1">
      <c r="A462" s="95"/>
      <c r="B462" s="110"/>
      <c r="C462" s="110"/>
      <c r="D462" s="110"/>
      <c r="E462" s="111"/>
      <c r="F462" s="112"/>
      <c r="I462" s="111"/>
      <c r="J462" s="112"/>
    </row>
    <row r="463" spans="1:10" s="113" customFormat="1">
      <c r="A463" s="95"/>
      <c r="B463" s="110"/>
      <c r="C463" s="110"/>
      <c r="D463" s="110"/>
      <c r="E463" s="111"/>
      <c r="F463" s="112"/>
      <c r="I463" s="111"/>
      <c r="J463" s="112"/>
    </row>
    <row r="464" spans="1:10" s="113" customFormat="1">
      <c r="A464" s="95"/>
      <c r="B464" s="110"/>
      <c r="C464" s="110"/>
      <c r="D464" s="110"/>
      <c r="E464" s="111"/>
      <c r="F464" s="112"/>
      <c r="I464" s="111"/>
      <c r="J464" s="112"/>
    </row>
    <row r="465" spans="1:10" s="113" customFormat="1">
      <c r="A465" s="95"/>
      <c r="B465" s="110"/>
      <c r="C465" s="110"/>
      <c r="D465" s="110"/>
      <c r="E465" s="111"/>
      <c r="F465" s="112"/>
      <c r="I465" s="111"/>
      <c r="J465" s="112"/>
    </row>
    <row r="466" spans="1:10" s="113" customFormat="1">
      <c r="A466" s="95"/>
      <c r="B466" s="110"/>
      <c r="C466" s="110"/>
      <c r="D466" s="110"/>
      <c r="E466" s="111"/>
      <c r="F466" s="112"/>
      <c r="I466" s="111"/>
      <c r="J466" s="112"/>
    </row>
    <row r="467" spans="1:10" s="113" customFormat="1">
      <c r="A467" s="95"/>
      <c r="B467" s="110"/>
      <c r="C467" s="110"/>
      <c r="D467" s="110"/>
      <c r="E467" s="111"/>
      <c r="F467" s="112"/>
      <c r="I467" s="111"/>
      <c r="J467" s="112"/>
    </row>
    <row r="468" spans="1:10" s="113" customFormat="1">
      <c r="A468" s="95"/>
      <c r="B468" s="110"/>
      <c r="C468" s="110"/>
      <c r="D468" s="110"/>
      <c r="E468" s="111"/>
      <c r="F468" s="112"/>
      <c r="I468" s="111"/>
      <c r="J468" s="112"/>
    </row>
    <row r="469" spans="1:10" s="113" customFormat="1">
      <c r="A469" s="95"/>
      <c r="B469" s="110"/>
      <c r="C469" s="110"/>
      <c r="D469" s="110"/>
      <c r="E469" s="111"/>
      <c r="F469" s="112"/>
      <c r="I469" s="111"/>
      <c r="J469" s="112"/>
    </row>
    <row r="470" spans="1:10" s="113" customFormat="1">
      <c r="A470" s="95"/>
      <c r="B470" s="110"/>
      <c r="C470" s="110"/>
      <c r="D470" s="110"/>
      <c r="E470" s="111"/>
      <c r="F470" s="112"/>
      <c r="I470" s="111"/>
      <c r="J470" s="112"/>
    </row>
    <row r="471" spans="1:10" s="113" customFormat="1">
      <c r="A471" s="95"/>
      <c r="B471" s="110"/>
      <c r="C471" s="110"/>
      <c r="D471" s="110"/>
      <c r="E471" s="111"/>
      <c r="F471" s="112"/>
      <c r="I471" s="111"/>
      <c r="J471" s="112"/>
    </row>
    <row r="472" spans="1:10" s="113" customFormat="1">
      <c r="A472" s="95"/>
      <c r="B472" s="110"/>
      <c r="C472" s="110"/>
      <c r="D472" s="110"/>
      <c r="E472" s="111"/>
      <c r="F472" s="112"/>
      <c r="I472" s="111"/>
      <c r="J472" s="112"/>
    </row>
    <row r="473" spans="1:10" s="113" customFormat="1">
      <c r="A473" s="95"/>
      <c r="B473" s="110"/>
      <c r="C473" s="110"/>
      <c r="D473" s="110"/>
      <c r="E473" s="111"/>
      <c r="F473" s="112"/>
      <c r="I473" s="111"/>
      <c r="J473" s="112"/>
    </row>
    <row r="474" spans="1:10" s="113" customFormat="1">
      <c r="A474" s="95"/>
      <c r="B474" s="110"/>
      <c r="C474" s="110"/>
      <c r="D474" s="110"/>
      <c r="E474" s="111"/>
      <c r="F474" s="112"/>
      <c r="I474" s="111"/>
      <c r="J474" s="112"/>
    </row>
    <row r="475" spans="1:10" s="113" customFormat="1">
      <c r="A475" s="95"/>
      <c r="B475" s="110"/>
      <c r="C475" s="110"/>
      <c r="D475" s="110"/>
      <c r="E475" s="111"/>
      <c r="F475" s="112"/>
      <c r="I475" s="111"/>
      <c r="J475" s="112"/>
    </row>
    <row r="476" spans="1:10" s="113" customFormat="1">
      <c r="A476" s="95"/>
      <c r="B476" s="110"/>
      <c r="C476" s="110"/>
      <c r="D476" s="110"/>
      <c r="E476" s="111"/>
      <c r="F476" s="112"/>
      <c r="I476" s="111"/>
      <c r="J476" s="112"/>
    </row>
    <row r="477" spans="1:10" s="113" customFormat="1">
      <c r="A477" s="95"/>
      <c r="B477" s="110"/>
      <c r="C477" s="110"/>
      <c r="D477" s="110"/>
      <c r="E477" s="111"/>
      <c r="F477" s="112"/>
      <c r="I477" s="111"/>
      <c r="J477" s="112"/>
    </row>
    <row r="478" spans="1:10" s="113" customFormat="1">
      <c r="A478" s="95"/>
      <c r="B478" s="110"/>
      <c r="C478" s="110"/>
      <c r="D478" s="110"/>
      <c r="E478" s="111"/>
      <c r="F478" s="112"/>
      <c r="I478" s="111"/>
      <c r="J478" s="112"/>
    </row>
    <row r="479" spans="1:10" s="113" customFormat="1">
      <c r="A479" s="95"/>
      <c r="B479" s="110"/>
      <c r="C479" s="110"/>
      <c r="D479" s="110"/>
      <c r="E479" s="111"/>
      <c r="F479" s="112"/>
      <c r="I479" s="111"/>
      <c r="J479" s="112"/>
    </row>
    <row r="480" spans="1:10" s="113" customFormat="1">
      <c r="A480" s="95"/>
      <c r="B480" s="110"/>
      <c r="C480" s="110"/>
      <c r="D480" s="110"/>
      <c r="E480" s="111"/>
      <c r="F480" s="112"/>
      <c r="I480" s="111"/>
      <c r="J480" s="112"/>
    </row>
    <row r="481" spans="1:10" s="113" customFormat="1">
      <c r="A481" s="95"/>
      <c r="B481" s="110"/>
      <c r="C481" s="110"/>
      <c r="D481" s="110"/>
      <c r="E481" s="111"/>
      <c r="F481" s="112"/>
      <c r="I481" s="111"/>
      <c r="J481" s="112"/>
    </row>
    <row r="482" spans="1:10" s="113" customFormat="1">
      <c r="A482" s="95"/>
      <c r="B482" s="110"/>
      <c r="C482" s="110"/>
      <c r="D482" s="110"/>
      <c r="E482" s="111"/>
      <c r="F482" s="112"/>
      <c r="I482" s="111"/>
      <c r="J482" s="112"/>
    </row>
    <row r="483" spans="1:10" s="113" customFormat="1">
      <c r="A483" s="95"/>
      <c r="B483" s="110"/>
      <c r="C483" s="110"/>
      <c r="D483" s="110"/>
      <c r="E483" s="111"/>
      <c r="F483" s="112"/>
      <c r="I483" s="111"/>
      <c r="J483" s="112"/>
    </row>
    <row r="484" spans="1:10" s="113" customFormat="1">
      <c r="A484" s="95"/>
      <c r="B484" s="110"/>
      <c r="C484" s="110"/>
      <c r="D484" s="110"/>
      <c r="E484" s="111"/>
      <c r="F484" s="112"/>
      <c r="I484" s="111"/>
      <c r="J484" s="112"/>
    </row>
    <row r="485" spans="1:10" s="113" customFormat="1">
      <c r="A485" s="95"/>
      <c r="B485" s="110"/>
      <c r="C485" s="110"/>
      <c r="D485" s="110"/>
      <c r="E485" s="111"/>
      <c r="F485" s="112"/>
      <c r="I485" s="111"/>
      <c r="J485" s="112"/>
    </row>
    <row r="486" spans="1:10" s="113" customFormat="1">
      <c r="A486" s="95"/>
      <c r="B486" s="110"/>
      <c r="C486" s="110"/>
      <c r="D486" s="110"/>
      <c r="E486" s="111"/>
      <c r="F486" s="112"/>
      <c r="I486" s="111"/>
      <c r="J486" s="112"/>
    </row>
    <row r="487" spans="1:10" s="113" customFormat="1">
      <c r="A487" s="95"/>
      <c r="B487" s="110"/>
      <c r="C487" s="110"/>
      <c r="D487" s="110"/>
      <c r="E487" s="111"/>
      <c r="F487" s="112"/>
      <c r="I487" s="111"/>
      <c r="J487" s="112"/>
    </row>
    <row r="488" spans="1:10" s="113" customFormat="1">
      <c r="A488" s="95"/>
      <c r="B488" s="110"/>
      <c r="C488" s="110"/>
      <c r="D488" s="110"/>
      <c r="E488" s="111"/>
      <c r="F488" s="112"/>
      <c r="I488" s="111"/>
      <c r="J488" s="112"/>
    </row>
    <row r="489" spans="1:10" s="113" customFormat="1">
      <c r="A489" s="95"/>
      <c r="B489" s="110"/>
      <c r="C489" s="110"/>
      <c r="D489" s="110"/>
      <c r="E489" s="111"/>
      <c r="F489" s="112"/>
      <c r="I489" s="111"/>
      <c r="J489" s="112"/>
    </row>
    <row r="490" spans="1:10" s="113" customFormat="1">
      <c r="A490" s="95"/>
      <c r="B490" s="110"/>
      <c r="C490" s="110"/>
      <c r="D490" s="110"/>
      <c r="E490" s="111"/>
      <c r="F490" s="112"/>
      <c r="I490" s="111"/>
      <c r="J490" s="112"/>
    </row>
    <row r="491" spans="1:10" s="113" customFormat="1">
      <c r="A491" s="95"/>
      <c r="B491" s="110"/>
      <c r="C491" s="110"/>
      <c r="D491" s="110"/>
      <c r="E491" s="111"/>
      <c r="F491" s="112"/>
      <c r="I491" s="111"/>
      <c r="J491" s="112"/>
    </row>
    <row r="492" spans="1:10" s="113" customFormat="1">
      <c r="A492" s="95"/>
      <c r="B492" s="110"/>
      <c r="C492" s="110"/>
      <c r="D492" s="110"/>
      <c r="E492" s="111"/>
      <c r="F492" s="112"/>
      <c r="I492" s="111"/>
      <c r="J492" s="112"/>
    </row>
    <row r="493" spans="1:10" s="113" customFormat="1">
      <c r="A493" s="95"/>
      <c r="B493" s="110"/>
      <c r="C493" s="110"/>
      <c r="D493" s="110"/>
      <c r="E493" s="111"/>
      <c r="F493" s="112"/>
      <c r="I493" s="111"/>
      <c r="J493" s="112"/>
    </row>
    <row r="494" spans="1:10" s="113" customFormat="1">
      <c r="A494" s="95"/>
      <c r="B494" s="110"/>
      <c r="C494" s="110"/>
      <c r="D494" s="110"/>
      <c r="E494" s="111"/>
      <c r="F494" s="112"/>
      <c r="I494" s="111"/>
      <c r="J494" s="112"/>
    </row>
    <row r="495" spans="1:10" s="113" customFormat="1">
      <c r="A495" s="95"/>
      <c r="B495" s="110"/>
      <c r="C495" s="110"/>
      <c r="D495" s="110"/>
      <c r="E495" s="111"/>
      <c r="F495" s="112"/>
      <c r="I495" s="111"/>
      <c r="J495" s="112"/>
    </row>
    <row r="496" spans="1:10" s="113" customFormat="1">
      <c r="A496" s="95"/>
      <c r="B496" s="110"/>
      <c r="C496" s="110"/>
      <c r="D496" s="110"/>
      <c r="E496" s="111"/>
      <c r="F496" s="112"/>
      <c r="I496" s="111"/>
      <c r="J496" s="112"/>
    </row>
    <row r="497" spans="1:10" s="113" customFormat="1">
      <c r="A497" s="95"/>
      <c r="B497" s="110"/>
      <c r="C497" s="110"/>
      <c r="D497" s="110"/>
      <c r="E497" s="111"/>
      <c r="F497" s="112"/>
      <c r="I497" s="111"/>
      <c r="J497" s="112"/>
    </row>
    <row r="498" spans="1:10" s="113" customFormat="1">
      <c r="A498" s="95"/>
      <c r="B498" s="110"/>
      <c r="C498" s="110"/>
      <c r="D498" s="110"/>
      <c r="E498" s="111"/>
      <c r="F498" s="112"/>
      <c r="I498" s="111"/>
      <c r="J498" s="112"/>
    </row>
    <row r="499" spans="1:10" s="113" customFormat="1">
      <c r="A499" s="95"/>
      <c r="B499" s="110"/>
      <c r="C499" s="110"/>
      <c r="D499" s="110"/>
      <c r="E499" s="111"/>
      <c r="F499" s="112"/>
      <c r="I499" s="111"/>
      <c r="J499" s="112"/>
    </row>
    <row r="500" spans="1:10" s="113" customFormat="1">
      <c r="A500" s="95"/>
      <c r="B500" s="110"/>
      <c r="C500" s="110"/>
      <c r="D500" s="110"/>
      <c r="E500" s="111"/>
      <c r="F500" s="112"/>
      <c r="I500" s="111"/>
      <c r="J500" s="112"/>
    </row>
    <row r="501" spans="1:10" s="113" customFormat="1">
      <c r="A501" s="95"/>
      <c r="B501" s="110"/>
      <c r="C501" s="110"/>
      <c r="D501" s="110"/>
      <c r="E501" s="111"/>
      <c r="F501" s="112"/>
      <c r="I501" s="111"/>
      <c r="J501" s="112"/>
    </row>
    <row r="502" spans="1:10" s="113" customFormat="1">
      <c r="A502" s="95"/>
      <c r="B502" s="110"/>
      <c r="C502" s="110"/>
      <c r="D502" s="110"/>
      <c r="E502" s="111"/>
      <c r="F502" s="112"/>
      <c r="I502" s="111"/>
      <c r="J502" s="112"/>
    </row>
    <row r="503" spans="1:10" s="113" customFormat="1">
      <c r="A503" s="95"/>
      <c r="B503" s="110"/>
      <c r="C503" s="110"/>
      <c r="D503" s="110"/>
      <c r="E503" s="111"/>
      <c r="F503" s="112"/>
      <c r="I503" s="111"/>
      <c r="J503" s="112"/>
    </row>
    <row r="504" spans="1:10" s="113" customFormat="1">
      <c r="A504" s="95"/>
      <c r="B504" s="110"/>
      <c r="C504" s="110"/>
      <c r="D504" s="110"/>
      <c r="E504" s="111"/>
      <c r="F504" s="112"/>
      <c r="I504" s="111"/>
      <c r="J504" s="112"/>
    </row>
    <row r="505" spans="1:10" s="113" customFormat="1">
      <c r="A505" s="95"/>
      <c r="B505" s="110"/>
      <c r="C505" s="110"/>
      <c r="D505" s="110"/>
      <c r="E505" s="111"/>
      <c r="F505" s="112"/>
      <c r="I505" s="111"/>
      <c r="J505" s="112"/>
    </row>
    <row r="506" spans="1:10" s="113" customFormat="1">
      <c r="A506" s="95"/>
      <c r="B506" s="110"/>
      <c r="C506" s="110"/>
      <c r="D506" s="110"/>
      <c r="E506" s="111"/>
      <c r="F506" s="112"/>
      <c r="I506" s="111"/>
      <c r="J506" s="112"/>
    </row>
    <row r="507" spans="1:10" s="113" customFormat="1">
      <c r="A507" s="95"/>
      <c r="B507" s="110"/>
      <c r="C507" s="110"/>
      <c r="D507" s="110"/>
      <c r="E507" s="111"/>
      <c r="F507" s="112"/>
      <c r="I507" s="111"/>
      <c r="J507" s="112"/>
    </row>
    <row r="508" spans="1:10" s="113" customFormat="1">
      <c r="A508" s="95"/>
      <c r="B508" s="110"/>
      <c r="C508" s="110"/>
      <c r="D508" s="110"/>
      <c r="E508" s="111"/>
      <c r="F508" s="112"/>
      <c r="I508" s="111"/>
      <c r="J508" s="112"/>
    </row>
    <row r="509" spans="1:10" s="113" customFormat="1">
      <c r="A509" s="95"/>
      <c r="B509" s="110"/>
      <c r="C509" s="110"/>
      <c r="D509" s="110"/>
      <c r="E509" s="111"/>
      <c r="F509" s="112"/>
      <c r="I509" s="111"/>
      <c r="J509" s="112"/>
    </row>
    <row r="510" spans="1:10" s="113" customFormat="1">
      <c r="A510" s="95"/>
      <c r="B510" s="110"/>
      <c r="C510" s="110"/>
      <c r="D510" s="110"/>
      <c r="E510" s="111"/>
      <c r="F510" s="112"/>
      <c r="I510" s="111"/>
      <c r="J510" s="112"/>
    </row>
    <row r="511" spans="1:10" s="113" customFormat="1">
      <c r="A511" s="95"/>
      <c r="B511" s="110"/>
      <c r="C511" s="110"/>
      <c r="D511" s="110"/>
      <c r="E511" s="111"/>
      <c r="F511" s="112"/>
      <c r="I511" s="111"/>
      <c r="J511" s="112"/>
    </row>
    <row r="512" spans="1:10" s="113" customFormat="1">
      <c r="A512" s="95"/>
      <c r="B512" s="110"/>
      <c r="C512" s="110"/>
      <c r="D512" s="110"/>
      <c r="E512" s="111"/>
      <c r="F512" s="112"/>
      <c r="I512" s="111"/>
      <c r="J512" s="112"/>
    </row>
    <row r="513" spans="1:10" s="113" customFormat="1">
      <c r="A513" s="95"/>
      <c r="B513" s="110"/>
      <c r="C513" s="110"/>
      <c r="D513" s="110"/>
      <c r="E513" s="111"/>
      <c r="F513" s="112"/>
      <c r="I513" s="111"/>
      <c r="J513" s="112"/>
    </row>
    <row r="514" spans="1:10" s="113" customFormat="1">
      <c r="A514" s="95"/>
      <c r="B514" s="110"/>
      <c r="C514" s="110"/>
      <c r="D514" s="110"/>
      <c r="E514" s="111"/>
      <c r="F514" s="112"/>
      <c r="I514" s="111"/>
      <c r="J514" s="112"/>
    </row>
    <row r="515" spans="1:10" s="113" customFormat="1">
      <c r="A515" s="95"/>
      <c r="B515" s="110"/>
      <c r="C515" s="110"/>
      <c r="D515" s="110"/>
      <c r="E515" s="111"/>
      <c r="F515" s="112"/>
      <c r="I515" s="111"/>
      <c r="J515" s="112"/>
    </row>
    <row r="516" spans="1:10" s="113" customFormat="1">
      <c r="A516" s="95"/>
      <c r="B516" s="110"/>
      <c r="C516" s="110"/>
      <c r="D516" s="110"/>
      <c r="E516" s="111"/>
      <c r="F516" s="112"/>
      <c r="I516" s="111"/>
      <c r="J516" s="112"/>
    </row>
    <row r="517" spans="1:10" s="113" customFormat="1">
      <c r="A517" s="95"/>
      <c r="B517" s="110"/>
      <c r="C517" s="110"/>
      <c r="D517" s="110"/>
      <c r="E517" s="111"/>
      <c r="F517" s="112"/>
      <c r="I517" s="111"/>
      <c r="J517" s="112"/>
    </row>
    <row r="518" spans="1:10" s="113" customFormat="1">
      <c r="A518" s="95"/>
      <c r="B518" s="110"/>
      <c r="C518" s="110"/>
      <c r="D518" s="110"/>
      <c r="E518" s="111"/>
      <c r="F518" s="112"/>
      <c r="I518" s="111"/>
      <c r="J518" s="112"/>
    </row>
    <row r="519" spans="1:10" s="113" customFormat="1">
      <c r="A519" s="95"/>
      <c r="B519" s="110"/>
      <c r="C519" s="110"/>
      <c r="D519" s="110"/>
      <c r="E519" s="111"/>
      <c r="F519" s="112"/>
      <c r="I519" s="111"/>
      <c r="J519" s="112"/>
    </row>
    <row r="520" spans="1:10" s="113" customFormat="1">
      <c r="A520" s="95"/>
      <c r="B520" s="110"/>
      <c r="C520" s="110"/>
      <c r="D520" s="110"/>
      <c r="E520" s="111"/>
      <c r="F520" s="112"/>
      <c r="I520" s="111"/>
      <c r="J520" s="112"/>
    </row>
    <row r="521" spans="1:10" s="113" customFormat="1">
      <c r="A521" s="95"/>
      <c r="B521" s="110"/>
      <c r="C521" s="110"/>
      <c r="D521" s="110"/>
      <c r="E521" s="111"/>
      <c r="F521" s="112"/>
      <c r="I521" s="111"/>
      <c r="J521" s="112"/>
    </row>
    <row r="522" spans="1:10" s="113" customFormat="1">
      <c r="A522" s="95"/>
      <c r="B522" s="110"/>
      <c r="C522" s="110"/>
      <c r="D522" s="110"/>
      <c r="E522" s="111"/>
      <c r="F522" s="112"/>
      <c r="I522" s="111"/>
      <c r="J522" s="112"/>
    </row>
    <row r="523" spans="1:10" s="113" customFormat="1">
      <c r="A523" s="95"/>
      <c r="B523" s="110"/>
      <c r="C523" s="110"/>
      <c r="D523" s="110"/>
      <c r="E523" s="111"/>
      <c r="F523" s="112"/>
      <c r="I523" s="111"/>
      <c r="J523" s="112"/>
    </row>
    <row r="524" spans="1:10" s="113" customFormat="1">
      <c r="A524" s="95"/>
      <c r="B524" s="110"/>
      <c r="C524" s="110"/>
      <c r="D524" s="110"/>
      <c r="E524" s="111"/>
      <c r="F524" s="112"/>
      <c r="I524" s="111"/>
      <c r="J524" s="112"/>
    </row>
    <row r="525" spans="1:10" s="113" customFormat="1">
      <c r="A525" s="95"/>
      <c r="B525" s="110"/>
      <c r="C525" s="110"/>
      <c r="D525" s="110"/>
      <c r="E525" s="111"/>
      <c r="F525" s="112"/>
      <c r="I525" s="111"/>
      <c r="J525" s="112"/>
    </row>
    <row r="526" spans="1:10" s="113" customFormat="1">
      <c r="A526" s="95"/>
      <c r="B526" s="110"/>
      <c r="C526" s="110"/>
      <c r="D526" s="110"/>
      <c r="E526" s="111"/>
      <c r="F526" s="112"/>
      <c r="I526" s="111"/>
      <c r="J526" s="112"/>
    </row>
    <row r="527" spans="1:10" s="113" customFormat="1">
      <c r="A527" s="95"/>
      <c r="B527" s="110"/>
      <c r="C527" s="110"/>
      <c r="D527" s="110"/>
      <c r="E527" s="111"/>
      <c r="F527" s="112"/>
      <c r="I527" s="111"/>
      <c r="J527" s="112"/>
    </row>
    <row r="528" spans="1:10" s="113" customFormat="1">
      <c r="A528" s="95"/>
      <c r="B528" s="110"/>
      <c r="C528" s="110"/>
      <c r="D528" s="110"/>
      <c r="E528" s="111"/>
      <c r="F528" s="112"/>
      <c r="I528" s="111"/>
      <c r="J528" s="112"/>
    </row>
    <row r="529" spans="1:10" s="113" customFormat="1">
      <c r="A529" s="95"/>
      <c r="B529" s="110"/>
      <c r="C529" s="110"/>
      <c r="D529" s="110"/>
      <c r="E529" s="111"/>
      <c r="F529" s="112"/>
      <c r="I529" s="111"/>
      <c r="J529" s="112"/>
    </row>
    <row r="530" spans="1:10" s="113" customFormat="1">
      <c r="A530" s="95"/>
      <c r="B530" s="110"/>
      <c r="C530" s="110"/>
      <c r="D530" s="110"/>
      <c r="E530" s="111"/>
      <c r="F530" s="112"/>
      <c r="I530" s="111"/>
      <c r="J530" s="112"/>
    </row>
    <row r="531" spans="1:10" s="113" customFormat="1">
      <c r="A531" s="95"/>
      <c r="B531" s="110"/>
      <c r="C531" s="110"/>
      <c r="D531" s="110"/>
      <c r="E531" s="111"/>
      <c r="F531" s="112"/>
      <c r="I531" s="111"/>
      <c r="J531" s="112"/>
    </row>
    <row r="532" spans="1:10" s="113" customFormat="1">
      <c r="A532" s="95"/>
      <c r="B532" s="110"/>
      <c r="C532" s="110"/>
      <c r="D532" s="110"/>
      <c r="E532" s="111"/>
      <c r="F532" s="112"/>
      <c r="I532" s="111"/>
      <c r="J532" s="112"/>
    </row>
    <row r="533" spans="1:10" s="113" customFormat="1">
      <c r="A533" s="95"/>
      <c r="B533" s="110"/>
      <c r="C533" s="110"/>
      <c r="D533" s="110"/>
      <c r="E533" s="111"/>
      <c r="F533" s="112"/>
      <c r="I533" s="111"/>
      <c r="J533" s="112"/>
    </row>
    <row r="534" spans="1:10" s="113" customFormat="1">
      <c r="A534" s="95"/>
      <c r="B534" s="110"/>
      <c r="C534" s="110"/>
      <c r="D534" s="110"/>
      <c r="E534" s="111"/>
      <c r="F534" s="112"/>
      <c r="I534" s="111"/>
      <c r="J534" s="112"/>
    </row>
    <row r="535" spans="1:10" s="113" customFormat="1">
      <c r="A535" s="95"/>
      <c r="B535" s="110"/>
      <c r="C535" s="110"/>
      <c r="D535" s="110"/>
      <c r="E535" s="111"/>
      <c r="F535" s="112"/>
      <c r="I535" s="111"/>
      <c r="J535" s="112"/>
    </row>
    <row r="536" spans="1:10" s="113" customFormat="1">
      <c r="A536" s="95"/>
      <c r="B536" s="110"/>
      <c r="C536" s="110"/>
      <c r="D536" s="110"/>
      <c r="E536" s="111"/>
      <c r="F536" s="112"/>
      <c r="I536" s="111"/>
      <c r="J536" s="112"/>
    </row>
    <row r="537" spans="1:10" s="113" customFormat="1">
      <c r="A537" s="95"/>
      <c r="B537" s="110"/>
      <c r="C537" s="110"/>
      <c r="D537" s="110"/>
      <c r="E537" s="111"/>
      <c r="F537" s="112"/>
      <c r="I537" s="111"/>
      <c r="J537" s="112"/>
    </row>
    <row r="538" spans="1:10" s="113" customFormat="1">
      <c r="A538" s="95"/>
      <c r="B538" s="110"/>
      <c r="C538" s="110"/>
      <c r="D538" s="110"/>
      <c r="E538" s="111"/>
      <c r="F538" s="112"/>
      <c r="I538" s="111"/>
      <c r="J538" s="112"/>
    </row>
    <row r="539" spans="1:10" s="113" customFormat="1">
      <c r="A539" s="95"/>
      <c r="B539" s="110"/>
      <c r="C539" s="110"/>
      <c r="D539" s="110"/>
      <c r="E539" s="111"/>
      <c r="F539" s="112"/>
      <c r="I539" s="111"/>
      <c r="J539" s="112"/>
    </row>
    <row r="540" spans="1:10" s="113" customFormat="1">
      <c r="A540" s="95"/>
      <c r="B540" s="110"/>
      <c r="C540" s="110"/>
      <c r="D540" s="110"/>
      <c r="E540" s="111"/>
      <c r="F540" s="112"/>
      <c r="I540" s="111"/>
      <c r="J540" s="112"/>
    </row>
    <row r="541" spans="1:10" s="113" customFormat="1">
      <c r="A541" s="95"/>
      <c r="B541" s="110"/>
      <c r="C541" s="110"/>
      <c r="D541" s="110"/>
      <c r="E541" s="111"/>
      <c r="F541" s="112"/>
      <c r="I541" s="111"/>
      <c r="J541" s="112"/>
    </row>
    <row r="542" spans="1:10" s="113" customFormat="1">
      <c r="A542" s="95"/>
      <c r="B542" s="110"/>
      <c r="C542" s="110"/>
      <c r="D542" s="110"/>
      <c r="E542" s="111"/>
      <c r="F542" s="112"/>
      <c r="I542" s="111"/>
      <c r="J542" s="112"/>
    </row>
    <row r="543" spans="1:10" s="113" customFormat="1">
      <c r="A543" s="95"/>
      <c r="B543" s="110"/>
      <c r="C543" s="110"/>
      <c r="D543" s="110"/>
      <c r="E543" s="111"/>
      <c r="F543" s="112"/>
      <c r="I543" s="111"/>
      <c r="J543" s="112"/>
    </row>
    <row r="544" spans="1:10" s="113" customFormat="1">
      <c r="A544" s="95"/>
      <c r="B544" s="110"/>
      <c r="C544" s="110"/>
      <c r="D544" s="110"/>
      <c r="E544" s="111"/>
      <c r="F544" s="112"/>
      <c r="I544" s="111"/>
      <c r="J544" s="112"/>
    </row>
    <row r="545" spans="1:10" s="113" customFormat="1">
      <c r="A545" s="95"/>
      <c r="B545" s="110"/>
      <c r="C545" s="110"/>
      <c r="D545" s="110"/>
      <c r="E545" s="111"/>
      <c r="F545" s="112"/>
      <c r="I545" s="111"/>
      <c r="J545" s="112"/>
    </row>
    <row r="546" spans="1:10" s="113" customFormat="1">
      <c r="A546" s="95"/>
      <c r="B546" s="110"/>
      <c r="C546" s="110"/>
      <c r="D546" s="110"/>
      <c r="E546" s="111"/>
      <c r="F546" s="112"/>
      <c r="I546" s="111"/>
      <c r="J546" s="112"/>
    </row>
    <row r="547" spans="1:10" s="113" customFormat="1">
      <c r="A547" s="95"/>
      <c r="B547" s="110"/>
      <c r="C547" s="110"/>
      <c r="D547" s="110"/>
      <c r="E547" s="111"/>
      <c r="F547" s="112"/>
      <c r="I547" s="111"/>
      <c r="J547" s="112"/>
    </row>
    <row r="548" spans="1:10" s="113" customFormat="1">
      <c r="A548" s="95"/>
      <c r="B548" s="110"/>
      <c r="C548" s="110"/>
      <c r="D548" s="110"/>
      <c r="E548" s="111"/>
      <c r="F548" s="112"/>
      <c r="I548" s="111"/>
      <c r="J548" s="112"/>
    </row>
    <row r="549" spans="1:10" s="113" customFormat="1">
      <c r="A549" s="95"/>
      <c r="B549" s="110"/>
      <c r="C549" s="110"/>
      <c r="D549" s="110"/>
      <c r="E549" s="111"/>
      <c r="F549" s="112"/>
      <c r="I549" s="111"/>
      <c r="J549" s="112"/>
    </row>
    <row r="550" spans="1:10" s="113" customFormat="1">
      <c r="A550" s="95"/>
      <c r="B550" s="110"/>
      <c r="C550" s="110"/>
      <c r="D550" s="110"/>
      <c r="E550" s="111"/>
      <c r="F550" s="112"/>
      <c r="I550" s="111"/>
      <c r="J550" s="112"/>
    </row>
    <row r="551" spans="1:10" s="113" customFormat="1">
      <c r="A551" s="95"/>
      <c r="B551" s="110"/>
      <c r="C551" s="110"/>
      <c r="D551" s="110"/>
      <c r="E551" s="111"/>
      <c r="F551" s="112"/>
      <c r="I551" s="111"/>
      <c r="J551" s="112"/>
    </row>
    <row r="552" spans="1:10" s="113" customFormat="1">
      <c r="A552" s="95"/>
      <c r="B552" s="110"/>
      <c r="C552" s="110"/>
      <c r="D552" s="110"/>
      <c r="E552" s="111"/>
      <c r="F552" s="112"/>
      <c r="I552" s="111"/>
      <c r="J552" s="112"/>
    </row>
    <row r="553" spans="1:10" s="113" customFormat="1">
      <c r="A553" s="95"/>
      <c r="B553" s="110"/>
      <c r="C553" s="110"/>
      <c r="D553" s="110"/>
      <c r="E553" s="111"/>
      <c r="F553" s="112"/>
      <c r="I553" s="111"/>
      <c r="J553" s="112"/>
    </row>
    <row r="554" spans="1:10" s="113" customFormat="1">
      <c r="A554" s="95"/>
      <c r="B554" s="110"/>
      <c r="C554" s="110"/>
      <c r="D554" s="110"/>
      <c r="E554" s="111"/>
      <c r="F554" s="112"/>
      <c r="I554" s="111"/>
      <c r="J554" s="112"/>
    </row>
    <row r="555" spans="1:10" s="113" customFormat="1">
      <c r="A555" s="95"/>
      <c r="B555" s="110"/>
      <c r="C555" s="110"/>
      <c r="D555" s="110"/>
      <c r="E555" s="111"/>
      <c r="F555" s="112"/>
      <c r="I555" s="111"/>
      <c r="J555" s="112"/>
    </row>
    <row r="556" spans="1:10" s="113" customFormat="1">
      <c r="A556" s="95"/>
      <c r="B556" s="110"/>
      <c r="C556" s="110"/>
      <c r="D556" s="110"/>
      <c r="E556" s="111"/>
      <c r="F556" s="112"/>
      <c r="I556" s="111"/>
      <c r="J556" s="112"/>
    </row>
    <row r="557" spans="1:10" s="113" customFormat="1">
      <c r="A557" s="95"/>
      <c r="B557" s="110"/>
      <c r="C557" s="110"/>
      <c r="D557" s="110"/>
      <c r="E557" s="111"/>
      <c r="F557" s="112"/>
      <c r="I557" s="111"/>
      <c r="J557" s="112"/>
    </row>
    <row r="558" spans="1:10" s="113" customFormat="1">
      <c r="A558" s="95"/>
      <c r="B558" s="110"/>
      <c r="C558" s="110"/>
      <c r="D558" s="110"/>
      <c r="E558" s="111"/>
      <c r="F558" s="112"/>
      <c r="I558" s="111"/>
      <c r="J558" s="112"/>
    </row>
    <row r="559" spans="1:10" s="113" customFormat="1">
      <c r="A559" s="95"/>
      <c r="B559" s="110"/>
      <c r="C559" s="110"/>
      <c r="D559" s="110"/>
      <c r="E559" s="111"/>
      <c r="F559" s="112"/>
      <c r="I559" s="111"/>
      <c r="J559" s="112"/>
    </row>
    <row r="560" spans="1:10" s="113" customFormat="1">
      <c r="A560" s="95"/>
      <c r="B560" s="110"/>
      <c r="C560" s="110"/>
      <c r="D560" s="110"/>
      <c r="E560" s="111"/>
      <c r="F560" s="112"/>
      <c r="I560" s="111"/>
      <c r="J560" s="112"/>
    </row>
    <row r="561" spans="1:10" s="113" customFormat="1">
      <c r="A561" s="95"/>
      <c r="B561" s="110"/>
      <c r="C561" s="110"/>
      <c r="D561" s="110"/>
      <c r="E561" s="111"/>
      <c r="F561" s="112"/>
      <c r="I561" s="111"/>
      <c r="J561" s="112"/>
    </row>
    <row r="562" spans="1:10" s="113" customFormat="1">
      <c r="A562" s="95"/>
      <c r="B562" s="110"/>
      <c r="C562" s="110"/>
      <c r="D562" s="110"/>
      <c r="E562" s="111"/>
      <c r="F562" s="112"/>
      <c r="I562" s="111"/>
      <c r="J562" s="112"/>
    </row>
    <row r="563" spans="1:10" s="113" customFormat="1">
      <c r="A563" s="95"/>
      <c r="B563" s="110"/>
      <c r="C563" s="110"/>
      <c r="D563" s="110"/>
      <c r="E563" s="111"/>
      <c r="F563" s="112"/>
      <c r="I563" s="111"/>
      <c r="J563" s="112"/>
    </row>
    <row r="564" spans="1:10" s="113" customFormat="1">
      <c r="A564" s="95"/>
      <c r="B564" s="110"/>
      <c r="C564" s="110"/>
      <c r="D564" s="110"/>
      <c r="E564" s="111"/>
      <c r="F564" s="112"/>
      <c r="I564" s="111"/>
      <c r="J564" s="112"/>
    </row>
    <row r="565" spans="1:10" s="113" customFormat="1">
      <c r="A565" s="95"/>
      <c r="B565" s="110"/>
      <c r="C565" s="110"/>
      <c r="D565" s="110"/>
      <c r="E565" s="111"/>
      <c r="F565" s="112"/>
      <c r="I565" s="111"/>
      <c r="J565" s="112"/>
    </row>
    <row r="566" spans="1:10" s="113" customFormat="1">
      <c r="A566" s="95"/>
      <c r="B566" s="110"/>
      <c r="C566" s="110"/>
      <c r="D566" s="110"/>
      <c r="E566" s="111"/>
      <c r="F566" s="112"/>
      <c r="I566" s="111"/>
      <c r="J566" s="112"/>
    </row>
    <row r="567" spans="1:10" s="113" customFormat="1">
      <c r="A567" s="95"/>
      <c r="B567" s="110"/>
      <c r="C567" s="110"/>
      <c r="D567" s="110"/>
      <c r="E567" s="111"/>
      <c r="F567" s="112"/>
      <c r="I567" s="111"/>
      <c r="J567" s="112"/>
    </row>
    <row r="568" spans="1:10" s="113" customFormat="1">
      <c r="A568" s="95"/>
      <c r="B568" s="110"/>
      <c r="C568" s="110"/>
      <c r="D568" s="110"/>
      <c r="E568" s="111"/>
      <c r="F568" s="112"/>
      <c r="I568" s="111"/>
      <c r="J568" s="112"/>
    </row>
    <row r="569" spans="1:10" s="113" customFormat="1">
      <c r="A569" s="95"/>
      <c r="B569" s="110"/>
      <c r="C569" s="110"/>
      <c r="D569" s="110"/>
      <c r="E569" s="111"/>
      <c r="F569" s="112"/>
      <c r="I569" s="111"/>
      <c r="J569" s="112"/>
    </row>
    <row r="570" spans="1:10" s="113" customFormat="1">
      <c r="A570" s="95"/>
      <c r="B570" s="110"/>
      <c r="C570" s="110"/>
      <c r="D570" s="110"/>
      <c r="E570" s="111"/>
      <c r="F570" s="112"/>
      <c r="I570" s="111"/>
      <c r="J570" s="112"/>
    </row>
    <row r="571" spans="1:10" s="113" customFormat="1">
      <c r="A571" s="95"/>
      <c r="B571" s="110"/>
      <c r="C571" s="110"/>
      <c r="D571" s="110"/>
      <c r="E571" s="111"/>
      <c r="F571" s="112"/>
      <c r="I571" s="111"/>
      <c r="J571" s="112"/>
    </row>
    <row r="572" spans="1:10" s="113" customFormat="1">
      <c r="A572" s="95"/>
      <c r="B572" s="110"/>
      <c r="C572" s="110"/>
      <c r="D572" s="110"/>
      <c r="E572" s="111"/>
      <c r="F572" s="112"/>
      <c r="I572" s="111"/>
      <c r="J572" s="112"/>
    </row>
    <row r="573" spans="1:10" s="113" customFormat="1">
      <c r="A573" s="95"/>
      <c r="B573" s="110"/>
      <c r="C573" s="110"/>
      <c r="D573" s="110"/>
      <c r="E573" s="111"/>
      <c r="F573" s="112"/>
      <c r="I573" s="111"/>
      <c r="J573" s="112"/>
    </row>
    <row r="574" spans="1:10" s="113" customFormat="1">
      <c r="A574" s="95"/>
      <c r="B574" s="110"/>
      <c r="C574" s="110"/>
      <c r="D574" s="110"/>
      <c r="E574" s="111"/>
      <c r="F574" s="112"/>
      <c r="I574" s="111"/>
      <c r="J574" s="112"/>
    </row>
    <row r="575" spans="1:10" s="113" customFormat="1">
      <c r="A575" s="95"/>
      <c r="B575" s="110"/>
      <c r="C575" s="110"/>
      <c r="D575" s="110"/>
      <c r="E575" s="111"/>
      <c r="F575" s="112"/>
      <c r="I575" s="111"/>
      <c r="J575" s="112"/>
    </row>
    <row r="576" spans="1:10" s="113" customFormat="1">
      <c r="A576" s="95"/>
      <c r="B576" s="110"/>
      <c r="C576" s="110"/>
      <c r="D576" s="110"/>
      <c r="E576" s="111"/>
      <c r="F576" s="112"/>
      <c r="I576" s="111"/>
      <c r="J576" s="112"/>
    </row>
    <row r="577" spans="1:10" s="113" customFormat="1">
      <c r="A577" s="95"/>
      <c r="B577" s="110"/>
      <c r="C577" s="110"/>
      <c r="D577" s="110"/>
      <c r="E577" s="111"/>
      <c r="F577" s="112"/>
      <c r="I577" s="111"/>
      <c r="J577" s="112"/>
    </row>
    <row r="578" spans="1:10" s="113" customFormat="1">
      <c r="A578" s="95"/>
      <c r="B578" s="110"/>
      <c r="C578" s="110"/>
      <c r="D578" s="110"/>
      <c r="E578" s="111"/>
      <c r="F578" s="112"/>
      <c r="I578" s="111"/>
      <c r="J578" s="112"/>
    </row>
    <row r="579" spans="1:10" s="113" customFormat="1">
      <c r="A579" s="95"/>
      <c r="B579" s="110"/>
      <c r="C579" s="110"/>
      <c r="D579" s="110"/>
      <c r="E579" s="111"/>
      <c r="F579" s="112"/>
      <c r="I579" s="111"/>
      <c r="J579" s="112"/>
    </row>
    <row r="580" spans="1:10" s="113" customFormat="1">
      <c r="A580" s="95"/>
      <c r="B580" s="110"/>
      <c r="C580" s="110"/>
      <c r="D580" s="110"/>
      <c r="E580" s="111"/>
      <c r="F580" s="112"/>
      <c r="I580" s="111"/>
      <c r="J580" s="112"/>
    </row>
    <row r="581" spans="1:10" s="113" customFormat="1">
      <c r="A581" s="95"/>
      <c r="B581" s="110"/>
      <c r="C581" s="110"/>
      <c r="D581" s="110"/>
      <c r="E581" s="111"/>
      <c r="F581" s="112"/>
      <c r="I581" s="111"/>
      <c r="J581" s="112"/>
    </row>
    <row r="582" spans="1:10" s="113" customFormat="1">
      <c r="A582" s="95"/>
      <c r="B582" s="110"/>
      <c r="C582" s="110"/>
      <c r="D582" s="110"/>
      <c r="E582" s="111"/>
      <c r="F582" s="112"/>
      <c r="I582" s="111"/>
      <c r="J582" s="112"/>
    </row>
    <row r="583" spans="1:10" s="113" customFormat="1">
      <c r="A583" s="95"/>
      <c r="B583" s="110"/>
      <c r="C583" s="110"/>
      <c r="D583" s="110"/>
      <c r="E583" s="111"/>
      <c r="F583" s="112"/>
      <c r="I583" s="111"/>
      <c r="J583" s="112"/>
    </row>
    <row r="584" spans="1:10" s="113" customFormat="1">
      <c r="A584" s="95"/>
      <c r="B584" s="110"/>
      <c r="C584" s="110"/>
      <c r="D584" s="110"/>
      <c r="E584" s="111"/>
      <c r="F584" s="112"/>
      <c r="I584" s="111"/>
      <c r="J584" s="112"/>
    </row>
    <row r="585" spans="1:10" s="113" customFormat="1">
      <c r="A585" s="95"/>
      <c r="B585" s="110"/>
      <c r="C585" s="110"/>
      <c r="D585" s="110"/>
      <c r="E585" s="111"/>
      <c r="F585" s="112"/>
      <c r="I585" s="111"/>
      <c r="J585" s="112"/>
    </row>
    <row r="586" spans="1:10" s="113" customFormat="1">
      <c r="A586" s="95"/>
      <c r="B586" s="110"/>
      <c r="C586" s="110"/>
      <c r="D586" s="110"/>
      <c r="E586" s="111"/>
      <c r="F586" s="112"/>
      <c r="I586" s="111"/>
      <c r="J586" s="112"/>
    </row>
    <row r="587" spans="1:10" s="113" customFormat="1">
      <c r="A587" s="95"/>
      <c r="B587" s="110"/>
      <c r="C587" s="110"/>
      <c r="D587" s="110"/>
      <c r="E587" s="111"/>
      <c r="F587" s="112"/>
      <c r="I587" s="111"/>
      <c r="J587" s="112"/>
    </row>
    <row r="588" spans="1:10" s="113" customFormat="1">
      <c r="A588" s="95"/>
      <c r="B588" s="110"/>
      <c r="C588" s="110"/>
      <c r="D588" s="110"/>
      <c r="E588" s="111"/>
      <c r="F588" s="112"/>
      <c r="I588" s="111"/>
      <c r="J588" s="112"/>
    </row>
    <row r="589" spans="1:10" s="113" customFormat="1">
      <c r="A589" s="95"/>
      <c r="B589" s="110"/>
      <c r="C589" s="110"/>
      <c r="D589" s="110"/>
      <c r="E589" s="111"/>
      <c r="F589" s="112"/>
      <c r="I589" s="111"/>
      <c r="J589" s="112"/>
    </row>
    <row r="590" spans="1:10" s="113" customFormat="1">
      <c r="A590" s="95"/>
      <c r="B590" s="110"/>
      <c r="C590" s="110"/>
      <c r="D590" s="110"/>
      <c r="E590" s="111"/>
      <c r="F590" s="112"/>
      <c r="I590" s="111"/>
      <c r="J590" s="112"/>
    </row>
    <row r="591" spans="1:10" s="113" customFormat="1">
      <c r="A591" s="95"/>
      <c r="B591" s="110"/>
      <c r="C591" s="110"/>
      <c r="D591" s="110"/>
      <c r="E591" s="111"/>
      <c r="F591" s="112"/>
      <c r="I591" s="111"/>
      <c r="J591" s="112"/>
    </row>
    <row r="592" spans="1:10" s="113" customFormat="1">
      <c r="A592" s="95"/>
      <c r="B592" s="110"/>
      <c r="C592" s="110"/>
      <c r="D592" s="110"/>
      <c r="E592" s="111"/>
      <c r="F592" s="112"/>
      <c r="I592" s="111"/>
      <c r="J592" s="112"/>
    </row>
    <row r="593" spans="1:10" s="113" customFormat="1">
      <c r="A593" s="95"/>
      <c r="B593" s="110"/>
      <c r="C593" s="110"/>
      <c r="D593" s="110"/>
      <c r="E593" s="111"/>
      <c r="F593" s="112"/>
      <c r="I593" s="111"/>
      <c r="J593" s="112"/>
    </row>
    <row r="594" spans="1:10" s="113" customFormat="1">
      <c r="A594" s="95"/>
      <c r="B594" s="110"/>
      <c r="C594" s="110"/>
      <c r="D594" s="110"/>
      <c r="E594" s="111"/>
      <c r="F594" s="112"/>
      <c r="I594" s="111"/>
      <c r="J594" s="112"/>
    </row>
    <row r="595" spans="1:10" s="113" customFormat="1">
      <c r="A595" s="95"/>
      <c r="B595" s="110"/>
      <c r="C595" s="110"/>
      <c r="D595" s="110"/>
      <c r="E595" s="111"/>
      <c r="F595" s="112"/>
      <c r="I595" s="111"/>
      <c r="J595" s="112"/>
    </row>
    <row r="596" spans="1:10" s="113" customFormat="1">
      <c r="A596" s="95"/>
      <c r="B596" s="110"/>
      <c r="C596" s="110"/>
      <c r="D596" s="110"/>
      <c r="E596" s="111"/>
      <c r="F596" s="112"/>
      <c r="I596" s="111"/>
      <c r="J596" s="112"/>
    </row>
    <row r="597" spans="1:10" s="113" customFormat="1">
      <c r="A597" s="95"/>
      <c r="B597" s="110"/>
      <c r="C597" s="110"/>
      <c r="D597" s="110"/>
      <c r="E597" s="111"/>
      <c r="F597" s="112"/>
      <c r="I597" s="111"/>
      <c r="J597" s="112"/>
    </row>
    <row r="598" spans="1:10" s="113" customFormat="1">
      <c r="A598" s="95"/>
      <c r="B598" s="110"/>
      <c r="C598" s="110"/>
      <c r="D598" s="110"/>
      <c r="E598" s="111"/>
      <c r="F598" s="112"/>
      <c r="I598" s="111"/>
      <c r="J598" s="112"/>
    </row>
    <row r="599" spans="1:10" s="113" customFormat="1">
      <c r="A599" s="95"/>
      <c r="B599" s="110"/>
      <c r="C599" s="110"/>
      <c r="D599" s="110"/>
      <c r="E599" s="111"/>
      <c r="F599" s="112"/>
      <c r="I599" s="111"/>
      <c r="J599" s="112"/>
    </row>
    <row r="600" spans="1:10" s="113" customFormat="1">
      <c r="A600" s="95"/>
      <c r="B600" s="110"/>
      <c r="C600" s="110"/>
      <c r="D600" s="110"/>
      <c r="E600" s="111"/>
      <c r="F600" s="112"/>
      <c r="I600" s="111"/>
      <c r="J600" s="112"/>
    </row>
    <row r="601" spans="1:10" s="113" customFormat="1">
      <c r="A601" s="95"/>
      <c r="B601" s="110"/>
      <c r="C601" s="110"/>
      <c r="D601" s="110"/>
      <c r="E601" s="111"/>
      <c r="F601" s="112"/>
      <c r="I601" s="111"/>
      <c r="J601" s="112"/>
    </row>
    <row r="602" spans="1:10" s="113" customFormat="1">
      <c r="A602" s="95"/>
      <c r="B602" s="110"/>
      <c r="C602" s="110"/>
      <c r="D602" s="110"/>
      <c r="E602" s="111"/>
      <c r="F602" s="112"/>
      <c r="I602" s="111"/>
      <c r="J602" s="112"/>
    </row>
    <row r="603" spans="1:10" s="113" customFormat="1">
      <c r="A603" s="95"/>
      <c r="B603" s="110"/>
      <c r="C603" s="110"/>
      <c r="D603" s="110"/>
      <c r="E603" s="111"/>
      <c r="F603" s="112"/>
      <c r="I603" s="111"/>
      <c r="J603" s="112"/>
    </row>
    <row r="604" spans="1:10" s="113" customFormat="1">
      <c r="A604" s="95"/>
      <c r="B604" s="110"/>
      <c r="C604" s="110"/>
      <c r="D604" s="110"/>
      <c r="E604" s="111"/>
      <c r="F604" s="112"/>
      <c r="I604" s="111"/>
      <c r="J604" s="112"/>
    </row>
    <row r="605" spans="1:10" s="113" customFormat="1">
      <c r="A605" s="95"/>
      <c r="B605" s="110"/>
      <c r="C605" s="110"/>
      <c r="D605" s="110"/>
      <c r="E605" s="111"/>
      <c r="F605" s="112"/>
      <c r="I605" s="111"/>
      <c r="J605" s="112"/>
    </row>
    <row r="606" spans="1:10" s="113" customFormat="1">
      <c r="A606" s="95"/>
      <c r="B606" s="110"/>
      <c r="C606" s="110"/>
      <c r="D606" s="110"/>
      <c r="E606" s="111"/>
      <c r="F606" s="112"/>
      <c r="I606" s="111"/>
      <c r="J606" s="112"/>
    </row>
    <row r="607" spans="1:10" s="113" customFormat="1">
      <c r="A607" s="95"/>
      <c r="B607" s="110"/>
      <c r="C607" s="110"/>
      <c r="D607" s="110"/>
      <c r="E607" s="111"/>
      <c r="F607" s="112"/>
      <c r="I607" s="111"/>
      <c r="J607" s="112"/>
    </row>
    <row r="608" spans="1:10" s="113" customFormat="1">
      <c r="A608" s="95"/>
      <c r="B608" s="110"/>
      <c r="C608" s="110"/>
      <c r="D608" s="110"/>
      <c r="E608" s="111"/>
      <c r="F608" s="112"/>
      <c r="I608" s="111"/>
      <c r="J608" s="112"/>
    </row>
    <row r="609" spans="1:10" s="113" customFormat="1">
      <c r="A609" s="95"/>
      <c r="B609" s="110"/>
      <c r="C609" s="110"/>
      <c r="D609" s="110"/>
      <c r="E609" s="111"/>
      <c r="F609" s="112"/>
      <c r="I609" s="111"/>
      <c r="J609" s="112"/>
    </row>
    <row r="610" spans="1:10" s="113" customFormat="1">
      <c r="A610" s="95"/>
      <c r="B610" s="110"/>
      <c r="C610" s="110"/>
      <c r="D610" s="110"/>
      <c r="E610" s="111"/>
      <c r="F610" s="112"/>
      <c r="I610" s="111"/>
      <c r="J610" s="112"/>
    </row>
    <row r="611" spans="1:10" s="113" customFormat="1">
      <c r="A611" s="95"/>
      <c r="B611" s="110"/>
      <c r="C611" s="110"/>
      <c r="D611" s="110"/>
      <c r="E611" s="111"/>
      <c r="F611" s="112"/>
      <c r="I611" s="111"/>
      <c r="J611" s="112"/>
    </row>
    <row r="612" spans="1:10" s="113" customFormat="1">
      <c r="A612" s="95"/>
      <c r="B612" s="110"/>
      <c r="C612" s="110"/>
      <c r="D612" s="110"/>
      <c r="E612" s="111"/>
      <c r="F612" s="112"/>
      <c r="I612" s="111"/>
      <c r="J612" s="112"/>
    </row>
    <row r="613" spans="1:10" s="113" customFormat="1">
      <c r="A613" s="95"/>
      <c r="B613" s="110"/>
      <c r="C613" s="110"/>
      <c r="D613" s="110"/>
      <c r="E613" s="111"/>
      <c r="F613" s="112"/>
      <c r="I613" s="111"/>
      <c r="J613" s="112"/>
    </row>
    <row r="614" spans="1:10" s="113" customFormat="1">
      <c r="A614" s="95"/>
      <c r="B614" s="110"/>
      <c r="C614" s="110"/>
      <c r="D614" s="110"/>
      <c r="E614" s="111"/>
      <c r="F614" s="112"/>
      <c r="I614" s="111"/>
      <c r="J614" s="112"/>
    </row>
    <row r="615" spans="1:10" s="113" customFormat="1">
      <c r="A615" s="95"/>
      <c r="B615" s="110"/>
      <c r="C615" s="110"/>
      <c r="D615" s="110"/>
      <c r="E615" s="111"/>
      <c r="F615" s="112"/>
      <c r="I615" s="111"/>
      <c r="J615" s="112"/>
    </row>
    <row r="616" spans="1:10" s="113" customFormat="1">
      <c r="A616" s="95"/>
      <c r="B616" s="110"/>
      <c r="C616" s="110"/>
      <c r="D616" s="110"/>
      <c r="E616" s="111"/>
      <c r="F616" s="112"/>
      <c r="I616" s="111"/>
      <c r="J616" s="112"/>
    </row>
    <row r="617" spans="1:10" s="113" customFormat="1">
      <c r="A617" s="95"/>
      <c r="B617" s="110"/>
      <c r="C617" s="110"/>
      <c r="D617" s="110"/>
      <c r="E617" s="111"/>
      <c r="F617" s="112"/>
      <c r="I617" s="111"/>
      <c r="J617" s="112"/>
    </row>
    <row r="618" spans="1:10" s="113" customFormat="1">
      <c r="A618" s="95"/>
      <c r="B618" s="110"/>
      <c r="C618" s="110"/>
      <c r="D618" s="110"/>
      <c r="E618" s="111"/>
      <c r="F618" s="112"/>
      <c r="I618" s="111"/>
      <c r="J618" s="112"/>
    </row>
    <row r="619" spans="1:10" s="113" customFormat="1">
      <c r="A619" s="95"/>
      <c r="B619" s="110"/>
      <c r="C619" s="110"/>
      <c r="D619" s="110"/>
      <c r="E619" s="111"/>
      <c r="F619" s="112"/>
      <c r="I619" s="111"/>
      <c r="J619" s="112"/>
    </row>
    <row r="620" spans="1:10" s="113" customFormat="1">
      <c r="A620" s="95"/>
      <c r="B620" s="110"/>
      <c r="C620" s="110"/>
      <c r="D620" s="110"/>
      <c r="E620" s="111"/>
      <c r="F620" s="112"/>
      <c r="I620" s="111"/>
      <c r="J620" s="112"/>
    </row>
    <row r="621" spans="1:10" s="113" customFormat="1">
      <c r="A621" s="95"/>
      <c r="B621" s="110"/>
      <c r="C621" s="110"/>
      <c r="D621" s="110"/>
      <c r="E621" s="111"/>
      <c r="F621" s="112"/>
      <c r="I621" s="111"/>
      <c r="J621" s="112"/>
    </row>
    <row r="622" spans="1:10" s="113" customFormat="1">
      <c r="A622" s="95"/>
      <c r="B622" s="110"/>
      <c r="C622" s="110"/>
      <c r="D622" s="110"/>
      <c r="E622" s="111"/>
      <c r="F622" s="112"/>
      <c r="I622" s="111"/>
      <c r="J622" s="112"/>
    </row>
    <row r="623" spans="1:10" s="113" customFormat="1">
      <c r="A623" s="95"/>
      <c r="B623" s="110"/>
      <c r="C623" s="110"/>
      <c r="D623" s="110"/>
      <c r="E623" s="111"/>
      <c r="F623" s="112"/>
      <c r="I623" s="111"/>
      <c r="J623" s="112"/>
    </row>
    <row r="624" spans="1:10" s="113" customFormat="1">
      <c r="A624" s="95"/>
      <c r="B624" s="110"/>
      <c r="C624" s="110"/>
      <c r="D624" s="110"/>
      <c r="E624" s="111"/>
      <c r="F624" s="112"/>
      <c r="I624" s="111"/>
      <c r="J624" s="112"/>
    </row>
    <row r="625" spans="1:10" s="113" customFormat="1">
      <c r="A625" s="95"/>
      <c r="B625" s="110"/>
      <c r="C625" s="110"/>
      <c r="D625" s="110"/>
      <c r="E625" s="111"/>
      <c r="F625" s="112"/>
      <c r="I625" s="111"/>
      <c r="J625" s="112"/>
    </row>
    <row r="626" spans="1:10" s="113" customFormat="1">
      <c r="A626" s="95"/>
      <c r="B626" s="110"/>
      <c r="C626" s="110"/>
      <c r="D626" s="110"/>
      <c r="E626" s="111"/>
      <c r="F626" s="112"/>
      <c r="I626" s="111"/>
      <c r="J626" s="112"/>
    </row>
    <row r="627" spans="1:10" s="113" customFormat="1">
      <c r="A627" s="95"/>
      <c r="B627" s="110"/>
      <c r="C627" s="110"/>
      <c r="D627" s="110"/>
      <c r="E627" s="111"/>
      <c r="F627" s="112"/>
      <c r="I627" s="111"/>
      <c r="J627" s="112"/>
    </row>
    <row r="628" spans="1:10" s="113" customFormat="1">
      <c r="A628" s="95"/>
      <c r="B628" s="110"/>
      <c r="C628" s="110"/>
      <c r="D628" s="110"/>
      <c r="E628" s="111"/>
      <c r="F628" s="112"/>
      <c r="I628" s="111"/>
      <c r="J628" s="112"/>
    </row>
    <row r="629" spans="1:10" s="113" customFormat="1">
      <c r="A629" s="95"/>
      <c r="B629" s="110"/>
      <c r="C629" s="110"/>
      <c r="D629" s="110"/>
      <c r="E629" s="111"/>
      <c r="F629" s="112"/>
      <c r="I629" s="111"/>
      <c r="J629" s="112"/>
    </row>
    <row r="630" spans="1:10" s="113" customFormat="1">
      <c r="A630" s="95"/>
      <c r="B630" s="110"/>
      <c r="C630" s="110"/>
      <c r="D630" s="110"/>
      <c r="E630" s="111"/>
      <c r="F630" s="112"/>
      <c r="I630" s="111"/>
      <c r="J630" s="112"/>
    </row>
    <row r="631" spans="1:10" s="113" customFormat="1">
      <c r="A631" s="95"/>
      <c r="B631" s="110"/>
      <c r="C631" s="110"/>
      <c r="D631" s="110"/>
      <c r="E631" s="111"/>
      <c r="F631" s="112"/>
      <c r="I631" s="111"/>
      <c r="J631" s="112"/>
    </row>
    <row r="632" spans="1:10" s="113" customFormat="1">
      <c r="A632" s="95"/>
      <c r="B632" s="110"/>
      <c r="C632" s="110"/>
      <c r="D632" s="110"/>
      <c r="E632" s="111"/>
      <c r="F632" s="112"/>
      <c r="I632" s="111"/>
      <c r="J632" s="112"/>
    </row>
    <row r="633" spans="1:10" s="113" customFormat="1">
      <c r="A633" s="95"/>
      <c r="B633" s="110"/>
      <c r="C633" s="110"/>
      <c r="D633" s="110"/>
      <c r="E633" s="111"/>
      <c r="F633" s="112"/>
      <c r="I633" s="111"/>
      <c r="J633" s="112"/>
    </row>
    <row r="634" spans="1:10" s="113" customFormat="1">
      <c r="A634" s="95"/>
      <c r="B634" s="110"/>
      <c r="C634" s="110"/>
      <c r="D634" s="110"/>
      <c r="E634" s="111"/>
      <c r="F634" s="112"/>
      <c r="I634" s="111"/>
      <c r="J634" s="112"/>
    </row>
    <row r="635" spans="1:10" s="113" customFormat="1">
      <c r="A635" s="95"/>
      <c r="B635" s="110"/>
      <c r="C635" s="110"/>
      <c r="D635" s="110"/>
      <c r="E635" s="111"/>
      <c r="F635" s="112"/>
      <c r="I635" s="111"/>
      <c r="J635" s="112"/>
    </row>
    <row r="636" spans="1:10" s="113" customFormat="1">
      <c r="A636" s="95"/>
      <c r="B636" s="110"/>
      <c r="C636" s="110"/>
      <c r="D636" s="110"/>
      <c r="E636" s="111"/>
      <c r="F636" s="112"/>
      <c r="I636" s="111"/>
      <c r="J636" s="112"/>
    </row>
    <row r="637" spans="1:10" s="113" customFormat="1">
      <c r="A637" s="95"/>
      <c r="B637" s="110"/>
      <c r="C637" s="110"/>
      <c r="D637" s="110"/>
      <c r="E637" s="111"/>
      <c r="F637" s="112"/>
      <c r="I637" s="111"/>
      <c r="J637" s="112"/>
    </row>
    <row r="638" spans="1:10" s="113" customFormat="1">
      <c r="A638" s="95"/>
      <c r="B638" s="110"/>
      <c r="C638" s="110"/>
      <c r="D638" s="110"/>
      <c r="E638" s="111"/>
      <c r="F638" s="112"/>
      <c r="I638" s="111"/>
      <c r="J638" s="112"/>
    </row>
    <row r="639" spans="1:10" s="113" customFormat="1">
      <c r="A639" s="95"/>
      <c r="B639" s="110"/>
      <c r="C639" s="110"/>
      <c r="D639" s="110"/>
      <c r="E639" s="111"/>
      <c r="F639" s="112"/>
      <c r="I639" s="111"/>
      <c r="J639" s="112"/>
    </row>
    <row r="640" spans="1:10" s="113" customFormat="1">
      <c r="A640" s="95"/>
      <c r="B640" s="110"/>
      <c r="C640" s="110"/>
      <c r="D640" s="110"/>
      <c r="E640" s="111"/>
      <c r="F640" s="112"/>
      <c r="I640" s="111"/>
      <c r="J640" s="112"/>
    </row>
    <row r="641" spans="1:10" s="113" customFormat="1">
      <c r="A641" s="95"/>
      <c r="B641" s="110"/>
      <c r="C641" s="110"/>
      <c r="D641" s="110"/>
      <c r="E641" s="111"/>
      <c r="F641" s="112"/>
      <c r="I641" s="111"/>
      <c r="J641" s="112"/>
    </row>
    <row r="642" spans="1:10" s="113" customFormat="1">
      <c r="A642" s="95"/>
      <c r="B642" s="110"/>
      <c r="C642" s="110"/>
      <c r="D642" s="110"/>
      <c r="E642" s="111"/>
      <c r="F642" s="112"/>
      <c r="I642" s="111"/>
      <c r="J642" s="112"/>
    </row>
    <row r="643" spans="1:10" s="113" customFormat="1">
      <c r="A643" s="95"/>
      <c r="B643" s="110"/>
      <c r="C643" s="110"/>
      <c r="D643" s="110"/>
      <c r="E643" s="111"/>
      <c r="F643" s="112"/>
      <c r="I643" s="111"/>
      <c r="J643" s="112"/>
    </row>
    <row r="644" spans="1:10" s="113" customFormat="1">
      <c r="A644" s="95"/>
      <c r="B644" s="110"/>
      <c r="C644" s="110"/>
      <c r="D644" s="110"/>
      <c r="E644" s="111"/>
      <c r="F644" s="112"/>
      <c r="I644" s="111"/>
      <c r="J644" s="112"/>
    </row>
    <row r="645" spans="1:10" s="113" customFormat="1">
      <c r="A645" s="95"/>
      <c r="B645" s="110"/>
      <c r="C645" s="110"/>
      <c r="D645" s="110"/>
      <c r="E645" s="111"/>
      <c r="F645" s="112"/>
      <c r="I645" s="111"/>
      <c r="J645" s="112"/>
    </row>
    <row r="646" spans="1:10" s="113" customFormat="1">
      <c r="A646" s="95"/>
      <c r="B646" s="110"/>
      <c r="C646" s="110"/>
      <c r="D646" s="110"/>
      <c r="E646" s="111"/>
      <c r="F646" s="112"/>
      <c r="I646" s="111"/>
      <c r="J646" s="112"/>
    </row>
    <row r="647" spans="1:10" s="113" customFormat="1">
      <c r="A647" s="95"/>
      <c r="B647" s="110"/>
      <c r="C647" s="110"/>
      <c r="D647" s="110"/>
      <c r="E647" s="111"/>
      <c r="F647" s="112"/>
      <c r="I647" s="111"/>
      <c r="J647" s="112"/>
    </row>
    <row r="648" spans="1:10" s="113" customFormat="1">
      <c r="A648" s="95"/>
      <c r="B648" s="110"/>
      <c r="C648" s="110"/>
      <c r="D648" s="110"/>
      <c r="E648" s="111"/>
      <c r="F648" s="112"/>
      <c r="I648" s="111"/>
      <c r="J648" s="112"/>
    </row>
    <row r="649" spans="1:10" s="113" customFormat="1">
      <c r="A649" s="95"/>
      <c r="B649" s="110"/>
      <c r="C649" s="110"/>
      <c r="D649" s="110"/>
      <c r="E649" s="111"/>
      <c r="F649" s="112"/>
      <c r="I649" s="111"/>
      <c r="J649" s="112"/>
    </row>
    <row r="650" spans="1:10" s="113" customFormat="1">
      <c r="A650" s="95"/>
      <c r="B650" s="110"/>
      <c r="C650" s="110"/>
      <c r="D650" s="110"/>
      <c r="E650" s="111"/>
      <c r="F650" s="112"/>
      <c r="I650" s="111"/>
      <c r="J650" s="112"/>
    </row>
    <row r="651" spans="1:10" s="113" customFormat="1">
      <c r="A651" s="95"/>
      <c r="B651" s="110"/>
      <c r="C651" s="110"/>
      <c r="D651" s="110"/>
      <c r="E651" s="111"/>
      <c r="F651" s="112"/>
      <c r="I651" s="111"/>
      <c r="J651" s="112"/>
    </row>
    <row r="652" spans="1:10" s="113" customFormat="1">
      <c r="A652" s="95"/>
      <c r="B652" s="110"/>
      <c r="C652" s="110"/>
      <c r="D652" s="110"/>
      <c r="E652" s="111"/>
      <c r="F652" s="112"/>
      <c r="I652" s="111"/>
      <c r="J652" s="112"/>
    </row>
    <row r="653" spans="1:10" s="113" customFormat="1">
      <c r="A653" s="95"/>
      <c r="B653" s="110"/>
      <c r="C653" s="110"/>
      <c r="D653" s="110"/>
      <c r="E653" s="111"/>
      <c r="F653" s="112"/>
      <c r="I653" s="111"/>
      <c r="J653" s="112"/>
    </row>
    <row r="654" spans="1:10" s="113" customFormat="1">
      <c r="A654" s="95"/>
      <c r="B654" s="110"/>
      <c r="C654" s="110"/>
      <c r="D654" s="110"/>
      <c r="E654" s="111"/>
      <c r="F654" s="112"/>
      <c r="I654" s="111"/>
      <c r="J654" s="112"/>
    </row>
    <row r="655" spans="1:10" s="113" customFormat="1">
      <c r="A655" s="95"/>
      <c r="B655" s="110"/>
      <c r="C655" s="110"/>
      <c r="D655" s="110"/>
      <c r="E655" s="111"/>
      <c r="F655" s="112"/>
      <c r="I655" s="111"/>
      <c r="J655" s="112"/>
    </row>
    <row r="656" spans="1:10" s="113" customFormat="1">
      <c r="A656" s="95"/>
      <c r="B656" s="110"/>
      <c r="C656" s="110"/>
      <c r="D656" s="110"/>
      <c r="E656" s="111"/>
      <c r="F656" s="112"/>
      <c r="I656" s="111"/>
      <c r="J656" s="112"/>
    </row>
    <row r="657" spans="1:10" s="113" customFormat="1">
      <c r="A657" s="95"/>
      <c r="B657" s="110"/>
      <c r="C657" s="110"/>
      <c r="D657" s="110"/>
      <c r="E657" s="111"/>
      <c r="F657" s="112"/>
      <c r="I657" s="111"/>
      <c r="J657" s="112"/>
    </row>
    <row r="658" spans="1:10" s="113" customFormat="1">
      <c r="A658" s="95"/>
      <c r="B658" s="110"/>
      <c r="C658" s="110"/>
      <c r="D658" s="110"/>
      <c r="E658" s="111"/>
      <c r="F658" s="112"/>
      <c r="I658" s="111"/>
      <c r="J658" s="112"/>
    </row>
    <row r="659" spans="1:10" s="113" customFormat="1">
      <c r="A659" s="95"/>
      <c r="B659" s="110"/>
      <c r="C659" s="110"/>
      <c r="D659" s="110"/>
      <c r="E659" s="111"/>
      <c r="F659" s="112"/>
      <c r="I659" s="111"/>
      <c r="J659" s="112"/>
    </row>
    <row r="660" spans="1:10" s="113" customFormat="1">
      <c r="A660" s="95"/>
      <c r="B660" s="110"/>
      <c r="C660" s="110"/>
      <c r="D660" s="110"/>
      <c r="E660" s="111"/>
      <c r="F660" s="112"/>
      <c r="I660" s="111"/>
      <c r="J660" s="112"/>
    </row>
    <row r="661" spans="1:10" s="113" customFormat="1">
      <c r="A661" s="95"/>
      <c r="B661" s="110"/>
      <c r="C661" s="110"/>
      <c r="D661" s="110"/>
      <c r="E661" s="111"/>
      <c r="F661" s="112"/>
      <c r="I661" s="111"/>
      <c r="J661" s="112"/>
    </row>
    <row r="662" spans="1:10" s="113" customFormat="1">
      <c r="A662" s="95"/>
      <c r="B662" s="110"/>
      <c r="C662" s="110"/>
      <c r="D662" s="110"/>
      <c r="E662" s="111"/>
      <c r="F662" s="112"/>
      <c r="I662" s="111"/>
      <c r="J662" s="112"/>
    </row>
    <row r="663" spans="1:10" s="113" customFormat="1">
      <c r="A663" s="95"/>
      <c r="B663" s="110"/>
      <c r="C663" s="110"/>
      <c r="D663" s="110"/>
      <c r="E663" s="111"/>
      <c r="F663" s="112"/>
      <c r="I663" s="111"/>
      <c r="J663" s="112"/>
    </row>
    <row r="664" spans="1:10" s="113" customFormat="1">
      <c r="A664" s="95"/>
      <c r="B664" s="110"/>
      <c r="C664" s="110"/>
      <c r="D664" s="110"/>
      <c r="E664" s="111"/>
      <c r="F664" s="112"/>
      <c r="I664" s="111"/>
      <c r="J664" s="112"/>
    </row>
    <row r="665" spans="1:10" s="113" customFormat="1">
      <c r="A665" s="95"/>
      <c r="B665" s="110"/>
      <c r="C665" s="110"/>
      <c r="D665" s="110"/>
      <c r="E665" s="111"/>
      <c r="F665" s="112"/>
      <c r="I665" s="111"/>
      <c r="J665" s="112"/>
    </row>
    <row r="666" spans="1:10" s="113" customFormat="1">
      <c r="A666" s="95"/>
      <c r="B666" s="110"/>
      <c r="C666" s="110"/>
      <c r="D666" s="110"/>
      <c r="E666" s="111"/>
      <c r="F666" s="112"/>
      <c r="I666" s="111"/>
      <c r="J666" s="112"/>
    </row>
    <row r="667" spans="1:10" s="113" customFormat="1">
      <c r="A667" s="95"/>
      <c r="B667" s="110"/>
      <c r="C667" s="110"/>
      <c r="D667" s="110"/>
      <c r="E667" s="111"/>
      <c r="F667" s="112"/>
      <c r="I667" s="111"/>
      <c r="J667" s="112"/>
    </row>
    <row r="668" spans="1:10" s="113" customFormat="1">
      <c r="A668" s="95"/>
      <c r="B668" s="110"/>
      <c r="C668" s="110"/>
      <c r="D668" s="110"/>
      <c r="E668" s="111"/>
      <c r="F668" s="112"/>
      <c r="I668" s="111"/>
      <c r="J668" s="112"/>
    </row>
    <row r="669" spans="1:10" s="113" customFormat="1">
      <c r="A669" s="95"/>
      <c r="B669" s="110"/>
      <c r="C669" s="110"/>
      <c r="D669" s="110"/>
      <c r="E669" s="111"/>
      <c r="F669" s="112"/>
      <c r="I669" s="111"/>
      <c r="J669" s="112"/>
    </row>
    <row r="670" spans="1:10" s="113" customFormat="1">
      <c r="A670" s="95"/>
      <c r="B670" s="110"/>
      <c r="C670" s="110"/>
      <c r="D670" s="110"/>
      <c r="E670" s="111"/>
      <c r="F670" s="112"/>
      <c r="I670" s="111"/>
      <c r="J670" s="112"/>
    </row>
    <row r="671" spans="1:10" s="113" customFormat="1">
      <c r="A671" s="95"/>
      <c r="B671" s="110"/>
      <c r="C671" s="110"/>
      <c r="D671" s="110"/>
      <c r="E671" s="111"/>
      <c r="F671" s="112"/>
      <c r="I671" s="111"/>
      <c r="J671" s="112"/>
    </row>
    <row r="672" spans="1:10" s="113" customFormat="1">
      <c r="A672" s="95"/>
      <c r="B672" s="110"/>
      <c r="C672" s="110"/>
      <c r="D672" s="110"/>
      <c r="E672" s="111"/>
      <c r="F672" s="112"/>
      <c r="I672" s="111"/>
      <c r="J672" s="112"/>
    </row>
    <row r="673" spans="1:10" s="113" customFormat="1">
      <c r="A673" s="95"/>
      <c r="B673" s="110"/>
      <c r="C673" s="110"/>
      <c r="D673" s="110"/>
      <c r="E673" s="111"/>
      <c r="F673" s="112"/>
      <c r="I673" s="111"/>
      <c r="J673" s="112"/>
    </row>
    <row r="674" spans="1:10" s="113" customFormat="1">
      <c r="A674" s="95"/>
      <c r="B674" s="110"/>
      <c r="C674" s="110"/>
      <c r="D674" s="110"/>
      <c r="E674" s="111"/>
      <c r="F674" s="112"/>
      <c r="I674" s="111"/>
      <c r="J674" s="112"/>
    </row>
    <row r="675" spans="1:10" s="113" customFormat="1">
      <c r="A675" s="95"/>
      <c r="B675" s="110"/>
      <c r="C675" s="110"/>
      <c r="D675" s="110"/>
      <c r="E675" s="111"/>
      <c r="F675" s="112"/>
      <c r="I675" s="111"/>
      <c r="J675" s="112"/>
    </row>
    <row r="676" spans="1:10" s="113" customFormat="1">
      <c r="A676" s="95"/>
      <c r="B676" s="110"/>
      <c r="C676" s="110"/>
      <c r="D676" s="110"/>
      <c r="E676" s="111"/>
      <c r="F676" s="112"/>
      <c r="I676" s="111"/>
      <c r="J676" s="112"/>
    </row>
    <row r="677" spans="1:10" s="113" customFormat="1">
      <c r="A677" s="95"/>
      <c r="B677" s="110"/>
      <c r="C677" s="110"/>
      <c r="D677" s="110"/>
      <c r="E677" s="111"/>
      <c r="F677" s="112"/>
      <c r="I677" s="111"/>
      <c r="J677" s="112"/>
    </row>
    <row r="678" spans="1:10" s="113" customFormat="1">
      <c r="A678" s="95"/>
      <c r="B678" s="110"/>
      <c r="C678" s="110"/>
      <c r="D678" s="110"/>
      <c r="E678" s="111"/>
      <c r="F678" s="112"/>
      <c r="I678" s="111"/>
      <c r="J678" s="112"/>
    </row>
    <row r="679" spans="1:10" s="113" customFormat="1">
      <c r="A679" s="95"/>
      <c r="B679" s="110"/>
      <c r="C679" s="110"/>
      <c r="D679" s="110"/>
      <c r="E679" s="111"/>
      <c r="F679" s="112"/>
      <c r="I679" s="111"/>
      <c r="J679" s="112"/>
    </row>
    <row r="680" spans="1:10" s="113" customFormat="1">
      <c r="A680" s="95"/>
      <c r="B680" s="110"/>
      <c r="C680" s="110"/>
      <c r="D680" s="110"/>
      <c r="E680" s="111"/>
      <c r="F680" s="112"/>
      <c r="I680" s="111"/>
      <c r="J680" s="112"/>
    </row>
    <row r="681" spans="1:10" s="113" customFormat="1">
      <c r="A681" s="95"/>
      <c r="B681" s="110"/>
      <c r="C681" s="110"/>
      <c r="D681" s="110"/>
      <c r="E681" s="111"/>
      <c r="F681" s="112"/>
      <c r="I681" s="111"/>
      <c r="J681" s="112"/>
    </row>
    <row r="682" spans="1:10" s="113" customFormat="1">
      <c r="A682" s="95"/>
      <c r="B682" s="110"/>
      <c r="C682" s="110"/>
      <c r="D682" s="110"/>
      <c r="E682" s="111"/>
      <c r="F682" s="112"/>
      <c r="I682" s="111"/>
      <c r="J682" s="112"/>
    </row>
    <row r="683" spans="1:10" s="113" customFormat="1">
      <c r="A683" s="95"/>
      <c r="B683" s="110"/>
      <c r="C683" s="110"/>
      <c r="D683" s="110"/>
      <c r="E683" s="111"/>
      <c r="F683" s="112"/>
      <c r="I683" s="111"/>
      <c r="J683" s="112"/>
    </row>
    <row r="684" spans="1:10" s="113" customFormat="1">
      <c r="A684" s="95"/>
      <c r="B684" s="110"/>
      <c r="C684" s="110"/>
      <c r="D684" s="110"/>
      <c r="E684" s="111"/>
      <c r="F684" s="112"/>
      <c r="I684" s="111"/>
      <c r="J684" s="112"/>
    </row>
    <row r="685" spans="1:10" s="113" customFormat="1">
      <c r="A685" s="95"/>
      <c r="B685" s="110"/>
      <c r="C685" s="110"/>
      <c r="D685" s="110"/>
      <c r="E685" s="111"/>
      <c r="F685" s="112"/>
      <c r="I685" s="111"/>
      <c r="J685" s="112"/>
    </row>
    <row r="686" spans="1:10" s="113" customFormat="1">
      <c r="A686" s="95"/>
      <c r="B686" s="110"/>
      <c r="C686" s="110"/>
      <c r="D686" s="110"/>
      <c r="E686" s="111"/>
      <c r="F686" s="112"/>
      <c r="I686" s="111"/>
      <c r="J686" s="112"/>
    </row>
    <row r="687" spans="1:10" s="113" customFormat="1">
      <c r="A687" s="95"/>
      <c r="B687" s="110"/>
      <c r="C687" s="110"/>
      <c r="D687" s="110"/>
      <c r="E687" s="111"/>
      <c r="F687" s="112"/>
      <c r="I687" s="111"/>
      <c r="J687" s="112"/>
    </row>
    <row r="688" spans="1:10" s="113" customFormat="1">
      <c r="A688" s="95"/>
      <c r="B688" s="110"/>
      <c r="C688" s="110"/>
      <c r="D688" s="110"/>
      <c r="E688" s="111"/>
      <c r="F688" s="112"/>
      <c r="I688" s="111"/>
      <c r="J688" s="112"/>
    </row>
    <row r="689" spans="1:10" s="113" customFormat="1">
      <c r="A689" s="95"/>
      <c r="B689" s="110"/>
      <c r="C689" s="110"/>
      <c r="D689" s="110"/>
      <c r="E689" s="111"/>
      <c r="F689" s="112"/>
      <c r="I689" s="111"/>
      <c r="J689" s="112"/>
    </row>
    <row r="690" spans="1:10" s="113" customFormat="1">
      <c r="A690" s="95"/>
      <c r="B690" s="110"/>
      <c r="C690" s="110"/>
      <c r="D690" s="110"/>
      <c r="E690" s="111"/>
      <c r="F690" s="112"/>
      <c r="I690" s="111"/>
      <c r="J690" s="112"/>
    </row>
    <row r="691" spans="1:10" s="113" customFormat="1">
      <c r="A691" s="95"/>
      <c r="B691" s="110"/>
      <c r="C691" s="110"/>
      <c r="D691" s="110"/>
      <c r="E691" s="111"/>
      <c r="F691" s="112"/>
      <c r="I691" s="111"/>
      <c r="J691" s="112"/>
    </row>
    <row r="692" spans="1:10" s="113" customFormat="1">
      <c r="A692" s="95"/>
      <c r="B692" s="110"/>
      <c r="C692" s="110"/>
      <c r="D692" s="110"/>
      <c r="E692" s="111"/>
      <c r="F692" s="112"/>
      <c r="I692" s="111"/>
      <c r="J692" s="112"/>
    </row>
    <row r="693" spans="1:10" s="113" customFormat="1">
      <c r="A693" s="95"/>
      <c r="B693" s="110"/>
      <c r="C693" s="110"/>
      <c r="D693" s="110"/>
      <c r="E693" s="111"/>
      <c r="F693" s="112"/>
      <c r="I693" s="111"/>
      <c r="J693" s="112"/>
    </row>
    <row r="694" spans="1:10" s="113" customFormat="1">
      <c r="A694" s="95"/>
      <c r="B694" s="110"/>
      <c r="C694" s="110"/>
      <c r="D694" s="110"/>
      <c r="E694" s="111"/>
      <c r="F694" s="112"/>
      <c r="I694" s="111"/>
      <c r="J694" s="112"/>
    </row>
    <row r="695" spans="1:10" s="113" customFormat="1">
      <c r="A695" s="95"/>
      <c r="B695" s="110"/>
      <c r="C695" s="110"/>
      <c r="D695" s="110"/>
      <c r="E695" s="111"/>
      <c r="F695" s="112"/>
      <c r="I695" s="111"/>
      <c r="J695" s="112"/>
    </row>
    <row r="696" spans="1:10" s="113" customFormat="1">
      <c r="A696" s="95"/>
      <c r="B696" s="110"/>
      <c r="C696" s="110"/>
      <c r="D696" s="110"/>
      <c r="E696" s="111"/>
      <c r="F696" s="112"/>
      <c r="I696" s="111"/>
      <c r="J696" s="112"/>
    </row>
    <row r="697" spans="1:10" s="113" customFormat="1">
      <c r="A697" s="95"/>
      <c r="B697" s="110"/>
      <c r="C697" s="110"/>
      <c r="D697" s="110"/>
      <c r="E697" s="111"/>
      <c r="F697" s="112"/>
      <c r="I697" s="111"/>
      <c r="J697" s="112"/>
    </row>
    <row r="698" spans="1:10" s="113" customFormat="1">
      <c r="A698" s="95"/>
      <c r="B698" s="110"/>
      <c r="C698" s="110"/>
      <c r="D698" s="110"/>
      <c r="E698" s="111"/>
      <c r="F698" s="112"/>
      <c r="I698" s="111"/>
      <c r="J698" s="112"/>
    </row>
    <row r="699" spans="1:10" s="113" customFormat="1">
      <c r="A699" s="95"/>
      <c r="B699" s="110"/>
      <c r="C699" s="110"/>
      <c r="D699" s="110"/>
      <c r="E699" s="111"/>
      <c r="F699" s="112"/>
      <c r="I699" s="111"/>
      <c r="J699" s="112"/>
    </row>
    <row r="700" spans="1:10" s="113" customFormat="1">
      <c r="A700" s="95"/>
      <c r="B700" s="110"/>
      <c r="C700" s="110"/>
      <c r="D700" s="110"/>
      <c r="E700" s="111"/>
      <c r="F700" s="112"/>
      <c r="I700" s="111"/>
      <c r="J700" s="112"/>
    </row>
    <row r="701" spans="1:10" s="113" customFormat="1">
      <c r="A701" s="95"/>
      <c r="B701" s="110"/>
      <c r="C701" s="110"/>
      <c r="D701" s="110"/>
      <c r="E701" s="111"/>
      <c r="F701" s="112"/>
      <c r="I701" s="111"/>
      <c r="J701" s="112"/>
    </row>
    <row r="702" spans="1:10" s="113" customFormat="1">
      <c r="A702" s="95"/>
      <c r="B702" s="110"/>
      <c r="C702" s="110"/>
      <c r="D702" s="110"/>
      <c r="E702" s="111"/>
      <c r="F702" s="112"/>
      <c r="I702" s="111"/>
      <c r="J702" s="112"/>
    </row>
    <row r="703" spans="1:10" s="113" customFormat="1">
      <c r="A703" s="95"/>
      <c r="B703" s="110"/>
      <c r="C703" s="110"/>
      <c r="D703" s="110"/>
      <c r="E703" s="111"/>
      <c r="F703" s="112"/>
      <c r="I703" s="111"/>
      <c r="J703" s="112"/>
    </row>
    <row r="704" spans="1:10" s="113" customFormat="1">
      <c r="A704" s="95"/>
      <c r="B704" s="110"/>
      <c r="C704" s="110"/>
      <c r="D704" s="110"/>
      <c r="E704" s="111"/>
      <c r="F704" s="112"/>
      <c r="I704" s="111"/>
      <c r="J704" s="112"/>
    </row>
    <row r="705" spans="1:10" s="113" customFormat="1">
      <c r="A705" s="95"/>
      <c r="B705" s="110"/>
      <c r="C705" s="110"/>
      <c r="D705" s="110"/>
      <c r="E705" s="111"/>
      <c r="F705" s="112"/>
      <c r="I705" s="111"/>
      <c r="J705" s="112"/>
    </row>
    <row r="706" spans="1:10" s="113" customFormat="1">
      <c r="A706" s="95"/>
      <c r="B706" s="110"/>
      <c r="C706" s="110"/>
      <c r="D706" s="110"/>
      <c r="E706" s="111"/>
      <c r="F706" s="112"/>
      <c r="I706" s="111"/>
      <c r="J706" s="112"/>
    </row>
    <row r="707" spans="1:10" s="113" customFormat="1">
      <c r="A707" s="95"/>
      <c r="B707" s="110"/>
      <c r="C707" s="110"/>
      <c r="D707" s="110"/>
      <c r="E707" s="111"/>
      <c r="F707" s="112"/>
      <c r="I707" s="111"/>
      <c r="J707" s="112"/>
    </row>
    <row r="708" spans="1:10" s="113" customFormat="1">
      <c r="A708" s="95"/>
      <c r="B708" s="110"/>
      <c r="C708" s="110"/>
      <c r="D708" s="110"/>
      <c r="E708" s="111"/>
      <c r="F708" s="112"/>
      <c r="I708" s="111"/>
      <c r="J708" s="112"/>
    </row>
    <row r="709" spans="1:10" s="113" customFormat="1">
      <c r="A709" s="95"/>
      <c r="B709" s="110"/>
      <c r="C709" s="110"/>
      <c r="D709" s="110"/>
      <c r="E709" s="111"/>
      <c r="F709" s="112"/>
      <c r="I709" s="111"/>
      <c r="J709" s="112"/>
    </row>
    <row r="710" spans="1:10" s="113" customFormat="1">
      <c r="A710" s="95"/>
      <c r="B710" s="110"/>
      <c r="C710" s="110"/>
      <c r="D710" s="110"/>
      <c r="E710" s="111"/>
      <c r="F710" s="112"/>
      <c r="I710" s="111"/>
      <c r="J710" s="112"/>
    </row>
    <row r="711" spans="1:10" s="113" customFormat="1">
      <c r="A711" s="95"/>
      <c r="B711" s="110"/>
      <c r="C711" s="110"/>
      <c r="D711" s="110"/>
      <c r="E711" s="111"/>
      <c r="F711" s="112"/>
      <c r="I711" s="111"/>
      <c r="J711" s="112"/>
    </row>
    <row r="712" spans="1:10" s="113" customFormat="1">
      <c r="A712" s="95"/>
      <c r="B712" s="110"/>
      <c r="C712" s="110"/>
      <c r="D712" s="110"/>
      <c r="E712" s="111"/>
      <c r="F712" s="112"/>
      <c r="I712" s="111"/>
      <c r="J712" s="112"/>
    </row>
    <row r="713" spans="1:10" s="113" customFormat="1">
      <c r="A713" s="95"/>
      <c r="B713" s="110"/>
      <c r="C713" s="110"/>
      <c r="D713" s="110"/>
      <c r="E713" s="111"/>
      <c r="F713" s="112"/>
      <c r="I713" s="111"/>
      <c r="J713" s="112"/>
    </row>
    <row r="714" spans="1:10" s="113" customFormat="1">
      <c r="A714" s="95"/>
      <c r="B714" s="110"/>
      <c r="C714" s="110"/>
      <c r="D714" s="110"/>
      <c r="E714" s="111"/>
      <c r="F714" s="112"/>
      <c r="I714" s="111"/>
      <c r="J714" s="112"/>
    </row>
    <row r="715" spans="1:10" s="113" customFormat="1">
      <c r="A715" s="95"/>
      <c r="B715" s="110"/>
      <c r="C715" s="110"/>
      <c r="D715" s="110"/>
      <c r="E715" s="111"/>
      <c r="F715" s="112"/>
      <c r="I715" s="111"/>
      <c r="J715" s="112"/>
    </row>
    <row r="716" spans="1:10" s="113" customFormat="1">
      <c r="A716" s="95"/>
      <c r="B716" s="110"/>
      <c r="C716" s="110"/>
      <c r="D716" s="110"/>
      <c r="E716" s="111"/>
      <c r="F716" s="112"/>
      <c r="I716" s="111"/>
      <c r="J716" s="112"/>
    </row>
    <row r="717" spans="1:10" s="113" customFormat="1">
      <c r="A717" s="95"/>
      <c r="B717" s="110"/>
      <c r="C717" s="110"/>
      <c r="D717" s="110"/>
      <c r="E717" s="111"/>
      <c r="F717" s="112"/>
      <c r="I717" s="111"/>
      <c r="J717" s="112"/>
    </row>
    <row r="718" spans="1:10" s="113" customFormat="1">
      <c r="A718" s="95"/>
      <c r="B718" s="110"/>
      <c r="C718" s="110"/>
      <c r="D718" s="110"/>
      <c r="E718" s="111"/>
      <c r="F718" s="112"/>
      <c r="I718" s="111"/>
      <c r="J718" s="112"/>
    </row>
    <row r="719" spans="1:10" s="113" customFormat="1">
      <c r="A719" s="95"/>
      <c r="B719" s="110"/>
      <c r="C719" s="110"/>
      <c r="D719" s="110"/>
      <c r="E719" s="111"/>
      <c r="F719" s="112"/>
      <c r="I719" s="111"/>
      <c r="J719" s="112"/>
    </row>
    <row r="720" spans="1:10" s="113" customFormat="1">
      <c r="A720" s="95"/>
      <c r="B720" s="110"/>
      <c r="C720" s="110"/>
      <c r="D720" s="110"/>
      <c r="E720" s="111"/>
      <c r="F720" s="112"/>
      <c r="I720" s="111"/>
      <c r="J720" s="112"/>
    </row>
    <row r="721" spans="1:10" s="113" customFormat="1">
      <c r="A721" s="95"/>
      <c r="B721" s="110"/>
      <c r="C721" s="110"/>
      <c r="D721" s="110"/>
      <c r="E721" s="111"/>
      <c r="F721" s="112"/>
      <c r="I721" s="111"/>
      <c r="J721" s="112"/>
    </row>
    <row r="722" spans="1:10" s="113" customFormat="1">
      <c r="A722" s="95"/>
      <c r="B722" s="110"/>
      <c r="C722" s="110"/>
      <c r="D722" s="110"/>
      <c r="E722" s="111"/>
      <c r="F722" s="112"/>
      <c r="I722" s="111"/>
      <c r="J722" s="112"/>
    </row>
    <row r="723" spans="1:10" s="113" customFormat="1">
      <c r="A723" s="95"/>
      <c r="B723" s="110"/>
      <c r="C723" s="110"/>
      <c r="D723" s="110"/>
      <c r="E723" s="111"/>
      <c r="F723" s="112"/>
      <c r="I723" s="111"/>
      <c r="J723" s="112"/>
    </row>
    <row r="724" spans="1:10" s="113" customFormat="1">
      <c r="A724" s="95"/>
      <c r="B724" s="110"/>
      <c r="C724" s="110"/>
      <c r="D724" s="110"/>
      <c r="E724" s="111"/>
      <c r="F724" s="112"/>
      <c r="I724" s="111"/>
      <c r="J724" s="112"/>
    </row>
    <row r="725" spans="1:10" s="113" customFormat="1">
      <c r="A725" s="95"/>
      <c r="B725" s="110"/>
      <c r="C725" s="110"/>
      <c r="D725" s="110"/>
      <c r="E725" s="111"/>
      <c r="F725" s="112"/>
      <c r="I725" s="111"/>
      <c r="J725" s="112"/>
    </row>
    <row r="726" spans="1:10" s="113" customFormat="1">
      <c r="A726" s="95"/>
      <c r="B726" s="110"/>
      <c r="C726" s="110"/>
      <c r="D726" s="110"/>
      <c r="E726" s="111"/>
      <c r="F726" s="112"/>
      <c r="I726" s="111"/>
      <c r="J726" s="112"/>
    </row>
    <row r="727" spans="1:10" s="113" customFormat="1">
      <c r="A727" s="95"/>
      <c r="B727" s="110"/>
      <c r="C727" s="110"/>
      <c r="D727" s="110"/>
      <c r="E727" s="111"/>
      <c r="F727" s="112"/>
      <c r="I727" s="111"/>
      <c r="J727" s="112"/>
    </row>
    <row r="728" spans="1:10" s="113" customFormat="1">
      <c r="A728" s="95"/>
      <c r="B728" s="110"/>
      <c r="C728" s="110"/>
      <c r="D728" s="110"/>
      <c r="E728" s="111"/>
      <c r="F728" s="112"/>
      <c r="I728" s="111"/>
      <c r="J728" s="112"/>
    </row>
    <row r="729" spans="1:10" s="113" customFormat="1">
      <c r="A729" s="95"/>
      <c r="B729" s="110"/>
      <c r="C729" s="110"/>
      <c r="D729" s="110"/>
      <c r="E729" s="111"/>
      <c r="F729" s="112"/>
      <c r="I729" s="111"/>
      <c r="J729" s="112"/>
    </row>
    <row r="730" spans="1:10" s="113" customFormat="1">
      <c r="A730" s="95"/>
      <c r="B730" s="110"/>
      <c r="C730" s="110"/>
      <c r="D730" s="110"/>
      <c r="E730" s="111"/>
      <c r="F730" s="112"/>
      <c r="I730" s="111"/>
      <c r="J730" s="112"/>
    </row>
    <row r="731" spans="1:10" s="113" customFormat="1">
      <c r="A731" s="95"/>
      <c r="B731" s="110"/>
      <c r="C731" s="110"/>
      <c r="D731" s="110"/>
      <c r="E731" s="111"/>
      <c r="F731" s="112"/>
      <c r="I731" s="111"/>
      <c r="J731" s="112"/>
    </row>
    <row r="732" spans="1:10" s="113" customFormat="1">
      <c r="A732" s="95"/>
      <c r="B732" s="110"/>
      <c r="C732" s="110"/>
      <c r="D732" s="110"/>
      <c r="E732" s="111"/>
      <c r="F732" s="112"/>
      <c r="I732" s="111"/>
      <c r="J732" s="112"/>
    </row>
    <row r="733" spans="1:10" s="113" customFormat="1">
      <c r="A733" s="95"/>
      <c r="B733" s="110"/>
      <c r="C733" s="110"/>
      <c r="D733" s="110"/>
      <c r="E733" s="111"/>
      <c r="F733" s="112"/>
      <c r="I733" s="111"/>
      <c r="J733" s="112"/>
    </row>
    <row r="734" spans="1:10" s="113" customFormat="1">
      <c r="A734" s="95"/>
      <c r="B734" s="110"/>
      <c r="C734" s="110"/>
      <c r="D734" s="110"/>
      <c r="E734" s="111"/>
      <c r="F734" s="112"/>
      <c r="I734" s="111"/>
      <c r="J734" s="112"/>
    </row>
    <row r="735" spans="1:10" s="113" customFormat="1">
      <c r="A735" s="95"/>
      <c r="B735" s="110"/>
      <c r="C735" s="110"/>
      <c r="D735" s="110"/>
      <c r="E735" s="111"/>
      <c r="F735" s="112"/>
      <c r="I735" s="111"/>
      <c r="J735" s="112"/>
    </row>
    <row r="736" spans="1:10" s="113" customFormat="1">
      <c r="A736" s="95"/>
      <c r="B736" s="110"/>
      <c r="C736" s="110"/>
      <c r="D736" s="110"/>
      <c r="E736" s="111"/>
      <c r="F736" s="112"/>
      <c r="I736" s="111"/>
      <c r="J736" s="112"/>
    </row>
    <row r="737" spans="1:10" s="113" customFormat="1">
      <c r="A737" s="95"/>
      <c r="B737" s="110"/>
      <c r="C737" s="110"/>
      <c r="D737" s="110"/>
      <c r="E737" s="111"/>
      <c r="F737" s="112"/>
      <c r="I737" s="111"/>
      <c r="J737" s="112"/>
    </row>
    <row r="738" spans="1:10" s="113" customFormat="1">
      <c r="A738" s="95"/>
      <c r="B738" s="110"/>
      <c r="C738" s="110"/>
      <c r="D738" s="110"/>
      <c r="E738" s="111"/>
      <c r="F738" s="112"/>
      <c r="I738" s="111"/>
      <c r="J738" s="112"/>
    </row>
    <row r="739" spans="1:10" s="113" customFormat="1">
      <c r="A739" s="95"/>
      <c r="B739" s="110"/>
      <c r="C739" s="110"/>
      <c r="D739" s="110"/>
      <c r="E739" s="111"/>
      <c r="F739" s="112"/>
      <c r="I739" s="111"/>
      <c r="J739" s="112"/>
    </row>
    <row r="740" spans="1:10" s="113" customFormat="1">
      <c r="A740" s="95"/>
      <c r="B740" s="110"/>
      <c r="C740" s="110"/>
      <c r="D740" s="110"/>
      <c r="E740" s="111"/>
      <c r="F740" s="112"/>
      <c r="I740" s="111"/>
      <c r="J740" s="112"/>
    </row>
    <row r="741" spans="1:10" s="113" customFormat="1">
      <c r="A741" s="95"/>
      <c r="B741" s="110"/>
      <c r="C741" s="110"/>
      <c r="D741" s="110"/>
      <c r="E741" s="111"/>
      <c r="F741" s="112"/>
      <c r="I741" s="111"/>
      <c r="J741" s="112"/>
    </row>
    <row r="742" spans="1:10" s="113" customFormat="1">
      <c r="A742" s="95"/>
      <c r="B742" s="110"/>
      <c r="C742" s="110"/>
      <c r="D742" s="110"/>
      <c r="E742" s="111"/>
      <c r="F742" s="112"/>
      <c r="I742" s="111"/>
      <c r="J742" s="112"/>
    </row>
    <row r="743" spans="1:10" s="113" customFormat="1">
      <c r="A743" s="95"/>
      <c r="B743" s="110"/>
      <c r="C743" s="110"/>
      <c r="D743" s="110"/>
      <c r="E743" s="111"/>
      <c r="F743" s="112"/>
      <c r="I743" s="111"/>
      <c r="J743" s="112"/>
    </row>
    <row r="744" spans="1:10" s="113" customFormat="1">
      <c r="A744" s="95"/>
      <c r="B744" s="110"/>
      <c r="C744" s="110"/>
      <c r="D744" s="110"/>
      <c r="E744" s="111"/>
      <c r="F744" s="112"/>
      <c r="I744" s="111"/>
      <c r="J744" s="112"/>
    </row>
    <row r="745" spans="1:10" s="113" customFormat="1">
      <c r="A745" s="95"/>
      <c r="B745" s="110"/>
      <c r="C745" s="110"/>
      <c r="D745" s="110"/>
      <c r="E745" s="111"/>
      <c r="F745" s="112"/>
      <c r="I745" s="111"/>
      <c r="J745" s="112"/>
    </row>
    <row r="746" spans="1:10" s="113" customFormat="1">
      <c r="A746" s="95"/>
      <c r="B746" s="110"/>
      <c r="C746" s="110"/>
      <c r="D746" s="110"/>
      <c r="E746" s="111"/>
      <c r="F746" s="112"/>
      <c r="I746" s="111"/>
      <c r="J746" s="112"/>
    </row>
    <row r="747" spans="1:10" s="113" customFormat="1">
      <c r="A747" s="95"/>
      <c r="B747" s="110"/>
      <c r="C747" s="110"/>
      <c r="D747" s="110"/>
      <c r="E747" s="111"/>
      <c r="F747" s="112"/>
      <c r="I747" s="111"/>
      <c r="J747" s="112"/>
    </row>
    <row r="748" spans="1:10" s="113" customFormat="1">
      <c r="A748" s="95"/>
      <c r="B748" s="110"/>
      <c r="C748" s="110"/>
      <c r="D748" s="110"/>
      <c r="E748" s="111"/>
      <c r="F748" s="112"/>
      <c r="I748" s="111"/>
      <c r="J748" s="112"/>
    </row>
    <row r="749" spans="1:10" s="113" customFormat="1">
      <c r="A749" s="95"/>
      <c r="B749" s="110"/>
      <c r="C749" s="110"/>
      <c r="D749" s="110"/>
      <c r="E749" s="111"/>
      <c r="F749" s="112"/>
      <c r="I749" s="111"/>
      <c r="J749" s="112"/>
    </row>
    <row r="750" spans="1:10" s="113" customFormat="1">
      <c r="A750" s="95"/>
      <c r="B750" s="110"/>
      <c r="C750" s="110"/>
      <c r="D750" s="110"/>
      <c r="E750" s="111"/>
      <c r="F750" s="112"/>
      <c r="I750" s="111"/>
      <c r="J750" s="112"/>
    </row>
    <row r="751" spans="1:10" s="113" customFormat="1">
      <c r="A751" s="95"/>
      <c r="B751" s="110"/>
      <c r="C751" s="110"/>
      <c r="D751" s="110"/>
      <c r="E751" s="111"/>
      <c r="F751" s="112"/>
      <c r="I751" s="111"/>
      <c r="J751" s="112"/>
    </row>
    <row r="752" spans="1:10" s="113" customFormat="1">
      <c r="A752" s="95"/>
      <c r="B752" s="110"/>
      <c r="C752" s="110"/>
      <c r="D752" s="110"/>
      <c r="E752" s="111"/>
      <c r="F752" s="112"/>
      <c r="I752" s="111"/>
      <c r="J752" s="112"/>
    </row>
    <row r="753" spans="1:10" s="113" customFormat="1">
      <c r="A753" s="95"/>
      <c r="B753" s="110"/>
      <c r="C753" s="110"/>
      <c r="D753" s="110"/>
      <c r="E753" s="111"/>
      <c r="F753" s="112"/>
      <c r="I753" s="111"/>
      <c r="J753" s="112"/>
    </row>
    <row r="754" spans="1:10" s="113" customFormat="1">
      <c r="A754" s="95"/>
      <c r="B754" s="110"/>
      <c r="C754" s="110"/>
      <c r="D754" s="110"/>
      <c r="E754" s="111"/>
      <c r="F754" s="112"/>
      <c r="I754" s="111"/>
      <c r="J754" s="112"/>
    </row>
    <row r="755" spans="1:10" s="113" customFormat="1">
      <c r="A755" s="95"/>
      <c r="B755" s="110"/>
      <c r="C755" s="110"/>
      <c r="D755" s="110"/>
      <c r="E755" s="111"/>
      <c r="F755" s="112"/>
      <c r="I755" s="111"/>
      <c r="J755" s="112"/>
    </row>
    <row r="756" spans="1:10" s="113" customFormat="1">
      <c r="A756" s="95"/>
      <c r="B756" s="110"/>
      <c r="C756" s="110"/>
      <c r="D756" s="110"/>
      <c r="E756" s="111"/>
      <c r="F756" s="112"/>
      <c r="I756" s="111"/>
      <c r="J756" s="112"/>
    </row>
    <row r="757" spans="1:10" s="113" customFormat="1">
      <c r="A757" s="95"/>
      <c r="B757" s="110"/>
      <c r="C757" s="110"/>
      <c r="D757" s="110"/>
      <c r="E757" s="111"/>
      <c r="F757" s="112"/>
      <c r="I757" s="111"/>
      <c r="J757" s="112"/>
    </row>
    <row r="758" spans="1:10" s="113" customFormat="1">
      <c r="A758" s="95"/>
      <c r="B758" s="110"/>
      <c r="C758" s="110"/>
      <c r="D758" s="110"/>
      <c r="E758" s="111"/>
      <c r="F758" s="112"/>
      <c r="I758" s="111"/>
      <c r="J758" s="112"/>
    </row>
    <row r="759" spans="1:10" s="113" customFormat="1">
      <c r="A759" s="95"/>
      <c r="B759" s="110"/>
      <c r="C759" s="110"/>
      <c r="D759" s="110"/>
      <c r="E759" s="111"/>
      <c r="F759" s="112"/>
      <c r="I759" s="111"/>
      <c r="J759" s="112"/>
    </row>
    <row r="760" spans="1:10" s="113" customFormat="1">
      <c r="A760" s="95"/>
      <c r="B760" s="110"/>
      <c r="C760" s="110"/>
      <c r="D760" s="110"/>
      <c r="E760" s="111"/>
      <c r="F760" s="112"/>
      <c r="I760" s="111"/>
      <c r="J760" s="112"/>
    </row>
    <row r="761" spans="1:10" s="113" customFormat="1">
      <c r="A761" s="95"/>
      <c r="B761" s="110"/>
      <c r="C761" s="110"/>
      <c r="D761" s="110"/>
      <c r="E761" s="111"/>
      <c r="F761" s="112"/>
      <c r="I761" s="111"/>
      <c r="J761" s="112"/>
    </row>
    <row r="762" spans="1:10" s="113" customFormat="1">
      <c r="A762" s="95"/>
      <c r="B762" s="110"/>
      <c r="C762" s="110"/>
      <c r="D762" s="110"/>
      <c r="E762" s="111"/>
      <c r="F762" s="112"/>
      <c r="I762" s="111"/>
      <c r="J762" s="112"/>
    </row>
    <row r="763" spans="1:10" s="113" customFormat="1">
      <c r="A763" s="95"/>
      <c r="B763" s="110"/>
      <c r="C763" s="110"/>
      <c r="D763" s="110"/>
      <c r="E763" s="111"/>
      <c r="F763" s="112"/>
      <c r="I763" s="111"/>
      <c r="J763" s="112"/>
    </row>
    <row r="764" spans="1:10" s="113" customFormat="1">
      <c r="A764" s="95"/>
      <c r="B764" s="110"/>
      <c r="C764" s="110"/>
      <c r="D764" s="110"/>
      <c r="E764" s="111"/>
      <c r="F764" s="112"/>
      <c r="I764" s="111"/>
      <c r="J764" s="112"/>
    </row>
    <row r="765" spans="1:10" s="113" customFormat="1">
      <c r="A765" s="95"/>
      <c r="B765" s="110"/>
      <c r="C765" s="110"/>
      <c r="D765" s="110"/>
      <c r="E765" s="111"/>
      <c r="F765" s="112"/>
      <c r="I765" s="111"/>
      <c r="J765" s="112"/>
    </row>
    <row r="766" spans="1:10" s="113" customFormat="1">
      <c r="A766" s="95"/>
      <c r="B766" s="110"/>
      <c r="C766" s="110"/>
      <c r="D766" s="110"/>
      <c r="E766" s="111"/>
      <c r="F766" s="112"/>
      <c r="I766" s="111"/>
      <c r="J766" s="112"/>
    </row>
    <row r="767" spans="1:10" s="113" customFormat="1">
      <c r="A767" s="95"/>
      <c r="B767" s="110"/>
      <c r="C767" s="110"/>
      <c r="D767" s="110"/>
      <c r="E767" s="111"/>
      <c r="F767" s="112"/>
      <c r="I767" s="111"/>
      <c r="J767" s="112"/>
    </row>
    <row r="768" spans="1:10" s="113" customFormat="1">
      <c r="A768" s="95"/>
      <c r="B768" s="110"/>
      <c r="C768" s="110"/>
      <c r="D768" s="110"/>
      <c r="E768" s="111"/>
      <c r="F768" s="112"/>
      <c r="I768" s="111"/>
      <c r="J768" s="112"/>
    </row>
    <row r="769" spans="1:10" s="113" customFormat="1">
      <c r="A769" s="95"/>
      <c r="B769" s="110"/>
      <c r="C769" s="110"/>
      <c r="D769" s="110"/>
      <c r="E769" s="111"/>
      <c r="F769" s="112"/>
      <c r="I769" s="111"/>
      <c r="J769" s="112"/>
    </row>
    <row r="770" spans="1:10" s="113" customFormat="1">
      <c r="A770" s="95"/>
      <c r="B770" s="110"/>
      <c r="C770" s="110"/>
      <c r="D770" s="110"/>
      <c r="E770" s="111"/>
      <c r="F770" s="112"/>
      <c r="I770" s="111"/>
      <c r="J770" s="112"/>
    </row>
    <row r="771" spans="1:10" s="113" customFormat="1">
      <c r="A771" s="95"/>
      <c r="B771" s="110"/>
      <c r="C771" s="110"/>
      <c r="D771" s="110"/>
      <c r="E771" s="111"/>
      <c r="F771" s="112"/>
      <c r="I771" s="111"/>
      <c r="J771" s="112"/>
    </row>
    <row r="772" spans="1:10" s="113" customFormat="1">
      <c r="A772" s="95"/>
      <c r="B772" s="110"/>
      <c r="C772" s="110"/>
      <c r="D772" s="110"/>
      <c r="E772" s="111"/>
      <c r="F772" s="112"/>
      <c r="I772" s="111"/>
      <c r="J772" s="112"/>
    </row>
    <row r="773" spans="1:10" s="113" customFormat="1">
      <c r="A773" s="95"/>
      <c r="B773" s="110"/>
      <c r="C773" s="110"/>
      <c r="D773" s="110"/>
      <c r="E773" s="111"/>
      <c r="F773" s="112"/>
      <c r="I773" s="111"/>
      <c r="J773" s="112"/>
    </row>
    <row r="774" spans="1:10" s="113" customFormat="1">
      <c r="A774" s="95"/>
      <c r="B774" s="110"/>
      <c r="C774" s="110"/>
      <c r="D774" s="110"/>
      <c r="E774" s="111"/>
      <c r="F774" s="112"/>
      <c r="I774" s="111"/>
      <c r="J774" s="112"/>
    </row>
    <row r="775" spans="1:10" s="113" customFormat="1">
      <c r="A775" s="95"/>
      <c r="B775" s="110"/>
      <c r="C775" s="110"/>
      <c r="D775" s="110"/>
      <c r="E775" s="111"/>
      <c r="F775" s="112"/>
      <c r="I775" s="111"/>
      <c r="J775" s="112"/>
    </row>
    <row r="776" spans="1:10" s="113" customFormat="1">
      <c r="A776" s="95"/>
      <c r="B776" s="110"/>
      <c r="C776" s="110"/>
      <c r="D776" s="110"/>
      <c r="E776" s="111"/>
      <c r="F776" s="112"/>
      <c r="I776" s="111"/>
      <c r="J776" s="112"/>
    </row>
    <row r="777" spans="1:10" s="113" customFormat="1">
      <c r="A777" s="95"/>
      <c r="B777" s="110"/>
      <c r="C777" s="110"/>
      <c r="D777" s="110"/>
      <c r="E777" s="111"/>
      <c r="F777" s="112"/>
      <c r="I777" s="111"/>
      <c r="J777" s="112"/>
    </row>
    <row r="778" spans="1:10" s="113" customFormat="1">
      <c r="A778" s="95"/>
      <c r="B778" s="110"/>
      <c r="C778" s="110"/>
      <c r="D778" s="110"/>
      <c r="E778" s="111"/>
      <c r="F778" s="112"/>
      <c r="I778" s="111"/>
      <c r="J778" s="112"/>
    </row>
    <row r="779" spans="1:10" s="113" customFormat="1">
      <c r="A779" s="95"/>
      <c r="B779" s="110"/>
      <c r="C779" s="110"/>
      <c r="D779" s="110"/>
      <c r="E779" s="111"/>
      <c r="F779" s="112"/>
      <c r="I779" s="111"/>
      <c r="J779" s="112"/>
    </row>
    <row r="780" spans="1:10" s="113" customFormat="1">
      <c r="A780" s="95"/>
      <c r="B780" s="110"/>
      <c r="C780" s="110"/>
      <c r="D780" s="110"/>
      <c r="E780" s="111"/>
      <c r="F780" s="112"/>
      <c r="I780" s="111"/>
      <c r="J780" s="112"/>
    </row>
    <row r="781" spans="1:10" s="113" customFormat="1">
      <c r="A781" s="95"/>
      <c r="B781" s="110"/>
      <c r="C781" s="110"/>
      <c r="D781" s="110"/>
      <c r="E781" s="111"/>
      <c r="F781" s="112"/>
      <c r="I781" s="111"/>
      <c r="J781" s="112"/>
    </row>
    <row r="782" spans="1:10" s="113" customFormat="1">
      <c r="A782" s="95"/>
      <c r="B782" s="110"/>
      <c r="C782" s="110"/>
      <c r="D782" s="110"/>
      <c r="E782" s="111"/>
      <c r="F782" s="112"/>
      <c r="I782" s="111"/>
      <c r="J782" s="112"/>
    </row>
    <row r="783" spans="1:10" s="113" customFormat="1">
      <c r="A783" s="95"/>
      <c r="B783" s="110"/>
      <c r="C783" s="110"/>
      <c r="D783" s="110"/>
      <c r="E783" s="111"/>
      <c r="F783" s="112"/>
      <c r="I783" s="111"/>
      <c r="J783" s="112"/>
    </row>
    <row r="784" spans="1:10" s="113" customFormat="1">
      <c r="A784" s="95"/>
      <c r="B784" s="110"/>
      <c r="C784" s="110"/>
      <c r="D784" s="110"/>
      <c r="E784" s="111"/>
      <c r="F784" s="112"/>
      <c r="I784" s="111"/>
      <c r="J784" s="112"/>
    </row>
    <row r="785" spans="1:10" s="113" customFormat="1">
      <c r="A785" s="95"/>
      <c r="B785" s="110"/>
      <c r="C785" s="110"/>
      <c r="D785" s="110"/>
      <c r="E785" s="111"/>
      <c r="F785" s="112"/>
      <c r="I785" s="111"/>
      <c r="J785" s="112"/>
    </row>
    <row r="786" spans="1:10" s="113" customFormat="1">
      <c r="A786" s="95"/>
      <c r="B786" s="110"/>
      <c r="C786" s="110"/>
      <c r="D786" s="110"/>
      <c r="E786" s="111"/>
      <c r="F786" s="112"/>
      <c r="I786" s="111"/>
      <c r="J786" s="112"/>
    </row>
    <row r="787" spans="1:10" s="113" customFormat="1">
      <c r="A787" s="95"/>
      <c r="B787" s="110"/>
      <c r="C787" s="110"/>
      <c r="D787" s="110"/>
      <c r="E787" s="111"/>
      <c r="F787" s="112"/>
      <c r="I787" s="111"/>
      <c r="J787" s="112"/>
    </row>
    <row r="788" spans="1:10" s="113" customFormat="1">
      <c r="A788" s="95"/>
      <c r="B788" s="110"/>
      <c r="C788" s="110"/>
      <c r="D788" s="110"/>
      <c r="E788" s="111"/>
      <c r="F788" s="112"/>
      <c r="I788" s="111"/>
      <c r="J788" s="112"/>
    </row>
    <row r="789" spans="1:10" s="113" customFormat="1">
      <c r="A789" s="95"/>
      <c r="B789" s="110"/>
      <c r="C789" s="110"/>
      <c r="D789" s="110"/>
      <c r="E789" s="111"/>
      <c r="F789" s="112"/>
      <c r="I789" s="111"/>
      <c r="J789" s="112"/>
    </row>
    <row r="790" spans="1:10" s="113" customFormat="1">
      <c r="A790" s="95"/>
      <c r="B790" s="110"/>
      <c r="C790" s="110"/>
      <c r="D790" s="110"/>
      <c r="E790" s="111"/>
      <c r="F790" s="112"/>
      <c r="I790" s="111"/>
      <c r="J790" s="112"/>
    </row>
    <row r="791" spans="1:10" s="113" customFormat="1">
      <c r="A791" s="95"/>
      <c r="B791" s="110"/>
      <c r="C791" s="110"/>
      <c r="D791" s="110"/>
      <c r="E791" s="111"/>
      <c r="F791" s="112"/>
      <c r="I791" s="111"/>
      <c r="J791" s="112"/>
    </row>
    <row r="792" spans="1:10" s="113" customFormat="1">
      <c r="A792" s="95"/>
      <c r="B792" s="110"/>
      <c r="C792" s="110"/>
      <c r="D792" s="110"/>
      <c r="E792" s="111"/>
      <c r="F792" s="112"/>
      <c r="I792" s="111"/>
      <c r="J792" s="112"/>
    </row>
    <row r="793" spans="1:10" s="113" customFormat="1">
      <c r="A793" s="95"/>
      <c r="B793" s="110"/>
      <c r="C793" s="110"/>
      <c r="D793" s="110"/>
      <c r="E793" s="111"/>
      <c r="F793" s="112"/>
      <c r="I793" s="111"/>
      <c r="J793" s="112"/>
    </row>
    <row r="794" spans="1:10" s="113" customFormat="1">
      <c r="A794" s="95"/>
      <c r="B794" s="110"/>
      <c r="C794" s="110"/>
      <c r="D794" s="110"/>
      <c r="E794" s="111"/>
      <c r="F794" s="112"/>
      <c r="I794" s="111"/>
      <c r="J794" s="112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83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7"/>
  <dimension ref="A1:M788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114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624</v>
      </c>
      <c r="C3" s="24">
        <v>340</v>
      </c>
      <c r="D3" s="30">
        <v>284</v>
      </c>
      <c r="E3" s="23" t="s">
        <v>10</v>
      </c>
      <c r="F3" s="24">
        <v>908</v>
      </c>
      <c r="G3" s="24">
        <v>463</v>
      </c>
      <c r="H3" s="30">
        <v>445</v>
      </c>
      <c r="I3" s="23" t="s">
        <v>11</v>
      </c>
      <c r="J3" s="24">
        <v>970</v>
      </c>
      <c r="K3" s="24">
        <v>423</v>
      </c>
      <c r="L3" s="24">
        <v>547</v>
      </c>
    </row>
    <row r="4" spans="1:12" s="97" customFormat="1" ht="15.75" customHeight="1">
      <c r="A4" s="32">
        <v>0</v>
      </c>
      <c r="B4" s="33">
        <v>112</v>
      </c>
      <c r="C4" s="33">
        <v>71</v>
      </c>
      <c r="D4" s="37">
        <v>41</v>
      </c>
      <c r="E4" s="38">
        <v>35</v>
      </c>
      <c r="F4" s="33">
        <v>152</v>
      </c>
      <c r="G4" s="33">
        <v>84</v>
      </c>
      <c r="H4" s="37">
        <v>68</v>
      </c>
      <c r="I4" s="38">
        <v>70</v>
      </c>
      <c r="J4" s="33">
        <v>234</v>
      </c>
      <c r="K4" s="33">
        <v>110</v>
      </c>
      <c r="L4" s="33">
        <v>124</v>
      </c>
    </row>
    <row r="5" spans="1:12" s="97" customFormat="1" ht="15.75" customHeight="1">
      <c r="A5" s="32">
        <v>1</v>
      </c>
      <c r="B5" s="33">
        <v>147</v>
      </c>
      <c r="C5" s="33">
        <v>72</v>
      </c>
      <c r="D5" s="37">
        <v>75</v>
      </c>
      <c r="E5" s="38">
        <v>36</v>
      </c>
      <c r="F5" s="33">
        <v>166</v>
      </c>
      <c r="G5" s="33">
        <v>77</v>
      </c>
      <c r="H5" s="37">
        <v>89</v>
      </c>
      <c r="I5" s="38">
        <v>71</v>
      </c>
      <c r="J5" s="33">
        <v>152</v>
      </c>
      <c r="K5" s="33">
        <v>63</v>
      </c>
      <c r="L5" s="33">
        <v>89</v>
      </c>
    </row>
    <row r="6" spans="1:12" s="97" customFormat="1" ht="15.75" customHeight="1">
      <c r="A6" s="32">
        <v>2</v>
      </c>
      <c r="B6" s="33">
        <v>113</v>
      </c>
      <c r="C6" s="33">
        <v>54</v>
      </c>
      <c r="D6" s="37">
        <v>59</v>
      </c>
      <c r="E6" s="38">
        <v>37</v>
      </c>
      <c r="F6" s="33">
        <v>215</v>
      </c>
      <c r="G6" s="33">
        <v>112</v>
      </c>
      <c r="H6" s="37">
        <v>103</v>
      </c>
      <c r="I6" s="38">
        <v>72</v>
      </c>
      <c r="J6" s="33">
        <v>184</v>
      </c>
      <c r="K6" s="33">
        <v>66</v>
      </c>
      <c r="L6" s="33">
        <v>118</v>
      </c>
    </row>
    <row r="7" spans="1:12" s="97" customFormat="1" ht="15.75" customHeight="1">
      <c r="A7" s="32">
        <v>3</v>
      </c>
      <c r="B7" s="33">
        <v>140</v>
      </c>
      <c r="C7" s="33">
        <v>81</v>
      </c>
      <c r="D7" s="37">
        <v>59</v>
      </c>
      <c r="E7" s="38">
        <v>38</v>
      </c>
      <c r="F7" s="33">
        <v>194</v>
      </c>
      <c r="G7" s="33">
        <v>104</v>
      </c>
      <c r="H7" s="37">
        <v>90</v>
      </c>
      <c r="I7" s="38">
        <v>73</v>
      </c>
      <c r="J7" s="33">
        <v>215</v>
      </c>
      <c r="K7" s="33">
        <v>100</v>
      </c>
      <c r="L7" s="33">
        <v>115</v>
      </c>
    </row>
    <row r="8" spans="1:12" s="97" customFormat="1" ht="18" customHeight="1">
      <c r="A8" s="40">
        <v>4</v>
      </c>
      <c r="B8" s="44">
        <v>112</v>
      </c>
      <c r="C8" s="44">
        <v>62</v>
      </c>
      <c r="D8" s="47">
        <v>50</v>
      </c>
      <c r="E8" s="48">
        <v>39</v>
      </c>
      <c r="F8" s="44">
        <v>181</v>
      </c>
      <c r="G8" s="44">
        <v>86</v>
      </c>
      <c r="H8" s="47">
        <v>95</v>
      </c>
      <c r="I8" s="48">
        <v>74</v>
      </c>
      <c r="J8" s="44">
        <v>185</v>
      </c>
      <c r="K8" s="44">
        <v>84</v>
      </c>
      <c r="L8" s="44">
        <v>101</v>
      </c>
    </row>
    <row r="9" spans="1:12" s="31" customFormat="1" ht="25.5" customHeight="1">
      <c r="A9" s="23" t="s">
        <v>13</v>
      </c>
      <c r="B9" s="24">
        <v>697</v>
      </c>
      <c r="C9" s="24">
        <v>373</v>
      </c>
      <c r="D9" s="30">
        <v>324</v>
      </c>
      <c r="E9" s="23" t="s">
        <v>14</v>
      </c>
      <c r="F9" s="24">
        <v>1117</v>
      </c>
      <c r="G9" s="24">
        <v>541</v>
      </c>
      <c r="H9" s="30">
        <v>576</v>
      </c>
      <c r="I9" s="23" t="s">
        <v>15</v>
      </c>
      <c r="J9" s="24">
        <v>881</v>
      </c>
      <c r="K9" s="24">
        <v>404</v>
      </c>
      <c r="L9" s="24">
        <v>477</v>
      </c>
    </row>
    <row r="10" spans="1:12" s="97" customFormat="1" ht="15.75" customHeight="1">
      <c r="A10" s="32">
        <v>5</v>
      </c>
      <c r="B10" s="33">
        <v>121</v>
      </c>
      <c r="C10" s="33">
        <v>71</v>
      </c>
      <c r="D10" s="37">
        <v>50</v>
      </c>
      <c r="E10" s="38">
        <v>40</v>
      </c>
      <c r="F10" s="33">
        <v>179</v>
      </c>
      <c r="G10" s="33">
        <v>94</v>
      </c>
      <c r="H10" s="37">
        <v>85</v>
      </c>
      <c r="I10" s="38">
        <v>75</v>
      </c>
      <c r="J10" s="33">
        <v>193</v>
      </c>
      <c r="K10" s="33">
        <v>86</v>
      </c>
      <c r="L10" s="33">
        <v>107</v>
      </c>
    </row>
    <row r="11" spans="1:12" s="97" customFormat="1" ht="15.75" customHeight="1">
      <c r="A11" s="32">
        <v>6</v>
      </c>
      <c r="B11" s="33">
        <v>132</v>
      </c>
      <c r="C11" s="33">
        <v>69</v>
      </c>
      <c r="D11" s="37">
        <v>63</v>
      </c>
      <c r="E11" s="38">
        <v>41</v>
      </c>
      <c r="F11" s="33">
        <v>200</v>
      </c>
      <c r="G11" s="33">
        <v>88</v>
      </c>
      <c r="H11" s="37">
        <v>112</v>
      </c>
      <c r="I11" s="38">
        <v>76</v>
      </c>
      <c r="J11" s="33">
        <v>209</v>
      </c>
      <c r="K11" s="33">
        <v>100</v>
      </c>
      <c r="L11" s="33">
        <v>109</v>
      </c>
    </row>
    <row r="12" spans="1:12" s="97" customFormat="1" ht="15.75" customHeight="1">
      <c r="A12" s="32">
        <v>7</v>
      </c>
      <c r="B12" s="33">
        <v>150</v>
      </c>
      <c r="C12" s="33">
        <v>79</v>
      </c>
      <c r="D12" s="37">
        <v>71</v>
      </c>
      <c r="E12" s="38">
        <v>42</v>
      </c>
      <c r="F12" s="33">
        <v>244</v>
      </c>
      <c r="G12" s="33">
        <v>115</v>
      </c>
      <c r="H12" s="37">
        <v>129</v>
      </c>
      <c r="I12" s="38">
        <v>77</v>
      </c>
      <c r="J12" s="33">
        <v>158</v>
      </c>
      <c r="K12" s="33">
        <v>68</v>
      </c>
      <c r="L12" s="33">
        <v>90</v>
      </c>
    </row>
    <row r="13" spans="1:12" s="97" customFormat="1" ht="15.75" customHeight="1">
      <c r="A13" s="32">
        <v>8</v>
      </c>
      <c r="B13" s="33">
        <v>157</v>
      </c>
      <c r="C13" s="33">
        <v>85</v>
      </c>
      <c r="D13" s="37">
        <v>72</v>
      </c>
      <c r="E13" s="38">
        <v>43</v>
      </c>
      <c r="F13" s="33">
        <v>239</v>
      </c>
      <c r="G13" s="33">
        <v>115</v>
      </c>
      <c r="H13" s="37">
        <v>124</v>
      </c>
      <c r="I13" s="38">
        <v>78</v>
      </c>
      <c r="J13" s="33">
        <v>159</v>
      </c>
      <c r="K13" s="33">
        <v>80</v>
      </c>
      <c r="L13" s="33">
        <v>79</v>
      </c>
    </row>
    <row r="14" spans="1:12" s="97" customFormat="1" ht="18" customHeight="1">
      <c r="A14" s="40">
        <v>9</v>
      </c>
      <c r="B14" s="44">
        <v>137</v>
      </c>
      <c r="C14" s="44">
        <v>69</v>
      </c>
      <c r="D14" s="47">
        <v>68</v>
      </c>
      <c r="E14" s="48">
        <v>44</v>
      </c>
      <c r="F14" s="44">
        <v>255</v>
      </c>
      <c r="G14" s="44">
        <v>129</v>
      </c>
      <c r="H14" s="47">
        <v>126</v>
      </c>
      <c r="I14" s="48">
        <v>79</v>
      </c>
      <c r="J14" s="44">
        <v>162</v>
      </c>
      <c r="K14" s="44">
        <v>70</v>
      </c>
      <c r="L14" s="44">
        <v>92</v>
      </c>
    </row>
    <row r="15" spans="1:12" s="31" customFormat="1" ht="25.5" customHeight="1">
      <c r="A15" s="23" t="s">
        <v>23</v>
      </c>
      <c r="B15" s="24">
        <v>726</v>
      </c>
      <c r="C15" s="24">
        <v>379</v>
      </c>
      <c r="D15" s="30">
        <v>347</v>
      </c>
      <c r="E15" s="23" t="s">
        <v>24</v>
      </c>
      <c r="F15" s="24">
        <v>1204</v>
      </c>
      <c r="G15" s="24">
        <v>597</v>
      </c>
      <c r="H15" s="30">
        <v>607</v>
      </c>
      <c r="I15" s="23" t="s">
        <v>25</v>
      </c>
      <c r="J15" s="24">
        <v>712</v>
      </c>
      <c r="K15" s="24">
        <v>315</v>
      </c>
      <c r="L15" s="24">
        <v>397</v>
      </c>
    </row>
    <row r="16" spans="1:12" s="97" customFormat="1" ht="15.75" customHeight="1">
      <c r="A16" s="32">
        <v>10</v>
      </c>
      <c r="B16" s="33">
        <v>152</v>
      </c>
      <c r="C16" s="33">
        <v>75</v>
      </c>
      <c r="D16" s="37">
        <v>77</v>
      </c>
      <c r="E16" s="38">
        <v>45</v>
      </c>
      <c r="F16" s="33">
        <v>275</v>
      </c>
      <c r="G16" s="33">
        <v>140</v>
      </c>
      <c r="H16" s="37">
        <v>135</v>
      </c>
      <c r="I16" s="38">
        <v>80</v>
      </c>
      <c r="J16" s="33">
        <v>154</v>
      </c>
      <c r="K16" s="33">
        <v>74</v>
      </c>
      <c r="L16" s="33">
        <v>80</v>
      </c>
    </row>
    <row r="17" spans="1:12" s="97" customFormat="1" ht="15.75" customHeight="1">
      <c r="A17" s="32">
        <v>11</v>
      </c>
      <c r="B17" s="33">
        <v>142</v>
      </c>
      <c r="C17" s="33">
        <v>73</v>
      </c>
      <c r="D17" s="37">
        <v>69</v>
      </c>
      <c r="E17" s="38">
        <v>46</v>
      </c>
      <c r="F17" s="33">
        <v>213</v>
      </c>
      <c r="G17" s="33">
        <v>111</v>
      </c>
      <c r="H17" s="37">
        <v>102</v>
      </c>
      <c r="I17" s="38">
        <v>81</v>
      </c>
      <c r="J17" s="33">
        <v>167</v>
      </c>
      <c r="K17" s="33">
        <v>68</v>
      </c>
      <c r="L17" s="33">
        <v>99</v>
      </c>
    </row>
    <row r="18" spans="1:12" s="97" customFormat="1" ht="15.75" customHeight="1">
      <c r="A18" s="32">
        <v>12</v>
      </c>
      <c r="B18" s="33">
        <v>132</v>
      </c>
      <c r="C18" s="33">
        <v>72</v>
      </c>
      <c r="D18" s="37">
        <v>60</v>
      </c>
      <c r="E18" s="38">
        <v>47</v>
      </c>
      <c r="F18" s="33">
        <v>239</v>
      </c>
      <c r="G18" s="33">
        <v>130</v>
      </c>
      <c r="H18" s="37">
        <v>109</v>
      </c>
      <c r="I18" s="38">
        <v>82</v>
      </c>
      <c r="J18" s="33">
        <v>133</v>
      </c>
      <c r="K18" s="33">
        <v>61</v>
      </c>
      <c r="L18" s="33">
        <v>72</v>
      </c>
    </row>
    <row r="19" spans="1:12" s="97" customFormat="1" ht="15.75" customHeight="1">
      <c r="A19" s="32">
        <v>13</v>
      </c>
      <c r="B19" s="33">
        <v>147</v>
      </c>
      <c r="C19" s="33">
        <v>82</v>
      </c>
      <c r="D19" s="37">
        <v>65</v>
      </c>
      <c r="E19" s="38">
        <v>48</v>
      </c>
      <c r="F19" s="33">
        <v>251</v>
      </c>
      <c r="G19" s="33">
        <v>117</v>
      </c>
      <c r="H19" s="37">
        <v>134</v>
      </c>
      <c r="I19" s="38">
        <v>83</v>
      </c>
      <c r="J19" s="33">
        <v>131</v>
      </c>
      <c r="K19" s="33">
        <v>53</v>
      </c>
      <c r="L19" s="33">
        <v>78</v>
      </c>
    </row>
    <row r="20" spans="1:12" s="97" customFormat="1" ht="18" customHeight="1">
      <c r="A20" s="40">
        <v>14</v>
      </c>
      <c r="B20" s="44">
        <v>153</v>
      </c>
      <c r="C20" s="44">
        <v>77</v>
      </c>
      <c r="D20" s="47">
        <v>76</v>
      </c>
      <c r="E20" s="48">
        <v>49</v>
      </c>
      <c r="F20" s="44">
        <v>226</v>
      </c>
      <c r="G20" s="44">
        <v>99</v>
      </c>
      <c r="H20" s="47">
        <v>127</v>
      </c>
      <c r="I20" s="48">
        <v>84</v>
      </c>
      <c r="J20" s="44">
        <v>127</v>
      </c>
      <c r="K20" s="44">
        <v>59</v>
      </c>
      <c r="L20" s="44">
        <v>68</v>
      </c>
    </row>
    <row r="21" spans="1:12" s="31" customFormat="1" ht="25.5" customHeight="1">
      <c r="A21" s="23" t="s">
        <v>26</v>
      </c>
      <c r="B21" s="24">
        <v>772</v>
      </c>
      <c r="C21" s="24">
        <v>393</v>
      </c>
      <c r="D21" s="30">
        <v>379</v>
      </c>
      <c r="E21" s="23" t="s">
        <v>27</v>
      </c>
      <c r="F21" s="24">
        <v>1084</v>
      </c>
      <c r="G21" s="24">
        <v>541</v>
      </c>
      <c r="H21" s="30">
        <v>543</v>
      </c>
      <c r="I21" s="23" t="s">
        <v>28</v>
      </c>
      <c r="J21" s="24">
        <v>441</v>
      </c>
      <c r="K21" s="24">
        <v>153</v>
      </c>
      <c r="L21" s="24">
        <v>288</v>
      </c>
    </row>
    <row r="22" spans="1:12" s="97" customFormat="1" ht="15.75" customHeight="1">
      <c r="A22" s="32">
        <v>15</v>
      </c>
      <c r="B22" s="33">
        <v>161</v>
      </c>
      <c r="C22" s="33">
        <v>75</v>
      </c>
      <c r="D22" s="37">
        <v>86</v>
      </c>
      <c r="E22" s="38">
        <v>50</v>
      </c>
      <c r="F22" s="33">
        <v>279</v>
      </c>
      <c r="G22" s="33">
        <v>136</v>
      </c>
      <c r="H22" s="37">
        <v>143</v>
      </c>
      <c r="I22" s="38">
        <v>85</v>
      </c>
      <c r="J22" s="33">
        <v>118</v>
      </c>
      <c r="K22" s="33">
        <v>41</v>
      </c>
      <c r="L22" s="33">
        <v>77</v>
      </c>
    </row>
    <row r="23" spans="1:12" s="97" customFormat="1" ht="15.75" customHeight="1">
      <c r="A23" s="32">
        <v>16</v>
      </c>
      <c r="B23" s="33">
        <v>139</v>
      </c>
      <c r="C23" s="33">
        <v>77</v>
      </c>
      <c r="D23" s="37">
        <v>62</v>
      </c>
      <c r="E23" s="38">
        <v>51</v>
      </c>
      <c r="F23" s="33">
        <v>157</v>
      </c>
      <c r="G23" s="33">
        <v>83</v>
      </c>
      <c r="H23" s="37">
        <v>74</v>
      </c>
      <c r="I23" s="38">
        <v>86</v>
      </c>
      <c r="J23" s="33">
        <v>99</v>
      </c>
      <c r="K23" s="33">
        <v>34</v>
      </c>
      <c r="L23" s="33">
        <v>65</v>
      </c>
    </row>
    <row r="24" spans="1:12" s="97" customFormat="1" ht="15.75" customHeight="1">
      <c r="A24" s="32">
        <v>17</v>
      </c>
      <c r="B24" s="33">
        <v>159</v>
      </c>
      <c r="C24" s="33">
        <v>82</v>
      </c>
      <c r="D24" s="37">
        <v>77</v>
      </c>
      <c r="E24" s="38">
        <v>52</v>
      </c>
      <c r="F24" s="33">
        <v>238</v>
      </c>
      <c r="G24" s="33">
        <v>110</v>
      </c>
      <c r="H24" s="37">
        <v>128</v>
      </c>
      <c r="I24" s="38">
        <v>87</v>
      </c>
      <c r="J24" s="33">
        <v>91</v>
      </c>
      <c r="K24" s="33">
        <v>33</v>
      </c>
      <c r="L24" s="33">
        <v>58</v>
      </c>
    </row>
    <row r="25" spans="1:12" s="97" customFormat="1" ht="15.75" customHeight="1">
      <c r="A25" s="32">
        <v>18</v>
      </c>
      <c r="B25" s="33">
        <v>149</v>
      </c>
      <c r="C25" s="33">
        <v>77</v>
      </c>
      <c r="D25" s="37">
        <v>72</v>
      </c>
      <c r="E25" s="38">
        <v>53</v>
      </c>
      <c r="F25" s="33">
        <v>214</v>
      </c>
      <c r="G25" s="33">
        <v>107</v>
      </c>
      <c r="H25" s="37">
        <v>107</v>
      </c>
      <c r="I25" s="38">
        <v>88</v>
      </c>
      <c r="J25" s="33">
        <v>63</v>
      </c>
      <c r="K25" s="33">
        <v>18</v>
      </c>
      <c r="L25" s="33">
        <v>45</v>
      </c>
    </row>
    <row r="26" spans="1:12" s="97" customFormat="1" ht="18" customHeight="1">
      <c r="A26" s="40">
        <v>19</v>
      </c>
      <c r="B26" s="44">
        <v>164</v>
      </c>
      <c r="C26" s="44">
        <v>82</v>
      </c>
      <c r="D26" s="47">
        <v>82</v>
      </c>
      <c r="E26" s="48">
        <v>54</v>
      </c>
      <c r="F26" s="44">
        <v>196</v>
      </c>
      <c r="G26" s="44">
        <v>105</v>
      </c>
      <c r="H26" s="47">
        <v>91</v>
      </c>
      <c r="I26" s="48">
        <v>89</v>
      </c>
      <c r="J26" s="44">
        <v>70</v>
      </c>
      <c r="K26" s="44">
        <v>27</v>
      </c>
      <c r="L26" s="44">
        <v>43</v>
      </c>
    </row>
    <row r="27" spans="1:12" s="31" customFormat="1" ht="25.5" customHeight="1">
      <c r="A27" s="23" t="s">
        <v>29</v>
      </c>
      <c r="B27" s="24">
        <v>765</v>
      </c>
      <c r="C27" s="24">
        <v>426</v>
      </c>
      <c r="D27" s="30">
        <v>339</v>
      </c>
      <c r="E27" s="23" t="s">
        <v>30</v>
      </c>
      <c r="F27" s="24">
        <v>978</v>
      </c>
      <c r="G27" s="24">
        <v>470</v>
      </c>
      <c r="H27" s="30">
        <v>508</v>
      </c>
      <c r="I27" s="23" t="s">
        <v>31</v>
      </c>
      <c r="J27" s="24">
        <v>202</v>
      </c>
      <c r="K27" s="24">
        <v>65</v>
      </c>
      <c r="L27" s="24">
        <v>137</v>
      </c>
    </row>
    <row r="28" spans="1:12" s="97" customFormat="1" ht="15.75" customHeight="1">
      <c r="A28" s="32">
        <v>20</v>
      </c>
      <c r="B28" s="33">
        <v>151</v>
      </c>
      <c r="C28" s="33">
        <v>88</v>
      </c>
      <c r="D28" s="37">
        <v>63</v>
      </c>
      <c r="E28" s="38">
        <v>55</v>
      </c>
      <c r="F28" s="33">
        <v>197</v>
      </c>
      <c r="G28" s="33">
        <v>97</v>
      </c>
      <c r="H28" s="37">
        <v>100</v>
      </c>
      <c r="I28" s="38">
        <v>90</v>
      </c>
      <c r="J28" s="33">
        <v>61</v>
      </c>
      <c r="K28" s="33">
        <v>23</v>
      </c>
      <c r="L28" s="33">
        <v>38</v>
      </c>
    </row>
    <row r="29" spans="1:12" s="97" customFormat="1" ht="15.75" customHeight="1">
      <c r="A29" s="32">
        <v>21</v>
      </c>
      <c r="B29" s="33">
        <v>168</v>
      </c>
      <c r="C29" s="33">
        <v>88</v>
      </c>
      <c r="D29" s="37">
        <v>80</v>
      </c>
      <c r="E29" s="38">
        <v>56</v>
      </c>
      <c r="F29" s="33">
        <v>180</v>
      </c>
      <c r="G29" s="33">
        <v>94</v>
      </c>
      <c r="H29" s="37">
        <v>86</v>
      </c>
      <c r="I29" s="38">
        <v>91</v>
      </c>
      <c r="J29" s="33">
        <v>58</v>
      </c>
      <c r="K29" s="33">
        <v>18</v>
      </c>
      <c r="L29" s="33">
        <v>40</v>
      </c>
    </row>
    <row r="30" spans="1:12" s="97" customFormat="1" ht="15.75" customHeight="1">
      <c r="A30" s="32">
        <v>22</v>
      </c>
      <c r="B30" s="33">
        <v>149</v>
      </c>
      <c r="C30" s="33">
        <v>89</v>
      </c>
      <c r="D30" s="37">
        <v>60</v>
      </c>
      <c r="E30" s="38">
        <v>57</v>
      </c>
      <c r="F30" s="33">
        <v>173</v>
      </c>
      <c r="G30" s="33">
        <v>83</v>
      </c>
      <c r="H30" s="37">
        <v>90</v>
      </c>
      <c r="I30" s="38">
        <v>92</v>
      </c>
      <c r="J30" s="33">
        <v>36</v>
      </c>
      <c r="K30" s="33">
        <v>11</v>
      </c>
      <c r="L30" s="33">
        <v>25</v>
      </c>
    </row>
    <row r="31" spans="1:12" s="97" customFormat="1" ht="15.75" customHeight="1">
      <c r="A31" s="32">
        <v>23</v>
      </c>
      <c r="B31" s="33">
        <v>148</v>
      </c>
      <c r="C31" s="33">
        <v>82</v>
      </c>
      <c r="D31" s="37">
        <v>66</v>
      </c>
      <c r="E31" s="38">
        <v>58</v>
      </c>
      <c r="F31" s="33">
        <v>209</v>
      </c>
      <c r="G31" s="33">
        <v>92</v>
      </c>
      <c r="H31" s="37">
        <v>117</v>
      </c>
      <c r="I31" s="38">
        <v>93</v>
      </c>
      <c r="J31" s="33">
        <v>31</v>
      </c>
      <c r="K31" s="33">
        <v>9</v>
      </c>
      <c r="L31" s="33">
        <v>22</v>
      </c>
    </row>
    <row r="32" spans="1:12" s="97" customFormat="1" ht="18" customHeight="1">
      <c r="A32" s="40">
        <v>24</v>
      </c>
      <c r="B32" s="44">
        <v>149</v>
      </c>
      <c r="C32" s="44">
        <v>79</v>
      </c>
      <c r="D32" s="47">
        <v>70</v>
      </c>
      <c r="E32" s="48">
        <v>59</v>
      </c>
      <c r="F32" s="44">
        <v>219</v>
      </c>
      <c r="G32" s="44">
        <v>104</v>
      </c>
      <c r="H32" s="47">
        <v>115</v>
      </c>
      <c r="I32" s="48">
        <v>94</v>
      </c>
      <c r="J32" s="44">
        <v>16</v>
      </c>
      <c r="K32" s="44">
        <v>4</v>
      </c>
      <c r="L32" s="44">
        <v>12</v>
      </c>
    </row>
    <row r="33" spans="1:13" s="31" customFormat="1" ht="25.5" customHeight="1">
      <c r="A33" s="23" t="s">
        <v>32</v>
      </c>
      <c r="B33" s="24">
        <v>707</v>
      </c>
      <c r="C33" s="24">
        <v>370</v>
      </c>
      <c r="D33" s="30">
        <v>337</v>
      </c>
      <c r="E33" s="23" t="s">
        <v>33</v>
      </c>
      <c r="F33" s="24">
        <v>952</v>
      </c>
      <c r="G33" s="24">
        <v>483</v>
      </c>
      <c r="H33" s="30">
        <v>469</v>
      </c>
      <c r="I33" s="65" t="s">
        <v>34</v>
      </c>
      <c r="J33" s="24">
        <v>44</v>
      </c>
      <c r="K33" s="24">
        <v>9</v>
      </c>
      <c r="L33" s="24">
        <v>35</v>
      </c>
    </row>
    <row r="34" spans="1:13" s="97" customFormat="1" ht="15.75" customHeight="1">
      <c r="A34" s="32">
        <v>25</v>
      </c>
      <c r="B34" s="33">
        <v>147</v>
      </c>
      <c r="C34" s="33">
        <v>79</v>
      </c>
      <c r="D34" s="37">
        <v>68</v>
      </c>
      <c r="E34" s="38">
        <v>60</v>
      </c>
      <c r="F34" s="33">
        <v>182</v>
      </c>
      <c r="G34" s="33">
        <v>98</v>
      </c>
      <c r="H34" s="37">
        <v>84</v>
      </c>
      <c r="I34" s="66">
        <v>95</v>
      </c>
      <c r="J34" s="67">
        <v>16</v>
      </c>
      <c r="K34" s="67">
        <v>5</v>
      </c>
      <c r="L34" s="67">
        <v>11</v>
      </c>
    </row>
    <row r="35" spans="1:13" s="97" customFormat="1" ht="15.75" customHeight="1">
      <c r="A35" s="32">
        <v>26</v>
      </c>
      <c r="B35" s="33">
        <v>143</v>
      </c>
      <c r="C35" s="33">
        <v>76</v>
      </c>
      <c r="D35" s="37">
        <v>67</v>
      </c>
      <c r="E35" s="38">
        <v>61</v>
      </c>
      <c r="F35" s="33">
        <v>201</v>
      </c>
      <c r="G35" s="33">
        <v>92</v>
      </c>
      <c r="H35" s="37">
        <v>109</v>
      </c>
      <c r="I35" s="66">
        <v>96</v>
      </c>
      <c r="J35" s="67">
        <v>7</v>
      </c>
      <c r="K35" s="67">
        <v>2</v>
      </c>
      <c r="L35" s="67">
        <v>5</v>
      </c>
    </row>
    <row r="36" spans="1:13" s="97" customFormat="1" ht="15.75" customHeight="1">
      <c r="A36" s="32">
        <v>27</v>
      </c>
      <c r="B36" s="33">
        <v>139</v>
      </c>
      <c r="C36" s="33">
        <v>70</v>
      </c>
      <c r="D36" s="37">
        <v>69</v>
      </c>
      <c r="E36" s="38">
        <v>62</v>
      </c>
      <c r="F36" s="33">
        <v>202</v>
      </c>
      <c r="G36" s="33">
        <v>101</v>
      </c>
      <c r="H36" s="37">
        <v>101</v>
      </c>
      <c r="I36" s="66">
        <v>97</v>
      </c>
      <c r="J36" s="67">
        <v>10</v>
      </c>
      <c r="K36" s="67">
        <v>0</v>
      </c>
      <c r="L36" s="67">
        <v>10</v>
      </c>
    </row>
    <row r="37" spans="1:13" s="97" customFormat="1" ht="15.75" customHeight="1">
      <c r="A37" s="32">
        <v>28</v>
      </c>
      <c r="B37" s="33">
        <v>137</v>
      </c>
      <c r="C37" s="33">
        <v>69</v>
      </c>
      <c r="D37" s="37">
        <v>68</v>
      </c>
      <c r="E37" s="38">
        <v>63</v>
      </c>
      <c r="F37" s="33">
        <v>177</v>
      </c>
      <c r="G37" s="33">
        <v>94</v>
      </c>
      <c r="H37" s="37">
        <v>83</v>
      </c>
      <c r="I37" s="66">
        <v>98</v>
      </c>
      <c r="J37" s="67">
        <v>3</v>
      </c>
      <c r="K37" s="67">
        <v>1</v>
      </c>
      <c r="L37" s="67">
        <v>2</v>
      </c>
    </row>
    <row r="38" spans="1:13" s="97" customFormat="1" ht="18" customHeight="1">
      <c r="A38" s="40">
        <v>29</v>
      </c>
      <c r="B38" s="44">
        <v>141</v>
      </c>
      <c r="C38" s="44">
        <v>76</v>
      </c>
      <c r="D38" s="47">
        <v>65</v>
      </c>
      <c r="E38" s="48">
        <v>64</v>
      </c>
      <c r="F38" s="44">
        <v>190</v>
      </c>
      <c r="G38" s="44">
        <v>98</v>
      </c>
      <c r="H38" s="47">
        <v>92</v>
      </c>
      <c r="I38" s="66">
        <v>99</v>
      </c>
      <c r="J38" s="67">
        <v>3</v>
      </c>
      <c r="K38" s="67">
        <v>1</v>
      </c>
      <c r="L38" s="67">
        <v>2</v>
      </c>
    </row>
    <row r="39" spans="1:13" s="31" customFormat="1" ht="25.5" customHeight="1">
      <c r="A39" s="23" t="s">
        <v>35</v>
      </c>
      <c r="B39" s="24">
        <v>843</v>
      </c>
      <c r="C39" s="24">
        <v>439</v>
      </c>
      <c r="D39" s="30">
        <v>404</v>
      </c>
      <c r="E39" s="23" t="s">
        <v>36</v>
      </c>
      <c r="F39" s="24">
        <v>1152</v>
      </c>
      <c r="G39" s="24">
        <v>565</v>
      </c>
      <c r="H39" s="30">
        <v>587</v>
      </c>
      <c r="I39" s="71">
        <v>100</v>
      </c>
      <c r="J39" s="69">
        <v>2</v>
      </c>
      <c r="K39" s="69">
        <v>0</v>
      </c>
      <c r="L39" s="69">
        <v>2</v>
      </c>
    </row>
    <row r="40" spans="1:13" s="97" customFormat="1" ht="15.75" customHeight="1">
      <c r="A40" s="32">
        <v>30</v>
      </c>
      <c r="B40" s="33">
        <v>145</v>
      </c>
      <c r="C40" s="33">
        <v>82</v>
      </c>
      <c r="D40" s="37">
        <v>63</v>
      </c>
      <c r="E40" s="38">
        <v>65</v>
      </c>
      <c r="F40" s="33">
        <v>204</v>
      </c>
      <c r="G40" s="33">
        <v>102</v>
      </c>
      <c r="H40" s="37">
        <v>102</v>
      </c>
      <c r="I40" s="38">
        <v>101</v>
      </c>
      <c r="J40" s="33">
        <v>1</v>
      </c>
      <c r="K40" s="33">
        <v>0</v>
      </c>
      <c r="L40" s="33">
        <v>1</v>
      </c>
    </row>
    <row r="41" spans="1:13" s="97" customFormat="1" ht="15.75" customHeight="1">
      <c r="A41" s="32">
        <v>31</v>
      </c>
      <c r="B41" s="33">
        <v>201</v>
      </c>
      <c r="C41" s="33">
        <v>119</v>
      </c>
      <c r="D41" s="37">
        <v>82</v>
      </c>
      <c r="E41" s="38">
        <v>66</v>
      </c>
      <c r="F41" s="33">
        <v>215</v>
      </c>
      <c r="G41" s="33">
        <v>115</v>
      </c>
      <c r="H41" s="37">
        <v>100</v>
      </c>
      <c r="I41" s="38">
        <v>102</v>
      </c>
      <c r="J41" s="33">
        <v>1</v>
      </c>
      <c r="K41" s="33">
        <v>0</v>
      </c>
      <c r="L41" s="33">
        <v>1</v>
      </c>
    </row>
    <row r="42" spans="1:13" s="97" customFormat="1" ht="15.75" customHeight="1">
      <c r="A42" s="32">
        <v>32</v>
      </c>
      <c r="B42" s="33">
        <v>165</v>
      </c>
      <c r="C42" s="33">
        <v>77</v>
      </c>
      <c r="D42" s="37">
        <v>88</v>
      </c>
      <c r="E42" s="38">
        <v>67</v>
      </c>
      <c r="F42" s="33">
        <v>227</v>
      </c>
      <c r="G42" s="33">
        <v>116</v>
      </c>
      <c r="H42" s="37">
        <v>111</v>
      </c>
      <c r="I42" s="38">
        <v>103</v>
      </c>
      <c r="J42" s="33">
        <v>0</v>
      </c>
      <c r="K42" s="33">
        <v>0</v>
      </c>
      <c r="L42" s="33">
        <v>0</v>
      </c>
    </row>
    <row r="43" spans="1:13" s="97" customFormat="1" ht="15.75" customHeight="1">
      <c r="A43" s="32">
        <v>33</v>
      </c>
      <c r="B43" s="33">
        <v>164</v>
      </c>
      <c r="C43" s="33">
        <v>79</v>
      </c>
      <c r="D43" s="37">
        <v>85</v>
      </c>
      <c r="E43" s="38">
        <v>68</v>
      </c>
      <c r="F43" s="33">
        <v>235</v>
      </c>
      <c r="G43" s="33">
        <v>111</v>
      </c>
      <c r="H43" s="37">
        <v>124</v>
      </c>
      <c r="I43" s="73" t="s">
        <v>37</v>
      </c>
      <c r="J43" s="44">
        <v>1</v>
      </c>
      <c r="K43" s="44">
        <v>0</v>
      </c>
      <c r="L43" s="44">
        <v>1</v>
      </c>
    </row>
    <row r="44" spans="1:13" s="97" customFormat="1" ht="21" customHeight="1" thickBot="1">
      <c r="A44" s="74">
        <v>34</v>
      </c>
      <c r="B44" s="76">
        <v>168</v>
      </c>
      <c r="C44" s="76">
        <v>82</v>
      </c>
      <c r="D44" s="77">
        <v>86</v>
      </c>
      <c r="E44" s="78">
        <v>69</v>
      </c>
      <c r="F44" s="76">
        <v>271</v>
      </c>
      <c r="G44" s="76">
        <v>121</v>
      </c>
      <c r="H44" s="77">
        <v>150</v>
      </c>
      <c r="I44" s="79" t="s">
        <v>8</v>
      </c>
      <c r="J44" s="80">
        <v>15779</v>
      </c>
      <c r="K44" s="80">
        <v>7749</v>
      </c>
      <c r="L44" s="80">
        <v>8030</v>
      </c>
    </row>
    <row r="45" spans="1:13" s="100" customFormat="1" ht="24" customHeight="1" thickTop="1" thickBot="1">
      <c r="A45" s="81" t="s">
        <v>38</v>
      </c>
      <c r="B45" s="87">
        <v>2047</v>
      </c>
      <c r="C45" s="87">
        <v>1092</v>
      </c>
      <c r="D45" s="88">
        <v>955</v>
      </c>
      <c r="E45" s="81" t="s">
        <v>39</v>
      </c>
      <c r="F45" s="87">
        <v>9330</v>
      </c>
      <c r="G45" s="87">
        <v>4723</v>
      </c>
      <c r="H45" s="88">
        <v>4607</v>
      </c>
      <c r="I45" s="89" t="s">
        <v>40</v>
      </c>
      <c r="J45" s="87">
        <v>4402</v>
      </c>
      <c r="K45" s="87">
        <v>1934</v>
      </c>
      <c r="L45" s="87">
        <v>2468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115</v>
      </c>
      <c r="L46" s="9"/>
      <c r="M46" s="97" t="s">
        <v>315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624</v>
      </c>
      <c r="C48" s="24">
        <v>340</v>
      </c>
      <c r="D48" s="24">
        <v>284</v>
      </c>
      <c r="E48" s="25" t="s">
        <v>10</v>
      </c>
      <c r="F48" s="24">
        <v>908</v>
      </c>
      <c r="G48" s="24">
        <v>463</v>
      </c>
      <c r="H48" s="24">
        <v>445</v>
      </c>
      <c r="I48" s="25" t="s">
        <v>11</v>
      </c>
      <c r="J48" s="24">
        <v>970</v>
      </c>
      <c r="K48" s="24">
        <v>423</v>
      </c>
      <c r="L48" s="24">
        <v>547</v>
      </c>
    </row>
    <row r="49" spans="1:12" s="97" customFormat="1" ht="15.75" customHeight="1">
      <c r="A49" s="32">
        <v>0</v>
      </c>
      <c r="B49" s="33">
        <v>112</v>
      </c>
      <c r="C49" s="34">
        <v>71</v>
      </c>
      <c r="D49" s="34">
        <v>41</v>
      </c>
      <c r="E49" s="35">
        <v>35</v>
      </c>
      <c r="F49" s="33">
        <v>152</v>
      </c>
      <c r="G49" s="34">
        <v>84</v>
      </c>
      <c r="H49" s="34">
        <v>68</v>
      </c>
      <c r="I49" s="35">
        <v>70</v>
      </c>
      <c r="J49" s="33">
        <v>234</v>
      </c>
      <c r="K49" s="34">
        <v>110</v>
      </c>
      <c r="L49" s="34">
        <v>124</v>
      </c>
    </row>
    <row r="50" spans="1:12" s="97" customFormat="1" ht="15.75" customHeight="1">
      <c r="A50" s="32">
        <v>1</v>
      </c>
      <c r="B50" s="33">
        <v>147</v>
      </c>
      <c r="C50" s="34">
        <v>72</v>
      </c>
      <c r="D50" s="34">
        <v>75</v>
      </c>
      <c r="E50" s="35">
        <v>36</v>
      </c>
      <c r="F50" s="33">
        <v>166</v>
      </c>
      <c r="G50" s="34">
        <v>77</v>
      </c>
      <c r="H50" s="34">
        <v>89</v>
      </c>
      <c r="I50" s="35">
        <v>71</v>
      </c>
      <c r="J50" s="33">
        <v>152</v>
      </c>
      <c r="K50" s="34">
        <v>63</v>
      </c>
      <c r="L50" s="34">
        <v>89</v>
      </c>
    </row>
    <row r="51" spans="1:12" s="97" customFormat="1" ht="15.75" customHeight="1">
      <c r="A51" s="32">
        <v>2</v>
      </c>
      <c r="B51" s="33">
        <v>113</v>
      </c>
      <c r="C51" s="34">
        <v>54</v>
      </c>
      <c r="D51" s="34">
        <v>59</v>
      </c>
      <c r="E51" s="35">
        <v>37</v>
      </c>
      <c r="F51" s="33">
        <v>215</v>
      </c>
      <c r="G51" s="34">
        <v>112</v>
      </c>
      <c r="H51" s="34">
        <v>103</v>
      </c>
      <c r="I51" s="35">
        <v>72</v>
      </c>
      <c r="J51" s="33">
        <v>184</v>
      </c>
      <c r="K51" s="34">
        <v>66</v>
      </c>
      <c r="L51" s="34">
        <v>118</v>
      </c>
    </row>
    <row r="52" spans="1:12" s="97" customFormat="1" ht="15.75" customHeight="1">
      <c r="A52" s="32">
        <v>3</v>
      </c>
      <c r="B52" s="33">
        <v>140</v>
      </c>
      <c r="C52" s="34">
        <v>81</v>
      </c>
      <c r="D52" s="34">
        <v>59</v>
      </c>
      <c r="E52" s="35">
        <v>38</v>
      </c>
      <c r="F52" s="33">
        <v>194</v>
      </c>
      <c r="G52" s="34">
        <v>104</v>
      </c>
      <c r="H52" s="34">
        <v>90</v>
      </c>
      <c r="I52" s="35">
        <v>73</v>
      </c>
      <c r="J52" s="33">
        <v>215</v>
      </c>
      <c r="K52" s="34">
        <v>100</v>
      </c>
      <c r="L52" s="34">
        <v>115</v>
      </c>
    </row>
    <row r="53" spans="1:12" s="97" customFormat="1" ht="18" customHeight="1">
      <c r="A53" s="40">
        <v>4</v>
      </c>
      <c r="B53" s="41">
        <v>112</v>
      </c>
      <c r="C53" s="42">
        <v>62</v>
      </c>
      <c r="D53" s="42">
        <v>50</v>
      </c>
      <c r="E53" s="43">
        <v>39</v>
      </c>
      <c r="F53" s="44">
        <v>181</v>
      </c>
      <c r="G53" s="42">
        <v>86</v>
      </c>
      <c r="H53" s="42">
        <v>95</v>
      </c>
      <c r="I53" s="43">
        <v>74</v>
      </c>
      <c r="J53" s="44">
        <v>185</v>
      </c>
      <c r="K53" s="42">
        <v>84</v>
      </c>
      <c r="L53" s="42">
        <v>101</v>
      </c>
    </row>
    <row r="54" spans="1:12" s="31" customFormat="1" ht="25.5" customHeight="1">
      <c r="A54" s="23" t="s">
        <v>13</v>
      </c>
      <c r="B54" s="24">
        <v>697</v>
      </c>
      <c r="C54" s="24">
        <v>373</v>
      </c>
      <c r="D54" s="24">
        <v>324</v>
      </c>
      <c r="E54" s="25" t="s">
        <v>14</v>
      </c>
      <c r="F54" s="24">
        <v>1117</v>
      </c>
      <c r="G54" s="24">
        <v>541</v>
      </c>
      <c r="H54" s="24">
        <v>576</v>
      </c>
      <c r="I54" s="25" t="s">
        <v>15</v>
      </c>
      <c r="J54" s="24">
        <v>881</v>
      </c>
      <c r="K54" s="24">
        <v>404</v>
      </c>
      <c r="L54" s="24">
        <v>477</v>
      </c>
    </row>
    <row r="55" spans="1:12" s="97" customFormat="1" ht="15.75" customHeight="1">
      <c r="A55" s="32">
        <v>5</v>
      </c>
      <c r="B55" s="33">
        <v>121</v>
      </c>
      <c r="C55" s="34">
        <v>71</v>
      </c>
      <c r="D55" s="34">
        <v>50</v>
      </c>
      <c r="E55" s="35">
        <v>40</v>
      </c>
      <c r="F55" s="33">
        <v>179</v>
      </c>
      <c r="G55" s="34">
        <v>94</v>
      </c>
      <c r="H55" s="34">
        <v>85</v>
      </c>
      <c r="I55" s="35">
        <v>75</v>
      </c>
      <c r="J55" s="33">
        <v>193</v>
      </c>
      <c r="K55" s="34">
        <v>86</v>
      </c>
      <c r="L55" s="34">
        <v>107</v>
      </c>
    </row>
    <row r="56" spans="1:12" s="97" customFormat="1" ht="15.75" customHeight="1">
      <c r="A56" s="32">
        <v>6</v>
      </c>
      <c r="B56" s="33">
        <v>132</v>
      </c>
      <c r="C56" s="34">
        <v>69</v>
      </c>
      <c r="D56" s="34">
        <v>63</v>
      </c>
      <c r="E56" s="35">
        <v>41</v>
      </c>
      <c r="F56" s="33">
        <v>200</v>
      </c>
      <c r="G56" s="34">
        <v>88</v>
      </c>
      <c r="H56" s="34">
        <v>112</v>
      </c>
      <c r="I56" s="35">
        <v>76</v>
      </c>
      <c r="J56" s="33">
        <v>209</v>
      </c>
      <c r="K56" s="34">
        <v>100</v>
      </c>
      <c r="L56" s="34">
        <v>109</v>
      </c>
    </row>
    <row r="57" spans="1:12" s="97" customFormat="1" ht="15.75" customHeight="1">
      <c r="A57" s="32">
        <v>7</v>
      </c>
      <c r="B57" s="33">
        <v>150</v>
      </c>
      <c r="C57" s="34">
        <v>79</v>
      </c>
      <c r="D57" s="34">
        <v>71</v>
      </c>
      <c r="E57" s="35">
        <v>42</v>
      </c>
      <c r="F57" s="33">
        <v>244</v>
      </c>
      <c r="G57" s="34">
        <v>115</v>
      </c>
      <c r="H57" s="34">
        <v>129</v>
      </c>
      <c r="I57" s="35">
        <v>77</v>
      </c>
      <c r="J57" s="33">
        <v>158</v>
      </c>
      <c r="K57" s="34">
        <v>68</v>
      </c>
      <c r="L57" s="34">
        <v>90</v>
      </c>
    </row>
    <row r="58" spans="1:12" s="97" customFormat="1" ht="15.75" customHeight="1">
      <c r="A58" s="32">
        <v>8</v>
      </c>
      <c r="B58" s="33">
        <v>157</v>
      </c>
      <c r="C58" s="34">
        <v>85</v>
      </c>
      <c r="D58" s="34">
        <v>72</v>
      </c>
      <c r="E58" s="35">
        <v>43</v>
      </c>
      <c r="F58" s="33">
        <v>239</v>
      </c>
      <c r="G58" s="34">
        <v>115</v>
      </c>
      <c r="H58" s="34">
        <v>124</v>
      </c>
      <c r="I58" s="35">
        <v>78</v>
      </c>
      <c r="J58" s="33">
        <v>159</v>
      </c>
      <c r="K58" s="34">
        <v>80</v>
      </c>
      <c r="L58" s="34">
        <v>79</v>
      </c>
    </row>
    <row r="59" spans="1:12" s="97" customFormat="1" ht="18" customHeight="1">
      <c r="A59" s="40">
        <v>9</v>
      </c>
      <c r="B59" s="44">
        <v>137</v>
      </c>
      <c r="C59" s="42">
        <v>69</v>
      </c>
      <c r="D59" s="42">
        <v>68</v>
      </c>
      <c r="E59" s="43">
        <v>44</v>
      </c>
      <c r="F59" s="44">
        <v>255</v>
      </c>
      <c r="G59" s="42">
        <v>129</v>
      </c>
      <c r="H59" s="42">
        <v>126</v>
      </c>
      <c r="I59" s="43">
        <v>79</v>
      </c>
      <c r="J59" s="44">
        <v>162</v>
      </c>
      <c r="K59" s="42">
        <v>70</v>
      </c>
      <c r="L59" s="42">
        <v>92</v>
      </c>
    </row>
    <row r="60" spans="1:12" s="31" customFormat="1" ht="25.5" customHeight="1">
      <c r="A60" s="23" t="s">
        <v>23</v>
      </c>
      <c r="B60" s="24">
        <v>726</v>
      </c>
      <c r="C60" s="24">
        <v>379</v>
      </c>
      <c r="D60" s="24">
        <v>347</v>
      </c>
      <c r="E60" s="25" t="s">
        <v>24</v>
      </c>
      <c r="F60" s="24">
        <v>1204</v>
      </c>
      <c r="G60" s="24">
        <v>597</v>
      </c>
      <c r="H60" s="24">
        <v>607</v>
      </c>
      <c r="I60" s="25" t="s">
        <v>25</v>
      </c>
      <c r="J60" s="24">
        <v>712</v>
      </c>
      <c r="K60" s="24">
        <v>315</v>
      </c>
      <c r="L60" s="24">
        <v>397</v>
      </c>
    </row>
    <row r="61" spans="1:12" s="97" customFormat="1" ht="15.75" customHeight="1">
      <c r="A61" s="32">
        <v>10</v>
      </c>
      <c r="B61" s="33">
        <v>152</v>
      </c>
      <c r="C61" s="34">
        <v>75</v>
      </c>
      <c r="D61" s="34">
        <v>77</v>
      </c>
      <c r="E61" s="35">
        <v>45</v>
      </c>
      <c r="F61" s="33">
        <v>275</v>
      </c>
      <c r="G61" s="34">
        <v>140</v>
      </c>
      <c r="H61" s="34">
        <v>135</v>
      </c>
      <c r="I61" s="35">
        <v>80</v>
      </c>
      <c r="J61" s="33">
        <v>154</v>
      </c>
      <c r="K61" s="34">
        <v>74</v>
      </c>
      <c r="L61" s="34">
        <v>80</v>
      </c>
    </row>
    <row r="62" spans="1:12" s="97" customFormat="1" ht="15.75" customHeight="1">
      <c r="A62" s="32">
        <v>11</v>
      </c>
      <c r="B62" s="33">
        <v>142</v>
      </c>
      <c r="C62" s="34">
        <v>73</v>
      </c>
      <c r="D62" s="34">
        <v>69</v>
      </c>
      <c r="E62" s="35">
        <v>46</v>
      </c>
      <c r="F62" s="33">
        <v>213</v>
      </c>
      <c r="G62" s="34">
        <v>111</v>
      </c>
      <c r="H62" s="34">
        <v>102</v>
      </c>
      <c r="I62" s="35">
        <v>81</v>
      </c>
      <c r="J62" s="33">
        <v>167</v>
      </c>
      <c r="K62" s="34">
        <v>68</v>
      </c>
      <c r="L62" s="34">
        <v>99</v>
      </c>
    </row>
    <row r="63" spans="1:12" s="97" customFormat="1" ht="15.75" customHeight="1">
      <c r="A63" s="32">
        <v>12</v>
      </c>
      <c r="B63" s="33">
        <v>132</v>
      </c>
      <c r="C63" s="34">
        <v>72</v>
      </c>
      <c r="D63" s="34">
        <v>60</v>
      </c>
      <c r="E63" s="35">
        <v>47</v>
      </c>
      <c r="F63" s="33">
        <v>239</v>
      </c>
      <c r="G63" s="34">
        <v>130</v>
      </c>
      <c r="H63" s="34">
        <v>109</v>
      </c>
      <c r="I63" s="35">
        <v>82</v>
      </c>
      <c r="J63" s="33">
        <v>133</v>
      </c>
      <c r="K63" s="34">
        <v>61</v>
      </c>
      <c r="L63" s="34">
        <v>72</v>
      </c>
    </row>
    <row r="64" spans="1:12" s="97" customFormat="1" ht="15.75" customHeight="1">
      <c r="A64" s="32">
        <v>13</v>
      </c>
      <c r="B64" s="33">
        <v>147</v>
      </c>
      <c r="C64" s="34">
        <v>82</v>
      </c>
      <c r="D64" s="34">
        <v>65</v>
      </c>
      <c r="E64" s="35">
        <v>48</v>
      </c>
      <c r="F64" s="33">
        <v>251</v>
      </c>
      <c r="G64" s="34">
        <v>117</v>
      </c>
      <c r="H64" s="34">
        <v>134</v>
      </c>
      <c r="I64" s="35">
        <v>83</v>
      </c>
      <c r="J64" s="33">
        <v>131</v>
      </c>
      <c r="K64" s="34">
        <v>53</v>
      </c>
      <c r="L64" s="34">
        <v>78</v>
      </c>
    </row>
    <row r="65" spans="1:12" s="97" customFormat="1" ht="18" customHeight="1">
      <c r="A65" s="40">
        <v>14</v>
      </c>
      <c r="B65" s="44">
        <v>153</v>
      </c>
      <c r="C65" s="42">
        <v>77</v>
      </c>
      <c r="D65" s="42">
        <v>76</v>
      </c>
      <c r="E65" s="43">
        <v>49</v>
      </c>
      <c r="F65" s="44">
        <v>226</v>
      </c>
      <c r="G65" s="42">
        <v>99</v>
      </c>
      <c r="H65" s="42">
        <v>127</v>
      </c>
      <c r="I65" s="43">
        <v>84</v>
      </c>
      <c r="J65" s="44">
        <v>127</v>
      </c>
      <c r="K65" s="42">
        <v>59</v>
      </c>
      <c r="L65" s="42">
        <v>68</v>
      </c>
    </row>
    <row r="66" spans="1:12" s="31" customFormat="1" ht="25.5" customHeight="1">
      <c r="A66" s="23" t="s">
        <v>26</v>
      </c>
      <c r="B66" s="24">
        <v>772</v>
      </c>
      <c r="C66" s="24">
        <v>393</v>
      </c>
      <c r="D66" s="24">
        <v>379</v>
      </c>
      <c r="E66" s="25" t="s">
        <v>27</v>
      </c>
      <c r="F66" s="24">
        <v>1084</v>
      </c>
      <c r="G66" s="24">
        <v>541</v>
      </c>
      <c r="H66" s="24">
        <v>543</v>
      </c>
      <c r="I66" s="25" t="s">
        <v>28</v>
      </c>
      <c r="J66" s="24">
        <v>441</v>
      </c>
      <c r="K66" s="24">
        <v>153</v>
      </c>
      <c r="L66" s="24">
        <v>288</v>
      </c>
    </row>
    <row r="67" spans="1:12" s="97" customFormat="1" ht="15.75" customHeight="1">
      <c r="A67" s="32">
        <v>15</v>
      </c>
      <c r="B67" s="33">
        <v>161</v>
      </c>
      <c r="C67" s="34">
        <v>75</v>
      </c>
      <c r="D67" s="34">
        <v>86</v>
      </c>
      <c r="E67" s="35">
        <v>50</v>
      </c>
      <c r="F67" s="33">
        <v>279</v>
      </c>
      <c r="G67" s="34">
        <v>136</v>
      </c>
      <c r="H67" s="34">
        <v>143</v>
      </c>
      <c r="I67" s="35">
        <v>85</v>
      </c>
      <c r="J67" s="33">
        <v>118</v>
      </c>
      <c r="K67" s="34">
        <v>41</v>
      </c>
      <c r="L67" s="34">
        <v>77</v>
      </c>
    </row>
    <row r="68" spans="1:12" s="97" customFormat="1" ht="15.75" customHeight="1">
      <c r="A68" s="32">
        <v>16</v>
      </c>
      <c r="B68" s="33">
        <v>139</v>
      </c>
      <c r="C68" s="34">
        <v>77</v>
      </c>
      <c r="D68" s="34">
        <v>62</v>
      </c>
      <c r="E68" s="35">
        <v>51</v>
      </c>
      <c r="F68" s="33">
        <v>157</v>
      </c>
      <c r="G68" s="34">
        <v>83</v>
      </c>
      <c r="H68" s="34">
        <v>74</v>
      </c>
      <c r="I68" s="35">
        <v>86</v>
      </c>
      <c r="J68" s="33">
        <v>99</v>
      </c>
      <c r="K68" s="34">
        <v>34</v>
      </c>
      <c r="L68" s="34">
        <v>65</v>
      </c>
    </row>
    <row r="69" spans="1:12" s="97" customFormat="1" ht="15.75" customHeight="1">
      <c r="A69" s="32">
        <v>17</v>
      </c>
      <c r="B69" s="33">
        <v>159</v>
      </c>
      <c r="C69" s="34">
        <v>82</v>
      </c>
      <c r="D69" s="34">
        <v>77</v>
      </c>
      <c r="E69" s="35">
        <v>52</v>
      </c>
      <c r="F69" s="33">
        <v>238</v>
      </c>
      <c r="G69" s="34">
        <v>110</v>
      </c>
      <c r="H69" s="34">
        <v>128</v>
      </c>
      <c r="I69" s="35">
        <v>87</v>
      </c>
      <c r="J69" s="33">
        <v>91</v>
      </c>
      <c r="K69" s="34">
        <v>33</v>
      </c>
      <c r="L69" s="34">
        <v>58</v>
      </c>
    </row>
    <row r="70" spans="1:12" s="97" customFormat="1" ht="15.75" customHeight="1">
      <c r="A70" s="32">
        <v>18</v>
      </c>
      <c r="B70" s="33">
        <v>149</v>
      </c>
      <c r="C70" s="34">
        <v>77</v>
      </c>
      <c r="D70" s="34">
        <v>72</v>
      </c>
      <c r="E70" s="35">
        <v>53</v>
      </c>
      <c r="F70" s="33">
        <v>214</v>
      </c>
      <c r="G70" s="34">
        <v>107</v>
      </c>
      <c r="H70" s="34">
        <v>107</v>
      </c>
      <c r="I70" s="35">
        <v>88</v>
      </c>
      <c r="J70" s="33">
        <v>63</v>
      </c>
      <c r="K70" s="34">
        <v>18</v>
      </c>
      <c r="L70" s="34">
        <v>45</v>
      </c>
    </row>
    <row r="71" spans="1:12" s="97" customFormat="1" ht="18" customHeight="1">
      <c r="A71" s="40">
        <v>19</v>
      </c>
      <c r="B71" s="44">
        <v>164</v>
      </c>
      <c r="C71" s="42">
        <v>82</v>
      </c>
      <c r="D71" s="42">
        <v>82</v>
      </c>
      <c r="E71" s="43">
        <v>54</v>
      </c>
      <c r="F71" s="44">
        <v>196</v>
      </c>
      <c r="G71" s="42">
        <v>105</v>
      </c>
      <c r="H71" s="42">
        <v>91</v>
      </c>
      <c r="I71" s="43">
        <v>89</v>
      </c>
      <c r="J71" s="44">
        <v>70</v>
      </c>
      <c r="K71" s="42">
        <v>27</v>
      </c>
      <c r="L71" s="42">
        <v>43</v>
      </c>
    </row>
    <row r="72" spans="1:12" s="31" customFormat="1" ht="25.5" customHeight="1">
      <c r="A72" s="23" t="s">
        <v>29</v>
      </c>
      <c r="B72" s="24">
        <v>765</v>
      </c>
      <c r="C72" s="24">
        <v>426</v>
      </c>
      <c r="D72" s="24">
        <v>339</v>
      </c>
      <c r="E72" s="25" t="s">
        <v>30</v>
      </c>
      <c r="F72" s="24">
        <v>978</v>
      </c>
      <c r="G72" s="24">
        <v>470</v>
      </c>
      <c r="H72" s="24">
        <v>508</v>
      </c>
      <c r="I72" s="25" t="s">
        <v>31</v>
      </c>
      <c r="J72" s="24">
        <v>202</v>
      </c>
      <c r="K72" s="24">
        <v>65</v>
      </c>
      <c r="L72" s="24">
        <v>137</v>
      </c>
    </row>
    <row r="73" spans="1:12" s="97" customFormat="1" ht="15.75" customHeight="1">
      <c r="A73" s="32">
        <v>20</v>
      </c>
      <c r="B73" s="33">
        <v>151</v>
      </c>
      <c r="C73" s="34">
        <v>88</v>
      </c>
      <c r="D73" s="34">
        <v>63</v>
      </c>
      <c r="E73" s="35">
        <v>55</v>
      </c>
      <c r="F73" s="33">
        <v>197</v>
      </c>
      <c r="G73" s="34">
        <v>97</v>
      </c>
      <c r="H73" s="34">
        <v>100</v>
      </c>
      <c r="I73" s="35">
        <v>90</v>
      </c>
      <c r="J73" s="33">
        <v>61</v>
      </c>
      <c r="K73" s="34">
        <v>23</v>
      </c>
      <c r="L73" s="34">
        <v>38</v>
      </c>
    </row>
    <row r="74" spans="1:12" s="97" customFormat="1" ht="15.75" customHeight="1">
      <c r="A74" s="32">
        <v>21</v>
      </c>
      <c r="B74" s="33">
        <v>168</v>
      </c>
      <c r="C74" s="34">
        <v>88</v>
      </c>
      <c r="D74" s="34">
        <v>80</v>
      </c>
      <c r="E74" s="35">
        <v>56</v>
      </c>
      <c r="F74" s="33">
        <v>180</v>
      </c>
      <c r="G74" s="34">
        <v>94</v>
      </c>
      <c r="H74" s="34">
        <v>86</v>
      </c>
      <c r="I74" s="35">
        <v>91</v>
      </c>
      <c r="J74" s="33">
        <v>58</v>
      </c>
      <c r="K74" s="34">
        <v>18</v>
      </c>
      <c r="L74" s="34">
        <v>40</v>
      </c>
    </row>
    <row r="75" spans="1:12" s="97" customFormat="1" ht="15.75" customHeight="1">
      <c r="A75" s="32">
        <v>22</v>
      </c>
      <c r="B75" s="33">
        <v>149</v>
      </c>
      <c r="C75" s="34">
        <v>89</v>
      </c>
      <c r="D75" s="34">
        <v>60</v>
      </c>
      <c r="E75" s="35">
        <v>57</v>
      </c>
      <c r="F75" s="33">
        <v>173</v>
      </c>
      <c r="G75" s="34">
        <v>83</v>
      </c>
      <c r="H75" s="34">
        <v>90</v>
      </c>
      <c r="I75" s="35">
        <v>92</v>
      </c>
      <c r="J75" s="33">
        <v>36</v>
      </c>
      <c r="K75" s="34">
        <v>11</v>
      </c>
      <c r="L75" s="34">
        <v>25</v>
      </c>
    </row>
    <row r="76" spans="1:12" s="97" customFormat="1" ht="15.75" customHeight="1">
      <c r="A76" s="32">
        <v>23</v>
      </c>
      <c r="B76" s="33">
        <v>148</v>
      </c>
      <c r="C76" s="34">
        <v>82</v>
      </c>
      <c r="D76" s="34">
        <v>66</v>
      </c>
      <c r="E76" s="35">
        <v>58</v>
      </c>
      <c r="F76" s="33">
        <v>209</v>
      </c>
      <c r="G76" s="34">
        <v>92</v>
      </c>
      <c r="H76" s="34">
        <v>117</v>
      </c>
      <c r="I76" s="35">
        <v>93</v>
      </c>
      <c r="J76" s="33">
        <v>31</v>
      </c>
      <c r="K76" s="34">
        <v>9</v>
      </c>
      <c r="L76" s="34">
        <v>22</v>
      </c>
    </row>
    <row r="77" spans="1:12" s="97" customFormat="1" ht="18" customHeight="1">
      <c r="A77" s="40">
        <v>24</v>
      </c>
      <c r="B77" s="44">
        <v>149</v>
      </c>
      <c r="C77" s="42">
        <v>79</v>
      </c>
      <c r="D77" s="42">
        <v>70</v>
      </c>
      <c r="E77" s="43">
        <v>59</v>
      </c>
      <c r="F77" s="44">
        <v>219</v>
      </c>
      <c r="G77" s="42">
        <v>104</v>
      </c>
      <c r="H77" s="42">
        <v>115</v>
      </c>
      <c r="I77" s="43">
        <v>94</v>
      </c>
      <c r="J77" s="44">
        <v>16</v>
      </c>
      <c r="K77" s="42">
        <v>4</v>
      </c>
      <c r="L77" s="42">
        <v>12</v>
      </c>
    </row>
    <row r="78" spans="1:12" s="31" customFormat="1" ht="25.5" customHeight="1">
      <c r="A78" s="23" t="s">
        <v>32</v>
      </c>
      <c r="B78" s="24">
        <v>707</v>
      </c>
      <c r="C78" s="24">
        <v>370</v>
      </c>
      <c r="D78" s="24">
        <v>337</v>
      </c>
      <c r="E78" s="25" t="s">
        <v>33</v>
      </c>
      <c r="F78" s="24">
        <v>952</v>
      </c>
      <c r="G78" s="24">
        <v>483</v>
      </c>
      <c r="H78" s="24">
        <v>469</v>
      </c>
      <c r="I78" s="64" t="s">
        <v>34</v>
      </c>
      <c r="J78" s="24">
        <v>44</v>
      </c>
      <c r="K78" s="24">
        <v>9</v>
      </c>
      <c r="L78" s="24">
        <v>35</v>
      </c>
    </row>
    <row r="79" spans="1:12" s="97" customFormat="1" ht="15.75" customHeight="1">
      <c r="A79" s="32">
        <v>25</v>
      </c>
      <c r="B79" s="33">
        <v>147</v>
      </c>
      <c r="C79" s="34">
        <v>79</v>
      </c>
      <c r="D79" s="34">
        <v>68</v>
      </c>
      <c r="E79" s="35">
        <v>60</v>
      </c>
      <c r="F79" s="33">
        <v>182</v>
      </c>
      <c r="G79" s="34">
        <v>98</v>
      </c>
      <c r="H79" s="34">
        <v>84</v>
      </c>
      <c r="I79" s="35">
        <v>95</v>
      </c>
      <c r="J79" s="33">
        <v>16</v>
      </c>
      <c r="K79" s="34">
        <v>5</v>
      </c>
      <c r="L79" s="34">
        <v>11</v>
      </c>
    </row>
    <row r="80" spans="1:12" s="97" customFormat="1" ht="15.75" customHeight="1">
      <c r="A80" s="32">
        <v>26</v>
      </c>
      <c r="B80" s="33">
        <v>143</v>
      </c>
      <c r="C80" s="34">
        <v>76</v>
      </c>
      <c r="D80" s="34">
        <v>67</v>
      </c>
      <c r="E80" s="35">
        <v>61</v>
      </c>
      <c r="F80" s="33">
        <v>201</v>
      </c>
      <c r="G80" s="34">
        <v>92</v>
      </c>
      <c r="H80" s="34">
        <v>109</v>
      </c>
      <c r="I80" s="35">
        <v>96</v>
      </c>
      <c r="J80" s="33">
        <v>7</v>
      </c>
      <c r="K80" s="34">
        <v>2</v>
      </c>
      <c r="L80" s="34">
        <v>5</v>
      </c>
    </row>
    <row r="81" spans="1:12" s="97" customFormat="1" ht="15.75" customHeight="1">
      <c r="A81" s="32">
        <v>27</v>
      </c>
      <c r="B81" s="33">
        <v>139</v>
      </c>
      <c r="C81" s="34">
        <v>70</v>
      </c>
      <c r="D81" s="34">
        <v>69</v>
      </c>
      <c r="E81" s="35">
        <v>62</v>
      </c>
      <c r="F81" s="33">
        <v>202</v>
      </c>
      <c r="G81" s="34">
        <v>101</v>
      </c>
      <c r="H81" s="34">
        <v>101</v>
      </c>
      <c r="I81" s="35">
        <v>97</v>
      </c>
      <c r="J81" s="33">
        <v>10</v>
      </c>
      <c r="K81" s="34">
        <v>0</v>
      </c>
      <c r="L81" s="34">
        <v>10</v>
      </c>
    </row>
    <row r="82" spans="1:12" s="97" customFormat="1" ht="15.75" customHeight="1">
      <c r="A82" s="32">
        <v>28</v>
      </c>
      <c r="B82" s="33">
        <v>137</v>
      </c>
      <c r="C82" s="34">
        <v>69</v>
      </c>
      <c r="D82" s="34">
        <v>68</v>
      </c>
      <c r="E82" s="35">
        <v>63</v>
      </c>
      <c r="F82" s="33">
        <v>177</v>
      </c>
      <c r="G82" s="34">
        <v>94</v>
      </c>
      <c r="H82" s="34">
        <v>83</v>
      </c>
      <c r="I82" s="35">
        <v>98</v>
      </c>
      <c r="J82" s="33">
        <v>3</v>
      </c>
      <c r="K82" s="34">
        <v>1</v>
      </c>
      <c r="L82" s="34">
        <v>2</v>
      </c>
    </row>
    <row r="83" spans="1:12" s="97" customFormat="1" ht="18" customHeight="1">
      <c r="A83" s="40">
        <v>29</v>
      </c>
      <c r="B83" s="44">
        <v>141</v>
      </c>
      <c r="C83" s="42">
        <v>76</v>
      </c>
      <c r="D83" s="42">
        <v>65</v>
      </c>
      <c r="E83" s="43">
        <v>64</v>
      </c>
      <c r="F83" s="44">
        <v>190</v>
      </c>
      <c r="G83" s="42">
        <v>98</v>
      </c>
      <c r="H83" s="42">
        <v>92</v>
      </c>
      <c r="I83" s="35">
        <v>99</v>
      </c>
      <c r="J83" s="33">
        <v>3</v>
      </c>
      <c r="K83" s="34">
        <v>1</v>
      </c>
      <c r="L83" s="34">
        <v>2</v>
      </c>
    </row>
    <row r="84" spans="1:12" s="31" customFormat="1" ht="25.5" customHeight="1">
      <c r="A84" s="23" t="s">
        <v>35</v>
      </c>
      <c r="B84" s="24">
        <v>843</v>
      </c>
      <c r="C84" s="24">
        <v>439</v>
      </c>
      <c r="D84" s="24">
        <v>404</v>
      </c>
      <c r="E84" s="25" t="s">
        <v>36</v>
      </c>
      <c r="F84" s="24">
        <v>1152</v>
      </c>
      <c r="G84" s="24">
        <v>565</v>
      </c>
      <c r="H84" s="24">
        <v>587</v>
      </c>
      <c r="I84" s="68">
        <v>100</v>
      </c>
      <c r="J84" s="69">
        <v>2</v>
      </c>
      <c r="K84" s="70">
        <v>0</v>
      </c>
      <c r="L84" s="70">
        <v>2</v>
      </c>
    </row>
    <row r="85" spans="1:12" s="97" customFormat="1" ht="15.75" customHeight="1">
      <c r="A85" s="32">
        <v>30</v>
      </c>
      <c r="B85" s="33">
        <v>145</v>
      </c>
      <c r="C85" s="34">
        <v>82</v>
      </c>
      <c r="D85" s="34">
        <v>63</v>
      </c>
      <c r="E85" s="35">
        <v>65</v>
      </c>
      <c r="F85" s="33">
        <v>204</v>
      </c>
      <c r="G85" s="34">
        <v>102</v>
      </c>
      <c r="H85" s="34">
        <v>102</v>
      </c>
      <c r="I85" s="35">
        <v>101</v>
      </c>
      <c r="J85" s="33">
        <v>1</v>
      </c>
      <c r="K85" s="34">
        <v>0</v>
      </c>
      <c r="L85" s="34">
        <v>1</v>
      </c>
    </row>
    <row r="86" spans="1:12" s="97" customFormat="1" ht="15.75" customHeight="1">
      <c r="A86" s="32">
        <v>31</v>
      </c>
      <c r="B86" s="33">
        <v>201</v>
      </c>
      <c r="C86" s="34">
        <v>119</v>
      </c>
      <c r="D86" s="34">
        <v>82</v>
      </c>
      <c r="E86" s="35">
        <v>66</v>
      </c>
      <c r="F86" s="33">
        <v>215</v>
      </c>
      <c r="G86" s="34">
        <v>115</v>
      </c>
      <c r="H86" s="34">
        <v>100</v>
      </c>
      <c r="I86" s="35">
        <v>102</v>
      </c>
      <c r="J86" s="33">
        <v>1</v>
      </c>
      <c r="K86" s="34">
        <v>0</v>
      </c>
      <c r="L86" s="34">
        <v>1</v>
      </c>
    </row>
    <row r="87" spans="1:12" s="97" customFormat="1" ht="15.75" customHeight="1">
      <c r="A87" s="32">
        <v>32</v>
      </c>
      <c r="B87" s="33">
        <v>165</v>
      </c>
      <c r="C87" s="34">
        <v>77</v>
      </c>
      <c r="D87" s="34">
        <v>88</v>
      </c>
      <c r="E87" s="35">
        <v>67</v>
      </c>
      <c r="F87" s="33">
        <v>227</v>
      </c>
      <c r="G87" s="34">
        <v>116</v>
      </c>
      <c r="H87" s="34">
        <v>111</v>
      </c>
      <c r="I87" s="35">
        <v>103</v>
      </c>
      <c r="J87" s="33">
        <v>0</v>
      </c>
      <c r="K87" s="34">
        <v>0</v>
      </c>
      <c r="L87" s="34">
        <v>0</v>
      </c>
    </row>
    <row r="88" spans="1:12" s="97" customFormat="1" ht="15.75" customHeight="1">
      <c r="A88" s="32">
        <v>33</v>
      </c>
      <c r="B88" s="33">
        <v>164</v>
      </c>
      <c r="C88" s="34">
        <v>79</v>
      </c>
      <c r="D88" s="34">
        <v>85</v>
      </c>
      <c r="E88" s="35">
        <v>68</v>
      </c>
      <c r="F88" s="33">
        <v>235</v>
      </c>
      <c r="G88" s="34">
        <v>111</v>
      </c>
      <c r="H88" s="34">
        <v>124</v>
      </c>
      <c r="I88" s="72" t="s">
        <v>37</v>
      </c>
      <c r="J88" s="44">
        <v>1</v>
      </c>
      <c r="K88" s="42">
        <v>0</v>
      </c>
      <c r="L88" s="42">
        <v>1</v>
      </c>
    </row>
    <row r="89" spans="1:12" s="97" customFormat="1" ht="21" customHeight="1" thickBot="1">
      <c r="A89" s="74">
        <v>34</v>
      </c>
      <c r="B89" s="33">
        <v>168</v>
      </c>
      <c r="C89" s="34">
        <v>82</v>
      </c>
      <c r="D89" s="34">
        <v>86</v>
      </c>
      <c r="E89" s="35">
        <v>69</v>
      </c>
      <c r="F89" s="33">
        <v>271</v>
      </c>
      <c r="G89" s="34">
        <v>121</v>
      </c>
      <c r="H89" s="34">
        <v>150</v>
      </c>
      <c r="I89" s="75" t="s">
        <v>8</v>
      </c>
      <c r="J89" s="69">
        <v>15779</v>
      </c>
      <c r="K89" s="69">
        <v>7749</v>
      </c>
      <c r="L89" s="69">
        <v>8030</v>
      </c>
    </row>
    <row r="90" spans="1:12" s="106" customFormat="1" ht="24" customHeight="1" thickTop="1" thickBot="1">
      <c r="A90" s="81" t="s">
        <v>38</v>
      </c>
      <c r="B90" s="82">
        <v>2047</v>
      </c>
      <c r="C90" s="83">
        <v>1092</v>
      </c>
      <c r="D90" s="83">
        <v>955</v>
      </c>
      <c r="E90" s="84" t="s">
        <v>39</v>
      </c>
      <c r="F90" s="83">
        <v>9330</v>
      </c>
      <c r="G90" s="83">
        <v>4723</v>
      </c>
      <c r="H90" s="83">
        <v>4607</v>
      </c>
      <c r="I90" s="85" t="s">
        <v>40</v>
      </c>
      <c r="J90" s="83">
        <v>4402</v>
      </c>
      <c r="K90" s="83">
        <v>1934</v>
      </c>
      <c r="L90" s="83">
        <v>2468</v>
      </c>
    </row>
    <row r="95" spans="1:12" s="113" customFormat="1">
      <c r="A95" s="95"/>
      <c r="B95" s="110"/>
      <c r="C95" s="110"/>
      <c r="D95" s="110"/>
      <c r="E95" s="111"/>
      <c r="F95" s="112"/>
      <c r="I95" s="111"/>
      <c r="J95" s="112"/>
    </row>
    <row r="96" spans="1:12" s="113" customFormat="1">
      <c r="A96" s="95"/>
      <c r="B96" s="110"/>
      <c r="C96" s="110"/>
      <c r="D96" s="110"/>
      <c r="E96" s="111"/>
      <c r="F96" s="112"/>
      <c r="I96" s="111"/>
      <c r="J96" s="112"/>
    </row>
    <row r="97" spans="1:10" s="113" customFormat="1">
      <c r="A97" s="95"/>
      <c r="B97" s="110"/>
      <c r="C97" s="110"/>
      <c r="D97" s="110"/>
      <c r="E97" s="111"/>
      <c r="F97" s="112"/>
      <c r="I97" s="111"/>
      <c r="J97" s="112"/>
    </row>
    <row r="98" spans="1:10" s="113" customFormat="1">
      <c r="A98" s="95"/>
      <c r="B98" s="110"/>
      <c r="C98" s="110"/>
      <c r="D98" s="110"/>
      <c r="E98" s="111"/>
      <c r="F98" s="112"/>
      <c r="I98" s="111"/>
      <c r="J98" s="112"/>
    </row>
    <row r="99" spans="1:10" s="113" customFormat="1">
      <c r="A99" s="95"/>
      <c r="B99" s="110"/>
      <c r="C99" s="110"/>
      <c r="D99" s="110"/>
      <c r="E99" s="111"/>
      <c r="F99" s="112"/>
      <c r="I99" s="111"/>
      <c r="J99" s="112"/>
    </row>
    <row r="100" spans="1:10" s="113" customFormat="1">
      <c r="A100" s="95"/>
      <c r="B100" s="110"/>
      <c r="C100" s="110"/>
      <c r="D100" s="110"/>
      <c r="E100" s="111"/>
      <c r="F100" s="112"/>
      <c r="I100" s="111"/>
      <c r="J100" s="112"/>
    </row>
    <row r="101" spans="1:10" s="113" customFormat="1">
      <c r="A101" s="95"/>
      <c r="B101" s="110"/>
      <c r="C101" s="110"/>
      <c r="D101" s="110"/>
      <c r="E101" s="111"/>
      <c r="F101" s="112"/>
      <c r="I101" s="111"/>
      <c r="J101" s="112"/>
    </row>
    <row r="102" spans="1:10" s="113" customFormat="1">
      <c r="A102" s="95"/>
      <c r="B102" s="110"/>
      <c r="C102" s="110"/>
      <c r="D102" s="110"/>
      <c r="E102" s="111"/>
      <c r="F102" s="112"/>
      <c r="I102" s="111"/>
      <c r="J102" s="112"/>
    </row>
    <row r="103" spans="1:10" s="113" customFormat="1">
      <c r="A103" s="95"/>
      <c r="B103" s="110"/>
      <c r="C103" s="110"/>
      <c r="D103" s="110"/>
      <c r="E103" s="111"/>
      <c r="F103" s="112"/>
      <c r="I103" s="111"/>
      <c r="J103" s="112"/>
    </row>
    <row r="104" spans="1:10" s="113" customFormat="1">
      <c r="A104" s="95"/>
      <c r="B104" s="110"/>
      <c r="C104" s="110"/>
      <c r="D104" s="110"/>
      <c r="E104" s="111"/>
      <c r="F104" s="112"/>
      <c r="I104" s="111"/>
      <c r="J104" s="112"/>
    </row>
    <row r="105" spans="1:10" s="113" customFormat="1">
      <c r="A105" s="95"/>
      <c r="B105" s="110"/>
      <c r="C105" s="110"/>
      <c r="D105" s="110"/>
      <c r="E105" s="111"/>
      <c r="F105" s="112"/>
      <c r="I105" s="111"/>
      <c r="J105" s="112"/>
    </row>
    <row r="106" spans="1:10" s="113" customFormat="1">
      <c r="A106" s="95"/>
      <c r="B106" s="110"/>
      <c r="C106" s="110"/>
      <c r="D106" s="110"/>
      <c r="E106" s="111"/>
      <c r="F106" s="112"/>
      <c r="I106" s="111"/>
      <c r="J106" s="112"/>
    </row>
    <row r="107" spans="1:10" s="113" customFormat="1">
      <c r="A107" s="95"/>
      <c r="B107" s="110"/>
      <c r="C107" s="110"/>
      <c r="D107" s="110"/>
      <c r="E107" s="111"/>
      <c r="F107" s="112"/>
      <c r="I107" s="111"/>
      <c r="J107" s="112"/>
    </row>
    <row r="108" spans="1:10" s="113" customFormat="1">
      <c r="A108" s="95"/>
      <c r="B108" s="110"/>
      <c r="C108" s="110"/>
      <c r="D108" s="110"/>
      <c r="E108" s="111"/>
      <c r="F108" s="112"/>
      <c r="I108" s="111"/>
      <c r="J108" s="112"/>
    </row>
    <row r="109" spans="1:10" s="113" customFormat="1">
      <c r="A109" s="95"/>
      <c r="B109" s="110"/>
      <c r="C109" s="110"/>
      <c r="D109" s="110"/>
      <c r="E109" s="111"/>
      <c r="F109" s="112"/>
      <c r="I109" s="111"/>
      <c r="J109" s="112"/>
    </row>
    <row r="110" spans="1:10" s="113" customFormat="1">
      <c r="A110" s="95"/>
      <c r="B110" s="110"/>
      <c r="C110" s="110"/>
      <c r="D110" s="110"/>
      <c r="E110" s="111"/>
      <c r="F110" s="112"/>
      <c r="I110" s="111"/>
      <c r="J110" s="112"/>
    </row>
    <row r="111" spans="1:10" s="113" customFormat="1">
      <c r="A111" s="95"/>
      <c r="B111" s="110"/>
      <c r="C111" s="110"/>
      <c r="D111" s="110"/>
      <c r="E111" s="111"/>
      <c r="F111" s="112"/>
      <c r="I111" s="111"/>
      <c r="J111" s="112"/>
    </row>
    <row r="112" spans="1:10" s="113" customFormat="1">
      <c r="A112" s="95"/>
      <c r="B112" s="110"/>
      <c r="C112" s="110"/>
      <c r="D112" s="110"/>
      <c r="E112" s="111"/>
      <c r="F112" s="112"/>
      <c r="I112" s="111"/>
      <c r="J112" s="112"/>
    </row>
    <row r="113" spans="1:10" s="113" customFormat="1">
      <c r="A113" s="95"/>
      <c r="B113" s="110"/>
      <c r="C113" s="110"/>
      <c r="D113" s="110"/>
      <c r="E113" s="111"/>
      <c r="F113" s="112"/>
      <c r="I113" s="111"/>
      <c r="J113" s="112"/>
    </row>
    <row r="114" spans="1:10" s="113" customFormat="1">
      <c r="A114" s="95"/>
      <c r="B114" s="110"/>
      <c r="C114" s="110"/>
      <c r="D114" s="110"/>
      <c r="E114" s="111"/>
      <c r="F114" s="112"/>
      <c r="I114" s="111"/>
      <c r="J114" s="112"/>
    </row>
    <row r="115" spans="1:10" s="113" customFormat="1">
      <c r="A115" s="95"/>
      <c r="B115" s="110"/>
      <c r="C115" s="110"/>
      <c r="D115" s="110"/>
      <c r="E115" s="111"/>
      <c r="F115" s="112"/>
      <c r="I115" s="111"/>
      <c r="J115" s="112"/>
    </row>
    <row r="116" spans="1:10" s="113" customFormat="1">
      <c r="A116" s="95"/>
      <c r="B116" s="110"/>
      <c r="C116" s="110"/>
      <c r="D116" s="110"/>
      <c r="E116" s="111"/>
      <c r="F116" s="112"/>
      <c r="I116" s="111"/>
      <c r="J116" s="112"/>
    </row>
    <row r="117" spans="1:10" s="113" customFormat="1">
      <c r="A117" s="95"/>
      <c r="B117" s="110"/>
      <c r="C117" s="110"/>
      <c r="D117" s="110"/>
      <c r="E117" s="111"/>
      <c r="F117" s="112"/>
      <c r="I117" s="111"/>
      <c r="J117" s="112"/>
    </row>
    <row r="118" spans="1:10" s="113" customFormat="1">
      <c r="A118" s="95"/>
      <c r="B118" s="110"/>
      <c r="C118" s="110"/>
      <c r="D118" s="110"/>
      <c r="E118" s="111"/>
      <c r="F118" s="112"/>
      <c r="I118" s="111"/>
      <c r="J118" s="112"/>
    </row>
    <row r="119" spans="1:10" s="113" customFormat="1">
      <c r="A119" s="95"/>
      <c r="B119" s="110"/>
      <c r="C119" s="110"/>
      <c r="D119" s="110"/>
      <c r="E119" s="111"/>
      <c r="F119" s="112"/>
      <c r="I119" s="111"/>
      <c r="J119" s="112"/>
    </row>
    <row r="120" spans="1:10" s="113" customFormat="1">
      <c r="A120" s="95"/>
      <c r="B120" s="110"/>
      <c r="C120" s="110"/>
      <c r="D120" s="110"/>
      <c r="E120" s="111"/>
      <c r="F120" s="112"/>
      <c r="I120" s="111"/>
      <c r="J120" s="112"/>
    </row>
    <row r="121" spans="1:10" s="113" customFormat="1">
      <c r="A121" s="95"/>
      <c r="B121" s="110"/>
      <c r="C121" s="110"/>
      <c r="D121" s="110"/>
      <c r="E121" s="111"/>
      <c r="F121" s="112"/>
      <c r="I121" s="111"/>
      <c r="J121" s="112"/>
    </row>
    <row r="122" spans="1:10" s="113" customFormat="1">
      <c r="A122" s="95"/>
      <c r="B122" s="110"/>
      <c r="C122" s="110"/>
      <c r="D122" s="110"/>
      <c r="E122" s="111"/>
      <c r="F122" s="112"/>
      <c r="I122" s="111"/>
      <c r="J122" s="112"/>
    </row>
    <row r="123" spans="1:10" s="113" customFormat="1">
      <c r="A123" s="95"/>
      <c r="B123" s="110"/>
      <c r="C123" s="110"/>
      <c r="D123" s="110"/>
      <c r="E123" s="111"/>
      <c r="F123" s="112"/>
      <c r="I123" s="111"/>
      <c r="J123" s="112"/>
    </row>
    <row r="124" spans="1:10" s="113" customFormat="1">
      <c r="A124" s="95"/>
      <c r="B124" s="110"/>
      <c r="C124" s="110"/>
      <c r="D124" s="110"/>
      <c r="E124" s="111"/>
      <c r="F124" s="112"/>
      <c r="I124" s="111"/>
      <c r="J124" s="112"/>
    </row>
    <row r="125" spans="1:10" s="113" customFormat="1">
      <c r="A125" s="95"/>
      <c r="B125" s="110"/>
      <c r="C125" s="110"/>
      <c r="D125" s="110"/>
      <c r="E125" s="111"/>
      <c r="F125" s="112"/>
      <c r="I125" s="111"/>
      <c r="J125" s="112"/>
    </row>
    <row r="126" spans="1:10" s="113" customFormat="1">
      <c r="A126" s="95"/>
      <c r="B126" s="110"/>
      <c r="C126" s="110"/>
      <c r="D126" s="110"/>
      <c r="E126" s="111"/>
      <c r="F126" s="112"/>
      <c r="I126" s="111"/>
      <c r="J126" s="112"/>
    </row>
    <row r="127" spans="1:10" s="113" customFormat="1">
      <c r="A127" s="95"/>
      <c r="B127" s="110"/>
      <c r="C127" s="110"/>
      <c r="D127" s="110"/>
      <c r="E127" s="111"/>
      <c r="F127" s="112"/>
      <c r="I127" s="111"/>
      <c r="J127" s="112"/>
    </row>
    <row r="128" spans="1:10" s="113" customFormat="1">
      <c r="A128" s="95"/>
      <c r="B128" s="110"/>
      <c r="C128" s="110"/>
      <c r="D128" s="110"/>
      <c r="E128" s="111"/>
      <c r="F128" s="112"/>
      <c r="I128" s="111"/>
      <c r="J128" s="112"/>
    </row>
    <row r="129" spans="1:10" s="113" customFormat="1">
      <c r="A129" s="95"/>
      <c r="B129" s="110"/>
      <c r="C129" s="110"/>
      <c r="D129" s="110"/>
      <c r="E129" s="111"/>
      <c r="F129" s="112"/>
      <c r="I129" s="111"/>
      <c r="J129" s="112"/>
    </row>
    <row r="130" spans="1:10" s="113" customFormat="1">
      <c r="A130" s="95"/>
      <c r="B130" s="110"/>
      <c r="C130" s="110"/>
      <c r="D130" s="110"/>
      <c r="E130" s="111"/>
      <c r="F130" s="112"/>
      <c r="I130" s="111"/>
      <c r="J130" s="112"/>
    </row>
    <row r="131" spans="1:10" s="113" customFormat="1">
      <c r="A131" s="95"/>
      <c r="B131" s="110"/>
      <c r="C131" s="110"/>
      <c r="D131" s="110"/>
      <c r="E131" s="111"/>
      <c r="F131" s="112"/>
      <c r="I131" s="111"/>
      <c r="J131" s="112"/>
    </row>
    <row r="132" spans="1:10" s="113" customFormat="1">
      <c r="A132" s="95"/>
      <c r="B132" s="110"/>
      <c r="C132" s="110"/>
      <c r="D132" s="110"/>
      <c r="E132" s="111"/>
      <c r="F132" s="112"/>
      <c r="I132" s="111"/>
      <c r="J132" s="112"/>
    </row>
    <row r="133" spans="1:10" s="113" customFormat="1">
      <c r="A133" s="95"/>
      <c r="B133" s="110"/>
      <c r="C133" s="110"/>
      <c r="D133" s="110"/>
      <c r="E133" s="111"/>
      <c r="F133" s="112"/>
      <c r="I133" s="111"/>
      <c r="J133" s="112"/>
    </row>
    <row r="134" spans="1:10" s="113" customFormat="1">
      <c r="A134" s="95"/>
      <c r="B134" s="110"/>
      <c r="C134" s="110"/>
      <c r="D134" s="110"/>
      <c r="E134" s="111"/>
      <c r="F134" s="112"/>
      <c r="I134" s="111"/>
      <c r="J134" s="112"/>
    </row>
    <row r="135" spans="1:10" s="113" customFormat="1">
      <c r="A135" s="95"/>
      <c r="B135" s="110"/>
      <c r="C135" s="110"/>
      <c r="D135" s="110"/>
      <c r="E135" s="111"/>
      <c r="F135" s="112"/>
      <c r="I135" s="111"/>
      <c r="J135" s="112"/>
    </row>
    <row r="136" spans="1:10" s="113" customFormat="1">
      <c r="A136" s="95"/>
      <c r="B136" s="110"/>
      <c r="C136" s="110"/>
      <c r="D136" s="110"/>
      <c r="E136" s="111"/>
      <c r="F136" s="112"/>
      <c r="I136" s="111"/>
      <c r="J136" s="112"/>
    </row>
    <row r="137" spans="1:10" s="113" customFormat="1">
      <c r="A137" s="95"/>
      <c r="B137" s="110"/>
      <c r="C137" s="110"/>
      <c r="D137" s="110"/>
      <c r="E137" s="111"/>
      <c r="F137" s="112"/>
      <c r="I137" s="111"/>
      <c r="J137" s="112"/>
    </row>
    <row r="138" spans="1:10" s="113" customFormat="1">
      <c r="A138" s="95"/>
      <c r="B138" s="110"/>
      <c r="C138" s="110"/>
      <c r="D138" s="110"/>
      <c r="E138" s="111"/>
      <c r="F138" s="112"/>
      <c r="I138" s="111"/>
      <c r="J138" s="112"/>
    </row>
    <row r="139" spans="1:10" s="113" customFormat="1">
      <c r="A139" s="95"/>
      <c r="B139" s="110"/>
      <c r="C139" s="110"/>
      <c r="D139" s="110"/>
      <c r="E139" s="111"/>
      <c r="F139" s="112"/>
      <c r="I139" s="111"/>
      <c r="J139" s="112"/>
    </row>
    <row r="140" spans="1:10" s="113" customFormat="1">
      <c r="A140" s="95"/>
      <c r="B140" s="110"/>
      <c r="C140" s="110"/>
      <c r="D140" s="110"/>
      <c r="E140" s="111"/>
      <c r="F140" s="112"/>
      <c r="I140" s="111"/>
      <c r="J140" s="112"/>
    </row>
    <row r="141" spans="1:10" s="113" customFormat="1">
      <c r="A141" s="95"/>
      <c r="B141" s="110"/>
      <c r="C141" s="110"/>
      <c r="D141" s="110"/>
      <c r="E141" s="111"/>
      <c r="F141" s="112"/>
      <c r="I141" s="111"/>
      <c r="J141" s="112"/>
    </row>
    <row r="142" spans="1:10" s="113" customFormat="1">
      <c r="A142" s="95"/>
      <c r="B142" s="110"/>
      <c r="C142" s="110"/>
      <c r="D142" s="110"/>
      <c r="E142" s="111"/>
      <c r="F142" s="112"/>
      <c r="I142" s="111"/>
      <c r="J142" s="112"/>
    </row>
    <row r="143" spans="1:10" s="113" customFormat="1">
      <c r="A143" s="95"/>
      <c r="B143" s="110"/>
      <c r="C143" s="110"/>
      <c r="D143" s="110"/>
      <c r="E143" s="111"/>
      <c r="F143" s="112"/>
      <c r="I143" s="111"/>
      <c r="J143" s="112"/>
    </row>
    <row r="144" spans="1:10" s="113" customFormat="1">
      <c r="A144" s="95"/>
      <c r="B144" s="110"/>
      <c r="C144" s="110"/>
      <c r="D144" s="110"/>
      <c r="E144" s="111"/>
      <c r="F144" s="112"/>
      <c r="I144" s="111"/>
      <c r="J144" s="112"/>
    </row>
    <row r="145" spans="1:10" s="113" customFormat="1">
      <c r="A145" s="95"/>
      <c r="B145" s="110"/>
      <c r="C145" s="110"/>
      <c r="D145" s="110"/>
      <c r="E145" s="111"/>
      <c r="F145" s="112"/>
      <c r="I145" s="111"/>
      <c r="J145" s="112"/>
    </row>
    <row r="146" spans="1:10" s="113" customFormat="1">
      <c r="A146" s="95"/>
      <c r="B146" s="110"/>
      <c r="C146" s="110"/>
      <c r="D146" s="110"/>
      <c r="E146" s="111"/>
      <c r="F146" s="112"/>
      <c r="I146" s="111"/>
      <c r="J146" s="112"/>
    </row>
    <row r="147" spans="1:10" s="113" customFormat="1">
      <c r="A147" s="95"/>
      <c r="B147" s="110"/>
      <c r="C147" s="110"/>
      <c r="D147" s="110"/>
      <c r="E147" s="111"/>
      <c r="F147" s="112"/>
      <c r="I147" s="111"/>
      <c r="J147" s="112"/>
    </row>
    <row r="148" spans="1:10" s="113" customFormat="1">
      <c r="A148" s="95"/>
      <c r="B148" s="110"/>
      <c r="C148" s="110"/>
      <c r="D148" s="110"/>
      <c r="E148" s="111"/>
      <c r="F148" s="112"/>
      <c r="I148" s="111"/>
      <c r="J148" s="112"/>
    </row>
    <row r="149" spans="1:10" s="113" customFormat="1">
      <c r="A149" s="95"/>
      <c r="B149" s="110"/>
      <c r="C149" s="110"/>
      <c r="D149" s="110"/>
      <c r="E149" s="111"/>
      <c r="F149" s="112"/>
      <c r="I149" s="111"/>
      <c r="J149" s="112"/>
    </row>
    <row r="150" spans="1:10" s="113" customFormat="1">
      <c r="A150" s="95"/>
      <c r="B150" s="110"/>
      <c r="C150" s="110"/>
      <c r="D150" s="110"/>
      <c r="E150" s="111"/>
      <c r="F150" s="112"/>
      <c r="I150" s="111"/>
      <c r="J150" s="112"/>
    </row>
    <row r="151" spans="1:10" s="113" customFormat="1">
      <c r="A151" s="95"/>
      <c r="B151" s="110"/>
      <c r="C151" s="110"/>
      <c r="D151" s="110"/>
      <c r="E151" s="111"/>
      <c r="F151" s="112"/>
      <c r="I151" s="111"/>
      <c r="J151" s="112"/>
    </row>
    <row r="152" spans="1:10" s="113" customFormat="1">
      <c r="A152" s="95"/>
      <c r="B152" s="110"/>
      <c r="C152" s="110"/>
      <c r="D152" s="110"/>
      <c r="E152" s="111"/>
      <c r="F152" s="112"/>
      <c r="I152" s="111"/>
      <c r="J152" s="112"/>
    </row>
    <row r="153" spans="1:10" s="113" customFormat="1">
      <c r="A153" s="95"/>
      <c r="B153" s="110"/>
      <c r="C153" s="110"/>
      <c r="D153" s="110"/>
      <c r="E153" s="111"/>
      <c r="F153" s="112"/>
      <c r="I153" s="111"/>
      <c r="J153" s="112"/>
    </row>
    <row r="154" spans="1:10" s="113" customFormat="1">
      <c r="A154" s="95"/>
      <c r="B154" s="110"/>
      <c r="C154" s="110"/>
      <c r="D154" s="110"/>
      <c r="E154" s="111"/>
      <c r="F154" s="112"/>
      <c r="I154" s="111"/>
      <c r="J154" s="112"/>
    </row>
    <row r="155" spans="1:10" s="113" customFormat="1">
      <c r="A155" s="95"/>
      <c r="B155" s="110"/>
      <c r="C155" s="110"/>
      <c r="D155" s="110"/>
      <c r="E155" s="111"/>
      <c r="F155" s="112"/>
      <c r="I155" s="111"/>
      <c r="J155" s="112"/>
    </row>
    <row r="156" spans="1:10" s="113" customFormat="1">
      <c r="A156" s="95"/>
      <c r="B156" s="110"/>
      <c r="C156" s="110"/>
      <c r="D156" s="110"/>
      <c r="E156" s="111"/>
      <c r="F156" s="112"/>
      <c r="I156" s="111"/>
      <c r="J156" s="112"/>
    </row>
    <row r="157" spans="1:10" s="113" customFormat="1">
      <c r="A157" s="95"/>
      <c r="B157" s="110"/>
      <c r="C157" s="110"/>
      <c r="D157" s="110"/>
      <c r="E157" s="111"/>
      <c r="F157" s="112"/>
      <c r="I157" s="111"/>
      <c r="J157" s="112"/>
    </row>
    <row r="158" spans="1:10" s="113" customFormat="1">
      <c r="A158" s="95"/>
      <c r="B158" s="110"/>
      <c r="C158" s="110"/>
      <c r="D158" s="110"/>
      <c r="E158" s="111"/>
      <c r="F158" s="112"/>
      <c r="I158" s="111"/>
      <c r="J158" s="112"/>
    </row>
    <row r="159" spans="1:10" s="113" customFormat="1">
      <c r="A159" s="95"/>
      <c r="B159" s="110"/>
      <c r="C159" s="110"/>
      <c r="D159" s="110"/>
      <c r="E159" s="111"/>
      <c r="F159" s="112"/>
      <c r="I159" s="111"/>
      <c r="J159" s="112"/>
    </row>
    <row r="160" spans="1:10" s="113" customFormat="1">
      <c r="A160" s="95"/>
      <c r="B160" s="110"/>
      <c r="C160" s="110"/>
      <c r="D160" s="110"/>
      <c r="E160" s="111"/>
      <c r="F160" s="112"/>
      <c r="I160" s="111"/>
      <c r="J160" s="112"/>
    </row>
    <row r="161" spans="1:10" s="113" customFormat="1">
      <c r="A161" s="95"/>
      <c r="B161" s="110"/>
      <c r="C161" s="110"/>
      <c r="D161" s="110"/>
      <c r="E161" s="111"/>
      <c r="F161" s="112"/>
      <c r="I161" s="111"/>
      <c r="J161" s="112"/>
    </row>
    <row r="162" spans="1:10" s="113" customFormat="1">
      <c r="A162" s="95"/>
      <c r="B162" s="110"/>
      <c r="C162" s="110"/>
      <c r="D162" s="110"/>
      <c r="E162" s="111"/>
      <c r="F162" s="112"/>
      <c r="I162" s="111"/>
      <c r="J162" s="112"/>
    </row>
    <row r="163" spans="1:10" s="113" customFormat="1">
      <c r="A163" s="95"/>
      <c r="B163" s="110"/>
      <c r="C163" s="110"/>
      <c r="D163" s="110"/>
      <c r="E163" s="111"/>
      <c r="F163" s="112"/>
      <c r="I163" s="111"/>
      <c r="J163" s="112"/>
    </row>
    <row r="164" spans="1:10" s="113" customFormat="1">
      <c r="A164" s="95"/>
      <c r="B164" s="110"/>
      <c r="C164" s="110"/>
      <c r="D164" s="110"/>
      <c r="E164" s="111"/>
      <c r="F164" s="112"/>
      <c r="I164" s="111"/>
      <c r="J164" s="112"/>
    </row>
    <row r="165" spans="1:10" s="113" customFormat="1">
      <c r="A165" s="95"/>
      <c r="B165" s="110"/>
      <c r="C165" s="110"/>
      <c r="D165" s="110"/>
      <c r="E165" s="111"/>
      <c r="F165" s="112"/>
      <c r="I165" s="111"/>
      <c r="J165" s="112"/>
    </row>
    <row r="166" spans="1:10" s="113" customFormat="1">
      <c r="A166" s="95"/>
      <c r="B166" s="110"/>
      <c r="C166" s="110"/>
      <c r="D166" s="110"/>
      <c r="E166" s="111"/>
      <c r="F166" s="112"/>
      <c r="I166" s="111"/>
      <c r="J166" s="112"/>
    </row>
    <row r="167" spans="1:10" s="113" customFormat="1">
      <c r="A167" s="95"/>
      <c r="B167" s="110"/>
      <c r="C167" s="110"/>
      <c r="D167" s="110"/>
      <c r="E167" s="111"/>
      <c r="F167" s="112"/>
      <c r="I167" s="111"/>
      <c r="J167" s="112"/>
    </row>
    <row r="168" spans="1:10" s="113" customFormat="1">
      <c r="A168" s="95"/>
      <c r="B168" s="110"/>
      <c r="C168" s="110"/>
      <c r="D168" s="110"/>
      <c r="E168" s="111"/>
      <c r="F168" s="112"/>
      <c r="I168" s="111"/>
      <c r="J168" s="112"/>
    </row>
    <row r="169" spans="1:10" s="113" customFormat="1">
      <c r="A169" s="95"/>
      <c r="B169" s="110"/>
      <c r="C169" s="110"/>
      <c r="D169" s="110"/>
      <c r="E169" s="111"/>
      <c r="F169" s="112"/>
      <c r="I169" s="111"/>
      <c r="J169" s="112"/>
    </row>
    <row r="170" spans="1:10" s="113" customFormat="1">
      <c r="A170" s="95"/>
      <c r="B170" s="110"/>
      <c r="C170" s="110"/>
      <c r="D170" s="110"/>
      <c r="E170" s="111"/>
      <c r="F170" s="112"/>
      <c r="I170" s="111"/>
      <c r="J170" s="112"/>
    </row>
    <row r="171" spans="1:10" s="113" customFormat="1">
      <c r="A171" s="95"/>
      <c r="B171" s="110"/>
      <c r="C171" s="110"/>
      <c r="D171" s="110"/>
      <c r="E171" s="111"/>
      <c r="F171" s="112"/>
      <c r="I171" s="111"/>
      <c r="J171" s="112"/>
    </row>
    <row r="172" spans="1:10" s="113" customFormat="1">
      <c r="A172" s="95"/>
      <c r="B172" s="110"/>
      <c r="C172" s="110"/>
      <c r="D172" s="110"/>
      <c r="E172" s="111"/>
      <c r="F172" s="112"/>
      <c r="I172" s="111"/>
      <c r="J172" s="112"/>
    </row>
    <row r="173" spans="1:10" s="113" customFormat="1">
      <c r="A173" s="95"/>
      <c r="B173" s="110"/>
      <c r="C173" s="110"/>
      <c r="D173" s="110"/>
      <c r="E173" s="111"/>
      <c r="F173" s="112"/>
      <c r="I173" s="111"/>
      <c r="J173" s="112"/>
    </row>
    <row r="174" spans="1:10" s="113" customFormat="1">
      <c r="A174" s="95"/>
      <c r="B174" s="110"/>
      <c r="C174" s="110"/>
      <c r="D174" s="110"/>
      <c r="E174" s="111"/>
      <c r="F174" s="112"/>
      <c r="I174" s="111"/>
      <c r="J174" s="112"/>
    </row>
    <row r="175" spans="1:10" s="113" customFormat="1">
      <c r="A175" s="95"/>
      <c r="B175" s="110"/>
      <c r="C175" s="110"/>
      <c r="D175" s="110"/>
      <c r="E175" s="111"/>
      <c r="F175" s="112"/>
      <c r="I175" s="111"/>
      <c r="J175" s="112"/>
    </row>
    <row r="176" spans="1:10" s="113" customFormat="1">
      <c r="A176" s="95"/>
      <c r="B176" s="110"/>
      <c r="C176" s="110"/>
      <c r="D176" s="110"/>
      <c r="E176" s="111"/>
      <c r="F176" s="112"/>
      <c r="I176" s="111"/>
      <c r="J176" s="112"/>
    </row>
    <row r="177" spans="1:10" s="113" customFormat="1">
      <c r="A177" s="95"/>
      <c r="B177" s="110"/>
      <c r="C177" s="110"/>
      <c r="D177" s="110"/>
      <c r="E177" s="111"/>
      <c r="F177" s="112"/>
      <c r="I177" s="111"/>
      <c r="J177" s="112"/>
    </row>
    <row r="178" spans="1:10" s="113" customFormat="1">
      <c r="A178" s="95"/>
      <c r="B178" s="110"/>
      <c r="C178" s="110"/>
      <c r="D178" s="110"/>
      <c r="E178" s="111"/>
      <c r="F178" s="112"/>
      <c r="I178" s="111"/>
      <c r="J178" s="112"/>
    </row>
    <row r="179" spans="1:10" s="113" customFormat="1">
      <c r="A179" s="95"/>
      <c r="B179" s="110"/>
      <c r="C179" s="110"/>
      <c r="D179" s="110"/>
      <c r="E179" s="111"/>
      <c r="F179" s="112"/>
      <c r="I179" s="111"/>
      <c r="J179" s="112"/>
    </row>
    <row r="180" spans="1:10" s="113" customFormat="1">
      <c r="A180" s="95"/>
      <c r="B180" s="110"/>
      <c r="C180" s="110"/>
      <c r="D180" s="110"/>
      <c r="E180" s="111"/>
      <c r="F180" s="112"/>
      <c r="I180" s="111"/>
      <c r="J180" s="112"/>
    </row>
    <row r="181" spans="1:10" s="113" customFormat="1">
      <c r="A181" s="95"/>
      <c r="B181" s="110"/>
      <c r="C181" s="110"/>
      <c r="D181" s="110"/>
      <c r="E181" s="111"/>
      <c r="F181" s="112"/>
      <c r="I181" s="111"/>
      <c r="J181" s="112"/>
    </row>
    <row r="182" spans="1:10" s="113" customFormat="1">
      <c r="A182" s="95"/>
      <c r="B182" s="110"/>
      <c r="C182" s="110"/>
      <c r="D182" s="110"/>
      <c r="E182" s="111"/>
      <c r="F182" s="112"/>
      <c r="I182" s="111"/>
      <c r="J182" s="112"/>
    </row>
    <row r="183" spans="1:10" s="113" customFormat="1">
      <c r="A183" s="95"/>
      <c r="B183" s="110"/>
      <c r="C183" s="110"/>
      <c r="D183" s="110"/>
      <c r="E183" s="111"/>
      <c r="F183" s="112"/>
      <c r="I183" s="111"/>
      <c r="J183" s="112"/>
    </row>
    <row r="184" spans="1:10" s="113" customFormat="1">
      <c r="A184" s="95"/>
      <c r="B184" s="110"/>
      <c r="C184" s="110"/>
      <c r="D184" s="110"/>
      <c r="E184" s="111"/>
      <c r="F184" s="112"/>
      <c r="I184" s="111"/>
      <c r="J184" s="112"/>
    </row>
    <row r="185" spans="1:10" s="113" customFormat="1">
      <c r="A185" s="95"/>
      <c r="B185" s="110"/>
      <c r="C185" s="110"/>
      <c r="D185" s="110"/>
      <c r="E185" s="111"/>
      <c r="F185" s="112"/>
      <c r="I185" s="111"/>
      <c r="J185" s="112"/>
    </row>
    <row r="186" spans="1:10" s="113" customFormat="1">
      <c r="A186" s="95"/>
      <c r="B186" s="110"/>
      <c r="C186" s="110"/>
      <c r="D186" s="110"/>
      <c r="E186" s="111"/>
      <c r="F186" s="112"/>
      <c r="I186" s="111"/>
      <c r="J186" s="112"/>
    </row>
    <row r="187" spans="1:10" s="113" customFormat="1">
      <c r="A187" s="95"/>
      <c r="B187" s="110"/>
      <c r="C187" s="110"/>
      <c r="D187" s="110"/>
      <c r="E187" s="111"/>
      <c r="F187" s="112"/>
      <c r="I187" s="111"/>
      <c r="J187" s="112"/>
    </row>
    <row r="188" spans="1:10" s="113" customFormat="1">
      <c r="A188" s="95"/>
      <c r="B188" s="110"/>
      <c r="C188" s="110"/>
      <c r="D188" s="110"/>
      <c r="E188" s="111"/>
      <c r="F188" s="112"/>
      <c r="I188" s="111"/>
      <c r="J188" s="112"/>
    </row>
    <row r="189" spans="1:10" s="113" customFormat="1">
      <c r="A189" s="95"/>
      <c r="B189" s="110"/>
      <c r="C189" s="110"/>
      <c r="D189" s="110"/>
      <c r="E189" s="111"/>
      <c r="F189" s="112"/>
      <c r="I189" s="111"/>
      <c r="J189" s="112"/>
    </row>
    <row r="190" spans="1:10" s="113" customFormat="1">
      <c r="A190" s="95"/>
      <c r="B190" s="110"/>
      <c r="C190" s="110"/>
      <c r="D190" s="110"/>
      <c r="E190" s="111"/>
      <c r="F190" s="112"/>
      <c r="I190" s="111"/>
      <c r="J190" s="112"/>
    </row>
    <row r="191" spans="1:10" s="113" customFormat="1">
      <c r="A191" s="95"/>
      <c r="B191" s="110"/>
      <c r="C191" s="110"/>
      <c r="D191" s="110"/>
      <c r="E191" s="111"/>
      <c r="F191" s="112"/>
      <c r="I191" s="111"/>
      <c r="J191" s="112"/>
    </row>
    <row r="192" spans="1:10" s="113" customFormat="1">
      <c r="A192" s="95"/>
      <c r="B192" s="110"/>
      <c r="C192" s="110"/>
      <c r="D192" s="110"/>
      <c r="E192" s="111"/>
      <c r="F192" s="112"/>
      <c r="I192" s="111"/>
      <c r="J192" s="112"/>
    </row>
    <row r="193" spans="1:10" s="113" customFormat="1">
      <c r="A193" s="95"/>
      <c r="B193" s="110"/>
      <c r="C193" s="110"/>
      <c r="D193" s="110"/>
      <c r="E193" s="111"/>
      <c r="F193" s="112"/>
      <c r="I193" s="111"/>
      <c r="J193" s="112"/>
    </row>
    <row r="194" spans="1:10" s="113" customFormat="1">
      <c r="A194" s="95"/>
      <c r="B194" s="110"/>
      <c r="C194" s="110"/>
      <c r="D194" s="110"/>
      <c r="E194" s="111"/>
      <c r="F194" s="112"/>
      <c r="I194" s="111"/>
      <c r="J194" s="112"/>
    </row>
    <row r="195" spans="1:10" s="113" customFormat="1">
      <c r="A195" s="95"/>
      <c r="B195" s="110"/>
      <c r="C195" s="110"/>
      <c r="D195" s="110"/>
      <c r="E195" s="111"/>
      <c r="F195" s="112"/>
      <c r="I195" s="111"/>
      <c r="J195" s="112"/>
    </row>
    <row r="196" spans="1:10" s="113" customFormat="1">
      <c r="A196" s="95"/>
      <c r="B196" s="110"/>
      <c r="C196" s="110"/>
      <c r="D196" s="110"/>
      <c r="E196" s="111"/>
      <c r="F196" s="112"/>
      <c r="I196" s="111"/>
      <c r="J196" s="112"/>
    </row>
    <row r="197" spans="1:10" s="113" customFormat="1">
      <c r="A197" s="95"/>
      <c r="B197" s="110"/>
      <c r="C197" s="110"/>
      <c r="D197" s="110"/>
      <c r="E197" s="111"/>
      <c r="F197" s="112"/>
      <c r="I197" s="111"/>
      <c r="J197" s="112"/>
    </row>
    <row r="198" spans="1:10" s="113" customFormat="1">
      <c r="A198" s="95"/>
      <c r="B198" s="110"/>
      <c r="C198" s="110"/>
      <c r="D198" s="110"/>
      <c r="E198" s="111"/>
      <c r="F198" s="112"/>
      <c r="I198" s="111"/>
      <c r="J198" s="112"/>
    </row>
    <row r="199" spans="1:10" s="113" customFormat="1">
      <c r="A199" s="95"/>
      <c r="B199" s="110"/>
      <c r="C199" s="110"/>
      <c r="D199" s="110"/>
      <c r="E199" s="111"/>
      <c r="F199" s="112"/>
      <c r="I199" s="111"/>
      <c r="J199" s="112"/>
    </row>
    <row r="200" spans="1:10" s="113" customFormat="1">
      <c r="A200" s="95"/>
      <c r="B200" s="110"/>
      <c r="C200" s="110"/>
      <c r="D200" s="110"/>
      <c r="E200" s="111"/>
      <c r="F200" s="112"/>
      <c r="I200" s="111"/>
      <c r="J200" s="112"/>
    </row>
    <row r="201" spans="1:10" s="113" customFormat="1">
      <c r="A201" s="95"/>
      <c r="B201" s="110"/>
      <c r="C201" s="110"/>
      <c r="D201" s="110"/>
      <c r="E201" s="111"/>
      <c r="F201" s="112"/>
      <c r="I201" s="111"/>
      <c r="J201" s="112"/>
    </row>
    <row r="202" spans="1:10" s="113" customFormat="1">
      <c r="A202" s="95"/>
      <c r="B202" s="110"/>
      <c r="C202" s="110"/>
      <c r="D202" s="110"/>
      <c r="E202" s="111"/>
      <c r="F202" s="112"/>
      <c r="I202" s="111"/>
      <c r="J202" s="112"/>
    </row>
    <row r="203" spans="1:10" s="113" customFormat="1">
      <c r="A203" s="95"/>
      <c r="B203" s="110"/>
      <c r="C203" s="110"/>
      <c r="D203" s="110"/>
      <c r="E203" s="111"/>
      <c r="F203" s="112"/>
      <c r="I203" s="111"/>
      <c r="J203" s="112"/>
    </row>
    <row r="204" spans="1:10" s="113" customFormat="1">
      <c r="A204" s="95"/>
      <c r="B204" s="110"/>
      <c r="C204" s="110"/>
      <c r="D204" s="110"/>
      <c r="E204" s="111"/>
      <c r="F204" s="112"/>
      <c r="I204" s="111"/>
      <c r="J204" s="112"/>
    </row>
    <row r="205" spans="1:10" s="113" customFormat="1">
      <c r="A205" s="95"/>
      <c r="B205" s="110"/>
      <c r="C205" s="110"/>
      <c r="D205" s="110"/>
      <c r="E205" s="111"/>
      <c r="F205" s="112"/>
      <c r="I205" s="111"/>
      <c r="J205" s="112"/>
    </row>
    <row r="206" spans="1:10" s="113" customFormat="1">
      <c r="A206" s="95"/>
      <c r="B206" s="110"/>
      <c r="C206" s="110"/>
      <c r="D206" s="110"/>
      <c r="E206" s="111"/>
      <c r="F206" s="112"/>
      <c r="I206" s="111"/>
      <c r="J206" s="112"/>
    </row>
    <row r="207" spans="1:10" s="113" customFormat="1">
      <c r="A207" s="95"/>
      <c r="B207" s="110"/>
      <c r="C207" s="110"/>
      <c r="D207" s="110"/>
      <c r="E207" s="111"/>
      <c r="F207" s="112"/>
      <c r="I207" s="111"/>
      <c r="J207" s="112"/>
    </row>
    <row r="208" spans="1:10" s="113" customFormat="1">
      <c r="A208" s="95"/>
      <c r="B208" s="110"/>
      <c r="C208" s="110"/>
      <c r="D208" s="110"/>
      <c r="E208" s="111"/>
      <c r="F208" s="112"/>
      <c r="I208" s="111"/>
      <c r="J208" s="112"/>
    </row>
    <row r="209" spans="1:10" s="113" customFormat="1">
      <c r="A209" s="95"/>
      <c r="B209" s="110"/>
      <c r="C209" s="110"/>
      <c r="D209" s="110"/>
      <c r="E209" s="111"/>
      <c r="F209" s="112"/>
      <c r="I209" s="111"/>
      <c r="J209" s="112"/>
    </row>
    <row r="210" spans="1:10" s="113" customFormat="1">
      <c r="A210" s="95"/>
      <c r="B210" s="110"/>
      <c r="C210" s="110"/>
      <c r="D210" s="110"/>
      <c r="E210" s="111"/>
      <c r="F210" s="112"/>
      <c r="I210" s="111"/>
      <c r="J210" s="112"/>
    </row>
    <row r="211" spans="1:10" s="113" customFormat="1">
      <c r="A211" s="95"/>
      <c r="B211" s="110"/>
      <c r="C211" s="110"/>
      <c r="D211" s="110"/>
      <c r="E211" s="111"/>
      <c r="F211" s="112"/>
      <c r="I211" s="111"/>
      <c r="J211" s="112"/>
    </row>
    <row r="212" spans="1:10" s="113" customFormat="1">
      <c r="A212" s="95"/>
      <c r="B212" s="110"/>
      <c r="C212" s="110"/>
      <c r="D212" s="110"/>
      <c r="E212" s="111"/>
      <c r="F212" s="112"/>
      <c r="I212" s="111"/>
      <c r="J212" s="112"/>
    </row>
    <row r="213" spans="1:10" s="113" customFormat="1">
      <c r="A213" s="95"/>
      <c r="B213" s="110"/>
      <c r="C213" s="110"/>
      <c r="D213" s="110"/>
      <c r="E213" s="111"/>
      <c r="F213" s="112"/>
      <c r="I213" s="111"/>
      <c r="J213" s="112"/>
    </row>
    <row r="214" spans="1:10" s="113" customFormat="1">
      <c r="A214" s="95"/>
      <c r="B214" s="110"/>
      <c r="C214" s="110"/>
      <c r="D214" s="110"/>
      <c r="E214" s="111"/>
      <c r="F214" s="112"/>
      <c r="I214" s="111"/>
      <c r="J214" s="112"/>
    </row>
    <row r="215" spans="1:10" s="113" customFormat="1">
      <c r="A215" s="95"/>
      <c r="B215" s="110"/>
      <c r="C215" s="110"/>
      <c r="D215" s="110"/>
      <c r="E215" s="111"/>
      <c r="F215" s="112"/>
      <c r="I215" s="111"/>
      <c r="J215" s="112"/>
    </row>
    <row r="216" spans="1:10" s="113" customFormat="1">
      <c r="A216" s="95"/>
      <c r="B216" s="110"/>
      <c r="C216" s="110"/>
      <c r="D216" s="110"/>
      <c r="E216" s="111"/>
      <c r="F216" s="112"/>
      <c r="I216" s="111"/>
      <c r="J216" s="112"/>
    </row>
    <row r="217" spans="1:10" s="113" customFormat="1">
      <c r="A217" s="95"/>
      <c r="B217" s="110"/>
      <c r="C217" s="110"/>
      <c r="D217" s="110"/>
      <c r="E217" s="111"/>
      <c r="F217" s="112"/>
      <c r="I217" s="111"/>
      <c r="J217" s="112"/>
    </row>
    <row r="218" spans="1:10" s="113" customFormat="1">
      <c r="A218" s="95"/>
      <c r="B218" s="110"/>
      <c r="C218" s="110"/>
      <c r="D218" s="110"/>
      <c r="E218" s="111"/>
      <c r="F218" s="112"/>
      <c r="I218" s="111"/>
      <c r="J218" s="112"/>
    </row>
    <row r="219" spans="1:10" s="113" customFormat="1">
      <c r="A219" s="95"/>
      <c r="B219" s="110"/>
      <c r="C219" s="110"/>
      <c r="D219" s="110"/>
      <c r="E219" s="111"/>
      <c r="F219" s="112"/>
      <c r="I219" s="111"/>
      <c r="J219" s="112"/>
    </row>
    <row r="220" spans="1:10" s="113" customFormat="1">
      <c r="A220" s="95"/>
      <c r="B220" s="110"/>
      <c r="C220" s="110"/>
      <c r="D220" s="110"/>
      <c r="E220" s="111"/>
      <c r="F220" s="112"/>
      <c r="I220" s="111"/>
      <c r="J220" s="112"/>
    </row>
    <row r="221" spans="1:10" s="113" customFormat="1">
      <c r="A221" s="95"/>
      <c r="B221" s="110"/>
      <c r="C221" s="110"/>
      <c r="D221" s="110"/>
      <c r="E221" s="111"/>
      <c r="F221" s="112"/>
      <c r="I221" s="111"/>
      <c r="J221" s="112"/>
    </row>
    <row r="222" spans="1:10" s="113" customFormat="1">
      <c r="A222" s="95"/>
      <c r="B222" s="110"/>
      <c r="C222" s="110"/>
      <c r="D222" s="110"/>
      <c r="E222" s="111"/>
      <c r="F222" s="112"/>
      <c r="I222" s="111"/>
      <c r="J222" s="112"/>
    </row>
    <row r="223" spans="1:10" s="113" customFormat="1">
      <c r="A223" s="95"/>
      <c r="B223" s="110"/>
      <c r="C223" s="110"/>
      <c r="D223" s="110"/>
      <c r="E223" s="111"/>
      <c r="F223" s="112"/>
      <c r="I223" s="111"/>
      <c r="J223" s="112"/>
    </row>
    <row r="224" spans="1:10" s="113" customFormat="1">
      <c r="A224" s="95"/>
      <c r="B224" s="110"/>
      <c r="C224" s="110"/>
      <c r="D224" s="110"/>
      <c r="E224" s="111"/>
      <c r="F224" s="112"/>
      <c r="I224" s="111"/>
      <c r="J224" s="112"/>
    </row>
    <row r="225" spans="1:10" s="113" customFormat="1">
      <c r="A225" s="95"/>
      <c r="B225" s="110"/>
      <c r="C225" s="110"/>
      <c r="D225" s="110"/>
      <c r="E225" s="111"/>
      <c r="F225" s="112"/>
      <c r="I225" s="111"/>
      <c r="J225" s="112"/>
    </row>
    <row r="226" spans="1:10" s="113" customFormat="1">
      <c r="A226" s="95"/>
      <c r="B226" s="110"/>
      <c r="C226" s="110"/>
      <c r="D226" s="110"/>
      <c r="E226" s="111"/>
      <c r="F226" s="112"/>
      <c r="I226" s="111"/>
      <c r="J226" s="112"/>
    </row>
    <row r="227" spans="1:10" s="113" customFormat="1">
      <c r="A227" s="95"/>
      <c r="B227" s="110"/>
      <c r="C227" s="110"/>
      <c r="D227" s="110"/>
      <c r="E227" s="111"/>
      <c r="F227" s="112"/>
      <c r="I227" s="111"/>
      <c r="J227" s="112"/>
    </row>
    <row r="228" spans="1:10" s="113" customFormat="1">
      <c r="A228" s="95"/>
      <c r="B228" s="110"/>
      <c r="C228" s="110"/>
      <c r="D228" s="110"/>
      <c r="E228" s="111"/>
      <c r="F228" s="112"/>
      <c r="I228" s="111"/>
      <c r="J228" s="112"/>
    </row>
    <row r="229" spans="1:10" s="113" customFormat="1">
      <c r="A229" s="95"/>
      <c r="B229" s="110"/>
      <c r="C229" s="110"/>
      <c r="D229" s="110"/>
      <c r="E229" s="111"/>
      <c r="F229" s="112"/>
      <c r="I229" s="111"/>
      <c r="J229" s="112"/>
    </row>
    <row r="230" spans="1:10" s="113" customFormat="1">
      <c r="A230" s="95"/>
      <c r="B230" s="110"/>
      <c r="C230" s="110"/>
      <c r="D230" s="110"/>
      <c r="E230" s="111"/>
      <c r="F230" s="112"/>
      <c r="I230" s="111"/>
      <c r="J230" s="112"/>
    </row>
    <row r="231" spans="1:10" s="113" customFormat="1">
      <c r="A231" s="95"/>
      <c r="B231" s="110"/>
      <c r="C231" s="110"/>
      <c r="D231" s="110"/>
      <c r="E231" s="111"/>
      <c r="F231" s="112"/>
      <c r="I231" s="111"/>
      <c r="J231" s="112"/>
    </row>
    <row r="232" spans="1:10" s="113" customFormat="1">
      <c r="A232" s="95"/>
      <c r="B232" s="110"/>
      <c r="C232" s="110"/>
      <c r="D232" s="110"/>
      <c r="E232" s="111"/>
      <c r="F232" s="112"/>
      <c r="I232" s="111"/>
      <c r="J232" s="112"/>
    </row>
    <row r="233" spans="1:10" s="113" customFormat="1">
      <c r="A233" s="95"/>
      <c r="B233" s="110"/>
      <c r="C233" s="110"/>
      <c r="D233" s="110"/>
      <c r="E233" s="111"/>
      <c r="F233" s="112"/>
      <c r="I233" s="111"/>
      <c r="J233" s="112"/>
    </row>
    <row r="234" spans="1:10" s="113" customFormat="1">
      <c r="A234" s="95"/>
      <c r="B234" s="110"/>
      <c r="C234" s="110"/>
      <c r="D234" s="110"/>
      <c r="E234" s="111"/>
      <c r="F234" s="112"/>
      <c r="I234" s="111"/>
      <c r="J234" s="112"/>
    </row>
    <row r="235" spans="1:10" s="113" customFormat="1">
      <c r="A235" s="95"/>
      <c r="B235" s="110"/>
      <c r="C235" s="110"/>
      <c r="D235" s="110"/>
      <c r="E235" s="111"/>
      <c r="F235" s="112"/>
      <c r="I235" s="111"/>
      <c r="J235" s="112"/>
    </row>
    <row r="236" spans="1:10" s="113" customFormat="1">
      <c r="A236" s="95"/>
      <c r="B236" s="110"/>
      <c r="C236" s="110"/>
      <c r="D236" s="110"/>
      <c r="E236" s="111"/>
      <c r="F236" s="112"/>
      <c r="I236" s="111"/>
      <c r="J236" s="112"/>
    </row>
    <row r="237" spans="1:10" s="113" customFormat="1">
      <c r="A237" s="95"/>
      <c r="B237" s="110"/>
      <c r="C237" s="110"/>
      <c r="D237" s="110"/>
      <c r="E237" s="111"/>
      <c r="F237" s="112"/>
      <c r="I237" s="111"/>
      <c r="J237" s="112"/>
    </row>
    <row r="238" spans="1:10" s="113" customFormat="1">
      <c r="A238" s="95"/>
      <c r="B238" s="110"/>
      <c r="C238" s="110"/>
      <c r="D238" s="110"/>
      <c r="E238" s="111"/>
      <c r="F238" s="112"/>
      <c r="I238" s="111"/>
      <c r="J238" s="112"/>
    </row>
    <row r="239" spans="1:10" s="113" customFormat="1">
      <c r="A239" s="95"/>
      <c r="B239" s="110"/>
      <c r="C239" s="110"/>
      <c r="D239" s="110"/>
      <c r="E239" s="111"/>
      <c r="F239" s="112"/>
      <c r="I239" s="111"/>
      <c r="J239" s="112"/>
    </row>
    <row r="240" spans="1:10" s="113" customFormat="1">
      <c r="A240" s="95"/>
      <c r="B240" s="110"/>
      <c r="C240" s="110"/>
      <c r="D240" s="110"/>
      <c r="E240" s="111"/>
      <c r="F240" s="112"/>
      <c r="I240" s="111"/>
      <c r="J240" s="112"/>
    </row>
    <row r="241" spans="1:10" s="113" customFormat="1">
      <c r="A241" s="95"/>
      <c r="B241" s="110"/>
      <c r="C241" s="110"/>
      <c r="D241" s="110"/>
      <c r="E241" s="111"/>
      <c r="F241" s="112"/>
      <c r="I241" s="111"/>
      <c r="J241" s="112"/>
    </row>
    <row r="242" spans="1:10" s="113" customFormat="1">
      <c r="A242" s="95"/>
      <c r="B242" s="110"/>
      <c r="C242" s="110"/>
      <c r="D242" s="110"/>
      <c r="E242" s="111"/>
      <c r="F242" s="112"/>
      <c r="I242" s="111"/>
      <c r="J242" s="112"/>
    </row>
    <row r="243" spans="1:10" s="113" customFormat="1">
      <c r="A243" s="95"/>
      <c r="B243" s="110"/>
      <c r="C243" s="110"/>
      <c r="D243" s="110"/>
      <c r="E243" s="111"/>
      <c r="F243" s="112"/>
      <c r="I243" s="111"/>
      <c r="J243" s="112"/>
    </row>
    <row r="244" spans="1:10" s="113" customFormat="1">
      <c r="A244" s="95"/>
      <c r="B244" s="110"/>
      <c r="C244" s="110"/>
      <c r="D244" s="110"/>
      <c r="E244" s="111"/>
      <c r="F244" s="112"/>
      <c r="I244" s="111"/>
      <c r="J244" s="112"/>
    </row>
    <row r="245" spans="1:10" s="113" customFormat="1">
      <c r="A245" s="95"/>
      <c r="B245" s="110"/>
      <c r="C245" s="110"/>
      <c r="D245" s="110"/>
      <c r="E245" s="111"/>
      <c r="F245" s="112"/>
      <c r="I245" s="111"/>
      <c r="J245" s="112"/>
    </row>
    <row r="246" spans="1:10" s="113" customFormat="1">
      <c r="A246" s="95"/>
      <c r="B246" s="110"/>
      <c r="C246" s="110"/>
      <c r="D246" s="110"/>
      <c r="E246" s="111"/>
      <c r="F246" s="112"/>
      <c r="I246" s="111"/>
      <c r="J246" s="112"/>
    </row>
    <row r="247" spans="1:10" s="113" customFormat="1">
      <c r="A247" s="95"/>
      <c r="B247" s="110"/>
      <c r="C247" s="110"/>
      <c r="D247" s="110"/>
      <c r="E247" s="111"/>
      <c r="F247" s="112"/>
      <c r="I247" s="111"/>
      <c r="J247" s="112"/>
    </row>
    <row r="248" spans="1:10" s="113" customFormat="1">
      <c r="A248" s="95"/>
      <c r="B248" s="110"/>
      <c r="C248" s="110"/>
      <c r="D248" s="110"/>
      <c r="E248" s="111"/>
      <c r="F248" s="112"/>
      <c r="I248" s="111"/>
      <c r="J248" s="112"/>
    </row>
    <row r="249" spans="1:10" s="113" customFormat="1">
      <c r="A249" s="95"/>
      <c r="B249" s="110"/>
      <c r="C249" s="110"/>
      <c r="D249" s="110"/>
      <c r="E249" s="111"/>
      <c r="F249" s="112"/>
      <c r="I249" s="111"/>
      <c r="J249" s="112"/>
    </row>
    <row r="250" spans="1:10" s="113" customFormat="1">
      <c r="A250" s="95"/>
      <c r="B250" s="110"/>
      <c r="C250" s="110"/>
      <c r="D250" s="110"/>
      <c r="E250" s="111"/>
      <c r="F250" s="112"/>
      <c r="I250" s="111"/>
      <c r="J250" s="112"/>
    </row>
    <row r="251" spans="1:10" s="113" customFormat="1">
      <c r="A251" s="95"/>
      <c r="B251" s="110"/>
      <c r="C251" s="110"/>
      <c r="D251" s="110"/>
      <c r="E251" s="111"/>
      <c r="F251" s="112"/>
      <c r="I251" s="111"/>
      <c r="J251" s="112"/>
    </row>
    <row r="252" spans="1:10" s="113" customFormat="1">
      <c r="A252" s="95"/>
      <c r="B252" s="110"/>
      <c r="C252" s="110"/>
      <c r="D252" s="110"/>
      <c r="E252" s="111"/>
      <c r="F252" s="112"/>
      <c r="I252" s="111"/>
      <c r="J252" s="112"/>
    </row>
    <row r="253" spans="1:10" s="113" customFormat="1">
      <c r="A253" s="95"/>
      <c r="B253" s="110"/>
      <c r="C253" s="110"/>
      <c r="D253" s="110"/>
      <c r="E253" s="111"/>
      <c r="F253" s="112"/>
      <c r="I253" s="111"/>
      <c r="J253" s="112"/>
    </row>
    <row r="254" spans="1:10" s="113" customFormat="1">
      <c r="A254" s="95"/>
      <c r="B254" s="110"/>
      <c r="C254" s="110"/>
      <c r="D254" s="110"/>
      <c r="E254" s="111"/>
      <c r="F254" s="112"/>
      <c r="I254" s="111"/>
      <c r="J254" s="112"/>
    </row>
    <row r="255" spans="1:10" s="113" customFormat="1">
      <c r="A255" s="95"/>
      <c r="B255" s="110"/>
      <c r="C255" s="110"/>
      <c r="D255" s="110"/>
      <c r="E255" s="111"/>
      <c r="F255" s="112"/>
      <c r="I255" s="111"/>
      <c r="J255" s="112"/>
    </row>
    <row r="256" spans="1:10" s="113" customFormat="1">
      <c r="A256" s="95"/>
      <c r="B256" s="110"/>
      <c r="C256" s="110"/>
      <c r="D256" s="110"/>
      <c r="E256" s="111"/>
      <c r="F256" s="112"/>
      <c r="I256" s="111"/>
      <c r="J256" s="112"/>
    </row>
    <row r="257" spans="1:10" s="113" customFormat="1">
      <c r="A257" s="95"/>
      <c r="B257" s="110"/>
      <c r="C257" s="110"/>
      <c r="D257" s="110"/>
      <c r="E257" s="111"/>
      <c r="F257" s="112"/>
      <c r="I257" s="111"/>
      <c r="J257" s="112"/>
    </row>
    <row r="258" spans="1:10" s="113" customFormat="1">
      <c r="A258" s="95"/>
      <c r="B258" s="110"/>
      <c r="C258" s="110"/>
      <c r="D258" s="110"/>
      <c r="E258" s="111"/>
      <c r="F258" s="112"/>
      <c r="I258" s="111"/>
      <c r="J258" s="112"/>
    </row>
    <row r="259" spans="1:10" s="113" customFormat="1">
      <c r="A259" s="95"/>
      <c r="B259" s="110"/>
      <c r="C259" s="110"/>
      <c r="D259" s="110"/>
      <c r="E259" s="111"/>
      <c r="F259" s="112"/>
      <c r="I259" s="111"/>
      <c r="J259" s="112"/>
    </row>
    <row r="260" spans="1:10" s="113" customFormat="1">
      <c r="A260" s="95"/>
      <c r="B260" s="110"/>
      <c r="C260" s="110"/>
      <c r="D260" s="110"/>
      <c r="E260" s="111"/>
      <c r="F260" s="112"/>
      <c r="I260" s="111"/>
      <c r="J260" s="112"/>
    </row>
    <row r="261" spans="1:10" s="113" customFormat="1">
      <c r="A261" s="95"/>
      <c r="B261" s="110"/>
      <c r="C261" s="110"/>
      <c r="D261" s="110"/>
      <c r="E261" s="111"/>
      <c r="F261" s="112"/>
      <c r="I261" s="111"/>
      <c r="J261" s="112"/>
    </row>
    <row r="262" spans="1:10" s="113" customFormat="1">
      <c r="A262" s="95"/>
      <c r="B262" s="110"/>
      <c r="C262" s="110"/>
      <c r="D262" s="110"/>
      <c r="E262" s="111"/>
      <c r="F262" s="112"/>
      <c r="I262" s="111"/>
      <c r="J262" s="112"/>
    </row>
    <row r="263" spans="1:10" s="113" customFormat="1">
      <c r="A263" s="95"/>
      <c r="B263" s="110"/>
      <c r="C263" s="110"/>
      <c r="D263" s="110"/>
      <c r="E263" s="111"/>
      <c r="F263" s="112"/>
      <c r="I263" s="111"/>
      <c r="J263" s="112"/>
    </row>
    <row r="264" spans="1:10" s="113" customFormat="1">
      <c r="A264" s="95"/>
      <c r="B264" s="110"/>
      <c r="C264" s="110"/>
      <c r="D264" s="110"/>
      <c r="E264" s="111"/>
      <c r="F264" s="112"/>
      <c r="I264" s="111"/>
      <c r="J264" s="112"/>
    </row>
    <row r="265" spans="1:10" s="113" customFormat="1">
      <c r="A265" s="95"/>
      <c r="B265" s="110"/>
      <c r="C265" s="110"/>
      <c r="D265" s="110"/>
      <c r="E265" s="111"/>
      <c r="F265" s="112"/>
      <c r="I265" s="111"/>
      <c r="J265" s="112"/>
    </row>
    <row r="266" spans="1:10" s="113" customFormat="1">
      <c r="A266" s="95"/>
      <c r="B266" s="110"/>
      <c r="C266" s="110"/>
      <c r="D266" s="110"/>
      <c r="E266" s="111"/>
      <c r="F266" s="112"/>
      <c r="I266" s="111"/>
      <c r="J266" s="112"/>
    </row>
    <row r="267" spans="1:10" s="113" customFormat="1">
      <c r="A267" s="95"/>
      <c r="B267" s="110"/>
      <c r="C267" s="110"/>
      <c r="D267" s="110"/>
      <c r="E267" s="111"/>
      <c r="F267" s="112"/>
      <c r="I267" s="111"/>
      <c r="J267" s="112"/>
    </row>
    <row r="268" spans="1:10" s="113" customFormat="1">
      <c r="A268" s="95"/>
      <c r="B268" s="110"/>
      <c r="C268" s="110"/>
      <c r="D268" s="110"/>
      <c r="E268" s="111"/>
      <c r="F268" s="112"/>
      <c r="I268" s="111"/>
      <c r="J268" s="112"/>
    </row>
    <row r="269" spans="1:10" s="113" customFormat="1">
      <c r="A269" s="95"/>
      <c r="B269" s="110"/>
      <c r="C269" s="110"/>
      <c r="D269" s="110"/>
      <c r="E269" s="111"/>
      <c r="F269" s="112"/>
      <c r="I269" s="111"/>
      <c r="J269" s="112"/>
    </row>
    <row r="270" spans="1:10" s="113" customFormat="1">
      <c r="A270" s="95"/>
      <c r="B270" s="110"/>
      <c r="C270" s="110"/>
      <c r="D270" s="110"/>
      <c r="E270" s="111"/>
      <c r="F270" s="112"/>
      <c r="I270" s="111"/>
      <c r="J270" s="112"/>
    </row>
    <row r="271" spans="1:10" s="113" customFormat="1">
      <c r="A271" s="95"/>
      <c r="B271" s="110"/>
      <c r="C271" s="110"/>
      <c r="D271" s="110"/>
      <c r="E271" s="111"/>
      <c r="F271" s="112"/>
      <c r="I271" s="111"/>
      <c r="J271" s="112"/>
    </row>
    <row r="272" spans="1:10" s="113" customFormat="1">
      <c r="A272" s="95"/>
      <c r="B272" s="110"/>
      <c r="C272" s="110"/>
      <c r="D272" s="110"/>
      <c r="E272" s="111"/>
      <c r="F272" s="112"/>
      <c r="I272" s="111"/>
      <c r="J272" s="112"/>
    </row>
    <row r="273" spans="1:10" s="113" customFormat="1">
      <c r="A273" s="95"/>
      <c r="B273" s="110"/>
      <c r="C273" s="110"/>
      <c r="D273" s="110"/>
      <c r="E273" s="111"/>
      <c r="F273" s="112"/>
      <c r="I273" s="111"/>
      <c r="J273" s="112"/>
    </row>
    <row r="274" spans="1:10" s="113" customFormat="1">
      <c r="A274" s="95"/>
      <c r="B274" s="110"/>
      <c r="C274" s="110"/>
      <c r="D274" s="110"/>
      <c r="E274" s="111"/>
      <c r="F274" s="112"/>
      <c r="I274" s="111"/>
      <c r="J274" s="112"/>
    </row>
    <row r="275" spans="1:10" s="113" customFormat="1">
      <c r="A275" s="95"/>
      <c r="B275" s="110"/>
      <c r="C275" s="110"/>
      <c r="D275" s="110"/>
      <c r="E275" s="111"/>
      <c r="F275" s="112"/>
      <c r="I275" s="111"/>
      <c r="J275" s="112"/>
    </row>
    <row r="276" spans="1:10" s="113" customFormat="1">
      <c r="A276" s="95"/>
      <c r="B276" s="110"/>
      <c r="C276" s="110"/>
      <c r="D276" s="110"/>
      <c r="E276" s="111"/>
      <c r="F276" s="112"/>
      <c r="I276" s="111"/>
      <c r="J276" s="112"/>
    </row>
    <row r="277" spans="1:10" s="113" customFormat="1">
      <c r="A277" s="95"/>
      <c r="B277" s="110"/>
      <c r="C277" s="110"/>
      <c r="D277" s="110"/>
      <c r="E277" s="111"/>
      <c r="F277" s="112"/>
      <c r="I277" s="111"/>
      <c r="J277" s="112"/>
    </row>
    <row r="278" spans="1:10" s="113" customFormat="1">
      <c r="A278" s="95"/>
      <c r="B278" s="110"/>
      <c r="C278" s="110"/>
      <c r="D278" s="110"/>
      <c r="E278" s="111"/>
      <c r="F278" s="112"/>
      <c r="I278" s="111"/>
      <c r="J278" s="112"/>
    </row>
    <row r="279" spans="1:10" s="113" customFormat="1">
      <c r="A279" s="95"/>
      <c r="B279" s="110"/>
      <c r="C279" s="110"/>
      <c r="D279" s="110"/>
      <c r="E279" s="111"/>
      <c r="F279" s="112"/>
      <c r="I279" s="111"/>
      <c r="J279" s="112"/>
    </row>
    <row r="280" spans="1:10" s="113" customFormat="1">
      <c r="A280" s="95"/>
      <c r="B280" s="110"/>
      <c r="C280" s="110"/>
      <c r="D280" s="110"/>
      <c r="E280" s="111"/>
      <c r="F280" s="112"/>
      <c r="I280" s="111"/>
      <c r="J280" s="112"/>
    </row>
    <row r="281" spans="1:10" s="113" customFormat="1">
      <c r="A281" s="95"/>
      <c r="B281" s="110"/>
      <c r="C281" s="110"/>
      <c r="D281" s="110"/>
      <c r="E281" s="111"/>
      <c r="F281" s="112"/>
      <c r="I281" s="111"/>
      <c r="J281" s="112"/>
    </row>
    <row r="282" spans="1:10" s="113" customFormat="1">
      <c r="A282" s="95"/>
      <c r="B282" s="110"/>
      <c r="C282" s="110"/>
      <c r="D282" s="110"/>
      <c r="E282" s="111"/>
      <c r="F282" s="112"/>
      <c r="I282" s="111"/>
      <c r="J282" s="112"/>
    </row>
    <row r="283" spans="1:10" s="113" customFormat="1">
      <c r="A283" s="95"/>
      <c r="B283" s="110"/>
      <c r="C283" s="110"/>
      <c r="D283" s="110"/>
      <c r="E283" s="111"/>
      <c r="F283" s="112"/>
      <c r="I283" s="111"/>
      <c r="J283" s="112"/>
    </row>
    <row r="284" spans="1:10" s="113" customFormat="1">
      <c r="A284" s="95"/>
      <c r="B284" s="110"/>
      <c r="C284" s="110"/>
      <c r="D284" s="110"/>
      <c r="E284" s="111"/>
      <c r="F284" s="112"/>
      <c r="I284" s="111"/>
      <c r="J284" s="112"/>
    </row>
    <row r="285" spans="1:10" s="113" customFormat="1">
      <c r="A285" s="95"/>
      <c r="B285" s="110"/>
      <c r="C285" s="110"/>
      <c r="D285" s="110"/>
      <c r="E285" s="111"/>
      <c r="F285" s="112"/>
      <c r="I285" s="111"/>
      <c r="J285" s="112"/>
    </row>
    <row r="286" spans="1:10" s="113" customFormat="1">
      <c r="A286" s="95"/>
      <c r="B286" s="110"/>
      <c r="C286" s="110"/>
      <c r="D286" s="110"/>
      <c r="E286" s="111"/>
      <c r="F286" s="112"/>
      <c r="I286" s="111"/>
      <c r="J286" s="112"/>
    </row>
    <row r="287" spans="1:10" s="113" customFormat="1">
      <c r="A287" s="95"/>
      <c r="B287" s="110"/>
      <c r="C287" s="110"/>
      <c r="D287" s="110"/>
      <c r="E287" s="111"/>
      <c r="F287" s="112"/>
      <c r="I287" s="111"/>
      <c r="J287" s="112"/>
    </row>
    <row r="288" spans="1:10" s="113" customFormat="1">
      <c r="A288" s="95"/>
      <c r="B288" s="110"/>
      <c r="C288" s="110"/>
      <c r="D288" s="110"/>
      <c r="E288" s="111"/>
      <c r="F288" s="112"/>
      <c r="I288" s="111"/>
      <c r="J288" s="112"/>
    </row>
    <row r="289" spans="1:10" s="113" customFormat="1">
      <c r="A289" s="95"/>
      <c r="B289" s="110"/>
      <c r="C289" s="110"/>
      <c r="D289" s="110"/>
      <c r="E289" s="111"/>
      <c r="F289" s="112"/>
      <c r="I289" s="111"/>
      <c r="J289" s="112"/>
    </row>
    <row r="290" spans="1:10" s="113" customFormat="1">
      <c r="A290" s="95"/>
      <c r="B290" s="110"/>
      <c r="C290" s="110"/>
      <c r="D290" s="110"/>
      <c r="E290" s="111"/>
      <c r="F290" s="112"/>
      <c r="I290" s="111"/>
      <c r="J290" s="112"/>
    </row>
    <row r="291" spans="1:10" s="113" customFormat="1">
      <c r="A291" s="95"/>
      <c r="B291" s="110"/>
      <c r="C291" s="110"/>
      <c r="D291" s="110"/>
      <c r="E291" s="111"/>
      <c r="F291" s="112"/>
      <c r="I291" s="111"/>
      <c r="J291" s="112"/>
    </row>
    <row r="292" spans="1:10" s="113" customFormat="1">
      <c r="A292" s="95"/>
      <c r="B292" s="110"/>
      <c r="C292" s="110"/>
      <c r="D292" s="110"/>
      <c r="E292" s="111"/>
      <c r="F292" s="112"/>
      <c r="I292" s="111"/>
      <c r="J292" s="112"/>
    </row>
    <row r="293" spans="1:10" s="113" customFormat="1">
      <c r="A293" s="95"/>
      <c r="B293" s="110"/>
      <c r="C293" s="110"/>
      <c r="D293" s="110"/>
      <c r="E293" s="111"/>
      <c r="F293" s="112"/>
      <c r="I293" s="111"/>
      <c r="J293" s="112"/>
    </row>
    <row r="294" spans="1:10" s="113" customFormat="1">
      <c r="A294" s="95"/>
      <c r="B294" s="110"/>
      <c r="C294" s="110"/>
      <c r="D294" s="110"/>
      <c r="E294" s="111"/>
      <c r="F294" s="112"/>
      <c r="I294" s="111"/>
      <c r="J294" s="112"/>
    </row>
    <row r="295" spans="1:10" s="113" customFormat="1">
      <c r="A295" s="95"/>
      <c r="B295" s="110"/>
      <c r="C295" s="110"/>
      <c r="D295" s="110"/>
      <c r="E295" s="111"/>
      <c r="F295" s="112"/>
      <c r="I295" s="111"/>
      <c r="J295" s="112"/>
    </row>
    <row r="296" spans="1:10" s="113" customFormat="1">
      <c r="A296" s="95"/>
      <c r="B296" s="110"/>
      <c r="C296" s="110"/>
      <c r="D296" s="110"/>
      <c r="E296" s="111"/>
      <c r="F296" s="112"/>
      <c r="I296" s="111"/>
      <c r="J296" s="112"/>
    </row>
    <row r="297" spans="1:10" s="113" customFormat="1">
      <c r="A297" s="95"/>
      <c r="B297" s="110"/>
      <c r="C297" s="110"/>
      <c r="D297" s="110"/>
      <c r="E297" s="111"/>
      <c r="F297" s="112"/>
      <c r="I297" s="111"/>
      <c r="J297" s="112"/>
    </row>
    <row r="298" spans="1:10" s="113" customFormat="1">
      <c r="A298" s="95"/>
      <c r="B298" s="110"/>
      <c r="C298" s="110"/>
      <c r="D298" s="110"/>
      <c r="E298" s="111"/>
      <c r="F298" s="112"/>
      <c r="I298" s="111"/>
      <c r="J298" s="112"/>
    </row>
    <row r="299" spans="1:10" s="113" customFormat="1">
      <c r="A299" s="95"/>
      <c r="B299" s="110"/>
      <c r="C299" s="110"/>
      <c r="D299" s="110"/>
      <c r="E299" s="111"/>
      <c r="F299" s="112"/>
      <c r="I299" s="111"/>
      <c r="J299" s="112"/>
    </row>
    <row r="300" spans="1:10" s="113" customFormat="1">
      <c r="A300" s="95"/>
      <c r="B300" s="110"/>
      <c r="C300" s="110"/>
      <c r="D300" s="110"/>
      <c r="E300" s="111"/>
      <c r="F300" s="112"/>
      <c r="I300" s="111"/>
      <c r="J300" s="112"/>
    </row>
    <row r="301" spans="1:10" s="113" customFormat="1">
      <c r="A301" s="95"/>
      <c r="B301" s="110"/>
      <c r="C301" s="110"/>
      <c r="D301" s="110"/>
      <c r="E301" s="111"/>
      <c r="F301" s="112"/>
      <c r="I301" s="111"/>
      <c r="J301" s="112"/>
    </row>
    <row r="302" spans="1:10" s="113" customFormat="1">
      <c r="A302" s="95"/>
      <c r="B302" s="110"/>
      <c r="C302" s="110"/>
      <c r="D302" s="110"/>
      <c r="E302" s="111"/>
      <c r="F302" s="112"/>
      <c r="I302" s="111"/>
      <c r="J302" s="112"/>
    </row>
    <row r="303" spans="1:10" s="113" customFormat="1">
      <c r="A303" s="95"/>
      <c r="B303" s="110"/>
      <c r="C303" s="110"/>
      <c r="D303" s="110"/>
      <c r="E303" s="111"/>
      <c r="F303" s="112"/>
      <c r="I303" s="111"/>
      <c r="J303" s="112"/>
    </row>
    <row r="304" spans="1:10" s="113" customFormat="1">
      <c r="A304" s="95"/>
      <c r="B304" s="110"/>
      <c r="C304" s="110"/>
      <c r="D304" s="110"/>
      <c r="E304" s="111"/>
      <c r="F304" s="112"/>
      <c r="I304" s="111"/>
      <c r="J304" s="112"/>
    </row>
    <row r="305" spans="1:10" s="113" customFormat="1">
      <c r="A305" s="95"/>
      <c r="B305" s="110"/>
      <c r="C305" s="110"/>
      <c r="D305" s="110"/>
      <c r="E305" s="111"/>
      <c r="F305" s="112"/>
      <c r="I305" s="111"/>
      <c r="J305" s="112"/>
    </row>
    <row r="306" spans="1:10" s="113" customFormat="1">
      <c r="A306" s="95"/>
      <c r="B306" s="110"/>
      <c r="C306" s="110"/>
      <c r="D306" s="110"/>
      <c r="E306" s="111"/>
      <c r="F306" s="112"/>
      <c r="I306" s="111"/>
      <c r="J306" s="112"/>
    </row>
    <row r="307" spans="1:10" s="113" customFormat="1">
      <c r="A307" s="95"/>
      <c r="B307" s="110"/>
      <c r="C307" s="110"/>
      <c r="D307" s="110"/>
      <c r="E307" s="111"/>
      <c r="F307" s="112"/>
      <c r="I307" s="111"/>
      <c r="J307" s="112"/>
    </row>
    <row r="308" spans="1:10" s="113" customFormat="1">
      <c r="A308" s="95"/>
      <c r="B308" s="110"/>
      <c r="C308" s="110"/>
      <c r="D308" s="110"/>
      <c r="E308" s="111"/>
      <c r="F308" s="112"/>
      <c r="I308" s="111"/>
      <c r="J308" s="112"/>
    </row>
    <row r="309" spans="1:10" s="113" customFormat="1">
      <c r="A309" s="95"/>
      <c r="B309" s="110"/>
      <c r="C309" s="110"/>
      <c r="D309" s="110"/>
      <c r="E309" s="111"/>
      <c r="F309" s="112"/>
      <c r="I309" s="111"/>
      <c r="J309" s="112"/>
    </row>
    <row r="310" spans="1:10" s="113" customFormat="1">
      <c r="A310" s="95"/>
      <c r="B310" s="110"/>
      <c r="C310" s="110"/>
      <c r="D310" s="110"/>
      <c r="E310" s="111"/>
      <c r="F310" s="112"/>
      <c r="I310" s="111"/>
      <c r="J310" s="112"/>
    </row>
    <row r="311" spans="1:10" s="113" customFormat="1">
      <c r="A311" s="95"/>
      <c r="B311" s="110"/>
      <c r="C311" s="110"/>
      <c r="D311" s="110"/>
      <c r="E311" s="111"/>
      <c r="F311" s="112"/>
      <c r="I311" s="111"/>
      <c r="J311" s="112"/>
    </row>
    <row r="312" spans="1:10" s="113" customFormat="1">
      <c r="A312" s="95"/>
      <c r="B312" s="110"/>
      <c r="C312" s="110"/>
      <c r="D312" s="110"/>
      <c r="E312" s="111"/>
      <c r="F312" s="112"/>
      <c r="I312" s="111"/>
      <c r="J312" s="112"/>
    </row>
    <row r="313" spans="1:10" s="113" customFormat="1">
      <c r="A313" s="95"/>
      <c r="B313" s="110"/>
      <c r="C313" s="110"/>
      <c r="D313" s="110"/>
      <c r="E313" s="111"/>
      <c r="F313" s="112"/>
      <c r="I313" s="111"/>
      <c r="J313" s="112"/>
    </row>
    <row r="314" spans="1:10" s="113" customFormat="1">
      <c r="A314" s="95"/>
      <c r="B314" s="110"/>
      <c r="C314" s="110"/>
      <c r="D314" s="110"/>
      <c r="E314" s="111"/>
      <c r="F314" s="112"/>
      <c r="I314" s="111"/>
      <c r="J314" s="112"/>
    </row>
    <row r="315" spans="1:10" s="113" customFormat="1">
      <c r="A315" s="95"/>
      <c r="B315" s="110"/>
      <c r="C315" s="110"/>
      <c r="D315" s="110"/>
      <c r="E315" s="111"/>
      <c r="F315" s="112"/>
      <c r="I315" s="111"/>
      <c r="J315" s="112"/>
    </row>
    <row r="316" spans="1:10" s="113" customFormat="1">
      <c r="A316" s="95"/>
      <c r="B316" s="110"/>
      <c r="C316" s="110"/>
      <c r="D316" s="110"/>
      <c r="E316" s="111"/>
      <c r="F316" s="112"/>
      <c r="I316" s="111"/>
      <c r="J316" s="112"/>
    </row>
    <row r="317" spans="1:10" s="113" customFormat="1">
      <c r="A317" s="95"/>
      <c r="B317" s="110"/>
      <c r="C317" s="110"/>
      <c r="D317" s="110"/>
      <c r="E317" s="111"/>
      <c r="F317" s="112"/>
      <c r="I317" s="111"/>
      <c r="J317" s="112"/>
    </row>
    <row r="318" spans="1:10" s="113" customFormat="1">
      <c r="A318" s="95"/>
      <c r="B318" s="110"/>
      <c r="C318" s="110"/>
      <c r="D318" s="110"/>
      <c r="E318" s="111"/>
      <c r="F318" s="112"/>
      <c r="I318" s="111"/>
      <c r="J318" s="112"/>
    </row>
    <row r="319" spans="1:10" s="113" customFormat="1">
      <c r="A319" s="95"/>
      <c r="B319" s="110"/>
      <c r="C319" s="110"/>
      <c r="D319" s="110"/>
      <c r="E319" s="111"/>
      <c r="F319" s="112"/>
      <c r="I319" s="111"/>
      <c r="J319" s="112"/>
    </row>
    <row r="320" spans="1:10" s="113" customFormat="1">
      <c r="A320" s="95"/>
      <c r="B320" s="110"/>
      <c r="C320" s="110"/>
      <c r="D320" s="110"/>
      <c r="E320" s="111"/>
      <c r="F320" s="112"/>
      <c r="I320" s="111"/>
      <c r="J320" s="112"/>
    </row>
    <row r="321" spans="1:10" s="113" customFormat="1">
      <c r="A321" s="95"/>
      <c r="B321" s="110"/>
      <c r="C321" s="110"/>
      <c r="D321" s="110"/>
      <c r="E321" s="111"/>
      <c r="F321" s="112"/>
      <c r="I321" s="111"/>
      <c r="J321" s="112"/>
    </row>
    <row r="322" spans="1:10" s="113" customFormat="1">
      <c r="A322" s="95"/>
      <c r="B322" s="110"/>
      <c r="C322" s="110"/>
      <c r="D322" s="110"/>
      <c r="E322" s="111"/>
      <c r="F322" s="112"/>
      <c r="I322" s="111"/>
      <c r="J322" s="112"/>
    </row>
    <row r="323" spans="1:10" s="113" customFormat="1">
      <c r="A323" s="95"/>
      <c r="B323" s="110"/>
      <c r="C323" s="110"/>
      <c r="D323" s="110"/>
      <c r="E323" s="111"/>
      <c r="F323" s="112"/>
      <c r="I323" s="111"/>
      <c r="J323" s="112"/>
    </row>
    <row r="324" spans="1:10" s="113" customFormat="1">
      <c r="A324" s="95"/>
      <c r="B324" s="110"/>
      <c r="C324" s="110"/>
      <c r="D324" s="110"/>
      <c r="E324" s="111"/>
      <c r="F324" s="112"/>
      <c r="I324" s="111"/>
      <c r="J324" s="112"/>
    </row>
    <row r="325" spans="1:10" s="113" customFormat="1">
      <c r="A325" s="95"/>
      <c r="B325" s="110"/>
      <c r="C325" s="110"/>
      <c r="D325" s="110"/>
      <c r="E325" s="111"/>
      <c r="F325" s="112"/>
      <c r="I325" s="111"/>
      <c r="J325" s="112"/>
    </row>
    <row r="326" spans="1:10" s="113" customFormat="1">
      <c r="A326" s="95"/>
      <c r="B326" s="110"/>
      <c r="C326" s="110"/>
      <c r="D326" s="110"/>
      <c r="E326" s="111"/>
      <c r="F326" s="112"/>
      <c r="I326" s="111"/>
      <c r="J326" s="112"/>
    </row>
    <row r="327" spans="1:10" s="113" customFormat="1">
      <c r="A327" s="95"/>
      <c r="B327" s="110"/>
      <c r="C327" s="110"/>
      <c r="D327" s="110"/>
      <c r="E327" s="111"/>
      <c r="F327" s="112"/>
      <c r="I327" s="111"/>
      <c r="J327" s="112"/>
    </row>
    <row r="328" spans="1:10" s="113" customFormat="1">
      <c r="A328" s="95"/>
      <c r="B328" s="110"/>
      <c r="C328" s="110"/>
      <c r="D328" s="110"/>
      <c r="E328" s="111"/>
      <c r="F328" s="112"/>
      <c r="I328" s="111"/>
      <c r="J328" s="112"/>
    </row>
    <row r="329" spans="1:10" s="113" customFormat="1">
      <c r="A329" s="95"/>
      <c r="B329" s="110"/>
      <c r="C329" s="110"/>
      <c r="D329" s="110"/>
      <c r="E329" s="111"/>
      <c r="F329" s="112"/>
      <c r="I329" s="111"/>
      <c r="J329" s="112"/>
    </row>
    <row r="330" spans="1:10" s="113" customFormat="1">
      <c r="A330" s="95"/>
      <c r="B330" s="110"/>
      <c r="C330" s="110"/>
      <c r="D330" s="110"/>
      <c r="E330" s="111"/>
      <c r="F330" s="112"/>
      <c r="I330" s="111"/>
      <c r="J330" s="112"/>
    </row>
    <row r="331" spans="1:10" s="113" customFormat="1">
      <c r="A331" s="95"/>
      <c r="B331" s="110"/>
      <c r="C331" s="110"/>
      <c r="D331" s="110"/>
      <c r="E331" s="111"/>
      <c r="F331" s="112"/>
      <c r="I331" s="111"/>
      <c r="J331" s="112"/>
    </row>
    <row r="332" spans="1:10" s="113" customFormat="1">
      <c r="A332" s="95"/>
      <c r="B332" s="110"/>
      <c r="C332" s="110"/>
      <c r="D332" s="110"/>
      <c r="E332" s="111"/>
      <c r="F332" s="112"/>
      <c r="I332" s="111"/>
      <c r="J332" s="112"/>
    </row>
    <row r="333" spans="1:10" s="113" customFormat="1">
      <c r="A333" s="95"/>
      <c r="B333" s="110"/>
      <c r="C333" s="110"/>
      <c r="D333" s="110"/>
      <c r="E333" s="111"/>
      <c r="F333" s="112"/>
      <c r="I333" s="111"/>
      <c r="J333" s="112"/>
    </row>
    <row r="334" spans="1:10" s="113" customFormat="1">
      <c r="A334" s="95"/>
      <c r="B334" s="110"/>
      <c r="C334" s="110"/>
      <c r="D334" s="110"/>
      <c r="E334" s="111"/>
      <c r="F334" s="112"/>
      <c r="I334" s="111"/>
      <c r="J334" s="112"/>
    </row>
    <row r="335" spans="1:10" s="113" customFormat="1">
      <c r="A335" s="95"/>
      <c r="B335" s="110"/>
      <c r="C335" s="110"/>
      <c r="D335" s="110"/>
      <c r="E335" s="111"/>
      <c r="F335" s="112"/>
      <c r="I335" s="111"/>
      <c r="J335" s="112"/>
    </row>
    <row r="336" spans="1:10" s="113" customFormat="1">
      <c r="A336" s="95"/>
      <c r="B336" s="110"/>
      <c r="C336" s="110"/>
      <c r="D336" s="110"/>
      <c r="E336" s="111"/>
      <c r="F336" s="112"/>
      <c r="I336" s="111"/>
      <c r="J336" s="112"/>
    </row>
    <row r="337" spans="1:10" s="113" customFormat="1">
      <c r="A337" s="95"/>
      <c r="B337" s="110"/>
      <c r="C337" s="110"/>
      <c r="D337" s="110"/>
      <c r="E337" s="111"/>
      <c r="F337" s="112"/>
      <c r="I337" s="111"/>
      <c r="J337" s="112"/>
    </row>
    <row r="338" spans="1:10" s="113" customFormat="1">
      <c r="A338" s="95"/>
      <c r="B338" s="110"/>
      <c r="C338" s="110"/>
      <c r="D338" s="110"/>
      <c r="E338" s="111"/>
      <c r="F338" s="112"/>
      <c r="I338" s="111"/>
      <c r="J338" s="112"/>
    </row>
    <row r="339" spans="1:10" s="113" customFormat="1">
      <c r="A339" s="95"/>
      <c r="B339" s="110"/>
      <c r="C339" s="110"/>
      <c r="D339" s="110"/>
      <c r="E339" s="111"/>
      <c r="F339" s="112"/>
      <c r="I339" s="111"/>
      <c r="J339" s="112"/>
    </row>
    <row r="340" spans="1:10" s="113" customFormat="1">
      <c r="A340" s="95"/>
      <c r="B340" s="110"/>
      <c r="C340" s="110"/>
      <c r="D340" s="110"/>
      <c r="E340" s="111"/>
      <c r="F340" s="112"/>
      <c r="I340" s="111"/>
      <c r="J340" s="112"/>
    </row>
    <row r="341" spans="1:10" s="113" customFormat="1">
      <c r="A341" s="95"/>
      <c r="B341" s="110"/>
      <c r="C341" s="110"/>
      <c r="D341" s="110"/>
      <c r="E341" s="111"/>
      <c r="F341" s="112"/>
      <c r="I341" s="111"/>
      <c r="J341" s="112"/>
    </row>
    <row r="342" spans="1:10" s="113" customFormat="1">
      <c r="A342" s="95"/>
      <c r="B342" s="110"/>
      <c r="C342" s="110"/>
      <c r="D342" s="110"/>
      <c r="E342" s="111"/>
      <c r="F342" s="112"/>
      <c r="I342" s="111"/>
      <c r="J342" s="112"/>
    </row>
    <row r="343" spans="1:10" s="113" customFormat="1">
      <c r="A343" s="95"/>
      <c r="B343" s="110"/>
      <c r="C343" s="110"/>
      <c r="D343" s="110"/>
      <c r="E343" s="111"/>
      <c r="F343" s="112"/>
      <c r="I343" s="111"/>
      <c r="J343" s="112"/>
    </row>
    <row r="344" spans="1:10" s="113" customFormat="1">
      <c r="A344" s="95"/>
      <c r="B344" s="110"/>
      <c r="C344" s="110"/>
      <c r="D344" s="110"/>
      <c r="E344" s="111"/>
      <c r="F344" s="112"/>
      <c r="I344" s="111"/>
      <c r="J344" s="112"/>
    </row>
    <row r="345" spans="1:10" s="113" customFormat="1">
      <c r="A345" s="95"/>
      <c r="B345" s="110"/>
      <c r="C345" s="110"/>
      <c r="D345" s="110"/>
      <c r="E345" s="111"/>
      <c r="F345" s="112"/>
      <c r="I345" s="111"/>
      <c r="J345" s="112"/>
    </row>
    <row r="346" spans="1:10" s="113" customFormat="1">
      <c r="A346" s="95"/>
      <c r="B346" s="110"/>
      <c r="C346" s="110"/>
      <c r="D346" s="110"/>
      <c r="E346" s="111"/>
      <c r="F346" s="112"/>
      <c r="I346" s="111"/>
      <c r="J346" s="112"/>
    </row>
    <row r="347" spans="1:10" s="113" customFormat="1">
      <c r="A347" s="95"/>
      <c r="B347" s="110"/>
      <c r="C347" s="110"/>
      <c r="D347" s="110"/>
      <c r="E347" s="111"/>
      <c r="F347" s="112"/>
      <c r="I347" s="111"/>
      <c r="J347" s="112"/>
    </row>
    <row r="348" spans="1:10" s="113" customFormat="1">
      <c r="A348" s="95"/>
      <c r="B348" s="110"/>
      <c r="C348" s="110"/>
      <c r="D348" s="110"/>
      <c r="E348" s="111"/>
      <c r="F348" s="112"/>
      <c r="I348" s="111"/>
      <c r="J348" s="112"/>
    </row>
    <row r="349" spans="1:10" s="113" customFormat="1">
      <c r="A349" s="95"/>
      <c r="B349" s="110"/>
      <c r="C349" s="110"/>
      <c r="D349" s="110"/>
      <c r="E349" s="111"/>
      <c r="F349" s="112"/>
      <c r="I349" s="111"/>
      <c r="J349" s="112"/>
    </row>
    <row r="350" spans="1:10" s="113" customFormat="1">
      <c r="A350" s="95"/>
      <c r="B350" s="110"/>
      <c r="C350" s="110"/>
      <c r="D350" s="110"/>
      <c r="E350" s="111"/>
      <c r="F350" s="112"/>
      <c r="I350" s="111"/>
      <c r="J350" s="112"/>
    </row>
    <row r="351" spans="1:10" s="113" customFormat="1">
      <c r="A351" s="95"/>
      <c r="B351" s="110"/>
      <c r="C351" s="110"/>
      <c r="D351" s="110"/>
      <c r="E351" s="111"/>
      <c r="F351" s="112"/>
      <c r="I351" s="111"/>
      <c r="J351" s="112"/>
    </row>
    <row r="352" spans="1:10" s="113" customFormat="1">
      <c r="A352" s="95"/>
      <c r="B352" s="110"/>
      <c r="C352" s="110"/>
      <c r="D352" s="110"/>
      <c r="E352" s="111"/>
      <c r="F352" s="112"/>
      <c r="I352" s="111"/>
      <c r="J352" s="112"/>
    </row>
    <row r="353" spans="1:10" s="113" customFormat="1">
      <c r="A353" s="95"/>
      <c r="B353" s="110"/>
      <c r="C353" s="110"/>
      <c r="D353" s="110"/>
      <c r="E353" s="111"/>
      <c r="F353" s="112"/>
      <c r="I353" s="111"/>
      <c r="J353" s="112"/>
    </row>
    <row r="354" spans="1:10" s="113" customFormat="1">
      <c r="A354" s="95"/>
      <c r="B354" s="110"/>
      <c r="C354" s="110"/>
      <c r="D354" s="110"/>
      <c r="E354" s="111"/>
      <c r="F354" s="112"/>
      <c r="I354" s="111"/>
      <c r="J354" s="112"/>
    </row>
    <row r="355" spans="1:10" s="113" customFormat="1">
      <c r="A355" s="95"/>
      <c r="B355" s="110"/>
      <c r="C355" s="110"/>
      <c r="D355" s="110"/>
      <c r="E355" s="111"/>
      <c r="F355" s="112"/>
      <c r="I355" s="111"/>
      <c r="J355" s="112"/>
    </row>
    <row r="356" spans="1:10" s="113" customFormat="1">
      <c r="A356" s="95"/>
      <c r="B356" s="110"/>
      <c r="C356" s="110"/>
      <c r="D356" s="110"/>
      <c r="E356" s="111"/>
      <c r="F356" s="112"/>
      <c r="I356" s="111"/>
      <c r="J356" s="112"/>
    </row>
    <row r="357" spans="1:10" s="113" customFormat="1">
      <c r="A357" s="95"/>
      <c r="B357" s="110"/>
      <c r="C357" s="110"/>
      <c r="D357" s="110"/>
      <c r="E357" s="111"/>
      <c r="F357" s="112"/>
      <c r="I357" s="111"/>
      <c r="J357" s="112"/>
    </row>
    <row r="358" spans="1:10" s="113" customFormat="1">
      <c r="A358" s="95"/>
      <c r="B358" s="110"/>
      <c r="C358" s="110"/>
      <c r="D358" s="110"/>
      <c r="E358" s="111"/>
      <c r="F358" s="112"/>
      <c r="I358" s="111"/>
      <c r="J358" s="112"/>
    </row>
    <row r="359" spans="1:10" s="113" customFormat="1">
      <c r="A359" s="95"/>
      <c r="B359" s="110"/>
      <c r="C359" s="110"/>
      <c r="D359" s="110"/>
      <c r="E359" s="111"/>
      <c r="F359" s="112"/>
      <c r="I359" s="111"/>
      <c r="J359" s="112"/>
    </row>
    <row r="360" spans="1:10" s="113" customFormat="1">
      <c r="A360" s="95"/>
      <c r="B360" s="110"/>
      <c r="C360" s="110"/>
      <c r="D360" s="110"/>
      <c r="E360" s="111"/>
      <c r="F360" s="112"/>
      <c r="I360" s="111"/>
      <c r="J360" s="112"/>
    </row>
    <row r="361" spans="1:10" s="113" customFormat="1">
      <c r="A361" s="95"/>
      <c r="B361" s="110"/>
      <c r="C361" s="110"/>
      <c r="D361" s="110"/>
      <c r="E361" s="111"/>
      <c r="F361" s="112"/>
      <c r="I361" s="111"/>
      <c r="J361" s="112"/>
    </row>
    <row r="362" spans="1:10" s="113" customFormat="1">
      <c r="A362" s="95"/>
      <c r="B362" s="110"/>
      <c r="C362" s="110"/>
      <c r="D362" s="110"/>
      <c r="E362" s="111"/>
      <c r="F362" s="112"/>
      <c r="I362" s="111"/>
      <c r="J362" s="112"/>
    </row>
    <row r="363" spans="1:10" s="113" customFormat="1">
      <c r="A363" s="95"/>
      <c r="B363" s="110"/>
      <c r="C363" s="110"/>
      <c r="D363" s="110"/>
      <c r="E363" s="111"/>
      <c r="F363" s="112"/>
      <c r="I363" s="111"/>
      <c r="J363" s="112"/>
    </row>
    <row r="364" spans="1:10" s="113" customFormat="1">
      <c r="A364" s="95"/>
      <c r="B364" s="110"/>
      <c r="C364" s="110"/>
      <c r="D364" s="110"/>
      <c r="E364" s="111"/>
      <c r="F364" s="112"/>
      <c r="I364" s="111"/>
      <c r="J364" s="112"/>
    </row>
    <row r="365" spans="1:10" s="113" customFormat="1">
      <c r="A365" s="95"/>
      <c r="B365" s="110"/>
      <c r="C365" s="110"/>
      <c r="D365" s="110"/>
      <c r="E365" s="111"/>
      <c r="F365" s="112"/>
      <c r="I365" s="111"/>
      <c r="J365" s="112"/>
    </row>
    <row r="366" spans="1:10" s="113" customFormat="1">
      <c r="A366" s="95"/>
      <c r="B366" s="110"/>
      <c r="C366" s="110"/>
      <c r="D366" s="110"/>
      <c r="E366" s="111"/>
      <c r="F366" s="112"/>
      <c r="I366" s="111"/>
      <c r="J366" s="112"/>
    </row>
    <row r="367" spans="1:10" s="113" customFormat="1">
      <c r="A367" s="95"/>
      <c r="B367" s="110"/>
      <c r="C367" s="110"/>
      <c r="D367" s="110"/>
      <c r="E367" s="111"/>
      <c r="F367" s="112"/>
      <c r="I367" s="111"/>
      <c r="J367" s="112"/>
    </row>
    <row r="368" spans="1:10" s="113" customFormat="1">
      <c r="A368" s="95"/>
      <c r="B368" s="110"/>
      <c r="C368" s="110"/>
      <c r="D368" s="110"/>
      <c r="E368" s="111"/>
      <c r="F368" s="112"/>
      <c r="I368" s="111"/>
      <c r="J368" s="112"/>
    </row>
    <row r="369" spans="1:10" s="113" customFormat="1">
      <c r="A369" s="95"/>
      <c r="B369" s="110"/>
      <c r="C369" s="110"/>
      <c r="D369" s="110"/>
      <c r="E369" s="111"/>
      <c r="F369" s="112"/>
      <c r="I369" s="111"/>
      <c r="J369" s="112"/>
    </row>
    <row r="370" spans="1:10" s="113" customFormat="1">
      <c r="A370" s="95"/>
      <c r="B370" s="110"/>
      <c r="C370" s="110"/>
      <c r="D370" s="110"/>
      <c r="E370" s="111"/>
      <c r="F370" s="112"/>
      <c r="I370" s="111"/>
      <c r="J370" s="112"/>
    </row>
    <row r="371" spans="1:10" s="113" customFormat="1">
      <c r="A371" s="95"/>
      <c r="B371" s="110"/>
      <c r="C371" s="110"/>
      <c r="D371" s="110"/>
      <c r="E371" s="111"/>
      <c r="F371" s="112"/>
      <c r="I371" s="111"/>
      <c r="J371" s="112"/>
    </row>
    <row r="372" spans="1:10" s="113" customFormat="1">
      <c r="A372" s="95"/>
      <c r="B372" s="110"/>
      <c r="C372" s="110"/>
      <c r="D372" s="110"/>
      <c r="E372" s="111"/>
      <c r="F372" s="112"/>
      <c r="I372" s="111"/>
      <c r="J372" s="112"/>
    </row>
    <row r="373" spans="1:10" s="113" customFormat="1">
      <c r="A373" s="95"/>
      <c r="B373" s="110"/>
      <c r="C373" s="110"/>
      <c r="D373" s="110"/>
      <c r="E373" s="111"/>
      <c r="F373" s="112"/>
      <c r="I373" s="111"/>
      <c r="J373" s="112"/>
    </row>
    <row r="374" spans="1:10" s="113" customFormat="1">
      <c r="A374" s="95"/>
      <c r="B374" s="110"/>
      <c r="C374" s="110"/>
      <c r="D374" s="110"/>
      <c r="E374" s="111"/>
      <c r="F374" s="112"/>
      <c r="I374" s="111"/>
      <c r="J374" s="112"/>
    </row>
    <row r="375" spans="1:10" s="113" customFormat="1">
      <c r="A375" s="95"/>
      <c r="B375" s="110"/>
      <c r="C375" s="110"/>
      <c r="D375" s="110"/>
      <c r="E375" s="111"/>
      <c r="F375" s="112"/>
      <c r="I375" s="111"/>
      <c r="J375" s="112"/>
    </row>
    <row r="376" spans="1:10" s="113" customFormat="1">
      <c r="A376" s="95"/>
      <c r="B376" s="110"/>
      <c r="C376" s="110"/>
      <c r="D376" s="110"/>
      <c r="E376" s="111"/>
      <c r="F376" s="112"/>
      <c r="I376" s="111"/>
      <c r="J376" s="112"/>
    </row>
    <row r="377" spans="1:10" s="113" customFormat="1">
      <c r="A377" s="95"/>
      <c r="B377" s="110"/>
      <c r="C377" s="110"/>
      <c r="D377" s="110"/>
      <c r="E377" s="111"/>
      <c r="F377" s="112"/>
      <c r="I377" s="111"/>
      <c r="J377" s="112"/>
    </row>
    <row r="378" spans="1:10" s="113" customFormat="1">
      <c r="A378" s="95"/>
      <c r="B378" s="110"/>
      <c r="C378" s="110"/>
      <c r="D378" s="110"/>
      <c r="E378" s="111"/>
      <c r="F378" s="112"/>
      <c r="I378" s="111"/>
      <c r="J378" s="112"/>
    </row>
    <row r="379" spans="1:10" s="113" customFormat="1">
      <c r="A379" s="95"/>
      <c r="B379" s="110"/>
      <c r="C379" s="110"/>
      <c r="D379" s="110"/>
      <c r="E379" s="111"/>
      <c r="F379" s="112"/>
      <c r="I379" s="111"/>
      <c r="J379" s="112"/>
    </row>
    <row r="380" spans="1:10" s="113" customFormat="1">
      <c r="A380" s="95"/>
      <c r="B380" s="110"/>
      <c r="C380" s="110"/>
      <c r="D380" s="110"/>
      <c r="E380" s="111"/>
      <c r="F380" s="112"/>
      <c r="I380" s="111"/>
      <c r="J380" s="112"/>
    </row>
    <row r="381" spans="1:10" s="113" customFormat="1">
      <c r="A381" s="95"/>
      <c r="B381" s="110"/>
      <c r="C381" s="110"/>
      <c r="D381" s="110"/>
      <c r="E381" s="111"/>
      <c r="F381" s="112"/>
      <c r="I381" s="111"/>
      <c r="J381" s="112"/>
    </row>
    <row r="382" spans="1:10" s="113" customFormat="1">
      <c r="A382" s="95"/>
      <c r="B382" s="110"/>
      <c r="C382" s="110"/>
      <c r="D382" s="110"/>
      <c r="E382" s="111"/>
      <c r="F382" s="112"/>
      <c r="I382" s="111"/>
      <c r="J382" s="112"/>
    </row>
    <row r="383" spans="1:10" s="113" customFormat="1">
      <c r="A383" s="95"/>
      <c r="B383" s="110"/>
      <c r="C383" s="110"/>
      <c r="D383" s="110"/>
      <c r="E383" s="111"/>
      <c r="F383" s="112"/>
      <c r="I383" s="111"/>
      <c r="J383" s="112"/>
    </row>
    <row r="384" spans="1:10" s="113" customFormat="1">
      <c r="A384" s="95"/>
      <c r="B384" s="110"/>
      <c r="C384" s="110"/>
      <c r="D384" s="110"/>
      <c r="E384" s="111"/>
      <c r="F384" s="112"/>
      <c r="I384" s="111"/>
      <c r="J384" s="112"/>
    </row>
    <row r="385" spans="1:10" s="113" customFormat="1">
      <c r="A385" s="95"/>
      <c r="B385" s="110"/>
      <c r="C385" s="110"/>
      <c r="D385" s="110"/>
      <c r="E385" s="111"/>
      <c r="F385" s="112"/>
      <c r="I385" s="111"/>
      <c r="J385" s="112"/>
    </row>
    <row r="386" spans="1:10" s="113" customFormat="1">
      <c r="A386" s="95"/>
      <c r="B386" s="110"/>
      <c r="C386" s="110"/>
      <c r="D386" s="110"/>
      <c r="E386" s="111"/>
      <c r="F386" s="112"/>
      <c r="I386" s="111"/>
      <c r="J386" s="112"/>
    </row>
    <row r="387" spans="1:10" s="113" customFormat="1">
      <c r="A387" s="95"/>
      <c r="B387" s="110"/>
      <c r="C387" s="110"/>
      <c r="D387" s="110"/>
      <c r="E387" s="111"/>
      <c r="F387" s="112"/>
      <c r="I387" s="111"/>
      <c r="J387" s="112"/>
    </row>
    <row r="388" spans="1:10" s="113" customFormat="1">
      <c r="A388" s="95"/>
      <c r="B388" s="110"/>
      <c r="C388" s="110"/>
      <c r="D388" s="110"/>
      <c r="E388" s="111"/>
      <c r="F388" s="112"/>
      <c r="I388" s="111"/>
      <c r="J388" s="112"/>
    </row>
    <row r="389" spans="1:10" s="113" customFormat="1">
      <c r="A389" s="95"/>
      <c r="B389" s="110"/>
      <c r="C389" s="110"/>
      <c r="D389" s="110"/>
      <c r="E389" s="111"/>
      <c r="F389" s="112"/>
      <c r="I389" s="111"/>
      <c r="J389" s="112"/>
    </row>
    <row r="390" spans="1:10" s="113" customFormat="1">
      <c r="A390" s="95"/>
      <c r="B390" s="110"/>
      <c r="C390" s="110"/>
      <c r="D390" s="110"/>
      <c r="E390" s="111"/>
      <c r="F390" s="112"/>
      <c r="I390" s="111"/>
      <c r="J390" s="112"/>
    </row>
    <row r="391" spans="1:10" s="113" customFormat="1">
      <c r="A391" s="95"/>
      <c r="B391" s="110"/>
      <c r="C391" s="110"/>
      <c r="D391" s="110"/>
      <c r="E391" s="111"/>
      <c r="F391" s="112"/>
      <c r="I391" s="111"/>
      <c r="J391" s="112"/>
    </row>
    <row r="392" spans="1:10" s="113" customFormat="1">
      <c r="A392" s="95"/>
      <c r="B392" s="110"/>
      <c r="C392" s="110"/>
      <c r="D392" s="110"/>
      <c r="E392" s="111"/>
      <c r="F392" s="112"/>
      <c r="I392" s="111"/>
      <c r="J392" s="112"/>
    </row>
    <row r="393" spans="1:10" s="113" customFormat="1">
      <c r="A393" s="95"/>
      <c r="B393" s="110"/>
      <c r="C393" s="110"/>
      <c r="D393" s="110"/>
      <c r="E393" s="111"/>
      <c r="F393" s="112"/>
      <c r="I393" s="111"/>
      <c r="J393" s="112"/>
    </row>
    <row r="394" spans="1:10" s="113" customFormat="1">
      <c r="A394" s="95"/>
      <c r="B394" s="110"/>
      <c r="C394" s="110"/>
      <c r="D394" s="110"/>
      <c r="E394" s="111"/>
      <c r="F394" s="112"/>
      <c r="I394" s="111"/>
      <c r="J394" s="112"/>
    </row>
    <row r="395" spans="1:10" s="113" customFormat="1">
      <c r="A395" s="95"/>
      <c r="B395" s="110"/>
      <c r="C395" s="110"/>
      <c r="D395" s="110"/>
      <c r="E395" s="111"/>
      <c r="F395" s="112"/>
      <c r="I395" s="111"/>
      <c r="J395" s="112"/>
    </row>
    <row r="396" spans="1:10" s="113" customFormat="1">
      <c r="A396" s="95"/>
      <c r="B396" s="110"/>
      <c r="C396" s="110"/>
      <c r="D396" s="110"/>
      <c r="E396" s="111"/>
      <c r="F396" s="112"/>
      <c r="I396" s="111"/>
      <c r="J396" s="112"/>
    </row>
    <row r="397" spans="1:10" s="113" customFormat="1">
      <c r="A397" s="95"/>
      <c r="B397" s="110"/>
      <c r="C397" s="110"/>
      <c r="D397" s="110"/>
      <c r="E397" s="111"/>
      <c r="F397" s="112"/>
      <c r="I397" s="111"/>
      <c r="J397" s="112"/>
    </row>
    <row r="398" spans="1:10" s="113" customFormat="1">
      <c r="A398" s="95"/>
      <c r="B398" s="110"/>
      <c r="C398" s="110"/>
      <c r="D398" s="110"/>
      <c r="E398" s="111"/>
      <c r="F398" s="112"/>
      <c r="I398" s="111"/>
      <c r="J398" s="112"/>
    </row>
    <row r="399" spans="1:10" s="113" customFormat="1">
      <c r="A399" s="95"/>
      <c r="B399" s="110"/>
      <c r="C399" s="110"/>
      <c r="D399" s="110"/>
      <c r="E399" s="111"/>
      <c r="F399" s="112"/>
      <c r="I399" s="111"/>
      <c r="J399" s="112"/>
    </row>
    <row r="400" spans="1:10" s="113" customFormat="1">
      <c r="A400" s="95"/>
      <c r="B400" s="110"/>
      <c r="C400" s="110"/>
      <c r="D400" s="110"/>
      <c r="E400" s="111"/>
      <c r="F400" s="112"/>
      <c r="I400" s="111"/>
      <c r="J400" s="112"/>
    </row>
    <row r="401" spans="1:10" s="113" customFormat="1">
      <c r="A401" s="95"/>
      <c r="B401" s="110"/>
      <c r="C401" s="110"/>
      <c r="D401" s="110"/>
      <c r="E401" s="111"/>
      <c r="F401" s="112"/>
      <c r="I401" s="111"/>
      <c r="J401" s="112"/>
    </row>
    <row r="402" spans="1:10" s="113" customFormat="1">
      <c r="A402" s="95"/>
      <c r="B402" s="110"/>
      <c r="C402" s="110"/>
      <c r="D402" s="110"/>
      <c r="E402" s="111"/>
      <c r="F402" s="112"/>
      <c r="I402" s="111"/>
      <c r="J402" s="112"/>
    </row>
    <row r="403" spans="1:10" s="113" customFormat="1">
      <c r="A403" s="95"/>
      <c r="B403" s="110"/>
      <c r="C403" s="110"/>
      <c r="D403" s="110"/>
      <c r="E403" s="111"/>
      <c r="F403" s="112"/>
      <c r="I403" s="111"/>
      <c r="J403" s="112"/>
    </row>
    <row r="404" spans="1:10" s="113" customFormat="1">
      <c r="A404" s="95"/>
      <c r="B404" s="110"/>
      <c r="C404" s="110"/>
      <c r="D404" s="110"/>
      <c r="E404" s="111"/>
      <c r="F404" s="112"/>
      <c r="I404" s="111"/>
      <c r="J404" s="112"/>
    </row>
    <row r="405" spans="1:10" s="113" customFormat="1">
      <c r="A405" s="95"/>
      <c r="B405" s="110"/>
      <c r="C405" s="110"/>
      <c r="D405" s="110"/>
      <c r="E405" s="111"/>
      <c r="F405" s="112"/>
      <c r="I405" s="111"/>
      <c r="J405" s="112"/>
    </row>
    <row r="406" spans="1:10" s="113" customFormat="1">
      <c r="A406" s="95"/>
      <c r="B406" s="110"/>
      <c r="C406" s="110"/>
      <c r="D406" s="110"/>
      <c r="E406" s="111"/>
      <c r="F406" s="112"/>
      <c r="I406" s="111"/>
      <c r="J406" s="112"/>
    </row>
    <row r="407" spans="1:10" s="113" customFormat="1">
      <c r="A407" s="95"/>
      <c r="B407" s="110"/>
      <c r="C407" s="110"/>
      <c r="D407" s="110"/>
      <c r="E407" s="111"/>
      <c r="F407" s="112"/>
      <c r="I407" s="111"/>
      <c r="J407" s="112"/>
    </row>
    <row r="408" spans="1:10" s="113" customFormat="1">
      <c r="A408" s="95"/>
      <c r="B408" s="110"/>
      <c r="C408" s="110"/>
      <c r="D408" s="110"/>
      <c r="E408" s="111"/>
      <c r="F408" s="112"/>
      <c r="I408" s="111"/>
      <c r="J408" s="112"/>
    </row>
    <row r="409" spans="1:10" s="113" customFormat="1">
      <c r="A409" s="95"/>
      <c r="B409" s="110"/>
      <c r="C409" s="110"/>
      <c r="D409" s="110"/>
      <c r="E409" s="111"/>
      <c r="F409" s="112"/>
      <c r="I409" s="111"/>
      <c r="J409" s="112"/>
    </row>
    <row r="410" spans="1:10" s="113" customFormat="1">
      <c r="A410" s="95"/>
      <c r="B410" s="110"/>
      <c r="C410" s="110"/>
      <c r="D410" s="110"/>
      <c r="E410" s="111"/>
      <c r="F410" s="112"/>
      <c r="I410" s="111"/>
      <c r="J410" s="112"/>
    </row>
    <row r="411" spans="1:10" s="113" customFormat="1">
      <c r="A411" s="95"/>
      <c r="B411" s="110"/>
      <c r="C411" s="110"/>
      <c r="D411" s="110"/>
      <c r="E411" s="111"/>
      <c r="F411" s="112"/>
      <c r="I411" s="111"/>
      <c r="J411" s="112"/>
    </row>
    <row r="412" spans="1:10" s="113" customFormat="1">
      <c r="A412" s="95"/>
      <c r="B412" s="110"/>
      <c r="C412" s="110"/>
      <c r="D412" s="110"/>
      <c r="E412" s="111"/>
      <c r="F412" s="112"/>
      <c r="I412" s="111"/>
      <c r="J412" s="112"/>
    </row>
    <row r="413" spans="1:10" s="113" customFormat="1">
      <c r="A413" s="95"/>
      <c r="B413" s="110"/>
      <c r="C413" s="110"/>
      <c r="D413" s="110"/>
      <c r="E413" s="111"/>
      <c r="F413" s="112"/>
      <c r="I413" s="111"/>
      <c r="J413" s="112"/>
    </row>
    <row r="414" spans="1:10" s="113" customFormat="1">
      <c r="A414" s="95"/>
      <c r="B414" s="110"/>
      <c r="C414" s="110"/>
      <c r="D414" s="110"/>
      <c r="E414" s="111"/>
      <c r="F414" s="112"/>
      <c r="I414" s="111"/>
      <c r="J414" s="112"/>
    </row>
    <row r="415" spans="1:10" s="113" customFormat="1">
      <c r="A415" s="95"/>
      <c r="B415" s="110"/>
      <c r="C415" s="110"/>
      <c r="D415" s="110"/>
      <c r="E415" s="111"/>
      <c r="F415" s="112"/>
      <c r="I415" s="111"/>
      <c r="J415" s="112"/>
    </row>
    <row r="416" spans="1:10" s="113" customFormat="1">
      <c r="A416" s="95"/>
      <c r="B416" s="110"/>
      <c r="C416" s="110"/>
      <c r="D416" s="110"/>
      <c r="E416" s="111"/>
      <c r="F416" s="112"/>
      <c r="I416" s="111"/>
      <c r="J416" s="112"/>
    </row>
    <row r="417" spans="1:10" s="113" customFormat="1">
      <c r="A417" s="95"/>
      <c r="B417" s="110"/>
      <c r="C417" s="110"/>
      <c r="D417" s="110"/>
      <c r="E417" s="111"/>
      <c r="F417" s="112"/>
      <c r="I417" s="111"/>
      <c r="J417" s="112"/>
    </row>
    <row r="418" spans="1:10" s="113" customFormat="1">
      <c r="A418" s="95"/>
      <c r="B418" s="110"/>
      <c r="C418" s="110"/>
      <c r="D418" s="110"/>
      <c r="E418" s="111"/>
      <c r="F418" s="112"/>
      <c r="I418" s="111"/>
      <c r="J418" s="112"/>
    </row>
    <row r="419" spans="1:10" s="113" customFormat="1">
      <c r="A419" s="95"/>
      <c r="B419" s="110"/>
      <c r="C419" s="110"/>
      <c r="D419" s="110"/>
      <c r="E419" s="111"/>
      <c r="F419" s="112"/>
      <c r="I419" s="111"/>
      <c r="J419" s="112"/>
    </row>
    <row r="420" spans="1:10" s="113" customFormat="1">
      <c r="A420" s="95"/>
      <c r="B420" s="110"/>
      <c r="C420" s="110"/>
      <c r="D420" s="110"/>
      <c r="E420" s="111"/>
      <c r="F420" s="112"/>
      <c r="I420" s="111"/>
      <c r="J420" s="112"/>
    </row>
    <row r="421" spans="1:10" s="113" customFormat="1">
      <c r="A421" s="95"/>
      <c r="B421" s="110"/>
      <c r="C421" s="110"/>
      <c r="D421" s="110"/>
      <c r="E421" s="111"/>
      <c r="F421" s="112"/>
      <c r="I421" s="111"/>
      <c r="J421" s="112"/>
    </row>
    <row r="422" spans="1:10" s="113" customFormat="1">
      <c r="A422" s="95"/>
      <c r="B422" s="110"/>
      <c r="C422" s="110"/>
      <c r="D422" s="110"/>
      <c r="E422" s="111"/>
      <c r="F422" s="112"/>
      <c r="I422" s="111"/>
      <c r="J422" s="112"/>
    </row>
    <row r="423" spans="1:10" s="113" customFormat="1">
      <c r="A423" s="95"/>
      <c r="B423" s="110"/>
      <c r="C423" s="110"/>
      <c r="D423" s="110"/>
      <c r="E423" s="111"/>
      <c r="F423" s="112"/>
      <c r="I423" s="111"/>
      <c r="J423" s="112"/>
    </row>
    <row r="424" spans="1:10" s="113" customFormat="1">
      <c r="A424" s="95"/>
      <c r="B424" s="110"/>
      <c r="C424" s="110"/>
      <c r="D424" s="110"/>
      <c r="E424" s="111"/>
      <c r="F424" s="112"/>
      <c r="I424" s="111"/>
      <c r="J424" s="112"/>
    </row>
    <row r="425" spans="1:10" s="113" customFormat="1">
      <c r="A425" s="95"/>
      <c r="B425" s="110"/>
      <c r="C425" s="110"/>
      <c r="D425" s="110"/>
      <c r="E425" s="111"/>
      <c r="F425" s="112"/>
      <c r="I425" s="111"/>
      <c r="J425" s="112"/>
    </row>
    <row r="426" spans="1:10" s="113" customFormat="1">
      <c r="A426" s="95"/>
      <c r="B426" s="110"/>
      <c r="C426" s="110"/>
      <c r="D426" s="110"/>
      <c r="E426" s="111"/>
      <c r="F426" s="112"/>
      <c r="I426" s="111"/>
      <c r="J426" s="112"/>
    </row>
    <row r="427" spans="1:10" s="113" customFormat="1">
      <c r="A427" s="95"/>
      <c r="B427" s="110"/>
      <c r="C427" s="110"/>
      <c r="D427" s="110"/>
      <c r="E427" s="111"/>
      <c r="F427" s="112"/>
      <c r="I427" s="111"/>
      <c r="J427" s="112"/>
    </row>
    <row r="428" spans="1:10" s="113" customFormat="1">
      <c r="A428" s="95"/>
      <c r="B428" s="110"/>
      <c r="C428" s="110"/>
      <c r="D428" s="110"/>
      <c r="E428" s="111"/>
      <c r="F428" s="112"/>
      <c r="I428" s="111"/>
      <c r="J428" s="112"/>
    </row>
    <row r="429" spans="1:10" s="113" customFormat="1">
      <c r="A429" s="95"/>
      <c r="B429" s="110"/>
      <c r="C429" s="110"/>
      <c r="D429" s="110"/>
      <c r="E429" s="111"/>
      <c r="F429" s="112"/>
      <c r="I429" s="111"/>
      <c r="J429" s="112"/>
    </row>
    <row r="430" spans="1:10" s="113" customFormat="1">
      <c r="A430" s="95"/>
      <c r="B430" s="110"/>
      <c r="C430" s="110"/>
      <c r="D430" s="110"/>
      <c r="E430" s="111"/>
      <c r="F430" s="112"/>
      <c r="I430" s="111"/>
      <c r="J430" s="112"/>
    </row>
    <row r="431" spans="1:10" s="113" customFormat="1">
      <c r="A431" s="95"/>
      <c r="B431" s="110"/>
      <c r="C431" s="110"/>
      <c r="D431" s="110"/>
      <c r="E431" s="111"/>
      <c r="F431" s="112"/>
      <c r="I431" s="111"/>
      <c r="J431" s="112"/>
    </row>
    <row r="432" spans="1:10" s="113" customFormat="1">
      <c r="A432" s="95"/>
      <c r="B432" s="110"/>
      <c r="C432" s="110"/>
      <c r="D432" s="110"/>
      <c r="E432" s="111"/>
      <c r="F432" s="112"/>
      <c r="I432" s="111"/>
      <c r="J432" s="112"/>
    </row>
    <row r="433" spans="1:10" s="113" customFormat="1">
      <c r="A433" s="95"/>
      <c r="B433" s="110"/>
      <c r="C433" s="110"/>
      <c r="D433" s="110"/>
      <c r="E433" s="111"/>
      <c r="F433" s="112"/>
      <c r="I433" s="111"/>
      <c r="J433" s="112"/>
    </row>
    <row r="434" spans="1:10" s="113" customFormat="1">
      <c r="A434" s="95"/>
      <c r="B434" s="110"/>
      <c r="C434" s="110"/>
      <c r="D434" s="110"/>
      <c r="E434" s="111"/>
      <c r="F434" s="112"/>
      <c r="I434" s="111"/>
      <c r="J434" s="112"/>
    </row>
    <row r="435" spans="1:10" s="113" customFormat="1">
      <c r="A435" s="95"/>
      <c r="B435" s="110"/>
      <c r="C435" s="110"/>
      <c r="D435" s="110"/>
      <c r="E435" s="111"/>
      <c r="F435" s="112"/>
      <c r="I435" s="111"/>
      <c r="J435" s="112"/>
    </row>
    <row r="436" spans="1:10" s="113" customFormat="1">
      <c r="A436" s="95"/>
      <c r="B436" s="110"/>
      <c r="C436" s="110"/>
      <c r="D436" s="110"/>
      <c r="E436" s="111"/>
      <c r="F436" s="112"/>
      <c r="I436" s="111"/>
      <c r="J436" s="112"/>
    </row>
    <row r="437" spans="1:10" s="113" customFormat="1">
      <c r="A437" s="95"/>
      <c r="B437" s="110"/>
      <c r="C437" s="110"/>
      <c r="D437" s="110"/>
      <c r="E437" s="111"/>
      <c r="F437" s="112"/>
      <c r="I437" s="111"/>
      <c r="J437" s="112"/>
    </row>
    <row r="438" spans="1:10" s="113" customFormat="1">
      <c r="A438" s="95"/>
      <c r="B438" s="110"/>
      <c r="C438" s="110"/>
      <c r="D438" s="110"/>
      <c r="E438" s="111"/>
      <c r="F438" s="112"/>
      <c r="I438" s="111"/>
      <c r="J438" s="112"/>
    </row>
    <row r="439" spans="1:10" s="113" customFormat="1">
      <c r="A439" s="95"/>
      <c r="B439" s="110"/>
      <c r="C439" s="110"/>
      <c r="D439" s="110"/>
      <c r="E439" s="111"/>
      <c r="F439" s="112"/>
      <c r="I439" s="111"/>
      <c r="J439" s="112"/>
    </row>
    <row r="440" spans="1:10" s="113" customFormat="1">
      <c r="A440" s="95"/>
      <c r="B440" s="110"/>
      <c r="C440" s="110"/>
      <c r="D440" s="110"/>
      <c r="E440" s="111"/>
      <c r="F440" s="112"/>
      <c r="I440" s="111"/>
      <c r="J440" s="112"/>
    </row>
    <row r="441" spans="1:10" s="113" customFormat="1">
      <c r="A441" s="95"/>
      <c r="B441" s="110"/>
      <c r="C441" s="110"/>
      <c r="D441" s="110"/>
      <c r="E441" s="111"/>
      <c r="F441" s="112"/>
      <c r="I441" s="111"/>
      <c r="J441" s="112"/>
    </row>
    <row r="442" spans="1:10" s="113" customFormat="1">
      <c r="A442" s="95"/>
      <c r="B442" s="110"/>
      <c r="C442" s="110"/>
      <c r="D442" s="110"/>
      <c r="E442" s="111"/>
      <c r="F442" s="112"/>
      <c r="I442" s="111"/>
      <c r="J442" s="112"/>
    </row>
    <row r="443" spans="1:10" s="113" customFormat="1">
      <c r="A443" s="95"/>
      <c r="B443" s="110"/>
      <c r="C443" s="110"/>
      <c r="D443" s="110"/>
      <c r="E443" s="111"/>
      <c r="F443" s="112"/>
      <c r="I443" s="111"/>
      <c r="J443" s="112"/>
    </row>
    <row r="444" spans="1:10" s="113" customFormat="1">
      <c r="A444" s="95"/>
      <c r="B444" s="110"/>
      <c r="C444" s="110"/>
      <c r="D444" s="110"/>
      <c r="E444" s="111"/>
      <c r="F444" s="112"/>
      <c r="I444" s="111"/>
      <c r="J444" s="112"/>
    </row>
    <row r="445" spans="1:10" s="113" customFormat="1">
      <c r="A445" s="95"/>
      <c r="B445" s="110"/>
      <c r="C445" s="110"/>
      <c r="D445" s="110"/>
      <c r="E445" s="111"/>
      <c r="F445" s="112"/>
      <c r="I445" s="111"/>
      <c r="J445" s="112"/>
    </row>
    <row r="446" spans="1:10" s="113" customFormat="1">
      <c r="A446" s="95"/>
      <c r="B446" s="110"/>
      <c r="C446" s="110"/>
      <c r="D446" s="110"/>
      <c r="E446" s="111"/>
      <c r="F446" s="112"/>
      <c r="I446" s="111"/>
      <c r="J446" s="112"/>
    </row>
    <row r="447" spans="1:10" s="113" customFormat="1">
      <c r="A447" s="95"/>
      <c r="B447" s="110"/>
      <c r="C447" s="110"/>
      <c r="D447" s="110"/>
      <c r="E447" s="111"/>
      <c r="F447" s="112"/>
      <c r="I447" s="111"/>
      <c r="J447" s="112"/>
    </row>
    <row r="448" spans="1:10" s="113" customFormat="1">
      <c r="A448" s="95"/>
      <c r="B448" s="110"/>
      <c r="C448" s="110"/>
      <c r="D448" s="110"/>
      <c r="E448" s="111"/>
      <c r="F448" s="112"/>
      <c r="I448" s="111"/>
      <c r="J448" s="112"/>
    </row>
    <row r="449" spans="1:10" s="113" customFormat="1">
      <c r="A449" s="95"/>
      <c r="B449" s="110"/>
      <c r="C449" s="110"/>
      <c r="D449" s="110"/>
      <c r="E449" s="111"/>
      <c r="F449" s="112"/>
      <c r="I449" s="111"/>
      <c r="J449" s="112"/>
    </row>
    <row r="450" spans="1:10" s="113" customFormat="1">
      <c r="A450" s="95"/>
      <c r="B450" s="110"/>
      <c r="C450" s="110"/>
      <c r="D450" s="110"/>
      <c r="E450" s="111"/>
      <c r="F450" s="112"/>
      <c r="I450" s="111"/>
      <c r="J450" s="112"/>
    </row>
    <row r="451" spans="1:10" s="113" customFormat="1">
      <c r="A451" s="95"/>
      <c r="B451" s="110"/>
      <c r="C451" s="110"/>
      <c r="D451" s="110"/>
      <c r="E451" s="111"/>
      <c r="F451" s="112"/>
      <c r="I451" s="111"/>
      <c r="J451" s="112"/>
    </row>
    <row r="452" spans="1:10" s="113" customFormat="1">
      <c r="A452" s="95"/>
      <c r="B452" s="110"/>
      <c r="C452" s="110"/>
      <c r="D452" s="110"/>
      <c r="E452" s="111"/>
      <c r="F452" s="112"/>
      <c r="I452" s="111"/>
      <c r="J452" s="112"/>
    </row>
    <row r="453" spans="1:10" s="113" customFormat="1">
      <c r="A453" s="95"/>
      <c r="B453" s="110"/>
      <c r="C453" s="110"/>
      <c r="D453" s="110"/>
      <c r="E453" s="111"/>
      <c r="F453" s="112"/>
      <c r="I453" s="111"/>
      <c r="J453" s="112"/>
    </row>
    <row r="454" spans="1:10" s="113" customFormat="1">
      <c r="A454" s="95"/>
      <c r="B454" s="110"/>
      <c r="C454" s="110"/>
      <c r="D454" s="110"/>
      <c r="E454" s="111"/>
      <c r="F454" s="112"/>
      <c r="I454" s="111"/>
      <c r="J454" s="112"/>
    </row>
    <row r="455" spans="1:10" s="113" customFormat="1">
      <c r="A455" s="95"/>
      <c r="B455" s="110"/>
      <c r="C455" s="110"/>
      <c r="D455" s="110"/>
      <c r="E455" s="111"/>
      <c r="F455" s="112"/>
      <c r="I455" s="111"/>
      <c r="J455" s="112"/>
    </row>
    <row r="456" spans="1:10" s="113" customFormat="1">
      <c r="A456" s="95"/>
      <c r="B456" s="110"/>
      <c r="C456" s="110"/>
      <c r="D456" s="110"/>
      <c r="E456" s="111"/>
      <c r="F456" s="112"/>
      <c r="I456" s="111"/>
      <c r="J456" s="112"/>
    </row>
    <row r="457" spans="1:10" s="113" customFormat="1">
      <c r="A457" s="95"/>
      <c r="B457" s="110"/>
      <c r="C457" s="110"/>
      <c r="D457" s="110"/>
      <c r="E457" s="111"/>
      <c r="F457" s="112"/>
      <c r="I457" s="111"/>
      <c r="J457" s="112"/>
    </row>
    <row r="458" spans="1:10" s="113" customFormat="1">
      <c r="A458" s="95"/>
      <c r="B458" s="110"/>
      <c r="C458" s="110"/>
      <c r="D458" s="110"/>
      <c r="E458" s="111"/>
      <c r="F458" s="112"/>
      <c r="I458" s="111"/>
      <c r="J458" s="112"/>
    </row>
    <row r="459" spans="1:10" s="113" customFormat="1">
      <c r="A459" s="95"/>
      <c r="B459" s="110"/>
      <c r="C459" s="110"/>
      <c r="D459" s="110"/>
      <c r="E459" s="111"/>
      <c r="F459" s="112"/>
      <c r="I459" s="111"/>
      <c r="J459" s="112"/>
    </row>
    <row r="460" spans="1:10" s="113" customFormat="1">
      <c r="A460" s="95"/>
      <c r="B460" s="110"/>
      <c r="C460" s="110"/>
      <c r="D460" s="110"/>
      <c r="E460" s="111"/>
      <c r="F460" s="112"/>
      <c r="I460" s="111"/>
      <c r="J460" s="112"/>
    </row>
    <row r="461" spans="1:10" s="113" customFormat="1">
      <c r="A461" s="95"/>
      <c r="B461" s="110"/>
      <c r="C461" s="110"/>
      <c r="D461" s="110"/>
      <c r="E461" s="111"/>
      <c r="F461" s="112"/>
      <c r="I461" s="111"/>
      <c r="J461" s="112"/>
    </row>
    <row r="462" spans="1:10" s="113" customFormat="1">
      <c r="A462" s="95"/>
      <c r="B462" s="110"/>
      <c r="C462" s="110"/>
      <c r="D462" s="110"/>
      <c r="E462" s="111"/>
      <c r="F462" s="112"/>
      <c r="I462" s="111"/>
      <c r="J462" s="112"/>
    </row>
    <row r="463" spans="1:10" s="113" customFormat="1">
      <c r="A463" s="95"/>
      <c r="B463" s="110"/>
      <c r="C463" s="110"/>
      <c r="D463" s="110"/>
      <c r="E463" s="111"/>
      <c r="F463" s="112"/>
      <c r="I463" s="111"/>
      <c r="J463" s="112"/>
    </row>
    <row r="464" spans="1:10" s="113" customFormat="1">
      <c r="A464" s="95"/>
      <c r="B464" s="110"/>
      <c r="C464" s="110"/>
      <c r="D464" s="110"/>
      <c r="E464" s="111"/>
      <c r="F464" s="112"/>
      <c r="I464" s="111"/>
      <c r="J464" s="112"/>
    </row>
    <row r="465" spans="1:10" s="113" customFormat="1">
      <c r="A465" s="95"/>
      <c r="B465" s="110"/>
      <c r="C465" s="110"/>
      <c r="D465" s="110"/>
      <c r="E465" s="111"/>
      <c r="F465" s="112"/>
      <c r="I465" s="111"/>
      <c r="J465" s="112"/>
    </row>
    <row r="466" spans="1:10" s="113" customFormat="1">
      <c r="A466" s="95"/>
      <c r="B466" s="110"/>
      <c r="C466" s="110"/>
      <c r="D466" s="110"/>
      <c r="E466" s="111"/>
      <c r="F466" s="112"/>
      <c r="I466" s="111"/>
      <c r="J466" s="112"/>
    </row>
    <row r="467" spans="1:10" s="113" customFormat="1">
      <c r="A467" s="95"/>
      <c r="B467" s="110"/>
      <c r="C467" s="110"/>
      <c r="D467" s="110"/>
      <c r="E467" s="111"/>
      <c r="F467" s="112"/>
      <c r="I467" s="111"/>
      <c r="J467" s="112"/>
    </row>
    <row r="468" spans="1:10" s="113" customFormat="1">
      <c r="A468" s="95"/>
      <c r="B468" s="110"/>
      <c r="C468" s="110"/>
      <c r="D468" s="110"/>
      <c r="E468" s="111"/>
      <c r="F468" s="112"/>
      <c r="I468" s="111"/>
      <c r="J468" s="112"/>
    </row>
    <row r="469" spans="1:10" s="113" customFormat="1">
      <c r="A469" s="95"/>
      <c r="B469" s="110"/>
      <c r="C469" s="110"/>
      <c r="D469" s="110"/>
      <c r="E469" s="111"/>
      <c r="F469" s="112"/>
      <c r="I469" s="111"/>
      <c r="J469" s="112"/>
    </row>
    <row r="470" spans="1:10" s="113" customFormat="1">
      <c r="A470" s="95"/>
      <c r="B470" s="110"/>
      <c r="C470" s="110"/>
      <c r="D470" s="110"/>
      <c r="E470" s="111"/>
      <c r="F470" s="112"/>
      <c r="I470" s="111"/>
      <c r="J470" s="112"/>
    </row>
    <row r="471" spans="1:10" s="113" customFormat="1">
      <c r="A471" s="95"/>
      <c r="B471" s="110"/>
      <c r="C471" s="110"/>
      <c r="D471" s="110"/>
      <c r="E471" s="111"/>
      <c r="F471" s="112"/>
      <c r="I471" s="111"/>
      <c r="J471" s="112"/>
    </row>
    <row r="472" spans="1:10" s="113" customFormat="1">
      <c r="A472" s="95"/>
      <c r="B472" s="110"/>
      <c r="C472" s="110"/>
      <c r="D472" s="110"/>
      <c r="E472" s="111"/>
      <c r="F472" s="112"/>
      <c r="I472" s="111"/>
      <c r="J472" s="112"/>
    </row>
    <row r="473" spans="1:10" s="113" customFormat="1">
      <c r="A473" s="95"/>
      <c r="B473" s="110"/>
      <c r="C473" s="110"/>
      <c r="D473" s="110"/>
      <c r="E473" s="111"/>
      <c r="F473" s="112"/>
      <c r="I473" s="111"/>
      <c r="J473" s="112"/>
    </row>
    <row r="474" spans="1:10" s="113" customFormat="1">
      <c r="A474" s="95"/>
      <c r="B474" s="110"/>
      <c r="C474" s="110"/>
      <c r="D474" s="110"/>
      <c r="E474" s="111"/>
      <c r="F474" s="112"/>
      <c r="I474" s="111"/>
      <c r="J474" s="112"/>
    </row>
    <row r="475" spans="1:10" s="113" customFormat="1">
      <c r="A475" s="95"/>
      <c r="B475" s="110"/>
      <c r="C475" s="110"/>
      <c r="D475" s="110"/>
      <c r="E475" s="111"/>
      <c r="F475" s="112"/>
      <c r="I475" s="111"/>
      <c r="J475" s="112"/>
    </row>
    <row r="476" spans="1:10" s="113" customFormat="1">
      <c r="A476" s="95"/>
      <c r="B476" s="110"/>
      <c r="C476" s="110"/>
      <c r="D476" s="110"/>
      <c r="E476" s="111"/>
      <c r="F476" s="112"/>
      <c r="I476" s="111"/>
      <c r="J476" s="112"/>
    </row>
    <row r="477" spans="1:10" s="113" customFormat="1">
      <c r="A477" s="95"/>
      <c r="B477" s="110"/>
      <c r="C477" s="110"/>
      <c r="D477" s="110"/>
      <c r="E477" s="111"/>
      <c r="F477" s="112"/>
      <c r="I477" s="111"/>
      <c r="J477" s="112"/>
    </row>
    <row r="478" spans="1:10" s="113" customFormat="1">
      <c r="A478" s="95"/>
      <c r="B478" s="110"/>
      <c r="C478" s="110"/>
      <c r="D478" s="110"/>
      <c r="E478" s="111"/>
      <c r="F478" s="112"/>
      <c r="I478" s="111"/>
      <c r="J478" s="112"/>
    </row>
    <row r="479" spans="1:10" s="113" customFormat="1">
      <c r="A479" s="95"/>
      <c r="B479" s="110"/>
      <c r="C479" s="110"/>
      <c r="D479" s="110"/>
      <c r="E479" s="111"/>
      <c r="F479" s="112"/>
      <c r="I479" s="111"/>
      <c r="J479" s="112"/>
    </row>
    <row r="480" spans="1:10" s="113" customFormat="1">
      <c r="A480" s="95"/>
      <c r="B480" s="110"/>
      <c r="C480" s="110"/>
      <c r="D480" s="110"/>
      <c r="E480" s="111"/>
      <c r="F480" s="112"/>
      <c r="I480" s="111"/>
      <c r="J480" s="112"/>
    </row>
    <row r="481" spans="1:10" s="113" customFormat="1">
      <c r="A481" s="95"/>
      <c r="B481" s="110"/>
      <c r="C481" s="110"/>
      <c r="D481" s="110"/>
      <c r="E481" s="111"/>
      <c r="F481" s="112"/>
      <c r="I481" s="111"/>
      <c r="J481" s="112"/>
    </row>
    <row r="482" spans="1:10" s="113" customFormat="1">
      <c r="A482" s="95"/>
      <c r="B482" s="110"/>
      <c r="C482" s="110"/>
      <c r="D482" s="110"/>
      <c r="E482" s="111"/>
      <c r="F482" s="112"/>
      <c r="I482" s="111"/>
      <c r="J482" s="112"/>
    </row>
    <row r="483" spans="1:10" s="113" customFormat="1">
      <c r="A483" s="95"/>
      <c r="B483" s="110"/>
      <c r="C483" s="110"/>
      <c r="D483" s="110"/>
      <c r="E483" s="111"/>
      <c r="F483" s="112"/>
      <c r="I483" s="111"/>
      <c r="J483" s="112"/>
    </row>
    <row r="484" spans="1:10" s="113" customFormat="1">
      <c r="A484" s="95"/>
      <c r="B484" s="110"/>
      <c r="C484" s="110"/>
      <c r="D484" s="110"/>
      <c r="E484" s="111"/>
      <c r="F484" s="112"/>
      <c r="I484" s="111"/>
      <c r="J484" s="112"/>
    </row>
    <row r="485" spans="1:10" s="113" customFormat="1">
      <c r="A485" s="95"/>
      <c r="B485" s="110"/>
      <c r="C485" s="110"/>
      <c r="D485" s="110"/>
      <c r="E485" s="111"/>
      <c r="F485" s="112"/>
      <c r="I485" s="111"/>
      <c r="J485" s="112"/>
    </row>
    <row r="486" spans="1:10" s="113" customFormat="1">
      <c r="A486" s="95"/>
      <c r="B486" s="110"/>
      <c r="C486" s="110"/>
      <c r="D486" s="110"/>
      <c r="E486" s="111"/>
      <c r="F486" s="112"/>
      <c r="I486" s="111"/>
      <c r="J486" s="112"/>
    </row>
    <row r="487" spans="1:10" s="113" customFormat="1">
      <c r="A487" s="95"/>
      <c r="B487" s="110"/>
      <c r="C487" s="110"/>
      <c r="D487" s="110"/>
      <c r="E487" s="111"/>
      <c r="F487" s="112"/>
      <c r="I487" s="111"/>
      <c r="J487" s="112"/>
    </row>
    <row r="488" spans="1:10" s="113" customFormat="1">
      <c r="A488" s="95"/>
      <c r="B488" s="110"/>
      <c r="C488" s="110"/>
      <c r="D488" s="110"/>
      <c r="E488" s="111"/>
      <c r="F488" s="112"/>
      <c r="I488" s="111"/>
      <c r="J488" s="112"/>
    </row>
    <row r="489" spans="1:10" s="113" customFormat="1">
      <c r="A489" s="95"/>
      <c r="B489" s="110"/>
      <c r="C489" s="110"/>
      <c r="D489" s="110"/>
      <c r="E489" s="111"/>
      <c r="F489" s="112"/>
      <c r="I489" s="111"/>
      <c r="J489" s="112"/>
    </row>
    <row r="490" spans="1:10" s="113" customFormat="1">
      <c r="A490" s="95"/>
      <c r="B490" s="110"/>
      <c r="C490" s="110"/>
      <c r="D490" s="110"/>
      <c r="E490" s="111"/>
      <c r="F490" s="112"/>
      <c r="I490" s="111"/>
      <c r="J490" s="112"/>
    </row>
    <row r="491" spans="1:10" s="113" customFormat="1">
      <c r="A491" s="95"/>
      <c r="B491" s="110"/>
      <c r="C491" s="110"/>
      <c r="D491" s="110"/>
      <c r="E491" s="111"/>
      <c r="F491" s="112"/>
      <c r="I491" s="111"/>
      <c r="J491" s="112"/>
    </row>
    <row r="492" spans="1:10" s="113" customFormat="1">
      <c r="A492" s="95"/>
      <c r="B492" s="110"/>
      <c r="C492" s="110"/>
      <c r="D492" s="110"/>
      <c r="E492" s="111"/>
      <c r="F492" s="112"/>
      <c r="I492" s="111"/>
      <c r="J492" s="112"/>
    </row>
    <row r="493" spans="1:10" s="113" customFormat="1">
      <c r="A493" s="95"/>
      <c r="B493" s="110"/>
      <c r="C493" s="110"/>
      <c r="D493" s="110"/>
      <c r="E493" s="111"/>
      <c r="F493" s="112"/>
      <c r="I493" s="111"/>
      <c r="J493" s="112"/>
    </row>
    <row r="494" spans="1:10" s="113" customFormat="1">
      <c r="A494" s="95"/>
      <c r="B494" s="110"/>
      <c r="C494" s="110"/>
      <c r="D494" s="110"/>
      <c r="E494" s="111"/>
      <c r="F494" s="112"/>
      <c r="I494" s="111"/>
      <c r="J494" s="112"/>
    </row>
    <row r="495" spans="1:10" s="113" customFormat="1">
      <c r="A495" s="95"/>
      <c r="B495" s="110"/>
      <c r="C495" s="110"/>
      <c r="D495" s="110"/>
      <c r="E495" s="111"/>
      <c r="F495" s="112"/>
      <c r="I495" s="111"/>
      <c r="J495" s="112"/>
    </row>
    <row r="496" spans="1:10" s="113" customFormat="1">
      <c r="A496" s="95"/>
      <c r="B496" s="110"/>
      <c r="C496" s="110"/>
      <c r="D496" s="110"/>
      <c r="E496" s="111"/>
      <c r="F496" s="112"/>
      <c r="I496" s="111"/>
      <c r="J496" s="112"/>
    </row>
    <row r="497" spans="1:10" s="113" customFormat="1">
      <c r="A497" s="95"/>
      <c r="B497" s="110"/>
      <c r="C497" s="110"/>
      <c r="D497" s="110"/>
      <c r="E497" s="111"/>
      <c r="F497" s="112"/>
      <c r="I497" s="111"/>
      <c r="J497" s="112"/>
    </row>
    <row r="498" spans="1:10" s="113" customFormat="1">
      <c r="A498" s="95"/>
      <c r="B498" s="110"/>
      <c r="C498" s="110"/>
      <c r="D498" s="110"/>
      <c r="E498" s="111"/>
      <c r="F498" s="112"/>
      <c r="I498" s="111"/>
      <c r="J498" s="112"/>
    </row>
    <row r="499" spans="1:10" s="113" customFormat="1">
      <c r="A499" s="95"/>
      <c r="B499" s="110"/>
      <c r="C499" s="110"/>
      <c r="D499" s="110"/>
      <c r="E499" s="111"/>
      <c r="F499" s="112"/>
      <c r="I499" s="111"/>
      <c r="J499" s="112"/>
    </row>
    <row r="500" spans="1:10" s="113" customFormat="1">
      <c r="A500" s="95"/>
      <c r="B500" s="110"/>
      <c r="C500" s="110"/>
      <c r="D500" s="110"/>
      <c r="E500" s="111"/>
      <c r="F500" s="112"/>
      <c r="I500" s="111"/>
      <c r="J500" s="112"/>
    </row>
    <row r="501" spans="1:10" s="113" customFormat="1">
      <c r="A501" s="95"/>
      <c r="B501" s="110"/>
      <c r="C501" s="110"/>
      <c r="D501" s="110"/>
      <c r="E501" s="111"/>
      <c r="F501" s="112"/>
      <c r="I501" s="111"/>
      <c r="J501" s="112"/>
    </row>
    <row r="502" spans="1:10" s="113" customFormat="1">
      <c r="A502" s="95"/>
      <c r="B502" s="110"/>
      <c r="C502" s="110"/>
      <c r="D502" s="110"/>
      <c r="E502" s="111"/>
      <c r="F502" s="112"/>
      <c r="I502" s="111"/>
      <c r="J502" s="112"/>
    </row>
    <row r="503" spans="1:10" s="113" customFormat="1">
      <c r="A503" s="95"/>
      <c r="B503" s="110"/>
      <c r="C503" s="110"/>
      <c r="D503" s="110"/>
      <c r="E503" s="111"/>
      <c r="F503" s="112"/>
      <c r="I503" s="111"/>
      <c r="J503" s="112"/>
    </row>
    <row r="504" spans="1:10" s="113" customFormat="1">
      <c r="A504" s="95"/>
      <c r="B504" s="110"/>
      <c r="C504" s="110"/>
      <c r="D504" s="110"/>
      <c r="E504" s="111"/>
      <c r="F504" s="112"/>
      <c r="I504" s="111"/>
      <c r="J504" s="112"/>
    </row>
    <row r="505" spans="1:10" s="113" customFormat="1">
      <c r="A505" s="95"/>
      <c r="B505" s="110"/>
      <c r="C505" s="110"/>
      <c r="D505" s="110"/>
      <c r="E505" s="111"/>
      <c r="F505" s="112"/>
      <c r="I505" s="111"/>
      <c r="J505" s="112"/>
    </row>
    <row r="506" spans="1:10" s="113" customFormat="1">
      <c r="A506" s="95"/>
      <c r="B506" s="110"/>
      <c r="C506" s="110"/>
      <c r="D506" s="110"/>
      <c r="E506" s="111"/>
      <c r="F506" s="112"/>
      <c r="I506" s="111"/>
      <c r="J506" s="112"/>
    </row>
    <row r="507" spans="1:10" s="113" customFormat="1">
      <c r="A507" s="95"/>
      <c r="B507" s="110"/>
      <c r="C507" s="110"/>
      <c r="D507" s="110"/>
      <c r="E507" s="111"/>
      <c r="F507" s="112"/>
      <c r="I507" s="111"/>
      <c r="J507" s="112"/>
    </row>
    <row r="508" spans="1:10" s="113" customFormat="1">
      <c r="A508" s="95"/>
      <c r="B508" s="110"/>
      <c r="C508" s="110"/>
      <c r="D508" s="110"/>
      <c r="E508" s="111"/>
      <c r="F508" s="112"/>
      <c r="I508" s="111"/>
      <c r="J508" s="112"/>
    </row>
    <row r="509" spans="1:10" s="113" customFormat="1">
      <c r="A509" s="95"/>
      <c r="B509" s="110"/>
      <c r="C509" s="110"/>
      <c r="D509" s="110"/>
      <c r="E509" s="111"/>
      <c r="F509" s="112"/>
      <c r="I509" s="111"/>
      <c r="J509" s="112"/>
    </row>
    <row r="510" spans="1:10" s="113" customFormat="1">
      <c r="A510" s="95"/>
      <c r="B510" s="110"/>
      <c r="C510" s="110"/>
      <c r="D510" s="110"/>
      <c r="E510" s="111"/>
      <c r="F510" s="112"/>
      <c r="I510" s="111"/>
      <c r="J510" s="112"/>
    </row>
    <row r="511" spans="1:10" s="113" customFormat="1">
      <c r="A511" s="95"/>
      <c r="B511" s="110"/>
      <c r="C511" s="110"/>
      <c r="D511" s="110"/>
      <c r="E511" s="111"/>
      <c r="F511" s="112"/>
      <c r="I511" s="111"/>
      <c r="J511" s="112"/>
    </row>
    <row r="512" spans="1:10" s="113" customFormat="1">
      <c r="A512" s="95"/>
      <c r="B512" s="110"/>
      <c r="C512" s="110"/>
      <c r="D512" s="110"/>
      <c r="E512" s="111"/>
      <c r="F512" s="112"/>
      <c r="I512" s="111"/>
      <c r="J512" s="112"/>
    </row>
    <row r="513" spans="1:10" s="113" customFormat="1">
      <c r="A513" s="95"/>
      <c r="B513" s="110"/>
      <c r="C513" s="110"/>
      <c r="D513" s="110"/>
      <c r="E513" s="111"/>
      <c r="F513" s="112"/>
      <c r="I513" s="111"/>
      <c r="J513" s="112"/>
    </row>
    <row r="514" spans="1:10" s="113" customFormat="1">
      <c r="A514" s="95"/>
      <c r="B514" s="110"/>
      <c r="C514" s="110"/>
      <c r="D514" s="110"/>
      <c r="E514" s="111"/>
      <c r="F514" s="112"/>
      <c r="I514" s="111"/>
      <c r="J514" s="112"/>
    </row>
    <row r="515" spans="1:10" s="113" customFormat="1">
      <c r="A515" s="95"/>
      <c r="B515" s="110"/>
      <c r="C515" s="110"/>
      <c r="D515" s="110"/>
      <c r="E515" s="111"/>
      <c r="F515" s="112"/>
      <c r="I515" s="111"/>
      <c r="J515" s="112"/>
    </row>
    <row r="516" spans="1:10" s="113" customFormat="1">
      <c r="A516" s="95"/>
      <c r="B516" s="110"/>
      <c r="C516" s="110"/>
      <c r="D516" s="110"/>
      <c r="E516" s="111"/>
      <c r="F516" s="112"/>
      <c r="I516" s="111"/>
      <c r="J516" s="112"/>
    </row>
    <row r="517" spans="1:10" s="113" customFormat="1">
      <c r="A517" s="95"/>
      <c r="B517" s="110"/>
      <c r="C517" s="110"/>
      <c r="D517" s="110"/>
      <c r="E517" s="111"/>
      <c r="F517" s="112"/>
      <c r="I517" s="111"/>
      <c r="J517" s="112"/>
    </row>
    <row r="518" spans="1:10" s="113" customFormat="1">
      <c r="A518" s="95"/>
      <c r="B518" s="110"/>
      <c r="C518" s="110"/>
      <c r="D518" s="110"/>
      <c r="E518" s="111"/>
      <c r="F518" s="112"/>
      <c r="I518" s="111"/>
      <c r="J518" s="112"/>
    </row>
    <row r="519" spans="1:10" s="113" customFormat="1">
      <c r="A519" s="95"/>
      <c r="B519" s="110"/>
      <c r="C519" s="110"/>
      <c r="D519" s="110"/>
      <c r="E519" s="111"/>
      <c r="F519" s="112"/>
      <c r="I519" s="111"/>
      <c r="J519" s="112"/>
    </row>
    <row r="520" spans="1:10" s="113" customFormat="1">
      <c r="A520" s="95"/>
      <c r="B520" s="110"/>
      <c r="C520" s="110"/>
      <c r="D520" s="110"/>
      <c r="E520" s="111"/>
      <c r="F520" s="112"/>
      <c r="I520" s="111"/>
      <c r="J520" s="112"/>
    </row>
    <row r="521" spans="1:10" s="113" customFormat="1">
      <c r="A521" s="95"/>
      <c r="B521" s="110"/>
      <c r="C521" s="110"/>
      <c r="D521" s="110"/>
      <c r="E521" s="111"/>
      <c r="F521" s="112"/>
      <c r="I521" s="111"/>
      <c r="J521" s="112"/>
    </row>
    <row r="522" spans="1:10" s="113" customFormat="1">
      <c r="A522" s="95"/>
      <c r="B522" s="110"/>
      <c r="C522" s="110"/>
      <c r="D522" s="110"/>
      <c r="E522" s="111"/>
      <c r="F522" s="112"/>
      <c r="I522" s="111"/>
      <c r="J522" s="112"/>
    </row>
    <row r="523" spans="1:10" s="113" customFormat="1">
      <c r="A523" s="95"/>
      <c r="B523" s="110"/>
      <c r="C523" s="110"/>
      <c r="D523" s="110"/>
      <c r="E523" s="111"/>
      <c r="F523" s="112"/>
      <c r="I523" s="111"/>
      <c r="J523" s="112"/>
    </row>
    <row r="524" spans="1:10" s="113" customFormat="1">
      <c r="A524" s="95"/>
      <c r="B524" s="110"/>
      <c r="C524" s="110"/>
      <c r="D524" s="110"/>
      <c r="E524" s="111"/>
      <c r="F524" s="112"/>
      <c r="I524" s="111"/>
      <c r="J524" s="112"/>
    </row>
    <row r="525" spans="1:10" s="113" customFormat="1">
      <c r="A525" s="95"/>
      <c r="B525" s="110"/>
      <c r="C525" s="110"/>
      <c r="D525" s="110"/>
      <c r="E525" s="111"/>
      <c r="F525" s="112"/>
      <c r="I525" s="111"/>
      <c r="J525" s="112"/>
    </row>
    <row r="526" spans="1:10" s="113" customFormat="1">
      <c r="A526" s="95"/>
      <c r="B526" s="110"/>
      <c r="C526" s="110"/>
      <c r="D526" s="110"/>
      <c r="E526" s="111"/>
      <c r="F526" s="112"/>
      <c r="I526" s="111"/>
      <c r="J526" s="112"/>
    </row>
    <row r="527" spans="1:10" s="113" customFormat="1">
      <c r="A527" s="95"/>
      <c r="B527" s="110"/>
      <c r="C527" s="110"/>
      <c r="D527" s="110"/>
      <c r="E527" s="111"/>
      <c r="F527" s="112"/>
      <c r="I527" s="111"/>
      <c r="J527" s="112"/>
    </row>
    <row r="528" spans="1:10" s="113" customFormat="1">
      <c r="A528" s="95"/>
      <c r="B528" s="110"/>
      <c r="C528" s="110"/>
      <c r="D528" s="110"/>
      <c r="E528" s="111"/>
      <c r="F528" s="112"/>
      <c r="I528" s="111"/>
      <c r="J528" s="112"/>
    </row>
    <row r="529" spans="1:10" s="113" customFormat="1">
      <c r="A529" s="95"/>
      <c r="B529" s="110"/>
      <c r="C529" s="110"/>
      <c r="D529" s="110"/>
      <c r="E529" s="111"/>
      <c r="F529" s="112"/>
      <c r="I529" s="111"/>
      <c r="J529" s="112"/>
    </row>
    <row r="530" spans="1:10" s="113" customFormat="1">
      <c r="A530" s="95"/>
      <c r="B530" s="110"/>
      <c r="C530" s="110"/>
      <c r="D530" s="110"/>
      <c r="E530" s="111"/>
      <c r="F530" s="112"/>
      <c r="I530" s="111"/>
      <c r="J530" s="112"/>
    </row>
    <row r="531" spans="1:10" s="113" customFormat="1">
      <c r="A531" s="95"/>
      <c r="B531" s="110"/>
      <c r="C531" s="110"/>
      <c r="D531" s="110"/>
      <c r="E531" s="111"/>
      <c r="F531" s="112"/>
      <c r="I531" s="111"/>
      <c r="J531" s="112"/>
    </row>
    <row r="532" spans="1:10" s="113" customFormat="1">
      <c r="A532" s="95"/>
      <c r="B532" s="110"/>
      <c r="C532" s="110"/>
      <c r="D532" s="110"/>
      <c r="E532" s="111"/>
      <c r="F532" s="112"/>
      <c r="I532" s="111"/>
      <c r="J532" s="112"/>
    </row>
    <row r="533" spans="1:10" s="113" customFormat="1">
      <c r="A533" s="95"/>
      <c r="B533" s="110"/>
      <c r="C533" s="110"/>
      <c r="D533" s="110"/>
      <c r="E533" s="111"/>
      <c r="F533" s="112"/>
      <c r="I533" s="111"/>
      <c r="J533" s="112"/>
    </row>
    <row r="534" spans="1:10" s="113" customFormat="1">
      <c r="A534" s="95"/>
      <c r="B534" s="110"/>
      <c r="C534" s="110"/>
      <c r="D534" s="110"/>
      <c r="E534" s="111"/>
      <c r="F534" s="112"/>
      <c r="I534" s="111"/>
      <c r="J534" s="112"/>
    </row>
    <row r="535" spans="1:10" s="113" customFormat="1">
      <c r="A535" s="95"/>
      <c r="B535" s="110"/>
      <c r="C535" s="110"/>
      <c r="D535" s="110"/>
      <c r="E535" s="111"/>
      <c r="F535" s="112"/>
      <c r="I535" s="111"/>
      <c r="J535" s="112"/>
    </row>
    <row r="536" spans="1:10" s="113" customFormat="1">
      <c r="A536" s="95"/>
      <c r="B536" s="110"/>
      <c r="C536" s="110"/>
      <c r="D536" s="110"/>
      <c r="E536" s="111"/>
      <c r="F536" s="112"/>
      <c r="I536" s="111"/>
      <c r="J536" s="112"/>
    </row>
    <row r="537" spans="1:10" s="113" customFormat="1">
      <c r="A537" s="95"/>
      <c r="B537" s="110"/>
      <c r="C537" s="110"/>
      <c r="D537" s="110"/>
      <c r="E537" s="111"/>
      <c r="F537" s="112"/>
      <c r="I537" s="111"/>
      <c r="J537" s="112"/>
    </row>
    <row r="538" spans="1:10" s="113" customFormat="1">
      <c r="A538" s="95"/>
      <c r="B538" s="110"/>
      <c r="C538" s="110"/>
      <c r="D538" s="110"/>
      <c r="E538" s="111"/>
      <c r="F538" s="112"/>
      <c r="I538" s="111"/>
      <c r="J538" s="112"/>
    </row>
    <row r="539" spans="1:10" s="113" customFormat="1">
      <c r="A539" s="95"/>
      <c r="B539" s="110"/>
      <c r="C539" s="110"/>
      <c r="D539" s="110"/>
      <c r="E539" s="111"/>
      <c r="F539" s="112"/>
      <c r="I539" s="111"/>
      <c r="J539" s="112"/>
    </row>
    <row r="540" spans="1:10" s="113" customFormat="1">
      <c r="A540" s="95"/>
      <c r="B540" s="110"/>
      <c r="C540" s="110"/>
      <c r="D540" s="110"/>
      <c r="E540" s="111"/>
      <c r="F540" s="112"/>
      <c r="I540" s="111"/>
      <c r="J540" s="112"/>
    </row>
    <row r="541" spans="1:10" s="113" customFormat="1">
      <c r="A541" s="95"/>
      <c r="B541" s="110"/>
      <c r="C541" s="110"/>
      <c r="D541" s="110"/>
      <c r="E541" s="111"/>
      <c r="F541" s="112"/>
      <c r="I541" s="111"/>
      <c r="J541" s="112"/>
    </row>
    <row r="542" spans="1:10" s="113" customFormat="1">
      <c r="A542" s="95"/>
      <c r="B542" s="110"/>
      <c r="C542" s="110"/>
      <c r="D542" s="110"/>
      <c r="E542" s="111"/>
      <c r="F542" s="112"/>
      <c r="I542" s="111"/>
      <c r="J542" s="112"/>
    </row>
    <row r="543" spans="1:10" s="113" customFormat="1">
      <c r="A543" s="95"/>
      <c r="B543" s="110"/>
      <c r="C543" s="110"/>
      <c r="D543" s="110"/>
      <c r="E543" s="111"/>
      <c r="F543" s="112"/>
      <c r="I543" s="111"/>
      <c r="J543" s="112"/>
    </row>
    <row r="544" spans="1:10" s="113" customFormat="1">
      <c r="A544" s="95"/>
      <c r="B544" s="110"/>
      <c r="C544" s="110"/>
      <c r="D544" s="110"/>
      <c r="E544" s="111"/>
      <c r="F544" s="112"/>
      <c r="I544" s="111"/>
      <c r="J544" s="112"/>
    </row>
    <row r="545" spans="1:10" s="113" customFormat="1">
      <c r="A545" s="95"/>
      <c r="B545" s="110"/>
      <c r="C545" s="110"/>
      <c r="D545" s="110"/>
      <c r="E545" s="111"/>
      <c r="F545" s="112"/>
      <c r="I545" s="111"/>
      <c r="J545" s="112"/>
    </row>
    <row r="546" spans="1:10" s="113" customFormat="1">
      <c r="A546" s="95"/>
      <c r="B546" s="110"/>
      <c r="C546" s="110"/>
      <c r="D546" s="110"/>
      <c r="E546" s="111"/>
      <c r="F546" s="112"/>
      <c r="I546" s="111"/>
      <c r="J546" s="112"/>
    </row>
    <row r="547" spans="1:10" s="113" customFormat="1">
      <c r="A547" s="95"/>
      <c r="B547" s="110"/>
      <c r="C547" s="110"/>
      <c r="D547" s="110"/>
      <c r="E547" s="111"/>
      <c r="F547" s="112"/>
      <c r="I547" s="111"/>
      <c r="J547" s="112"/>
    </row>
    <row r="548" spans="1:10" s="113" customFormat="1">
      <c r="A548" s="95"/>
      <c r="B548" s="110"/>
      <c r="C548" s="110"/>
      <c r="D548" s="110"/>
      <c r="E548" s="111"/>
      <c r="F548" s="112"/>
      <c r="I548" s="111"/>
      <c r="J548" s="112"/>
    </row>
    <row r="549" spans="1:10" s="113" customFormat="1">
      <c r="A549" s="95"/>
      <c r="B549" s="110"/>
      <c r="C549" s="110"/>
      <c r="D549" s="110"/>
      <c r="E549" s="111"/>
      <c r="F549" s="112"/>
      <c r="I549" s="111"/>
      <c r="J549" s="112"/>
    </row>
    <row r="550" spans="1:10" s="113" customFormat="1">
      <c r="A550" s="95"/>
      <c r="B550" s="110"/>
      <c r="C550" s="110"/>
      <c r="D550" s="110"/>
      <c r="E550" s="111"/>
      <c r="F550" s="112"/>
      <c r="I550" s="111"/>
      <c r="J550" s="112"/>
    </row>
    <row r="551" spans="1:10" s="113" customFormat="1">
      <c r="A551" s="95"/>
      <c r="B551" s="110"/>
      <c r="C551" s="110"/>
      <c r="D551" s="110"/>
      <c r="E551" s="111"/>
      <c r="F551" s="112"/>
      <c r="I551" s="111"/>
      <c r="J551" s="112"/>
    </row>
    <row r="552" spans="1:10" s="113" customFormat="1">
      <c r="A552" s="95"/>
      <c r="B552" s="110"/>
      <c r="C552" s="110"/>
      <c r="D552" s="110"/>
      <c r="E552" s="111"/>
      <c r="F552" s="112"/>
      <c r="I552" s="111"/>
      <c r="J552" s="112"/>
    </row>
    <row r="553" spans="1:10" s="113" customFormat="1">
      <c r="A553" s="95"/>
      <c r="B553" s="110"/>
      <c r="C553" s="110"/>
      <c r="D553" s="110"/>
      <c r="E553" s="111"/>
      <c r="F553" s="112"/>
      <c r="I553" s="111"/>
      <c r="J553" s="112"/>
    </row>
    <row r="554" spans="1:10" s="113" customFormat="1">
      <c r="A554" s="95"/>
      <c r="B554" s="110"/>
      <c r="C554" s="110"/>
      <c r="D554" s="110"/>
      <c r="E554" s="111"/>
      <c r="F554" s="112"/>
      <c r="I554" s="111"/>
      <c r="J554" s="112"/>
    </row>
    <row r="555" spans="1:10" s="113" customFormat="1">
      <c r="A555" s="95"/>
      <c r="B555" s="110"/>
      <c r="C555" s="110"/>
      <c r="D555" s="110"/>
      <c r="E555" s="111"/>
      <c r="F555" s="112"/>
      <c r="I555" s="111"/>
      <c r="J555" s="112"/>
    </row>
    <row r="556" spans="1:10" s="113" customFormat="1">
      <c r="A556" s="95"/>
      <c r="B556" s="110"/>
      <c r="C556" s="110"/>
      <c r="D556" s="110"/>
      <c r="E556" s="111"/>
      <c r="F556" s="112"/>
      <c r="I556" s="111"/>
      <c r="J556" s="112"/>
    </row>
    <row r="557" spans="1:10" s="113" customFormat="1">
      <c r="A557" s="95"/>
      <c r="B557" s="110"/>
      <c r="C557" s="110"/>
      <c r="D557" s="110"/>
      <c r="E557" s="111"/>
      <c r="F557" s="112"/>
      <c r="I557" s="111"/>
      <c r="J557" s="112"/>
    </row>
    <row r="558" spans="1:10" s="113" customFormat="1">
      <c r="A558" s="95"/>
      <c r="B558" s="110"/>
      <c r="C558" s="110"/>
      <c r="D558" s="110"/>
      <c r="E558" s="111"/>
      <c r="F558" s="112"/>
      <c r="I558" s="111"/>
      <c r="J558" s="112"/>
    </row>
    <row r="559" spans="1:10" s="113" customFormat="1">
      <c r="A559" s="95"/>
      <c r="B559" s="110"/>
      <c r="C559" s="110"/>
      <c r="D559" s="110"/>
      <c r="E559" s="111"/>
      <c r="F559" s="112"/>
      <c r="I559" s="111"/>
      <c r="J559" s="112"/>
    </row>
    <row r="560" spans="1:10" s="113" customFormat="1">
      <c r="A560" s="95"/>
      <c r="B560" s="110"/>
      <c r="C560" s="110"/>
      <c r="D560" s="110"/>
      <c r="E560" s="111"/>
      <c r="F560" s="112"/>
      <c r="I560" s="111"/>
      <c r="J560" s="112"/>
    </row>
    <row r="561" spans="1:10" s="113" customFormat="1">
      <c r="A561" s="95"/>
      <c r="B561" s="110"/>
      <c r="C561" s="110"/>
      <c r="D561" s="110"/>
      <c r="E561" s="111"/>
      <c r="F561" s="112"/>
      <c r="I561" s="111"/>
      <c r="J561" s="112"/>
    </row>
    <row r="562" spans="1:10" s="113" customFormat="1">
      <c r="A562" s="95"/>
      <c r="B562" s="110"/>
      <c r="C562" s="110"/>
      <c r="D562" s="110"/>
      <c r="E562" s="111"/>
      <c r="F562" s="112"/>
      <c r="I562" s="111"/>
      <c r="J562" s="112"/>
    </row>
    <row r="563" spans="1:10" s="113" customFormat="1">
      <c r="A563" s="95"/>
      <c r="B563" s="110"/>
      <c r="C563" s="110"/>
      <c r="D563" s="110"/>
      <c r="E563" s="111"/>
      <c r="F563" s="112"/>
      <c r="I563" s="111"/>
      <c r="J563" s="112"/>
    </row>
    <row r="564" spans="1:10" s="113" customFormat="1">
      <c r="A564" s="95"/>
      <c r="B564" s="110"/>
      <c r="C564" s="110"/>
      <c r="D564" s="110"/>
      <c r="E564" s="111"/>
      <c r="F564" s="112"/>
      <c r="I564" s="111"/>
      <c r="J564" s="112"/>
    </row>
    <row r="565" spans="1:10" s="113" customFormat="1">
      <c r="A565" s="95"/>
      <c r="B565" s="110"/>
      <c r="C565" s="110"/>
      <c r="D565" s="110"/>
      <c r="E565" s="111"/>
      <c r="F565" s="112"/>
      <c r="I565" s="111"/>
      <c r="J565" s="112"/>
    </row>
    <row r="566" spans="1:10" s="113" customFormat="1">
      <c r="A566" s="95"/>
      <c r="B566" s="110"/>
      <c r="C566" s="110"/>
      <c r="D566" s="110"/>
      <c r="E566" s="111"/>
      <c r="F566" s="112"/>
      <c r="I566" s="111"/>
      <c r="J566" s="112"/>
    </row>
    <row r="567" spans="1:10" s="113" customFormat="1">
      <c r="A567" s="95"/>
      <c r="B567" s="110"/>
      <c r="C567" s="110"/>
      <c r="D567" s="110"/>
      <c r="E567" s="111"/>
      <c r="F567" s="112"/>
      <c r="I567" s="111"/>
      <c r="J567" s="112"/>
    </row>
    <row r="568" spans="1:10" s="113" customFormat="1">
      <c r="A568" s="95"/>
      <c r="B568" s="110"/>
      <c r="C568" s="110"/>
      <c r="D568" s="110"/>
      <c r="E568" s="111"/>
      <c r="F568" s="112"/>
      <c r="I568" s="111"/>
      <c r="J568" s="112"/>
    </row>
    <row r="569" spans="1:10" s="113" customFormat="1">
      <c r="A569" s="95"/>
      <c r="B569" s="110"/>
      <c r="C569" s="110"/>
      <c r="D569" s="110"/>
      <c r="E569" s="111"/>
      <c r="F569" s="112"/>
      <c r="I569" s="111"/>
      <c r="J569" s="112"/>
    </row>
    <row r="570" spans="1:10" s="113" customFormat="1">
      <c r="A570" s="95"/>
      <c r="B570" s="110"/>
      <c r="C570" s="110"/>
      <c r="D570" s="110"/>
      <c r="E570" s="111"/>
      <c r="F570" s="112"/>
      <c r="I570" s="111"/>
      <c r="J570" s="112"/>
    </row>
    <row r="571" spans="1:10" s="113" customFormat="1">
      <c r="A571" s="95"/>
      <c r="B571" s="110"/>
      <c r="C571" s="110"/>
      <c r="D571" s="110"/>
      <c r="E571" s="111"/>
      <c r="F571" s="112"/>
      <c r="I571" s="111"/>
      <c r="J571" s="112"/>
    </row>
    <row r="572" spans="1:10" s="113" customFormat="1">
      <c r="A572" s="95"/>
      <c r="B572" s="110"/>
      <c r="C572" s="110"/>
      <c r="D572" s="110"/>
      <c r="E572" s="111"/>
      <c r="F572" s="112"/>
      <c r="I572" s="111"/>
      <c r="J572" s="112"/>
    </row>
    <row r="573" spans="1:10" s="113" customFormat="1">
      <c r="A573" s="95"/>
      <c r="B573" s="110"/>
      <c r="C573" s="110"/>
      <c r="D573" s="110"/>
      <c r="E573" s="111"/>
      <c r="F573" s="112"/>
      <c r="I573" s="111"/>
      <c r="J573" s="112"/>
    </row>
    <row r="574" spans="1:10" s="113" customFormat="1">
      <c r="A574" s="95"/>
      <c r="B574" s="110"/>
      <c r="C574" s="110"/>
      <c r="D574" s="110"/>
      <c r="E574" s="111"/>
      <c r="F574" s="112"/>
      <c r="I574" s="111"/>
      <c r="J574" s="112"/>
    </row>
    <row r="575" spans="1:10" s="113" customFormat="1">
      <c r="A575" s="95"/>
      <c r="B575" s="110"/>
      <c r="C575" s="110"/>
      <c r="D575" s="110"/>
      <c r="E575" s="111"/>
      <c r="F575" s="112"/>
      <c r="I575" s="111"/>
      <c r="J575" s="112"/>
    </row>
    <row r="576" spans="1:10" s="113" customFormat="1">
      <c r="A576" s="95"/>
      <c r="B576" s="110"/>
      <c r="C576" s="110"/>
      <c r="D576" s="110"/>
      <c r="E576" s="111"/>
      <c r="F576" s="112"/>
      <c r="I576" s="111"/>
      <c r="J576" s="112"/>
    </row>
    <row r="577" spans="1:10" s="113" customFormat="1">
      <c r="A577" s="95"/>
      <c r="B577" s="110"/>
      <c r="C577" s="110"/>
      <c r="D577" s="110"/>
      <c r="E577" s="111"/>
      <c r="F577" s="112"/>
      <c r="I577" s="111"/>
      <c r="J577" s="112"/>
    </row>
    <row r="578" spans="1:10" s="113" customFormat="1">
      <c r="A578" s="95"/>
      <c r="B578" s="110"/>
      <c r="C578" s="110"/>
      <c r="D578" s="110"/>
      <c r="E578" s="111"/>
      <c r="F578" s="112"/>
      <c r="I578" s="111"/>
      <c r="J578" s="112"/>
    </row>
    <row r="579" spans="1:10" s="113" customFormat="1">
      <c r="A579" s="95"/>
      <c r="B579" s="110"/>
      <c r="C579" s="110"/>
      <c r="D579" s="110"/>
      <c r="E579" s="111"/>
      <c r="F579" s="112"/>
      <c r="I579" s="111"/>
      <c r="J579" s="112"/>
    </row>
    <row r="580" spans="1:10" s="113" customFormat="1">
      <c r="A580" s="95"/>
      <c r="B580" s="110"/>
      <c r="C580" s="110"/>
      <c r="D580" s="110"/>
      <c r="E580" s="111"/>
      <c r="F580" s="112"/>
      <c r="I580" s="111"/>
      <c r="J580" s="112"/>
    </row>
    <row r="581" spans="1:10" s="113" customFormat="1">
      <c r="A581" s="95"/>
      <c r="B581" s="110"/>
      <c r="C581" s="110"/>
      <c r="D581" s="110"/>
      <c r="E581" s="111"/>
      <c r="F581" s="112"/>
      <c r="I581" s="111"/>
      <c r="J581" s="112"/>
    </row>
    <row r="582" spans="1:10" s="113" customFormat="1">
      <c r="A582" s="95"/>
      <c r="B582" s="110"/>
      <c r="C582" s="110"/>
      <c r="D582" s="110"/>
      <c r="E582" s="111"/>
      <c r="F582" s="112"/>
      <c r="I582" s="111"/>
      <c r="J582" s="112"/>
    </row>
    <row r="583" spans="1:10" s="113" customFormat="1">
      <c r="A583" s="95"/>
      <c r="B583" s="110"/>
      <c r="C583" s="110"/>
      <c r="D583" s="110"/>
      <c r="E583" s="111"/>
      <c r="F583" s="112"/>
      <c r="I583" s="111"/>
      <c r="J583" s="112"/>
    </row>
    <row r="584" spans="1:10" s="113" customFormat="1">
      <c r="A584" s="95"/>
      <c r="B584" s="110"/>
      <c r="C584" s="110"/>
      <c r="D584" s="110"/>
      <c r="E584" s="111"/>
      <c r="F584" s="112"/>
      <c r="I584" s="111"/>
      <c r="J584" s="112"/>
    </row>
    <row r="585" spans="1:10" s="113" customFormat="1">
      <c r="A585" s="95"/>
      <c r="B585" s="110"/>
      <c r="C585" s="110"/>
      <c r="D585" s="110"/>
      <c r="E585" s="111"/>
      <c r="F585" s="112"/>
      <c r="I585" s="111"/>
      <c r="J585" s="112"/>
    </row>
    <row r="586" spans="1:10" s="113" customFormat="1">
      <c r="A586" s="95"/>
      <c r="B586" s="110"/>
      <c r="C586" s="110"/>
      <c r="D586" s="110"/>
      <c r="E586" s="111"/>
      <c r="F586" s="112"/>
      <c r="I586" s="111"/>
      <c r="J586" s="112"/>
    </row>
    <row r="587" spans="1:10" s="113" customFormat="1">
      <c r="A587" s="95"/>
      <c r="B587" s="110"/>
      <c r="C587" s="110"/>
      <c r="D587" s="110"/>
      <c r="E587" s="111"/>
      <c r="F587" s="112"/>
      <c r="I587" s="111"/>
      <c r="J587" s="112"/>
    </row>
    <row r="588" spans="1:10" s="113" customFormat="1">
      <c r="A588" s="95"/>
      <c r="B588" s="110"/>
      <c r="C588" s="110"/>
      <c r="D588" s="110"/>
      <c r="E588" s="111"/>
      <c r="F588" s="112"/>
      <c r="I588" s="111"/>
      <c r="J588" s="112"/>
    </row>
    <row r="589" spans="1:10" s="113" customFormat="1">
      <c r="A589" s="95"/>
      <c r="B589" s="110"/>
      <c r="C589" s="110"/>
      <c r="D589" s="110"/>
      <c r="E589" s="111"/>
      <c r="F589" s="112"/>
      <c r="I589" s="111"/>
      <c r="J589" s="112"/>
    </row>
    <row r="590" spans="1:10" s="113" customFormat="1">
      <c r="A590" s="95"/>
      <c r="B590" s="110"/>
      <c r="C590" s="110"/>
      <c r="D590" s="110"/>
      <c r="E590" s="111"/>
      <c r="F590" s="112"/>
      <c r="I590" s="111"/>
      <c r="J590" s="112"/>
    </row>
    <row r="591" spans="1:10" s="113" customFormat="1">
      <c r="A591" s="95"/>
      <c r="B591" s="110"/>
      <c r="C591" s="110"/>
      <c r="D591" s="110"/>
      <c r="E591" s="111"/>
      <c r="F591" s="112"/>
      <c r="I591" s="111"/>
      <c r="J591" s="112"/>
    </row>
    <row r="592" spans="1:10" s="113" customFormat="1">
      <c r="A592" s="95"/>
      <c r="B592" s="110"/>
      <c r="C592" s="110"/>
      <c r="D592" s="110"/>
      <c r="E592" s="111"/>
      <c r="F592" s="112"/>
      <c r="I592" s="111"/>
      <c r="J592" s="112"/>
    </row>
    <row r="593" spans="1:10" s="113" customFormat="1">
      <c r="A593" s="95"/>
      <c r="B593" s="110"/>
      <c r="C593" s="110"/>
      <c r="D593" s="110"/>
      <c r="E593" s="111"/>
      <c r="F593" s="112"/>
      <c r="I593" s="111"/>
      <c r="J593" s="112"/>
    </row>
    <row r="594" spans="1:10" s="113" customFormat="1">
      <c r="A594" s="95"/>
      <c r="B594" s="110"/>
      <c r="C594" s="110"/>
      <c r="D594" s="110"/>
      <c r="E594" s="111"/>
      <c r="F594" s="112"/>
      <c r="I594" s="111"/>
      <c r="J594" s="112"/>
    </row>
    <row r="595" spans="1:10" s="113" customFormat="1">
      <c r="A595" s="95"/>
      <c r="B595" s="110"/>
      <c r="C595" s="110"/>
      <c r="D595" s="110"/>
      <c r="E595" s="111"/>
      <c r="F595" s="112"/>
      <c r="I595" s="111"/>
      <c r="J595" s="112"/>
    </row>
    <row r="596" spans="1:10" s="113" customFormat="1">
      <c r="A596" s="95"/>
      <c r="B596" s="110"/>
      <c r="C596" s="110"/>
      <c r="D596" s="110"/>
      <c r="E596" s="111"/>
      <c r="F596" s="112"/>
      <c r="I596" s="111"/>
      <c r="J596" s="112"/>
    </row>
    <row r="597" spans="1:10" s="113" customFormat="1">
      <c r="A597" s="95"/>
      <c r="B597" s="110"/>
      <c r="C597" s="110"/>
      <c r="D597" s="110"/>
      <c r="E597" s="111"/>
      <c r="F597" s="112"/>
      <c r="I597" s="111"/>
      <c r="J597" s="112"/>
    </row>
    <row r="598" spans="1:10" s="113" customFormat="1">
      <c r="A598" s="95"/>
      <c r="B598" s="110"/>
      <c r="C598" s="110"/>
      <c r="D598" s="110"/>
      <c r="E598" s="111"/>
      <c r="F598" s="112"/>
      <c r="I598" s="111"/>
      <c r="J598" s="112"/>
    </row>
    <row r="599" spans="1:10" s="113" customFormat="1">
      <c r="A599" s="95"/>
      <c r="B599" s="110"/>
      <c r="C599" s="110"/>
      <c r="D599" s="110"/>
      <c r="E599" s="111"/>
      <c r="F599" s="112"/>
      <c r="I599" s="111"/>
      <c r="J599" s="112"/>
    </row>
    <row r="600" spans="1:10" s="113" customFormat="1">
      <c r="A600" s="95"/>
      <c r="B600" s="110"/>
      <c r="C600" s="110"/>
      <c r="D600" s="110"/>
      <c r="E600" s="111"/>
      <c r="F600" s="112"/>
      <c r="I600" s="111"/>
      <c r="J600" s="112"/>
    </row>
    <row r="601" spans="1:10" s="113" customFormat="1">
      <c r="A601" s="95"/>
      <c r="B601" s="110"/>
      <c r="C601" s="110"/>
      <c r="D601" s="110"/>
      <c r="E601" s="111"/>
      <c r="F601" s="112"/>
      <c r="I601" s="111"/>
      <c r="J601" s="112"/>
    </row>
    <row r="602" spans="1:10" s="113" customFormat="1">
      <c r="A602" s="95"/>
      <c r="B602" s="110"/>
      <c r="C602" s="110"/>
      <c r="D602" s="110"/>
      <c r="E602" s="111"/>
      <c r="F602" s="112"/>
      <c r="I602" s="111"/>
      <c r="J602" s="112"/>
    </row>
    <row r="603" spans="1:10" s="113" customFormat="1">
      <c r="A603" s="95"/>
      <c r="B603" s="110"/>
      <c r="C603" s="110"/>
      <c r="D603" s="110"/>
      <c r="E603" s="111"/>
      <c r="F603" s="112"/>
      <c r="I603" s="111"/>
      <c r="J603" s="112"/>
    </row>
    <row r="604" spans="1:10" s="113" customFormat="1">
      <c r="A604" s="95"/>
      <c r="B604" s="110"/>
      <c r="C604" s="110"/>
      <c r="D604" s="110"/>
      <c r="E604" s="111"/>
      <c r="F604" s="112"/>
      <c r="I604" s="111"/>
      <c r="J604" s="112"/>
    </row>
    <row r="605" spans="1:10" s="113" customFormat="1">
      <c r="A605" s="95"/>
      <c r="B605" s="110"/>
      <c r="C605" s="110"/>
      <c r="D605" s="110"/>
      <c r="E605" s="111"/>
      <c r="F605" s="112"/>
      <c r="I605" s="111"/>
      <c r="J605" s="112"/>
    </row>
    <row r="606" spans="1:10" s="113" customFormat="1">
      <c r="A606" s="95"/>
      <c r="B606" s="110"/>
      <c r="C606" s="110"/>
      <c r="D606" s="110"/>
      <c r="E606" s="111"/>
      <c r="F606" s="112"/>
      <c r="I606" s="111"/>
      <c r="J606" s="112"/>
    </row>
    <row r="607" spans="1:10" s="113" customFormat="1">
      <c r="A607" s="95"/>
      <c r="B607" s="110"/>
      <c r="C607" s="110"/>
      <c r="D607" s="110"/>
      <c r="E607" s="111"/>
      <c r="F607" s="112"/>
      <c r="I607" s="111"/>
      <c r="J607" s="112"/>
    </row>
    <row r="608" spans="1:10" s="113" customFormat="1">
      <c r="A608" s="95"/>
      <c r="B608" s="110"/>
      <c r="C608" s="110"/>
      <c r="D608" s="110"/>
      <c r="E608" s="111"/>
      <c r="F608" s="112"/>
      <c r="I608" s="111"/>
      <c r="J608" s="112"/>
    </row>
    <row r="609" spans="1:10" s="113" customFormat="1">
      <c r="A609" s="95"/>
      <c r="B609" s="110"/>
      <c r="C609" s="110"/>
      <c r="D609" s="110"/>
      <c r="E609" s="111"/>
      <c r="F609" s="112"/>
      <c r="I609" s="111"/>
      <c r="J609" s="112"/>
    </row>
    <row r="610" spans="1:10" s="113" customFormat="1">
      <c r="A610" s="95"/>
      <c r="B610" s="110"/>
      <c r="C610" s="110"/>
      <c r="D610" s="110"/>
      <c r="E610" s="111"/>
      <c r="F610" s="112"/>
      <c r="I610" s="111"/>
      <c r="J610" s="112"/>
    </row>
    <row r="611" spans="1:10" s="113" customFormat="1">
      <c r="A611" s="95"/>
      <c r="B611" s="110"/>
      <c r="C611" s="110"/>
      <c r="D611" s="110"/>
      <c r="E611" s="111"/>
      <c r="F611" s="112"/>
      <c r="I611" s="111"/>
      <c r="J611" s="112"/>
    </row>
    <row r="612" spans="1:10" s="113" customFormat="1">
      <c r="A612" s="95"/>
      <c r="B612" s="110"/>
      <c r="C612" s="110"/>
      <c r="D612" s="110"/>
      <c r="E612" s="111"/>
      <c r="F612" s="112"/>
      <c r="I612" s="111"/>
      <c r="J612" s="112"/>
    </row>
    <row r="613" spans="1:10" s="113" customFormat="1">
      <c r="A613" s="95"/>
      <c r="B613" s="110"/>
      <c r="C613" s="110"/>
      <c r="D613" s="110"/>
      <c r="E613" s="111"/>
      <c r="F613" s="112"/>
      <c r="I613" s="111"/>
      <c r="J613" s="112"/>
    </row>
    <row r="614" spans="1:10" s="113" customFormat="1">
      <c r="A614" s="95"/>
      <c r="B614" s="110"/>
      <c r="C614" s="110"/>
      <c r="D614" s="110"/>
      <c r="E614" s="111"/>
      <c r="F614" s="112"/>
      <c r="I614" s="111"/>
      <c r="J614" s="112"/>
    </row>
    <row r="615" spans="1:10" s="113" customFormat="1">
      <c r="A615" s="95"/>
      <c r="B615" s="110"/>
      <c r="C615" s="110"/>
      <c r="D615" s="110"/>
      <c r="E615" s="111"/>
      <c r="F615" s="112"/>
      <c r="I615" s="111"/>
      <c r="J615" s="112"/>
    </row>
    <row r="616" spans="1:10" s="113" customFormat="1">
      <c r="A616" s="95"/>
      <c r="B616" s="110"/>
      <c r="C616" s="110"/>
      <c r="D616" s="110"/>
      <c r="E616" s="111"/>
      <c r="F616" s="112"/>
      <c r="I616" s="111"/>
      <c r="J616" s="112"/>
    </row>
    <row r="617" spans="1:10" s="113" customFormat="1">
      <c r="A617" s="95"/>
      <c r="B617" s="110"/>
      <c r="C617" s="110"/>
      <c r="D617" s="110"/>
      <c r="E617" s="111"/>
      <c r="F617" s="112"/>
      <c r="I617" s="111"/>
      <c r="J617" s="112"/>
    </row>
    <row r="618" spans="1:10" s="113" customFormat="1">
      <c r="A618" s="95"/>
      <c r="B618" s="110"/>
      <c r="C618" s="110"/>
      <c r="D618" s="110"/>
      <c r="E618" s="111"/>
      <c r="F618" s="112"/>
      <c r="I618" s="111"/>
      <c r="J618" s="112"/>
    </row>
    <row r="619" spans="1:10" s="113" customFormat="1">
      <c r="A619" s="95"/>
      <c r="B619" s="110"/>
      <c r="C619" s="110"/>
      <c r="D619" s="110"/>
      <c r="E619" s="111"/>
      <c r="F619" s="112"/>
      <c r="I619" s="111"/>
      <c r="J619" s="112"/>
    </row>
    <row r="620" spans="1:10" s="113" customFormat="1">
      <c r="A620" s="95"/>
      <c r="B620" s="110"/>
      <c r="C620" s="110"/>
      <c r="D620" s="110"/>
      <c r="E620" s="111"/>
      <c r="F620" s="112"/>
      <c r="I620" s="111"/>
      <c r="J620" s="112"/>
    </row>
    <row r="621" spans="1:10" s="113" customFormat="1">
      <c r="A621" s="95"/>
      <c r="B621" s="110"/>
      <c r="C621" s="110"/>
      <c r="D621" s="110"/>
      <c r="E621" s="111"/>
      <c r="F621" s="112"/>
      <c r="I621" s="111"/>
      <c r="J621" s="112"/>
    </row>
    <row r="622" spans="1:10" s="113" customFormat="1">
      <c r="A622" s="95"/>
      <c r="B622" s="110"/>
      <c r="C622" s="110"/>
      <c r="D622" s="110"/>
      <c r="E622" s="111"/>
      <c r="F622" s="112"/>
      <c r="I622" s="111"/>
      <c r="J622" s="112"/>
    </row>
    <row r="623" spans="1:10" s="113" customFormat="1">
      <c r="A623" s="95"/>
      <c r="B623" s="110"/>
      <c r="C623" s="110"/>
      <c r="D623" s="110"/>
      <c r="E623" s="111"/>
      <c r="F623" s="112"/>
      <c r="I623" s="111"/>
      <c r="J623" s="112"/>
    </row>
    <row r="624" spans="1:10" s="113" customFormat="1">
      <c r="A624" s="95"/>
      <c r="B624" s="110"/>
      <c r="C624" s="110"/>
      <c r="D624" s="110"/>
      <c r="E624" s="111"/>
      <c r="F624" s="112"/>
      <c r="I624" s="111"/>
      <c r="J624" s="112"/>
    </row>
    <row r="625" spans="1:10" s="113" customFormat="1">
      <c r="A625" s="95"/>
      <c r="B625" s="110"/>
      <c r="C625" s="110"/>
      <c r="D625" s="110"/>
      <c r="E625" s="111"/>
      <c r="F625" s="112"/>
      <c r="I625" s="111"/>
      <c r="J625" s="112"/>
    </row>
    <row r="626" spans="1:10" s="113" customFormat="1">
      <c r="A626" s="95"/>
      <c r="B626" s="110"/>
      <c r="C626" s="110"/>
      <c r="D626" s="110"/>
      <c r="E626" s="111"/>
      <c r="F626" s="112"/>
      <c r="I626" s="111"/>
      <c r="J626" s="112"/>
    </row>
    <row r="627" spans="1:10" s="113" customFormat="1">
      <c r="A627" s="95"/>
      <c r="B627" s="110"/>
      <c r="C627" s="110"/>
      <c r="D627" s="110"/>
      <c r="E627" s="111"/>
      <c r="F627" s="112"/>
      <c r="I627" s="111"/>
      <c r="J627" s="112"/>
    </row>
    <row r="628" spans="1:10" s="113" customFormat="1">
      <c r="A628" s="95"/>
      <c r="B628" s="110"/>
      <c r="C628" s="110"/>
      <c r="D628" s="110"/>
      <c r="E628" s="111"/>
      <c r="F628" s="112"/>
      <c r="I628" s="111"/>
      <c r="J628" s="112"/>
    </row>
    <row r="629" spans="1:10" s="113" customFormat="1">
      <c r="A629" s="95"/>
      <c r="B629" s="110"/>
      <c r="C629" s="110"/>
      <c r="D629" s="110"/>
      <c r="E629" s="111"/>
      <c r="F629" s="112"/>
      <c r="I629" s="111"/>
      <c r="J629" s="112"/>
    </row>
    <row r="630" spans="1:10" s="113" customFormat="1">
      <c r="A630" s="95"/>
      <c r="B630" s="110"/>
      <c r="C630" s="110"/>
      <c r="D630" s="110"/>
      <c r="E630" s="111"/>
      <c r="F630" s="112"/>
      <c r="I630" s="111"/>
      <c r="J630" s="112"/>
    </row>
    <row r="631" spans="1:10" s="113" customFormat="1">
      <c r="A631" s="95"/>
      <c r="B631" s="110"/>
      <c r="C631" s="110"/>
      <c r="D631" s="110"/>
      <c r="E631" s="111"/>
      <c r="F631" s="112"/>
      <c r="I631" s="111"/>
      <c r="J631" s="112"/>
    </row>
    <row r="632" spans="1:10" s="113" customFormat="1">
      <c r="A632" s="95"/>
      <c r="B632" s="110"/>
      <c r="C632" s="110"/>
      <c r="D632" s="110"/>
      <c r="E632" s="111"/>
      <c r="F632" s="112"/>
      <c r="I632" s="111"/>
      <c r="J632" s="112"/>
    </row>
    <row r="633" spans="1:10" s="113" customFormat="1">
      <c r="A633" s="95"/>
      <c r="B633" s="110"/>
      <c r="C633" s="110"/>
      <c r="D633" s="110"/>
      <c r="E633" s="111"/>
      <c r="F633" s="112"/>
      <c r="I633" s="111"/>
      <c r="J633" s="112"/>
    </row>
    <row r="634" spans="1:10" s="113" customFormat="1">
      <c r="A634" s="95"/>
      <c r="B634" s="110"/>
      <c r="C634" s="110"/>
      <c r="D634" s="110"/>
      <c r="E634" s="111"/>
      <c r="F634" s="112"/>
      <c r="I634" s="111"/>
      <c r="J634" s="112"/>
    </row>
    <row r="635" spans="1:10" s="113" customFormat="1">
      <c r="A635" s="95"/>
      <c r="B635" s="110"/>
      <c r="C635" s="110"/>
      <c r="D635" s="110"/>
      <c r="E635" s="111"/>
      <c r="F635" s="112"/>
      <c r="I635" s="111"/>
      <c r="J635" s="112"/>
    </row>
    <row r="636" spans="1:10" s="113" customFormat="1">
      <c r="A636" s="95"/>
      <c r="B636" s="110"/>
      <c r="C636" s="110"/>
      <c r="D636" s="110"/>
      <c r="E636" s="111"/>
      <c r="F636" s="112"/>
      <c r="I636" s="111"/>
      <c r="J636" s="112"/>
    </row>
    <row r="637" spans="1:10" s="113" customFormat="1">
      <c r="A637" s="95"/>
      <c r="B637" s="110"/>
      <c r="C637" s="110"/>
      <c r="D637" s="110"/>
      <c r="E637" s="111"/>
      <c r="F637" s="112"/>
      <c r="I637" s="111"/>
      <c r="J637" s="112"/>
    </row>
    <row r="638" spans="1:10" s="113" customFormat="1">
      <c r="A638" s="95"/>
      <c r="B638" s="110"/>
      <c r="C638" s="110"/>
      <c r="D638" s="110"/>
      <c r="E638" s="111"/>
      <c r="F638" s="112"/>
      <c r="I638" s="111"/>
      <c r="J638" s="112"/>
    </row>
    <row r="639" spans="1:10" s="113" customFormat="1">
      <c r="A639" s="95"/>
      <c r="B639" s="110"/>
      <c r="C639" s="110"/>
      <c r="D639" s="110"/>
      <c r="E639" s="111"/>
      <c r="F639" s="112"/>
      <c r="I639" s="111"/>
      <c r="J639" s="112"/>
    </row>
    <row r="640" spans="1:10" s="113" customFormat="1">
      <c r="A640" s="95"/>
      <c r="B640" s="110"/>
      <c r="C640" s="110"/>
      <c r="D640" s="110"/>
      <c r="E640" s="111"/>
      <c r="F640" s="112"/>
      <c r="I640" s="111"/>
      <c r="J640" s="112"/>
    </row>
    <row r="641" spans="1:10" s="113" customFormat="1">
      <c r="A641" s="95"/>
      <c r="B641" s="110"/>
      <c r="C641" s="110"/>
      <c r="D641" s="110"/>
      <c r="E641" s="111"/>
      <c r="F641" s="112"/>
      <c r="I641" s="111"/>
      <c r="J641" s="112"/>
    </row>
    <row r="642" spans="1:10" s="113" customFormat="1">
      <c r="A642" s="95"/>
      <c r="B642" s="110"/>
      <c r="C642" s="110"/>
      <c r="D642" s="110"/>
      <c r="E642" s="111"/>
      <c r="F642" s="112"/>
      <c r="I642" s="111"/>
      <c r="J642" s="112"/>
    </row>
    <row r="643" spans="1:10" s="113" customFormat="1">
      <c r="A643" s="95"/>
      <c r="B643" s="110"/>
      <c r="C643" s="110"/>
      <c r="D643" s="110"/>
      <c r="E643" s="111"/>
      <c r="F643" s="112"/>
      <c r="I643" s="111"/>
      <c r="J643" s="112"/>
    </row>
    <row r="644" spans="1:10" s="113" customFormat="1">
      <c r="A644" s="95"/>
      <c r="B644" s="110"/>
      <c r="C644" s="110"/>
      <c r="D644" s="110"/>
      <c r="E644" s="111"/>
      <c r="F644" s="112"/>
      <c r="I644" s="111"/>
      <c r="J644" s="112"/>
    </row>
    <row r="645" spans="1:10" s="113" customFormat="1">
      <c r="A645" s="95"/>
      <c r="B645" s="110"/>
      <c r="C645" s="110"/>
      <c r="D645" s="110"/>
      <c r="E645" s="111"/>
      <c r="F645" s="112"/>
      <c r="I645" s="111"/>
      <c r="J645" s="112"/>
    </row>
    <row r="646" spans="1:10" s="113" customFormat="1">
      <c r="A646" s="95"/>
      <c r="B646" s="110"/>
      <c r="C646" s="110"/>
      <c r="D646" s="110"/>
      <c r="E646" s="111"/>
      <c r="F646" s="112"/>
      <c r="I646" s="111"/>
      <c r="J646" s="112"/>
    </row>
    <row r="647" spans="1:10" s="113" customFormat="1">
      <c r="A647" s="95"/>
      <c r="B647" s="110"/>
      <c r="C647" s="110"/>
      <c r="D647" s="110"/>
      <c r="E647" s="111"/>
      <c r="F647" s="112"/>
      <c r="I647" s="111"/>
      <c r="J647" s="112"/>
    </row>
    <row r="648" spans="1:10" s="113" customFormat="1">
      <c r="A648" s="95"/>
      <c r="B648" s="110"/>
      <c r="C648" s="110"/>
      <c r="D648" s="110"/>
      <c r="E648" s="111"/>
      <c r="F648" s="112"/>
      <c r="I648" s="111"/>
      <c r="J648" s="112"/>
    </row>
    <row r="649" spans="1:10" s="113" customFormat="1">
      <c r="A649" s="95"/>
      <c r="B649" s="110"/>
      <c r="C649" s="110"/>
      <c r="D649" s="110"/>
      <c r="E649" s="111"/>
      <c r="F649" s="112"/>
      <c r="I649" s="111"/>
      <c r="J649" s="112"/>
    </row>
    <row r="650" spans="1:10" s="113" customFormat="1">
      <c r="A650" s="95"/>
      <c r="B650" s="110"/>
      <c r="C650" s="110"/>
      <c r="D650" s="110"/>
      <c r="E650" s="111"/>
      <c r="F650" s="112"/>
      <c r="I650" s="111"/>
      <c r="J650" s="112"/>
    </row>
    <row r="651" spans="1:10" s="113" customFormat="1">
      <c r="A651" s="95"/>
      <c r="B651" s="110"/>
      <c r="C651" s="110"/>
      <c r="D651" s="110"/>
      <c r="E651" s="111"/>
      <c r="F651" s="112"/>
      <c r="I651" s="111"/>
      <c r="J651" s="112"/>
    </row>
    <row r="652" spans="1:10" s="113" customFormat="1">
      <c r="A652" s="95"/>
      <c r="B652" s="110"/>
      <c r="C652" s="110"/>
      <c r="D652" s="110"/>
      <c r="E652" s="111"/>
      <c r="F652" s="112"/>
      <c r="I652" s="111"/>
      <c r="J652" s="112"/>
    </row>
    <row r="653" spans="1:10" s="113" customFormat="1">
      <c r="A653" s="95"/>
      <c r="B653" s="110"/>
      <c r="C653" s="110"/>
      <c r="D653" s="110"/>
      <c r="E653" s="111"/>
      <c r="F653" s="112"/>
      <c r="I653" s="111"/>
      <c r="J653" s="112"/>
    </row>
    <row r="654" spans="1:10" s="113" customFormat="1">
      <c r="A654" s="95"/>
      <c r="B654" s="110"/>
      <c r="C654" s="110"/>
      <c r="D654" s="110"/>
      <c r="E654" s="111"/>
      <c r="F654" s="112"/>
      <c r="I654" s="111"/>
      <c r="J654" s="112"/>
    </row>
    <row r="655" spans="1:10" s="113" customFormat="1">
      <c r="A655" s="95"/>
      <c r="B655" s="110"/>
      <c r="C655" s="110"/>
      <c r="D655" s="110"/>
      <c r="E655" s="111"/>
      <c r="F655" s="112"/>
      <c r="I655" s="111"/>
      <c r="J655" s="112"/>
    </row>
    <row r="656" spans="1:10" s="113" customFormat="1">
      <c r="A656" s="95"/>
      <c r="B656" s="110"/>
      <c r="C656" s="110"/>
      <c r="D656" s="110"/>
      <c r="E656" s="111"/>
      <c r="F656" s="112"/>
      <c r="I656" s="111"/>
      <c r="J656" s="112"/>
    </row>
    <row r="657" spans="1:10" s="113" customFormat="1">
      <c r="A657" s="95"/>
      <c r="B657" s="110"/>
      <c r="C657" s="110"/>
      <c r="D657" s="110"/>
      <c r="E657" s="111"/>
      <c r="F657" s="112"/>
      <c r="I657" s="111"/>
      <c r="J657" s="112"/>
    </row>
    <row r="658" spans="1:10" s="113" customFormat="1">
      <c r="A658" s="95"/>
      <c r="B658" s="110"/>
      <c r="C658" s="110"/>
      <c r="D658" s="110"/>
      <c r="E658" s="111"/>
      <c r="F658" s="112"/>
      <c r="I658" s="111"/>
      <c r="J658" s="112"/>
    </row>
    <row r="659" spans="1:10" s="113" customFormat="1">
      <c r="A659" s="95"/>
      <c r="B659" s="110"/>
      <c r="C659" s="110"/>
      <c r="D659" s="110"/>
      <c r="E659" s="111"/>
      <c r="F659" s="112"/>
      <c r="I659" s="111"/>
      <c r="J659" s="112"/>
    </row>
    <row r="660" spans="1:10" s="113" customFormat="1">
      <c r="A660" s="95"/>
      <c r="B660" s="110"/>
      <c r="C660" s="110"/>
      <c r="D660" s="110"/>
      <c r="E660" s="111"/>
      <c r="F660" s="112"/>
      <c r="I660" s="111"/>
      <c r="J660" s="112"/>
    </row>
    <row r="661" spans="1:10" s="113" customFormat="1">
      <c r="A661" s="95"/>
      <c r="B661" s="110"/>
      <c r="C661" s="110"/>
      <c r="D661" s="110"/>
      <c r="E661" s="111"/>
      <c r="F661" s="112"/>
      <c r="I661" s="111"/>
      <c r="J661" s="112"/>
    </row>
    <row r="662" spans="1:10" s="113" customFormat="1">
      <c r="A662" s="95"/>
      <c r="B662" s="110"/>
      <c r="C662" s="110"/>
      <c r="D662" s="110"/>
      <c r="E662" s="111"/>
      <c r="F662" s="112"/>
      <c r="I662" s="111"/>
      <c r="J662" s="112"/>
    </row>
    <row r="663" spans="1:10" s="113" customFormat="1">
      <c r="A663" s="95"/>
      <c r="B663" s="110"/>
      <c r="C663" s="110"/>
      <c r="D663" s="110"/>
      <c r="E663" s="111"/>
      <c r="F663" s="112"/>
      <c r="I663" s="111"/>
      <c r="J663" s="112"/>
    </row>
    <row r="664" spans="1:10" s="113" customFormat="1">
      <c r="A664" s="95"/>
      <c r="B664" s="110"/>
      <c r="C664" s="110"/>
      <c r="D664" s="110"/>
      <c r="E664" s="111"/>
      <c r="F664" s="112"/>
      <c r="I664" s="111"/>
      <c r="J664" s="112"/>
    </row>
    <row r="665" spans="1:10" s="113" customFormat="1">
      <c r="A665" s="95"/>
      <c r="B665" s="110"/>
      <c r="C665" s="110"/>
      <c r="D665" s="110"/>
      <c r="E665" s="111"/>
      <c r="F665" s="112"/>
      <c r="I665" s="111"/>
      <c r="J665" s="112"/>
    </row>
    <row r="666" spans="1:10" s="113" customFormat="1">
      <c r="A666" s="95"/>
      <c r="B666" s="110"/>
      <c r="C666" s="110"/>
      <c r="D666" s="110"/>
      <c r="E666" s="111"/>
      <c r="F666" s="112"/>
      <c r="I666" s="111"/>
      <c r="J666" s="112"/>
    </row>
    <row r="667" spans="1:10" s="113" customFormat="1">
      <c r="A667" s="95"/>
      <c r="B667" s="110"/>
      <c r="C667" s="110"/>
      <c r="D667" s="110"/>
      <c r="E667" s="111"/>
      <c r="F667" s="112"/>
      <c r="I667" s="111"/>
      <c r="J667" s="112"/>
    </row>
    <row r="668" spans="1:10" s="113" customFormat="1">
      <c r="A668" s="95"/>
      <c r="B668" s="110"/>
      <c r="C668" s="110"/>
      <c r="D668" s="110"/>
      <c r="E668" s="111"/>
      <c r="F668" s="112"/>
      <c r="I668" s="111"/>
      <c r="J668" s="112"/>
    </row>
    <row r="669" spans="1:10" s="113" customFormat="1">
      <c r="A669" s="95"/>
      <c r="B669" s="110"/>
      <c r="C669" s="110"/>
      <c r="D669" s="110"/>
      <c r="E669" s="111"/>
      <c r="F669" s="112"/>
      <c r="I669" s="111"/>
      <c r="J669" s="112"/>
    </row>
    <row r="670" spans="1:10" s="113" customFormat="1">
      <c r="A670" s="95"/>
      <c r="B670" s="110"/>
      <c r="C670" s="110"/>
      <c r="D670" s="110"/>
      <c r="E670" s="111"/>
      <c r="F670" s="112"/>
      <c r="I670" s="111"/>
      <c r="J670" s="112"/>
    </row>
    <row r="671" spans="1:10" s="113" customFormat="1">
      <c r="A671" s="95"/>
      <c r="B671" s="110"/>
      <c r="C671" s="110"/>
      <c r="D671" s="110"/>
      <c r="E671" s="111"/>
      <c r="F671" s="112"/>
      <c r="I671" s="111"/>
      <c r="J671" s="112"/>
    </row>
    <row r="672" spans="1:10" s="113" customFormat="1">
      <c r="A672" s="95"/>
      <c r="B672" s="110"/>
      <c r="C672" s="110"/>
      <c r="D672" s="110"/>
      <c r="E672" s="111"/>
      <c r="F672" s="112"/>
      <c r="I672" s="111"/>
      <c r="J672" s="112"/>
    </row>
    <row r="673" spans="1:10" s="113" customFormat="1">
      <c r="A673" s="95"/>
      <c r="B673" s="110"/>
      <c r="C673" s="110"/>
      <c r="D673" s="110"/>
      <c r="E673" s="111"/>
      <c r="F673" s="112"/>
      <c r="I673" s="111"/>
      <c r="J673" s="112"/>
    </row>
    <row r="674" spans="1:10" s="113" customFormat="1">
      <c r="A674" s="95"/>
      <c r="B674" s="110"/>
      <c r="C674" s="110"/>
      <c r="D674" s="110"/>
      <c r="E674" s="111"/>
      <c r="F674" s="112"/>
      <c r="I674" s="111"/>
      <c r="J674" s="112"/>
    </row>
    <row r="675" spans="1:10" s="113" customFormat="1">
      <c r="A675" s="95"/>
      <c r="B675" s="110"/>
      <c r="C675" s="110"/>
      <c r="D675" s="110"/>
      <c r="E675" s="111"/>
      <c r="F675" s="112"/>
      <c r="I675" s="111"/>
      <c r="J675" s="112"/>
    </row>
    <row r="676" spans="1:10" s="113" customFormat="1">
      <c r="A676" s="95"/>
      <c r="B676" s="110"/>
      <c r="C676" s="110"/>
      <c r="D676" s="110"/>
      <c r="E676" s="111"/>
      <c r="F676" s="112"/>
      <c r="I676" s="111"/>
      <c r="J676" s="112"/>
    </row>
    <row r="677" spans="1:10" s="113" customFormat="1">
      <c r="A677" s="95"/>
      <c r="B677" s="110"/>
      <c r="C677" s="110"/>
      <c r="D677" s="110"/>
      <c r="E677" s="111"/>
      <c r="F677" s="112"/>
      <c r="I677" s="111"/>
      <c r="J677" s="112"/>
    </row>
    <row r="678" spans="1:10" s="113" customFormat="1">
      <c r="A678" s="95"/>
      <c r="B678" s="110"/>
      <c r="C678" s="110"/>
      <c r="D678" s="110"/>
      <c r="E678" s="111"/>
      <c r="F678" s="112"/>
      <c r="I678" s="111"/>
      <c r="J678" s="112"/>
    </row>
    <row r="679" spans="1:10" s="113" customFormat="1">
      <c r="A679" s="95"/>
      <c r="B679" s="110"/>
      <c r="C679" s="110"/>
      <c r="D679" s="110"/>
      <c r="E679" s="111"/>
      <c r="F679" s="112"/>
      <c r="I679" s="111"/>
      <c r="J679" s="112"/>
    </row>
    <row r="680" spans="1:10" s="113" customFormat="1">
      <c r="A680" s="95"/>
      <c r="B680" s="110"/>
      <c r="C680" s="110"/>
      <c r="D680" s="110"/>
      <c r="E680" s="111"/>
      <c r="F680" s="112"/>
      <c r="I680" s="111"/>
      <c r="J680" s="112"/>
    </row>
    <row r="681" spans="1:10" s="113" customFormat="1">
      <c r="A681" s="95"/>
      <c r="B681" s="110"/>
      <c r="C681" s="110"/>
      <c r="D681" s="110"/>
      <c r="E681" s="111"/>
      <c r="F681" s="112"/>
      <c r="I681" s="111"/>
      <c r="J681" s="112"/>
    </row>
    <row r="682" spans="1:10" s="113" customFormat="1">
      <c r="A682" s="95"/>
      <c r="B682" s="110"/>
      <c r="C682" s="110"/>
      <c r="D682" s="110"/>
      <c r="E682" s="111"/>
      <c r="F682" s="112"/>
      <c r="I682" s="111"/>
      <c r="J682" s="112"/>
    </row>
    <row r="683" spans="1:10" s="113" customFormat="1">
      <c r="A683" s="95"/>
      <c r="B683" s="110"/>
      <c r="C683" s="110"/>
      <c r="D683" s="110"/>
      <c r="E683" s="111"/>
      <c r="F683" s="112"/>
      <c r="I683" s="111"/>
      <c r="J683" s="112"/>
    </row>
    <row r="684" spans="1:10" s="113" customFormat="1">
      <c r="A684" s="95"/>
      <c r="B684" s="110"/>
      <c r="C684" s="110"/>
      <c r="D684" s="110"/>
      <c r="E684" s="111"/>
      <c r="F684" s="112"/>
      <c r="I684" s="111"/>
      <c r="J684" s="112"/>
    </row>
    <row r="685" spans="1:10" s="113" customFormat="1">
      <c r="A685" s="95"/>
      <c r="B685" s="110"/>
      <c r="C685" s="110"/>
      <c r="D685" s="110"/>
      <c r="E685" s="111"/>
      <c r="F685" s="112"/>
      <c r="I685" s="111"/>
      <c r="J685" s="112"/>
    </row>
    <row r="686" spans="1:10" s="113" customFormat="1">
      <c r="A686" s="95"/>
      <c r="B686" s="110"/>
      <c r="C686" s="110"/>
      <c r="D686" s="110"/>
      <c r="E686" s="111"/>
      <c r="F686" s="112"/>
      <c r="I686" s="111"/>
      <c r="J686" s="112"/>
    </row>
    <row r="687" spans="1:10" s="113" customFormat="1">
      <c r="A687" s="95"/>
      <c r="B687" s="110"/>
      <c r="C687" s="110"/>
      <c r="D687" s="110"/>
      <c r="E687" s="111"/>
      <c r="F687" s="112"/>
      <c r="I687" s="111"/>
      <c r="J687" s="112"/>
    </row>
    <row r="688" spans="1:10" s="113" customFormat="1">
      <c r="A688" s="95"/>
      <c r="B688" s="110"/>
      <c r="C688" s="110"/>
      <c r="D688" s="110"/>
      <c r="E688" s="111"/>
      <c r="F688" s="112"/>
      <c r="I688" s="111"/>
      <c r="J688" s="112"/>
    </row>
    <row r="689" spans="1:10" s="113" customFormat="1">
      <c r="A689" s="95"/>
      <c r="B689" s="110"/>
      <c r="C689" s="110"/>
      <c r="D689" s="110"/>
      <c r="E689" s="111"/>
      <c r="F689" s="112"/>
      <c r="I689" s="111"/>
      <c r="J689" s="112"/>
    </row>
    <row r="690" spans="1:10" s="113" customFormat="1">
      <c r="A690" s="95"/>
      <c r="B690" s="110"/>
      <c r="C690" s="110"/>
      <c r="D690" s="110"/>
      <c r="E690" s="111"/>
      <c r="F690" s="112"/>
      <c r="I690" s="111"/>
      <c r="J690" s="112"/>
    </row>
    <row r="691" spans="1:10" s="113" customFormat="1">
      <c r="A691" s="95"/>
      <c r="B691" s="110"/>
      <c r="C691" s="110"/>
      <c r="D691" s="110"/>
      <c r="E691" s="111"/>
      <c r="F691" s="112"/>
      <c r="I691" s="111"/>
      <c r="J691" s="112"/>
    </row>
    <row r="692" spans="1:10" s="113" customFormat="1">
      <c r="A692" s="95"/>
      <c r="B692" s="110"/>
      <c r="C692" s="110"/>
      <c r="D692" s="110"/>
      <c r="E692" s="111"/>
      <c r="F692" s="112"/>
      <c r="I692" s="111"/>
      <c r="J692" s="112"/>
    </row>
    <row r="693" spans="1:10" s="113" customFormat="1">
      <c r="A693" s="95"/>
      <c r="B693" s="110"/>
      <c r="C693" s="110"/>
      <c r="D693" s="110"/>
      <c r="E693" s="111"/>
      <c r="F693" s="112"/>
      <c r="I693" s="111"/>
      <c r="J693" s="112"/>
    </row>
    <row r="694" spans="1:10" s="113" customFormat="1">
      <c r="A694" s="95"/>
      <c r="B694" s="110"/>
      <c r="C694" s="110"/>
      <c r="D694" s="110"/>
      <c r="E694" s="111"/>
      <c r="F694" s="112"/>
      <c r="I694" s="111"/>
      <c r="J694" s="112"/>
    </row>
    <row r="695" spans="1:10" s="113" customFormat="1">
      <c r="A695" s="95"/>
      <c r="B695" s="110"/>
      <c r="C695" s="110"/>
      <c r="D695" s="110"/>
      <c r="E695" s="111"/>
      <c r="F695" s="112"/>
      <c r="I695" s="111"/>
      <c r="J695" s="112"/>
    </row>
    <row r="696" spans="1:10" s="113" customFormat="1">
      <c r="A696" s="95"/>
      <c r="B696" s="110"/>
      <c r="C696" s="110"/>
      <c r="D696" s="110"/>
      <c r="E696" s="111"/>
      <c r="F696" s="112"/>
      <c r="I696" s="111"/>
      <c r="J696" s="112"/>
    </row>
    <row r="697" spans="1:10" s="113" customFormat="1">
      <c r="A697" s="95"/>
      <c r="B697" s="110"/>
      <c r="C697" s="110"/>
      <c r="D697" s="110"/>
      <c r="E697" s="111"/>
      <c r="F697" s="112"/>
      <c r="I697" s="111"/>
      <c r="J697" s="112"/>
    </row>
    <row r="698" spans="1:10" s="113" customFormat="1">
      <c r="A698" s="95"/>
      <c r="B698" s="110"/>
      <c r="C698" s="110"/>
      <c r="D698" s="110"/>
      <c r="E698" s="111"/>
      <c r="F698" s="112"/>
      <c r="I698" s="111"/>
      <c r="J698" s="112"/>
    </row>
    <row r="699" spans="1:10" s="113" customFormat="1">
      <c r="A699" s="95"/>
      <c r="B699" s="110"/>
      <c r="C699" s="110"/>
      <c r="D699" s="110"/>
      <c r="E699" s="111"/>
      <c r="F699" s="112"/>
      <c r="I699" s="111"/>
      <c r="J699" s="112"/>
    </row>
    <row r="700" spans="1:10" s="113" customFormat="1">
      <c r="A700" s="95"/>
      <c r="B700" s="110"/>
      <c r="C700" s="110"/>
      <c r="D700" s="110"/>
      <c r="E700" s="111"/>
      <c r="F700" s="112"/>
      <c r="I700" s="111"/>
      <c r="J700" s="112"/>
    </row>
    <row r="701" spans="1:10" s="113" customFormat="1">
      <c r="A701" s="95"/>
      <c r="B701" s="110"/>
      <c r="C701" s="110"/>
      <c r="D701" s="110"/>
      <c r="E701" s="111"/>
      <c r="F701" s="112"/>
      <c r="I701" s="111"/>
      <c r="J701" s="112"/>
    </row>
    <row r="702" spans="1:10" s="113" customFormat="1">
      <c r="A702" s="95"/>
      <c r="B702" s="110"/>
      <c r="C702" s="110"/>
      <c r="D702" s="110"/>
      <c r="E702" s="111"/>
      <c r="F702" s="112"/>
      <c r="I702" s="111"/>
      <c r="J702" s="112"/>
    </row>
    <row r="703" spans="1:10" s="113" customFormat="1">
      <c r="A703" s="95"/>
      <c r="B703" s="110"/>
      <c r="C703" s="110"/>
      <c r="D703" s="110"/>
      <c r="E703" s="111"/>
      <c r="F703" s="112"/>
      <c r="I703" s="111"/>
      <c r="J703" s="112"/>
    </row>
    <row r="704" spans="1:10" s="113" customFormat="1">
      <c r="A704" s="95"/>
      <c r="B704" s="110"/>
      <c r="C704" s="110"/>
      <c r="D704" s="110"/>
      <c r="E704" s="111"/>
      <c r="F704" s="112"/>
      <c r="I704" s="111"/>
      <c r="J704" s="112"/>
    </row>
    <row r="705" spans="1:10" s="113" customFormat="1">
      <c r="A705" s="95"/>
      <c r="B705" s="110"/>
      <c r="C705" s="110"/>
      <c r="D705" s="110"/>
      <c r="E705" s="111"/>
      <c r="F705" s="112"/>
      <c r="I705" s="111"/>
      <c r="J705" s="112"/>
    </row>
    <row r="706" spans="1:10" s="113" customFormat="1">
      <c r="A706" s="95"/>
      <c r="B706" s="110"/>
      <c r="C706" s="110"/>
      <c r="D706" s="110"/>
      <c r="E706" s="111"/>
      <c r="F706" s="112"/>
      <c r="I706" s="111"/>
      <c r="J706" s="112"/>
    </row>
    <row r="707" spans="1:10" s="113" customFormat="1">
      <c r="A707" s="95"/>
      <c r="B707" s="110"/>
      <c r="C707" s="110"/>
      <c r="D707" s="110"/>
      <c r="E707" s="111"/>
      <c r="F707" s="112"/>
      <c r="I707" s="111"/>
      <c r="J707" s="112"/>
    </row>
    <row r="708" spans="1:10" s="113" customFormat="1">
      <c r="A708" s="95"/>
      <c r="B708" s="110"/>
      <c r="C708" s="110"/>
      <c r="D708" s="110"/>
      <c r="E708" s="111"/>
      <c r="F708" s="112"/>
      <c r="I708" s="111"/>
      <c r="J708" s="112"/>
    </row>
    <row r="709" spans="1:10" s="113" customFormat="1">
      <c r="A709" s="95"/>
      <c r="B709" s="110"/>
      <c r="C709" s="110"/>
      <c r="D709" s="110"/>
      <c r="E709" s="111"/>
      <c r="F709" s="112"/>
      <c r="I709" s="111"/>
      <c r="J709" s="112"/>
    </row>
    <row r="710" spans="1:10" s="113" customFormat="1">
      <c r="A710" s="95"/>
      <c r="B710" s="110"/>
      <c r="C710" s="110"/>
      <c r="D710" s="110"/>
      <c r="E710" s="111"/>
      <c r="F710" s="112"/>
      <c r="I710" s="111"/>
      <c r="J710" s="112"/>
    </row>
    <row r="711" spans="1:10" s="113" customFormat="1">
      <c r="A711" s="95"/>
      <c r="B711" s="110"/>
      <c r="C711" s="110"/>
      <c r="D711" s="110"/>
      <c r="E711" s="111"/>
      <c r="F711" s="112"/>
      <c r="I711" s="111"/>
      <c r="J711" s="112"/>
    </row>
    <row r="712" spans="1:10" s="113" customFormat="1">
      <c r="A712" s="95"/>
      <c r="B712" s="110"/>
      <c r="C712" s="110"/>
      <c r="D712" s="110"/>
      <c r="E712" s="111"/>
      <c r="F712" s="112"/>
      <c r="I712" s="111"/>
      <c r="J712" s="112"/>
    </row>
    <row r="713" spans="1:10" s="113" customFormat="1">
      <c r="A713" s="95"/>
      <c r="B713" s="110"/>
      <c r="C713" s="110"/>
      <c r="D713" s="110"/>
      <c r="E713" s="111"/>
      <c r="F713" s="112"/>
      <c r="I713" s="111"/>
      <c r="J713" s="112"/>
    </row>
    <row r="714" spans="1:10" s="113" customFormat="1">
      <c r="A714" s="95"/>
      <c r="B714" s="110"/>
      <c r="C714" s="110"/>
      <c r="D714" s="110"/>
      <c r="E714" s="111"/>
      <c r="F714" s="112"/>
      <c r="I714" s="111"/>
      <c r="J714" s="112"/>
    </row>
    <row r="715" spans="1:10" s="113" customFormat="1">
      <c r="A715" s="95"/>
      <c r="B715" s="110"/>
      <c r="C715" s="110"/>
      <c r="D715" s="110"/>
      <c r="E715" s="111"/>
      <c r="F715" s="112"/>
      <c r="I715" s="111"/>
      <c r="J715" s="112"/>
    </row>
    <row r="716" spans="1:10" s="113" customFormat="1">
      <c r="A716" s="95"/>
      <c r="B716" s="110"/>
      <c r="C716" s="110"/>
      <c r="D716" s="110"/>
      <c r="E716" s="111"/>
      <c r="F716" s="112"/>
      <c r="I716" s="111"/>
      <c r="J716" s="112"/>
    </row>
    <row r="717" spans="1:10" s="113" customFormat="1">
      <c r="A717" s="95"/>
      <c r="B717" s="110"/>
      <c r="C717" s="110"/>
      <c r="D717" s="110"/>
      <c r="E717" s="111"/>
      <c r="F717" s="112"/>
      <c r="I717" s="111"/>
      <c r="J717" s="112"/>
    </row>
    <row r="718" spans="1:10" s="113" customFormat="1">
      <c r="A718" s="95"/>
      <c r="B718" s="110"/>
      <c r="C718" s="110"/>
      <c r="D718" s="110"/>
      <c r="E718" s="111"/>
      <c r="F718" s="112"/>
      <c r="I718" s="111"/>
      <c r="J718" s="112"/>
    </row>
    <row r="719" spans="1:10" s="113" customFormat="1">
      <c r="A719" s="95"/>
      <c r="B719" s="110"/>
      <c r="C719" s="110"/>
      <c r="D719" s="110"/>
      <c r="E719" s="111"/>
      <c r="F719" s="112"/>
      <c r="I719" s="111"/>
      <c r="J719" s="112"/>
    </row>
    <row r="720" spans="1:10" s="113" customFormat="1">
      <c r="A720" s="95"/>
      <c r="B720" s="110"/>
      <c r="C720" s="110"/>
      <c r="D720" s="110"/>
      <c r="E720" s="111"/>
      <c r="F720" s="112"/>
      <c r="I720" s="111"/>
      <c r="J720" s="112"/>
    </row>
    <row r="721" spans="1:10" s="113" customFormat="1">
      <c r="A721" s="95"/>
      <c r="B721" s="110"/>
      <c r="C721" s="110"/>
      <c r="D721" s="110"/>
      <c r="E721" s="111"/>
      <c r="F721" s="112"/>
      <c r="I721" s="111"/>
      <c r="J721" s="112"/>
    </row>
    <row r="722" spans="1:10" s="113" customFormat="1">
      <c r="A722" s="95"/>
      <c r="B722" s="110"/>
      <c r="C722" s="110"/>
      <c r="D722" s="110"/>
      <c r="E722" s="111"/>
      <c r="F722" s="112"/>
      <c r="I722" s="111"/>
      <c r="J722" s="112"/>
    </row>
    <row r="723" spans="1:10" s="113" customFormat="1">
      <c r="A723" s="95"/>
      <c r="B723" s="110"/>
      <c r="C723" s="110"/>
      <c r="D723" s="110"/>
      <c r="E723" s="111"/>
      <c r="F723" s="112"/>
      <c r="I723" s="111"/>
      <c r="J723" s="112"/>
    </row>
    <row r="724" spans="1:10" s="113" customFormat="1">
      <c r="A724" s="95"/>
      <c r="B724" s="110"/>
      <c r="C724" s="110"/>
      <c r="D724" s="110"/>
      <c r="E724" s="111"/>
      <c r="F724" s="112"/>
      <c r="I724" s="111"/>
      <c r="J724" s="112"/>
    </row>
    <row r="725" spans="1:10" s="113" customFormat="1">
      <c r="A725" s="95"/>
      <c r="B725" s="110"/>
      <c r="C725" s="110"/>
      <c r="D725" s="110"/>
      <c r="E725" s="111"/>
      <c r="F725" s="112"/>
      <c r="I725" s="111"/>
      <c r="J725" s="112"/>
    </row>
    <row r="726" spans="1:10" s="113" customFormat="1">
      <c r="A726" s="95"/>
      <c r="B726" s="110"/>
      <c r="C726" s="110"/>
      <c r="D726" s="110"/>
      <c r="E726" s="111"/>
      <c r="F726" s="112"/>
      <c r="I726" s="111"/>
      <c r="J726" s="112"/>
    </row>
    <row r="727" spans="1:10" s="113" customFormat="1">
      <c r="A727" s="95"/>
      <c r="B727" s="110"/>
      <c r="C727" s="110"/>
      <c r="D727" s="110"/>
      <c r="E727" s="111"/>
      <c r="F727" s="112"/>
      <c r="I727" s="111"/>
      <c r="J727" s="112"/>
    </row>
    <row r="728" spans="1:10" s="113" customFormat="1">
      <c r="A728" s="95"/>
      <c r="B728" s="110"/>
      <c r="C728" s="110"/>
      <c r="D728" s="110"/>
      <c r="E728" s="111"/>
      <c r="F728" s="112"/>
      <c r="I728" s="111"/>
      <c r="J728" s="112"/>
    </row>
    <row r="729" spans="1:10" s="113" customFormat="1">
      <c r="A729" s="95"/>
      <c r="B729" s="110"/>
      <c r="C729" s="110"/>
      <c r="D729" s="110"/>
      <c r="E729" s="111"/>
      <c r="F729" s="112"/>
      <c r="I729" s="111"/>
      <c r="J729" s="112"/>
    </row>
    <row r="730" spans="1:10" s="113" customFormat="1">
      <c r="A730" s="95"/>
      <c r="B730" s="110"/>
      <c r="C730" s="110"/>
      <c r="D730" s="110"/>
      <c r="E730" s="111"/>
      <c r="F730" s="112"/>
      <c r="I730" s="111"/>
      <c r="J730" s="112"/>
    </row>
    <row r="731" spans="1:10" s="113" customFormat="1">
      <c r="A731" s="95"/>
      <c r="B731" s="110"/>
      <c r="C731" s="110"/>
      <c r="D731" s="110"/>
      <c r="E731" s="111"/>
      <c r="F731" s="112"/>
      <c r="I731" s="111"/>
      <c r="J731" s="112"/>
    </row>
    <row r="732" spans="1:10" s="113" customFormat="1">
      <c r="A732" s="95"/>
      <c r="B732" s="110"/>
      <c r="C732" s="110"/>
      <c r="D732" s="110"/>
      <c r="E732" s="111"/>
      <c r="F732" s="112"/>
      <c r="I732" s="111"/>
      <c r="J732" s="112"/>
    </row>
    <row r="733" spans="1:10" s="113" customFormat="1">
      <c r="A733" s="95"/>
      <c r="B733" s="110"/>
      <c r="C733" s="110"/>
      <c r="D733" s="110"/>
      <c r="E733" s="111"/>
      <c r="F733" s="112"/>
      <c r="I733" s="111"/>
      <c r="J733" s="112"/>
    </row>
    <row r="734" spans="1:10" s="113" customFormat="1">
      <c r="A734" s="95"/>
      <c r="B734" s="110"/>
      <c r="C734" s="110"/>
      <c r="D734" s="110"/>
      <c r="E734" s="111"/>
      <c r="F734" s="112"/>
      <c r="I734" s="111"/>
      <c r="J734" s="112"/>
    </row>
    <row r="735" spans="1:10" s="113" customFormat="1">
      <c r="A735" s="95"/>
      <c r="B735" s="110"/>
      <c r="C735" s="110"/>
      <c r="D735" s="110"/>
      <c r="E735" s="111"/>
      <c r="F735" s="112"/>
      <c r="I735" s="111"/>
      <c r="J735" s="112"/>
    </row>
    <row r="736" spans="1:10" s="113" customFormat="1">
      <c r="A736" s="95"/>
      <c r="B736" s="110"/>
      <c r="C736" s="110"/>
      <c r="D736" s="110"/>
      <c r="E736" s="111"/>
      <c r="F736" s="112"/>
      <c r="I736" s="111"/>
      <c r="J736" s="112"/>
    </row>
    <row r="737" spans="1:10" s="113" customFormat="1">
      <c r="A737" s="95"/>
      <c r="B737" s="110"/>
      <c r="C737" s="110"/>
      <c r="D737" s="110"/>
      <c r="E737" s="111"/>
      <c r="F737" s="112"/>
      <c r="I737" s="111"/>
      <c r="J737" s="112"/>
    </row>
    <row r="738" spans="1:10" s="113" customFormat="1">
      <c r="A738" s="95"/>
      <c r="B738" s="110"/>
      <c r="C738" s="110"/>
      <c r="D738" s="110"/>
      <c r="E738" s="111"/>
      <c r="F738" s="112"/>
      <c r="I738" s="111"/>
      <c r="J738" s="112"/>
    </row>
    <row r="739" spans="1:10" s="113" customFormat="1">
      <c r="A739" s="95"/>
      <c r="B739" s="110"/>
      <c r="C739" s="110"/>
      <c r="D739" s="110"/>
      <c r="E739" s="111"/>
      <c r="F739" s="112"/>
      <c r="I739" s="111"/>
      <c r="J739" s="112"/>
    </row>
    <row r="740" spans="1:10" s="113" customFormat="1">
      <c r="A740" s="95"/>
      <c r="B740" s="110"/>
      <c r="C740" s="110"/>
      <c r="D740" s="110"/>
      <c r="E740" s="111"/>
      <c r="F740" s="112"/>
      <c r="I740" s="111"/>
      <c r="J740" s="112"/>
    </row>
    <row r="741" spans="1:10" s="113" customFormat="1">
      <c r="A741" s="95"/>
      <c r="B741" s="110"/>
      <c r="C741" s="110"/>
      <c r="D741" s="110"/>
      <c r="E741" s="111"/>
      <c r="F741" s="112"/>
      <c r="I741" s="111"/>
      <c r="J741" s="112"/>
    </row>
    <row r="742" spans="1:10" s="113" customFormat="1">
      <c r="A742" s="95"/>
      <c r="B742" s="110"/>
      <c r="C742" s="110"/>
      <c r="D742" s="110"/>
      <c r="E742" s="111"/>
      <c r="F742" s="112"/>
      <c r="I742" s="111"/>
      <c r="J742" s="112"/>
    </row>
    <row r="743" spans="1:10" s="113" customFormat="1">
      <c r="A743" s="95"/>
      <c r="B743" s="110"/>
      <c r="C743" s="110"/>
      <c r="D743" s="110"/>
      <c r="E743" s="111"/>
      <c r="F743" s="112"/>
      <c r="I743" s="111"/>
      <c r="J743" s="112"/>
    </row>
    <row r="744" spans="1:10" s="113" customFormat="1">
      <c r="A744" s="95"/>
      <c r="B744" s="110"/>
      <c r="C744" s="110"/>
      <c r="D744" s="110"/>
      <c r="E744" s="111"/>
      <c r="F744" s="112"/>
      <c r="I744" s="111"/>
      <c r="J744" s="112"/>
    </row>
    <row r="745" spans="1:10" s="113" customFormat="1">
      <c r="A745" s="95"/>
      <c r="B745" s="110"/>
      <c r="C745" s="110"/>
      <c r="D745" s="110"/>
      <c r="E745" s="111"/>
      <c r="F745" s="112"/>
      <c r="I745" s="111"/>
      <c r="J745" s="112"/>
    </row>
    <row r="746" spans="1:10" s="113" customFormat="1">
      <c r="A746" s="95"/>
      <c r="B746" s="110"/>
      <c r="C746" s="110"/>
      <c r="D746" s="110"/>
      <c r="E746" s="111"/>
      <c r="F746" s="112"/>
      <c r="I746" s="111"/>
      <c r="J746" s="112"/>
    </row>
    <row r="747" spans="1:10" s="113" customFormat="1">
      <c r="A747" s="95"/>
      <c r="B747" s="110"/>
      <c r="C747" s="110"/>
      <c r="D747" s="110"/>
      <c r="E747" s="111"/>
      <c r="F747" s="112"/>
      <c r="I747" s="111"/>
      <c r="J747" s="112"/>
    </row>
    <row r="748" spans="1:10" s="113" customFormat="1">
      <c r="A748" s="95"/>
      <c r="B748" s="110"/>
      <c r="C748" s="110"/>
      <c r="D748" s="110"/>
      <c r="E748" s="111"/>
      <c r="F748" s="112"/>
      <c r="I748" s="111"/>
      <c r="J748" s="112"/>
    </row>
    <row r="749" spans="1:10" s="113" customFormat="1">
      <c r="A749" s="95"/>
      <c r="B749" s="110"/>
      <c r="C749" s="110"/>
      <c r="D749" s="110"/>
      <c r="E749" s="111"/>
      <c r="F749" s="112"/>
      <c r="I749" s="111"/>
      <c r="J749" s="112"/>
    </row>
    <row r="750" spans="1:10" s="113" customFormat="1">
      <c r="A750" s="95"/>
      <c r="B750" s="110"/>
      <c r="C750" s="110"/>
      <c r="D750" s="110"/>
      <c r="E750" s="111"/>
      <c r="F750" s="112"/>
      <c r="I750" s="111"/>
      <c r="J750" s="112"/>
    </row>
    <row r="751" spans="1:10" s="113" customFormat="1">
      <c r="A751" s="95"/>
      <c r="B751" s="110"/>
      <c r="C751" s="110"/>
      <c r="D751" s="110"/>
      <c r="E751" s="111"/>
      <c r="F751" s="112"/>
      <c r="I751" s="111"/>
      <c r="J751" s="112"/>
    </row>
    <row r="752" spans="1:10" s="113" customFormat="1">
      <c r="A752" s="95"/>
      <c r="B752" s="110"/>
      <c r="C752" s="110"/>
      <c r="D752" s="110"/>
      <c r="E752" s="111"/>
      <c r="F752" s="112"/>
      <c r="I752" s="111"/>
      <c r="J752" s="112"/>
    </row>
    <row r="753" spans="1:10" s="113" customFormat="1">
      <c r="A753" s="95"/>
      <c r="B753" s="110"/>
      <c r="C753" s="110"/>
      <c r="D753" s="110"/>
      <c r="E753" s="111"/>
      <c r="F753" s="112"/>
      <c r="I753" s="111"/>
      <c r="J753" s="112"/>
    </row>
    <row r="754" spans="1:10" s="113" customFormat="1">
      <c r="A754" s="95"/>
      <c r="B754" s="110"/>
      <c r="C754" s="110"/>
      <c r="D754" s="110"/>
      <c r="E754" s="111"/>
      <c r="F754" s="112"/>
      <c r="I754" s="111"/>
      <c r="J754" s="112"/>
    </row>
    <row r="755" spans="1:10" s="113" customFormat="1">
      <c r="A755" s="95"/>
      <c r="B755" s="110"/>
      <c r="C755" s="110"/>
      <c r="D755" s="110"/>
      <c r="E755" s="111"/>
      <c r="F755" s="112"/>
      <c r="I755" s="111"/>
      <c r="J755" s="112"/>
    </row>
    <row r="756" spans="1:10" s="113" customFormat="1">
      <c r="A756" s="95"/>
      <c r="B756" s="110"/>
      <c r="C756" s="110"/>
      <c r="D756" s="110"/>
      <c r="E756" s="111"/>
      <c r="F756" s="112"/>
      <c r="I756" s="111"/>
      <c r="J756" s="112"/>
    </row>
    <row r="757" spans="1:10" s="113" customFormat="1">
      <c r="A757" s="95"/>
      <c r="B757" s="110"/>
      <c r="C757" s="110"/>
      <c r="D757" s="110"/>
      <c r="E757" s="111"/>
      <c r="F757" s="112"/>
      <c r="I757" s="111"/>
      <c r="J757" s="112"/>
    </row>
    <row r="758" spans="1:10" s="113" customFormat="1">
      <c r="A758" s="95"/>
      <c r="B758" s="110"/>
      <c r="C758" s="110"/>
      <c r="D758" s="110"/>
      <c r="E758" s="111"/>
      <c r="F758" s="112"/>
      <c r="I758" s="111"/>
      <c r="J758" s="112"/>
    </row>
    <row r="759" spans="1:10" s="113" customFormat="1">
      <c r="A759" s="95"/>
      <c r="B759" s="110"/>
      <c r="C759" s="110"/>
      <c r="D759" s="110"/>
      <c r="E759" s="111"/>
      <c r="F759" s="112"/>
      <c r="I759" s="111"/>
      <c r="J759" s="112"/>
    </row>
    <row r="760" spans="1:10" s="113" customFormat="1">
      <c r="A760" s="95"/>
      <c r="B760" s="110"/>
      <c r="C760" s="110"/>
      <c r="D760" s="110"/>
      <c r="E760" s="111"/>
      <c r="F760" s="112"/>
      <c r="I760" s="111"/>
      <c r="J760" s="112"/>
    </row>
    <row r="761" spans="1:10" s="113" customFormat="1">
      <c r="A761" s="95"/>
      <c r="B761" s="110"/>
      <c r="C761" s="110"/>
      <c r="D761" s="110"/>
      <c r="E761" s="111"/>
      <c r="F761" s="112"/>
      <c r="I761" s="111"/>
      <c r="J761" s="112"/>
    </row>
    <row r="762" spans="1:10" s="113" customFormat="1">
      <c r="A762" s="95"/>
      <c r="B762" s="110"/>
      <c r="C762" s="110"/>
      <c r="D762" s="110"/>
      <c r="E762" s="111"/>
      <c r="F762" s="112"/>
      <c r="I762" s="111"/>
      <c r="J762" s="112"/>
    </row>
    <row r="763" spans="1:10" s="113" customFormat="1">
      <c r="A763" s="95"/>
      <c r="B763" s="110"/>
      <c r="C763" s="110"/>
      <c r="D763" s="110"/>
      <c r="E763" s="111"/>
      <c r="F763" s="112"/>
      <c r="I763" s="111"/>
      <c r="J763" s="112"/>
    </row>
    <row r="764" spans="1:10" s="113" customFormat="1">
      <c r="A764" s="95"/>
      <c r="B764" s="110"/>
      <c r="C764" s="110"/>
      <c r="D764" s="110"/>
      <c r="E764" s="111"/>
      <c r="F764" s="112"/>
      <c r="I764" s="111"/>
      <c r="J764" s="112"/>
    </row>
    <row r="765" spans="1:10" s="113" customFormat="1">
      <c r="A765" s="95"/>
      <c r="B765" s="110"/>
      <c r="C765" s="110"/>
      <c r="D765" s="110"/>
      <c r="E765" s="111"/>
      <c r="F765" s="112"/>
      <c r="I765" s="111"/>
      <c r="J765" s="112"/>
    </row>
    <row r="766" spans="1:10" s="113" customFormat="1">
      <c r="A766" s="95"/>
      <c r="B766" s="110"/>
      <c r="C766" s="110"/>
      <c r="D766" s="110"/>
      <c r="E766" s="111"/>
      <c r="F766" s="112"/>
      <c r="I766" s="111"/>
      <c r="J766" s="112"/>
    </row>
    <row r="767" spans="1:10" s="113" customFormat="1">
      <c r="A767" s="95"/>
      <c r="B767" s="110"/>
      <c r="C767" s="110"/>
      <c r="D767" s="110"/>
      <c r="E767" s="111"/>
      <c r="F767" s="112"/>
      <c r="I767" s="111"/>
      <c r="J767" s="112"/>
    </row>
    <row r="768" spans="1:10" s="113" customFormat="1">
      <c r="A768" s="95"/>
      <c r="B768" s="110"/>
      <c r="C768" s="110"/>
      <c r="D768" s="110"/>
      <c r="E768" s="111"/>
      <c r="F768" s="112"/>
      <c r="I768" s="111"/>
      <c r="J768" s="112"/>
    </row>
    <row r="769" spans="1:10" s="113" customFormat="1">
      <c r="A769" s="95"/>
      <c r="B769" s="110"/>
      <c r="C769" s="110"/>
      <c r="D769" s="110"/>
      <c r="E769" s="111"/>
      <c r="F769" s="112"/>
      <c r="I769" s="111"/>
      <c r="J769" s="112"/>
    </row>
    <row r="770" spans="1:10" s="113" customFormat="1">
      <c r="A770" s="95"/>
      <c r="B770" s="110"/>
      <c r="C770" s="110"/>
      <c r="D770" s="110"/>
      <c r="E770" s="111"/>
      <c r="F770" s="112"/>
      <c r="I770" s="111"/>
      <c r="J770" s="112"/>
    </row>
    <row r="771" spans="1:10" s="113" customFormat="1">
      <c r="A771" s="95"/>
      <c r="B771" s="110"/>
      <c r="C771" s="110"/>
      <c r="D771" s="110"/>
      <c r="E771" s="111"/>
      <c r="F771" s="112"/>
      <c r="I771" s="111"/>
      <c r="J771" s="112"/>
    </row>
    <row r="772" spans="1:10" s="113" customFormat="1">
      <c r="A772" s="95"/>
      <c r="B772" s="110"/>
      <c r="C772" s="110"/>
      <c r="D772" s="110"/>
      <c r="E772" s="111"/>
      <c r="F772" s="112"/>
      <c r="I772" s="111"/>
      <c r="J772" s="112"/>
    </row>
    <row r="773" spans="1:10" s="113" customFormat="1">
      <c r="A773" s="95"/>
      <c r="B773" s="110"/>
      <c r="C773" s="110"/>
      <c r="D773" s="110"/>
      <c r="E773" s="111"/>
      <c r="F773" s="112"/>
      <c r="I773" s="111"/>
      <c r="J773" s="112"/>
    </row>
    <row r="774" spans="1:10" s="113" customFormat="1">
      <c r="A774" s="95"/>
      <c r="B774" s="110"/>
      <c r="C774" s="110"/>
      <c r="D774" s="110"/>
      <c r="E774" s="111"/>
      <c r="F774" s="112"/>
      <c r="I774" s="111"/>
      <c r="J774" s="112"/>
    </row>
    <row r="775" spans="1:10" s="113" customFormat="1">
      <c r="A775" s="95"/>
      <c r="B775" s="110"/>
      <c r="C775" s="110"/>
      <c r="D775" s="110"/>
      <c r="E775" s="111"/>
      <c r="F775" s="112"/>
      <c r="I775" s="111"/>
      <c r="J775" s="112"/>
    </row>
    <row r="776" spans="1:10" s="113" customFormat="1">
      <c r="A776" s="95"/>
      <c r="B776" s="110"/>
      <c r="C776" s="110"/>
      <c r="D776" s="110"/>
      <c r="E776" s="111"/>
      <c r="F776" s="112"/>
      <c r="I776" s="111"/>
      <c r="J776" s="112"/>
    </row>
    <row r="777" spans="1:10" s="113" customFormat="1">
      <c r="A777" s="95"/>
      <c r="B777" s="110"/>
      <c r="C777" s="110"/>
      <c r="D777" s="110"/>
      <c r="E777" s="111"/>
      <c r="F777" s="112"/>
      <c r="I777" s="111"/>
      <c r="J777" s="112"/>
    </row>
    <row r="778" spans="1:10" s="113" customFormat="1">
      <c r="A778" s="95"/>
      <c r="B778" s="110"/>
      <c r="C778" s="110"/>
      <c r="D778" s="110"/>
      <c r="E778" s="111"/>
      <c r="F778" s="112"/>
      <c r="I778" s="111"/>
      <c r="J778" s="112"/>
    </row>
    <row r="779" spans="1:10" s="113" customFormat="1">
      <c r="A779" s="95"/>
      <c r="B779" s="110"/>
      <c r="C779" s="110"/>
      <c r="D779" s="110"/>
      <c r="E779" s="111"/>
      <c r="F779" s="112"/>
      <c r="I779" s="111"/>
      <c r="J779" s="112"/>
    </row>
    <row r="780" spans="1:10" s="113" customFormat="1">
      <c r="A780" s="95"/>
      <c r="B780" s="110"/>
      <c r="C780" s="110"/>
      <c r="D780" s="110"/>
      <c r="E780" s="111"/>
      <c r="F780" s="112"/>
      <c r="I780" s="111"/>
      <c r="J780" s="112"/>
    </row>
    <row r="781" spans="1:10" s="113" customFormat="1">
      <c r="A781" s="95"/>
      <c r="B781" s="110"/>
      <c r="C781" s="110"/>
      <c r="D781" s="110"/>
      <c r="E781" s="111"/>
      <c r="F781" s="112"/>
      <c r="I781" s="111"/>
      <c r="J781" s="112"/>
    </row>
    <row r="782" spans="1:10" s="113" customFormat="1">
      <c r="A782" s="95"/>
      <c r="B782" s="110"/>
      <c r="C782" s="110"/>
      <c r="D782" s="110"/>
      <c r="E782" s="111"/>
      <c r="F782" s="112"/>
      <c r="I782" s="111"/>
      <c r="J782" s="112"/>
    </row>
    <row r="783" spans="1:10" s="113" customFormat="1">
      <c r="A783" s="95"/>
      <c r="B783" s="110"/>
      <c r="C783" s="110"/>
      <c r="D783" s="110"/>
      <c r="E783" s="111"/>
      <c r="F783" s="112"/>
      <c r="I783" s="111"/>
      <c r="J783" s="112"/>
    </row>
    <row r="784" spans="1:10" s="113" customFormat="1">
      <c r="A784" s="95"/>
      <c r="B784" s="110"/>
      <c r="C784" s="110"/>
      <c r="D784" s="110"/>
      <c r="E784" s="111"/>
      <c r="F784" s="112"/>
      <c r="I784" s="111"/>
      <c r="J784" s="112"/>
    </row>
    <row r="785" spans="1:10" s="113" customFormat="1">
      <c r="A785" s="95"/>
      <c r="B785" s="110"/>
      <c r="C785" s="110"/>
      <c r="D785" s="110"/>
      <c r="E785" s="111"/>
      <c r="F785" s="112"/>
      <c r="I785" s="111"/>
      <c r="J785" s="112"/>
    </row>
    <row r="786" spans="1:10" s="113" customFormat="1">
      <c r="A786" s="95"/>
      <c r="B786" s="110"/>
      <c r="C786" s="110"/>
      <c r="D786" s="110"/>
      <c r="E786" s="111"/>
      <c r="F786" s="112"/>
      <c r="I786" s="111"/>
      <c r="J786" s="112"/>
    </row>
    <row r="787" spans="1:10" s="113" customFormat="1">
      <c r="A787" s="95"/>
      <c r="B787" s="110"/>
      <c r="C787" s="110"/>
      <c r="D787" s="110"/>
      <c r="E787" s="111"/>
      <c r="F787" s="112"/>
      <c r="I787" s="111"/>
      <c r="J787" s="112"/>
    </row>
    <row r="788" spans="1:10" s="113" customFormat="1">
      <c r="A788" s="95"/>
      <c r="B788" s="110"/>
      <c r="C788" s="110"/>
      <c r="D788" s="110"/>
      <c r="E788" s="111"/>
      <c r="F788" s="112"/>
      <c r="I788" s="111"/>
      <c r="J788" s="112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90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8"/>
  <dimension ref="A1:M2385"/>
  <sheetViews>
    <sheetView showGridLines="0" topLeftCell="A1928" zoomScaleNormal="100" zoomScaleSheetLayoutView="100" workbookViewId="0">
      <selection activeCell="A1937" sqref="A1937:L1980"/>
    </sheetView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116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3142</v>
      </c>
      <c r="C3" s="24">
        <v>1591</v>
      </c>
      <c r="D3" s="24">
        <v>1551</v>
      </c>
      <c r="E3" s="25" t="s">
        <v>10</v>
      </c>
      <c r="F3" s="24">
        <v>4708</v>
      </c>
      <c r="G3" s="24">
        <v>2385</v>
      </c>
      <c r="H3" s="24">
        <v>2323</v>
      </c>
      <c r="I3" s="25" t="s">
        <v>11</v>
      </c>
      <c r="J3" s="24">
        <v>3979</v>
      </c>
      <c r="K3" s="24">
        <v>1884</v>
      </c>
      <c r="L3" s="24">
        <v>2095</v>
      </c>
    </row>
    <row r="4" spans="1:12" s="97" customFormat="1" ht="15.75" customHeight="1">
      <c r="A4" s="32">
        <v>0</v>
      </c>
      <c r="B4" s="33">
        <v>603</v>
      </c>
      <c r="C4" s="34">
        <v>302</v>
      </c>
      <c r="D4" s="34">
        <v>301</v>
      </c>
      <c r="E4" s="35">
        <v>35</v>
      </c>
      <c r="F4" s="33">
        <v>948</v>
      </c>
      <c r="G4" s="34">
        <v>490</v>
      </c>
      <c r="H4" s="34">
        <v>458</v>
      </c>
      <c r="I4" s="35">
        <v>70</v>
      </c>
      <c r="J4" s="33">
        <v>979</v>
      </c>
      <c r="K4" s="34">
        <v>486</v>
      </c>
      <c r="L4" s="34">
        <v>493</v>
      </c>
    </row>
    <row r="5" spans="1:12" s="97" customFormat="1" ht="15.75" customHeight="1">
      <c r="A5" s="32">
        <v>1</v>
      </c>
      <c r="B5" s="33">
        <v>641</v>
      </c>
      <c r="C5" s="34">
        <v>330</v>
      </c>
      <c r="D5" s="34">
        <v>311</v>
      </c>
      <c r="E5" s="35">
        <v>36</v>
      </c>
      <c r="F5" s="33">
        <v>927</v>
      </c>
      <c r="G5" s="34">
        <v>473</v>
      </c>
      <c r="H5" s="34">
        <v>454</v>
      </c>
      <c r="I5" s="35">
        <v>71</v>
      </c>
      <c r="J5" s="33">
        <v>669</v>
      </c>
      <c r="K5" s="34">
        <v>329</v>
      </c>
      <c r="L5" s="34">
        <v>340</v>
      </c>
    </row>
    <row r="6" spans="1:12" s="97" customFormat="1" ht="15.75" customHeight="1">
      <c r="A6" s="32">
        <v>2</v>
      </c>
      <c r="B6" s="33">
        <v>643</v>
      </c>
      <c r="C6" s="34">
        <v>326</v>
      </c>
      <c r="D6" s="34">
        <v>317</v>
      </c>
      <c r="E6" s="35">
        <v>37</v>
      </c>
      <c r="F6" s="33">
        <v>921</v>
      </c>
      <c r="G6" s="34">
        <v>463</v>
      </c>
      <c r="H6" s="34">
        <v>458</v>
      </c>
      <c r="I6" s="35">
        <v>72</v>
      </c>
      <c r="J6" s="33">
        <v>708</v>
      </c>
      <c r="K6" s="34">
        <v>315</v>
      </c>
      <c r="L6" s="34">
        <v>393</v>
      </c>
    </row>
    <row r="7" spans="1:12" s="97" customFormat="1" ht="15.75" customHeight="1">
      <c r="A7" s="32">
        <v>3</v>
      </c>
      <c r="B7" s="33">
        <v>589</v>
      </c>
      <c r="C7" s="34">
        <v>314</v>
      </c>
      <c r="D7" s="34">
        <v>275</v>
      </c>
      <c r="E7" s="35">
        <v>38</v>
      </c>
      <c r="F7" s="33">
        <v>963</v>
      </c>
      <c r="G7" s="34">
        <v>485</v>
      </c>
      <c r="H7" s="34">
        <v>478</v>
      </c>
      <c r="I7" s="35">
        <v>73</v>
      </c>
      <c r="J7" s="33">
        <v>854</v>
      </c>
      <c r="K7" s="34">
        <v>388</v>
      </c>
      <c r="L7" s="34">
        <v>466</v>
      </c>
    </row>
    <row r="8" spans="1:12" s="97" customFormat="1" ht="18" customHeight="1">
      <c r="A8" s="40">
        <v>4</v>
      </c>
      <c r="B8" s="41">
        <v>666</v>
      </c>
      <c r="C8" s="42">
        <v>319</v>
      </c>
      <c r="D8" s="42">
        <v>347</v>
      </c>
      <c r="E8" s="43">
        <v>39</v>
      </c>
      <c r="F8" s="44">
        <v>949</v>
      </c>
      <c r="G8" s="42">
        <v>474</v>
      </c>
      <c r="H8" s="42">
        <v>475</v>
      </c>
      <c r="I8" s="43">
        <v>74</v>
      </c>
      <c r="J8" s="44">
        <v>769</v>
      </c>
      <c r="K8" s="42">
        <v>366</v>
      </c>
      <c r="L8" s="42">
        <v>403</v>
      </c>
    </row>
    <row r="9" spans="1:12" s="31" customFormat="1" ht="25.5" customHeight="1">
      <c r="A9" s="23" t="s">
        <v>13</v>
      </c>
      <c r="B9" s="24">
        <v>3079</v>
      </c>
      <c r="C9" s="24">
        <v>1521</v>
      </c>
      <c r="D9" s="24">
        <v>1558</v>
      </c>
      <c r="E9" s="25" t="s">
        <v>14</v>
      </c>
      <c r="F9" s="24">
        <v>5423</v>
      </c>
      <c r="G9" s="24">
        <v>2849</v>
      </c>
      <c r="H9" s="24">
        <v>2574</v>
      </c>
      <c r="I9" s="25" t="s">
        <v>15</v>
      </c>
      <c r="J9" s="24">
        <v>3466</v>
      </c>
      <c r="K9" s="24">
        <v>1589</v>
      </c>
      <c r="L9" s="24">
        <v>1877</v>
      </c>
    </row>
    <row r="10" spans="1:12" s="97" customFormat="1" ht="15.75" customHeight="1">
      <c r="A10" s="32">
        <v>5</v>
      </c>
      <c r="B10" s="33">
        <v>630</v>
      </c>
      <c r="C10" s="34">
        <v>305</v>
      </c>
      <c r="D10" s="34">
        <v>325</v>
      </c>
      <c r="E10" s="35">
        <v>40</v>
      </c>
      <c r="F10" s="33">
        <v>962</v>
      </c>
      <c r="G10" s="34">
        <v>505</v>
      </c>
      <c r="H10" s="34">
        <v>457</v>
      </c>
      <c r="I10" s="35">
        <v>75</v>
      </c>
      <c r="J10" s="33">
        <v>783</v>
      </c>
      <c r="K10" s="34">
        <v>351</v>
      </c>
      <c r="L10" s="34">
        <v>432</v>
      </c>
    </row>
    <row r="11" spans="1:12" s="97" customFormat="1" ht="15.75" customHeight="1">
      <c r="A11" s="32">
        <v>6</v>
      </c>
      <c r="B11" s="33">
        <v>634</v>
      </c>
      <c r="C11" s="34">
        <v>311</v>
      </c>
      <c r="D11" s="34">
        <v>323</v>
      </c>
      <c r="E11" s="35">
        <v>41</v>
      </c>
      <c r="F11" s="33">
        <v>1045</v>
      </c>
      <c r="G11" s="34">
        <v>563</v>
      </c>
      <c r="H11" s="34">
        <v>482</v>
      </c>
      <c r="I11" s="35">
        <v>76</v>
      </c>
      <c r="J11" s="33">
        <v>740</v>
      </c>
      <c r="K11" s="34">
        <v>340</v>
      </c>
      <c r="L11" s="34">
        <v>400</v>
      </c>
    </row>
    <row r="12" spans="1:12" s="97" customFormat="1" ht="15.75" customHeight="1">
      <c r="A12" s="32">
        <v>7</v>
      </c>
      <c r="B12" s="33">
        <v>587</v>
      </c>
      <c r="C12" s="34">
        <v>301</v>
      </c>
      <c r="D12" s="34">
        <v>286</v>
      </c>
      <c r="E12" s="35">
        <v>42</v>
      </c>
      <c r="F12" s="33">
        <v>1057</v>
      </c>
      <c r="G12" s="34">
        <v>540</v>
      </c>
      <c r="H12" s="34">
        <v>517</v>
      </c>
      <c r="I12" s="35">
        <v>77</v>
      </c>
      <c r="J12" s="33">
        <v>716</v>
      </c>
      <c r="K12" s="34">
        <v>348</v>
      </c>
      <c r="L12" s="34">
        <v>368</v>
      </c>
    </row>
    <row r="13" spans="1:12" s="97" customFormat="1" ht="15.75" customHeight="1">
      <c r="A13" s="32">
        <v>8</v>
      </c>
      <c r="B13" s="33">
        <v>632</v>
      </c>
      <c r="C13" s="34">
        <v>308</v>
      </c>
      <c r="D13" s="34">
        <v>324</v>
      </c>
      <c r="E13" s="35">
        <v>43</v>
      </c>
      <c r="F13" s="33">
        <v>1146</v>
      </c>
      <c r="G13" s="34">
        <v>611</v>
      </c>
      <c r="H13" s="34">
        <v>535</v>
      </c>
      <c r="I13" s="35">
        <v>78</v>
      </c>
      <c r="J13" s="33">
        <v>605</v>
      </c>
      <c r="K13" s="34">
        <v>267</v>
      </c>
      <c r="L13" s="34">
        <v>338</v>
      </c>
    </row>
    <row r="14" spans="1:12" s="97" customFormat="1" ht="18" customHeight="1">
      <c r="A14" s="40">
        <v>9</v>
      </c>
      <c r="B14" s="44">
        <v>596</v>
      </c>
      <c r="C14" s="42">
        <v>296</v>
      </c>
      <c r="D14" s="42">
        <v>300</v>
      </c>
      <c r="E14" s="43">
        <v>44</v>
      </c>
      <c r="F14" s="44">
        <v>1213</v>
      </c>
      <c r="G14" s="42">
        <v>630</v>
      </c>
      <c r="H14" s="42">
        <v>583</v>
      </c>
      <c r="I14" s="43">
        <v>79</v>
      </c>
      <c r="J14" s="44">
        <v>622</v>
      </c>
      <c r="K14" s="42">
        <v>283</v>
      </c>
      <c r="L14" s="42">
        <v>339</v>
      </c>
    </row>
    <row r="15" spans="1:12" s="31" customFormat="1" ht="25.5" customHeight="1">
      <c r="A15" s="23" t="s">
        <v>23</v>
      </c>
      <c r="B15" s="24">
        <v>3245</v>
      </c>
      <c r="C15" s="24">
        <v>1697</v>
      </c>
      <c r="D15" s="24">
        <v>1548</v>
      </c>
      <c r="E15" s="25" t="s">
        <v>24</v>
      </c>
      <c r="F15" s="24">
        <v>5606</v>
      </c>
      <c r="G15" s="24">
        <v>2934</v>
      </c>
      <c r="H15" s="24">
        <v>2672</v>
      </c>
      <c r="I15" s="25" t="s">
        <v>25</v>
      </c>
      <c r="J15" s="24">
        <v>2562</v>
      </c>
      <c r="K15" s="24">
        <v>1091</v>
      </c>
      <c r="L15" s="24">
        <v>1471</v>
      </c>
    </row>
    <row r="16" spans="1:12" s="97" customFormat="1" ht="15.75" customHeight="1">
      <c r="A16" s="32">
        <v>10</v>
      </c>
      <c r="B16" s="33">
        <v>617</v>
      </c>
      <c r="C16" s="34">
        <v>310</v>
      </c>
      <c r="D16" s="34">
        <v>307</v>
      </c>
      <c r="E16" s="35">
        <v>45</v>
      </c>
      <c r="F16" s="33">
        <v>1199</v>
      </c>
      <c r="G16" s="34">
        <v>601</v>
      </c>
      <c r="H16" s="34">
        <v>598</v>
      </c>
      <c r="I16" s="35">
        <v>80</v>
      </c>
      <c r="J16" s="33">
        <v>567</v>
      </c>
      <c r="K16" s="34">
        <v>276</v>
      </c>
      <c r="L16" s="34">
        <v>291</v>
      </c>
    </row>
    <row r="17" spans="1:12" s="97" customFormat="1" ht="15.75" customHeight="1">
      <c r="A17" s="32">
        <v>11</v>
      </c>
      <c r="B17" s="33">
        <v>671</v>
      </c>
      <c r="C17" s="34">
        <v>332</v>
      </c>
      <c r="D17" s="34">
        <v>339</v>
      </c>
      <c r="E17" s="35">
        <v>46</v>
      </c>
      <c r="F17" s="33">
        <v>1158</v>
      </c>
      <c r="G17" s="34">
        <v>604</v>
      </c>
      <c r="H17" s="34">
        <v>554</v>
      </c>
      <c r="I17" s="35">
        <v>81</v>
      </c>
      <c r="J17" s="33">
        <v>575</v>
      </c>
      <c r="K17" s="34">
        <v>252</v>
      </c>
      <c r="L17" s="34">
        <v>323</v>
      </c>
    </row>
    <row r="18" spans="1:12" s="97" customFormat="1" ht="15.75" customHeight="1">
      <c r="A18" s="32">
        <v>12</v>
      </c>
      <c r="B18" s="33">
        <v>639</v>
      </c>
      <c r="C18" s="34">
        <v>331</v>
      </c>
      <c r="D18" s="34">
        <v>308</v>
      </c>
      <c r="E18" s="35">
        <v>47</v>
      </c>
      <c r="F18" s="33">
        <v>1079</v>
      </c>
      <c r="G18" s="34">
        <v>565</v>
      </c>
      <c r="H18" s="34">
        <v>514</v>
      </c>
      <c r="I18" s="35">
        <v>82</v>
      </c>
      <c r="J18" s="33">
        <v>518</v>
      </c>
      <c r="K18" s="34">
        <v>209</v>
      </c>
      <c r="L18" s="34">
        <v>309</v>
      </c>
    </row>
    <row r="19" spans="1:12" s="97" customFormat="1" ht="15.75" customHeight="1">
      <c r="A19" s="32">
        <v>13</v>
      </c>
      <c r="B19" s="33">
        <v>637</v>
      </c>
      <c r="C19" s="34">
        <v>356</v>
      </c>
      <c r="D19" s="34">
        <v>281</v>
      </c>
      <c r="E19" s="35">
        <v>48</v>
      </c>
      <c r="F19" s="33">
        <v>1109</v>
      </c>
      <c r="G19" s="34">
        <v>601</v>
      </c>
      <c r="H19" s="34">
        <v>508</v>
      </c>
      <c r="I19" s="35">
        <v>83</v>
      </c>
      <c r="J19" s="33">
        <v>484</v>
      </c>
      <c r="K19" s="34">
        <v>199</v>
      </c>
      <c r="L19" s="34">
        <v>285</v>
      </c>
    </row>
    <row r="20" spans="1:12" s="97" customFormat="1" ht="18" customHeight="1">
      <c r="A20" s="40">
        <v>14</v>
      </c>
      <c r="B20" s="44">
        <v>681</v>
      </c>
      <c r="C20" s="42">
        <v>368</v>
      </c>
      <c r="D20" s="42">
        <v>313</v>
      </c>
      <c r="E20" s="43">
        <v>49</v>
      </c>
      <c r="F20" s="44">
        <v>1061</v>
      </c>
      <c r="G20" s="42">
        <v>563</v>
      </c>
      <c r="H20" s="42">
        <v>498</v>
      </c>
      <c r="I20" s="43">
        <v>84</v>
      </c>
      <c r="J20" s="44">
        <v>418</v>
      </c>
      <c r="K20" s="42">
        <v>155</v>
      </c>
      <c r="L20" s="42">
        <v>263</v>
      </c>
    </row>
    <row r="21" spans="1:12" s="31" customFormat="1" ht="25.5" customHeight="1">
      <c r="A21" s="23" t="s">
        <v>26</v>
      </c>
      <c r="B21" s="24">
        <v>3538</v>
      </c>
      <c r="C21" s="24">
        <v>1824</v>
      </c>
      <c r="D21" s="24">
        <v>1714</v>
      </c>
      <c r="E21" s="25" t="s">
        <v>27</v>
      </c>
      <c r="F21" s="24">
        <v>4745</v>
      </c>
      <c r="G21" s="24">
        <v>2418</v>
      </c>
      <c r="H21" s="24">
        <v>2327</v>
      </c>
      <c r="I21" s="25" t="s">
        <v>28</v>
      </c>
      <c r="J21" s="24">
        <v>1411</v>
      </c>
      <c r="K21" s="24">
        <v>513</v>
      </c>
      <c r="L21" s="24">
        <v>898</v>
      </c>
    </row>
    <row r="22" spans="1:12" s="97" customFormat="1" ht="15.75" customHeight="1">
      <c r="A22" s="32">
        <v>15</v>
      </c>
      <c r="B22" s="33">
        <v>675</v>
      </c>
      <c r="C22" s="34">
        <v>355</v>
      </c>
      <c r="D22" s="34">
        <v>320</v>
      </c>
      <c r="E22" s="35">
        <v>50</v>
      </c>
      <c r="F22" s="33">
        <v>1058</v>
      </c>
      <c r="G22" s="34">
        <v>550</v>
      </c>
      <c r="H22" s="34">
        <v>508</v>
      </c>
      <c r="I22" s="35">
        <v>85</v>
      </c>
      <c r="J22" s="33">
        <v>371</v>
      </c>
      <c r="K22" s="34">
        <v>147</v>
      </c>
      <c r="L22" s="34">
        <v>224</v>
      </c>
    </row>
    <row r="23" spans="1:12" s="97" customFormat="1" ht="15.75" customHeight="1">
      <c r="A23" s="32">
        <v>16</v>
      </c>
      <c r="B23" s="33">
        <v>688</v>
      </c>
      <c r="C23" s="34">
        <v>341</v>
      </c>
      <c r="D23" s="34">
        <v>347</v>
      </c>
      <c r="E23" s="35">
        <v>51</v>
      </c>
      <c r="F23" s="33">
        <v>800</v>
      </c>
      <c r="G23" s="34">
        <v>399</v>
      </c>
      <c r="H23" s="34">
        <v>401</v>
      </c>
      <c r="I23" s="35">
        <v>86</v>
      </c>
      <c r="J23" s="33">
        <v>341</v>
      </c>
      <c r="K23" s="34">
        <v>113</v>
      </c>
      <c r="L23" s="34">
        <v>228</v>
      </c>
    </row>
    <row r="24" spans="1:12" s="97" customFormat="1" ht="15.75" customHeight="1">
      <c r="A24" s="32">
        <v>17</v>
      </c>
      <c r="B24" s="33">
        <v>745</v>
      </c>
      <c r="C24" s="34">
        <v>381</v>
      </c>
      <c r="D24" s="34">
        <v>364</v>
      </c>
      <c r="E24" s="35">
        <v>52</v>
      </c>
      <c r="F24" s="33">
        <v>1003</v>
      </c>
      <c r="G24" s="34">
        <v>515</v>
      </c>
      <c r="H24" s="34">
        <v>488</v>
      </c>
      <c r="I24" s="35">
        <v>87</v>
      </c>
      <c r="J24" s="33">
        <v>275</v>
      </c>
      <c r="K24" s="34">
        <v>111</v>
      </c>
      <c r="L24" s="34">
        <v>164</v>
      </c>
    </row>
    <row r="25" spans="1:12" s="97" customFormat="1" ht="15.75" customHeight="1">
      <c r="A25" s="32">
        <v>18</v>
      </c>
      <c r="B25" s="33">
        <v>727</v>
      </c>
      <c r="C25" s="34">
        <v>402</v>
      </c>
      <c r="D25" s="34">
        <v>325</v>
      </c>
      <c r="E25" s="35">
        <v>53</v>
      </c>
      <c r="F25" s="33">
        <v>967</v>
      </c>
      <c r="G25" s="34">
        <v>477</v>
      </c>
      <c r="H25" s="34">
        <v>490</v>
      </c>
      <c r="I25" s="35">
        <v>88</v>
      </c>
      <c r="J25" s="33">
        <v>241</v>
      </c>
      <c r="K25" s="34">
        <v>79</v>
      </c>
      <c r="L25" s="34">
        <v>162</v>
      </c>
    </row>
    <row r="26" spans="1:12" s="97" customFormat="1" ht="18" customHeight="1">
      <c r="A26" s="40">
        <v>19</v>
      </c>
      <c r="B26" s="44">
        <v>703</v>
      </c>
      <c r="C26" s="42">
        <v>345</v>
      </c>
      <c r="D26" s="42">
        <v>358</v>
      </c>
      <c r="E26" s="43">
        <v>54</v>
      </c>
      <c r="F26" s="44">
        <v>917</v>
      </c>
      <c r="G26" s="42">
        <v>477</v>
      </c>
      <c r="H26" s="42">
        <v>440</v>
      </c>
      <c r="I26" s="43">
        <v>89</v>
      </c>
      <c r="J26" s="44">
        <v>183</v>
      </c>
      <c r="K26" s="42">
        <v>63</v>
      </c>
      <c r="L26" s="42">
        <v>120</v>
      </c>
    </row>
    <row r="27" spans="1:12" s="31" customFormat="1" ht="25.5" customHeight="1">
      <c r="A27" s="23" t="s">
        <v>29</v>
      </c>
      <c r="B27" s="24">
        <v>3836</v>
      </c>
      <c r="C27" s="24">
        <v>2013</v>
      </c>
      <c r="D27" s="24">
        <v>1823</v>
      </c>
      <c r="E27" s="25" t="s">
        <v>30</v>
      </c>
      <c r="F27" s="24">
        <v>4379</v>
      </c>
      <c r="G27" s="24">
        <v>2214</v>
      </c>
      <c r="H27" s="24">
        <v>2165</v>
      </c>
      <c r="I27" s="25" t="s">
        <v>31</v>
      </c>
      <c r="J27" s="24">
        <v>612</v>
      </c>
      <c r="K27" s="24">
        <v>161</v>
      </c>
      <c r="L27" s="24">
        <v>451</v>
      </c>
    </row>
    <row r="28" spans="1:12" s="97" customFormat="1" ht="15.75" customHeight="1">
      <c r="A28" s="32">
        <v>20</v>
      </c>
      <c r="B28" s="33">
        <v>709</v>
      </c>
      <c r="C28" s="34">
        <v>347</v>
      </c>
      <c r="D28" s="34">
        <v>362</v>
      </c>
      <c r="E28" s="35">
        <v>55</v>
      </c>
      <c r="F28" s="33">
        <v>891</v>
      </c>
      <c r="G28" s="34">
        <v>462</v>
      </c>
      <c r="H28" s="34">
        <v>429</v>
      </c>
      <c r="I28" s="35">
        <v>90</v>
      </c>
      <c r="J28" s="33">
        <v>170</v>
      </c>
      <c r="K28" s="34">
        <v>44</v>
      </c>
      <c r="L28" s="34">
        <v>126</v>
      </c>
    </row>
    <row r="29" spans="1:12" s="97" customFormat="1" ht="15.75" customHeight="1">
      <c r="A29" s="32">
        <v>21</v>
      </c>
      <c r="B29" s="33">
        <v>750</v>
      </c>
      <c r="C29" s="34">
        <v>384</v>
      </c>
      <c r="D29" s="34">
        <v>366</v>
      </c>
      <c r="E29" s="35">
        <v>56</v>
      </c>
      <c r="F29" s="33">
        <v>828</v>
      </c>
      <c r="G29" s="34">
        <v>392</v>
      </c>
      <c r="H29" s="34">
        <v>436</v>
      </c>
      <c r="I29" s="35">
        <v>91</v>
      </c>
      <c r="J29" s="33">
        <v>163</v>
      </c>
      <c r="K29" s="34">
        <v>47</v>
      </c>
      <c r="L29" s="34">
        <v>116</v>
      </c>
    </row>
    <row r="30" spans="1:12" s="97" customFormat="1" ht="15.75" customHeight="1">
      <c r="A30" s="32">
        <v>22</v>
      </c>
      <c r="B30" s="33">
        <v>733</v>
      </c>
      <c r="C30" s="34">
        <v>392</v>
      </c>
      <c r="D30" s="34">
        <v>341</v>
      </c>
      <c r="E30" s="35">
        <v>57</v>
      </c>
      <c r="F30" s="33">
        <v>875</v>
      </c>
      <c r="G30" s="34">
        <v>443</v>
      </c>
      <c r="H30" s="34">
        <v>432</v>
      </c>
      <c r="I30" s="35">
        <v>92</v>
      </c>
      <c r="J30" s="33">
        <v>115</v>
      </c>
      <c r="K30" s="34">
        <v>36</v>
      </c>
      <c r="L30" s="34">
        <v>79</v>
      </c>
    </row>
    <row r="31" spans="1:12" s="97" customFormat="1" ht="15.75" customHeight="1">
      <c r="A31" s="32">
        <v>23</v>
      </c>
      <c r="B31" s="33">
        <v>826</v>
      </c>
      <c r="C31" s="34">
        <v>442</v>
      </c>
      <c r="D31" s="34">
        <v>384</v>
      </c>
      <c r="E31" s="35">
        <v>58</v>
      </c>
      <c r="F31" s="33">
        <v>885</v>
      </c>
      <c r="G31" s="34">
        <v>468</v>
      </c>
      <c r="H31" s="34">
        <v>417</v>
      </c>
      <c r="I31" s="35">
        <v>93</v>
      </c>
      <c r="J31" s="33">
        <v>94</v>
      </c>
      <c r="K31" s="34">
        <v>19</v>
      </c>
      <c r="L31" s="34">
        <v>75</v>
      </c>
    </row>
    <row r="32" spans="1:12" s="97" customFormat="1" ht="18" customHeight="1">
      <c r="A32" s="40">
        <v>24</v>
      </c>
      <c r="B32" s="44">
        <v>818</v>
      </c>
      <c r="C32" s="42">
        <v>448</v>
      </c>
      <c r="D32" s="42">
        <v>370</v>
      </c>
      <c r="E32" s="43">
        <v>59</v>
      </c>
      <c r="F32" s="44">
        <v>900</v>
      </c>
      <c r="G32" s="42">
        <v>449</v>
      </c>
      <c r="H32" s="42">
        <v>451</v>
      </c>
      <c r="I32" s="43">
        <v>94</v>
      </c>
      <c r="J32" s="44">
        <v>70</v>
      </c>
      <c r="K32" s="42">
        <v>15</v>
      </c>
      <c r="L32" s="42">
        <v>55</v>
      </c>
    </row>
    <row r="33" spans="1:13" s="31" customFormat="1" ht="25.5" customHeight="1">
      <c r="A33" s="23" t="s">
        <v>32</v>
      </c>
      <c r="B33" s="24">
        <v>4183</v>
      </c>
      <c r="C33" s="24">
        <v>2172</v>
      </c>
      <c r="D33" s="24">
        <v>2011</v>
      </c>
      <c r="E33" s="25" t="s">
        <v>33</v>
      </c>
      <c r="F33" s="24">
        <v>4148</v>
      </c>
      <c r="G33" s="24">
        <v>2146</v>
      </c>
      <c r="H33" s="24">
        <v>2002</v>
      </c>
      <c r="I33" s="64" t="s">
        <v>34</v>
      </c>
      <c r="J33" s="24">
        <v>173</v>
      </c>
      <c r="K33" s="24">
        <v>33</v>
      </c>
      <c r="L33" s="24">
        <v>140</v>
      </c>
    </row>
    <row r="34" spans="1:13" s="97" customFormat="1" ht="15.75" customHeight="1">
      <c r="A34" s="32">
        <v>25</v>
      </c>
      <c r="B34" s="33">
        <v>816</v>
      </c>
      <c r="C34" s="34">
        <v>411</v>
      </c>
      <c r="D34" s="34">
        <v>405</v>
      </c>
      <c r="E34" s="35">
        <v>60</v>
      </c>
      <c r="F34" s="33">
        <v>838</v>
      </c>
      <c r="G34" s="34">
        <v>465</v>
      </c>
      <c r="H34" s="34">
        <v>373</v>
      </c>
      <c r="I34" s="35">
        <v>95</v>
      </c>
      <c r="J34" s="33">
        <v>53</v>
      </c>
      <c r="K34" s="34">
        <v>11</v>
      </c>
      <c r="L34" s="34">
        <v>42</v>
      </c>
    </row>
    <row r="35" spans="1:13" s="97" customFormat="1" ht="15.75" customHeight="1">
      <c r="A35" s="32">
        <v>26</v>
      </c>
      <c r="B35" s="33">
        <v>837</v>
      </c>
      <c r="C35" s="34">
        <v>446</v>
      </c>
      <c r="D35" s="34">
        <v>391</v>
      </c>
      <c r="E35" s="35">
        <v>61</v>
      </c>
      <c r="F35" s="33">
        <v>856</v>
      </c>
      <c r="G35" s="34">
        <v>436</v>
      </c>
      <c r="H35" s="34">
        <v>420</v>
      </c>
      <c r="I35" s="35">
        <v>96</v>
      </c>
      <c r="J35" s="33">
        <v>39</v>
      </c>
      <c r="K35" s="34">
        <v>8</v>
      </c>
      <c r="L35" s="34">
        <v>31</v>
      </c>
    </row>
    <row r="36" spans="1:13" s="97" customFormat="1" ht="15.75" customHeight="1">
      <c r="A36" s="32">
        <v>27</v>
      </c>
      <c r="B36" s="33">
        <v>823</v>
      </c>
      <c r="C36" s="34">
        <v>440</v>
      </c>
      <c r="D36" s="34">
        <v>383</v>
      </c>
      <c r="E36" s="35">
        <v>62</v>
      </c>
      <c r="F36" s="33">
        <v>858</v>
      </c>
      <c r="G36" s="34">
        <v>453</v>
      </c>
      <c r="H36" s="34">
        <v>405</v>
      </c>
      <c r="I36" s="35">
        <v>97</v>
      </c>
      <c r="J36" s="33">
        <v>30</v>
      </c>
      <c r="K36" s="34">
        <v>7</v>
      </c>
      <c r="L36" s="34">
        <v>23</v>
      </c>
    </row>
    <row r="37" spans="1:13" s="97" customFormat="1" ht="15.75" customHeight="1">
      <c r="A37" s="32">
        <v>28</v>
      </c>
      <c r="B37" s="33">
        <v>853</v>
      </c>
      <c r="C37" s="34">
        <v>418</v>
      </c>
      <c r="D37" s="34">
        <v>435</v>
      </c>
      <c r="E37" s="35">
        <v>63</v>
      </c>
      <c r="F37" s="33">
        <v>773</v>
      </c>
      <c r="G37" s="34">
        <v>394</v>
      </c>
      <c r="H37" s="34">
        <v>379</v>
      </c>
      <c r="I37" s="35">
        <v>98</v>
      </c>
      <c r="J37" s="33">
        <v>15</v>
      </c>
      <c r="K37" s="34">
        <v>3</v>
      </c>
      <c r="L37" s="34">
        <v>12</v>
      </c>
    </row>
    <row r="38" spans="1:13" s="97" customFormat="1" ht="18" customHeight="1">
      <c r="A38" s="40">
        <v>29</v>
      </c>
      <c r="B38" s="44">
        <v>854</v>
      </c>
      <c r="C38" s="42">
        <v>457</v>
      </c>
      <c r="D38" s="42">
        <v>397</v>
      </c>
      <c r="E38" s="43">
        <v>64</v>
      </c>
      <c r="F38" s="44">
        <v>823</v>
      </c>
      <c r="G38" s="42">
        <v>398</v>
      </c>
      <c r="H38" s="42">
        <v>425</v>
      </c>
      <c r="I38" s="35">
        <v>99</v>
      </c>
      <c r="J38" s="33">
        <v>16</v>
      </c>
      <c r="K38" s="34">
        <v>2</v>
      </c>
      <c r="L38" s="34">
        <v>14</v>
      </c>
    </row>
    <row r="39" spans="1:13" s="31" customFormat="1" ht="25.5" customHeight="1">
      <c r="A39" s="23" t="s">
        <v>35</v>
      </c>
      <c r="B39" s="24">
        <v>4386</v>
      </c>
      <c r="C39" s="24">
        <v>2251</v>
      </c>
      <c r="D39" s="24">
        <v>2135</v>
      </c>
      <c r="E39" s="25" t="s">
        <v>36</v>
      </c>
      <c r="F39" s="24">
        <v>5294</v>
      </c>
      <c r="G39" s="24">
        <v>2612</v>
      </c>
      <c r="H39" s="24">
        <v>2682</v>
      </c>
      <c r="I39" s="68">
        <v>100</v>
      </c>
      <c r="J39" s="69">
        <v>7</v>
      </c>
      <c r="K39" s="70">
        <v>1</v>
      </c>
      <c r="L39" s="70">
        <v>6</v>
      </c>
    </row>
    <row r="40" spans="1:13" s="97" customFormat="1" ht="15.75" customHeight="1">
      <c r="A40" s="32">
        <v>30</v>
      </c>
      <c r="B40" s="33">
        <v>845</v>
      </c>
      <c r="C40" s="34">
        <v>439</v>
      </c>
      <c r="D40" s="34">
        <v>406</v>
      </c>
      <c r="E40" s="35">
        <v>65</v>
      </c>
      <c r="F40" s="33">
        <v>905</v>
      </c>
      <c r="G40" s="34">
        <v>453</v>
      </c>
      <c r="H40" s="34">
        <v>452</v>
      </c>
      <c r="I40" s="35">
        <v>101</v>
      </c>
      <c r="J40" s="33">
        <v>4</v>
      </c>
      <c r="K40" s="34">
        <v>0</v>
      </c>
      <c r="L40" s="34">
        <v>4</v>
      </c>
    </row>
    <row r="41" spans="1:13" s="97" customFormat="1" ht="15.75" customHeight="1">
      <c r="A41" s="32">
        <v>31</v>
      </c>
      <c r="B41" s="33">
        <v>824</v>
      </c>
      <c r="C41" s="34">
        <v>443</v>
      </c>
      <c r="D41" s="34">
        <v>381</v>
      </c>
      <c r="E41" s="35">
        <v>66</v>
      </c>
      <c r="F41" s="33">
        <v>1041</v>
      </c>
      <c r="G41" s="34">
        <v>515</v>
      </c>
      <c r="H41" s="34">
        <v>526</v>
      </c>
      <c r="I41" s="35">
        <v>102</v>
      </c>
      <c r="J41" s="33">
        <v>3</v>
      </c>
      <c r="K41" s="34">
        <v>0</v>
      </c>
      <c r="L41" s="34">
        <v>3</v>
      </c>
    </row>
    <row r="42" spans="1:13" s="97" customFormat="1" ht="15.75" customHeight="1">
      <c r="A42" s="32">
        <v>32</v>
      </c>
      <c r="B42" s="33">
        <v>886</v>
      </c>
      <c r="C42" s="34">
        <v>464</v>
      </c>
      <c r="D42" s="34">
        <v>422</v>
      </c>
      <c r="E42" s="35">
        <v>67</v>
      </c>
      <c r="F42" s="33">
        <v>1039</v>
      </c>
      <c r="G42" s="34">
        <v>521</v>
      </c>
      <c r="H42" s="34">
        <v>518</v>
      </c>
      <c r="I42" s="35">
        <v>103</v>
      </c>
      <c r="J42" s="33">
        <v>4</v>
      </c>
      <c r="K42" s="34">
        <v>1</v>
      </c>
      <c r="L42" s="34">
        <v>3</v>
      </c>
    </row>
    <row r="43" spans="1:13" s="97" customFormat="1" ht="15.75" customHeight="1">
      <c r="A43" s="32">
        <v>33</v>
      </c>
      <c r="B43" s="33">
        <v>941</v>
      </c>
      <c r="C43" s="34">
        <v>442</v>
      </c>
      <c r="D43" s="34">
        <v>499</v>
      </c>
      <c r="E43" s="35">
        <v>68</v>
      </c>
      <c r="F43" s="33">
        <v>1136</v>
      </c>
      <c r="G43" s="34">
        <v>560</v>
      </c>
      <c r="H43" s="34">
        <v>576</v>
      </c>
      <c r="I43" s="72" t="s">
        <v>37</v>
      </c>
      <c r="J43" s="44">
        <v>2</v>
      </c>
      <c r="K43" s="42">
        <v>0</v>
      </c>
      <c r="L43" s="42">
        <v>2</v>
      </c>
    </row>
    <row r="44" spans="1:13" s="97" customFormat="1" ht="21" customHeight="1" thickBot="1">
      <c r="A44" s="74">
        <v>34</v>
      </c>
      <c r="B44" s="33">
        <v>890</v>
      </c>
      <c r="C44" s="34">
        <v>463</v>
      </c>
      <c r="D44" s="34">
        <v>427</v>
      </c>
      <c r="E44" s="35">
        <v>69</v>
      </c>
      <c r="F44" s="33">
        <v>1173</v>
      </c>
      <c r="G44" s="34">
        <v>563</v>
      </c>
      <c r="H44" s="34">
        <v>610</v>
      </c>
      <c r="I44" s="75" t="s">
        <v>8</v>
      </c>
      <c r="J44" s="69">
        <v>71915</v>
      </c>
      <c r="K44" s="69">
        <v>35898</v>
      </c>
      <c r="L44" s="69">
        <v>36017</v>
      </c>
    </row>
    <row r="45" spans="1:13" s="100" customFormat="1" ht="24" customHeight="1" thickTop="1" thickBot="1">
      <c r="A45" s="81" t="s">
        <v>38</v>
      </c>
      <c r="B45" s="82">
        <v>9466</v>
      </c>
      <c r="C45" s="83">
        <v>4809</v>
      </c>
      <c r="D45" s="116">
        <v>4657</v>
      </c>
      <c r="E45" s="84" t="s">
        <v>39</v>
      </c>
      <c r="F45" s="82">
        <v>44952</v>
      </c>
      <c r="G45" s="83">
        <v>23206</v>
      </c>
      <c r="H45" s="116">
        <v>21746</v>
      </c>
      <c r="I45" s="85" t="s">
        <v>40</v>
      </c>
      <c r="J45" s="82">
        <v>17497</v>
      </c>
      <c r="K45" s="83">
        <v>7883</v>
      </c>
      <c r="L45" s="116">
        <v>9614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117</v>
      </c>
      <c r="L46" s="9"/>
      <c r="M46" s="97" t="s">
        <v>250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53</v>
      </c>
      <c r="C48" s="24">
        <v>27</v>
      </c>
      <c r="D48" s="24">
        <v>26</v>
      </c>
      <c r="E48" s="25" t="s">
        <v>10</v>
      </c>
      <c r="F48" s="24">
        <v>80</v>
      </c>
      <c r="G48" s="24">
        <v>37</v>
      </c>
      <c r="H48" s="24">
        <v>43</v>
      </c>
      <c r="I48" s="25" t="s">
        <v>11</v>
      </c>
      <c r="J48" s="24">
        <v>64</v>
      </c>
      <c r="K48" s="24">
        <v>26</v>
      </c>
      <c r="L48" s="24">
        <v>38</v>
      </c>
    </row>
    <row r="49" spans="1:12" s="97" customFormat="1" ht="15.75" customHeight="1">
      <c r="A49" s="32">
        <v>0</v>
      </c>
      <c r="B49" s="33">
        <v>8</v>
      </c>
      <c r="C49" s="34">
        <v>2</v>
      </c>
      <c r="D49" s="34">
        <v>6</v>
      </c>
      <c r="E49" s="35">
        <v>35</v>
      </c>
      <c r="F49" s="33">
        <v>13</v>
      </c>
      <c r="G49" s="34">
        <v>7</v>
      </c>
      <c r="H49" s="34">
        <v>6</v>
      </c>
      <c r="I49" s="35">
        <v>70</v>
      </c>
      <c r="J49" s="33">
        <v>17</v>
      </c>
      <c r="K49" s="34">
        <v>5</v>
      </c>
      <c r="L49" s="34">
        <v>12</v>
      </c>
    </row>
    <row r="50" spans="1:12" s="97" customFormat="1" ht="15.75" customHeight="1">
      <c r="A50" s="32">
        <v>1</v>
      </c>
      <c r="B50" s="33">
        <v>11</v>
      </c>
      <c r="C50" s="34">
        <v>6</v>
      </c>
      <c r="D50" s="34">
        <v>5</v>
      </c>
      <c r="E50" s="35">
        <v>36</v>
      </c>
      <c r="F50" s="33">
        <v>23</v>
      </c>
      <c r="G50" s="34">
        <v>14</v>
      </c>
      <c r="H50" s="34">
        <v>9</v>
      </c>
      <c r="I50" s="35">
        <v>71</v>
      </c>
      <c r="J50" s="33">
        <v>7</v>
      </c>
      <c r="K50" s="34">
        <v>7</v>
      </c>
      <c r="L50" s="34">
        <v>0</v>
      </c>
    </row>
    <row r="51" spans="1:12" s="97" customFormat="1" ht="15.75" customHeight="1">
      <c r="A51" s="32">
        <v>2</v>
      </c>
      <c r="B51" s="33">
        <v>12</v>
      </c>
      <c r="C51" s="34">
        <v>7</v>
      </c>
      <c r="D51" s="34">
        <v>5</v>
      </c>
      <c r="E51" s="35">
        <v>37</v>
      </c>
      <c r="F51" s="33">
        <v>14</v>
      </c>
      <c r="G51" s="34">
        <v>3</v>
      </c>
      <c r="H51" s="34">
        <v>11</v>
      </c>
      <c r="I51" s="35">
        <v>72</v>
      </c>
      <c r="J51" s="33">
        <v>12</v>
      </c>
      <c r="K51" s="34">
        <v>4</v>
      </c>
      <c r="L51" s="34">
        <v>8</v>
      </c>
    </row>
    <row r="52" spans="1:12" s="97" customFormat="1" ht="15.75" customHeight="1">
      <c r="A52" s="32">
        <v>3</v>
      </c>
      <c r="B52" s="33">
        <v>15</v>
      </c>
      <c r="C52" s="34">
        <v>9</v>
      </c>
      <c r="D52" s="34">
        <v>6</v>
      </c>
      <c r="E52" s="35">
        <v>38</v>
      </c>
      <c r="F52" s="33">
        <v>20</v>
      </c>
      <c r="G52" s="34">
        <v>10</v>
      </c>
      <c r="H52" s="34">
        <v>10</v>
      </c>
      <c r="I52" s="35">
        <v>73</v>
      </c>
      <c r="J52" s="33">
        <v>18</v>
      </c>
      <c r="K52" s="34">
        <v>9</v>
      </c>
      <c r="L52" s="34">
        <v>9</v>
      </c>
    </row>
    <row r="53" spans="1:12" s="97" customFormat="1" ht="18" customHeight="1">
      <c r="A53" s="40">
        <v>4</v>
      </c>
      <c r="B53" s="41">
        <v>7</v>
      </c>
      <c r="C53" s="42">
        <v>3</v>
      </c>
      <c r="D53" s="42">
        <v>4</v>
      </c>
      <c r="E53" s="43">
        <v>39</v>
      </c>
      <c r="F53" s="44">
        <v>10</v>
      </c>
      <c r="G53" s="42">
        <v>3</v>
      </c>
      <c r="H53" s="42">
        <v>7</v>
      </c>
      <c r="I53" s="43">
        <v>74</v>
      </c>
      <c r="J53" s="44">
        <v>10</v>
      </c>
      <c r="K53" s="42">
        <v>1</v>
      </c>
      <c r="L53" s="42">
        <v>9</v>
      </c>
    </row>
    <row r="54" spans="1:12" s="31" customFormat="1" ht="25.5" customHeight="1">
      <c r="A54" s="23" t="s">
        <v>13</v>
      </c>
      <c r="B54" s="24">
        <v>70</v>
      </c>
      <c r="C54" s="24">
        <v>44</v>
      </c>
      <c r="D54" s="24">
        <v>26</v>
      </c>
      <c r="E54" s="25" t="s">
        <v>14</v>
      </c>
      <c r="F54" s="24">
        <v>102</v>
      </c>
      <c r="G54" s="24">
        <v>44</v>
      </c>
      <c r="H54" s="24">
        <v>58</v>
      </c>
      <c r="I54" s="25" t="s">
        <v>15</v>
      </c>
      <c r="J54" s="24">
        <v>74</v>
      </c>
      <c r="K54" s="24">
        <v>32</v>
      </c>
      <c r="L54" s="24">
        <v>42</v>
      </c>
    </row>
    <row r="55" spans="1:12" s="97" customFormat="1" ht="15.75" customHeight="1">
      <c r="A55" s="32">
        <v>5</v>
      </c>
      <c r="B55" s="33">
        <v>14</v>
      </c>
      <c r="C55" s="34">
        <v>9</v>
      </c>
      <c r="D55" s="34">
        <v>5</v>
      </c>
      <c r="E55" s="35">
        <v>40</v>
      </c>
      <c r="F55" s="33">
        <v>18</v>
      </c>
      <c r="G55" s="34">
        <v>10</v>
      </c>
      <c r="H55" s="34">
        <v>8</v>
      </c>
      <c r="I55" s="35">
        <v>75</v>
      </c>
      <c r="J55" s="33">
        <v>19</v>
      </c>
      <c r="K55" s="34">
        <v>8</v>
      </c>
      <c r="L55" s="34">
        <v>11</v>
      </c>
    </row>
    <row r="56" spans="1:12" s="97" customFormat="1" ht="15.75" customHeight="1">
      <c r="A56" s="32">
        <v>6</v>
      </c>
      <c r="B56" s="33">
        <v>10</v>
      </c>
      <c r="C56" s="34">
        <v>7</v>
      </c>
      <c r="D56" s="34">
        <v>3</v>
      </c>
      <c r="E56" s="35">
        <v>41</v>
      </c>
      <c r="F56" s="33">
        <v>22</v>
      </c>
      <c r="G56" s="34">
        <v>12</v>
      </c>
      <c r="H56" s="34">
        <v>10</v>
      </c>
      <c r="I56" s="35">
        <v>76</v>
      </c>
      <c r="J56" s="33">
        <v>17</v>
      </c>
      <c r="K56" s="34">
        <v>5</v>
      </c>
      <c r="L56" s="34">
        <v>12</v>
      </c>
    </row>
    <row r="57" spans="1:12" s="97" customFormat="1" ht="15.75" customHeight="1">
      <c r="A57" s="32">
        <v>7</v>
      </c>
      <c r="B57" s="33">
        <v>18</v>
      </c>
      <c r="C57" s="34">
        <v>9</v>
      </c>
      <c r="D57" s="34">
        <v>9</v>
      </c>
      <c r="E57" s="35">
        <v>42</v>
      </c>
      <c r="F57" s="33">
        <v>19</v>
      </c>
      <c r="G57" s="34">
        <v>9</v>
      </c>
      <c r="H57" s="34">
        <v>10</v>
      </c>
      <c r="I57" s="35">
        <v>77</v>
      </c>
      <c r="J57" s="33">
        <v>14</v>
      </c>
      <c r="K57" s="34">
        <v>9</v>
      </c>
      <c r="L57" s="34">
        <v>5</v>
      </c>
    </row>
    <row r="58" spans="1:12" s="97" customFormat="1" ht="15.75" customHeight="1">
      <c r="A58" s="32">
        <v>8</v>
      </c>
      <c r="B58" s="33">
        <v>13</v>
      </c>
      <c r="C58" s="34">
        <v>9</v>
      </c>
      <c r="D58" s="34">
        <v>4</v>
      </c>
      <c r="E58" s="35">
        <v>43</v>
      </c>
      <c r="F58" s="33">
        <v>16</v>
      </c>
      <c r="G58" s="34">
        <v>5</v>
      </c>
      <c r="H58" s="34">
        <v>11</v>
      </c>
      <c r="I58" s="35">
        <v>78</v>
      </c>
      <c r="J58" s="33">
        <v>12</v>
      </c>
      <c r="K58" s="34">
        <v>4</v>
      </c>
      <c r="L58" s="34">
        <v>8</v>
      </c>
    </row>
    <row r="59" spans="1:12" s="97" customFormat="1" ht="18" customHeight="1">
      <c r="A59" s="40">
        <v>9</v>
      </c>
      <c r="B59" s="44">
        <v>15</v>
      </c>
      <c r="C59" s="42">
        <v>10</v>
      </c>
      <c r="D59" s="42">
        <v>5</v>
      </c>
      <c r="E59" s="43">
        <v>44</v>
      </c>
      <c r="F59" s="44">
        <v>27</v>
      </c>
      <c r="G59" s="42">
        <v>8</v>
      </c>
      <c r="H59" s="42">
        <v>19</v>
      </c>
      <c r="I59" s="43">
        <v>79</v>
      </c>
      <c r="J59" s="44">
        <v>12</v>
      </c>
      <c r="K59" s="42">
        <v>6</v>
      </c>
      <c r="L59" s="42">
        <v>6</v>
      </c>
    </row>
    <row r="60" spans="1:12" s="31" customFormat="1" ht="25.5" customHeight="1">
      <c r="A60" s="23" t="s">
        <v>23</v>
      </c>
      <c r="B60" s="24">
        <v>66</v>
      </c>
      <c r="C60" s="24">
        <v>37</v>
      </c>
      <c r="D60" s="24">
        <v>29</v>
      </c>
      <c r="E60" s="25" t="s">
        <v>24</v>
      </c>
      <c r="F60" s="24">
        <v>116</v>
      </c>
      <c r="G60" s="24">
        <v>67</v>
      </c>
      <c r="H60" s="24">
        <v>49</v>
      </c>
      <c r="I60" s="25" t="s">
        <v>25</v>
      </c>
      <c r="J60" s="24">
        <v>76</v>
      </c>
      <c r="K60" s="24">
        <v>27</v>
      </c>
      <c r="L60" s="24">
        <v>49</v>
      </c>
    </row>
    <row r="61" spans="1:12" s="97" customFormat="1" ht="15.75" customHeight="1">
      <c r="A61" s="32">
        <v>10</v>
      </c>
      <c r="B61" s="33">
        <v>15</v>
      </c>
      <c r="C61" s="34">
        <v>11</v>
      </c>
      <c r="D61" s="34">
        <v>4</v>
      </c>
      <c r="E61" s="35">
        <v>45</v>
      </c>
      <c r="F61" s="33">
        <v>22</v>
      </c>
      <c r="G61" s="34">
        <v>9</v>
      </c>
      <c r="H61" s="34">
        <v>13</v>
      </c>
      <c r="I61" s="35">
        <v>80</v>
      </c>
      <c r="J61" s="33">
        <v>16</v>
      </c>
      <c r="K61" s="34">
        <v>5</v>
      </c>
      <c r="L61" s="34">
        <v>11</v>
      </c>
    </row>
    <row r="62" spans="1:12" s="97" customFormat="1" ht="15.75" customHeight="1">
      <c r="A62" s="32">
        <v>11</v>
      </c>
      <c r="B62" s="33">
        <v>12</v>
      </c>
      <c r="C62" s="34">
        <v>3</v>
      </c>
      <c r="D62" s="34">
        <v>9</v>
      </c>
      <c r="E62" s="35">
        <v>46</v>
      </c>
      <c r="F62" s="33">
        <v>26</v>
      </c>
      <c r="G62" s="34">
        <v>16</v>
      </c>
      <c r="H62" s="34">
        <v>10</v>
      </c>
      <c r="I62" s="35">
        <v>81</v>
      </c>
      <c r="J62" s="33">
        <v>12</v>
      </c>
      <c r="K62" s="34">
        <v>3</v>
      </c>
      <c r="L62" s="34">
        <v>9</v>
      </c>
    </row>
    <row r="63" spans="1:12" s="97" customFormat="1" ht="15.75" customHeight="1">
      <c r="A63" s="32">
        <v>12</v>
      </c>
      <c r="B63" s="33">
        <v>8</v>
      </c>
      <c r="C63" s="34">
        <v>3</v>
      </c>
      <c r="D63" s="34">
        <v>5</v>
      </c>
      <c r="E63" s="35">
        <v>47</v>
      </c>
      <c r="F63" s="33">
        <v>25</v>
      </c>
      <c r="G63" s="34">
        <v>15</v>
      </c>
      <c r="H63" s="34">
        <v>10</v>
      </c>
      <c r="I63" s="35">
        <v>82</v>
      </c>
      <c r="J63" s="33">
        <v>13</v>
      </c>
      <c r="K63" s="34">
        <v>5</v>
      </c>
      <c r="L63" s="34">
        <v>8</v>
      </c>
    </row>
    <row r="64" spans="1:12" s="97" customFormat="1" ht="15.75" customHeight="1">
      <c r="A64" s="32">
        <v>13</v>
      </c>
      <c r="B64" s="33">
        <v>18</v>
      </c>
      <c r="C64" s="34">
        <v>11</v>
      </c>
      <c r="D64" s="34">
        <v>7</v>
      </c>
      <c r="E64" s="35">
        <v>48</v>
      </c>
      <c r="F64" s="33">
        <v>24</v>
      </c>
      <c r="G64" s="34">
        <v>17</v>
      </c>
      <c r="H64" s="34">
        <v>7</v>
      </c>
      <c r="I64" s="35">
        <v>83</v>
      </c>
      <c r="J64" s="33">
        <v>17</v>
      </c>
      <c r="K64" s="34">
        <v>10</v>
      </c>
      <c r="L64" s="34">
        <v>7</v>
      </c>
    </row>
    <row r="65" spans="1:12" s="97" customFormat="1" ht="18" customHeight="1">
      <c r="A65" s="40">
        <v>14</v>
      </c>
      <c r="B65" s="44">
        <v>13</v>
      </c>
      <c r="C65" s="42">
        <v>9</v>
      </c>
      <c r="D65" s="42">
        <v>4</v>
      </c>
      <c r="E65" s="43">
        <v>49</v>
      </c>
      <c r="F65" s="44">
        <v>19</v>
      </c>
      <c r="G65" s="42">
        <v>10</v>
      </c>
      <c r="H65" s="42">
        <v>9</v>
      </c>
      <c r="I65" s="43">
        <v>84</v>
      </c>
      <c r="J65" s="44">
        <v>18</v>
      </c>
      <c r="K65" s="42">
        <v>4</v>
      </c>
      <c r="L65" s="42">
        <v>14</v>
      </c>
    </row>
    <row r="66" spans="1:12" s="31" customFormat="1" ht="25.5" customHeight="1">
      <c r="A66" s="23" t="s">
        <v>26</v>
      </c>
      <c r="B66" s="24">
        <v>82</v>
      </c>
      <c r="C66" s="24">
        <v>41</v>
      </c>
      <c r="D66" s="24">
        <v>41</v>
      </c>
      <c r="E66" s="25" t="s">
        <v>27</v>
      </c>
      <c r="F66" s="24">
        <v>103</v>
      </c>
      <c r="G66" s="24">
        <v>56</v>
      </c>
      <c r="H66" s="24">
        <v>47</v>
      </c>
      <c r="I66" s="25" t="s">
        <v>28</v>
      </c>
      <c r="J66" s="24">
        <v>47</v>
      </c>
      <c r="K66" s="24">
        <v>18</v>
      </c>
      <c r="L66" s="24">
        <v>29</v>
      </c>
    </row>
    <row r="67" spans="1:12" s="97" customFormat="1" ht="15.75" customHeight="1">
      <c r="A67" s="32">
        <v>15</v>
      </c>
      <c r="B67" s="33">
        <v>15</v>
      </c>
      <c r="C67" s="34">
        <v>10</v>
      </c>
      <c r="D67" s="34">
        <v>5</v>
      </c>
      <c r="E67" s="35">
        <v>50</v>
      </c>
      <c r="F67" s="33">
        <v>29</v>
      </c>
      <c r="G67" s="34">
        <v>18</v>
      </c>
      <c r="H67" s="34">
        <v>11</v>
      </c>
      <c r="I67" s="35">
        <v>85</v>
      </c>
      <c r="J67" s="33">
        <v>13</v>
      </c>
      <c r="K67" s="34">
        <v>4</v>
      </c>
      <c r="L67" s="34">
        <v>9</v>
      </c>
    </row>
    <row r="68" spans="1:12" s="97" customFormat="1" ht="15.75" customHeight="1">
      <c r="A68" s="32">
        <v>16</v>
      </c>
      <c r="B68" s="33">
        <v>15</v>
      </c>
      <c r="C68" s="34">
        <v>6</v>
      </c>
      <c r="D68" s="34">
        <v>9</v>
      </c>
      <c r="E68" s="35">
        <v>51</v>
      </c>
      <c r="F68" s="33">
        <v>11</v>
      </c>
      <c r="G68" s="34">
        <v>4</v>
      </c>
      <c r="H68" s="34">
        <v>7</v>
      </c>
      <c r="I68" s="35">
        <v>86</v>
      </c>
      <c r="J68" s="33">
        <v>11</v>
      </c>
      <c r="K68" s="34">
        <v>4</v>
      </c>
      <c r="L68" s="34">
        <v>7</v>
      </c>
    </row>
    <row r="69" spans="1:12" s="97" customFormat="1" ht="15.75" customHeight="1">
      <c r="A69" s="32">
        <v>17</v>
      </c>
      <c r="B69" s="33">
        <v>13</v>
      </c>
      <c r="C69" s="34">
        <v>4</v>
      </c>
      <c r="D69" s="34">
        <v>9</v>
      </c>
      <c r="E69" s="35">
        <v>52</v>
      </c>
      <c r="F69" s="33">
        <v>27</v>
      </c>
      <c r="G69" s="34">
        <v>15</v>
      </c>
      <c r="H69" s="34">
        <v>12</v>
      </c>
      <c r="I69" s="35">
        <v>87</v>
      </c>
      <c r="J69" s="33">
        <v>9</v>
      </c>
      <c r="K69" s="34">
        <v>5</v>
      </c>
      <c r="L69" s="34">
        <v>4</v>
      </c>
    </row>
    <row r="70" spans="1:12" s="97" customFormat="1" ht="15.75" customHeight="1">
      <c r="A70" s="32">
        <v>18</v>
      </c>
      <c r="B70" s="33">
        <v>20</v>
      </c>
      <c r="C70" s="34">
        <v>11</v>
      </c>
      <c r="D70" s="34">
        <v>9</v>
      </c>
      <c r="E70" s="35">
        <v>53</v>
      </c>
      <c r="F70" s="33">
        <v>19</v>
      </c>
      <c r="G70" s="34">
        <v>10</v>
      </c>
      <c r="H70" s="34">
        <v>9</v>
      </c>
      <c r="I70" s="35">
        <v>88</v>
      </c>
      <c r="J70" s="33">
        <v>7</v>
      </c>
      <c r="K70" s="34">
        <v>3</v>
      </c>
      <c r="L70" s="34">
        <v>4</v>
      </c>
    </row>
    <row r="71" spans="1:12" s="97" customFormat="1" ht="18" customHeight="1">
      <c r="A71" s="40">
        <v>19</v>
      </c>
      <c r="B71" s="44">
        <v>19</v>
      </c>
      <c r="C71" s="42">
        <v>10</v>
      </c>
      <c r="D71" s="42">
        <v>9</v>
      </c>
      <c r="E71" s="43">
        <v>54</v>
      </c>
      <c r="F71" s="44">
        <v>17</v>
      </c>
      <c r="G71" s="42">
        <v>9</v>
      </c>
      <c r="H71" s="42">
        <v>8</v>
      </c>
      <c r="I71" s="43">
        <v>89</v>
      </c>
      <c r="J71" s="44">
        <v>7</v>
      </c>
      <c r="K71" s="42">
        <v>2</v>
      </c>
      <c r="L71" s="42">
        <v>5</v>
      </c>
    </row>
    <row r="72" spans="1:12" s="31" customFormat="1" ht="25.5" customHeight="1">
      <c r="A72" s="23" t="s">
        <v>29</v>
      </c>
      <c r="B72" s="24">
        <v>95</v>
      </c>
      <c r="C72" s="24">
        <v>57</v>
      </c>
      <c r="D72" s="24">
        <v>38</v>
      </c>
      <c r="E72" s="25" t="s">
        <v>30</v>
      </c>
      <c r="F72" s="24">
        <v>101</v>
      </c>
      <c r="G72" s="24">
        <v>48</v>
      </c>
      <c r="H72" s="24">
        <v>53</v>
      </c>
      <c r="I72" s="25" t="s">
        <v>31</v>
      </c>
      <c r="J72" s="24">
        <v>21</v>
      </c>
      <c r="K72" s="24">
        <v>6</v>
      </c>
      <c r="L72" s="24">
        <v>15</v>
      </c>
    </row>
    <row r="73" spans="1:12" s="97" customFormat="1" ht="15.75" customHeight="1">
      <c r="A73" s="32">
        <v>20</v>
      </c>
      <c r="B73" s="33">
        <v>19</v>
      </c>
      <c r="C73" s="34">
        <v>8</v>
      </c>
      <c r="D73" s="34">
        <v>11</v>
      </c>
      <c r="E73" s="35">
        <v>55</v>
      </c>
      <c r="F73" s="33">
        <v>20</v>
      </c>
      <c r="G73" s="34">
        <v>7</v>
      </c>
      <c r="H73" s="34">
        <v>13</v>
      </c>
      <c r="I73" s="35">
        <v>90</v>
      </c>
      <c r="J73" s="33">
        <v>9</v>
      </c>
      <c r="K73" s="34">
        <v>3</v>
      </c>
      <c r="L73" s="34">
        <v>6</v>
      </c>
    </row>
    <row r="74" spans="1:12" s="97" customFormat="1" ht="15.75" customHeight="1">
      <c r="A74" s="32">
        <v>21</v>
      </c>
      <c r="B74" s="33">
        <v>19</v>
      </c>
      <c r="C74" s="34">
        <v>10</v>
      </c>
      <c r="D74" s="34">
        <v>9</v>
      </c>
      <c r="E74" s="35">
        <v>56</v>
      </c>
      <c r="F74" s="33">
        <v>20</v>
      </c>
      <c r="G74" s="34">
        <v>8</v>
      </c>
      <c r="H74" s="34">
        <v>12</v>
      </c>
      <c r="I74" s="35">
        <v>91</v>
      </c>
      <c r="J74" s="33">
        <v>4</v>
      </c>
      <c r="K74" s="34">
        <v>0</v>
      </c>
      <c r="L74" s="34">
        <v>4</v>
      </c>
    </row>
    <row r="75" spans="1:12" s="97" customFormat="1" ht="15.75" customHeight="1">
      <c r="A75" s="32">
        <v>22</v>
      </c>
      <c r="B75" s="33">
        <v>15</v>
      </c>
      <c r="C75" s="34">
        <v>10</v>
      </c>
      <c r="D75" s="34">
        <v>5</v>
      </c>
      <c r="E75" s="35">
        <v>57</v>
      </c>
      <c r="F75" s="33">
        <v>20</v>
      </c>
      <c r="G75" s="34">
        <v>8</v>
      </c>
      <c r="H75" s="34">
        <v>12</v>
      </c>
      <c r="I75" s="35">
        <v>92</v>
      </c>
      <c r="J75" s="33">
        <v>2</v>
      </c>
      <c r="K75" s="34">
        <v>2</v>
      </c>
      <c r="L75" s="34">
        <v>0</v>
      </c>
    </row>
    <row r="76" spans="1:12" s="97" customFormat="1" ht="15.75" customHeight="1">
      <c r="A76" s="32">
        <v>23</v>
      </c>
      <c r="B76" s="33">
        <v>17</v>
      </c>
      <c r="C76" s="34">
        <v>8</v>
      </c>
      <c r="D76" s="34">
        <v>9</v>
      </c>
      <c r="E76" s="35">
        <v>58</v>
      </c>
      <c r="F76" s="33">
        <v>19</v>
      </c>
      <c r="G76" s="34">
        <v>13</v>
      </c>
      <c r="H76" s="34">
        <v>6</v>
      </c>
      <c r="I76" s="35">
        <v>93</v>
      </c>
      <c r="J76" s="33">
        <v>4</v>
      </c>
      <c r="K76" s="34">
        <v>0</v>
      </c>
      <c r="L76" s="34">
        <v>4</v>
      </c>
    </row>
    <row r="77" spans="1:12" s="97" customFormat="1" ht="18" customHeight="1">
      <c r="A77" s="40">
        <v>24</v>
      </c>
      <c r="B77" s="44">
        <v>25</v>
      </c>
      <c r="C77" s="42">
        <v>21</v>
      </c>
      <c r="D77" s="42">
        <v>4</v>
      </c>
      <c r="E77" s="43">
        <v>59</v>
      </c>
      <c r="F77" s="44">
        <v>22</v>
      </c>
      <c r="G77" s="42">
        <v>12</v>
      </c>
      <c r="H77" s="42">
        <v>10</v>
      </c>
      <c r="I77" s="43">
        <v>94</v>
      </c>
      <c r="J77" s="44">
        <v>2</v>
      </c>
      <c r="K77" s="42">
        <v>1</v>
      </c>
      <c r="L77" s="42">
        <v>1</v>
      </c>
    </row>
    <row r="78" spans="1:12" s="31" customFormat="1" ht="25.5" customHeight="1">
      <c r="A78" s="23" t="s">
        <v>32</v>
      </c>
      <c r="B78" s="24">
        <v>123</v>
      </c>
      <c r="C78" s="24">
        <v>92</v>
      </c>
      <c r="D78" s="24">
        <v>31</v>
      </c>
      <c r="E78" s="25" t="s">
        <v>33</v>
      </c>
      <c r="F78" s="24">
        <v>81</v>
      </c>
      <c r="G78" s="24">
        <v>48</v>
      </c>
      <c r="H78" s="24">
        <v>33</v>
      </c>
      <c r="I78" s="64" t="s">
        <v>34</v>
      </c>
      <c r="J78" s="24">
        <v>8</v>
      </c>
      <c r="K78" s="24">
        <v>2</v>
      </c>
      <c r="L78" s="24">
        <v>6</v>
      </c>
    </row>
    <row r="79" spans="1:12" s="97" customFormat="1" ht="15.75" customHeight="1">
      <c r="A79" s="32">
        <v>25</v>
      </c>
      <c r="B79" s="33">
        <v>29</v>
      </c>
      <c r="C79" s="34">
        <v>20</v>
      </c>
      <c r="D79" s="34">
        <v>9</v>
      </c>
      <c r="E79" s="35">
        <v>60</v>
      </c>
      <c r="F79" s="33">
        <v>16</v>
      </c>
      <c r="G79" s="34">
        <v>11</v>
      </c>
      <c r="H79" s="34">
        <v>5</v>
      </c>
      <c r="I79" s="35">
        <v>95</v>
      </c>
      <c r="J79" s="33">
        <v>2</v>
      </c>
      <c r="K79" s="34">
        <v>1</v>
      </c>
      <c r="L79" s="34">
        <v>1</v>
      </c>
    </row>
    <row r="80" spans="1:12" s="97" customFormat="1" ht="15.75" customHeight="1">
      <c r="A80" s="32">
        <v>26</v>
      </c>
      <c r="B80" s="33">
        <v>22</v>
      </c>
      <c r="C80" s="34">
        <v>17</v>
      </c>
      <c r="D80" s="34">
        <v>5</v>
      </c>
      <c r="E80" s="35">
        <v>61</v>
      </c>
      <c r="F80" s="33">
        <v>20</v>
      </c>
      <c r="G80" s="34">
        <v>11</v>
      </c>
      <c r="H80" s="34">
        <v>9</v>
      </c>
      <c r="I80" s="35">
        <v>96</v>
      </c>
      <c r="J80" s="33">
        <v>0</v>
      </c>
      <c r="K80" s="34">
        <v>0</v>
      </c>
      <c r="L80" s="34">
        <v>0</v>
      </c>
    </row>
    <row r="81" spans="1:13" s="97" customFormat="1" ht="15.75" customHeight="1">
      <c r="A81" s="32">
        <v>27</v>
      </c>
      <c r="B81" s="33">
        <v>32</v>
      </c>
      <c r="C81" s="34">
        <v>27</v>
      </c>
      <c r="D81" s="34">
        <v>5</v>
      </c>
      <c r="E81" s="35">
        <v>62</v>
      </c>
      <c r="F81" s="33">
        <v>13</v>
      </c>
      <c r="G81" s="34">
        <v>7</v>
      </c>
      <c r="H81" s="34">
        <v>6</v>
      </c>
      <c r="I81" s="35">
        <v>97</v>
      </c>
      <c r="J81" s="33">
        <v>1</v>
      </c>
      <c r="K81" s="34">
        <v>0</v>
      </c>
      <c r="L81" s="34">
        <v>1</v>
      </c>
    </row>
    <row r="82" spans="1:13" s="97" customFormat="1" ht="15.75" customHeight="1">
      <c r="A82" s="32">
        <v>28</v>
      </c>
      <c r="B82" s="33">
        <v>22</v>
      </c>
      <c r="C82" s="34">
        <v>16</v>
      </c>
      <c r="D82" s="34">
        <v>6</v>
      </c>
      <c r="E82" s="35">
        <v>63</v>
      </c>
      <c r="F82" s="33">
        <v>18</v>
      </c>
      <c r="G82" s="34">
        <v>10</v>
      </c>
      <c r="H82" s="34">
        <v>8</v>
      </c>
      <c r="I82" s="35">
        <v>98</v>
      </c>
      <c r="J82" s="33">
        <v>1</v>
      </c>
      <c r="K82" s="34">
        <v>0</v>
      </c>
      <c r="L82" s="34">
        <v>1</v>
      </c>
    </row>
    <row r="83" spans="1:13" s="97" customFormat="1" ht="18" customHeight="1">
      <c r="A83" s="40">
        <v>29</v>
      </c>
      <c r="B83" s="44">
        <v>18</v>
      </c>
      <c r="C83" s="42">
        <v>12</v>
      </c>
      <c r="D83" s="42">
        <v>6</v>
      </c>
      <c r="E83" s="43">
        <v>64</v>
      </c>
      <c r="F83" s="44">
        <v>14</v>
      </c>
      <c r="G83" s="42">
        <v>9</v>
      </c>
      <c r="H83" s="42">
        <v>5</v>
      </c>
      <c r="I83" s="35">
        <v>99</v>
      </c>
      <c r="J83" s="33">
        <v>3</v>
      </c>
      <c r="K83" s="34">
        <v>1</v>
      </c>
      <c r="L83" s="34">
        <v>2</v>
      </c>
    </row>
    <row r="84" spans="1:13" s="31" customFormat="1" ht="25.5" customHeight="1">
      <c r="A84" s="23" t="s">
        <v>35</v>
      </c>
      <c r="B84" s="24">
        <v>87</v>
      </c>
      <c r="C84" s="24">
        <v>48</v>
      </c>
      <c r="D84" s="24">
        <v>39</v>
      </c>
      <c r="E84" s="25" t="s">
        <v>36</v>
      </c>
      <c r="F84" s="24">
        <v>107</v>
      </c>
      <c r="G84" s="24">
        <v>48</v>
      </c>
      <c r="H84" s="24">
        <v>59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20</v>
      </c>
      <c r="C85" s="34">
        <v>14</v>
      </c>
      <c r="D85" s="34">
        <v>6</v>
      </c>
      <c r="E85" s="35">
        <v>65</v>
      </c>
      <c r="F85" s="33">
        <v>10</v>
      </c>
      <c r="G85" s="34">
        <v>3</v>
      </c>
      <c r="H85" s="34">
        <v>7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21</v>
      </c>
      <c r="C86" s="34">
        <v>12</v>
      </c>
      <c r="D86" s="34">
        <v>9</v>
      </c>
      <c r="E86" s="35">
        <v>66</v>
      </c>
      <c r="F86" s="33">
        <v>26</v>
      </c>
      <c r="G86" s="34">
        <v>13</v>
      </c>
      <c r="H86" s="34">
        <v>13</v>
      </c>
      <c r="I86" s="35">
        <v>102</v>
      </c>
      <c r="J86" s="33">
        <v>1</v>
      </c>
      <c r="K86" s="34">
        <v>0</v>
      </c>
      <c r="L86" s="34">
        <v>1</v>
      </c>
    </row>
    <row r="87" spans="1:13" s="97" customFormat="1" ht="15.75" customHeight="1">
      <c r="A87" s="32">
        <v>32</v>
      </c>
      <c r="B87" s="33">
        <v>11</v>
      </c>
      <c r="C87" s="34">
        <v>5</v>
      </c>
      <c r="D87" s="34">
        <v>6</v>
      </c>
      <c r="E87" s="35">
        <v>67</v>
      </c>
      <c r="F87" s="33">
        <v>19</v>
      </c>
      <c r="G87" s="34">
        <v>8</v>
      </c>
      <c r="H87" s="34">
        <v>11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18</v>
      </c>
      <c r="C88" s="34">
        <v>7</v>
      </c>
      <c r="D88" s="34">
        <v>11</v>
      </c>
      <c r="E88" s="35">
        <v>68</v>
      </c>
      <c r="F88" s="33">
        <v>26</v>
      </c>
      <c r="G88" s="34">
        <v>8</v>
      </c>
      <c r="H88" s="34">
        <v>18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17</v>
      </c>
      <c r="C89" s="34">
        <v>10</v>
      </c>
      <c r="D89" s="34">
        <v>7</v>
      </c>
      <c r="E89" s="35">
        <v>69</v>
      </c>
      <c r="F89" s="33">
        <v>26</v>
      </c>
      <c r="G89" s="34">
        <v>16</v>
      </c>
      <c r="H89" s="34">
        <v>10</v>
      </c>
      <c r="I89" s="75" t="s">
        <v>8</v>
      </c>
      <c r="J89" s="69">
        <v>1556</v>
      </c>
      <c r="K89" s="69">
        <v>805</v>
      </c>
      <c r="L89" s="69">
        <v>751</v>
      </c>
    </row>
    <row r="90" spans="1:13" s="106" customFormat="1" ht="24" customHeight="1" thickTop="1" thickBot="1">
      <c r="A90" s="81" t="s">
        <v>38</v>
      </c>
      <c r="B90" s="82">
        <v>189</v>
      </c>
      <c r="C90" s="83">
        <v>108</v>
      </c>
      <c r="D90" s="83">
        <v>81</v>
      </c>
      <c r="E90" s="84" t="s">
        <v>39</v>
      </c>
      <c r="F90" s="83">
        <v>970</v>
      </c>
      <c r="G90" s="83">
        <v>538</v>
      </c>
      <c r="H90" s="83">
        <v>432</v>
      </c>
      <c r="I90" s="85" t="s">
        <v>40</v>
      </c>
      <c r="J90" s="83">
        <v>397</v>
      </c>
      <c r="K90" s="83">
        <v>159</v>
      </c>
      <c r="L90" s="83">
        <v>238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118</v>
      </c>
      <c r="L91" s="9"/>
      <c r="M91" s="97" t="s">
        <v>251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30</v>
      </c>
      <c r="C93" s="24">
        <v>16</v>
      </c>
      <c r="D93" s="24">
        <v>14</v>
      </c>
      <c r="E93" s="25" t="s">
        <v>10</v>
      </c>
      <c r="F93" s="24">
        <v>48</v>
      </c>
      <c r="G93" s="24">
        <v>20</v>
      </c>
      <c r="H93" s="24">
        <v>28</v>
      </c>
      <c r="I93" s="25" t="s">
        <v>11</v>
      </c>
      <c r="J93" s="24">
        <v>96</v>
      </c>
      <c r="K93" s="24">
        <v>45</v>
      </c>
      <c r="L93" s="24">
        <v>51</v>
      </c>
    </row>
    <row r="94" spans="1:13" s="97" customFormat="1" ht="15.75" customHeight="1">
      <c r="A94" s="32">
        <v>0</v>
      </c>
      <c r="B94" s="33">
        <v>11</v>
      </c>
      <c r="C94" s="34">
        <v>6</v>
      </c>
      <c r="D94" s="34">
        <v>5</v>
      </c>
      <c r="E94" s="35">
        <v>35</v>
      </c>
      <c r="F94" s="33">
        <v>11</v>
      </c>
      <c r="G94" s="34">
        <v>5</v>
      </c>
      <c r="H94" s="34">
        <v>6</v>
      </c>
      <c r="I94" s="35">
        <v>70</v>
      </c>
      <c r="J94" s="33">
        <v>24</v>
      </c>
      <c r="K94" s="34">
        <v>17</v>
      </c>
      <c r="L94" s="34">
        <v>7</v>
      </c>
    </row>
    <row r="95" spans="1:13" s="97" customFormat="1" ht="15.75" customHeight="1">
      <c r="A95" s="32">
        <v>1</v>
      </c>
      <c r="B95" s="33">
        <v>3</v>
      </c>
      <c r="C95" s="34">
        <v>0</v>
      </c>
      <c r="D95" s="34">
        <v>3</v>
      </c>
      <c r="E95" s="35">
        <v>36</v>
      </c>
      <c r="F95" s="33">
        <v>5</v>
      </c>
      <c r="G95" s="34">
        <v>4</v>
      </c>
      <c r="H95" s="34">
        <v>1</v>
      </c>
      <c r="I95" s="35">
        <v>71</v>
      </c>
      <c r="J95" s="33">
        <v>15</v>
      </c>
      <c r="K95" s="34">
        <v>4</v>
      </c>
      <c r="L95" s="34">
        <v>11</v>
      </c>
    </row>
    <row r="96" spans="1:13" s="97" customFormat="1" ht="15.75" customHeight="1">
      <c r="A96" s="32">
        <v>2</v>
      </c>
      <c r="B96" s="33">
        <v>5</v>
      </c>
      <c r="C96" s="34">
        <v>4</v>
      </c>
      <c r="D96" s="34">
        <v>1</v>
      </c>
      <c r="E96" s="35">
        <v>37</v>
      </c>
      <c r="F96" s="33">
        <v>9</v>
      </c>
      <c r="G96" s="34">
        <v>4</v>
      </c>
      <c r="H96" s="34">
        <v>5</v>
      </c>
      <c r="I96" s="35">
        <v>72</v>
      </c>
      <c r="J96" s="33">
        <v>20</v>
      </c>
      <c r="K96" s="34">
        <v>6</v>
      </c>
      <c r="L96" s="34">
        <v>14</v>
      </c>
    </row>
    <row r="97" spans="1:12" s="97" customFormat="1" ht="15.75" customHeight="1">
      <c r="A97" s="32">
        <v>3</v>
      </c>
      <c r="B97" s="33">
        <v>5</v>
      </c>
      <c r="C97" s="34">
        <v>4</v>
      </c>
      <c r="D97" s="34">
        <v>1</v>
      </c>
      <c r="E97" s="35">
        <v>38</v>
      </c>
      <c r="F97" s="33">
        <v>13</v>
      </c>
      <c r="G97" s="34">
        <v>2</v>
      </c>
      <c r="H97" s="34">
        <v>11</v>
      </c>
      <c r="I97" s="35">
        <v>73</v>
      </c>
      <c r="J97" s="33">
        <v>22</v>
      </c>
      <c r="K97" s="34">
        <v>11</v>
      </c>
      <c r="L97" s="34">
        <v>11</v>
      </c>
    </row>
    <row r="98" spans="1:12" s="97" customFormat="1" ht="18" customHeight="1">
      <c r="A98" s="40">
        <v>4</v>
      </c>
      <c r="B98" s="41">
        <v>6</v>
      </c>
      <c r="C98" s="42">
        <v>2</v>
      </c>
      <c r="D98" s="42">
        <v>4</v>
      </c>
      <c r="E98" s="43">
        <v>39</v>
      </c>
      <c r="F98" s="44">
        <v>10</v>
      </c>
      <c r="G98" s="42">
        <v>5</v>
      </c>
      <c r="H98" s="42">
        <v>5</v>
      </c>
      <c r="I98" s="43">
        <v>74</v>
      </c>
      <c r="J98" s="44">
        <v>15</v>
      </c>
      <c r="K98" s="42">
        <v>7</v>
      </c>
      <c r="L98" s="42">
        <v>8</v>
      </c>
    </row>
    <row r="99" spans="1:12" s="31" customFormat="1" ht="25.5" customHeight="1">
      <c r="A99" s="23" t="s">
        <v>13</v>
      </c>
      <c r="B99" s="24">
        <v>35</v>
      </c>
      <c r="C99" s="24">
        <v>12</v>
      </c>
      <c r="D99" s="24">
        <v>23</v>
      </c>
      <c r="E99" s="25" t="s">
        <v>14</v>
      </c>
      <c r="F99" s="24">
        <v>74</v>
      </c>
      <c r="G99" s="24">
        <v>35</v>
      </c>
      <c r="H99" s="24">
        <v>39</v>
      </c>
      <c r="I99" s="25" t="s">
        <v>15</v>
      </c>
      <c r="J99" s="24">
        <v>78</v>
      </c>
      <c r="K99" s="24">
        <v>31</v>
      </c>
      <c r="L99" s="24">
        <v>47</v>
      </c>
    </row>
    <row r="100" spans="1:12" s="97" customFormat="1" ht="15.75" customHeight="1">
      <c r="A100" s="32">
        <v>5</v>
      </c>
      <c r="B100" s="33">
        <v>10</v>
      </c>
      <c r="C100" s="34">
        <v>4</v>
      </c>
      <c r="D100" s="34">
        <v>6</v>
      </c>
      <c r="E100" s="35">
        <v>40</v>
      </c>
      <c r="F100" s="33">
        <v>12</v>
      </c>
      <c r="G100" s="34">
        <v>7</v>
      </c>
      <c r="H100" s="34">
        <v>5</v>
      </c>
      <c r="I100" s="35">
        <v>75</v>
      </c>
      <c r="J100" s="33">
        <v>20</v>
      </c>
      <c r="K100" s="34">
        <v>8</v>
      </c>
      <c r="L100" s="34">
        <v>12</v>
      </c>
    </row>
    <row r="101" spans="1:12" s="97" customFormat="1" ht="15.75" customHeight="1">
      <c r="A101" s="32">
        <v>6</v>
      </c>
      <c r="B101" s="33">
        <v>7</v>
      </c>
      <c r="C101" s="34">
        <v>2</v>
      </c>
      <c r="D101" s="34">
        <v>5</v>
      </c>
      <c r="E101" s="35">
        <v>41</v>
      </c>
      <c r="F101" s="33">
        <v>15</v>
      </c>
      <c r="G101" s="34">
        <v>6</v>
      </c>
      <c r="H101" s="34">
        <v>9</v>
      </c>
      <c r="I101" s="35">
        <v>76</v>
      </c>
      <c r="J101" s="33">
        <v>14</v>
      </c>
      <c r="K101" s="34">
        <v>4</v>
      </c>
      <c r="L101" s="34">
        <v>10</v>
      </c>
    </row>
    <row r="102" spans="1:12" s="97" customFormat="1" ht="15.75" customHeight="1">
      <c r="A102" s="32">
        <v>7</v>
      </c>
      <c r="B102" s="33">
        <v>9</v>
      </c>
      <c r="C102" s="34">
        <v>4</v>
      </c>
      <c r="D102" s="34">
        <v>5</v>
      </c>
      <c r="E102" s="35">
        <v>42</v>
      </c>
      <c r="F102" s="33">
        <v>15</v>
      </c>
      <c r="G102" s="34">
        <v>9</v>
      </c>
      <c r="H102" s="34">
        <v>6</v>
      </c>
      <c r="I102" s="35">
        <v>77</v>
      </c>
      <c r="J102" s="33">
        <v>11</v>
      </c>
      <c r="K102" s="34">
        <v>4</v>
      </c>
      <c r="L102" s="34">
        <v>7</v>
      </c>
    </row>
    <row r="103" spans="1:12" s="97" customFormat="1" ht="15.75" customHeight="1">
      <c r="A103" s="32">
        <v>8</v>
      </c>
      <c r="B103" s="33">
        <v>5</v>
      </c>
      <c r="C103" s="34">
        <v>1</v>
      </c>
      <c r="D103" s="34">
        <v>4</v>
      </c>
      <c r="E103" s="35">
        <v>43</v>
      </c>
      <c r="F103" s="33">
        <v>14</v>
      </c>
      <c r="G103" s="34">
        <v>7</v>
      </c>
      <c r="H103" s="34">
        <v>7</v>
      </c>
      <c r="I103" s="35">
        <v>78</v>
      </c>
      <c r="J103" s="33">
        <v>20</v>
      </c>
      <c r="K103" s="34">
        <v>9</v>
      </c>
      <c r="L103" s="34">
        <v>11</v>
      </c>
    </row>
    <row r="104" spans="1:12" s="97" customFormat="1" ht="18" customHeight="1">
      <c r="A104" s="40">
        <v>9</v>
      </c>
      <c r="B104" s="44">
        <v>4</v>
      </c>
      <c r="C104" s="42">
        <v>1</v>
      </c>
      <c r="D104" s="42">
        <v>3</v>
      </c>
      <c r="E104" s="43">
        <v>44</v>
      </c>
      <c r="F104" s="44">
        <v>18</v>
      </c>
      <c r="G104" s="42">
        <v>6</v>
      </c>
      <c r="H104" s="42">
        <v>12</v>
      </c>
      <c r="I104" s="43">
        <v>79</v>
      </c>
      <c r="J104" s="44">
        <v>13</v>
      </c>
      <c r="K104" s="42">
        <v>6</v>
      </c>
      <c r="L104" s="42">
        <v>7</v>
      </c>
    </row>
    <row r="105" spans="1:12" s="31" customFormat="1" ht="25.5" customHeight="1">
      <c r="A105" s="23" t="s">
        <v>23</v>
      </c>
      <c r="B105" s="24">
        <v>38</v>
      </c>
      <c r="C105" s="24">
        <v>21</v>
      </c>
      <c r="D105" s="24">
        <v>17</v>
      </c>
      <c r="E105" s="25" t="s">
        <v>24</v>
      </c>
      <c r="F105" s="24">
        <v>67</v>
      </c>
      <c r="G105" s="24">
        <v>30</v>
      </c>
      <c r="H105" s="24">
        <v>37</v>
      </c>
      <c r="I105" s="25" t="s">
        <v>25</v>
      </c>
      <c r="J105" s="24">
        <v>70</v>
      </c>
      <c r="K105" s="24">
        <v>22</v>
      </c>
      <c r="L105" s="24">
        <v>48</v>
      </c>
    </row>
    <row r="106" spans="1:12" s="97" customFormat="1" ht="15.75" customHeight="1">
      <c r="A106" s="32">
        <v>10</v>
      </c>
      <c r="B106" s="33">
        <v>7</v>
      </c>
      <c r="C106" s="34">
        <v>5</v>
      </c>
      <c r="D106" s="34">
        <v>2</v>
      </c>
      <c r="E106" s="35">
        <v>45</v>
      </c>
      <c r="F106" s="33">
        <v>15</v>
      </c>
      <c r="G106" s="34">
        <v>5</v>
      </c>
      <c r="H106" s="34">
        <v>10</v>
      </c>
      <c r="I106" s="35">
        <v>80</v>
      </c>
      <c r="J106" s="33">
        <v>17</v>
      </c>
      <c r="K106" s="34">
        <v>7</v>
      </c>
      <c r="L106" s="34">
        <v>10</v>
      </c>
    </row>
    <row r="107" spans="1:12" s="97" customFormat="1" ht="15.75" customHeight="1">
      <c r="A107" s="32">
        <v>11</v>
      </c>
      <c r="B107" s="33">
        <v>8</v>
      </c>
      <c r="C107" s="34">
        <v>3</v>
      </c>
      <c r="D107" s="34">
        <v>5</v>
      </c>
      <c r="E107" s="35">
        <v>46</v>
      </c>
      <c r="F107" s="33">
        <v>14</v>
      </c>
      <c r="G107" s="34">
        <v>8</v>
      </c>
      <c r="H107" s="34">
        <v>6</v>
      </c>
      <c r="I107" s="35">
        <v>81</v>
      </c>
      <c r="J107" s="33">
        <v>19</v>
      </c>
      <c r="K107" s="34">
        <v>4</v>
      </c>
      <c r="L107" s="34">
        <v>15</v>
      </c>
    </row>
    <row r="108" spans="1:12" s="97" customFormat="1" ht="15.75" customHeight="1">
      <c r="A108" s="32">
        <v>12</v>
      </c>
      <c r="B108" s="33">
        <v>6</v>
      </c>
      <c r="C108" s="34">
        <v>3</v>
      </c>
      <c r="D108" s="34">
        <v>3</v>
      </c>
      <c r="E108" s="35">
        <v>47</v>
      </c>
      <c r="F108" s="33">
        <v>13</v>
      </c>
      <c r="G108" s="34">
        <v>6</v>
      </c>
      <c r="H108" s="34">
        <v>7</v>
      </c>
      <c r="I108" s="35">
        <v>82</v>
      </c>
      <c r="J108" s="33">
        <v>11</v>
      </c>
      <c r="K108" s="34">
        <v>6</v>
      </c>
      <c r="L108" s="34">
        <v>5</v>
      </c>
    </row>
    <row r="109" spans="1:12" s="97" customFormat="1" ht="15.75" customHeight="1">
      <c r="A109" s="32">
        <v>13</v>
      </c>
      <c r="B109" s="33">
        <v>9</v>
      </c>
      <c r="C109" s="34">
        <v>4</v>
      </c>
      <c r="D109" s="34">
        <v>5</v>
      </c>
      <c r="E109" s="35">
        <v>48</v>
      </c>
      <c r="F109" s="33">
        <v>13</v>
      </c>
      <c r="G109" s="34">
        <v>7</v>
      </c>
      <c r="H109" s="34">
        <v>6</v>
      </c>
      <c r="I109" s="35">
        <v>83</v>
      </c>
      <c r="J109" s="33">
        <v>9</v>
      </c>
      <c r="K109" s="34">
        <v>2</v>
      </c>
      <c r="L109" s="34">
        <v>7</v>
      </c>
    </row>
    <row r="110" spans="1:12" s="97" customFormat="1" ht="18" customHeight="1">
      <c r="A110" s="40">
        <v>14</v>
      </c>
      <c r="B110" s="44">
        <v>8</v>
      </c>
      <c r="C110" s="42">
        <v>6</v>
      </c>
      <c r="D110" s="42">
        <v>2</v>
      </c>
      <c r="E110" s="43">
        <v>49</v>
      </c>
      <c r="F110" s="44">
        <v>12</v>
      </c>
      <c r="G110" s="42">
        <v>4</v>
      </c>
      <c r="H110" s="42">
        <v>8</v>
      </c>
      <c r="I110" s="43">
        <v>84</v>
      </c>
      <c r="J110" s="44">
        <v>14</v>
      </c>
      <c r="K110" s="42">
        <v>3</v>
      </c>
      <c r="L110" s="42">
        <v>11</v>
      </c>
    </row>
    <row r="111" spans="1:12" s="31" customFormat="1" ht="25.5" customHeight="1">
      <c r="A111" s="23" t="s">
        <v>26</v>
      </c>
      <c r="B111" s="24">
        <v>59</v>
      </c>
      <c r="C111" s="24">
        <v>34</v>
      </c>
      <c r="D111" s="24">
        <v>25</v>
      </c>
      <c r="E111" s="25" t="s">
        <v>27</v>
      </c>
      <c r="F111" s="24">
        <v>83</v>
      </c>
      <c r="G111" s="24">
        <v>26</v>
      </c>
      <c r="H111" s="24">
        <v>57</v>
      </c>
      <c r="I111" s="25" t="s">
        <v>28</v>
      </c>
      <c r="J111" s="24">
        <v>45</v>
      </c>
      <c r="K111" s="24">
        <v>17</v>
      </c>
      <c r="L111" s="24">
        <v>28</v>
      </c>
    </row>
    <row r="112" spans="1:12" s="97" customFormat="1" ht="15.75" customHeight="1">
      <c r="A112" s="32">
        <v>15</v>
      </c>
      <c r="B112" s="33">
        <v>8</v>
      </c>
      <c r="C112" s="34">
        <v>5</v>
      </c>
      <c r="D112" s="34">
        <v>3</v>
      </c>
      <c r="E112" s="35">
        <v>50</v>
      </c>
      <c r="F112" s="33">
        <v>21</v>
      </c>
      <c r="G112" s="34">
        <v>6</v>
      </c>
      <c r="H112" s="34">
        <v>15</v>
      </c>
      <c r="I112" s="35">
        <v>85</v>
      </c>
      <c r="J112" s="33">
        <v>11</v>
      </c>
      <c r="K112" s="34">
        <v>6</v>
      </c>
      <c r="L112" s="34">
        <v>5</v>
      </c>
    </row>
    <row r="113" spans="1:12" s="97" customFormat="1" ht="15.75" customHeight="1">
      <c r="A113" s="32">
        <v>16</v>
      </c>
      <c r="B113" s="33">
        <v>13</v>
      </c>
      <c r="C113" s="34">
        <v>7</v>
      </c>
      <c r="D113" s="34">
        <v>6</v>
      </c>
      <c r="E113" s="35">
        <v>51</v>
      </c>
      <c r="F113" s="33">
        <v>16</v>
      </c>
      <c r="G113" s="34">
        <v>4</v>
      </c>
      <c r="H113" s="34">
        <v>12</v>
      </c>
      <c r="I113" s="35">
        <v>86</v>
      </c>
      <c r="J113" s="33">
        <v>8</v>
      </c>
      <c r="K113" s="34">
        <v>4</v>
      </c>
      <c r="L113" s="34">
        <v>4</v>
      </c>
    </row>
    <row r="114" spans="1:12" s="97" customFormat="1" ht="15.75" customHeight="1">
      <c r="A114" s="32">
        <v>17</v>
      </c>
      <c r="B114" s="33">
        <v>8</v>
      </c>
      <c r="C114" s="34">
        <v>5</v>
      </c>
      <c r="D114" s="34">
        <v>3</v>
      </c>
      <c r="E114" s="35">
        <v>52</v>
      </c>
      <c r="F114" s="33">
        <v>11</v>
      </c>
      <c r="G114" s="34">
        <v>4</v>
      </c>
      <c r="H114" s="34">
        <v>7</v>
      </c>
      <c r="I114" s="35">
        <v>87</v>
      </c>
      <c r="J114" s="33">
        <v>6</v>
      </c>
      <c r="K114" s="34">
        <v>1</v>
      </c>
      <c r="L114" s="34">
        <v>5</v>
      </c>
    </row>
    <row r="115" spans="1:12" s="97" customFormat="1" ht="15.75" customHeight="1">
      <c r="A115" s="32">
        <v>18</v>
      </c>
      <c r="B115" s="33">
        <v>10</v>
      </c>
      <c r="C115" s="34">
        <v>7</v>
      </c>
      <c r="D115" s="34">
        <v>3</v>
      </c>
      <c r="E115" s="35">
        <v>53</v>
      </c>
      <c r="F115" s="33">
        <v>15</v>
      </c>
      <c r="G115" s="34">
        <v>7</v>
      </c>
      <c r="H115" s="34">
        <v>8</v>
      </c>
      <c r="I115" s="35">
        <v>88</v>
      </c>
      <c r="J115" s="33">
        <v>11</v>
      </c>
      <c r="K115" s="34">
        <v>3</v>
      </c>
      <c r="L115" s="34">
        <v>8</v>
      </c>
    </row>
    <row r="116" spans="1:12" s="97" customFormat="1" ht="18" customHeight="1">
      <c r="A116" s="40">
        <v>19</v>
      </c>
      <c r="B116" s="44">
        <v>20</v>
      </c>
      <c r="C116" s="42">
        <v>10</v>
      </c>
      <c r="D116" s="42">
        <v>10</v>
      </c>
      <c r="E116" s="43">
        <v>54</v>
      </c>
      <c r="F116" s="44">
        <v>20</v>
      </c>
      <c r="G116" s="42">
        <v>5</v>
      </c>
      <c r="H116" s="42">
        <v>15</v>
      </c>
      <c r="I116" s="43">
        <v>89</v>
      </c>
      <c r="J116" s="44">
        <v>9</v>
      </c>
      <c r="K116" s="42">
        <v>3</v>
      </c>
      <c r="L116" s="42">
        <v>6</v>
      </c>
    </row>
    <row r="117" spans="1:12" s="31" customFormat="1" ht="25.5" customHeight="1">
      <c r="A117" s="23" t="s">
        <v>29</v>
      </c>
      <c r="B117" s="24">
        <v>52</v>
      </c>
      <c r="C117" s="24">
        <v>24</v>
      </c>
      <c r="D117" s="24">
        <v>28</v>
      </c>
      <c r="E117" s="25" t="s">
        <v>30</v>
      </c>
      <c r="F117" s="24">
        <v>91</v>
      </c>
      <c r="G117" s="24">
        <v>47</v>
      </c>
      <c r="H117" s="24">
        <v>44</v>
      </c>
      <c r="I117" s="25" t="s">
        <v>31</v>
      </c>
      <c r="J117" s="24">
        <v>12</v>
      </c>
      <c r="K117" s="24">
        <v>4</v>
      </c>
      <c r="L117" s="24">
        <v>8</v>
      </c>
    </row>
    <row r="118" spans="1:12" s="97" customFormat="1" ht="15.75" customHeight="1">
      <c r="A118" s="32">
        <v>20</v>
      </c>
      <c r="B118" s="33">
        <v>7</v>
      </c>
      <c r="C118" s="34">
        <v>4</v>
      </c>
      <c r="D118" s="34">
        <v>3</v>
      </c>
      <c r="E118" s="35">
        <v>55</v>
      </c>
      <c r="F118" s="33">
        <v>25</v>
      </c>
      <c r="G118" s="34">
        <v>14</v>
      </c>
      <c r="H118" s="34">
        <v>11</v>
      </c>
      <c r="I118" s="35">
        <v>90</v>
      </c>
      <c r="J118" s="33">
        <v>4</v>
      </c>
      <c r="K118" s="34">
        <v>1</v>
      </c>
      <c r="L118" s="34">
        <v>3</v>
      </c>
    </row>
    <row r="119" spans="1:12" s="97" customFormat="1" ht="15.75" customHeight="1">
      <c r="A119" s="32">
        <v>21</v>
      </c>
      <c r="B119" s="33">
        <v>9</v>
      </c>
      <c r="C119" s="34">
        <v>6</v>
      </c>
      <c r="D119" s="34">
        <v>3</v>
      </c>
      <c r="E119" s="35">
        <v>56</v>
      </c>
      <c r="F119" s="33">
        <v>14</v>
      </c>
      <c r="G119" s="34">
        <v>6</v>
      </c>
      <c r="H119" s="34">
        <v>8</v>
      </c>
      <c r="I119" s="35">
        <v>91</v>
      </c>
      <c r="J119" s="33">
        <v>5</v>
      </c>
      <c r="K119" s="34">
        <v>2</v>
      </c>
      <c r="L119" s="34">
        <v>3</v>
      </c>
    </row>
    <row r="120" spans="1:12" s="97" customFormat="1" ht="15.75" customHeight="1">
      <c r="A120" s="32">
        <v>22</v>
      </c>
      <c r="B120" s="33">
        <v>13</v>
      </c>
      <c r="C120" s="34">
        <v>5</v>
      </c>
      <c r="D120" s="34">
        <v>8</v>
      </c>
      <c r="E120" s="35">
        <v>57</v>
      </c>
      <c r="F120" s="33">
        <v>17</v>
      </c>
      <c r="G120" s="34">
        <v>9</v>
      </c>
      <c r="H120" s="34">
        <v>8</v>
      </c>
      <c r="I120" s="35">
        <v>92</v>
      </c>
      <c r="J120" s="33">
        <v>2</v>
      </c>
      <c r="K120" s="34">
        <v>1</v>
      </c>
      <c r="L120" s="34">
        <v>1</v>
      </c>
    </row>
    <row r="121" spans="1:12" s="97" customFormat="1" ht="15.75" customHeight="1">
      <c r="A121" s="32">
        <v>23</v>
      </c>
      <c r="B121" s="33">
        <v>10</v>
      </c>
      <c r="C121" s="34">
        <v>6</v>
      </c>
      <c r="D121" s="34">
        <v>4</v>
      </c>
      <c r="E121" s="35">
        <v>58</v>
      </c>
      <c r="F121" s="33">
        <v>17</v>
      </c>
      <c r="G121" s="34">
        <v>7</v>
      </c>
      <c r="H121" s="34">
        <v>10</v>
      </c>
      <c r="I121" s="35">
        <v>93</v>
      </c>
      <c r="J121" s="33">
        <v>0</v>
      </c>
      <c r="K121" s="34">
        <v>0</v>
      </c>
      <c r="L121" s="34">
        <v>0</v>
      </c>
    </row>
    <row r="122" spans="1:12" s="97" customFormat="1" ht="18" customHeight="1">
      <c r="A122" s="40">
        <v>24</v>
      </c>
      <c r="B122" s="44">
        <v>13</v>
      </c>
      <c r="C122" s="42">
        <v>3</v>
      </c>
      <c r="D122" s="42">
        <v>10</v>
      </c>
      <c r="E122" s="43">
        <v>59</v>
      </c>
      <c r="F122" s="44">
        <v>18</v>
      </c>
      <c r="G122" s="42">
        <v>11</v>
      </c>
      <c r="H122" s="42">
        <v>7</v>
      </c>
      <c r="I122" s="43">
        <v>94</v>
      </c>
      <c r="J122" s="44">
        <v>1</v>
      </c>
      <c r="K122" s="42">
        <v>0</v>
      </c>
      <c r="L122" s="42">
        <v>1</v>
      </c>
    </row>
    <row r="123" spans="1:12" s="31" customFormat="1" ht="25.5" customHeight="1">
      <c r="A123" s="23" t="s">
        <v>32</v>
      </c>
      <c r="B123" s="24">
        <v>47</v>
      </c>
      <c r="C123" s="24">
        <v>19</v>
      </c>
      <c r="D123" s="24">
        <v>28</v>
      </c>
      <c r="E123" s="25" t="s">
        <v>33</v>
      </c>
      <c r="F123" s="24">
        <v>68</v>
      </c>
      <c r="G123" s="24">
        <v>31</v>
      </c>
      <c r="H123" s="24">
        <v>37</v>
      </c>
      <c r="I123" s="64" t="s">
        <v>34</v>
      </c>
      <c r="J123" s="24">
        <v>4</v>
      </c>
      <c r="K123" s="24">
        <v>1</v>
      </c>
      <c r="L123" s="24">
        <v>3</v>
      </c>
    </row>
    <row r="124" spans="1:12" s="97" customFormat="1" ht="15.75" customHeight="1">
      <c r="A124" s="32">
        <v>25</v>
      </c>
      <c r="B124" s="33">
        <v>9</v>
      </c>
      <c r="C124" s="34">
        <v>2</v>
      </c>
      <c r="D124" s="34">
        <v>7</v>
      </c>
      <c r="E124" s="35">
        <v>60</v>
      </c>
      <c r="F124" s="33">
        <v>9</v>
      </c>
      <c r="G124" s="34">
        <v>6</v>
      </c>
      <c r="H124" s="34">
        <v>3</v>
      </c>
      <c r="I124" s="35">
        <v>95</v>
      </c>
      <c r="J124" s="33">
        <v>2</v>
      </c>
      <c r="K124" s="34">
        <v>1</v>
      </c>
      <c r="L124" s="34">
        <v>1</v>
      </c>
    </row>
    <row r="125" spans="1:12" s="97" customFormat="1" ht="15.75" customHeight="1">
      <c r="A125" s="32">
        <v>26</v>
      </c>
      <c r="B125" s="33">
        <v>15</v>
      </c>
      <c r="C125" s="34">
        <v>6</v>
      </c>
      <c r="D125" s="34">
        <v>9</v>
      </c>
      <c r="E125" s="35">
        <v>61</v>
      </c>
      <c r="F125" s="33">
        <v>9</v>
      </c>
      <c r="G125" s="34">
        <v>2</v>
      </c>
      <c r="H125" s="34">
        <v>7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8</v>
      </c>
      <c r="C126" s="34">
        <v>6</v>
      </c>
      <c r="D126" s="34">
        <v>2</v>
      </c>
      <c r="E126" s="35">
        <v>62</v>
      </c>
      <c r="F126" s="33">
        <v>24</v>
      </c>
      <c r="G126" s="34">
        <v>11</v>
      </c>
      <c r="H126" s="34">
        <v>13</v>
      </c>
      <c r="I126" s="35">
        <v>97</v>
      </c>
      <c r="J126" s="33">
        <v>1</v>
      </c>
      <c r="K126" s="34">
        <v>0</v>
      </c>
      <c r="L126" s="34">
        <v>1</v>
      </c>
    </row>
    <row r="127" spans="1:12" s="97" customFormat="1" ht="15.75" customHeight="1">
      <c r="A127" s="32">
        <v>28</v>
      </c>
      <c r="B127" s="33">
        <v>8</v>
      </c>
      <c r="C127" s="34">
        <v>3</v>
      </c>
      <c r="D127" s="34">
        <v>5</v>
      </c>
      <c r="E127" s="35">
        <v>63</v>
      </c>
      <c r="F127" s="33">
        <v>18</v>
      </c>
      <c r="G127" s="34">
        <v>8</v>
      </c>
      <c r="H127" s="34">
        <v>10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7</v>
      </c>
      <c r="C128" s="42">
        <v>2</v>
      </c>
      <c r="D128" s="42">
        <v>5</v>
      </c>
      <c r="E128" s="43">
        <v>64</v>
      </c>
      <c r="F128" s="44">
        <v>8</v>
      </c>
      <c r="G128" s="42">
        <v>4</v>
      </c>
      <c r="H128" s="42">
        <v>4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42</v>
      </c>
      <c r="C129" s="24">
        <v>26</v>
      </c>
      <c r="D129" s="24">
        <v>16</v>
      </c>
      <c r="E129" s="25" t="s">
        <v>36</v>
      </c>
      <c r="F129" s="24">
        <v>131</v>
      </c>
      <c r="G129" s="24">
        <v>64</v>
      </c>
      <c r="H129" s="24">
        <v>67</v>
      </c>
      <c r="I129" s="68">
        <v>100</v>
      </c>
      <c r="J129" s="69">
        <v>0</v>
      </c>
      <c r="K129" s="70">
        <v>0</v>
      </c>
      <c r="L129" s="70">
        <v>0</v>
      </c>
    </row>
    <row r="130" spans="1:13" s="97" customFormat="1" ht="15.75" customHeight="1">
      <c r="A130" s="32">
        <v>30</v>
      </c>
      <c r="B130" s="33">
        <v>7</v>
      </c>
      <c r="C130" s="34">
        <v>6</v>
      </c>
      <c r="D130" s="34">
        <v>1</v>
      </c>
      <c r="E130" s="35">
        <v>65</v>
      </c>
      <c r="F130" s="33">
        <v>31</v>
      </c>
      <c r="G130" s="34">
        <v>13</v>
      </c>
      <c r="H130" s="34">
        <v>18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8</v>
      </c>
      <c r="C131" s="34">
        <v>5</v>
      </c>
      <c r="D131" s="34">
        <v>3</v>
      </c>
      <c r="E131" s="35">
        <v>66</v>
      </c>
      <c r="F131" s="33">
        <v>26</v>
      </c>
      <c r="G131" s="34">
        <v>12</v>
      </c>
      <c r="H131" s="34">
        <v>14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9</v>
      </c>
      <c r="C132" s="34">
        <v>5</v>
      </c>
      <c r="D132" s="34">
        <v>4</v>
      </c>
      <c r="E132" s="35">
        <v>67</v>
      </c>
      <c r="F132" s="33">
        <v>26</v>
      </c>
      <c r="G132" s="34">
        <v>15</v>
      </c>
      <c r="H132" s="34">
        <v>11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11</v>
      </c>
      <c r="C133" s="34">
        <v>6</v>
      </c>
      <c r="D133" s="34">
        <v>5</v>
      </c>
      <c r="E133" s="35">
        <v>68</v>
      </c>
      <c r="F133" s="33">
        <v>23</v>
      </c>
      <c r="G133" s="34">
        <v>12</v>
      </c>
      <c r="H133" s="34">
        <v>11</v>
      </c>
      <c r="I133" s="72" t="s">
        <v>37</v>
      </c>
      <c r="J133" s="44">
        <v>1</v>
      </c>
      <c r="K133" s="42">
        <v>0</v>
      </c>
      <c r="L133" s="42">
        <v>1</v>
      </c>
    </row>
    <row r="134" spans="1:13" s="97" customFormat="1" ht="21" customHeight="1" thickBot="1">
      <c r="A134" s="74">
        <v>34</v>
      </c>
      <c r="B134" s="33">
        <v>7</v>
      </c>
      <c r="C134" s="34">
        <v>4</v>
      </c>
      <c r="D134" s="34">
        <v>3</v>
      </c>
      <c r="E134" s="35">
        <v>69</v>
      </c>
      <c r="F134" s="33">
        <v>25</v>
      </c>
      <c r="G134" s="34">
        <v>12</v>
      </c>
      <c r="H134" s="34">
        <v>13</v>
      </c>
      <c r="I134" s="75" t="s">
        <v>8</v>
      </c>
      <c r="J134" s="69">
        <v>1170</v>
      </c>
      <c r="K134" s="69">
        <v>525</v>
      </c>
      <c r="L134" s="69">
        <v>645</v>
      </c>
    </row>
    <row r="135" spans="1:13" s="106" customFormat="1" ht="24" customHeight="1" thickTop="1" thickBot="1">
      <c r="A135" s="81" t="s">
        <v>38</v>
      </c>
      <c r="B135" s="82">
        <v>103</v>
      </c>
      <c r="C135" s="83">
        <v>49</v>
      </c>
      <c r="D135" s="83">
        <v>54</v>
      </c>
      <c r="E135" s="84" t="s">
        <v>39</v>
      </c>
      <c r="F135" s="83">
        <v>631</v>
      </c>
      <c r="G135" s="83">
        <v>292</v>
      </c>
      <c r="H135" s="83">
        <v>339</v>
      </c>
      <c r="I135" s="85" t="s">
        <v>40</v>
      </c>
      <c r="J135" s="83">
        <v>436</v>
      </c>
      <c r="K135" s="83">
        <v>184</v>
      </c>
      <c r="L135" s="83">
        <v>252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119</v>
      </c>
      <c r="L136" s="9"/>
      <c r="M136" s="97" t="s">
        <v>252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23</v>
      </c>
      <c r="C138" s="24">
        <v>13</v>
      </c>
      <c r="D138" s="24">
        <v>10</v>
      </c>
      <c r="E138" s="25" t="s">
        <v>10</v>
      </c>
      <c r="F138" s="24">
        <v>25</v>
      </c>
      <c r="G138" s="24">
        <v>9</v>
      </c>
      <c r="H138" s="24">
        <v>16</v>
      </c>
      <c r="I138" s="25" t="s">
        <v>11</v>
      </c>
      <c r="J138" s="24">
        <v>30</v>
      </c>
      <c r="K138" s="24">
        <v>15</v>
      </c>
      <c r="L138" s="24">
        <v>15</v>
      </c>
    </row>
    <row r="139" spans="1:13" s="97" customFormat="1" ht="15.75" customHeight="1">
      <c r="A139" s="32">
        <v>0</v>
      </c>
      <c r="B139" s="33">
        <v>3</v>
      </c>
      <c r="C139" s="34">
        <v>2</v>
      </c>
      <c r="D139" s="34">
        <v>1</v>
      </c>
      <c r="E139" s="35">
        <v>35</v>
      </c>
      <c r="F139" s="33">
        <v>3</v>
      </c>
      <c r="G139" s="34">
        <v>0</v>
      </c>
      <c r="H139" s="34">
        <v>3</v>
      </c>
      <c r="I139" s="35">
        <v>70</v>
      </c>
      <c r="J139" s="33">
        <v>12</v>
      </c>
      <c r="K139" s="34">
        <v>8</v>
      </c>
      <c r="L139" s="34">
        <v>4</v>
      </c>
    </row>
    <row r="140" spans="1:13" s="97" customFormat="1" ht="15.75" customHeight="1">
      <c r="A140" s="32">
        <v>1</v>
      </c>
      <c r="B140" s="33">
        <v>7</v>
      </c>
      <c r="C140" s="34">
        <v>5</v>
      </c>
      <c r="D140" s="34">
        <v>2</v>
      </c>
      <c r="E140" s="35">
        <v>36</v>
      </c>
      <c r="F140" s="33">
        <v>4</v>
      </c>
      <c r="G140" s="34">
        <v>2</v>
      </c>
      <c r="H140" s="34">
        <v>2</v>
      </c>
      <c r="I140" s="35">
        <v>71</v>
      </c>
      <c r="J140" s="33">
        <v>2</v>
      </c>
      <c r="K140" s="34">
        <v>0</v>
      </c>
      <c r="L140" s="34">
        <v>2</v>
      </c>
    </row>
    <row r="141" spans="1:13" s="97" customFormat="1" ht="15.75" customHeight="1">
      <c r="A141" s="32">
        <v>2</v>
      </c>
      <c r="B141" s="33">
        <v>6</v>
      </c>
      <c r="C141" s="34">
        <v>3</v>
      </c>
      <c r="D141" s="34">
        <v>3</v>
      </c>
      <c r="E141" s="35">
        <v>37</v>
      </c>
      <c r="F141" s="33">
        <v>4</v>
      </c>
      <c r="G141" s="34">
        <v>1</v>
      </c>
      <c r="H141" s="34">
        <v>3</v>
      </c>
      <c r="I141" s="35">
        <v>72</v>
      </c>
      <c r="J141" s="33">
        <v>4</v>
      </c>
      <c r="K141" s="34">
        <v>2</v>
      </c>
      <c r="L141" s="34">
        <v>2</v>
      </c>
    </row>
    <row r="142" spans="1:13" s="97" customFormat="1" ht="15.75" customHeight="1">
      <c r="A142" s="32">
        <v>3</v>
      </c>
      <c r="B142" s="33">
        <v>5</v>
      </c>
      <c r="C142" s="34">
        <v>3</v>
      </c>
      <c r="D142" s="34">
        <v>2</v>
      </c>
      <c r="E142" s="35">
        <v>38</v>
      </c>
      <c r="F142" s="33">
        <v>4</v>
      </c>
      <c r="G142" s="34">
        <v>2</v>
      </c>
      <c r="H142" s="34">
        <v>2</v>
      </c>
      <c r="I142" s="35">
        <v>73</v>
      </c>
      <c r="J142" s="33">
        <v>3</v>
      </c>
      <c r="K142" s="34">
        <v>2</v>
      </c>
      <c r="L142" s="34">
        <v>1</v>
      </c>
    </row>
    <row r="143" spans="1:13" s="97" customFormat="1" ht="18" customHeight="1">
      <c r="A143" s="40">
        <v>4</v>
      </c>
      <c r="B143" s="41">
        <v>2</v>
      </c>
      <c r="C143" s="42">
        <v>0</v>
      </c>
      <c r="D143" s="42">
        <v>2</v>
      </c>
      <c r="E143" s="43">
        <v>39</v>
      </c>
      <c r="F143" s="44">
        <v>10</v>
      </c>
      <c r="G143" s="42">
        <v>4</v>
      </c>
      <c r="H143" s="42">
        <v>6</v>
      </c>
      <c r="I143" s="43">
        <v>74</v>
      </c>
      <c r="J143" s="44">
        <v>9</v>
      </c>
      <c r="K143" s="42">
        <v>3</v>
      </c>
      <c r="L143" s="42">
        <v>6</v>
      </c>
    </row>
    <row r="144" spans="1:13" s="31" customFormat="1" ht="25.5" customHeight="1">
      <c r="A144" s="23" t="s">
        <v>13</v>
      </c>
      <c r="B144" s="24">
        <v>15</v>
      </c>
      <c r="C144" s="24">
        <v>7</v>
      </c>
      <c r="D144" s="24">
        <v>8</v>
      </c>
      <c r="E144" s="25" t="s">
        <v>14</v>
      </c>
      <c r="F144" s="24">
        <v>29</v>
      </c>
      <c r="G144" s="24">
        <v>13</v>
      </c>
      <c r="H144" s="24">
        <v>16</v>
      </c>
      <c r="I144" s="25" t="s">
        <v>15</v>
      </c>
      <c r="J144" s="24">
        <v>23</v>
      </c>
      <c r="K144" s="24">
        <v>4</v>
      </c>
      <c r="L144" s="24">
        <v>19</v>
      </c>
    </row>
    <row r="145" spans="1:12" s="97" customFormat="1" ht="15.75" customHeight="1">
      <c r="A145" s="32">
        <v>5</v>
      </c>
      <c r="B145" s="33">
        <v>2</v>
      </c>
      <c r="C145" s="34">
        <v>0</v>
      </c>
      <c r="D145" s="34">
        <v>2</v>
      </c>
      <c r="E145" s="35">
        <v>40</v>
      </c>
      <c r="F145" s="33">
        <v>6</v>
      </c>
      <c r="G145" s="34">
        <v>2</v>
      </c>
      <c r="H145" s="34">
        <v>4</v>
      </c>
      <c r="I145" s="35">
        <v>75</v>
      </c>
      <c r="J145" s="33">
        <v>7</v>
      </c>
      <c r="K145" s="34">
        <v>1</v>
      </c>
      <c r="L145" s="34">
        <v>6</v>
      </c>
    </row>
    <row r="146" spans="1:12" s="97" customFormat="1" ht="15.75" customHeight="1">
      <c r="A146" s="32">
        <v>6</v>
      </c>
      <c r="B146" s="33">
        <v>2</v>
      </c>
      <c r="C146" s="34">
        <v>1</v>
      </c>
      <c r="D146" s="34">
        <v>1</v>
      </c>
      <c r="E146" s="35">
        <v>41</v>
      </c>
      <c r="F146" s="33">
        <v>9</v>
      </c>
      <c r="G146" s="34">
        <v>3</v>
      </c>
      <c r="H146" s="34">
        <v>6</v>
      </c>
      <c r="I146" s="35">
        <v>76</v>
      </c>
      <c r="J146" s="33">
        <v>3</v>
      </c>
      <c r="K146" s="34">
        <v>0</v>
      </c>
      <c r="L146" s="34">
        <v>3</v>
      </c>
    </row>
    <row r="147" spans="1:12" s="97" customFormat="1" ht="15.75" customHeight="1">
      <c r="A147" s="32">
        <v>7</v>
      </c>
      <c r="B147" s="33">
        <v>5</v>
      </c>
      <c r="C147" s="34">
        <v>3</v>
      </c>
      <c r="D147" s="34">
        <v>2</v>
      </c>
      <c r="E147" s="35">
        <v>42</v>
      </c>
      <c r="F147" s="33">
        <v>2</v>
      </c>
      <c r="G147" s="34">
        <v>2</v>
      </c>
      <c r="H147" s="34">
        <v>0</v>
      </c>
      <c r="I147" s="35">
        <v>77</v>
      </c>
      <c r="J147" s="33">
        <v>2</v>
      </c>
      <c r="K147" s="34">
        <v>0</v>
      </c>
      <c r="L147" s="34">
        <v>2</v>
      </c>
    </row>
    <row r="148" spans="1:12" s="97" customFormat="1" ht="15.75" customHeight="1">
      <c r="A148" s="32">
        <v>8</v>
      </c>
      <c r="B148" s="33">
        <v>1</v>
      </c>
      <c r="C148" s="34">
        <v>0</v>
      </c>
      <c r="D148" s="34">
        <v>1</v>
      </c>
      <c r="E148" s="35">
        <v>43</v>
      </c>
      <c r="F148" s="33">
        <v>8</v>
      </c>
      <c r="G148" s="34">
        <v>5</v>
      </c>
      <c r="H148" s="34">
        <v>3</v>
      </c>
      <c r="I148" s="35">
        <v>78</v>
      </c>
      <c r="J148" s="33">
        <v>6</v>
      </c>
      <c r="K148" s="34">
        <v>2</v>
      </c>
      <c r="L148" s="34">
        <v>4</v>
      </c>
    </row>
    <row r="149" spans="1:12" s="97" customFormat="1" ht="18" customHeight="1">
      <c r="A149" s="40">
        <v>9</v>
      </c>
      <c r="B149" s="44">
        <v>5</v>
      </c>
      <c r="C149" s="42">
        <v>3</v>
      </c>
      <c r="D149" s="42">
        <v>2</v>
      </c>
      <c r="E149" s="43">
        <v>44</v>
      </c>
      <c r="F149" s="44">
        <v>4</v>
      </c>
      <c r="G149" s="42">
        <v>1</v>
      </c>
      <c r="H149" s="42">
        <v>3</v>
      </c>
      <c r="I149" s="43">
        <v>79</v>
      </c>
      <c r="J149" s="44">
        <v>5</v>
      </c>
      <c r="K149" s="42">
        <v>1</v>
      </c>
      <c r="L149" s="42">
        <v>4</v>
      </c>
    </row>
    <row r="150" spans="1:12" s="31" customFormat="1" ht="25.5" customHeight="1">
      <c r="A150" s="23" t="s">
        <v>23</v>
      </c>
      <c r="B150" s="24">
        <v>19</v>
      </c>
      <c r="C150" s="24">
        <v>7</v>
      </c>
      <c r="D150" s="24">
        <v>12</v>
      </c>
      <c r="E150" s="25" t="s">
        <v>24</v>
      </c>
      <c r="F150" s="24">
        <v>37</v>
      </c>
      <c r="G150" s="24">
        <v>19</v>
      </c>
      <c r="H150" s="24">
        <v>18</v>
      </c>
      <c r="I150" s="25" t="s">
        <v>25</v>
      </c>
      <c r="J150" s="24">
        <v>50</v>
      </c>
      <c r="K150" s="24">
        <v>20</v>
      </c>
      <c r="L150" s="24">
        <v>30</v>
      </c>
    </row>
    <row r="151" spans="1:12" s="97" customFormat="1" ht="15.75" customHeight="1">
      <c r="A151" s="32">
        <v>10</v>
      </c>
      <c r="B151" s="33">
        <v>1</v>
      </c>
      <c r="C151" s="34">
        <v>1</v>
      </c>
      <c r="D151" s="34">
        <v>0</v>
      </c>
      <c r="E151" s="35">
        <v>45</v>
      </c>
      <c r="F151" s="33">
        <v>7</v>
      </c>
      <c r="G151" s="34">
        <v>2</v>
      </c>
      <c r="H151" s="34">
        <v>5</v>
      </c>
      <c r="I151" s="35">
        <v>80</v>
      </c>
      <c r="J151" s="33">
        <v>8</v>
      </c>
      <c r="K151" s="34">
        <v>5</v>
      </c>
      <c r="L151" s="34">
        <v>3</v>
      </c>
    </row>
    <row r="152" spans="1:12" s="97" customFormat="1" ht="15.75" customHeight="1">
      <c r="A152" s="32">
        <v>11</v>
      </c>
      <c r="B152" s="33">
        <v>4</v>
      </c>
      <c r="C152" s="34">
        <v>0</v>
      </c>
      <c r="D152" s="34">
        <v>4</v>
      </c>
      <c r="E152" s="35">
        <v>46</v>
      </c>
      <c r="F152" s="33">
        <v>7</v>
      </c>
      <c r="G152" s="34">
        <v>4</v>
      </c>
      <c r="H152" s="34">
        <v>3</v>
      </c>
      <c r="I152" s="35">
        <v>81</v>
      </c>
      <c r="J152" s="33">
        <v>13</v>
      </c>
      <c r="K152" s="34">
        <v>6</v>
      </c>
      <c r="L152" s="34">
        <v>7</v>
      </c>
    </row>
    <row r="153" spans="1:12" s="97" customFormat="1" ht="15.75" customHeight="1">
      <c r="A153" s="32">
        <v>12</v>
      </c>
      <c r="B153" s="33">
        <v>2</v>
      </c>
      <c r="C153" s="34">
        <v>1</v>
      </c>
      <c r="D153" s="34">
        <v>1</v>
      </c>
      <c r="E153" s="35">
        <v>47</v>
      </c>
      <c r="F153" s="33">
        <v>8</v>
      </c>
      <c r="G153" s="34">
        <v>4</v>
      </c>
      <c r="H153" s="34">
        <v>4</v>
      </c>
      <c r="I153" s="35">
        <v>82</v>
      </c>
      <c r="J153" s="33">
        <v>12</v>
      </c>
      <c r="K153" s="34">
        <v>3</v>
      </c>
      <c r="L153" s="34">
        <v>9</v>
      </c>
    </row>
    <row r="154" spans="1:12" s="97" customFormat="1" ht="15.75" customHeight="1">
      <c r="A154" s="32">
        <v>13</v>
      </c>
      <c r="B154" s="33">
        <v>6</v>
      </c>
      <c r="C154" s="34">
        <v>3</v>
      </c>
      <c r="D154" s="34">
        <v>3</v>
      </c>
      <c r="E154" s="35">
        <v>48</v>
      </c>
      <c r="F154" s="33">
        <v>8</v>
      </c>
      <c r="G154" s="34">
        <v>5</v>
      </c>
      <c r="H154" s="34">
        <v>3</v>
      </c>
      <c r="I154" s="35">
        <v>83</v>
      </c>
      <c r="J154" s="33">
        <v>8</v>
      </c>
      <c r="K154" s="34">
        <v>2</v>
      </c>
      <c r="L154" s="34">
        <v>6</v>
      </c>
    </row>
    <row r="155" spans="1:12" s="97" customFormat="1" ht="18" customHeight="1">
      <c r="A155" s="40">
        <v>14</v>
      </c>
      <c r="B155" s="44">
        <v>6</v>
      </c>
      <c r="C155" s="42">
        <v>2</v>
      </c>
      <c r="D155" s="42">
        <v>4</v>
      </c>
      <c r="E155" s="43">
        <v>49</v>
      </c>
      <c r="F155" s="44">
        <v>7</v>
      </c>
      <c r="G155" s="42">
        <v>4</v>
      </c>
      <c r="H155" s="42">
        <v>3</v>
      </c>
      <c r="I155" s="43">
        <v>84</v>
      </c>
      <c r="J155" s="44">
        <v>9</v>
      </c>
      <c r="K155" s="42">
        <v>4</v>
      </c>
      <c r="L155" s="42">
        <v>5</v>
      </c>
    </row>
    <row r="156" spans="1:12" s="31" customFormat="1" ht="25.5" customHeight="1">
      <c r="A156" s="23" t="s">
        <v>26</v>
      </c>
      <c r="B156" s="24">
        <v>26</v>
      </c>
      <c r="C156" s="24">
        <v>16</v>
      </c>
      <c r="D156" s="24">
        <v>10</v>
      </c>
      <c r="E156" s="25" t="s">
        <v>27</v>
      </c>
      <c r="F156" s="24">
        <v>36</v>
      </c>
      <c r="G156" s="24">
        <v>18</v>
      </c>
      <c r="H156" s="24">
        <v>18</v>
      </c>
      <c r="I156" s="25" t="s">
        <v>28</v>
      </c>
      <c r="J156" s="24">
        <v>22</v>
      </c>
      <c r="K156" s="24">
        <v>7</v>
      </c>
      <c r="L156" s="24">
        <v>15</v>
      </c>
    </row>
    <row r="157" spans="1:12" s="97" customFormat="1" ht="15.75" customHeight="1">
      <c r="A157" s="32">
        <v>15</v>
      </c>
      <c r="B157" s="33">
        <v>6</v>
      </c>
      <c r="C157" s="34">
        <v>3</v>
      </c>
      <c r="D157" s="34">
        <v>3</v>
      </c>
      <c r="E157" s="35">
        <v>50</v>
      </c>
      <c r="F157" s="33">
        <v>12</v>
      </c>
      <c r="G157" s="34">
        <v>7</v>
      </c>
      <c r="H157" s="34">
        <v>5</v>
      </c>
      <c r="I157" s="35">
        <v>85</v>
      </c>
      <c r="J157" s="33">
        <v>4</v>
      </c>
      <c r="K157" s="34">
        <v>1</v>
      </c>
      <c r="L157" s="34">
        <v>3</v>
      </c>
    </row>
    <row r="158" spans="1:12" s="97" customFormat="1" ht="15.75" customHeight="1">
      <c r="A158" s="32">
        <v>16</v>
      </c>
      <c r="B158" s="33">
        <v>4</v>
      </c>
      <c r="C158" s="34">
        <v>4</v>
      </c>
      <c r="D158" s="34">
        <v>0</v>
      </c>
      <c r="E158" s="35">
        <v>51</v>
      </c>
      <c r="F158" s="33">
        <v>6</v>
      </c>
      <c r="G158" s="34">
        <v>4</v>
      </c>
      <c r="H158" s="34">
        <v>2</v>
      </c>
      <c r="I158" s="35">
        <v>86</v>
      </c>
      <c r="J158" s="33">
        <v>7</v>
      </c>
      <c r="K158" s="34">
        <v>2</v>
      </c>
      <c r="L158" s="34">
        <v>5</v>
      </c>
    </row>
    <row r="159" spans="1:12" s="97" customFormat="1" ht="15.75" customHeight="1">
      <c r="A159" s="32">
        <v>17</v>
      </c>
      <c r="B159" s="33">
        <v>6</v>
      </c>
      <c r="C159" s="34">
        <v>4</v>
      </c>
      <c r="D159" s="34">
        <v>2</v>
      </c>
      <c r="E159" s="35">
        <v>52</v>
      </c>
      <c r="F159" s="33">
        <v>7</v>
      </c>
      <c r="G159" s="34">
        <v>2</v>
      </c>
      <c r="H159" s="34">
        <v>5</v>
      </c>
      <c r="I159" s="35">
        <v>87</v>
      </c>
      <c r="J159" s="33">
        <v>5</v>
      </c>
      <c r="K159" s="34">
        <v>3</v>
      </c>
      <c r="L159" s="34">
        <v>2</v>
      </c>
    </row>
    <row r="160" spans="1:12" s="97" customFormat="1" ht="15.75" customHeight="1">
      <c r="A160" s="32">
        <v>18</v>
      </c>
      <c r="B160" s="33">
        <v>5</v>
      </c>
      <c r="C160" s="34">
        <v>3</v>
      </c>
      <c r="D160" s="34">
        <v>2</v>
      </c>
      <c r="E160" s="35">
        <v>53</v>
      </c>
      <c r="F160" s="33">
        <v>5</v>
      </c>
      <c r="G160" s="34">
        <v>3</v>
      </c>
      <c r="H160" s="34">
        <v>2</v>
      </c>
      <c r="I160" s="35">
        <v>88</v>
      </c>
      <c r="J160" s="33">
        <v>4</v>
      </c>
      <c r="K160" s="34">
        <v>0</v>
      </c>
      <c r="L160" s="34">
        <v>4</v>
      </c>
    </row>
    <row r="161" spans="1:12" s="97" customFormat="1" ht="18" customHeight="1">
      <c r="A161" s="40">
        <v>19</v>
      </c>
      <c r="B161" s="44">
        <v>5</v>
      </c>
      <c r="C161" s="42">
        <v>2</v>
      </c>
      <c r="D161" s="42">
        <v>3</v>
      </c>
      <c r="E161" s="43">
        <v>54</v>
      </c>
      <c r="F161" s="44">
        <v>6</v>
      </c>
      <c r="G161" s="42">
        <v>2</v>
      </c>
      <c r="H161" s="42">
        <v>4</v>
      </c>
      <c r="I161" s="43">
        <v>89</v>
      </c>
      <c r="J161" s="44">
        <v>2</v>
      </c>
      <c r="K161" s="42">
        <v>1</v>
      </c>
      <c r="L161" s="42">
        <v>1</v>
      </c>
    </row>
    <row r="162" spans="1:12" s="31" customFormat="1" ht="25.5" customHeight="1">
      <c r="A162" s="23" t="s">
        <v>29</v>
      </c>
      <c r="B162" s="24">
        <v>28</v>
      </c>
      <c r="C162" s="24">
        <v>13</v>
      </c>
      <c r="D162" s="24">
        <v>15</v>
      </c>
      <c r="E162" s="25" t="s">
        <v>30</v>
      </c>
      <c r="F162" s="24">
        <v>51</v>
      </c>
      <c r="G162" s="24">
        <v>25</v>
      </c>
      <c r="H162" s="24">
        <v>26</v>
      </c>
      <c r="I162" s="25" t="s">
        <v>31</v>
      </c>
      <c r="J162" s="24">
        <v>17</v>
      </c>
      <c r="K162" s="24">
        <v>7</v>
      </c>
      <c r="L162" s="24">
        <v>10</v>
      </c>
    </row>
    <row r="163" spans="1:12" s="97" customFormat="1" ht="15.75" customHeight="1">
      <c r="A163" s="32">
        <v>20</v>
      </c>
      <c r="B163" s="33">
        <v>6</v>
      </c>
      <c r="C163" s="34">
        <v>3</v>
      </c>
      <c r="D163" s="34">
        <v>3</v>
      </c>
      <c r="E163" s="35">
        <v>55</v>
      </c>
      <c r="F163" s="33">
        <v>11</v>
      </c>
      <c r="G163" s="34">
        <v>4</v>
      </c>
      <c r="H163" s="34">
        <v>7</v>
      </c>
      <c r="I163" s="35">
        <v>90</v>
      </c>
      <c r="J163" s="33">
        <v>4</v>
      </c>
      <c r="K163" s="34">
        <v>0</v>
      </c>
      <c r="L163" s="34">
        <v>4</v>
      </c>
    </row>
    <row r="164" spans="1:12" s="97" customFormat="1" ht="15.75" customHeight="1">
      <c r="A164" s="32">
        <v>21</v>
      </c>
      <c r="B164" s="33">
        <v>6</v>
      </c>
      <c r="C164" s="34">
        <v>4</v>
      </c>
      <c r="D164" s="34">
        <v>2</v>
      </c>
      <c r="E164" s="35">
        <v>56</v>
      </c>
      <c r="F164" s="33">
        <v>14</v>
      </c>
      <c r="G164" s="34">
        <v>7</v>
      </c>
      <c r="H164" s="34">
        <v>7</v>
      </c>
      <c r="I164" s="35">
        <v>91</v>
      </c>
      <c r="J164" s="33">
        <v>2</v>
      </c>
      <c r="K164" s="34">
        <v>1</v>
      </c>
      <c r="L164" s="34">
        <v>1</v>
      </c>
    </row>
    <row r="165" spans="1:12" s="97" customFormat="1" ht="15.75" customHeight="1">
      <c r="A165" s="32">
        <v>22</v>
      </c>
      <c r="B165" s="33">
        <v>2</v>
      </c>
      <c r="C165" s="34">
        <v>2</v>
      </c>
      <c r="D165" s="34">
        <v>0</v>
      </c>
      <c r="E165" s="35">
        <v>57</v>
      </c>
      <c r="F165" s="33">
        <v>5</v>
      </c>
      <c r="G165" s="34">
        <v>3</v>
      </c>
      <c r="H165" s="34">
        <v>2</v>
      </c>
      <c r="I165" s="35">
        <v>92</v>
      </c>
      <c r="J165" s="33">
        <v>7</v>
      </c>
      <c r="K165" s="34">
        <v>5</v>
      </c>
      <c r="L165" s="34">
        <v>2</v>
      </c>
    </row>
    <row r="166" spans="1:12" s="97" customFormat="1" ht="15.75" customHeight="1">
      <c r="A166" s="32">
        <v>23</v>
      </c>
      <c r="B166" s="33">
        <v>7</v>
      </c>
      <c r="C166" s="34">
        <v>2</v>
      </c>
      <c r="D166" s="34">
        <v>5</v>
      </c>
      <c r="E166" s="35">
        <v>58</v>
      </c>
      <c r="F166" s="33">
        <v>13</v>
      </c>
      <c r="G166" s="34">
        <v>6</v>
      </c>
      <c r="H166" s="34">
        <v>7</v>
      </c>
      <c r="I166" s="35">
        <v>93</v>
      </c>
      <c r="J166" s="33">
        <v>3</v>
      </c>
      <c r="K166" s="34">
        <v>1</v>
      </c>
      <c r="L166" s="34">
        <v>2</v>
      </c>
    </row>
    <row r="167" spans="1:12" s="97" customFormat="1" ht="18" customHeight="1">
      <c r="A167" s="40">
        <v>24</v>
      </c>
      <c r="B167" s="44">
        <v>7</v>
      </c>
      <c r="C167" s="42">
        <v>2</v>
      </c>
      <c r="D167" s="42">
        <v>5</v>
      </c>
      <c r="E167" s="43">
        <v>59</v>
      </c>
      <c r="F167" s="44">
        <v>8</v>
      </c>
      <c r="G167" s="42">
        <v>5</v>
      </c>
      <c r="H167" s="42">
        <v>3</v>
      </c>
      <c r="I167" s="43">
        <v>94</v>
      </c>
      <c r="J167" s="44">
        <v>1</v>
      </c>
      <c r="K167" s="42">
        <v>0</v>
      </c>
      <c r="L167" s="42">
        <v>1</v>
      </c>
    </row>
    <row r="168" spans="1:12" s="31" customFormat="1" ht="25.5" customHeight="1">
      <c r="A168" s="23" t="s">
        <v>32</v>
      </c>
      <c r="B168" s="24">
        <v>34</v>
      </c>
      <c r="C168" s="24">
        <v>17</v>
      </c>
      <c r="D168" s="24">
        <v>17</v>
      </c>
      <c r="E168" s="25" t="s">
        <v>33</v>
      </c>
      <c r="F168" s="24">
        <v>36</v>
      </c>
      <c r="G168" s="24">
        <v>17</v>
      </c>
      <c r="H168" s="24">
        <v>19</v>
      </c>
      <c r="I168" s="64" t="s">
        <v>34</v>
      </c>
      <c r="J168" s="24">
        <v>1</v>
      </c>
      <c r="K168" s="24">
        <v>0</v>
      </c>
      <c r="L168" s="24">
        <v>1</v>
      </c>
    </row>
    <row r="169" spans="1:12" s="97" customFormat="1" ht="15.75" customHeight="1">
      <c r="A169" s="32">
        <v>25</v>
      </c>
      <c r="B169" s="33">
        <v>2</v>
      </c>
      <c r="C169" s="34">
        <v>2</v>
      </c>
      <c r="D169" s="34">
        <v>0</v>
      </c>
      <c r="E169" s="35">
        <v>60</v>
      </c>
      <c r="F169" s="33">
        <v>4</v>
      </c>
      <c r="G169" s="34">
        <v>2</v>
      </c>
      <c r="H169" s="34">
        <v>2</v>
      </c>
      <c r="I169" s="35">
        <v>95</v>
      </c>
      <c r="J169" s="33">
        <v>0</v>
      </c>
      <c r="K169" s="34">
        <v>0</v>
      </c>
      <c r="L169" s="34">
        <v>0</v>
      </c>
    </row>
    <row r="170" spans="1:12" s="97" customFormat="1" ht="15.75" customHeight="1">
      <c r="A170" s="32">
        <v>26</v>
      </c>
      <c r="B170" s="33">
        <v>6</v>
      </c>
      <c r="C170" s="34">
        <v>1</v>
      </c>
      <c r="D170" s="34">
        <v>5</v>
      </c>
      <c r="E170" s="35">
        <v>61</v>
      </c>
      <c r="F170" s="33">
        <v>8</v>
      </c>
      <c r="G170" s="34">
        <v>5</v>
      </c>
      <c r="H170" s="34">
        <v>3</v>
      </c>
      <c r="I170" s="35">
        <v>96</v>
      </c>
      <c r="J170" s="33">
        <v>0</v>
      </c>
      <c r="K170" s="34">
        <v>0</v>
      </c>
      <c r="L170" s="34">
        <v>0</v>
      </c>
    </row>
    <row r="171" spans="1:12" s="97" customFormat="1" ht="15.75" customHeight="1">
      <c r="A171" s="32">
        <v>27</v>
      </c>
      <c r="B171" s="33">
        <v>11</v>
      </c>
      <c r="C171" s="34">
        <v>6</v>
      </c>
      <c r="D171" s="34">
        <v>5</v>
      </c>
      <c r="E171" s="35">
        <v>62</v>
      </c>
      <c r="F171" s="33">
        <v>9</v>
      </c>
      <c r="G171" s="34">
        <v>4</v>
      </c>
      <c r="H171" s="34">
        <v>5</v>
      </c>
      <c r="I171" s="35">
        <v>97</v>
      </c>
      <c r="J171" s="33">
        <v>0</v>
      </c>
      <c r="K171" s="34">
        <v>0</v>
      </c>
      <c r="L171" s="34">
        <v>0</v>
      </c>
    </row>
    <row r="172" spans="1:12" s="97" customFormat="1" ht="15.75" customHeight="1">
      <c r="A172" s="32">
        <v>28</v>
      </c>
      <c r="B172" s="33">
        <v>7</v>
      </c>
      <c r="C172" s="34">
        <v>2</v>
      </c>
      <c r="D172" s="34">
        <v>5</v>
      </c>
      <c r="E172" s="35">
        <v>63</v>
      </c>
      <c r="F172" s="33">
        <v>6</v>
      </c>
      <c r="G172" s="34">
        <v>2</v>
      </c>
      <c r="H172" s="34">
        <v>4</v>
      </c>
      <c r="I172" s="35">
        <v>98</v>
      </c>
      <c r="J172" s="33">
        <v>1</v>
      </c>
      <c r="K172" s="34">
        <v>0</v>
      </c>
      <c r="L172" s="34">
        <v>1</v>
      </c>
    </row>
    <row r="173" spans="1:12" s="97" customFormat="1" ht="18" customHeight="1">
      <c r="A173" s="40">
        <v>29</v>
      </c>
      <c r="B173" s="44">
        <v>8</v>
      </c>
      <c r="C173" s="42">
        <v>6</v>
      </c>
      <c r="D173" s="42">
        <v>2</v>
      </c>
      <c r="E173" s="43">
        <v>64</v>
      </c>
      <c r="F173" s="44">
        <v>9</v>
      </c>
      <c r="G173" s="42">
        <v>4</v>
      </c>
      <c r="H173" s="42">
        <v>5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45</v>
      </c>
      <c r="C174" s="24">
        <v>24</v>
      </c>
      <c r="D174" s="24">
        <v>21</v>
      </c>
      <c r="E174" s="25" t="s">
        <v>36</v>
      </c>
      <c r="F174" s="24">
        <v>45</v>
      </c>
      <c r="G174" s="24">
        <v>26</v>
      </c>
      <c r="H174" s="24">
        <v>19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5</v>
      </c>
      <c r="C175" s="34">
        <v>2</v>
      </c>
      <c r="D175" s="34">
        <v>3</v>
      </c>
      <c r="E175" s="35">
        <v>65</v>
      </c>
      <c r="F175" s="33">
        <v>5</v>
      </c>
      <c r="G175" s="34">
        <v>1</v>
      </c>
      <c r="H175" s="34">
        <v>4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8</v>
      </c>
      <c r="C176" s="34">
        <v>5</v>
      </c>
      <c r="D176" s="34">
        <v>3</v>
      </c>
      <c r="E176" s="35">
        <v>66</v>
      </c>
      <c r="F176" s="33">
        <v>7</v>
      </c>
      <c r="G176" s="34">
        <v>3</v>
      </c>
      <c r="H176" s="34">
        <v>4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10</v>
      </c>
      <c r="C177" s="34">
        <v>7</v>
      </c>
      <c r="D177" s="34">
        <v>3</v>
      </c>
      <c r="E177" s="35">
        <v>67</v>
      </c>
      <c r="F177" s="33">
        <v>11</v>
      </c>
      <c r="G177" s="34">
        <v>6</v>
      </c>
      <c r="H177" s="34">
        <v>5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11</v>
      </c>
      <c r="C178" s="34">
        <v>6</v>
      </c>
      <c r="D178" s="34">
        <v>5</v>
      </c>
      <c r="E178" s="35">
        <v>68</v>
      </c>
      <c r="F178" s="33">
        <v>9</v>
      </c>
      <c r="G178" s="34">
        <v>8</v>
      </c>
      <c r="H178" s="34">
        <v>1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11</v>
      </c>
      <c r="C179" s="34">
        <v>4</v>
      </c>
      <c r="D179" s="34">
        <v>7</v>
      </c>
      <c r="E179" s="35">
        <v>69</v>
      </c>
      <c r="F179" s="33">
        <v>13</v>
      </c>
      <c r="G179" s="34">
        <v>8</v>
      </c>
      <c r="H179" s="34">
        <v>5</v>
      </c>
      <c r="I179" s="75" t="s">
        <v>8</v>
      </c>
      <c r="J179" s="69">
        <v>592</v>
      </c>
      <c r="K179" s="69">
        <v>277</v>
      </c>
      <c r="L179" s="69">
        <v>315</v>
      </c>
    </row>
    <row r="180" spans="1:13" s="106" customFormat="1" ht="24" customHeight="1" thickTop="1" thickBot="1">
      <c r="A180" s="81" t="s">
        <v>38</v>
      </c>
      <c r="B180" s="82">
        <v>57</v>
      </c>
      <c r="C180" s="83">
        <v>27</v>
      </c>
      <c r="D180" s="83">
        <v>30</v>
      </c>
      <c r="E180" s="84" t="s">
        <v>39</v>
      </c>
      <c r="F180" s="83">
        <v>347</v>
      </c>
      <c r="G180" s="83">
        <v>171</v>
      </c>
      <c r="H180" s="83">
        <v>176</v>
      </c>
      <c r="I180" s="85" t="s">
        <v>40</v>
      </c>
      <c r="J180" s="83">
        <v>188</v>
      </c>
      <c r="K180" s="83">
        <v>79</v>
      </c>
      <c r="L180" s="83">
        <v>109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120</v>
      </c>
      <c r="L181" s="9"/>
      <c r="M181" s="97" t="s">
        <v>253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25</v>
      </c>
      <c r="C183" s="24">
        <v>9</v>
      </c>
      <c r="D183" s="24">
        <v>16</v>
      </c>
      <c r="E183" s="25" t="s">
        <v>10</v>
      </c>
      <c r="F183" s="24">
        <v>44</v>
      </c>
      <c r="G183" s="24">
        <v>22</v>
      </c>
      <c r="H183" s="24">
        <v>22</v>
      </c>
      <c r="I183" s="25" t="s">
        <v>11</v>
      </c>
      <c r="J183" s="24">
        <v>50</v>
      </c>
      <c r="K183" s="24">
        <v>24</v>
      </c>
      <c r="L183" s="24">
        <v>26</v>
      </c>
    </row>
    <row r="184" spans="1:13" s="97" customFormat="1" ht="15.75" customHeight="1">
      <c r="A184" s="32">
        <v>0</v>
      </c>
      <c r="B184" s="33">
        <v>4</v>
      </c>
      <c r="C184" s="34">
        <v>1</v>
      </c>
      <c r="D184" s="34">
        <v>3</v>
      </c>
      <c r="E184" s="35">
        <v>35</v>
      </c>
      <c r="F184" s="33">
        <v>8</v>
      </c>
      <c r="G184" s="34">
        <v>4</v>
      </c>
      <c r="H184" s="34">
        <v>4</v>
      </c>
      <c r="I184" s="35">
        <v>70</v>
      </c>
      <c r="J184" s="33">
        <v>13</v>
      </c>
      <c r="K184" s="34">
        <v>7</v>
      </c>
      <c r="L184" s="34">
        <v>6</v>
      </c>
    </row>
    <row r="185" spans="1:13" s="97" customFormat="1" ht="15.75" customHeight="1">
      <c r="A185" s="32">
        <v>1</v>
      </c>
      <c r="B185" s="33">
        <v>8</v>
      </c>
      <c r="C185" s="34">
        <v>4</v>
      </c>
      <c r="D185" s="34">
        <v>4</v>
      </c>
      <c r="E185" s="35">
        <v>36</v>
      </c>
      <c r="F185" s="33">
        <v>10</v>
      </c>
      <c r="G185" s="34">
        <v>4</v>
      </c>
      <c r="H185" s="34">
        <v>6</v>
      </c>
      <c r="I185" s="35">
        <v>71</v>
      </c>
      <c r="J185" s="33">
        <v>11</v>
      </c>
      <c r="K185" s="34">
        <v>4</v>
      </c>
      <c r="L185" s="34">
        <v>7</v>
      </c>
    </row>
    <row r="186" spans="1:13" s="97" customFormat="1" ht="15.75" customHeight="1">
      <c r="A186" s="32">
        <v>2</v>
      </c>
      <c r="B186" s="33">
        <v>4</v>
      </c>
      <c r="C186" s="34">
        <v>1</v>
      </c>
      <c r="D186" s="34">
        <v>3</v>
      </c>
      <c r="E186" s="35">
        <v>37</v>
      </c>
      <c r="F186" s="33">
        <v>7</v>
      </c>
      <c r="G186" s="34">
        <v>4</v>
      </c>
      <c r="H186" s="34">
        <v>3</v>
      </c>
      <c r="I186" s="35">
        <v>72</v>
      </c>
      <c r="J186" s="33">
        <v>4</v>
      </c>
      <c r="K186" s="34">
        <v>0</v>
      </c>
      <c r="L186" s="34">
        <v>4</v>
      </c>
    </row>
    <row r="187" spans="1:13" s="97" customFormat="1" ht="15.75" customHeight="1">
      <c r="A187" s="32">
        <v>3</v>
      </c>
      <c r="B187" s="33">
        <v>3</v>
      </c>
      <c r="C187" s="34">
        <v>1</v>
      </c>
      <c r="D187" s="34">
        <v>2</v>
      </c>
      <c r="E187" s="35">
        <v>38</v>
      </c>
      <c r="F187" s="33">
        <v>7</v>
      </c>
      <c r="G187" s="34">
        <v>2</v>
      </c>
      <c r="H187" s="34">
        <v>5</v>
      </c>
      <c r="I187" s="35">
        <v>73</v>
      </c>
      <c r="J187" s="33">
        <v>9</v>
      </c>
      <c r="K187" s="34">
        <v>6</v>
      </c>
      <c r="L187" s="34">
        <v>3</v>
      </c>
    </row>
    <row r="188" spans="1:13" s="97" customFormat="1" ht="18" customHeight="1">
      <c r="A188" s="40">
        <v>4</v>
      </c>
      <c r="B188" s="41">
        <v>6</v>
      </c>
      <c r="C188" s="42">
        <v>2</v>
      </c>
      <c r="D188" s="42">
        <v>4</v>
      </c>
      <c r="E188" s="43">
        <v>39</v>
      </c>
      <c r="F188" s="44">
        <v>12</v>
      </c>
      <c r="G188" s="42">
        <v>8</v>
      </c>
      <c r="H188" s="42">
        <v>4</v>
      </c>
      <c r="I188" s="43">
        <v>74</v>
      </c>
      <c r="J188" s="44">
        <v>13</v>
      </c>
      <c r="K188" s="42">
        <v>7</v>
      </c>
      <c r="L188" s="42">
        <v>6</v>
      </c>
    </row>
    <row r="189" spans="1:13" s="31" customFormat="1" ht="25.5" customHeight="1">
      <c r="A189" s="23" t="s">
        <v>13</v>
      </c>
      <c r="B189" s="24">
        <v>28</v>
      </c>
      <c r="C189" s="24">
        <v>8</v>
      </c>
      <c r="D189" s="24">
        <v>20</v>
      </c>
      <c r="E189" s="25" t="s">
        <v>14</v>
      </c>
      <c r="F189" s="24">
        <v>50</v>
      </c>
      <c r="G189" s="24">
        <v>28</v>
      </c>
      <c r="H189" s="24">
        <v>22</v>
      </c>
      <c r="I189" s="25" t="s">
        <v>15</v>
      </c>
      <c r="J189" s="24">
        <v>43</v>
      </c>
      <c r="K189" s="24">
        <v>20</v>
      </c>
      <c r="L189" s="24">
        <v>23</v>
      </c>
    </row>
    <row r="190" spans="1:13" s="97" customFormat="1" ht="15.75" customHeight="1">
      <c r="A190" s="32">
        <v>5</v>
      </c>
      <c r="B190" s="33">
        <v>6</v>
      </c>
      <c r="C190" s="34">
        <v>3</v>
      </c>
      <c r="D190" s="34">
        <v>3</v>
      </c>
      <c r="E190" s="35">
        <v>40</v>
      </c>
      <c r="F190" s="33">
        <v>7</v>
      </c>
      <c r="G190" s="34">
        <v>4</v>
      </c>
      <c r="H190" s="34">
        <v>3</v>
      </c>
      <c r="I190" s="35">
        <v>75</v>
      </c>
      <c r="J190" s="33">
        <v>7</v>
      </c>
      <c r="K190" s="34">
        <v>4</v>
      </c>
      <c r="L190" s="34">
        <v>3</v>
      </c>
    </row>
    <row r="191" spans="1:13" s="97" customFormat="1" ht="15.75" customHeight="1">
      <c r="A191" s="32">
        <v>6</v>
      </c>
      <c r="B191" s="33">
        <v>5</v>
      </c>
      <c r="C191" s="34">
        <v>1</v>
      </c>
      <c r="D191" s="34">
        <v>4</v>
      </c>
      <c r="E191" s="35">
        <v>41</v>
      </c>
      <c r="F191" s="33">
        <v>11</v>
      </c>
      <c r="G191" s="34">
        <v>3</v>
      </c>
      <c r="H191" s="34">
        <v>8</v>
      </c>
      <c r="I191" s="35">
        <v>76</v>
      </c>
      <c r="J191" s="33">
        <v>13</v>
      </c>
      <c r="K191" s="34">
        <v>5</v>
      </c>
      <c r="L191" s="34">
        <v>8</v>
      </c>
    </row>
    <row r="192" spans="1:13" s="97" customFormat="1" ht="15.75" customHeight="1">
      <c r="A192" s="32">
        <v>7</v>
      </c>
      <c r="B192" s="33">
        <v>2</v>
      </c>
      <c r="C192" s="34">
        <v>1</v>
      </c>
      <c r="D192" s="34">
        <v>1</v>
      </c>
      <c r="E192" s="35">
        <v>42</v>
      </c>
      <c r="F192" s="33">
        <v>11</v>
      </c>
      <c r="G192" s="34">
        <v>8</v>
      </c>
      <c r="H192" s="34">
        <v>3</v>
      </c>
      <c r="I192" s="35">
        <v>77</v>
      </c>
      <c r="J192" s="33">
        <v>10</v>
      </c>
      <c r="K192" s="34">
        <v>4</v>
      </c>
      <c r="L192" s="34">
        <v>6</v>
      </c>
    </row>
    <row r="193" spans="1:12" s="97" customFormat="1" ht="15.75" customHeight="1">
      <c r="A193" s="32">
        <v>8</v>
      </c>
      <c r="B193" s="33">
        <v>10</v>
      </c>
      <c r="C193" s="34">
        <v>2</v>
      </c>
      <c r="D193" s="34">
        <v>8</v>
      </c>
      <c r="E193" s="35">
        <v>43</v>
      </c>
      <c r="F193" s="33">
        <v>12</v>
      </c>
      <c r="G193" s="34">
        <v>8</v>
      </c>
      <c r="H193" s="34">
        <v>4</v>
      </c>
      <c r="I193" s="35">
        <v>78</v>
      </c>
      <c r="J193" s="33">
        <v>9</v>
      </c>
      <c r="K193" s="34">
        <v>5</v>
      </c>
      <c r="L193" s="34">
        <v>4</v>
      </c>
    </row>
    <row r="194" spans="1:12" s="97" customFormat="1" ht="18" customHeight="1">
      <c r="A194" s="40">
        <v>9</v>
      </c>
      <c r="B194" s="44">
        <v>5</v>
      </c>
      <c r="C194" s="42">
        <v>1</v>
      </c>
      <c r="D194" s="42">
        <v>4</v>
      </c>
      <c r="E194" s="43">
        <v>44</v>
      </c>
      <c r="F194" s="44">
        <v>9</v>
      </c>
      <c r="G194" s="42">
        <v>5</v>
      </c>
      <c r="H194" s="42">
        <v>4</v>
      </c>
      <c r="I194" s="43">
        <v>79</v>
      </c>
      <c r="J194" s="44">
        <v>4</v>
      </c>
      <c r="K194" s="42">
        <v>2</v>
      </c>
      <c r="L194" s="42">
        <v>2</v>
      </c>
    </row>
    <row r="195" spans="1:12" s="31" customFormat="1" ht="25.5" customHeight="1">
      <c r="A195" s="23" t="s">
        <v>23</v>
      </c>
      <c r="B195" s="24">
        <v>32</v>
      </c>
      <c r="C195" s="24">
        <v>16</v>
      </c>
      <c r="D195" s="24">
        <v>16</v>
      </c>
      <c r="E195" s="25" t="s">
        <v>24</v>
      </c>
      <c r="F195" s="24">
        <v>56</v>
      </c>
      <c r="G195" s="24">
        <v>28</v>
      </c>
      <c r="H195" s="24">
        <v>28</v>
      </c>
      <c r="I195" s="25" t="s">
        <v>25</v>
      </c>
      <c r="J195" s="24">
        <v>36</v>
      </c>
      <c r="K195" s="24">
        <v>14</v>
      </c>
      <c r="L195" s="24">
        <v>22</v>
      </c>
    </row>
    <row r="196" spans="1:12" s="97" customFormat="1" ht="15.75" customHeight="1">
      <c r="A196" s="32">
        <v>10</v>
      </c>
      <c r="B196" s="33">
        <v>6</v>
      </c>
      <c r="C196" s="34">
        <v>3</v>
      </c>
      <c r="D196" s="34">
        <v>3</v>
      </c>
      <c r="E196" s="35">
        <v>45</v>
      </c>
      <c r="F196" s="33">
        <v>6</v>
      </c>
      <c r="G196" s="34">
        <v>2</v>
      </c>
      <c r="H196" s="34">
        <v>4</v>
      </c>
      <c r="I196" s="35">
        <v>80</v>
      </c>
      <c r="J196" s="33">
        <v>4</v>
      </c>
      <c r="K196" s="34">
        <v>1</v>
      </c>
      <c r="L196" s="34">
        <v>3</v>
      </c>
    </row>
    <row r="197" spans="1:12" s="97" customFormat="1" ht="15.75" customHeight="1">
      <c r="A197" s="32">
        <v>11</v>
      </c>
      <c r="B197" s="33">
        <v>5</v>
      </c>
      <c r="C197" s="34">
        <v>3</v>
      </c>
      <c r="D197" s="34">
        <v>2</v>
      </c>
      <c r="E197" s="35">
        <v>46</v>
      </c>
      <c r="F197" s="33">
        <v>15</v>
      </c>
      <c r="G197" s="34">
        <v>10</v>
      </c>
      <c r="H197" s="34">
        <v>5</v>
      </c>
      <c r="I197" s="35">
        <v>81</v>
      </c>
      <c r="J197" s="33">
        <v>6</v>
      </c>
      <c r="K197" s="34">
        <v>3</v>
      </c>
      <c r="L197" s="34">
        <v>3</v>
      </c>
    </row>
    <row r="198" spans="1:12" s="97" customFormat="1" ht="15.75" customHeight="1">
      <c r="A198" s="32">
        <v>12</v>
      </c>
      <c r="B198" s="33">
        <v>11</v>
      </c>
      <c r="C198" s="34">
        <v>3</v>
      </c>
      <c r="D198" s="34">
        <v>8</v>
      </c>
      <c r="E198" s="35">
        <v>47</v>
      </c>
      <c r="F198" s="33">
        <v>16</v>
      </c>
      <c r="G198" s="34">
        <v>6</v>
      </c>
      <c r="H198" s="34">
        <v>10</v>
      </c>
      <c r="I198" s="35">
        <v>82</v>
      </c>
      <c r="J198" s="33">
        <v>10</v>
      </c>
      <c r="K198" s="34">
        <v>4</v>
      </c>
      <c r="L198" s="34">
        <v>6</v>
      </c>
    </row>
    <row r="199" spans="1:12" s="97" customFormat="1" ht="15.75" customHeight="1">
      <c r="A199" s="32">
        <v>13</v>
      </c>
      <c r="B199" s="33">
        <v>4</v>
      </c>
      <c r="C199" s="34">
        <v>3</v>
      </c>
      <c r="D199" s="34">
        <v>1</v>
      </c>
      <c r="E199" s="35">
        <v>48</v>
      </c>
      <c r="F199" s="33">
        <v>8</v>
      </c>
      <c r="G199" s="34">
        <v>5</v>
      </c>
      <c r="H199" s="34">
        <v>3</v>
      </c>
      <c r="I199" s="35">
        <v>83</v>
      </c>
      <c r="J199" s="33">
        <v>11</v>
      </c>
      <c r="K199" s="34">
        <v>4</v>
      </c>
      <c r="L199" s="34">
        <v>7</v>
      </c>
    </row>
    <row r="200" spans="1:12" s="97" customFormat="1" ht="18" customHeight="1">
      <c r="A200" s="40">
        <v>14</v>
      </c>
      <c r="B200" s="44">
        <v>6</v>
      </c>
      <c r="C200" s="42">
        <v>4</v>
      </c>
      <c r="D200" s="42">
        <v>2</v>
      </c>
      <c r="E200" s="43">
        <v>49</v>
      </c>
      <c r="F200" s="44">
        <v>11</v>
      </c>
      <c r="G200" s="42">
        <v>5</v>
      </c>
      <c r="H200" s="42">
        <v>6</v>
      </c>
      <c r="I200" s="43">
        <v>84</v>
      </c>
      <c r="J200" s="44">
        <v>5</v>
      </c>
      <c r="K200" s="42">
        <v>2</v>
      </c>
      <c r="L200" s="42">
        <v>3</v>
      </c>
    </row>
    <row r="201" spans="1:12" s="31" customFormat="1" ht="25.5" customHeight="1">
      <c r="A201" s="23" t="s">
        <v>26</v>
      </c>
      <c r="B201" s="24">
        <v>29</v>
      </c>
      <c r="C201" s="24">
        <v>15</v>
      </c>
      <c r="D201" s="24">
        <v>14</v>
      </c>
      <c r="E201" s="25" t="s">
        <v>27</v>
      </c>
      <c r="F201" s="24">
        <v>44</v>
      </c>
      <c r="G201" s="24">
        <v>24</v>
      </c>
      <c r="H201" s="24">
        <v>20</v>
      </c>
      <c r="I201" s="25" t="s">
        <v>28</v>
      </c>
      <c r="J201" s="24">
        <v>27</v>
      </c>
      <c r="K201" s="24">
        <v>9</v>
      </c>
      <c r="L201" s="24">
        <v>18</v>
      </c>
    </row>
    <row r="202" spans="1:12" s="97" customFormat="1" ht="15.75" customHeight="1">
      <c r="A202" s="32">
        <v>15</v>
      </c>
      <c r="B202" s="33">
        <v>4</v>
      </c>
      <c r="C202" s="34">
        <v>1</v>
      </c>
      <c r="D202" s="34">
        <v>3</v>
      </c>
      <c r="E202" s="35">
        <v>50</v>
      </c>
      <c r="F202" s="33">
        <v>9</v>
      </c>
      <c r="G202" s="34">
        <v>6</v>
      </c>
      <c r="H202" s="34">
        <v>3</v>
      </c>
      <c r="I202" s="35">
        <v>85</v>
      </c>
      <c r="J202" s="33">
        <v>4</v>
      </c>
      <c r="K202" s="34">
        <v>1</v>
      </c>
      <c r="L202" s="34">
        <v>3</v>
      </c>
    </row>
    <row r="203" spans="1:12" s="97" customFormat="1" ht="15.75" customHeight="1">
      <c r="A203" s="32">
        <v>16</v>
      </c>
      <c r="B203" s="33">
        <v>8</v>
      </c>
      <c r="C203" s="34">
        <v>4</v>
      </c>
      <c r="D203" s="34">
        <v>4</v>
      </c>
      <c r="E203" s="35">
        <v>51</v>
      </c>
      <c r="F203" s="33">
        <v>8</v>
      </c>
      <c r="G203" s="34">
        <v>4</v>
      </c>
      <c r="H203" s="34">
        <v>4</v>
      </c>
      <c r="I203" s="35">
        <v>86</v>
      </c>
      <c r="J203" s="33">
        <v>9</v>
      </c>
      <c r="K203" s="34">
        <v>2</v>
      </c>
      <c r="L203" s="34">
        <v>7</v>
      </c>
    </row>
    <row r="204" spans="1:12" s="97" customFormat="1" ht="15.75" customHeight="1">
      <c r="A204" s="32">
        <v>17</v>
      </c>
      <c r="B204" s="33">
        <v>6</v>
      </c>
      <c r="C204" s="34">
        <v>3</v>
      </c>
      <c r="D204" s="34">
        <v>3</v>
      </c>
      <c r="E204" s="35">
        <v>52</v>
      </c>
      <c r="F204" s="33">
        <v>5</v>
      </c>
      <c r="G204" s="34">
        <v>3</v>
      </c>
      <c r="H204" s="34">
        <v>2</v>
      </c>
      <c r="I204" s="35">
        <v>87</v>
      </c>
      <c r="J204" s="33">
        <v>8</v>
      </c>
      <c r="K204" s="34">
        <v>6</v>
      </c>
      <c r="L204" s="34">
        <v>2</v>
      </c>
    </row>
    <row r="205" spans="1:12" s="97" customFormat="1" ht="15.75" customHeight="1">
      <c r="A205" s="32">
        <v>18</v>
      </c>
      <c r="B205" s="33">
        <v>3</v>
      </c>
      <c r="C205" s="34">
        <v>2</v>
      </c>
      <c r="D205" s="34">
        <v>1</v>
      </c>
      <c r="E205" s="35">
        <v>53</v>
      </c>
      <c r="F205" s="33">
        <v>9</v>
      </c>
      <c r="G205" s="34">
        <v>4</v>
      </c>
      <c r="H205" s="34">
        <v>5</v>
      </c>
      <c r="I205" s="35">
        <v>88</v>
      </c>
      <c r="J205" s="33">
        <v>4</v>
      </c>
      <c r="K205" s="34">
        <v>0</v>
      </c>
      <c r="L205" s="34">
        <v>4</v>
      </c>
    </row>
    <row r="206" spans="1:12" s="97" customFormat="1" ht="18" customHeight="1">
      <c r="A206" s="40">
        <v>19</v>
      </c>
      <c r="B206" s="44">
        <v>8</v>
      </c>
      <c r="C206" s="42">
        <v>5</v>
      </c>
      <c r="D206" s="42">
        <v>3</v>
      </c>
      <c r="E206" s="43">
        <v>54</v>
      </c>
      <c r="F206" s="44">
        <v>13</v>
      </c>
      <c r="G206" s="42">
        <v>7</v>
      </c>
      <c r="H206" s="42">
        <v>6</v>
      </c>
      <c r="I206" s="43">
        <v>89</v>
      </c>
      <c r="J206" s="44">
        <v>2</v>
      </c>
      <c r="K206" s="42">
        <v>0</v>
      </c>
      <c r="L206" s="42">
        <v>2</v>
      </c>
    </row>
    <row r="207" spans="1:12" s="31" customFormat="1" ht="25.5" customHeight="1">
      <c r="A207" s="23" t="s">
        <v>29</v>
      </c>
      <c r="B207" s="24">
        <v>47</v>
      </c>
      <c r="C207" s="24">
        <v>24</v>
      </c>
      <c r="D207" s="24">
        <v>23</v>
      </c>
      <c r="E207" s="25" t="s">
        <v>30</v>
      </c>
      <c r="F207" s="24">
        <v>49</v>
      </c>
      <c r="G207" s="24">
        <v>22</v>
      </c>
      <c r="H207" s="24">
        <v>27</v>
      </c>
      <c r="I207" s="25" t="s">
        <v>31</v>
      </c>
      <c r="J207" s="24">
        <v>12</v>
      </c>
      <c r="K207" s="24">
        <v>1</v>
      </c>
      <c r="L207" s="24">
        <v>11</v>
      </c>
    </row>
    <row r="208" spans="1:12" s="97" customFormat="1" ht="15.75" customHeight="1">
      <c r="A208" s="32">
        <v>20</v>
      </c>
      <c r="B208" s="33">
        <v>5</v>
      </c>
      <c r="C208" s="34">
        <v>4</v>
      </c>
      <c r="D208" s="34">
        <v>1</v>
      </c>
      <c r="E208" s="35">
        <v>55</v>
      </c>
      <c r="F208" s="33">
        <v>9</v>
      </c>
      <c r="G208" s="34">
        <v>4</v>
      </c>
      <c r="H208" s="34">
        <v>5</v>
      </c>
      <c r="I208" s="35">
        <v>90</v>
      </c>
      <c r="J208" s="33">
        <v>2</v>
      </c>
      <c r="K208" s="34">
        <v>1</v>
      </c>
      <c r="L208" s="34">
        <v>1</v>
      </c>
    </row>
    <row r="209" spans="1:12" s="97" customFormat="1" ht="15.75" customHeight="1">
      <c r="A209" s="32">
        <v>21</v>
      </c>
      <c r="B209" s="33">
        <v>9</v>
      </c>
      <c r="C209" s="34">
        <v>6</v>
      </c>
      <c r="D209" s="34">
        <v>3</v>
      </c>
      <c r="E209" s="35">
        <v>56</v>
      </c>
      <c r="F209" s="33">
        <v>10</v>
      </c>
      <c r="G209" s="34">
        <v>3</v>
      </c>
      <c r="H209" s="34">
        <v>7</v>
      </c>
      <c r="I209" s="35">
        <v>91</v>
      </c>
      <c r="J209" s="33">
        <v>5</v>
      </c>
      <c r="K209" s="34">
        <v>0</v>
      </c>
      <c r="L209" s="34">
        <v>5</v>
      </c>
    </row>
    <row r="210" spans="1:12" s="97" customFormat="1" ht="15.75" customHeight="1">
      <c r="A210" s="32">
        <v>22</v>
      </c>
      <c r="B210" s="33">
        <v>10</v>
      </c>
      <c r="C210" s="34">
        <v>3</v>
      </c>
      <c r="D210" s="34">
        <v>7</v>
      </c>
      <c r="E210" s="35">
        <v>57</v>
      </c>
      <c r="F210" s="33">
        <v>11</v>
      </c>
      <c r="G210" s="34">
        <v>6</v>
      </c>
      <c r="H210" s="34">
        <v>5</v>
      </c>
      <c r="I210" s="35">
        <v>92</v>
      </c>
      <c r="J210" s="33">
        <v>1</v>
      </c>
      <c r="K210" s="34">
        <v>0</v>
      </c>
      <c r="L210" s="34">
        <v>1</v>
      </c>
    </row>
    <row r="211" spans="1:12" s="97" customFormat="1" ht="15.75" customHeight="1">
      <c r="A211" s="32">
        <v>23</v>
      </c>
      <c r="B211" s="33">
        <v>7</v>
      </c>
      <c r="C211" s="34">
        <v>3</v>
      </c>
      <c r="D211" s="34">
        <v>4</v>
      </c>
      <c r="E211" s="35">
        <v>58</v>
      </c>
      <c r="F211" s="33">
        <v>8</v>
      </c>
      <c r="G211" s="34">
        <v>5</v>
      </c>
      <c r="H211" s="34">
        <v>3</v>
      </c>
      <c r="I211" s="35">
        <v>93</v>
      </c>
      <c r="J211" s="33">
        <v>3</v>
      </c>
      <c r="K211" s="34">
        <v>0</v>
      </c>
      <c r="L211" s="34">
        <v>3</v>
      </c>
    </row>
    <row r="212" spans="1:12" s="97" customFormat="1" ht="18" customHeight="1">
      <c r="A212" s="40">
        <v>24</v>
      </c>
      <c r="B212" s="44">
        <v>16</v>
      </c>
      <c r="C212" s="42">
        <v>8</v>
      </c>
      <c r="D212" s="42">
        <v>8</v>
      </c>
      <c r="E212" s="43">
        <v>59</v>
      </c>
      <c r="F212" s="44">
        <v>11</v>
      </c>
      <c r="G212" s="42">
        <v>4</v>
      </c>
      <c r="H212" s="42">
        <v>7</v>
      </c>
      <c r="I212" s="43">
        <v>94</v>
      </c>
      <c r="J212" s="44">
        <v>1</v>
      </c>
      <c r="K212" s="42">
        <v>0</v>
      </c>
      <c r="L212" s="42">
        <v>1</v>
      </c>
    </row>
    <row r="213" spans="1:12" s="31" customFormat="1" ht="25.5" customHeight="1">
      <c r="A213" s="23" t="s">
        <v>32</v>
      </c>
      <c r="B213" s="24">
        <v>72</v>
      </c>
      <c r="C213" s="24">
        <v>38</v>
      </c>
      <c r="D213" s="24">
        <v>34</v>
      </c>
      <c r="E213" s="25" t="s">
        <v>33</v>
      </c>
      <c r="F213" s="24">
        <v>44</v>
      </c>
      <c r="G213" s="24">
        <v>27</v>
      </c>
      <c r="H213" s="24">
        <v>17</v>
      </c>
      <c r="I213" s="64" t="s">
        <v>34</v>
      </c>
      <c r="J213" s="24">
        <v>3</v>
      </c>
      <c r="K213" s="24">
        <v>2</v>
      </c>
      <c r="L213" s="24">
        <v>1</v>
      </c>
    </row>
    <row r="214" spans="1:12" s="97" customFormat="1" ht="15.75" customHeight="1">
      <c r="A214" s="32">
        <v>25</v>
      </c>
      <c r="B214" s="33">
        <v>17</v>
      </c>
      <c r="C214" s="34">
        <v>10</v>
      </c>
      <c r="D214" s="34">
        <v>7</v>
      </c>
      <c r="E214" s="35">
        <v>60</v>
      </c>
      <c r="F214" s="33">
        <v>13</v>
      </c>
      <c r="G214" s="34">
        <v>10</v>
      </c>
      <c r="H214" s="34">
        <v>3</v>
      </c>
      <c r="I214" s="35">
        <v>95</v>
      </c>
      <c r="J214" s="33">
        <v>1</v>
      </c>
      <c r="K214" s="34">
        <v>1</v>
      </c>
      <c r="L214" s="34">
        <v>0</v>
      </c>
    </row>
    <row r="215" spans="1:12" s="97" customFormat="1" ht="15.75" customHeight="1">
      <c r="A215" s="32">
        <v>26</v>
      </c>
      <c r="B215" s="33">
        <v>13</v>
      </c>
      <c r="C215" s="34">
        <v>7</v>
      </c>
      <c r="D215" s="34">
        <v>6</v>
      </c>
      <c r="E215" s="35">
        <v>61</v>
      </c>
      <c r="F215" s="33">
        <v>9</v>
      </c>
      <c r="G215" s="34">
        <v>3</v>
      </c>
      <c r="H215" s="34">
        <v>6</v>
      </c>
      <c r="I215" s="35">
        <v>96</v>
      </c>
      <c r="J215" s="33">
        <v>1</v>
      </c>
      <c r="K215" s="34">
        <v>1</v>
      </c>
      <c r="L215" s="34">
        <v>0</v>
      </c>
    </row>
    <row r="216" spans="1:12" s="97" customFormat="1" ht="15.75" customHeight="1">
      <c r="A216" s="32">
        <v>27</v>
      </c>
      <c r="B216" s="33">
        <v>15</v>
      </c>
      <c r="C216" s="34">
        <v>6</v>
      </c>
      <c r="D216" s="34">
        <v>9</v>
      </c>
      <c r="E216" s="35">
        <v>62</v>
      </c>
      <c r="F216" s="33">
        <v>4</v>
      </c>
      <c r="G216" s="34">
        <v>2</v>
      </c>
      <c r="H216" s="34">
        <v>2</v>
      </c>
      <c r="I216" s="35">
        <v>97</v>
      </c>
      <c r="J216" s="33">
        <v>1</v>
      </c>
      <c r="K216" s="34">
        <v>0</v>
      </c>
      <c r="L216" s="34">
        <v>1</v>
      </c>
    </row>
    <row r="217" spans="1:12" s="97" customFormat="1" ht="15.75" customHeight="1">
      <c r="A217" s="32">
        <v>28</v>
      </c>
      <c r="B217" s="33">
        <v>12</v>
      </c>
      <c r="C217" s="34">
        <v>7</v>
      </c>
      <c r="D217" s="34">
        <v>5</v>
      </c>
      <c r="E217" s="35">
        <v>63</v>
      </c>
      <c r="F217" s="33">
        <v>10</v>
      </c>
      <c r="G217" s="34">
        <v>7</v>
      </c>
      <c r="H217" s="34">
        <v>3</v>
      </c>
      <c r="I217" s="35">
        <v>98</v>
      </c>
      <c r="J217" s="33">
        <v>0</v>
      </c>
      <c r="K217" s="34">
        <v>0</v>
      </c>
      <c r="L217" s="34">
        <v>0</v>
      </c>
    </row>
    <row r="218" spans="1:12" s="97" customFormat="1" ht="18" customHeight="1">
      <c r="A218" s="40">
        <v>29</v>
      </c>
      <c r="B218" s="44">
        <v>15</v>
      </c>
      <c r="C218" s="42">
        <v>8</v>
      </c>
      <c r="D218" s="42">
        <v>7</v>
      </c>
      <c r="E218" s="43">
        <v>64</v>
      </c>
      <c r="F218" s="44">
        <v>8</v>
      </c>
      <c r="G218" s="42">
        <v>5</v>
      </c>
      <c r="H218" s="42">
        <v>3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46</v>
      </c>
      <c r="C219" s="24">
        <v>22</v>
      </c>
      <c r="D219" s="24">
        <v>24</v>
      </c>
      <c r="E219" s="25" t="s">
        <v>36</v>
      </c>
      <c r="F219" s="24">
        <v>52</v>
      </c>
      <c r="G219" s="24">
        <v>25</v>
      </c>
      <c r="H219" s="24">
        <v>27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9</v>
      </c>
      <c r="C220" s="34">
        <v>6</v>
      </c>
      <c r="D220" s="34">
        <v>3</v>
      </c>
      <c r="E220" s="35">
        <v>65</v>
      </c>
      <c r="F220" s="33">
        <v>6</v>
      </c>
      <c r="G220" s="34">
        <v>4</v>
      </c>
      <c r="H220" s="34">
        <v>2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7</v>
      </c>
      <c r="C221" s="34">
        <v>5</v>
      </c>
      <c r="D221" s="34">
        <v>2</v>
      </c>
      <c r="E221" s="35">
        <v>66</v>
      </c>
      <c r="F221" s="33">
        <v>11</v>
      </c>
      <c r="G221" s="34">
        <v>6</v>
      </c>
      <c r="H221" s="34">
        <v>5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13</v>
      </c>
      <c r="C222" s="34">
        <v>5</v>
      </c>
      <c r="D222" s="34">
        <v>8</v>
      </c>
      <c r="E222" s="35">
        <v>67</v>
      </c>
      <c r="F222" s="33">
        <v>8</v>
      </c>
      <c r="G222" s="34">
        <v>2</v>
      </c>
      <c r="H222" s="34">
        <v>6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5</v>
      </c>
      <c r="C223" s="34">
        <v>1</v>
      </c>
      <c r="D223" s="34">
        <v>4</v>
      </c>
      <c r="E223" s="35">
        <v>68</v>
      </c>
      <c r="F223" s="33">
        <v>16</v>
      </c>
      <c r="G223" s="34">
        <v>8</v>
      </c>
      <c r="H223" s="34">
        <v>8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12</v>
      </c>
      <c r="C224" s="34">
        <v>5</v>
      </c>
      <c r="D224" s="34">
        <v>7</v>
      </c>
      <c r="E224" s="35">
        <v>69</v>
      </c>
      <c r="F224" s="33">
        <v>11</v>
      </c>
      <c r="G224" s="34">
        <v>5</v>
      </c>
      <c r="H224" s="34">
        <v>6</v>
      </c>
      <c r="I224" s="75" t="s">
        <v>8</v>
      </c>
      <c r="J224" s="69">
        <v>789</v>
      </c>
      <c r="K224" s="69">
        <v>378</v>
      </c>
      <c r="L224" s="69">
        <v>411</v>
      </c>
    </row>
    <row r="225" spans="1:13" s="106" customFormat="1" ht="24" customHeight="1" thickTop="1" thickBot="1">
      <c r="A225" s="81" t="s">
        <v>38</v>
      </c>
      <c r="B225" s="82">
        <v>85</v>
      </c>
      <c r="C225" s="83">
        <v>33</v>
      </c>
      <c r="D225" s="83">
        <v>52</v>
      </c>
      <c r="E225" s="84" t="s">
        <v>39</v>
      </c>
      <c r="F225" s="83">
        <v>481</v>
      </c>
      <c r="G225" s="83">
        <v>250</v>
      </c>
      <c r="H225" s="83">
        <v>231</v>
      </c>
      <c r="I225" s="85" t="s">
        <v>40</v>
      </c>
      <c r="J225" s="83">
        <v>223</v>
      </c>
      <c r="K225" s="83">
        <v>95</v>
      </c>
      <c r="L225" s="83">
        <v>128</v>
      </c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121</v>
      </c>
      <c r="L226" s="9"/>
      <c r="M226" s="97" t="s">
        <v>254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38</v>
      </c>
      <c r="C228" s="24">
        <v>17</v>
      </c>
      <c r="D228" s="24">
        <v>21</v>
      </c>
      <c r="E228" s="25" t="s">
        <v>10</v>
      </c>
      <c r="F228" s="24">
        <v>65</v>
      </c>
      <c r="G228" s="24">
        <v>32</v>
      </c>
      <c r="H228" s="24">
        <v>33</v>
      </c>
      <c r="I228" s="25" t="s">
        <v>11</v>
      </c>
      <c r="J228" s="24">
        <v>72</v>
      </c>
      <c r="K228" s="24">
        <v>34</v>
      </c>
      <c r="L228" s="24">
        <v>38</v>
      </c>
    </row>
    <row r="229" spans="1:13" s="97" customFormat="1" ht="15.75" customHeight="1">
      <c r="A229" s="32">
        <v>0</v>
      </c>
      <c r="B229" s="33">
        <v>6</v>
      </c>
      <c r="C229" s="34">
        <v>5</v>
      </c>
      <c r="D229" s="34">
        <v>1</v>
      </c>
      <c r="E229" s="35">
        <v>35</v>
      </c>
      <c r="F229" s="33">
        <v>11</v>
      </c>
      <c r="G229" s="34">
        <v>6</v>
      </c>
      <c r="H229" s="34">
        <v>5</v>
      </c>
      <c r="I229" s="35">
        <v>70</v>
      </c>
      <c r="J229" s="33">
        <v>14</v>
      </c>
      <c r="K229" s="34">
        <v>8</v>
      </c>
      <c r="L229" s="34">
        <v>6</v>
      </c>
    </row>
    <row r="230" spans="1:13" s="97" customFormat="1" ht="15.75" customHeight="1">
      <c r="A230" s="32">
        <v>1</v>
      </c>
      <c r="B230" s="33">
        <v>7</v>
      </c>
      <c r="C230" s="34">
        <v>4</v>
      </c>
      <c r="D230" s="34">
        <v>3</v>
      </c>
      <c r="E230" s="35">
        <v>36</v>
      </c>
      <c r="F230" s="33">
        <v>14</v>
      </c>
      <c r="G230" s="34">
        <v>7</v>
      </c>
      <c r="H230" s="34">
        <v>7</v>
      </c>
      <c r="I230" s="35">
        <v>71</v>
      </c>
      <c r="J230" s="33">
        <v>14</v>
      </c>
      <c r="K230" s="34">
        <v>7</v>
      </c>
      <c r="L230" s="34">
        <v>7</v>
      </c>
    </row>
    <row r="231" spans="1:13" s="97" customFormat="1" ht="15.75" customHeight="1">
      <c r="A231" s="32">
        <v>2</v>
      </c>
      <c r="B231" s="33">
        <v>10</v>
      </c>
      <c r="C231" s="34">
        <v>4</v>
      </c>
      <c r="D231" s="34">
        <v>6</v>
      </c>
      <c r="E231" s="35">
        <v>37</v>
      </c>
      <c r="F231" s="33">
        <v>8</v>
      </c>
      <c r="G231" s="34">
        <v>4</v>
      </c>
      <c r="H231" s="34">
        <v>4</v>
      </c>
      <c r="I231" s="35">
        <v>72</v>
      </c>
      <c r="J231" s="33">
        <v>17</v>
      </c>
      <c r="K231" s="34">
        <v>8</v>
      </c>
      <c r="L231" s="34">
        <v>9</v>
      </c>
    </row>
    <row r="232" spans="1:13" s="97" customFormat="1" ht="15.75" customHeight="1">
      <c r="A232" s="32">
        <v>3</v>
      </c>
      <c r="B232" s="33">
        <v>7</v>
      </c>
      <c r="C232" s="34">
        <v>1</v>
      </c>
      <c r="D232" s="34">
        <v>6</v>
      </c>
      <c r="E232" s="35">
        <v>38</v>
      </c>
      <c r="F232" s="33">
        <v>14</v>
      </c>
      <c r="G232" s="34">
        <v>7</v>
      </c>
      <c r="H232" s="34">
        <v>7</v>
      </c>
      <c r="I232" s="35">
        <v>73</v>
      </c>
      <c r="J232" s="33">
        <v>13</v>
      </c>
      <c r="K232" s="34">
        <v>4</v>
      </c>
      <c r="L232" s="34">
        <v>9</v>
      </c>
    </row>
    <row r="233" spans="1:13" s="97" customFormat="1" ht="18" customHeight="1">
      <c r="A233" s="40">
        <v>4</v>
      </c>
      <c r="B233" s="41">
        <v>8</v>
      </c>
      <c r="C233" s="42">
        <v>3</v>
      </c>
      <c r="D233" s="42">
        <v>5</v>
      </c>
      <c r="E233" s="43">
        <v>39</v>
      </c>
      <c r="F233" s="44">
        <v>18</v>
      </c>
      <c r="G233" s="42">
        <v>8</v>
      </c>
      <c r="H233" s="42">
        <v>10</v>
      </c>
      <c r="I233" s="43">
        <v>74</v>
      </c>
      <c r="J233" s="44">
        <v>14</v>
      </c>
      <c r="K233" s="42">
        <v>7</v>
      </c>
      <c r="L233" s="42">
        <v>7</v>
      </c>
    </row>
    <row r="234" spans="1:13" s="31" customFormat="1" ht="25.5" customHeight="1">
      <c r="A234" s="23" t="s">
        <v>13</v>
      </c>
      <c r="B234" s="24">
        <v>36</v>
      </c>
      <c r="C234" s="24">
        <v>18</v>
      </c>
      <c r="D234" s="24">
        <v>18</v>
      </c>
      <c r="E234" s="25" t="s">
        <v>14</v>
      </c>
      <c r="F234" s="24">
        <v>60</v>
      </c>
      <c r="G234" s="24">
        <v>25</v>
      </c>
      <c r="H234" s="24">
        <v>35</v>
      </c>
      <c r="I234" s="25" t="s">
        <v>15</v>
      </c>
      <c r="J234" s="24">
        <v>63</v>
      </c>
      <c r="K234" s="24">
        <v>29</v>
      </c>
      <c r="L234" s="24">
        <v>34</v>
      </c>
    </row>
    <row r="235" spans="1:13" s="97" customFormat="1" ht="15.75" customHeight="1">
      <c r="A235" s="32">
        <v>5</v>
      </c>
      <c r="B235" s="33">
        <v>7</v>
      </c>
      <c r="C235" s="34">
        <v>3</v>
      </c>
      <c r="D235" s="34">
        <v>4</v>
      </c>
      <c r="E235" s="35">
        <v>40</v>
      </c>
      <c r="F235" s="33">
        <v>13</v>
      </c>
      <c r="G235" s="34">
        <v>6</v>
      </c>
      <c r="H235" s="34">
        <v>7</v>
      </c>
      <c r="I235" s="35">
        <v>75</v>
      </c>
      <c r="J235" s="33">
        <v>18</v>
      </c>
      <c r="K235" s="34">
        <v>5</v>
      </c>
      <c r="L235" s="34">
        <v>13</v>
      </c>
    </row>
    <row r="236" spans="1:13" s="97" customFormat="1" ht="15.75" customHeight="1">
      <c r="A236" s="32">
        <v>6</v>
      </c>
      <c r="B236" s="33">
        <v>7</v>
      </c>
      <c r="C236" s="34">
        <v>5</v>
      </c>
      <c r="D236" s="34">
        <v>2</v>
      </c>
      <c r="E236" s="35">
        <v>41</v>
      </c>
      <c r="F236" s="33">
        <v>12</v>
      </c>
      <c r="G236" s="34">
        <v>6</v>
      </c>
      <c r="H236" s="34">
        <v>6</v>
      </c>
      <c r="I236" s="35">
        <v>76</v>
      </c>
      <c r="J236" s="33">
        <v>15</v>
      </c>
      <c r="K236" s="34">
        <v>7</v>
      </c>
      <c r="L236" s="34">
        <v>8</v>
      </c>
    </row>
    <row r="237" spans="1:13" s="97" customFormat="1" ht="15.75" customHeight="1">
      <c r="A237" s="32">
        <v>7</v>
      </c>
      <c r="B237" s="33">
        <v>10</v>
      </c>
      <c r="C237" s="34">
        <v>5</v>
      </c>
      <c r="D237" s="34">
        <v>5</v>
      </c>
      <c r="E237" s="35">
        <v>42</v>
      </c>
      <c r="F237" s="33">
        <v>11</v>
      </c>
      <c r="G237" s="34">
        <v>4</v>
      </c>
      <c r="H237" s="34">
        <v>7</v>
      </c>
      <c r="I237" s="35">
        <v>77</v>
      </c>
      <c r="J237" s="33">
        <v>13</v>
      </c>
      <c r="K237" s="34">
        <v>8</v>
      </c>
      <c r="L237" s="34">
        <v>5</v>
      </c>
    </row>
    <row r="238" spans="1:13" s="97" customFormat="1" ht="15.75" customHeight="1">
      <c r="A238" s="32">
        <v>8</v>
      </c>
      <c r="B238" s="33">
        <v>4</v>
      </c>
      <c r="C238" s="34">
        <v>1</v>
      </c>
      <c r="D238" s="34">
        <v>3</v>
      </c>
      <c r="E238" s="35">
        <v>43</v>
      </c>
      <c r="F238" s="33">
        <v>13</v>
      </c>
      <c r="G238" s="34">
        <v>5</v>
      </c>
      <c r="H238" s="34">
        <v>8</v>
      </c>
      <c r="I238" s="35">
        <v>78</v>
      </c>
      <c r="J238" s="33">
        <v>6</v>
      </c>
      <c r="K238" s="34">
        <v>2</v>
      </c>
      <c r="L238" s="34">
        <v>4</v>
      </c>
    </row>
    <row r="239" spans="1:13" s="97" customFormat="1" ht="18" customHeight="1">
      <c r="A239" s="40">
        <v>9</v>
      </c>
      <c r="B239" s="44">
        <v>8</v>
      </c>
      <c r="C239" s="42">
        <v>4</v>
      </c>
      <c r="D239" s="42">
        <v>4</v>
      </c>
      <c r="E239" s="43">
        <v>44</v>
      </c>
      <c r="F239" s="44">
        <v>11</v>
      </c>
      <c r="G239" s="42">
        <v>4</v>
      </c>
      <c r="H239" s="42">
        <v>7</v>
      </c>
      <c r="I239" s="43">
        <v>79</v>
      </c>
      <c r="J239" s="44">
        <v>11</v>
      </c>
      <c r="K239" s="42">
        <v>7</v>
      </c>
      <c r="L239" s="42">
        <v>4</v>
      </c>
    </row>
    <row r="240" spans="1:13" s="31" customFormat="1" ht="25.5" customHeight="1">
      <c r="A240" s="23" t="s">
        <v>23</v>
      </c>
      <c r="B240" s="24">
        <v>59</v>
      </c>
      <c r="C240" s="24">
        <v>29</v>
      </c>
      <c r="D240" s="24">
        <v>30</v>
      </c>
      <c r="E240" s="25" t="s">
        <v>24</v>
      </c>
      <c r="F240" s="24">
        <v>69</v>
      </c>
      <c r="G240" s="24">
        <v>33</v>
      </c>
      <c r="H240" s="24">
        <v>36</v>
      </c>
      <c r="I240" s="25" t="s">
        <v>25</v>
      </c>
      <c r="J240" s="24">
        <v>49</v>
      </c>
      <c r="K240" s="24">
        <v>13</v>
      </c>
      <c r="L240" s="24">
        <v>36</v>
      </c>
    </row>
    <row r="241" spans="1:12" s="97" customFormat="1" ht="15.75" customHeight="1">
      <c r="A241" s="32">
        <v>10</v>
      </c>
      <c r="B241" s="33">
        <v>13</v>
      </c>
      <c r="C241" s="34">
        <v>6</v>
      </c>
      <c r="D241" s="34">
        <v>7</v>
      </c>
      <c r="E241" s="35">
        <v>45</v>
      </c>
      <c r="F241" s="33">
        <v>18</v>
      </c>
      <c r="G241" s="34">
        <v>9</v>
      </c>
      <c r="H241" s="34">
        <v>9</v>
      </c>
      <c r="I241" s="35">
        <v>80</v>
      </c>
      <c r="J241" s="33">
        <v>9</v>
      </c>
      <c r="K241" s="34">
        <v>4</v>
      </c>
      <c r="L241" s="34">
        <v>5</v>
      </c>
    </row>
    <row r="242" spans="1:12" s="97" customFormat="1" ht="15.75" customHeight="1">
      <c r="A242" s="32">
        <v>11</v>
      </c>
      <c r="B242" s="33">
        <v>8</v>
      </c>
      <c r="C242" s="34">
        <v>5</v>
      </c>
      <c r="D242" s="34">
        <v>3</v>
      </c>
      <c r="E242" s="35">
        <v>46</v>
      </c>
      <c r="F242" s="33">
        <v>9</v>
      </c>
      <c r="G242" s="34">
        <v>4</v>
      </c>
      <c r="H242" s="34">
        <v>5</v>
      </c>
      <c r="I242" s="35">
        <v>81</v>
      </c>
      <c r="J242" s="33">
        <v>8</v>
      </c>
      <c r="K242" s="34">
        <v>1</v>
      </c>
      <c r="L242" s="34">
        <v>7</v>
      </c>
    </row>
    <row r="243" spans="1:12" s="97" customFormat="1" ht="15.75" customHeight="1">
      <c r="A243" s="32">
        <v>12</v>
      </c>
      <c r="B243" s="33">
        <v>12</v>
      </c>
      <c r="C243" s="34">
        <v>4</v>
      </c>
      <c r="D243" s="34">
        <v>8</v>
      </c>
      <c r="E243" s="35">
        <v>47</v>
      </c>
      <c r="F243" s="33">
        <v>12</v>
      </c>
      <c r="G243" s="34">
        <v>7</v>
      </c>
      <c r="H243" s="34">
        <v>5</v>
      </c>
      <c r="I243" s="35">
        <v>82</v>
      </c>
      <c r="J243" s="33">
        <v>6</v>
      </c>
      <c r="K243" s="34">
        <v>2</v>
      </c>
      <c r="L243" s="34">
        <v>4</v>
      </c>
    </row>
    <row r="244" spans="1:12" s="97" customFormat="1" ht="15.75" customHeight="1">
      <c r="A244" s="32">
        <v>13</v>
      </c>
      <c r="B244" s="33">
        <v>14</v>
      </c>
      <c r="C244" s="34">
        <v>7</v>
      </c>
      <c r="D244" s="34">
        <v>7</v>
      </c>
      <c r="E244" s="35">
        <v>48</v>
      </c>
      <c r="F244" s="33">
        <v>16</v>
      </c>
      <c r="G244" s="34">
        <v>7</v>
      </c>
      <c r="H244" s="34">
        <v>9</v>
      </c>
      <c r="I244" s="35">
        <v>83</v>
      </c>
      <c r="J244" s="33">
        <v>13</v>
      </c>
      <c r="K244" s="34">
        <v>2</v>
      </c>
      <c r="L244" s="34">
        <v>11</v>
      </c>
    </row>
    <row r="245" spans="1:12" s="97" customFormat="1" ht="18" customHeight="1">
      <c r="A245" s="40">
        <v>14</v>
      </c>
      <c r="B245" s="44">
        <v>12</v>
      </c>
      <c r="C245" s="42">
        <v>7</v>
      </c>
      <c r="D245" s="42">
        <v>5</v>
      </c>
      <c r="E245" s="43">
        <v>49</v>
      </c>
      <c r="F245" s="44">
        <v>14</v>
      </c>
      <c r="G245" s="42">
        <v>6</v>
      </c>
      <c r="H245" s="42">
        <v>8</v>
      </c>
      <c r="I245" s="43">
        <v>84</v>
      </c>
      <c r="J245" s="44">
        <v>13</v>
      </c>
      <c r="K245" s="42">
        <v>4</v>
      </c>
      <c r="L245" s="42">
        <v>9</v>
      </c>
    </row>
    <row r="246" spans="1:12" s="31" customFormat="1" ht="25.5" customHeight="1">
      <c r="A246" s="23" t="s">
        <v>26</v>
      </c>
      <c r="B246" s="24">
        <v>39</v>
      </c>
      <c r="C246" s="24">
        <v>20</v>
      </c>
      <c r="D246" s="24">
        <v>19</v>
      </c>
      <c r="E246" s="25" t="s">
        <v>27</v>
      </c>
      <c r="F246" s="24">
        <v>64</v>
      </c>
      <c r="G246" s="24">
        <v>27</v>
      </c>
      <c r="H246" s="24">
        <v>37</v>
      </c>
      <c r="I246" s="25" t="s">
        <v>28</v>
      </c>
      <c r="J246" s="24">
        <v>38</v>
      </c>
      <c r="K246" s="24">
        <v>19</v>
      </c>
      <c r="L246" s="24">
        <v>19</v>
      </c>
    </row>
    <row r="247" spans="1:12" s="97" customFormat="1" ht="15.75" customHeight="1">
      <c r="A247" s="32">
        <v>15</v>
      </c>
      <c r="B247" s="33">
        <v>11</v>
      </c>
      <c r="C247" s="34">
        <v>5</v>
      </c>
      <c r="D247" s="34">
        <v>6</v>
      </c>
      <c r="E247" s="35">
        <v>50</v>
      </c>
      <c r="F247" s="33">
        <v>14</v>
      </c>
      <c r="G247" s="34">
        <v>8</v>
      </c>
      <c r="H247" s="34">
        <v>6</v>
      </c>
      <c r="I247" s="35">
        <v>85</v>
      </c>
      <c r="J247" s="33">
        <v>8</v>
      </c>
      <c r="K247" s="34">
        <v>3</v>
      </c>
      <c r="L247" s="34">
        <v>5</v>
      </c>
    </row>
    <row r="248" spans="1:12" s="97" customFormat="1" ht="15.75" customHeight="1">
      <c r="A248" s="32">
        <v>16</v>
      </c>
      <c r="B248" s="33">
        <v>10</v>
      </c>
      <c r="C248" s="34">
        <v>6</v>
      </c>
      <c r="D248" s="34">
        <v>4</v>
      </c>
      <c r="E248" s="35">
        <v>51</v>
      </c>
      <c r="F248" s="33">
        <v>14</v>
      </c>
      <c r="G248" s="34">
        <v>4</v>
      </c>
      <c r="H248" s="34">
        <v>10</v>
      </c>
      <c r="I248" s="35">
        <v>86</v>
      </c>
      <c r="J248" s="33">
        <v>13</v>
      </c>
      <c r="K248" s="34">
        <v>6</v>
      </c>
      <c r="L248" s="34">
        <v>7</v>
      </c>
    </row>
    <row r="249" spans="1:12" s="97" customFormat="1" ht="15.75" customHeight="1">
      <c r="A249" s="32">
        <v>17</v>
      </c>
      <c r="B249" s="33">
        <v>6</v>
      </c>
      <c r="C249" s="34">
        <v>2</v>
      </c>
      <c r="D249" s="34">
        <v>4</v>
      </c>
      <c r="E249" s="35">
        <v>52</v>
      </c>
      <c r="F249" s="33">
        <v>12</v>
      </c>
      <c r="G249" s="34">
        <v>5</v>
      </c>
      <c r="H249" s="34">
        <v>7</v>
      </c>
      <c r="I249" s="35">
        <v>87</v>
      </c>
      <c r="J249" s="33">
        <v>4</v>
      </c>
      <c r="K249" s="34">
        <v>2</v>
      </c>
      <c r="L249" s="34">
        <v>2</v>
      </c>
    </row>
    <row r="250" spans="1:12" s="97" customFormat="1" ht="15.75" customHeight="1">
      <c r="A250" s="32">
        <v>18</v>
      </c>
      <c r="B250" s="33">
        <v>5</v>
      </c>
      <c r="C250" s="34">
        <v>2</v>
      </c>
      <c r="D250" s="34">
        <v>3</v>
      </c>
      <c r="E250" s="35">
        <v>53</v>
      </c>
      <c r="F250" s="33">
        <v>12</v>
      </c>
      <c r="G250" s="34">
        <v>5</v>
      </c>
      <c r="H250" s="34">
        <v>7</v>
      </c>
      <c r="I250" s="35">
        <v>88</v>
      </c>
      <c r="J250" s="33">
        <v>5</v>
      </c>
      <c r="K250" s="34">
        <v>3</v>
      </c>
      <c r="L250" s="34">
        <v>2</v>
      </c>
    </row>
    <row r="251" spans="1:12" s="97" customFormat="1" ht="18" customHeight="1">
      <c r="A251" s="40">
        <v>19</v>
      </c>
      <c r="B251" s="44">
        <v>7</v>
      </c>
      <c r="C251" s="42">
        <v>5</v>
      </c>
      <c r="D251" s="42">
        <v>2</v>
      </c>
      <c r="E251" s="43">
        <v>54</v>
      </c>
      <c r="F251" s="44">
        <v>12</v>
      </c>
      <c r="G251" s="42">
        <v>5</v>
      </c>
      <c r="H251" s="42">
        <v>7</v>
      </c>
      <c r="I251" s="43">
        <v>89</v>
      </c>
      <c r="J251" s="44">
        <v>8</v>
      </c>
      <c r="K251" s="42">
        <v>5</v>
      </c>
      <c r="L251" s="42">
        <v>3</v>
      </c>
    </row>
    <row r="252" spans="1:12" s="31" customFormat="1" ht="25.5" customHeight="1">
      <c r="A252" s="23" t="s">
        <v>29</v>
      </c>
      <c r="B252" s="24">
        <v>80</v>
      </c>
      <c r="C252" s="24">
        <v>48</v>
      </c>
      <c r="D252" s="24">
        <v>32</v>
      </c>
      <c r="E252" s="25" t="s">
        <v>30</v>
      </c>
      <c r="F252" s="24">
        <v>84</v>
      </c>
      <c r="G252" s="24">
        <v>43</v>
      </c>
      <c r="H252" s="24">
        <v>41</v>
      </c>
      <c r="I252" s="25" t="s">
        <v>31</v>
      </c>
      <c r="J252" s="24">
        <v>7</v>
      </c>
      <c r="K252" s="24">
        <v>1</v>
      </c>
      <c r="L252" s="24">
        <v>6</v>
      </c>
    </row>
    <row r="253" spans="1:12" s="97" customFormat="1" ht="15.75" customHeight="1">
      <c r="A253" s="32">
        <v>20</v>
      </c>
      <c r="B253" s="33">
        <v>11</v>
      </c>
      <c r="C253" s="34">
        <v>5</v>
      </c>
      <c r="D253" s="34">
        <v>6</v>
      </c>
      <c r="E253" s="35">
        <v>55</v>
      </c>
      <c r="F253" s="33">
        <v>22</v>
      </c>
      <c r="G253" s="34">
        <v>14</v>
      </c>
      <c r="H253" s="34">
        <v>8</v>
      </c>
      <c r="I253" s="35">
        <v>90</v>
      </c>
      <c r="J253" s="33">
        <v>1</v>
      </c>
      <c r="K253" s="34">
        <v>0</v>
      </c>
      <c r="L253" s="34">
        <v>1</v>
      </c>
    </row>
    <row r="254" spans="1:12" s="97" customFormat="1" ht="15.75" customHeight="1">
      <c r="A254" s="32">
        <v>21</v>
      </c>
      <c r="B254" s="33">
        <v>8</v>
      </c>
      <c r="C254" s="34">
        <v>4</v>
      </c>
      <c r="D254" s="34">
        <v>4</v>
      </c>
      <c r="E254" s="35">
        <v>56</v>
      </c>
      <c r="F254" s="33">
        <v>11</v>
      </c>
      <c r="G254" s="34">
        <v>6</v>
      </c>
      <c r="H254" s="34">
        <v>5</v>
      </c>
      <c r="I254" s="35">
        <v>91</v>
      </c>
      <c r="J254" s="33">
        <v>2</v>
      </c>
      <c r="K254" s="34">
        <v>0</v>
      </c>
      <c r="L254" s="34">
        <v>2</v>
      </c>
    </row>
    <row r="255" spans="1:12" s="97" customFormat="1" ht="15.75" customHeight="1">
      <c r="A255" s="32">
        <v>22</v>
      </c>
      <c r="B255" s="33">
        <v>17</v>
      </c>
      <c r="C255" s="34">
        <v>12</v>
      </c>
      <c r="D255" s="34">
        <v>5</v>
      </c>
      <c r="E255" s="35">
        <v>57</v>
      </c>
      <c r="F255" s="33">
        <v>12</v>
      </c>
      <c r="G255" s="34">
        <v>5</v>
      </c>
      <c r="H255" s="34">
        <v>7</v>
      </c>
      <c r="I255" s="35">
        <v>92</v>
      </c>
      <c r="J255" s="33">
        <v>2</v>
      </c>
      <c r="K255" s="34">
        <v>1</v>
      </c>
      <c r="L255" s="34">
        <v>1</v>
      </c>
    </row>
    <row r="256" spans="1:12" s="97" customFormat="1" ht="15.75" customHeight="1">
      <c r="A256" s="32">
        <v>23</v>
      </c>
      <c r="B256" s="33">
        <v>27</v>
      </c>
      <c r="C256" s="34">
        <v>20</v>
      </c>
      <c r="D256" s="34">
        <v>7</v>
      </c>
      <c r="E256" s="35">
        <v>58</v>
      </c>
      <c r="F256" s="33">
        <v>16</v>
      </c>
      <c r="G256" s="34">
        <v>9</v>
      </c>
      <c r="H256" s="34">
        <v>7</v>
      </c>
      <c r="I256" s="35">
        <v>93</v>
      </c>
      <c r="J256" s="33">
        <v>1</v>
      </c>
      <c r="K256" s="34">
        <v>0</v>
      </c>
      <c r="L256" s="34">
        <v>1</v>
      </c>
    </row>
    <row r="257" spans="1:13" s="97" customFormat="1" ht="18" customHeight="1">
      <c r="A257" s="40">
        <v>24</v>
      </c>
      <c r="B257" s="44">
        <v>17</v>
      </c>
      <c r="C257" s="42">
        <v>7</v>
      </c>
      <c r="D257" s="42">
        <v>10</v>
      </c>
      <c r="E257" s="43">
        <v>59</v>
      </c>
      <c r="F257" s="44">
        <v>23</v>
      </c>
      <c r="G257" s="42">
        <v>9</v>
      </c>
      <c r="H257" s="42">
        <v>14</v>
      </c>
      <c r="I257" s="43">
        <v>94</v>
      </c>
      <c r="J257" s="44">
        <v>1</v>
      </c>
      <c r="K257" s="42">
        <v>0</v>
      </c>
      <c r="L257" s="42">
        <v>1</v>
      </c>
    </row>
    <row r="258" spans="1:13" s="31" customFormat="1" ht="25.5" customHeight="1">
      <c r="A258" s="23" t="s">
        <v>32</v>
      </c>
      <c r="B258" s="24">
        <v>66</v>
      </c>
      <c r="C258" s="24">
        <v>40</v>
      </c>
      <c r="D258" s="24">
        <v>26</v>
      </c>
      <c r="E258" s="25" t="s">
        <v>33</v>
      </c>
      <c r="F258" s="24">
        <v>83</v>
      </c>
      <c r="G258" s="24">
        <v>39</v>
      </c>
      <c r="H258" s="24">
        <v>44</v>
      </c>
      <c r="I258" s="64" t="s">
        <v>34</v>
      </c>
      <c r="J258" s="24">
        <v>1</v>
      </c>
      <c r="K258" s="24">
        <v>0</v>
      </c>
      <c r="L258" s="24">
        <v>1</v>
      </c>
    </row>
    <row r="259" spans="1:13" s="97" customFormat="1" ht="15.75" customHeight="1">
      <c r="A259" s="32">
        <v>25</v>
      </c>
      <c r="B259" s="33">
        <v>12</v>
      </c>
      <c r="C259" s="34">
        <v>7</v>
      </c>
      <c r="D259" s="34">
        <v>5</v>
      </c>
      <c r="E259" s="35">
        <v>60</v>
      </c>
      <c r="F259" s="33">
        <v>18</v>
      </c>
      <c r="G259" s="34">
        <v>8</v>
      </c>
      <c r="H259" s="34">
        <v>10</v>
      </c>
      <c r="I259" s="35">
        <v>95</v>
      </c>
      <c r="J259" s="33">
        <v>0</v>
      </c>
      <c r="K259" s="34">
        <v>0</v>
      </c>
      <c r="L259" s="34">
        <v>0</v>
      </c>
    </row>
    <row r="260" spans="1:13" s="97" customFormat="1" ht="15.75" customHeight="1">
      <c r="A260" s="32">
        <v>26</v>
      </c>
      <c r="B260" s="33">
        <v>8</v>
      </c>
      <c r="C260" s="34">
        <v>6</v>
      </c>
      <c r="D260" s="34">
        <v>2</v>
      </c>
      <c r="E260" s="35">
        <v>61</v>
      </c>
      <c r="F260" s="33">
        <v>19</v>
      </c>
      <c r="G260" s="34">
        <v>8</v>
      </c>
      <c r="H260" s="34">
        <v>11</v>
      </c>
      <c r="I260" s="35">
        <v>96</v>
      </c>
      <c r="J260" s="33">
        <v>0</v>
      </c>
      <c r="K260" s="34">
        <v>0</v>
      </c>
      <c r="L260" s="34">
        <v>0</v>
      </c>
    </row>
    <row r="261" spans="1:13" s="97" customFormat="1" ht="15.75" customHeight="1">
      <c r="A261" s="32">
        <v>27</v>
      </c>
      <c r="B261" s="33">
        <v>13</v>
      </c>
      <c r="C261" s="34">
        <v>7</v>
      </c>
      <c r="D261" s="34">
        <v>6</v>
      </c>
      <c r="E261" s="35">
        <v>62</v>
      </c>
      <c r="F261" s="33">
        <v>18</v>
      </c>
      <c r="G261" s="34">
        <v>8</v>
      </c>
      <c r="H261" s="34">
        <v>10</v>
      </c>
      <c r="I261" s="35">
        <v>97</v>
      </c>
      <c r="J261" s="33">
        <v>1</v>
      </c>
      <c r="K261" s="34">
        <v>0</v>
      </c>
      <c r="L261" s="34">
        <v>1</v>
      </c>
    </row>
    <row r="262" spans="1:13" s="97" customFormat="1" ht="15.75" customHeight="1">
      <c r="A262" s="32">
        <v>28</v>
      </c>
      <c r="B262" s="33">
        <v>15</v>
      </c>
      <c r="C262" s="34">
        <v>9</v>
      </c>
      <c r="D262" s="34">
        <v>6</v>
      </c>
      <c r="E262" s="35">
        <v>63</v>
      </c>
      <c r="F262" s="33">
        <v>13</v>
      </c>
      <c r="G262" s="34">
        <v>8</v>
      </c>
      <c r="H262" s="34">
        <v>5</v>
      </c>
      <c r="I262" s="35">
        <v>98</v>
      </c>
      <c r="J262" s="33">
        <v>0</v>
      </c>
      <c r="K262" s="34">
        <v>0</v>
      </c>
      <c r="L262" s="34">
        <v>0</v>
      </c>
    </row>
    <row r="263" spans="1:13" s="97" customFormat="1" ht="18" customHeight="1">
      <c r="A263" s="40">
        <v>29</v>
      </c>
      <c r="B263" s="44">
        <v>18</v>
      </c>
      <c r="C263" s="42">
        <v>11</v>
      </c>
      <c r="D263" s="42">
        <v>7</v>
      </c>
      <c r="E263" s="43">
        <v>64</v>
      </c>
      <c r="F263" s="44">
        <v>15</v>
      </c>
      <c r="G263" s="42">
        <v>7</v>
      </c>
      <c r="H263" s="42">
        <v>8</v>
      </c>
      <c r="I263" s="35">
        <v>99</v>
      </c>
      <c r="J263" s="33">
        <v>0</v>
      </c>
      <c r="K263" s="34">
        <v>0</v>
      </c>
      <c r="L263" s="34">
        <v>0</v>
      </c>
    </row>
    <row r="264" spans="1:13" s="31" customFormat="1" ht="25.5" customHeight="1">
      <c r="A264" s="23" t="s">
        <v>35</v>
      </c>
      <c r="B264" s="24">
        <v>54</v>
      </c>
      <c r="C264" s="24">
        <v>26</v>
      </c>
      <c r="D264" s="24">
        <v>28</v>
      </c>
      <c r="E264" s="25" t="s">
        <v>36</v>
      </c>
      <c r="F264" s="24">
        <v>101</v>
      </c>
      <c r="G264" s="24">
        <v>51</v>
      </c>
      <c r="H264" s="24">
        <v>50</v>
      </c>
      <c r="I264" s="68">
        <v>100</v>
      </c>
      <c r="J264" s="69">
        <v>0</v>
      </c>
      <c r="K264" s="70">
        <v>0</v>
      </c>
      <c r="L264" s="70">
        <v>0</v>
      </c>
    </row>
    <row r="265" spans="1:13" s="97" customFormat="1" ht="15.75" customHeight="1">
      <c r="A265" s="32">
        <v>30</v>
      </c>
      <c r="B265" s="33">
        <v>10</v>
      </c>
      <c r="C265" s="34">
        <v>5</v>
      </c>
      <c r="D265" s="34">
        <v>5</v>
      </c>
      <c r="E265" s="35">
        <v>65</v>
      </c>
      <c r="F265" s="33">
        <v>19</v>
      </c>
      <c r="G265" s="34">
        <v>9</v>
      </c>
      <c r="H265" s="34">
        <v>10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10</v>
      </c>
      <c r="C266" s="34">
        <v>7</v>
      </c>
      <c r="D266" s="34">
        <v>3</v>
      </c>
      <c r="E266" s="35">
        <v>66</v>
      </c>
      <c r="F266" s="33">
        <v>19</v>
      </c>
      <c r="G266" s="34">
        <v>8</v>
      </c>
      <c r="H266" s="34">
        <v>11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12</v>
      </c>
      <c r="C267" s="34">
        <v>7</v>
      </c>
      <c r="D267" s="34">
        <v>5</v>
      </c>
      <c r="E267" s="35">
        <v>67</v>
      </c>
      <c r="F267" s="33">
        <v>18</v>
      </c>
      <c r="G267" s="34">
        <v>9</v>
      </c>
      <c r="H267" s="34">
        <v>9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9</v>
      </c>
      <c r="C268" s="34">
        <v>2</v>
      </c>
      <c r="D268" s="34">
        <v>7</v>
      </c>
      <c r="E268" s="35">
        <v>68</v>
      </c>
      <c r="F268" s="33">
        <v>17</v>
      </c>
      <c r="G268" s="34">
        <v>12</v>
      </c>
      <c r="H268" s="34">
        <v>5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13</v>
      </c>
      <c r="C269" s="34">
        <v>5</v>
      </c>
      <c r="D269" s="34">
        <v>8</v>
      </c>
      <c r="E269" s="35">
        <v>69</v>
      </c>
      <c r="F269" s="33">
        <v>28</v>
      </c>
      <c r="G269" s="34">
        <v>13</v>
      </c>
      <c r="H269" s="34">
        <v>15</v>
      </c>
      <c r="I269" s="75" t="s">
        <v>8</v>
      </c>
      <c r="J269" s="69">
        <v>1128</v>
      </c>
      <c r="K269" s="69">
        <v>544</v>
      </c>
      <c r="L269" s="69">
        <v>584</v>
      </c>
    </row>
    <row r="270" spans="1:13" s="106" customFormat="1" ht="24" customHeight="1" thickTop="1" thickBot="1">
      <c r="A270" s="81" t="s">
        <v>38</v>
      </c>
      <c r="B270" s="82">
        <v>133</v>
      </c>
      <c r="C270" s="83">
        <v>64</v>
      </c>
      <c r="D270" s="83">
        <v>69</v>
      </c>
      <c r="E270" s="84" t="s">
        <v>39</v>
      </c>
      <c r="F270" s="83">
        <v>664</v>
      </c>
      <c r="G270" s="83">
        <v>333</v>
      </c>
      <c r="H270" s="83">
        <v>331</v>
      </c>
      <c r="I270" s="85" t="s">
        <v>40</v>
      </c>
      <c r="J270" s="83">
        <v>331</v>
      </c>
      <c r="K270" s="83">
        <v>147</v>
      </c>
      <c r="L270" s="83">
        <v>184</v>
      </c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122</v>
      </c>
      <c r="L271" s="9"/>
      <c r="M271" s="97" t="s">
        <v>255</v>
      </c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62</v>
      </c>
      <c r="C273" s="24">
        <v>33</v>
      </c>
      <c r="D273" s="24">
        <v>29</v>
      </c>
      <c r="E273" s="25" t="s">
        <v>10</v>
      </c>
      <c r="F273" s="24">
        <v>98</v>
      </c>
      <c r="G273" s="24">
        <v>48</v>
      </c>
      <c r="H273" s="24">
        <v>50</v>
      </c>
      <c r="I273" s="25" t="s">
        <v>11</v>
      </c>
      <c r="J273" s="24">
        <v>63</v>
      </c>
      <c r="K273" s="24">
        <v>28</v>
      </c>
      <c r="L273" s="24">
        <v>35</v>
      </c>
    </row>
    <row r="274" spans="1:12" s="97" customFormat="1" ht="15.75" customHeight="1">
      <c r="A274" s="32">
        <v>0</v>
      </c>
      <c r="B274" s="33">
        <v>14</v>
      </c>
      <c r="C274" s="34">
        <v>5</v>
      </c>
      <c r="D274" s="34">
        <v>9</v>
      </c>
      <c r="E274" s="35">
        <v>35</v>
      </c>
      <c r="F274" s="33">
        <v>20</v>
      </c>
      <c r="G274" s="34">
        <v>10</v>
      </c>
      <c r="H274" s="34">
        <v>10</v>
      </c>
      <c r="I274" s="35">
        <v>70</v>
      </c>
      <c r="J274" s="33">
        <v>17</v>
      </c>
      <c r="K274" s="34">
        <v>7</v>
      </c>
      <c r="L274" s="34">
        <v>10</v>
      </c>
    </row>
    <row r="275" spans="1:12" s="97" customFormat="1" ht="15.75" customHeight="1">
      <c r="A275" s="32">
        <v>1</v>
      </c>
      <c r="B275" s="33">
        <v>18</v>
      </c>
      <c r="C275" s="34">
        <v>9</v>
      </c>
      <c r="D275" s="34">
        <v>9</v>
      </c>
      <c r="E275" s="35">
        <v>36</v>
      </c>
      <c r="F275" s="33">
        <v>16</v>
      </c>
      <c r="G275" s="34">
        <v>7</v>
      </c>
      <c r="H275" s="34">
        <v>9</v>
      </c>
      <c r="I275" s="35">
        <v>71</v>
      </c>
      <c r="J275" s="33">
        <v>8</v>
      </c>
      <c r="K275" s="34">
        <v>4</v>
      </c>
      <c r="L275" s="34">
        <v>4</v>
      </c>
    </row>
    <row r="276" spans="1:12" s="97" customFormat="1" ht="15.75" customHeight="1">
      <c r="A276" s="32">
        <v>2</v>
      </c>
      <c r="B276" s="33">
        <v>12</v>
      </c>
      <c r="C276" s="34">
        <v>9</v>
      </c>
      <c r="D276" s="34">
        <v>3</v>
      </c>
      <c r="E276" s="35">
        <v>37</v>
      </c>
      <c r="F276" s="33">
        <v>22</v>
      </c>
      <c r="G276" s="34">
        <v>12</v>
      </c>
      <c r="H276" s="34">
        <v>10</v>
      </c>
      <c r="I276" s="35">
        <v>72</v>
      </c>
      <c r="J276" s="33">
        <v>10</v>
      </c>
      <c r="K276" s="34">
        <v>4</v>
      </c>
      <c r="L276" s="34">
        <v>6</v>
      </c>
    </row>
    <row r="277" spans="1:12" s="97" customFormat="1" ht="15.75" customHeight="1">
      <c r="A277" s="32">
        <v>3</v>
      </c>
      <c r="B277" s="33">
        <v>9</v>
      </c>
      <c r="C277" s="34">
        <v>6</v>
      </c>
      <c r="D277" s="34">
        <v>3</v>
      </c>
      <c r="E277" s="35">
        <v>38</v>
      </c>
      <c r="F277" s="33">
        <v>18</v>
      </c>
      <c r="G277" s="34">
        <v>10</v>
      </c>
      <c r="H277" s="34">
        <v>8</v>
      </c>
      <c r="I277" s="35">
        <v>73</v>
      </c>
      <c r="J277" s="33">
        <v>14</v>
      </c>
      <c r="K277" s="34">
        <v>6</v>
      </c>
      <c r="L277" s="34">
        <v>8</v>
      </c>
    </row>
    <row r="278" spans="1:12" s="97" customFormat="1" ht="18" customHeight="1">
      <c r="A278" s="40">
        <v>4</v>
      </c>
      <c r="B278" s="41">
        <v>9</v>
      </c>
      <c r="C278" s="42">
        <v>4</v>
      </c>
      <c r="D278" s="42">
        <v>5</v>
      </c>
      <c r="E278" s="43">
        <v>39</v>
      </c>
      <c r="F278" s="44">
        <v>22</v>
      </c>
      <c r="G278" s="42">
        <v>9</v>
      </c>
      <c r="H278" s="42">
        <v>13</v>
      </c>
      <c r="I278" s="43">
        <v>74</v>
      </c>
      <c r="J278" s="44">
        <v>14</v>
      </c>
      <c r="K278" s="42">
        <v>7</v>
      </c>
      <c r="L278" s="42">
        <v>7</v>
      </c>
    </row>
    <row r="279" spans="1:12" s="31" customFormat="1" ht="25.5" customHeight="1">
      <c r="A279" s="23" t="s">
        <v>13</v>
      </c>
      <c r="B279" s="24">
        <v>61</v>
      </c>
      <c r="C279" s="24">
        <v>26</v>
      </c>
      <c r="D279" s="24">
        <v>35</v>
      </c>
      <c r="E279" s="25" t="s">
        <v>14</v>
      </c>
      <c r="F279" s="24">
        <v>94</v>
      </c>
      <c r="G279" s="24">
        <v>49</v>
      </c>
      <c r="H279" s="24">
        <v>45</v>
      </c>
      <c r="I279" s="25" t="s">
        <v>15</v>
      </c>
      <c r="J279" s="24">
        <v>65</v>
      </c>
      <c r="K279" s="24">
        <v>29</v>
      </c>
      <c r="L279" s="24">
        <v>36</v>
      </c>
    </row>
    <row r="280" spans="1:12" s="97" customFormat="1" ht="15.75" customHeight="1">
      <c r="A280" s="32">
        <v>5</v>
      </c>
      <c r="B280" s="33">
        <v>11</v>
      </c>
      <c r="C280" s="34">
        <v>4</v>
      </c>
      <c r="D280" s="34">
        <v>7</v>
      </c>
      <c r="E280" s="35">
        <v>40</v>
      </c>
      <c r="F280" s="33">
        <v>17</v>
      </c>
      <c r="G280" s="34">
        <v>6</v>
      </c>
      <c r="H280" s="34">
        <v>11</v>
      </c>
      <c r="I280" s="35">
        <v>75</v>
      </c>
      <c r="J280" s="33">
        <v>17</v>
      </c>
      <c r="K280" s="34">
        <v>9</v>
      </c>
      <c r="L280" s="34">
        <v>8</v>
      </c>
    </row>
    <row r="281" spans="1:12" s="97" customFormat="1" ht="15.75" customHeight="1">
      <c r="A281" s="32">
        <v>6</v>
      </c>
      <c r="B281" s="33">
        <v>16</v>
      </c>
      <c r="C281" s="34">
        <v>6</v>
      </c>
      <c r="D281" s="34">
        <v>10</v>
      </c>
      <c r="E281" s="35">
        <v>41</v>
      </c>
      <c r="F281" s="33">
        <v>12</v>
      </c>
      <c r="G281" s="34">
        <v>7</v>
      </c>
      <c r="H281" s="34">
        <v>5</v>
      </c>
      <c r="I281" s="35">
        <v>76</v>
      </c>
      <c r="J281" s="33">
        <v>18</v>
      </c>
      <c r="K281" s="34">
        <v>6</v>
      </c>
      <c r="L281" s="34">
        <v>12</v>
      </c>
    </row>
    <row r="282" spans="1:12" s="97" customFormat="1" ht="15.75" customHeight="1">
      <c r="A282" s="32">
        <v>7</v>
      </c>
      <c r="B282" s="33">
        <v>12</v>
      </c>
      <c r="C282" s="34">
        <v>6</v>
      </c>
      <c r="D282" s="34">
        <v>6</v>
      </c>
      <c r="E282" s="35">
        <v>42</v>
      </c>
      <c r="F282" s="33">
        <v>25</v>
      </c>
      <c r="G282" s="34">
        <v>14</v>
      </c>
      <c r="H282" s="34">
        <v>11</v>
      </c>
      <c r="I282" s="35">
        <v>77</v>
      </c>
      <c r="J282" s="33">
        <v>13</v>
      </c>
      <c r="K282" s="34">
        <v>6</v>
      </c>
      <c r="L282" s="34">
        <v>7</v>
      </c>
    </row>
    <row r="283" spans="1:12" s="97" customFormat="1" ht="15.75" customHeight="1">
      <c r="A283" s="32">
        <v>8</v>
      </c>
      <c r="B283" s="33">
        <v>15</v>
      </c>
      <c r="C283" s="34">
        <v>8</v>
      </c>
      <c r="D283" s="34">
        <v>7</v>
      </c>
      <c r="E283" s="35">
        <v>43</v>
      </c>
      <c r="F283" s="33">
        <v>19</v>
      </c>
      <c r="G283" s="34">
        <v>8</v>
      </c>
      <c r="H283" s="34">
        <v>11</v>
      </c>
      <c r="I283" s="35">
        <v>78</v>
      </c>
      <c r="J283" s="33">
        <v>8</v>
      </c>
      <c r="K283" s="34">
        <v>2</v>
      </c>
      <c r="L283" s="34">
        <v>6</v>
      </c>
    </row>
    <row r="284" spans="1:12" s="97" customFormat="1" ht="18" customHeight="1">
      <c r="A284" s="40">
        <v>9</v>
      </c>
      <c r="B284" s="44">
        <v>7</v>
      </c>
      <c r="C284" s="42">
        <v>2</v>
      </c>
      <c r="D284" s="42">
        <v>5</v>
      </c>
      <c r="E284" s="43">
        <v>44</v>
      </c>
      <c r="F284" s="44">
        <v>21</v>
      </c>
      <c r="G284" s="42">
        <v>14</v>
      </c>
      <c r="H284" s="42">
        <v>7</v>
      </c>
      <c r="I284" s="43">
        <v>79</v>
      </c>
      <c r="J284" s="44">
        <v>9</v>
      </c>
      <c r="K284" s="42">
        <v>6</v>
      </c>
      <c r="L284" s="42">
        <v>3</v>
      </c>
    </row>
    <row r="285" spans="1:12" s="31" customFormat="1" ht="25.5" customHeight="1">
      <c r="A285" s="23" t="s">
        <v>23</v>
      </c>
      <c r="B285" s="24">
        <v>59</v>
      </c>
      <c r="C285" s="24">
        <v>36</v>
      </c>
      <c r="D285" s="24">
        <v>23</v>
      </c>
      <c r="E285" s="25" t="s">
        <v>24</v>
      </c>
      <c r="F285" s="24">
        <v>114</v>
      </c>
      <c r="G285" s="24">
        <v>58</v>
      </c>
      <c r="H285" s="24">
        <v>56</v>
      </c>
      <c r="I285" s="25" t="s">
        <v>25</v>
      </c>
      <c r="J285" s="24">
        <v>56</v>
      </c>
      <c r="K285" s="24">
        <v>25</v>
      </c>
      <c r="L285" s="24">
        <v>31</v>
      </c>
    </row>
    <row r="286" spans="1:12" s="97" customFormat="1" ht="15.75" customHeight="1">
      <c r="A286" s="32">
        <v>10</v>
      </c>
      <c r="B286" s="33">
        <v>12</v>
      </c>
      <c r="C286" s="34">
        <v>7</v>
      </c>
      <c r="D286" s="34">
        <v>5</v>
      </c>
      <c r="E286" s="35">
        <v>45</v>
      </c>
      <c r="F286" s="33">
        <v>24</v>
      </c>
      <c r="G286" s="34">
        <v>13</v>
      </c>
      <c r="H286" s="34">
        <v>11</v>
      </c>
      <c r="I286" s="35">
        <v>80</v>
      </c>
      <c r="J286" s="33">
        <v>11</v>
      </c>
      <c r="K286" s="34">
        <v>8</v>
      </c>
      <c r="L286" s="34">
        <v>3</v>
      </c>
    </row>
    <row r="287" spans="1:12" s="97" customFormat="1" ht="15.75" customHeight="1">
      <c r="A287" s="32">
        <v>11</v>
      </c>
      <c r="B287" s="33">
        <v>11</v>
      </c>
      <c r="C287" s="34">
        <v>9</v>
      </c>
      <c r="D287" s="34">
        <v>2</v>
      </c>
      <c r="E287" s="35">
        <v>46</v>
      </c>
      <c r="F287" s="33">
        <v>18</v>
      </c>
      <c r="G287" s="34">
        <v>8</v>
      </c>
      <c r="H287" s="34">
        <v>10</v>
      </c>
      <c r="I287" s="35">
        <v>81</v>
      </c>
      <c r="J287" s="33">
        <v>12</v>
      </c>
      <c r="K287" s="34">
        <v>6</v>
      </c>
      <c r="L287" s="34">
        <v>6</v>
      </c>
    </row>
    <row r="288" spans="1:12" s="97" customFormat="1" ht="15.75" customHeight="1">
      <c r="A288" s="32">
        <v>12</v>
      </c>
      <c r="B288" s="33">
        <v>7</v>
      </c>
      <c r="C288" s="34">
        <v>5</v>
      </c>
      <c r="D288" s="34">
        <v>2</v>
      </c>
      <c r="E288" s="35">
        <v>47</v>
      </c>
      <c r="F288" s="33">
        <v>25</v>
      </c>
      <c r="G288" s="34">
        <v>13</v>
      </c>
      <c r="H288" s="34">
        <v>12</v>
      </c>
      <c r="I288" s="35">
        <v>82</v>
      </c>
      <c r="J288" s="33">
        <v>14</v>
      </c>
      <c r="K288" s="34">
        <v>3</v>
      </c>
      <c r="L288" s="34">
        <v>11</v>
      </c>
    </row>
    <row r="289" spans="1:12" s="97" customFormat="1" ht="15.75" customHeight="1">
      <c r="A289" s="32">
        <v>13</v>
      </c>
      <c r="B289" s="33">
        <v>11</v>
      </c>
      <c r="C289" s="34">
        <v>6</v>
      </c>
      <c r="D289" s="34">
        <v>5</v>
      </c>
      <c r="E289" s="35">
        <v>48</v>
      </c>
      <c r="F289" s="33">
        <v>18</v>
      </c>
      <c r="G289" s="34">
        <v>10</v>
      </c>
      <c r="H289" s="34">
        <v>8</v>
      </c>
      <c r="I289" s="35">
        <v>83</v>
      </c>
      <c r="J289" s="33">
        <v>13</v>
      </c>
      <c r="K289" s="34">
        <v>6</v>
      </c>
      <c r="L289" s="34">
        <v>7</v>
      </c>
    </row>
    <row r="290" spans="1:12" s="97" customFormat="1" ht="18" customHeight="1">
      <c r="A290" s="40">
        <v>14</v>
      </c>
      <c r="B290" s="44">
        <v>18</v>
      </c>
      <c r="C290" s="42">
        <v>9</v>
      </c>
      <c r="D290" s="42">
        <v>9</v>
      </c>
      <c r="E290" s="43">
        <v>49</v>
      </c>
      <c r="F290" s="44">
        <v>29</v>
      </c>
      <c r="G290" s="42">
        <v>14</v>
      </c>
      <c r="H290" s="42">
        <v>15</v>
      </c>
      <c r="I290" s="43">
        <v>84</v>
      </c>
      <c r="J290" s="44">
        <v>6</v>
      </c>
      <c r="K290" s="42">
        <v>2</v>
      </c>
      <c r="L290" s="42">
        <v>4</v>
      </c>
    </row>
    <row r="291" spans="1:12" s="31" customFormat="1" ht="25.5" customHeight="1">
      <c r="A291" s="23" t="s">
        <v>26</v>
      </c>
      <c r="B291" s="24">
        <v>59</v>
      </c>
      <c r="C291" s="24">
        <v>30</v>
      </c>
      <c r="D291" s="24">
        <v>29</v>
      </c>
      <c r="E291" s="25" t="s">
        <v>27</v>
      </c>
      <c r="F291" s="24">
        <v>99</v>
      </c>
      <c r="G291" s="24">
        <v>46</v>
      </c>
      <c r="H291" s="24">
        <v>53</v>
      </c>
      <c r="I291" s="25" t="s">
        <v>28</v>
      </c>
      <c r="J291" s="24">
        <v>34</v>
      </c>
      <c r="K291" s="24">
        <v>13</v>
      </c>
      <c r="L291" s="24">
        <v>21</v>
      </c>
    </row>
    <row r="292" spans="1:12" s="97" customFormat="1" ht="15.75" customHeight="1">
      <c r="A292" s="32">
        <v>15</v>
      </c>
      <c r="B292" s="33">
        <v>13</v>
      </c>
      <c r="C292" s="34">
        <v>3</v>
      </c>
      <c r="D292" s="34">
        <v>10</v>
      </c>
      <c r="E292" s="35">
        <v>50</v>
      </c>
      <c r="F292" s="33">
        <v>17</v>
      </c>
      <c r="G292" s="34">
        <v>7</v>
      </c>
      <c r="H292" s="34">
        <v>10</v>
      </c>
      <c r="I292" s="35">
        <v>85</v>
      </c>
      <c r="J292" s="33">
        <v>10</v>
      </c>
      <c r="K292" s="34">
        <v>2</v>
      </c>
      <c r="L292" s="34">
        <v>8</v>
      </c>
    </row>
    <row r="293" spans="1:12" s="97" customFormat="1" ht="15.75" customHeight="1">
      <c r="A293" s="32">
        <v>16</v>
      </c>
      <c r="B293" s="33">
        <v>15</v>
      </c>
      <c r="C293" s="34">
        <v>7</v>
      </c>
      <c r="D293" s="34">
        <v>8</v>
      </c>
      <c r="E293" s="35">
        <v>51</v>
      </c>
      <c r="F293" s="33">
        <v>25</v>
      </c>
      <c r="G293" s="34">
        <v>11</v>
      </c>
      <c r="H293" s="34">
        <v>14</v>
      </c>
      <c r="I293" s="35">
        <v>86</v>
      </c>
      <c r="J293" s="33">
        <v>4</v>
      </c>
      <c r="K293" s="34">
        <v>1</v>
      </c>
      <c r="L293" s="34">
        <v>3</v>
      </c>
    </row>
    <row r="294" spans="1:12" s="97" customFormat="1" ht="15.75" customHeight="1">
      <c r="A294" s="32">
        <v>17</v>
      </c>
      <c r="B294" s="33">
        <v>15</v>
      </c>
      <c r="C294" s="34">
        <v>9</v>
      </c>
      <c r="D294" s="34">
        <v>6</v>
      </c>
      <c r="E294" s="35">
        <v>52</v>
      </c>
      <c r="F294" s="33">
        <v>21</v>
      </c>
      <c r="G294" s="34">
        <v>11</v>
      </c>
      <c r="H294" s="34">
        <v>10</v>
      </c>
      <c r="I294" s="35">
        <v>87</v>
      </c>
      <c r="J294" s="33">
        <v>8</v>
      </c>
      <c r="K294" s="34">
        <v>4</v>
      </c>
      <c r="L294" s="34">
        <v>4</v>
      </c>
    </row>
    <row r="295" spans="1:12" s="97" customFormat="1" ht="15.75" customHeight="1">
      <c r="A295" s="32">
        <v>18</v>
      </c>
      <c r="B295" s="33">
        <v>10</v>
      </c>
      <c r="C295" s="34">
        <v>7</v>
      </c>
      <c r="D295" s="34">
        <v>3</v>
      </c>
      <c r="E295" s="35">
        <v>53</v>
      </c>
      <c r="F295" s="33">
        <v>13</v>
      </c>
      <c r="G295" s="34">
        <v>5</v>
      </c>
      <c r="H295" s="34">
        <v>8</v>
      </c>
      <c r="I295" s="35">
        <v>88</v>
      </c>
      <c r="J295" s="33">
        <v>4</v>
      </c>
      <c r="K295" s="34">
        <v>1</v>
      </c>
      <c r="L295" s="34">
        <v>3</v>
      </c>
    </row>
    <row r="296" spans="1:12" s="97" customFormat="1" ht="18" customHeight="1">
      <c r="A296" s="40">
        <v>19</v>
      </c>
      <c r="B296" s="44">
        <v>6</v>
      </c>
      <c r="C296" s="42">
        <v>4</v>
      </c>
      <c r="D296" s="42">
        <v>2</v>
      </c>
      <c r="E296" s="43">
        <v>54</v>
      </c>
      <c r="F296" s="44">
        <v>23</v>
      </c>
      <c r="G296" s="42">
        <v>12</v>
      </c>
      <c r="H296" s="42">
        <v>11</v>
      </c>
      <c r="I296" s="43">
        <v>89</v>
      </c>
      <c r="J296" s="44">
        <v>8</v>
      </c>
      <c r="K296" s="42">
        <v>5</v>
      </c>
      <c r="L296" s="42">
        <v>3</v>
      </c>
    </row>
    <row r="297" spans="1:12" s="31" customFormat="1" ht="25.5" customHeight="1">
      <c r="A297" s="23" t="s">
        <v>29</v>
      </c>
      <c r="B297" s="24">
        <v>66</v>
      </c>
      <c r="C297" s="24">
        <v>28</v>
      </c>
      <c r="D297" s="24">
        <v>38</v>
      </c>
      <c r="E297" s="25" t="s">
        <v>30</v>
      </c>
      <c r="F297" s="24">
        <v>108</v>
      </c>
      <c r="G297" s="24">
        <v>60</v>
      </c>
      <c r="H297" s="24">
        <v>48</v>
      </c>
      <c r="I297" s="25" t="s">
        <v>31</v>
      </c>
      <c r="J297" s="24">
        <v>16</v>
      </c>
      <c r="K297" s="24">
        <v>10</v>
      </c>
      <c r="L297" s="24">
        <v>6</v>
      </c>
    </row>
    <row r="298" spans="1:12" s="97" customFormat="1" ht="15.75" customHeight="1">
      <c r="A298" s="32">
        <v>20</v>
      </c>
      <c r="B298" s="33">
        <v>11</v>
      </c>
      <c r="C298" s="34">
        <v>5</v>
      </c>
      <c r="D298" s="34">
        <v>6</v>
      </c>
      <c r="E298" s="35">
        <v>55</v>
      </c>
      <c r="F298" s="33">
        <v>16</v>
      </c>
      <c r="G298" s="34">
        <v>9</v>
      </c>
      <c r="H298" s="34">
        <v>7</v>
      </c>
      <c r="I298" s="35">
        <v>90</v>
      </c>
      <c r="J298" s="33">
        <v>4</v>
      </c>
      <c r="K298" s="34">
        <v>2</v>
      </c>
      <c r="L298" s="34">
        <v>2</v>
      </c>
    </row>
    <row r="299" spans="1:12" s="97" customFormat="1" ht="15.75" customHeight="1">
      <c r="A299" s="32">
        <v>21</v>
      </c>
      <c r="B299" s="33">
        <v>15</v>
      </c>
      <c r="C299" s="34">
        <v>5</v>
      </c>
      <c r="D299" s="34">
        <v>10</v>
      </c>
      <c r="E299" s="35">
        <v>56</v>
      </c>
      <c r="F299" s="33">
        <v>22</v>
      </c>
      <c r="G299" s="34">
        <v>15</v>
      </c>
      <c r="H299" s="34">
        <v>7</v>
      </c>
      <c r="I299" s="35">
        <v>91</v>
      </c>
      <c r="J299" s="33">
        <v>3</v>
      </c>
      <c r="K299" s="34">
        <v>2</v>
      </c>
      <c r="L299" s="34">
        <v>1</v>
      </c>
    </row>
    <row r="300" spans="1:12" s="97" customFormat="1" ht="15.75" customHeight="1">
      <c r="A300" s="32">
        <v>22</v>
      </c>
      <c r="B300" s="33">
        <v>9</v>
      </c>
      <c r="C300" s="34">
        <v>6</v>
      </c>
      <c r="D300" s="34">
        <v>3</v>
      </c>
      <c r="E300" s="35">
        <v>57</v>
      </c>
      <c r="F300" s="33">
        <v>20</v>
      </c>
      <c r="G300" s="34">
        <v>11</v>
      </c>
      <c r="H300" s="34">
        <v>9</v>
      </c>
      <c r="I300" s="35">
        <v>92</v>
      </c>
      <c r="J300" s="33">
        <v>5</v>
      </c>
      <c r="K300" s="34">
        <v>5</v>
      </c>
      <c r="L300" s="34">
        <v>0</v>
      </c>
    </row>
    <row r="301" spans="1:12" s="97" customFormat="1" ht="15.75" customHeight="1">
      <c r="A301" s="32">
        <v>23</v>
      </c>
      <c r="B301" s="33">
        <v>18</v>
      </c>
      <c r="C301" s="34">
        <v>7</v>
      </c>
      <c r="D301" s="34">
        <v>11</v>
      </c>
      <c r="E301" s="35">
        <v>58</v>
      </c>
      <c r="F301" s="33">
        <v>18</v>
      </c>
      <c r="G301" s="34">
        <v>11</v>
      </c>
      <c r="H301" s="34">
        <v>7</v>
      </c>
      <c r="I301" s="35">
        <v>93</v>
      </c>
      <c r="J301" s="33">
        <v>1</v>
      </c>
      <c r="K301" s="34">
        <v>0</v>
      </c>
      <c r="L301" s="34">
        <v>1</v>
      </c>
    </row>
    <row r="302" spans="1:12" s="97" customFormat="1" ht="18" customHeight="1">
      <c r="A302" s="40">
        <v>24</v>
      </c>
      <c r="B302" s="44">
        <v>13</v>
      </c>
      <c r="C302" s="42">
        <v>5</v>
      </c>
      <c r="D302" s="42">
        <v>8</v>
      </c>
      <c r="E302" s="43">
        <v>59</v>
      </c>
      <c r="F302" s="44">
        <v>32</v>
      </c>
      <c r="G302" s="42">
        <v>14</v>
      </c>
      <c r="H302" s="42">
        <v>18</v>
      </c>
      <c r="I302" s="43">
        <v>94</v>
      </c>
      <c r="J302" s="44">
        <v>3</v>
      </c>
      <c r="K302" s="42">
        <v>1</v>
      </c>
      <c r="L302" s="42">
        <v>2</v>
      </c>
    </row>
    <row r="303" spans="1:12" s="31" customFormat="1" ht="25.5" customHeight="1">
      <c r="A303" s="23" t="s">
        <v>32</v>
      </c>
      <c r="B303" s="24">
        <v>70</v>
      </c>
      <c r="C303" s="24">
        <v>28</v>
      </c>
      <c r="D303" s="24">
        <v>42</v>
      </c>
      <c r="E303" s="25" t="s">
        <v>33</v>
      </c>
      <c r="F303" s="24">
        <v>89</v>
      </c>
      <c r="G303" s="24">
        <v>46</v>
      </c>
      <c r="H303" s="24">
        <v>43</v>
      </c>
      <c r="I303" s="64" t="s">
        <v>34</v>
      </c>
      <c r="J303" s="24">
        <v>1</v>
      </c>
      <c r="K303" s="24">
        <v>0</v>
      </c>
      <c r="L303" s="24">
        <v>1</v>
      </c>
    </row>
    <row r="304" spans="1:12" s="97" customFormat="1" ht="15.75" customHeight="1">
      <c r="A304" s="32">
        <v>25</v>
      </c>
      <c r="B304" s="33">
        <v>14</v>
      </c>
      <c r="C304" s="34">
        <v>4</v>
      </c>
      <c r="D304" s="34">
        <v>10</v>
      </c>
      <c r="E304" s="35">
        <v>60</v>
      </c>
      <c r="F304" s="33">
        <v>17</v>
      </c>
      <c r="G304" s="34">
        <v>9</v>
      </c>
      <c r="H304" s="34">
        <v>8</v>
      </c>
      <c r="I304" s="35">
        <v>95</v>
      </c>
      <c r="J304" s="33">
        <v>1</v>
      </c>
      <c r="K304" s="34">
        <v>0</v>
      </c>
      <c r="L304" s="34">
        <v>1</v>
      </c>
    </row>
    <row r="305" spans="1:13" s="97" customFormat="1" ht="15.75" customHeight="1">
      <c r="A305" s="32">
        <v>26</v>
      </c>
      <c r="B305" s="33">
        <v>17</v>
      </c>
      <c r="C305" s="34">
        <v>9</v>
      </c>
      <c r="D305" s="34">
        <v>8</v>
      </c>
      <c r="E305" s="35">
        <v>61</v>
      </c>
      <c r="F305" s="33">
        <v>24</v>
      </c>
      <c r="G305" s="34">
        <v>13</v>
      </c>
      <c r="H305" s="34">
        <v>11</v>
      </c>
      <c r="I305" s="35">
        <v>96</v>
      </c>
      <c r="J305" s="33">
        <v>0</v>
      </c>
      <c r="K305" s="34">
        <v>0</v>
      </c>
      <c r="L305" s="34">
        <v>0</v>
      </c>
    </row>
    <row r="306" spans="1:13" s="97" customFormat="1" ht="15.75" customHeight="1">
      <c r="A306" s="32">
        <v>27</v>
      </c>
      <c r="B306" s="33">
        <v>8</v>
      </c>
      <c r="C306" s="34">
        <v>2</v>
      </c>
      <c r="D306" s="34">
        <v>6</v>
      </c>
      <c r="E306" s="35">
        <v>62</v>
      </c>
      <c r="F306" s="33">
        <v>17</v>
      </c>
      <c r="G306" s="34">
        <v>8</v>
      </c>
      <c r="H306" s="34">
        <v>9</v>
      </c>
      <c r="I306" s="35">
        <v>97</v>
      </c>
      <c r="J306" s="33">
        <v>0</v>
      </c>
      <c r="K306" s="34">
        <v>0</v>
      </c>
      <c r="L306" s="34">
        <v>0</v>
      </c>
    </row>
    <row r="307" spans="1:13" s="97" customFormat="1" ht="15.75" customHeight="1">
      <c r="A307" s="32">
        <v>28</v>
      </c>
      <c r="B307" s="33">
        <v>14</v>
      </c>
      <c r="C307" s="34">
        <v>6</v>
      </c>
      <c r="D307" s="34">
        <v>8</v>
      </c>
      <c r="E307" s="35">
        <v>63</v>
      </c>
      <c r="F307" s="33">
        <v>10</v>
      </c>
      <c r="G307" s="34">
        <v>6</v>
      </c>
      <c r="H307" s="34">
        <v>4</v>
      </c>
      <c r="I307" s="35">
        <v>98</v>
      </c>
      <c r="J307" s="33">
        <v>0</v>
      </c>
      <c r="K307" s="34">
        <v>0</v>
      </c>
      <c r="L307" s="34">
        <v>0</v>
      </c>
    </row>
    <row r="308" spans="1:13" s="97" customFormat="1" ht="18" customHeight="1">
      <c r="A308" s="40">
        <v>29</v>
      </c>
      <c r="B308" s="44">
        <v>17</v>
      </c>
      <c r="C308" s="42">
        <v>7</v>
      </c>
      <c r="D308" s="42">
        <v>10</v>
      </c>
      <c r="E308" s="43">
        <v>64</v>
      </c>
      <c r="F308" s="44">
        <v>21</v>
      </c>
      <c r="G308" s="42">
        <v>10</v>
      </c>
      <c r="H308" s="42">
        <v>11</v>
      </c>
      <c r="I308" s="35">
        <v>99</v>
      </c>
      <c r="J308" s="33">
        <v>0</v>
      </c>
      <c r="K308" s="34">
        <v>0</v>
      </c>
      <c r="L308" s="34">
        <v>0</v>
      </c>
    </row>
    <row r="309" spans="1:13" s="31" customFormat="1" ht="25.5" customHeight="1">
      <c r="A309" s="23" t="s">
        <v>35</v>
      </c>
      <c r="B309" s="24">
        <v>92</v>
      </c>
      <c r="C309" s="24">
        <v>47</v>
      </c>
      <c r="D309" s="24">
        <v>45</v>
      </c>
      <c r="E309" s="25" t="s">
        <v>36</v>
      </c>
      <c r="F309" s="24">
        <v>98</v>
      </c>
      <c r="G309" s="24">
        <v>43</v>
      </c>
      <c r="H309" s="24">
        <v>55</v>
      </c>
      <c r="I309" s="68">
        <v>100</v>
      </c>
      <c r="J309" s="69">
        <v>0</v>
      </c>
      <c r="K309" s="70">
        <v>0</v>
      </c>
      <c r="L309" s="70">
        <v>0</v>
      </c>
    </row>
    <row r="310" spans="1:13" s="97" customFormat="1" ht="15.75" customHeight="1">
      <c r="A310" s="32">
        <v>30</v>
      </c>
      <c r="B310" s="33">
        <v>15</v>
      </c>
      <c r="C310" s="34">
        <v>8</v>
      </c>
      <c r="D310" s="34">
        <v>7</v>
      </c>
      <c r="E310" s="35">
        <v>65</v>
      </c>
      <c r="F310" s="33">
        <v>27</v>
      </c>
      <c r="G310" s="34">
        <v>14</v>
      </c>
      <c r="H310" s="34">
        <v>13</v>
      </c>
      <c r="I310" s="35">
        <v>101</v>
      </c>
      <c r="J310" s="33">
        <v>0</v>
      </c>
      <c r="K310" s="34">
        <v>0</v>
      </c>
      <c r="L310" s="34">
        <v>0</v>
      </c>
    </row>
    <row r="311" spans="1:13" s="97" customFormat="1" ht="15.75" customHeight="1">
      <c r="A311" s="32">
        <v>31</v>
      </c>
      <c r="B311" s="33">
        <v>14</v>
      </c>
      <c r="C311" s="34">
        <v>6</v>
      </c>
      <c r="D311" s="34">
        <v>8</v>
      </c>
      <c r="E311" s="35">
        <v>66</v>
      </c>
      <c r="F311" s="33">
        <v>23</v>
      </c>
      <c r="G311" s="34">
        <v>7</v>
      </c>
      <c r="H311" s="34">
        <v>16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15</v>
      </c>
      <c r="C312" s="34">
        <v>7</v>
      </c>
      <c r="D312" s="34">
        <v>8</v>
      </c>
      <c r="E312" s="35">
        <v>67</v>
      </c>
      <c r="F312" s="33">
        <v>17</v>
      </c>
      <c r="G312" s="34">
        <v>7</v>
      </c>
      <c r="H312" s="34">
        <v>10</v>
      </c>
      <c r="I312" s="35">
        <v>103</v>
      </c>
      <c r="J312" s="33">
        <v>0</v>
      </c>
      <c r="K312" s="34">
        <v>0</v>
      </c>
      <c r="L312" s="34">
        <v>0</v>
      </c>
    </row>
    <row r="313" spans="1:13" s="97" customFormat="1" ht="15.75" customHeight="1">
      <c r="A313" s="32">
        <v>33</v>
      </c>
      <c r="B313" s="33">
        <v>29</v>
      </c>
      <c r="C313" s="34">
        <v>14</v>
      </c>
      <c r="D313" s="34">
        <v>15</v>
      </c>
      <c r="E313" s="35">
        <v>68</v>
      </c>
      <c r="F313" s="33">
        <v>16</v>
      </c>
      <c r="G313" s="34">
        <v>11</v>
      </c>
      <c r="H313" s="34">
        <v>5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19</v>
      </c>
      <c r="C314" s="34">
        <v>12</v>
      </c>
      <c r="D314" s="34">
        <v>7</v>
      </c>
      <c r="E314" s="35">
        <v>69</v>
      </c>
      <c r="F314" s="33">
        <v>15</v>
      </c>
      <c r="G314" s="34">
        <v>4</v>
      </c>
      <c r="H314" s="34">
        <v>11</v>
      </c>
      <c r="I314" s="75" t="s">
        <v>8</v>
      </c>
      <c r="J314" s="69">
        <v>1404</v>
      </c>
      <c r="K314" s="69">
        <v>683</v>
      </c>
      <c r="L314" s="69">
        <v>721</v>
      </c>
    </row>
    <row r="315" spans="1:13" s="106" customFormat="1" ht="24" customHeight="1" thickTop="1" thickBot="1">
      <c r="A315" s="81" t="s">
        <v>38</v>
      </c>
      <c r="B315" s="82">
        <v>182</v>
      </c>
      <c r="C315" s="83">
        <v>95</v>
      </c>
      <c r="D315" s="83">
        <v>87</v>
      </c>
      <c r="E315" s="84" t="s">
        <v>39</v>
      </c>
      <c r="F315" s="83">
        <v>889</v>
      </c>
      <c r="G315" s="83">
        <v>440</v>
      </c>
      <c r="H315" s="83">
        <v>449</v>
      </c>
      <c r="I315" s="85" t="s">
        <v>40</v>
      </c>
      <c r="J315" s="83">
        <v>333</v>
      </c>
      <c r="K315" s="83">
        <v>148</v>
      </c>
      <c r="L315" s="83">
        <v>185</v>
      </c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123</v>
      </c>
      <c r="L316" s="9"/>
      <c r="M316" s="97" t="s">
        <v>256</v>
      </c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70</v>
      </c>
      <c r="C318" s="24">
        <v>41</v>
      </c>
      <c r="D318" s="24">
        <v>29</v>
      </c>
      <c r="E318" s="25" t="s">
        <v>10</v>
      </c>
      <c r="F318" s="24">
        <v>89</v>
      </c>
      <c r="G318" s="24">
        <v>43</v>
      </c>
      <c r="H318" s="24">
        <v>46</v>
      </c>
      <c r="I318" s="25" t="s">
        <v>11</v>
      </c>
      <c r="J318" s="24">
        <v>123</v>
      </c>
      <c r="K318" s="24">
        <v>65</v>
      </c>
      <c r="L318" s="24">
        <v>58</v>
      </c>
    </row>
    <row r="319" spans="1:13" s="97" customFormat="1" ht="15.75" customHeight="1">
      <c r="A319" s="32">
        <v>0</v>
      </c>
      <c r="B319" s="33">
        <v>22</v>
      </c>
      <c r="C319" s="34">
        <v>11</v>
      </c>
      <c r="D319" s="34">
        <v>11</v>
      </c>
      <c r="E319" s="35">
        <v>35</v>
      </c>
      <c r="F319" s="33">
        <v>14</v>
      </c>
      <c r="G319" s="34">
        <v>8</v>
      </c>
      <c r="H319" s="34">
        <v>6</v>
      </c>
      <c r="I319" s="35">
        <v>70</v>
      </c>
      <c r="J319" s="33">
        <v>29</v>
      </c>
      <c r="K319" s="34">
        <v>17</v>
      </c>
      <c r="L319" s="34">
        <v>12</v>
      </c>
    </row>
    <row r="320" spans="1:13" s="97" customFormat="1" ht="15.75" customHeight="1">
      <c r="A320" s="32">
        <v>1</v>
      </c>
      <c r="B320" s="33">
        <v>7</v>
      </c>
      <c r="C320" s="34">
        <v>5</v>
      </c>
      <c r="D320" s="34">
        <v>2</v>
      </c>
      <c r="E320" s="35">
        <v>36</v>
      </c>
      <c r="F320" s="33">
        <v>16</v>
      </c>
      <c r="G320" s="34">
        <v>9</v>
      </c>
      <c r="H320" s="34">
        <v>7</v>
      </c>
      <c r="I320" s="35">
        <v>71</v>
      </c>
      <c r="J320" s="33">
        <v>16</v>
      </c>
      <c r="K320" s="34">
        <v>9</v>
      </c>
      <c r="L320" s="34">
        <v>7</v>
      </c>
    </row>
    <row r="321" spans="1:12" s="97" customFormat="1" ht="15.75" customHeight="1">
      <c r="A321" s="32">
        <v>2</v>
      </c>
      <c r="B321" s="33">
        <v>18</v>
      </c>
      <c r="C321" s="34">
        <v>8</v>
      </c>
      <c r="D321" s="34">
        <v>10</v>
      </c>
      <c r="E321" s="35">
        <v>37</v>
      </c>
      <c r="F321" s="33">
        <v>19</v>
      </c>
      <c r="G321" s="34">
        <v>8</v>
      </c>
      <c r="H321" s="34">
        <v>11</v>
      </c>
      <c r="I321" s="35">
        <v>72</v>
      </c>
      <c r="J321" s="33">
        <v>22</v>
      </c>
      <c r="K321" s="34">
        <v>9</v>
      </c>
      <c r="L321" s="34">
        <v>13</v>
      </c>
    </row>
    <row r="322" spans="1:12" s="97" customFormat="1" ht="15.75" customHeight="1">
      <c r="A322" s="32">
        <v>3</v>
      </c>
      <c r="B322" s="33">
        <v>8</v>
      </c>
      <c r="C322" s="34">
        <v>5</v>
      </c>
      <c r="D322" s="34">
        <v>3</v>
      </c>
      <c r="E322" s="35">
        <v>38</v>
      </c>
      <c r="F322" s="33">
        <v>20</v>
      </c>
      <c r="G322" s="34">
        <v>9</v>
      </c>
      <c r="H322" s="34">
        <v>11</v>
      </c>
      <c r="I322" s="35">
        <v>73</v>
      </c>
      <c r="J322" s="33">
        <v>30</v>
      </c>
      <c r="K322" s="34">
        <v>12</v>
      </c>
      <c r="L322" s="34">
        <v>18</v>
      </c>
    </row>
    <row r="323" spans="1:12" s="97" customFormat="1" ht="18" customHeight="1">
      <c r="A323" s="40">
        <v>4</v>
      </c>
      <c r="B323" s="41">
        <v>15</v>
      </c>
      <c r="C323" s="42">
        <v>12</v>
      </c>
      <c r="D323" s="42">
        <v>3</v>
      </c>
      <c r="E323" s="43">
        <v>39</v>
      </c>
      <c r="F323" s="44">
        <v>20</v>
      </c>
      <c r="G323" s="42">
        <v>9</v>
      </c>
      <c r="H323" s="42">
        <v>11</v>
      </c>
      <c r="I323" s="43">
        <v>74</v>
      </c>
      <c r="J323" s="44">
        <v>26</v>
      </c>
      <c r="K323" s="42">
        <v>18</v>
      </c>
      <c r="L323" s="42">
        <v>8</v>
      </c>
    </row>
    <row r="324" spans="1:12" s="31" customFormat="1" ht="25.5" customHeight="1">
      <c r="A324" s="23" t="s">
        <v>13</v>
      </c>
      <c r="B324" s="24">
        <v>68</v>
      </c>
      <c r="C324" s="24">
        <v>34</v>
      </c>
      <c r="D324" s="24">
        <v>34</v>
      </c>
      <c r="E324" s="25" t="s">
        <v>14</v>
      </c>
      <c r="F324" s="24">
        <v>116</v>
      </c>
      <c r="G324" s="24">
        <v>55</v>
      </c>
      <c r="H324" s="24">
        <v>61</v>
      </c>
      <c r="I324" s="25" t="s">
        <v>15</v>
      </c>
      <c r="J324" s="24">
        <v>126</v>
      </c>
      <c r="K324" s="24">
        <v>59</v>
      </c>
      <c r="L324" s="24">
        <v>67</v>
      </c>
    </row>
    <row r="325" spans="1:12" s="97" customFormat="1" ht="15.75" customHeight="1">
      <c r="A325" s="32">
        <v>5</v>
      </c>
      <c r="B325" s="33">
        <v>12</v>
      </c>
      <c r="C325" s="34">
        <v>7</v>
      </c>
      <c r="D325" s="34">
        <v>5</v>
      </c>
      <c r="E325" s="35">
        <v>40</v>
      </c>
      <c r="F325" s="33">
        <v>12</v>
      </c>
      <c r="G325" s="34">
        <v>7</v>
      </c>
      <c r="H325" s="34">
        <v>5</v>
      </c>
      <c r="I325" s="35">
        <v>75</v>
      </c>
      <c r="J325" s="33">
        <v>19</v>
      </c>
      <c r="K325" s="34">
        <v>9</v>
      </c>
      <c r="L325" s="34">
        <v>10</v>
      </c>
    </row>
    <row r="326" spans="1:12" s="97" customFormat="1" ht="15.75" customHeight="1">
      <c r="A326" s="32">
        <v>6</v>
      </c>
      <c r="B326" s="33">
        <v>18</v>
      </c>
      <c r="C326" s="34">
        <v>7</v>
      </c>
      <c r="D326" s="34">
        <v>11</v>
      </c>
      <c r="E326" s="35">
        <v>41</v>
      </c>
      <c r="F326" s="33">
        <v>15</v>
      </c>
      <c r="G326" s="34">
        <v>7</v>
      </c>
      <c r="H326" s="34">
        <v>8</v>
      </c>
      <c r="I326" s="35">
        <v>76</v>
      </c>
      <c r="J326" s="33">
        <v>33</v>
      </c>
      <c r="K326" s="34">
        <v>17</v>
      </c>
      <c r="L326" s="34">
        <v>16</v>
      </c>
    </row>
    <row r="327" spans="1:12" s="97" customFormat="1" ht="15.75" customHeight="1">
      <c r="A327" s="32">
        <v>7</v>
      </c>
      <c r="B327" s="33">
        <v>13</v>
      </c>
      <c r="C327" s="34">
        <v>7</v>
      </c>
      <c r="D327" s="34">
        <v>6</v>
      </c>
      <c r="E327" s="35">
        <v>42</v>
      </c>
      <c r="F327" s="33">
        <v>33</v>
      </c>
      <c r="G327" s="34">
        <v>17</v>
      </c>
      <c r="H327" s="34">
        <v>16</v>
      </c>
      <c r="I327" s="35">
        <v>77</v>
      </c>
      <c r="J327" s="33">
        <v>34</v>
      </c>
      <c r="K327" s="34">
        <v>15</v>
      </c>
      <c r="L327" s="34">
        <v>19</v>
      </c>
    </row>
    <row r="328" spans="1:12" s="97" customFormat="1" ht="15.75" customHeight="1">
      <c r="A328" s="32">
        <v>8</v>
      </c>
      <c r="B328" s="33">
        <v>12</v>
      </c>
      <c r="C328" s="34">
        <v>6</v>
      </c>
      <c r="D328" s="34">
        <v>6</v>
      </c>
      <c r="E328" s="35">
        <v>43</v>
      </c>
      <c r="F328" s="33">
        <v>28</v>
      </c>
      <c r="G328" s="34">
        <v>13</v>
      </c>
      <c r="H328" s="34">
        <v>15</v>
      </c>
      <c r="I328" s="35">
        <v>78</v>
      </c>
      <c r="J328" s="33">
        <v>18</v>
      </c>
      <c r="K328" s="34">
        <v>6</v>
      </c>
      <c r="L328" s="34">
        <v>12</v>
      </c>
    </row>
    <row r="329" spans="1:12" s="97" customFormat="1" ht="18" customHeight="1">
      <c r="A329" s="40">
        <v>9</v>
      </c>
      <c r="B329" s="44">
        <v>13</v>
      </c>
      <c r="C329" s="42">
        <v>7</v>
      </c>
      <c r="D329" s="42">
        <v>6</v>
      </c>
      <c r="E329" s="43">
        <v>44</v>
      </c>
      <c r="F329" s="44">
        <v>28</v>
      </c>
      <c r="G329" s="42">
        <v>11</v>
      </c>
      <c r="H329" s="42">
        <v>17</v>
      </c>
      <c r="I329" s="43">
        <v>79</v>
      </c>
      <c r="J329" s="44">
        <v>22</v>
      </c>
      <c r="K329" s="42">
        <v>12</v>
      </c>
      <c r="L329" s="42">
        <v>10</v>
      </c>
    </row>
    <row r="330" spans="1:12" s="31" customFormat="1" ht="25.5" customHeight="1">
      <c r="A330" s="23" t="s">
        <v>23</v>
      </c>
      <c r="B330" s="24">
        <v>69</v>
      </c>
      <c r="C330" s="24">
        <v>40</v>
      </c>
      <c r="D330" s="24">
        <v>29</v>
      </c>
      <c r="E330" s="25" t="s">
        <v>24</v>
      </c>
      <c r="F330" s="24">
        <v>155</v>
      </c>
      <c r="G330" s="24">
        <v>75</v>
      </c>
      <c r="H330" s="24">
        <v>80</v>
      </c>
      <c r="I330" s="25" t="s">
        <v>25</v>
      </c>
      <c r="J330" s="24">
        <v>82</v>
      </c>
      <c r="K330" s="24">
        <v>41</v>
      </c>
      <c r="L330" s="24">
        <v>41</v>
      </c>
    </row>
    <row r="331" spans="1:12" s="97" customFormat="1" ht="15.75" customHeight="1">
      <c r="A331" s="32">
        <v>10</v>
      </c>
      <c r="B331" s="33">
        <v>12</v>
      </c>
      <c r="C331" s="34">
        <v>4</v>
      </c>
      <c r="D331" s="34">
        <v>8</v>
      </c>
      <c r="E331" s="35">
        <v>45</v>
      </c>
      <c r="F331" s="33">
        <v>34</v>
      </c>
      <c r="G331" s="34">
        <v>17</v>
      </c>
      <c r="H331" s="34">
        <v>17</v>
      </c>
      <c r="I331" s="35">
        <v>80</v>
      </c>
      <c r="J331" s="33">
        <v>18</v>
      </c>
      <c r="K331" s="34">
        <v>11</v>
      </c>
      <c r="L331" s="34">
        <v>7</v>
      </c>
    </row>
    <row r="332" spans="1:12" s="97" customFormat="1" ht="15.75" customHeight="1">
      <c r="A332" s="32">
        <v>11</v>
      </c>
      <c r="B332" s="33">
        <v>11</v>
      </c>
      <c r="C332" s="34">
        <v>4</v>
      </c>
      <c r="D332" s="34">
        <v>7</v>
      </c>
      <c r="E332" s="35">
        <v>46</v>
      </c>
      <c r="F332" s="33">
        <v>32</v>
      </c>
      <c r="G332" s="34">
        <v>17</v>
      </c>
      <c r="H332" s="34">
        <v>15</v>
      </c>
      <c r="I332" s="35">
        <v>81</v>
      </c>
      <c r="J332" s="33">
        <v>21</v>
      </c>
      <c r="K332" s="34">
        <v>9</v>
      </c>
      <c r="L332" s="34">
        <v>12</v>
      </c>
    </row>
    <row r="333" spans="1:12" s="97" customFormat="1" ht="15.75" customHeight="1">
      <c r="A333" s="32">
        <v>12</v>
      </c>
      <c r="B333" s="33">
        <v>19</v>
      </c>
      <c r="C333" s="34">
        <v>14</v>
      </c>
      <c r="D333" s="34">
        <v>5</v>
      </c>
      <c r="E333" s="35">
        <v>47</v>
      </c>
      <c r="F333" s="33">
        <v>25</v>
      </c>
      <c r="G333" s="34">
        <v>9</v>
      </c>
      <c r="H333" s="34">
        <v>16</v>
      </c>
      <c r="I333" s="35">
        <v>82</v>
      </c>
      <c r="J333" s="33">
        <v>17</v>
      </c>
      <c r="K333" s="34">
        <v>8</v>
      </c>
      <c r="L333" s="34">
        <v>9</v>
      </c>
    </row>
    <row r="334" spans="1:12" s="97" customFormat="1" ht="15.75" customHeight="1">
      <c r="A334" s="32">
        <v>13</v>
      </c>
      <c r="B334" s="33">
        <v>11</v>
      </c>
      <c r="C334" s="34">
        <v>7</v>
      </c>
      <c r="D334" s="34">
        <v>4</v>
      </c>
      <c r="E334" s="35">
        <v>48</v>
      </c>
      <c r="F334" s="33">
        <v>32</v>
      </c>
      <c r="G334" s="34">
        <v>14</v>
      </c>
      <c r="H334" s="34">
        <v>18</v>
      </c>
      <c r="I334" s="35">
        <v>83</v>
      </c>
      <c r="J334" s="33">
        <v>11</v>
      </c>
      <c r="K334" s="34">
        <v>6</v>
      </c>
      <c r="L334" s="34">
        <v>5</v>
      </c>
    </row>
    <row r="335" spans="1:12" s="97" customFormat="1" ht="18" customHeight="1">
      <c r="A335" s="40">
        <v>14</v>
      </c>
      <c r="B335" s="44">
        <v>16</v>
      </c>
      <c r="C335" s="42">
        <v>11</v>
      </c>
      <c r="D335" s="42">
        <v>5</v>
      </c>
      <c r="E335" s="43">
        <v>49</v>
      </c>
      <c r="F335" s="44">
        <v>32</v>
      </c>
      <c r="G335" s="42">
        <v>18</v>
      </c>
      <c r="H335" s="42">
        <v>14</v>
      </c>
      <c r="I335" s="43">
        <v>84</v>
      </c>
      <c r="J335" s="44">
        <v>15</v>
      </c>
      <c r="K335" s="42">
        <v>7</v>
      </c>
      <c r="L335" s="42">
        <v>8</v>
      </c>
    </row>
    <row r="336" spans="1:12" s="31" customFormat="1" ht="25.5" customHeight="1">
      <c r="A336" s="23" t="s">
        <v>26</v>
      </c>
      <c r="B336" s="24">
        <v>101</v>
      </c>
      <c r="C336" s="24">
        <v>51</v>
      </c>
      <c r="D336" s="24">
        <v>50</v>
      </c>
      <c r="E336" s="25" t="s">
        <v>27</v>
      </c>
      <c r="F336" s="24">
        <v>132</v>
      </c>
      <c r="G336" s="24">
        <v>66</v>
      </c>
      <c r="H336" s="24">
        <v>66</v>
      </c>
      <c r="I336" s="25" t="s">
        <v>28</v>
      </c>
      <c r="J336" s="24">
        <v>51</v>
      </c>
      <c r="K336" s="24">
        <v>25</v>
      </c>
      <c r="L336" s="24">
        <v>26</v>
      </c>
    </row>
    <row r="337" spans="1:12" s="97" customFormat="1" ht="15.75" customHeight="1">
      <c r="A337" s="32">
        <v>15</v>
      </c>
      <c r="B337" s="33">
        <v>24</v>
      </c>
      <c r="C337" s="34">
        <v>17</v>
      </c>
      <c r="D337" s="34">
        <v>7</v>
      </c>
      <c r="E337" s="35">
        <v>50</v>
      </c>
      <c r="F337" s="33">
        <v>32</v>
      </c>
      <c r="G337" s="34">
        <v>13</v>
      </c>
      <c r="H337" s="34">
        <v>19</v>
      </c>
      <c r="I337" s="35">
        <v>85</v>
      </c>
      <c r="J337" s="33">
        <v>13</v>
      </c>
      <c r="K337" s="34">
        <v>8</v>
      </c>
      <c r="L337" s="34">
        <v>5</v>
      </c>
    </row>
    <row r="338" spans="1:12" s="97" customFormat="1" ht="15.75" customHeight="1">
      <c r="A338" s="32">
        <v>16</v>
      </c>
      <c r="B338" s="33">
        <v>16</v>
      </c>
      <c r="C338" s="34">
        <v>7</v>
      </c>
      <c r="D338" s="34">
        <v>9</v>
      </c>
      <c r="E338" s="35">
        <v>51</v>
      </c>
      <c r="F338" s="33">
        <v>22</v>
      </c>
      <c r="G338" s="34">
        <v>9</v>
      </c>
      <c r="H338" s="34">
        <v>13</v>
      </c>
      <c r="I338" s="35">
        <v>86</v>
      </c>
      <c r="J338" s="33">
        <v>12</v>
      </c>
      <c r="K338" s="34">
        <v>3</v>
      </c>
      <c r="L338" s="34">
        <v>9</v>
      </c>
    </row>
    <row r="339" spans="1:12" s="97" customFormat="1" ht="15.75" customHeight="1">
      <c r="A339" s="32">
        <v>17</v>
      </c>
      <c r="B339" s="33">
        <v>30</v>
      </c>
      <c r="C339" s="34">
        <v>14</v>
      </c>
      <c r="D339" s="34">
        <v>16</v>
      </c>
      <c r="E339" s="35">
        <v>52</v>
      </c>
      <c r="F339" s="33">
        <v>28</v>
      </c>
      <c r="G339" s="34">
        <v>16</v>
      </c>
      <c r="H339" s="34">
        <v>12</v>
      </c>
      <c r="I339" s="35">
        <v>87</v>
      </c>
      <c r="J339" s="33">
        <v>12</v>
      </c>
      <c r="K339" s="34">
        <v>6</v>
      </c>
      <c r="L339" s="34">
        <v>6</v>
      </c>
    </row>
    <row r="340" spans="1:12" s="97" customFormat="1" ht="15.75" customHeight="1">
      <c r="A340" s="32">
        <v>18</v>
      </c>
      <c r="B340" s="33">
        <v>19</v>
      </c>
      <c r="C340" s="34">
        <v>11</v>
      </c>
      <c r="D340" s="34">
        <v>8</v>
      </c>
      <c r="E340" s="35">
        <v>53</v>
      </c>
      <c r="F340" s="33">
        <v>31</v>
      </c>
      <c r="G340" s="34">
        <v>18</v>
      </c>
      <c r="H340" s="34">
        <v>13</v>
      </c>
      <c r="I340" s="35">
        <v>88</v>
      </c>
      <c r="J340" s="33">
        <v>8</v>
      </c>
      <c r="K340" s="34">
        <v>5</v>
      </c>
      <c r="L340" s="34">
        <v>3</v>
      </c>
    </row>
    <row r="341" spans="1:12" s="97" customFormat="1" ht="18" customHeight="1">
      <c r="A341" s="40">
        <v>19</v>
      </c>
      <c r="B341" s="44">
        <v>12</v>
      </c>
      <c r="C341" s="42">
        <v>2</v>
      </c>
      <c r="D341" s="42">
        <v>10</v>
      </c>
      <c r="E341" s="43">
        <v>54</v>
      </c>
      <c r="F341" s="44">
        <v>19</v>
      </c>
      <c r="G341" s="42">
        <v>10</v>
      </c>
      <c r="H341" s="42">
        <v>9</v>
      </c>
      <c r="I341" s="43">
        <v>89</v>
      </c>
      <c r="J341" s="44">
        <v>6</v>
      </c>
      <c r="K341" s="42">
        <v>3</v>
      </c>
      <c r="L341" s="42">
        <v>3</v>
      </c>
    </row>
    <row r="342" spans="1:12" s="31" customFormat="1" ht="25.5" customHeight="1">
      <c r="A342" s="23" t="s">
        <v>29</v>
      </c>
      <c r="B342" s="24">
        <v>89</v>
      </c>
      <c r="C342" s="24">
        <v>38</v>
      </c>
      <c r="D342" s="24">
        <v>51</v>
      </c>
      <c r="E342" s="25" t="s">
        <v>30</v>
      </c>
      <c r="F342" s="24">
        <v>129</v>
      </c>
      <c r="G342" s="24">
        <v>59</v>
      </c>
      <c r="H342" s="24">
        <v>70</v>
      </c>
      <c r="I342" s="25" t="s">
        <v>31</v>
      </c>
      <c r="J342" s="24">
        <v>20</v>
      </c>
      <c r="K342" s="24">
        <v>6</v>
      </c>
      <c r="L342" s="24">
        <v>14</v>
      </c>
    </row>
    <row r="343" spans="1:12" s="97" customFormat="1" ht="15.75" customHeight="1">
      <c r="A343" s="32">
        <v>20</v>
      </c>
      <c r="B343" s="33">
        <v>20</v>
      </c>
      <c r="C343" s="34">
        <v>7</v>
      </c>
      <c r="D343" s="34">
        <v>13</v>
      </c>
      <c r="E343" s="35">
        <v>55</v>
      </c>
      <c r="F343" s="33">
        <v>26</v>
      </c>
      <c r="G343" s="34">
        <v>13</v>
      </c>
      <c r="H343" s="34">
        <v>13</v>
      </c>
      <c r="I343" s="35">
        <v>90</v>
      </c>
      <c r="J343" s="33">
        <v>7</v>
      </c>
      <c r="K343" s="34">
        <v>1</v>
      </c>
      <c r="L343" s="34">
        <v>6</v>
      </c>
    </row>
    <row r="344" spans="1:12" s="97" customFormat="1" ht="15.75" customHeight="1">
      <c r="A344" s="32">
        <v>21</v>
      </c>
      <c r="B344" s="33">
        <v>15</v>
      </c>
      <c r="C344" s="34">
        <v>6</v>
      </c>
      <c r="D344" s="34">
        <v>9</v>
      </c>
      <c r="E344" s="35">
        <v>56</v>
      </c>
      <c r="F344" s="33">
        <v>29</v>
      </c>
      <c r="G344" s="34">
        <v>15</v>
      </c>
      <c r="H344" s="34">
        <v>14</v>
      </c>
      <c r="I344" s="35">
        <v>91</v>
      </c>
      <c r="J344" s="33">
        <v>9</v>
      </c>
      <c r="K344" s="34">
        <v>4</v>
      </c>
      <c r="L344" s="34">
        <v>5</v>
      </c>
    </row>
    <row r="345" spans="1:12" s="97" customFormat="1" ht="15.75" customHeight="1">
      <c r="A345" s="32">
        <v>22</v>
      </c>
      <c r="B345" s="33">
        <v>21</v>
      </c>
      <c r="C345" s="34">
        <v>7</v>
      </c>
      <c r="D345" s="34">
        <v>14</v>
      </c>
      <c r="E345" s="35">
        <v>57</v>
      </c>
      <c r="F345" s="33">
        <v>31</v>
      </c>
      <c r="G345" s="34">
        <v>12</v>
      </c>
      <c r="H345" s="34">
        <v>19</v>
      </c>
      <c r="I345" s="35">
        <v>92</v>
      </c>
      <c r="J345" s="33">
        <v>0</v>
      </c>
      <c r="K345" s="34">
        <v>0</v>
      </c>
      <c r="L345" s="34">
        <v>0</v>
      </c>
    </row>
    <row r="346" spans="1:12" s="97" customFormat="1" ht="15.75" customHeight="1">
      <c r="A346" s="32">
        <v>23</v>
      </c>
      <c r="B346" s="33">
        <v>18</v>
      </c>
      <c r="C346" s="34">
        <v>7</v>
      </c>
      <c r="D346" s="34">
        <v>11</v>
      </c>
      <c r="E346" s="35">
        <v>58</v>
      </c>
      <c r="F346" s="33">
        <v>23</v>
      </c>
      <c r="G346" s="34">
        <v>11</v>
      </c>
      <c r="H346" s="34">
        <v>12</v>
      </c>
      <c r="I346" s="35">
        <v>93</v>
      </c>
      <c r="J346" s="33">
        <v>2</v>
      </c>
      <c r="K346" s="34">
        <v>1</v>
      </c>
      <c r="L346" s="34">
        <v>1</v>
      </c>
    </row>
    <row r="347" spans="1:12" s="97" customFormat="1" ht="18" customHeight="1">
      <c r="A347" s="40">
        <v>24</v>
      </c>
      <c r="B347" s="44">
        <v>15</v>
      </c>
      <c r="C347" s="42">
        <v>11</v>
      </c>
      <c r="D347" s="42">
        <v>4</v>
      </c>
      <c r="E347" s="43">
        <v>59</v>
      </c>
      <c r="F347" s="44">
        <v>20</v>
      </c>
      <c r="G347" s="42">
        <v>8</v>
      </c>
      <c r="H347" s="42">
        <v>12</v>
      </c>
      <c r="I347" s="43">
        <v>94</v>
      </c>
      <c r="J347" s="44">
        <v>2</v>
      </c>
      <c r="K347" s="42">
        <v>0</v>
      </c>
      <c r="L347" s="42">
        <v>2</v>
      </c>
    </row>
    <row r="348" spans="1:12" s="31" customFormat="1" ht="25.5" customHeight="1">
      <c r="A348" s="23" t="s">
        <v>32</v>
      </c>
      <c r="B348" s="24">
        <v>91</v>
      </c>
      <c r="C348" s="24">
        <v>49</v>
      </c>
      <c r="D348" s="24">
        <v>42</v>
      </c>
      <c r="E348" s="25" t="s">
        <v>33</v>
      </c>
      <c r="F348" s="24">
        <v>138</v>
      </c>
      <c r="G348" s="24">
        <v>69</v>
      </c>
      <c r="H348" s="24">
        <v>69</v>
      </c>
      <c r="I348" s="64" t="s">
        <v>34</v>
      </c>
      <c r="J348" s="24">
        <v>6</v>
      </c>
      <c r="K348" s="24">
        <v>2</v>
      </c>
      <c r="L348" s="24">
        <v>4</v>
      </c>
    </row>
    <row r="349" spans="1:12" s="97" customFormat="1" ht="15.75" customHeight="1">
      <c r="A349" s="32">
        <v>25</v>
      </c>
      <c r="B349" s="33">
        <v>19</v>
      </c>
      <c r="C349" s="34">
        <v>10</v>
      </c>
      <c r="D349" s="34">
        <v>9</v>
      </c>
      <c r="E349" s="35">
        <v>60</v>
      </c>
      <c r="F349" s="33">
        <v>28</v>
      </c>
      <c r="G349" s="34">
        <v>12</v>
      </c>
      <c r="H349" s="34">
        <v>16</v>
      </c>
      <c r="I349" s="35">
        <v>95</v>
      </c>
      <c r="J349" s="33">
        <v>2</v>
      </c>
      <c r="K349" s="34">
        <v>1</v>
      </c>
      <c r="L349" s="34">
        <v>1</v>
      </c>
    </row>
    <row r="350" spans="1:12" s="97" customFormat="1" ht="15.75" customHeight="1">
      <c r="A350" s="32">
        <v>26</v>
      </c>
      <c r="B350" s="33">
        <v>15</v>
      </c>
      <c r="C350" s="34">
        <v>9</v>
      </c>
      <c r="D350" s="34">
        <v>6</v>
      </c>
      <c r="E350" s="35">
        <v>61</v>
      </c>
      <c r="F350" s="33">
        <v>31</v>
      </c>
      <c r="G350" s="34">
        <v>14</v>
      </c>
      <c r="H350" s="34">
        <v>17</v>
      </c>
      <c r="I350" s="35">
        <v>96</v>
      </c>
      <c r="J350" s="33">
        <v>1</v>
      </c>
      <c r="K350" s="34">
        <v>1</v>
      </c>
      <c r="L350" s="34">
        <v>0</v>
      </c>
    </row>
    <row r="351" spans="1:12" s="97" customFormat="1" ht="15.75" customHeight="1">
      <c r="A351" s="32">
        <v>27</v>
      </c>
      <c r="B351" s="33">
        <v>19</v>
      </c>
      <c r="C351" s="34">
        <v>9</v>
      </c>
      <c r="D351" s="34">
        <v>10</v>
      </c>
      <c r="E351" s="35">
        <v>62</v>
      </c>
      <c r="F351" s="33">
        <v>35</v>
      </c>
      <c r="G351" s="34">
        <v>22</v>
      </c>
      <c r="H351" s="34">
        <v>13</v>
      </c>
      <c r="I351" s="35">
        <v>97</v>
      </c>
      <c r="J351" s="33">
        <v>1</v>
      </c>
      <c r="K351" s="34">
        <v>0</v>
      </c>
      <c r="L351" s="34">
        <v>1</v>
      </c>
    </row>
    <row r="352" spans="1:12" s="97" customFormat="1" ht="15.75" customHeight="1">
      <c r="A352" s="32">
        <v>28</v>
      </c>
      <c r="B352" s="33">
        <v>19</v>
      </c>
      <c r="C352" s="34">
        <v>10</v>
      </c>
      <c r="D352" s="34">
        <v>9</v>
      </c>
      <c r="E352" s="35">
        <v>63</v>
      </c>
      <c r="F352" s="33">
        <v>14</v>
      </c>
      <c r="G352" s="34">
        <v>7</v>
      </c>
      <c r="H352" s="34">
        <v>7</v>
      </c>
      <c r="I352" s="35">
        <v>98</v>
      </c>
      <c r="J352" s="33">
        <v>1</v>
      </c>
      <c r="K352" s="34">
        <v>0</v>
      </c>
      <c r="L352" s="34">
        <v>1</v>
      </c>
    </row>
    <row r="353" spans="1:13" s="97" customFormat="1" ht="18" customHeight="1">
      <c r="A353" s="40">
        <v>29</v>
      </c>
      <c r="B353" s="44">
        <v>19</v>
      </c>
      <c r="C353" s="42">
        <v>11</v>
      </c>
      <c r="D353" s="42">
        <v>8</v>
      </c>
      <c r="E353" s="43">
        <v>64</v>
      </c>
      <c r="F353" s="44">
        <v>30</v>
      </c>
      <c r="G353" s="42">
        <v>14</v>
      </c>
      <c r="H353" s="42">
        <v>16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103</v>
      </c>
      <c r="C354" s="24">
        <v>49</v>
      </c>
      <c r="D354" s="24">
        <v>54</v>
      </c>
      <c r="E354" s="25" t="s">
        <v>36</v>
      </c>
      <c r="F354" s="24">
        <v>156</v>
      </c>
      <c r="G354" s="24">
        <v>73</v>
      </c>
      <c r="H354" s="24">
        <v>83</v>
      </c>
      <c r="I354" s="68">
        <v>100</v>
      </c>
      <c r="J354" s="69">
        <v>0</v>
      </c>
      <c r="K354" s="70">
        <v>0</v>
      </c>
      <c r="L354" s="70">
        <v>0</v>
      </c>
    </row>
    <row r="355" spans="1:13" s="97" customFormat="1" ht="15.75" customHeight="1">
      <c r="A355" s="32">
        <v>30</v>
      </c>
      <c r="B355" s="33">
        <v>21</v>
      </c>
      <c r="C355" s="34">
        <v>11</v>
      </c>
      <c r="D355" s="34">
        <v>10</v>
      </c>
      <c r="E355" s="35">
        <v>65</v>
      </c>
      <c r="F355" s="33">
        <v>23</v>
      </c>
      <c r="G355" s="34">
        <v>10</v>
      </c>
      <c r="H355" s="34">
        <v>13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17</v>
      </c>
      <c r="C356" s="34">
        <v>10</v>
      </c>
      <c r="D356" s="34">
        <v>7</v>
      </c>
      <c r="E356" s="35">
        <v>66</v>
      </c>
      <c r="F356" s="33">
        <v>27</v>
      </c>
      <c r="G356" s="34">
        <v>14</v>
      </c>
      <c r="H356" s="34">
        <v>13</v>
      </c>
      <c r="I356" s="35">
        <v>102</v>
      </c>
      <c r="J356" s="33">
        <v>1</v>
      </c>
      <c r="K356" s="34">
        <v>0</v>
      </c>
      <c r="L356" s="34">
        <v>1</v>
      </c>
    </row>
    <row r="357" spans="1:13" s="97" customFormat="1" ht="15.75" customHeight="1">
      <c r="A357" s="32">
        <v>32</v>
      </c>
      <c r="B357" s="33">
        <v>26</v>
      </c>
      <c r="C357" s="34">
        <v>12</v>
      </c>
      <c r="D357" s="34">
        <v>14</v>
      </c>
      <c r="E357" s="35">
        <v>67</v>
      </c>
      <c r="F357" s="33">
        <v>36</v>
      </c>
      <c r="G357" s="34">
        <v>15</v>
      </c>
      <c r="H357" s="34">
        <v>21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22</v>
      </c>
      <c r="C358" s="34">
        <v>9</v>
      </c>
      <c r="D358" s="34">
        <v>13</v>
      </c>
      <c r="E358" s="35">
        <v>68</v>
      </c>
      <c r="F358" s="33">
        <v>39</v>
      </c>
      <c r="G358" s="34">
        <v>21</v>
      </c>
      <c r="H358" s="34">
        <v>18</v>
      </c>
      <c r="I358" s="72" t="s">
        <v>37</v>
      </c>
      <c r="J358" s="44">
        <v>0</v>
      </c>
      <c r="K358" s="42">
        <v>0</v>
      </c>
      <c r="L358" s="42">
        <v>0</v>
      </c>
    </row>
    <row r="359" spans="1:13" s="97" customFormat="1" ht="21" customHeight="1" thickBot="1">
      <c r="A359" s="74">
        <v>34</v>
      </c>
      <c r="B359" s="33">
        <v>17</v>
      </c>
      <c r="C359" s="34">
        <v>7</v>
      </c>
      <c r="D359" s="34">
        <v>10</v>
      </c>
      <c r="E359" s="35">
        <v>69</v>
      </c>
      <c r="F359" s="33">
        <v>31</v>
      </c>
      <c r="G359" s="34">
        <v>13</v>
      </c>
      <c r="H359" s="34">
        <v>18</v>
      </c>
      <c r="I359" s="75" t="s">
        <v>8</v>
      </c>
      <c r="J359" s="69">
        <v>1914</v>
      </c>
      <c r="K359" s="69">
        <v>940</v>
      </c>
      <c r="L359" s="69">
        <v>974</v>
      </c>
    </row>
    <row r="360" spans="1:13" s="106" customFormat="1" ht="24" customHeight="1" thickTop="1" thickBot="1">
      <c r="A360" s="81" t="s">
        <v>38</v>
      </c>
      <c r="B360" s="82">
        <v>207</v>
      </c>
      <c r="C360" s="83">
        <v>115</v>
      </c>
      <c r="D360" s="83">
        <v>92</v>
      </c>
      <c r="E360" s="84" t="s">
        <v>39</v>
      </c>
      <c r="F360" s="83">
        <v>1143</v>
      </c>
      <c r="G360" s="83">
        <v>554</v>
      </c>
      <c r="H360" s="83">
        <v>589</v>
      </c>
      <c r="I360" s="85" t="s">
        <v>40</v>
      </c>
      <c r="J360" s="83">
        <v>564</v>
      </c>
      <c r="K360" s="83">
        <v>271</v>
      </c>
      <c r="L360" s="83">
        <v>293</v>
      </c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124</v>
      </c>
      <c r="L361" s="9"/>
      <c r="M361" s="97" t="s">
        <v>257</v>
      </c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</row>
    <row r="363" spans="1:13" s="31" customFormat="1" ht="25.5" customHeight="1">
      <c r="A363" s="23" t="s">
        <v>9</v>
      </c>
      <c r="B363" s="24">
        <v>51</v>
      </c>
      <c r="C363" s="24">
        <v>27</v>
      </c>
      <c r="D363" s="24">
        <v>24</v>
      </c>
      <c r="E363" s="25" t="s">
        <v>10</v>
      </c>
      <c r="F363" s="24">
        <v>70</v>
      </c>
      <c r="G363" s="24">
        <v>31</v>
      </c>
      <c r="H363" s="24">
        <v>39</v>
      </c>
      <c r="I363" s="25" t="s">
        <v>11</v>
      </c>
      <c r="J363" s="24">
        <v>44</v>
      </c>
      <c r="K363" s="24">
        <v>17</v>
      </c>
      <c r="L363" s="24">
        <v>27</v>
      </c>
    </row>
    <row r="364" spans="1:13" s="97" customFormat="1" ht="15.75" customHeight="1">
      <c r="A364" s="32">
        <v>0</v>
      </c>
      <c r="B364" s="33">
        <v>13</v>
      </c>
      <c r="C364" s="34">
        <v>7</v>
      </c>
      <c r="D364" s="34">
        <v>6</v>
      </c>
      <c r="E364" s="35">
        <v>35</v>
      </c>
      <c r="F364" s="33">
        <v>13</v>
      </c>
      <c r="G364" s="34">
        <v>8</v>
      </c>
      <c r="H364" s="34">
        <v>5</v>
      </c>
      <c r="I364" s="35">
        <v>70</v>
      </c>
      <c r="J364" s="33">
        <v>13</v>
      </c>
      <c r="K364" s="34">
        <v>7</v>
      </c>
      <c r="L364" s="34">
        <v>6</v>
      </c>
    </row>
    <row r="365" spans="1:13" s="97" customFormat="1" ht="15.75" customHeight="1">
      <c r="A365" s="32">
        <v>1</v>
      </c>
      <c r="B365" s="33">
        <v>9</v>
      </c>
      <c r="C365" s="34">
        <v>5</v>
      </c>
      <c r="D365" s="34">
        <v>4</v>
      </c>
      <c r="E365" s="35">
        <v>36</v>
      </c>
      <c r="F365" s="33">
        <v>14</v>
      </c>
      <c r="G365" s="34">
        <v>4</v>
      </c>
      <c r="H365" s="34">
        <v>10</v>
      </c>
      <c r="I365" s="35">
        <v>71</v>
      </c>
      <c r="J365" s="33">
        <v>10</v>
      </c>
      <c r="K365" s="34">
        <v>2</v>
      </c>
      <c r="L365" s="34">
        <v>8</v>
      </c>
    </row>
    <row r="366" spans="1:13" s="97" customFormat="1" ht="15.75" customHeight="1">
      <c r="A366" s="32">
        <v>2</v>
      </c>
      <c r="B366" s="33">
        <v>6</v>
      </c>
      <c r="C366" s="34">
        <v>2</v>
      </c>
      <c r="D366" s="34">
        <v>4</v>
      </c>
      <c r="E366" s="35">
        <v>37</v>
      </c>
      <c r="F366" s="33">
        <v>19</v>
      </c>
      <c r="G366" s="34">
        <v>8</v>
      </c>
      <c r="H366" s="34">
        <v>11</v>
      </c>
      <c r="I366" s="35">
        <v>72</v>
      </c>
      <c r="J366" s="33">
        <v>6</v>
      </c>
      <c r="K366" s="34">
        <v>3</v>
      </c>
      <c r="L366" s="34">
        <v>3</v>
      </c>
    </row>
    <row r="367" spans="1:13" s="97" customFormat="1" ht="15.75" customHeight="1">
      <c r="A367" s="32">
        <v>3</v>
      </c>
      <c r="B367" s="33">
        <v>13</v>
      </c>
      <c r="C367" s="34">
        <v>8</v>
      </c>
      <c r="D367" s="34">
        <v>5</v>
      </c>
      <c r="E367" s="35">
        <v>38</v>
      </c>
      <c r="F367" s="33">
        <v>14</v>
      </c>
      <c r="G367" s="34">
        <v>4</v>
      </c>
      <c r="H367" s="34">
        <v>10</v>
      </c>
      <c r="I367" s="35">
        <v>73</v>
      </c>
      <c r="J367" s="33">
        <v>10</v>
      </c>
      <c r="K367" s="34">
        <v>3</v>
      </c>
      <c r="L367" s="34">
        <v>7</v>
      </c>
    </row>
    <row r="368" spans="1:13" s="97" customFormat="1" ht="18" customHeight="1">
      <c r="A368" s="40">
        <v>4</v>
      </c>
      <c r="B368" s="41">
        <v>10</v>
      </c>
      <c r="C368" s="42">
        <v>5</v>
      </c>
      <c r="D368" s="42">
        <v>5</v>
      </c>
      <c r="E368" s="43">
        <v>39</v>
      </c>
      <c r="F368" s="44">
        <v>10</v>
      </c>
      <c r="G368" s="42">
        <v>7</v>
      </c>
      <c r="H368" s="42">
        <v>3</v>
      </c>
      <c r="I368" s="43">
        <v>74</v>
      </c>
      <c r="J368" s="44">
        <v>5</v>
      </c>
      <c r="K368" s="42">
        <v>2</v>
      </c>
      <c r="L368" s="42">
        <v>3</v>
      </c>
    </row>
    <row r="369" spans="1:12" s="31" customFormat="1" ht="25.5" customHeight="1">
      <c r="A369" s="23" t="s">
        <v>13</v>
      </c>
      <c r="B369" s="24">
        <v>38</v>
      </c>
      <c r="C369" s="24">
        <v>20</v>
      </c>
      <c r="D369" s="24">
        <v>18</v>
      </c>
      <c r="E369" s="25" t="s">
        <v>14</v>
      </c>
      <c r="F369" s="24">
        <v>79</v>
      </c>
      <c r="G369" s="24">
        <v>41</v>
      </c>
      <c r="H369" s="24">
        <v>38</v>
      </c>
      <c r="I369" s="25" t="s">
        <v>15</v>
      </c>
      <c r="J369" s="24">
        <v>33</v>
      </c>
      <c r="K369" s="24">
        <v>14</v>
      </c>
      <c r="L369" s="24">
        <v>19</v>
      </c>
    </row>
    <row r="370" spans="1:12" s="97" customFormat="1" ht="15.75" customHeight="1">
      <c r="A370" s="32">
        <v>5</v>
      </c>
      <c r="B370" s="33">
        <v>5</v>
      </c>
      <c r="C370" s="34">
        <v>4</v>
      </c>
      <c r="D370" s="34">
        <v>1</v>
      </c>
      <c r="E370" s="35">
        <v>40</v>
      </c>
      <c r="F370" s="33">
        <v>18</v>
      </c>
      <c r="G370" s="34">
        <v>12</v>
      </c>
      <c r="H370" s="34">
        <v>6</v>
      </c>
      <c r="I370" s="35">
        <v>75</v>
      </c>
      <c r="J370" s="33">
        <v>7</v>
      </c>
      <c r="K370" s="34">
        <v>2</v>
      </c>
      <c r="L370" s="34">
        <v>5</v>
      </c>
    </row>
    <row r="371" spans="1:12" s="97" customFormat="1" ht="15.75" customHeight="1">
      <c r="A371" s="32">
        <v>6</v>
      </c>
      <c r="B371" s="33">
        <v>14</v>
      </c>
      <c r="C371" s="34">
        <v>8</v>
      </c>
      <c r="D371" s="34">
        <v>6</v>
      </c>
      <c r="E371" s="35">
        <v>41</v>
      </c>
      <c r="F371" s="33">
        <v>13</v>
      </c>
      <c r="G371" s="34">
        <v>7</v>
      </c>
      <c r="H371" s="34">
        <v>6</v>
      </c>
      <c r="I371" s="35">
        <v>76</v>
      </c>
      <c r="J371" s="33">
        <v>10</v>
      </c>
      <c r="K371" s="34">
        <v>5</v>
      </c>
      <c r="L371" s="34">
        <v>5</v>
      </c>
    </row>
    <row r="372" spans="1:12" s="97" customFormat="1" ht="15.75" customHeight="1">
      <c r="A372" s="32">
        <v>7</v>
      </c>
      <c r="B372" s="33">
        <v>5</v>
      </c>
      <c r="C372" s="34">
        <v>2</v>
      </c>
      <c r="D372" s="34">
        <v>3</v>
      </c>
      <c r="E372" s="35">
        <v>42</v>
      </c>
      <c r="F372" s="33">
        <v>14</v>
      </c>
      <c r="G372" s="34">
        <v>8</v>
      </c>
      <c r="H372" s="34">
        <v>6</v>
      </c>
      <c r="I372" s="35">
        <v>77</v>
      </c>
      <c r="J372" s="33">
        <v>4</v>
      </c>
      <c r="K372" s="34">
        <v>1</v>
      </c>
      <c r="L372" s="34">
        <v>3</v>
      </c>
    </row>
    <row r="373" spans="1:12" s="97" customFormat="1" ht="15.75" customHeight="1">
      <c r="A373" s="32">
        <v>8</v>
      </c>
      <c r="B373" s="33">
        <v>7</v>
      </c>
      <c r="C373" s="34">
        <v>4</v>
      </c>
      <c r="D373" s="34">
        <v>3</v>
      </c>
      <c r="E373" s="35">
        <v>43</v>
      </c>
      <c r="F373" s="33">
        <v>17</v>
      </c>
      <c r="G373" s="34">
        <v>8</v>
      </c>
      <c r="H373" s="34">
        <v>9</v>
      </c>
      <c r="I373" s="35">
        <v>78</v>
      </c>
      <c r="J373" s="33">
        <v>7</v>
      </c>
      <c r="K373" s="34">
        <v>5</v>
      </c>
      <c r="L373" s="34">
        <v>2</v>
      </c>
    </row>
    <row r="374" spans="1:12" s="97" customFormat="1" ht="18" customHeight="1">
      <c r="A374" s="40">
        <v>9</v>
      </c>
      <c r="B374" s="44">
        <v>7</v>
      </c>
      <c r="C374" s="42">
        <v>2</v>
      </c>
      <c r="D374" s="42">
        <v>5</v>
      </c>
      <c r="E374" s="43">
        <v>44</v>
      </c>
      <c r="F374" s="44">
        <v>17</v>
      </c>
      <c r="G374" s="42">
        <v>6</v>
      </c>
      <c r="H374" s="42">
        <v>11</v>
      </c>
      <c r="I374" s="43">
        <v>79</v>
      </c>
      <c r="J374" s="44">
        <v>5</v>
      </c>
      <c r="K374" s="42">
        <v>1</v>
      </c>
      <c r="L374" s="42">
        <v>4</v>
      </c>
    </row>
    <row r="375" spans="1:12" s="31" customFormat="1" ht="25.5" customHeight="1">
      <c r="A375" s="23" t="s">
        <v>23</v>
      </c>
      <c r="B375" s="24">
        <v>46</v>
      </c>
      <c r="C375" s="24">
        <v>27</v>
      </c>
      <c r="D375" s="24">
        <v>19</v>
      </c>
      <c r="E375" s="25" t="s">
        <v>24</v>
      </c>
      <c r="F375" s="24">
        <v>83</v>
      </c>
      <c r="G375" s="24">
        <v>47</v>
      </c>
      <c r="H375" s="24">
        <v>36</v>
      </c>
      <c r="I375" s="25" t="s">
        <v>25</v>
      </c>
      <c r="J375" s="24">
        <v>40</v>
      </c>
      <c r="K375" s="24">
        <v>16</v>
      </c>
      <c r="L375" s="24">
        <v>24</v>
      </c>
    </row>
    <row r="376" spans="1:12" s="97" customFormat="1" ht="15.75" customHeight="1">
      <c r="A376" s="32">
        <v>10</v>
      </c>
      <c r="B376" s="33">
        <v>8</v>
      </c>
      <c r="C376" s="34">
        <v>5</v>
      </c>
      <c r="D376" s="34">
        <v>3</v>
      </c>
      <c r="E376" s="35">
        <v>45</v>
      </c>
      <c r="F376" s="33">
        <v>15</v>
      </c>
      <c r="G376" s="34">
        <v>9</v>
      </c>
      <c r="H376" s="34">
        <v>6</v>
      </c>
      <c r="I376" s="35">
        <v>80</v>
      </c>
      <c r="J376" s="33">
        <v>9</v>
      </c>
      <c r="K376" s="34">
        <v>5</v>
      </c>
      <c r="L376" s="34">
        <v>4</v>
      </c>
    </row>
    <row r="377" spans="1:12" s="97" customFormat="1" ht="15.75" customHeight="1">
      <c r="A377" s="32">
        <v>11</v>
      </c>
      <c r="B377" s="33">
        <v>11</v>
      </c>
      <c r="C377" s="34">
        <v>4</v>
      </c>
      <c r="D377" s="34">
        <v>7</v>
      </c>
      <c r="E377" s="35">
        <v>46</v>
      </c>
      <c r="F377" s="33">
        <v>19</v>
      </c>
      <c r="G377" s="34">
        <v>14</v>
      </c>
      <c r="H377" s="34">
        <v>5</v>
      </c>
      <c r="I377" s="35">
        <v>81</v>
      </c>
      <c r="J377" s="33">
        <v>6</v>
      </c>
      <c r="K377" s="34">
        <v>2</v>
      </c>
      <c r="L377" s="34">
        <v>4</v>
      </c>
    </row>
    <row r="378" spans="1:12" s="97" customFormat="1" ht="15.75" customHeight="1">
      <c r="A378" s="32">
        <v>12</v>
      </c>
      <c r="B378" s="33">
        <v>9</v>
      </c>
      <c r="C378" s="34">
        <v>4</v>
      </c>
      <c r="D378" s="34">
        <v>5</v>
      </c>
      <c r="E378" s="35">
        <v>47</v>
      </c>
      <c r="F378" s="33">
        <v>23</v>
      </c>
      <c r="G378" s="34">
        <v>12</v>
      </c>
      <c r="H378" s="34">
        <v>11</v>
      </c>
      <c r="I378" s="35">
        <v>82</v>
      </c>
      <c r="J378" s="33">
        <v>7</v>
      </c>
      <c r="K378" s="34">
        <v>3</v>
      </c>
      <c r="L378" s="34">
        <v>4</v>
      </c>
    </row>
    <row r="379" spans="1:12" s="97" customFormat="1" ht="15.75" customHeight="1">
      <c r="A379" s="32">
        <v>13</v>
      </c>
      <c r="B379" s="33">
        <v>7</v>
      </c>
      <c r="C379" s="34">
        <v>6</v>
      </c>
      <c r="D379" s="34">
        <v>1</v>
      </c>
      <c r="E379" s="35">
        <v>48</v>
      </c>
      <c r="F379" s="33">
        <v>12</v>
      </c>
      <c r="G379" s="34">
        <v>7</v>
      </c>
      <c r="H379" s="34">
        <v>5</v>
      </c>
      <c r="I379" s="35">
        <v>83</v>
      </c>
      <c r="J379" s="33">
        <v>10</v>
      </c>
      <c r="K379" s="34">
        <v>5</v>
      </c>
      <c r="L379" s="34">
        <v>5</v>
      </c>
    </row>
    <row r="380" spans="1:12" s="97" customFormat="1" ht="18" customHeight="1">
      <c r="A380" s="40">
        <v>14</v>
      </c>
      <c r="B380" s="44">
        <v>11</v>
      </c>
      <c r="C380" s="42">
        <v>8</v>
      </c>
      <c r="D380" s="42">
        <v>3</v>
      </c>
      <c r="E380" s="43">
        <v>49</v>
      </c>
      <c r="F380" s="44">
        <v>14</v>
      </c>
      <c r="G380" s="42">
        <v>5</v>
      </c>
      <c r="H380" s="42">
        <v>9</v>
      </c>
      <c r="I380" s="43">
        <v>84</v>
      </c>
      <c r="J380" s="44">
        <v>8</v>
      </c>
      <c r="K380" s="42">
        <v>1</v>
      </c>
      <c r="L380" s="42">
        <v>7</v>
      </c>
    </row>
    <row r="381" spans="1:12" s="31" customFormat="1" ht="25.5" customHeight="1">
      <c r="A381" s="23" t="s">
        <v>26</v>
      </c>
      <c r="B381" s="24">
        <v>47</v>
      </c>
      <c r="C381" s="24">
        <v>27</v>
      </c>
      <c r="D381" s="24">
        <v>20</v>
      </c>
      <c r="E381" s="25" t="s">
        <v>27</v>
      </c>
      <c r="F381" s="24">
        <v>70</v>
      </c>
      <c r="G381" s="24">
        <v>35</v>
      </c>
      <c r="H381" s="24">
        <v>35</v>
      </c>
      <c r="I381" s="25" t="s">
        <v>28</v>
      </c>
      <c r="J381" s="24">
        <v>24</v>
      </c>
      <c r="K381" s="24">
        <v>10</v>
      </c>
      <c r="L381" s="24">
        <v>14</v>
      </c>
    </row>
    <row r="382" spans="1:12" s="97" customFormat="1" ht="15.75" customHeight="1">
      <c r="A382" s="32">
        <v>15</v>
      </c>
      <c r="B382" s="33">
        <v>10</v>
      </c>
      <c r="C382" s="34">
        <v>8</v>
      </c>
      <c r="D382" s="34">
        <v>2</v>
      </c>
      <c r="E382" s="35">
        <v>50</v>
      </c>
      <c r="F382" s="33">
        <v>16</v>
      </c>
      <c r="G382" s="34">
        <v>9</v>
      </c>
      <c r="H382" s="34">
        <v>7</v>
      </c>
      <c r="I382" s="35">
        <v>85</v>
      </c>
      <c r="J382" s="33">
        <v>6</v>
      </c>
      <c r="K382" s="34">
        <v>2</v>
      </c>
      <c r="L382" s="34">
        <v>4</v>
      </c>
    </row>
    <row r="383" spans="1:12" s="97" customFormat="1" ht="15.75" customHeight="1">
      <c r="A383" s="32">
        <v>16</v>
      </c>
      <c r="B383" s="33">
        <v>10</v>
      </c>
      <c r="C383" s="34">
        <v>5</v>
      </c>
      <c r="D383" s="34">
        <v>5</v>
      </c>
      <c r="E383" s="35">
        <v>51</v>
      </c>
      <c r="F383" s="33">
        <v>14</v>
      </c>
      <c r="G383" s="34">
        <v>8</v>
      </c>
      <c r="H383" s="34">
        <v>6</v>
      </c>
      <c r="I383" s="35">
        <v>86</v>
      </c>
      <c r="J383" s="33">
        <v>9</v>
      </c>
      <c r="K383" s="34">
        <v>3</v>
      </c>
      <c r="L383" s="34">
        <v>6</v>
      </c>
    </row>
    <row r="384" spans="1:12" s="97" customFormat="1" ht="15.75" customHeight="1">
      <c r="A384" s="32">
        <v>17</v>
      </c>
      <c r="B384" s="33">
        <v>9</v>
      </c>
      <c r="C384" s="34">
        <v>6</v>
      </c>
      <c r="D384" s="34">
        <v>3</v>
      </c>
      <c r="E384" s="35">
        <v>52</v>
      </c>
      <c r="F384" s="33">
        <v>14</v>
      </c>
      <c r="G384" s="34">
        <v>5</v>
      </c>
      <c r="H384" s="34">
        <v>9</v>
      </c>
      <c r="I384" s="35">
        <v>87</v>
      </c>
      <c r="J384" s="33">
        <v>4</v>
      </c>
      <c r="K384" s="34">
        <v>3</v>
      </c>
      <c r="L384" s="34">
        <v>1</v>
      </c>
    </row>
    <row r="385" spans="1:12" s="97" customFormat="1" ht="15.75" customHeight="1">
      <c r="A385" s="32">
        <v>18</v>
      </c>
      <c r="B385" s="33">
        <v>8</v>
      </c>
      <c r="C385" s="34">
        <v>5</v>
      </c>
      <c r="D385" s="34">
        <v>3</v>
      </c>
      <c r="E385" s="35">
        <v>53</v>
      </c>
      <c r="F385" s="33">
        <v>12</v>
      </c>
      <c r="G385" s="34">
        <v>6</v>
      </c>
      <c r="H385" s="34">
        <v>6</v>
      </c>
      <c r="I385" s="35">
        <v>88</v>
      </c>
      <c r="J385" s="33">
        <v>4</v>
      </c>
      <c r="K385" s="34">
        <v>2</v>
      </c>
      <c r="L385" s="34">
        <v>2</v>
      </c>
    </row>
    <row r="386" spans="1:12" s="97" customFormat="1" ht="18" customHeight="1">
      <c r="A386" s="40">
        <v>19</v>
      </c>
      <c r="B386" s="44">
        <v>10</v>
      </c>
      <c r="C386" s="42">
        <v>3</v>
      </c>
      <c r="D386" s="42">
        <v>7</v>
      </c>
      <c r="E386" s="43">
        <v>54</v>
      </c>
      <c r="F386" s="44">
        <v>14</v>
      </c>
      <c r="G386" s="42">
        <v>7</v>
      </c>
      <c r="H386" s="42">
        <v>7</v>
      </c>
      <c r="I386" s="43">
        <v>89</v>
      </c>
      <c r="J386" s="44">
        <v>1</v>
      </c>
      <c r="K386" s="42">
        <v>0</v>
      </c>
      <c r="L386" s="42">
        <v>1</v>
      </c>
    </row>
    <row r="387" spans="1:12" s="31" customFormat="1" ht="25.5" customHeight="1">
      <c r="A387" s="23" t="s">
        <v>29</v>
      </c>
      <c r="B387" s="24">
        <v>52</v>
      </c>
      <c r="C387" s="24">
        <v>21</v>
      </c>
      <c r="D387" s="24">
        <v>31</v>
      </c>
      <c r="E387" s="25" t="s">
        <v>30</v>
      </c>
      <c r="F387" s="24">
        <v>69</v>
      </c>
      <c r="G387" s="24">
        <v>37</v>
      </c>
      <c r="H387" s="24">
        <v>32</v>
      </c>
      <c r="I387" s="25" t="s">
        <v>31</v>
      </c>
      <c r="J387" s="24">
        <v>13</v>
      </c>
      <c r="K387" s="24">
        <v>5</v>
      </c>
      <c r="L387" s="24">
        <v>8</v>
      </c>
    </row>
    <row r="388" spans="1:12" s="97" customFormat="1" ht="15.75" customHeight="1">
      <c r="A388" s="32">
        <v>20</v>
      </c>
      <c r="B388" s="33">
        <v>6</v>
      </c>
      <c r="C388" s="34">
        <v>2</v>
      </c>
      <c r="D388" s="34">
        <v>4</v>
      </c>
      <c r="E388" s="35">
        <v>55</v>
      </c>
      <c r="F388" s="33">
        <v>19</v>
      </c>
      <c r="G388" s="34">
        <v>11</v>
      </c>
      <c r="H388" s="34">
        <v>8</v>
      </c>
      <c r="I388" s="35">
        <v>90</v>
      </c>
      <c r="J388" s="33">
        <v>6</v>
      </c>
      <c r="K388" s="34">
        <v>3</v>
      </c>
      <c r="L388" s="34">
        <v>3</v>
      </c>
    </row>
    <row r="389" spans="1:12" s="97" customFormat="1" ht="15.75" customHeight="1">
      <c r="A389" s="32">
        <v>21</v>
      </c>
      <c r="B389" s="33">
        <v>11</v>
      </c>
      <c r="C389" s="34">
        <v>6</v>
      </c>
      <c r="D389" s="34">
        <v>5</v>
      </c>
      <c r="E389" s="35">
        <v>56</v>
      </c>
      <c r="F389" s="33">
        <v>12</v>
      </c>
      <c r="G389" s="34">
        <v>4</v>
      </c>
      <c r="H389" s="34">
        <v>8</v>
      </c>
      <c r="I389" s="35">
        <v>91</v>
      </c>
      <c r="J389" s="33">
        <v>1</v>
      </c>
      <c r="K389" s="34">
        <v>0</v>
      </c>
      <c r="L389" s="34">
        <v>1</v>
      </c>
    </row>
    <row r="390" spans="1:12" s="97" customFormat="1" ht="15.75" customHeight="1">
      <c r="A390" s="32">
        <v>22</v>
      </c>
      <c r="B390" s="33">
        <v>9</v>
      </c>
      <c r="C390" s="34">
        <v>2</v>
      </c>
      <c r="D390" s="34">
        <v>7</v>
      </c>
      <c r="E390" s="35">
        <v>57</v>
      </c>
      <c r="F390" s="33">
        <v>7</v>
      </c>
      <c r="G390" s="34">
        <v>5</v>
      </c>
      <c r="H390" s="34">
        <v>2</v>
      </c>
      <c r="I390" s="35">
        <v>92</v>
      </c>
      <c r="J390" s="33">
        <v>2</v>
      </c>
      <c r="K390" s="34">
        <v>0</v>
      </c>
      <c r="L390" s="34">
        <v>2</v>
      </c>
    </row>
    <row r="391" spans="1:12" s="97" customFormat="1" ht="15.75" customHeight="1">
      <c r="A391" s="32">
        <v>23</v>
      </c>
      <c r="B391" s="33">
        <v>14</v>
      </c>
      <c r="C391" s="34">
        <v>4</v>
      </c>
      <c r="D391" s="34">
        <v>10</v>
      </c>
      <c r="E391" s="35">
        <v>58</v>
      </c>
      <c r="F391" s="33">
        <v>16</v>
      </c>
      <c r="G391" s="34">
        <v>10</v>
      </c>
      <c r="H391" s="34">
        <v>6</v>
      </c>
      <c r="I391" s="35">
        <v>93</v>
      </c>
      <c r="J391" s="33">
        <v>2</v>
      </c>
      <c r="K391" s="34">
        <v>0</v>
      </c>
      <c r="L391" s="34">
        <v>2</v>
      </c>
    </row>
    <row r="392" spans="1:12" s="97" customFormat="1" ht="18" customHeight="1">
      <c r="A392" s="40">
        <v>24</v>
      </c>
      <c r="B392" s="44">
        <v>12</v>
      </c>
      <c r="C392" s="42">
        <v>7</v>
      </c>
      <c r="D392" s="42">
        <v>5</v>
      </c>
      <c r="E392" s="43">
        <v>59</v>
      </c>
      <c r="F392" s="44">
        <v>15</v>
      </c>
      <c r="G392" s="42">
        <v>7</v>
      </c>
      <c r="H392" s="42">
        <v>8</v>
      </c>
      <c r="I392" s="43">
        <v>94</v>
      </c>
      <c r="J392" s="44">
        <v>2</v>
      </c>
      <c r="K392" s="42">
        <v>2</v>
      </c>
      <c r="L392" s="42">
        <v>0</v>
      </c>
    </row>
    <row r="393" spans="1:12" s="31" customFormat="1" ht="25.5" customHeight="1">
      <c r="A393" s="23" t="s">
        <v>32</v>
      </c>
      <c r="B393" s="24">
        <v>59</v>
      </c>
      <c r="C393" s="24">
        <v>31</v>
      </c>
      <c r="D393" s="24">
        <v>28</v>
      </c>
      <c r="E393" s="25" t="s">
        <v>33</v>
      </c>
      <c r="F393" s="24">
        <v>48</v>
      </c>
      <c r="G393" s="24">
        <v>27</v>
      </c>
      <c r="H393" s="24">
        <v>21</v>
      </c>
      <c r="I393" s="64" t="s">
        <v>34</v>
      </c>
      <c r="J393" s="24">
        <v>3</v>
      </c>
      <c r="K393" s="24">
        <v>1</v>
      </c>
      <c r="L393" s="24">
        <v>2</v>
      </c>
    </row>
    <row r="394" spans="1:12" s="97" customFormat="1" ht="15.75" customHeight="1">
      <c r="A394" s="32">
        <v>25</v>
      </c>
      <c r="B394" s="33">
        <v>12</v>
      </c>
      <c r="C394" s="34">
        <v>6</v>
      </c>
      <c r="D394" s="34">
        <v>6</v>
      </c>
      <c r="E394" s="35">
        <v>60</v>
      </c>
      <c r="F394" s="33">
        <v>11</v>
      </c>
      <c r="G394" s="34">
        <v>7</v>
      </c>
      <c r="H394" s="34">
        <v>4</v>
      </c>
      <c r="I394" s="35">
        <v>95</v>
      </c>
      <c r="J394" s="33">
        <v>0</v>
      </c>
      <c r="K394" s="34">
        <v>0</v>
      </c>
      <c r="L394" s="34">
        <v>0</v>
      </c>
    </row>
    <row r="395" spans="1:12" s="97" customFormat="1" ht="15.75" customHeight="1">
      <c r="A395" s="32">
        <v>26</v>
      </c>
      <c r="B395" s="33">
        <v>16</v>
      </c>
      <c r="C395" s="34">
        <v>13</v>
      </c>
      <c r="D395" s="34">
        <v>3</v>
      </c>
      <c r="E395" s="35">
        <v>61</v>
      </c>
      <c r="F395" s="33">
        <v>8</v>
      </c>
      <c r="G395" s="34">
        <v>5</v>
      </c>
      <c r="H395" s="34">
        <v>3</v>
      </c>
      <c r="I395" s="35">
        <v>96</v>
      </c>
      <c r="J395" s="33">
        <v>2</v>
      </c>
      <c r="K395" s="34">
        <v>1</v>
      </c>
      <c r="L395" s="34">
        <v>1</v>
      </c>
    </row>
    <row r="396" spans="1:12" s="97" customFormat="1" ht="15.75" customHeight="1">
      <c r="A396" s="32">
        <v>27</v>
      </c>
      <c r="B396" s="33">
        <v>7</v>
      </c>
      <c r="C396" s="34">
        <v>2</v>
      </c>
      <c r="D396" s="34">
        <v>5</v>
      </c>
      <c r="E396" s="35">
        <v>62</v>
      </c>
      <c r="F396" s="33">
        <v>11</v>
      </c>
      <c r="G396" s="34">
        <v>7</v>
      </c>
      <c r="H396" s="34">
        <v>4</v>
      </c>
      <c r="I396" s="35">
        <v>97</v>
      </c>
      <c r="J396" s="33">
        <v>0</v>
      </c>
      <c r="K396" s="34">
        <v>0</v>
      </c>
      <c r="L396" s="34">
        <v>0</v>
      </c>
    </row>
    <row r="397" spans="1:12" s="97" customFormat="1" ht="15.75" customHeight="1">
      <c r="A397" s="32">
        <v>28</v>
      </c>
      <c r="B397" s="33">
        <v>12</v>
      </c>
      <c r="C397" s="34">
        <v>5</v>
      </c>
      <c r="D397" s="34">
        <v>7</v>
      </c>
      <c r="E397" s="35">
        <v>63</v>
      </c>
      <c r="F397" s="33">
        <v>11</v>
      </c>
      <c r="G397" s="34">
        <v>4</v>
      </c>
      <c r="H397" s="34">
        <v>7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12</v>
      </c>
      <c r="C398" s="42">
        <v>5</v>
      </c>
      <c r="D398" s="42">
        <v>7</v>
      </c>
      <c r="E398" s="43">
        <v>64</v>
      </c>
      <c r="F398" s="44">
        <v>7</v>
      </c>
      <c r="G398" s="42">
        <v>4</v>
      </c>
      <c r="H398" s="42">
        <v>3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84</v>
      </c>
      <c r="C399" s="24">
        <v>47</v>
      </c>
      <c r="D399" s="24">
        <v>37</v>
      </c>
      <c r="E399" s="25" t="s">
        <v>36</v>
      </c>
      <c r="F399" s="24">
        <v>47</v>
      </c>
      <c r="G399" s="24">
        <v>20</v>
      </c>
      <c r="H399" s="24">
        <v>27</v>
      </c>
      <c r="I399" s="68">
        <v>100</v>
      </c>
      <c r="J399" s="69">
        <v>1</v>
      </c>
      <c r="K399" s="70">
        <v>0</v>
      </c>
      <c r="L399" s="70">
        <v>1</v>
      </c>
    </row>
    <row r="400" spans="1:12" s="97" customFormat="1" ht="15.75" customHeight="1">
      <c r="A400" s="32">
        <v>30</v>
      </c>
      <c r="B400" s="33">
        <v>13</v>
      </c>
      <c r="C400" s="34">
        <v>10</v>
      </c>
      <c r="D400" s="34">
        <v>3</v>
      </c>
      <c r="E400" s="35">
        <v>65</v>
      </c>
      <c r="F400" s="33">
        <v>12</v>
      </c>
      <c r="G400" s="34">
        <v>5</v>
      </c>
      <c r="H400" s="34">
        <v>7</v>
      </c>
      <c r="I400" s="35">
        <v>101</v>
      </c>
      <c r="J400" s="33">
        <v>0</v>
      </c>
      <c r="K400" s="34">
        <v>0</v>
      </c>
      <c r="L400" s="34">
        <v>0</v>
      </c>
    </row>
    <row r="401" spans="1:13" s="97" customFormat="1" ht="15.75" customHeight="1">
      <c r="A401" s="32">
        <v>31</v>
      </c>
      <c r="B401" s="33">
        <v>11</v>
      </c>
      <c r="C401" s="34">
        <v>7</v>
      </c>
      <c r="D401" s="34">
        <v>4</v>
      </c>
      <c r="E401" s="35">
        <v>66</v>
      </c>
      <c r="F401" s="33">
        <v>10</v>
      </c>
      <c r="G401" s="34">
        <v>4</v>
      </c>
      <c r="H401" s="34">
        <v>6</v>
      </c>
      <c r="I401" s="35">
        <v>102</v>
      </c>
      <c r="J401" s="33">
        <v>0</v>
      </c>
      <c r="K401" s="34">
        <v>0</v>
      </c>
      <c r="L401" s="34">
        <v>0</v>
      </c>
    </row>
    <row r="402" spans="1:13" s="97" customFormat="1" ht="15.75" customHeight="1">
      <c r="A402" s="32">
        <v>32</v>
      </c>
      <c r="B402" s="33">
        <v>23</v>
      </c>
      <c r="C402" s="34">
        <v>13</v>
      </c>
      <c r="D402" s="34">
        <v>10</v>
      </c>
      <c r="E402" s="35">
        <v>67</v>
      </c>
      <c r="F402" s="33">
        <v>8</v>
      </c>
      <c r="G402" s="34">
        <v>3</v>
      </c>
      <c r="H402" s="34">
        <v>5</v>
      </c>
      <c r="I402" s="35">
        <v>103</v>
      </c>
      <c r="J402" s="33">
        <v>0</v>
      </c>
      <c r="K402" s="34">
        <v>0</v>
      </c>
      <c r="L402" s="34">
        <v>0</v>
      </c>
    </row>
    <row r="403" spans="1:13" s="97" customFormat="1" ht="15.75" customHeight="1">
      <c r="A403" s="32">
        <v>33</v>
      </c>
      <c r="B403" s="33">
        <v>19</v>
      </c>
      <c r="C403" s="34">
        <v>8</v>
      </c>
      <c r="D403" s="34">
        <v>11</v>
      </c>
      <c r="E403" s="35">
        <v>68</v>
      </c>
      <c r="F403" s="33">
        <v>8</v>
      </c>
      <c r="G403" s="34">
        <v>2</v>
      </c>
      <c r="H403" s="34">
        <v>6</v>
      </c>
      <c r="I403" s="72" t="s">
        <v>37</v>
      </c>
      <c r="J403" s="44">
        <v>0</v>
      </c>
      <c r="K403" s="42">
        <v>0</v>
      </c>
      <c r="L403" s="42">
        <v>0</v>
      </c>
    </row>
    <row r="404" spans="1:13" s="97" customFormat="1" ht="21" customHeight="1" thickBot="1">
      <c r="A404" s="74">
        <v>34</v>
      </c>
      <c r="B404" s="33">
        <v>18</v>
      </c>
      <c r="C404" s="34">
        <v>9</v>
      </c>
      <c r="D404" s="34">
        <v>9</v>
      </c>
      <c r="E404" s="35">
        <v>69</v>
      </c>
      <c r="F404" s="33">
        <v>9</v>
      </c>
      <c r="G404" s="34">
        <v>6</v>
      </c>
      <c r="H404" s="34">
        <v>3</v>
      </c>
      <c r="I404" s="75" t="s">
        <v>8</v>
      </c>
      <c r="J404" s="69">
        <v>1000</v>
      </c>
      <c r="K404" s="69">
        <v>501</v>
      </c>
      <c r="L404" s="69">
        <v>499</v>
      </c>
    </row>
    <row r="405" spans="1:13" s="106" customFormat="1" ht="24" customHeight="1" thickTop="1" thickBot="1">
      <c r="A405" s="81" t="s">
        <v>38</v>
      </c>
      <c r="B405" s="82">
        <v>135</v>
      </c>
      <c r="C405" s="83">
        <v>74</v>
      </c>
      <c r="D405" s="83">
        <v>61</v>
      </c>
      <c r="E405" s="84" t="s">
        <v>39</v>
      </c>
      <c r="F405" s="83">
        <v>661</v>
      </c>
      <c r="G405" s="83">
        <v>344</v>
      </c>
      <c r="H405" s="83">
        <v>317</v>
      </c>
      <c r="I405" s="85" t="s">
        <v>40</v>
      </c>
      <c r="J405" s="83">
        <v>204</v>
      </c>
      <c r="K405" s="83">
        <v>83</v>
      </c>
      <c r="L405" s="83">
        <v>121</v>
      </c>
    </row>
    <row r="406" spans="1:13" s="13" customFormat="1" ht="24" customHeight="1" thickBot="1">
      <c r="A406" s="1"/>
      <c r="B406" s="2" t="s">
        <v>221</v>
      </c>
      <c r="C406" s="3"/>
      <c r="D406" s="4"/>
      <c r="E406" s="5"/>
      <c r="F406" s="6"/>
      <c r="G406" s="96" t="s">
        <v>238</v>
      </c>
      <c r="H406" s="6"/>
      <c r="I406" s="5"/>
      <c r="J406" s="6"/>
      <c r="K406" s="107" t="s">
        <v>125</v>
      </c>
      <c r="L406" s="9"/>
      <c r="M406" s="97" t="s">
        <v>258</v>
      </c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</row>
    <row r="408" spans="1:13" s="31" customFormat="1" ht="25.5" customHeight="1">
      <c r="A408" s="23" t="s">
        <v>9</v>
      </c>
      <c r="B408" s="24">
        <v>45</v>
      </c>
      <c r="C408" s="24">
        <v>27</v>
      </c>
      <c r="D408" s="24">
        <v>18</v>
      </c>
      <c r="E408" s="25" t="s">
        <v>10</v>
      </c>
      <c r="F408" s="24">
        <v>72</v>
      </c>
      <c r="G408" s="24">
        <v>38</v>
      </c>
      <c r="H408" s="24">
        <v>34</v>
      </c>
      <c r="I408" s="25" t="s">
        <v>11</v>
      </c>
      <c r="J408" s="24">
        <v>85</v>
      </c>
      <c r="K408" s="24">
        <v>41</v>
      </c>
      <c r="L408" s="24">
        <v>44</v>
      </c>
    </row>
    <row r="409" spans="1:13" s="97" customFormat="1" ht="15.75" customHeight="1">
      <c r="A409" s="32">
        <v>0</v>
      </c>
      <c r="B409" s="33">
        <v>4</v>
      </c>
      <c r="C409" s="34">
        <v>1</v>
      </c>
      <c r="D409" s="34">
        <v>3</v>
      </c>
      <c r="E409" s="35">
        <v>35</v>
      </c>
      <c r="F409" s="33">
        <v>17</v>
      </c>
      <c r="G409" s="34">
        <v>11</v>
      </c>
      <c r="H409" s="34">
        <v>6</v>
      </c>
      <c r="I409" s="35">
        <v>70</v>
      </c>
      <c r="J409" s="33">
        <v>19</v>
      </c>
      <c r="K409" s="34">
        <v>12</v>
      </c>
      <c r="L409" s="34">
        <v>7</v>
      </c>
    </row>
    <row r="410" spans="1:13" s="97" customFormat="1" ht="15.75" customHeight="1">
      <c r="A410" s="32">
        <v>1</v>
      </c>
      <c r="B410" s="33">
        <v>6</v>
      </c>
      <c r="C410" s="34">
        <v>3</v>
      </c>
      <c r="D410" s="34">
        <v>3</v>
      </c>
      <c r="E410" s="35">
        <v>36</v>
      </c>
      <c r="F410" s="33">
        <v>10</v>
      </c>
      <c r="G410" s="34">
        <v>6</v>
      </c>
      <c r="H410" s="34">
        <v>4</v>
      </c>
      <c r="I410" s="35">
        <v>71</v>
      </c>
      <c r="J410" s="33">
        <v>10</v>
      </c>
      <c r="K410" s="34">
        <v>6</v>
      </c>
      <c r="L410" s="34">
        <v>4</v>
      </c>
    </row>
    <row r="411" spans="1:13" s="97" customFormat="1" ht="15.75" customHeight="1">
      <c r="A411" s="32">
        <v>2</v>
      </c>
      <c r="B411" s="33">
        <v>11</v>
      </c>
      <c r="C411" s="34">
        <v>7</v>
      </c>
      <c r="D411" s="34">
        <v>4</v>
      </c>
      <c r="E411" s="35">
        <v>37</v>
      </c>
      <c r="F411" s="33">
        <v>16</v>
      </c>
      <c r="G411" s="34">
        <v>4</v>
      </c>
      <c r="H411" s="34">
        <v>12</v>
      </c>
      <c r="I411" s="35">
        <v>72</v>
      </c>
      <c r="J411" s="33">
        <v>12</v>
      </c>
      <c r="K411" s="34">
        <v>5</v>
      </c>
      <c r="L411" s="34">
        <v>7</v>
      </c>
    </row>
    <row r="412" spans="1:13" s="97" customFormat="1" ht="15.75" customHeight="1">
      <c r="A412" s="32">
        <v>3</v>
      </c>
      <c r="B412" s="33">
        <v>7</v>
      </c>
      <c r="C412" s="34">
        <v>6</v>
      </c>
      <c r="D412" s="34">
        <v>1</v>
      </c>
      <c r="E412" s="35">
        <v>38</v>
      </c>
      <c r="F412" s="33">
        <v>18</v>
      </c>
      <c r="G412" s="34">
        <v>13</v>
      </c>
      <c r="H412" s="34">
        <v>5</v>
      </c>
      <c r="I412" s="35">
        <v>73</v>
      </c>
      <c r="J412" s="33">
        <v>24</v>
      </c>
      <c r="K412" s="34">
        <v>7</v>
      </c>
      <c r="L412" s="34">
        <v>17</v>
      </c>
    </row>
    <row r="413" spans="1:13" s="97" customFormat="1" ht="18" customHeight="1">
      <c r="A413" s="40">
        <v>4</v>
      </c>
      <c r="B413" s="41">
        <v>17</v>
      </c>
      <c r="C413" s="42">
        <v>10</v>
      </c>
      <c r="D413" s="42">
        <v>7</v>
      </c>
      <c r="E413" s="43">
        <v>39</v>
      </c>
      <c r="F413" s="44">
        <v>11</v>
      </c>
      <c r="G413" s="42">
        <v>4</v>
      </c>
      <c r="H413" s="42">
        <v>7</v>
      </c>
      <c r="I413" s="43">
        <v>74</v>
      </c>
      <c r="J413" s="44">
        <v>20</v>
      </c>
      <c r="K413" s="42">
        <v>11</v>
      </c>
      <c r="L413" s="42">
        <v>9</v>
      </c>
    </row>
    <row r="414" spans="1:13" s="31" customFormat="1" ht="25.5" customHeight="1">
      <c r="A414" s="23" t="s">
        <v>13</v>
      </c>
      <c r="B414" s="24">
        <v>62</v>
      </c>
      <c r="C414" s="24">
        <v>33</v>
      </c>
      <c r="D414" s="24">
        <v>29</v>
      </c>
      <c r="E414" s="25" t="s">
        <v>14</v>
      </c>
      <c r="F414" s="24">
        <v>79</v>
      </c>
      <c r="G414" s="24">
        <v>42</v>
      </c>
      <c r="H414" s="24">
        <v>37</v>
      </c>
      <c r="I414" s="25" t="s">
        <v>15</v>
      </c>
      <c r="J414" s="24">
        <v>89</v>
      </c>
      <c r="K414" s="24">
        <v>38</v>
      </c>
      <c r="L414" s="24">
        <v>51</v>
      </c>
    </row>
    <row r="415" spans="1:13" s="97" customFormat="1" ht="15.75" customHeight="1">
      <c r="A415" s="32">
        <v>5</v>
      </c>
      <c r="B415" s="33">
        <v>12</v>
      </c>
      <c r="C415" s="34">
        <v>5</v>
      </c>
      <c r="D415" s="34">
        <v>7</v>
      </c>
      <c r="E415" s="35">
        <v>40</v>
      </c>
      <c r="F415" s="33">
        <v>16</v>
      </c>
      <c r="G415" s="34">
        <v>10</v>
      </c>
      <c r="H415" s="34">
        <v>6</v>
      </c>
      <c r="I415" s="35">
        <v>75</v>
      </c>
      <c r="J415" s="33">
        <v>16</v>
      </c>
      <c r="K415" s="34">
        <v>9</v>
      </c>
      <c r="L415" s="34">
        <v>7</v>
      </c>
    </row>
    <row r="416" spans="1:13" s="97" customFormat="1" ht="15.75" customHeight="1">
      <c r="A416" s="32">
        <v>6</v>
      </c>
      <c r="B416" s="33">
        <v>12</v>
      </c>
      <c r="C416" s="34">
        <v>7</v>
      </c>
      <c r="D416" s="34">
        <v>5</v>
      </c>
      <c r="E416" s="35">
        <v>41</v>
      </c>
      <c r="F416" s="33">
        <v>9</v>
      </c>
      <c r="G416" s="34">
        <v>6</v>
      </c>
      <c r="H416" s="34">
        <v>3</v>
      </c>
      <c r="I416" s="35">
        <v>76</v>
      </c>
      <c r="J416" s="33">
        <v>15</v>
      </c>
      <c r="K416" s="34">
        <v>6</v>
      </c>
      <c r="L416" s="34">
        <v>9</v>
      </c>
    </row>
    <row r="417" spans="1:12" s="97" customFormat="1" ht="15.75" customHeight="1">
      <c r="A417" s="32">
        <v>7</v>
      </c>
      <c r="B417" s="33">
        <v>9</v>
      </c>
      <c r="C417" s="34">
        <v>5</v>
      </c>
      <c r="D417" s="34">
        <v>4</v>
      </c>
      <c r="E417" s="35">
        <v>42</v>
      </c>
      <c r="F417" s="33">
        <v>16</v>
      </c>
      <c r="G417" s="34">
        <v>7</v>
      </c>
      <c r="H417" s="34">
        <v>9</v>
      </c>
      <c r="I417" s="35">
        <v>77</v>
      </c>
      <c r="J417" s="33">
        <v>22</v>
      </c>
      <c r="K417" s="34">
        <v>8</v>
      </c>
      <c r="L417" s="34">
        <v>14</v>
      </c>
    </row>
    <row r="418" spans="1:12" s="97" customFormat="1" ht="15.75" customHeight="1">
      <c r="A418" s="32">
        <v>8</v>
      </c>
      <c r="B418" s="33">
        <v>12</v>
      </c>
      <c r="C418" s="34">
        <v>5</v>
      </c>
      <c r="D418" s="34">
        <v>7</v>
      </c>
      <c r="E418" s="35">
        <v>43</v>
      </c>
      <c r="F418" s="33">
        <v>15</v>
      </c>
      <c r="G418" s="34">
        <v>7</v>
      </c>
      <c r="H418" s="34">
        <v>8</v>
      </c>
      <c r="I418" s="35">
        <v>78</v>
      </c>
      <c r="J418" s="33">
        <v>18</v>
      </c>
      <c r="K418" s="34">
        <v>9</v>
      </c>
      <c r="L418" s="34">
        <v>9</v>
      </c>
    </row>
    <row r="419" spans="1:12" s="97" customFormat="1" ht="18" customHeight="1">
      <c r="A419" s="40">
        <v>9</v>
      </c>
      <c r="B419" s="44">
        <v>17</v>
      </c>
      <c r="C419" s="42">
        <v>11</v>
      </c>
      <c r="D419" s="42">
        <v>6</v>
      </c>
      <c r="E419" s="43">
        <v>44</v>
      </c>
      <c r="F419" s="44">
        <v>23</v>
      </c>
      <c r="G419" s="42">
        <v>12</v>
      </c>
      <c r="H419" s="42">
        <v>11</v>
      </c>
      <c r="I419" s="43">
        <v>79</v>
      </c>
      <c r="J419" s="44">
        <v>18</v>
      </c>
      <c r="K419" s="42">
        <v>6</v>
      </c>
      <c r="L419" s="42">
        <v>12</v>
      </c>
    </row>
    <row r="420" spans="1:12" s="31" customFormat="1" ht="25.5" customHeight="1">
      <c r="A420" s="23" t="s">
        <v>23</v>
      </c>
      <c r="B420" s="24">
        <v>51</v>
      </c>
      <c r="C420" s="24">
        <v>31</v>
      </c>
      <c r="D420" s="24">
        <v>20</v>
      </c>
      <c r="E420" s="25" t="s">
        <v>24</v>
      </c>
      <c r="F420" s="24">
        <v>104</v>
      </c>
      <c r="G420" s="24">
        <v>56</v>
      </c>
      <c r="H420" s="24">
        <v>48</v>
      </c>
      <c r="I420" s="25" t="s">
        <v>25</v>
      </c>
      <c r="J420" s="24">
        <v>64</v>
      </c>
      <c r="K420" s="24">
        <v>27</v>
      </c>
      <c r="L420" s="24">
        <v>37</v>
      </c>
    </row>
    <row r="421" spans="1:12" s="97" customFormat="1" ht="15.75" customHeight="1">
      <c r="A421" s="32">
        <v>10</v>
      </c>
      <c r="B421" s="33">
        <v>11</v>
      </c>
      <c r="C421" s="34">
        <v>8</v>
      </c>
      <c r="D421" s="34">
        <v>3</v>
      </c>
      <c r="E421" s="35">
        <v>45</v>
      </c>
      <c r="F421" s="33">
        <v>32</v>
      </c>
      <c r="G421" s="34">
        <v>13</v>
      </c>
      <c r="H421" s="34">
        <v>19</v>
      </c>
      <c r="I421" s="35">
        <v>80</v>
      </c>
      <c r="J421" s="33">
        <v>9</v>
      </c>
      <c r="K421" s="34">
        <v>4</v>
      </c>
      <c r="L421" s="34">
        <v>5</v>
      </c>
    </row>
    <row r="422" spans="1:12" s="97" customFormat="1" ht="15.75" customHeight="1">
      <c r="A422" s="32">
        <v>11</v>
      </c>
      <c r="B422" s="33">
        <v>14</v>
      </c>
      <c r="C422" s="34">
        <v>7</v>
      </c>
      <c r="D422" s="34">
        <v>7</v>
      </c>
      <c r="E422" s="35">
        <v>46</v>
      </c>
      <c r="F422" s="33">
        <v>19</v>
      </c>
      <c r="G422" s="34">
        <v>13</v>
      </c>
      <c r="H422" s="34">
        <v>6</v>
      </c>
      <c r="I422" s="35">
        <v>81</v>
      </c>
      <c r="J422" s="33">
        <v>15</v>
      </c>
      <c r="K422" s="34">
        <v>5</v>
      </c>
      <c r="L422" s="34">
        <v>10</v>
      </c>
    </row>
    <row r="423" spans="1:12" s="97" customFormat="1" ht="15.75" customHeight="1">
      <c r="A423" s="32">
        <v>12</v>
      </c>
      <c r="B423" s="33">
        <v>8</v>
      </c>
      <c r="C423" s="34">
        <v>5</v>
      </c>
      <c r="D423" s="34">
        <v>3</v>
      </c>
      <c r="E423" s="35">
        <v>47</v>
      </c>
      <c r="F423" s="33">
        <v>23</v>
      </c>
      <c r="G423" s="34">
        <v>12</v>
      </c>
      <c r="H423" s="34">
        <v>11</v>
      </c>
      <c r="I423" s="35">
        <v>82</v>
      </c>
      <c r="J423" s="33">
        <v>13</v>
      </c>
      <c r="K423" s="34">
        <v>6</v>
      </c>
      <c r="L423" s="34">
        <v>7</v>
      </c>
    </row>
    <row r="424" spans="1:12" s="97" customFormat="1" ht="15.75" customHeight="1">
      <c r="A424" s="32">
        <v>13</v>
      </c>
      <c r="B424" s="33">
        <v>9</v>
      </c>
      <c r="C424" s="34">
        <v>6</v>
      </c>
      <c r="D424" s="34">
        <v>3</v>
      </c>
      <c r="E424" s="35">
        <v>48</v>
      </c>
      <c r="F424" s="33">
        <v>8</v>
      </c>
      <c r="G424" s="34">
        <v>6</v>
      </c>
      <c r="H424" s="34">
        <v>2</v>
      </c>
      <c r="I424" s="35">
        <v>83</v>
      </c>
      <c r="J424" s="33">
        <v>18</v>
      </c>
      <c r="K424" s="34">
        <v>8</v>
      </c>
      <c r="L424" s="34">
        <v>10</v>
      </c>
    </row>
    <row r="425" spans="1:12" s="97" customFormat="1" ht="18" customHeight="1">
      <c r="A425" s="40">
        <v>14</v>
      </c>
      <c r="B425" s="44">
        <v>9</v>
      </c>
      <c r="C425" s="42">
        <v>5</v>
      </c>
      <c r="D425" s="42">
        <v>4</v>
      </c>
      <c r="E425" s="43">
        <v>49</v>
      </c>
      <c r="F425" s="44">
        <v>22</v>
      </c>
      <c r="G425" s="42">
        <v>12</v>
      </c>
      <c r="H425" s="42">
        <v>10</v>
      </c>
      <c r="I425" s="43">
        <v>84</v>
      </c>
      <c r="J425" s="44">
        <v>9</v>
      </c>
      <c r="K425" s="42">
        <v>4</v>
      </c>
      <c r="L425" s="42">
        <v>5</v>
      </c>
    </row>
    <row r="426" spans="1:12" s="31" customFormat="1" ht="25.5" customHeight="1">
      <c r="A426" s="23" t="s">
        <v>26</v>
      </c>
      <c r="B426" s="24">
        <v>62</v>
      </c>
      <c r="C426" s="24">
        <v>33</v>
      </c>
      <c r="D426" s="24">
        <v>29</v>
      </c>
      <c r="E426" s="25" t="s">
        <v>27</v>
      </c>
      <c r="F426" s="24">
        <v>96</v>
      </c>
      <c r="G426" s="24">
        <v>41</v>
      </c>
      <c r="H426" s="24">
        <v>55</v>
      </c>
      <c r="I426" s="25" t="s">
        <v>28</v>
      </c>
      <c r="J426" s="24">
        <v>41</v>
      </c>
      <c r="K426" s="24">
        <v>16</v>
      </c>
      <c r="L426" s="24">
        <v>25</v>
      </c>
    </row>
    <row r="427" spans="1:12" s="97" customFormat="1" ht="15.75" customHeight="1">
      <c r="A427" s="32">
        <v>15</v>
      </c>
      <c r="B427" s="33">
        <v>10</v>
      </c>
      <c r="C427" s="34">
        <v>5</v>
      </c>
      <c r="D427" s="34">
        <v>5</v>
      </c>
      <c r="E427" s="35">
        <v>50</v>
      </c>
      <c r="F427" s="33">
        <v>16</v>
      </c>
      <c r="G427" s="34">
        <v>7</v>
      </c>
      <c r="H427" s="34">
        <v>9</v>
      </c>
      <c r="I427" s="35">
        <v>85</v>
      </c>
      <c r="J427" s="33">
        <v>13</v>
      </c>
      <c r="K427" s="34">
        <v>5</v>
      </c>
      <c r="L427" s="34">
        <v>8</v>
      </c>
    </row>
    <row r="428" spans="1:12" s="97" customFormat="1" ht="15.75" customHeight="1">
      <c r="A428" s="32">
        <v>16</v>
      </c>
      <c r="B428" s="33">
        <v>13</v>
      </c>
      <c r="C428" s="34">
        <v>9</v>
      </c>
      <c r="D428" s="34">
        <v>4</v>
      </c>
      <c r="E428" s="35">
        <v>51</v>
      </c>
      <c r="F428" s="33">
        <v>21</v>
      </c>
      <c r="G428" s="34">
        <v>10</v>
      </c>
      <c r="H428" s="34">
        <v>11</v>
      </c>
      <c r="I428" s="35">
        <v>86</v>
      </c>
      <c r="J428" s="33">
        <v>10</v>
      </c>
      <c r="K428" s="34">
        <v>4</v>
      </c>
      <c r="L428" s="34">
        <v>6</v>
      </c>
    </row>
    <row r="429" spans="1:12" s="97" customFormat="1" ht="15.75" customHeight="1">
      <c r="A429" s="32">
        <v>17</v>
      </c>
      <c r="B429" s="33">
        <v>16</v>
      </c>
      <c r="C429" s="34">
        <v>8</v>
      </c>
      <c r="D429" s="34">
        <v>8</v>
      </c>
      <c r="E429" s="35">
        <v>52</v>
      </c>
      <c r="F429" s="33">
        <v>24</v>
      </c>
      <c r="G429" s="34">
        <v>11</v>
      </c>
      <c r="H429" s="34">
        <v>13</v>
      </c>
      <c r="I429" s="35">
        <v>87</v>
      </c>
      <c r="J429" s="33">
        <v>5</v>
      </c>
      <c r="K429" s="34">
        <v>3</v>
      </c>
      <c r="L429" s="34">
        <v>2</v>
      </c>
    </row>
    <row r="430" spans="1:12" s="97" customFormat="1" ht="15.75" customHeight="1">
      <c r="A430" s="32">
        <v>18</v>
      </c>
      <c r="B430" s="33">
        <v>9</v>
      </c>
      <c r="C430" s="34">
        <v>3</v>
      </c>
      <c r="D430" s="34">
        <v>6</v>
      </c>
      <c r="E430" s="35">
        <v>53</v>
      </c>
      <c r="F430" s="33">
        <v>23</v>
      </c>
      <c r="G430" s="34">
        <v>6</v>
      </c>
      <c r="H430" s="34">
        <v>17</v>
      </c>
      <c r="I430" s="35">
        <v>88</v>
      </c>
      <c r="J430" s="33">
        <v>6</v>
      </c>
      <c r="K430" s="34">
        <v>1</v>
      </c>
      <c r="L430" s="34">
        <v>5</v>
      </c>
    </row>
    <row r="431" spans="1:12" s="97" customFormat="1" ht="18" customHeight="1">
      <c r="A431" s="40">
        <v>19</v>
      </c>
      <c r="B431" s="44">
        <v>14</v>
      </c>
      <c r="C431" s="42">
        <v>8</v>
      </c>
      <c r="D431" s="42">
        <v>6</v>
      </c>
      <c r="E431" s="43">
        <v>54</v>
      </c>
      <c r="F431" s="44">
        <v>12</v>
      </c>
      <c r="G431" s="42">
        <v>7</v>
      </c>
      <c r="H431" s="42">
        <v>5</v>
      </c>
      <c r="I431" s="43">
        <v>89</v>
      </c>
      <c r="J431" s="44">
        <v>7</v>
      </c>
      <c r="K431" s="42">
        <v>3</v>
      </c>
      <c r="L431" s="42">
        <v>4</v>
      </c>
    </row>
    <row r="432" spans="1:12" s="31" customFormat="1" ht="25.5" customHeight="1">
      <c r="A432" s="23" t="s">
        <v>29</v>
      </c>
      <c r="B432" s="24">
        <v>54</v>
      </c>
      <c r="C432" s="24">
        <v>28</v>
      </c>
      <c r="D432" s="24">
        <v>26</v>
      </c>
      <c r="E432" s="25" t="s">
        <v>30</v>
      </c>
      <c r="F432" s="24">
        <v>91</v>
      </c>
      <c r="G432" s="24">
        <v>46</v>
      </c>
      <c r="H432" s="24">
        <v>45</v>
      </c>
      <c r="I432" s="25" t="s">
        <v>31</v>
      </c>
      <c r="J432" s="24">
        <v>16</v>
      </c>
      <c r="K432" s="24">
        <v>5</v>
      </c>
      <c r="L432" s="24">
        <v>11</v>
      </c>
    </row>
    <row r="433" spans="1:12" s="97" customFormat="1" ht="15.75" customHeight="1">
      <c r="A433" s="32">
        <v>20</v>
      </c>
      <c r="B433" s="33">
        <v>10</v>
      </c>
      <c r="C433" s="34">
        <v>4</v>
      </c>
      <c r="D433" s="34">
        <v>6</v>
      </c>
      <c r="E433" s="35">
        <v>55</v>
      </c>
      <c r="F433" s="33">
        <v>19</v>
      </c>
      <c r="G433" s="34">
        <v>12</v>
      </c>
      <c r="H433" s="34">
        <v>7</v>
      </c>
      <c r="I433" s="35">
        <v>90</v>
      </c>
      <c r="J433" s="33">
        <v>2</v>
      </c>
      <c r="K433" s="34">
        <v>0</v>
      </c>
      <c r="L433" s="34">
        <v>2</v>
      </c>
    </row>
    <row r="434" spans="1:12" s="97" customFormat="1" ht="15.75" customHeight="1">
      <c r="A434" s="32">
        <v>21</v>
      </c>
      <c r="B434" s="33">
        <v>11</v>
      </c>
      <c r="C434" s="34">
        <v>7</v>
      </c>
      <c r="D434" s="34">
        <v>4</v>
      </c>
      <c r="E434" s="35">
        <v>56</v>
      </c>
      <c r="F434" s="33">
        <v>16</v>
      </c>
      <c r="G434" s="34">
        <v>8</v>
      </c>
      <c r="H434" s="34">
        <v>8</v>
      </c>
      <c r="I434" s="35">
        <v>91</v>
      </c>
      <c r="J434" s="33">
        <v>8</v>
      </c>
      <c r="K434" s="34">
        <v>4</v>
      </c>
      <c r="L434" s="34">
        <v>4</v>
      </c>
    </row>
    <row r="435" spans="1:12" s="97" customFormat="1" ht="15.75" customHeight="1">
      <c r="A435" s="32">
        <v>22</v>
      </c>
      <c r="B435" s="33">
        <v>11</v>
      </c>
      <c r="C435" s="34">
        <v>5</v>
      </c>
      <c r="D435" s="34">
        <v>6</v>
      </c>
      <c r="E435" s="35">
        <v>57</v>
      </c>
      <c r="F435" s="33">
        <v>12</v>
      </c>
      <c r="G435" s="34">
        <v>7</v>
      </c>
      <c r="H435" s="34">
        <v>5</v>
      </c>
      <c r="I435" s="35">
        <v>92</v>
      </c>
      <c r="J435" s="33">
        <v>1</v>
      </c>
      <c r="K435" s="34">
        <v>1</v>
      </c>
      <c r="L435" s="34">
        <v>0</v>
      </c>
    </row>
    <row r="436" spans="1:12" s="97" customFormat="1" ht="15.75" customHeight="1">
      <c r="A436" s="32">
        <v>23</v>
      </c>
      <c r="B436" s="33">
        <v>12</v>
      </c>
      <c r="C436" s="34">
        <v>5</v>
      </c>
      <c r="D436" s="34">
        <v>7</v>
      </c>
      <c r="E436" s="35">
        <v>58</v>
      </c>
      <c r="F436" s="33">
        <v>26</v>
      </c>
      <c r="G436" s="34">
        <v>12</v>
      </c>
      <c r="H436" s="34">
        <v>14</v>
      </c>
      <c r="I436" s="35">
        <v>93</v>
      </c>
      <c r="J436" s="33">
        <v>2</v>
      </c>
      <c r="K436" s="34">
        <v>0</v>
      </c>
      <c r="L436" s="34">
        <v>2</v>
      </c>
    </row>
    <row r="437" spans="1:12" s="97" customFormat="1" ht="18" customHeight="1">
      <c r="A437" s="40">
        <v>24</v>
      </c>
      <c r="B437" s="44">
        <v>10</v>
      </c>
      <c r="C437" s="42">
        <v>7</v>
      </c>
      <c r="D437" s="42">
        <v>3</v>
      </c>
      <c r="E437" s="43">
        <v>59</v>
      </c>
      <c r="F437" s="44">
        <v>18</v>
      </c>
      <c r="G437" s="42">
        <v>7</v>
      </c>
      <c r="H437" s="42">
        <v>11</v>
      </c>
      <c r="I437" s="43">
        <v>94</v>
      </c>
      <c r="J437" s="44">
        <v>3</v>
      </c>
      <c r="K437" s="42">
        <v>0</v>
      </c>
      <c r="L437" s="42">
        <v>3</v>
      </c>
    </row>
    <row r="438" spans="1:12" s="31" customFormat="1" ht="25.5" customHeight="1">
      <c r="A438" s="23" t="s">
        <v>32</v>
      </c>
      <c r="B438" s="24">
        <v>69</v>
      </c>
      <c r="C438" s="24">
        <v>30</v>
      </c>
      <c r="D438" s="24">
        <v>39</v>
      </c>
      <c r="E438" s="25" t="s">
        <v>33</v>
      </c>
      <c r="F438" s="24">
        <v>94</v>
      </c>
      <c r="G438" s="24">
        <v>51</v>
      </c>
      <c r="H438" s="24">
        <v>43</v>
      </c>
      <c r="I438" s="64" t="s">
        <v>34</v>
      </c>
      <c r="J438" s="24">
        <v>5</v>
      </c>
      <c r="K438" s="24">
        <v>2</v>
      </c>
      <c r="L438" s="24">
        <v>3</v>
      </c>
    </row>
    <row r="439" spans="1:12" s="97" customFormat="1" ht="15.75" customHeight="1">
      <c r="A439" s="32">
        <v>25</v>
      </c>
      <c r="B439" s="33">
        <v>17</v>
      </c>
      <c r="C439" s="34">
        <v>8</v>
      </c>
      <c r="D439" s="34">
        <v>9</v>
      </c>
      <c r="E439" s="35">
        <v>60</v>
      </c>
      <c r="F439" s="33">
        <v>18</v>
      </c>
      <c r="G439" s="34">
        <v>8</v>
      </c>
      <c r="H439" s="34">
        <v>10</v>
      </c>
      <c r="I439" s="35">
        <v>95</v>
      </c>
      <c r="J439" s="33">
        <v>2</v>
      </c>
      <c r="K439" s="34">
        <v>0</v>
      </c>
      <c r="L439" s="34">
        <v>2</v>
      </c>
    </row>
    <row r="440" spans="1:12" s="97" customFormat="1" ht="15.75" customHeight="1">
      <c r="A440" s="32">
        <v>26</v>
      </c>
      <c r="B440" s="33">
        <v>13</v>
      </c>
      <c r="C440" s="34">
        <v>5</v>
      </c>
      <c r="D440" s="34">
        <v>8</v>
      </c>
      <c r="E440" s="35">
        <v>61</v>
      </c>
      <c r="F440" s="33">
        <v>18</v>
      </c>
      <c r="G440" s="34">
        <v>6</v>
      </c>
      <c r="H440" s="34">
        <v>12</v>
      </c>
      <c r="I440" s="35">
        <v>96</v>
      </c>
      <c r="J440" s="33">
        <v>1</v>
      </c>
      <c r="K440" s="34">
        <v>1</v>
      </c>
      <c r="L440" s="34">
        <v>0</v>
      </c>
    </row>
    <row r="441" spans="1:12" s="97" customFormat="1" ht="15.75" customHeight="1">
      <c r="A441" s="32">
        <v>27</v>
      </c>
      <c r="B441" s="33">
        <v>13</v>
      </c>
      <c r="C441" s="34">
        <v>3</v>
      </c>
      <c r="D441" s="34">
        <v>10</v>
      </c>
      <c r="E441" s="35">
        <v>62</v>
      </c>
      <c r="F441" s="33">
        <v>18</v>
      </c>
      <c r="G441" s="34">
        <v>15</v>
      </c>
      <c r="H441" s="34">
        <v>3</v>
      </c>
      <c r="I441" s="35">
        <v>97</v>
      </c>
      <c r="J441" s="33">
        <v>0</v>
      </c>
      <c r="K441" s="34">
        <v>0</v>
      </c>
      <c r="L441" s="34">
        <v>0</v>
      </c>
    </row>
    <row r="442" spans="1:12" s="97" customFormat="1" ht="15.75" customHeight="1">
      <c r="A442" s="32">
        <v>28</v>
      </c>
      <c r="B442" s="33">
        <v>11</v>
      </c>
      <c r="C442" s="34">
        <v>5</v>
      </c>
      <c r="D442" s="34">
        <v>6</v>
      </c>
      <c r="E442" s="35">
        <v>63</v>
      </c>
      <c r="F442" s="33">
        <v>15</v>
      </c>
      <c r="G442" s="34">
        <v>9</v>
      </c>
      <c r="H442" s="34">
        <v>6</v>
      </c>
      <c r="I442" s="35">
        <v>98</v>
      </c>
      <c r="J442" s="33">
        <v>1</v>
      </c>
      <c r="K442" s="34">
        <v>1</v>
      </c>
      <c r="L442" s="34">
        <v>0</v>
      </c>
    </row>
    <row r="443" spans="1:12" s="97" customFormat="1" ht="18" customHeight="1">
      <c r="A443" s="40">
        <v>29</v>
      </c>
      <c r="B443" s="44">
        <v>15</v>
      </c>
      <c r="C443" s="42">
        <v>9</v>
      </c>
      <c r="D443" s="42">
        <v>6</v>
      </c>
      <c r="E443" s="43">
        <v>64</v>
      </c>
      <c r="F443" s="44">
        <v>25</v>
      </c>
      <c r="G443" s="42">
        <v>13</v>
      </c>
      <c r="H443" s="42">
        <v>12</v>
      </c>
      <c r="I443" s="35">
        <v>99</v>
      </c>
      <c r="J443" s="33">
        <v>1</v>
      </c>
      <c r="K443" s="34">
        <v>0</v>
      </c>
      <c r="L443" s="34">
        <v>1</v>
      </c>
    </row>
    <row r="444" spans="1:12" s="31" customFormat="1" ht="25.5" customHeight="1">
      <c r="A444" s="23" t="s">
        <v>35</v>
      </c>
      <c r="B444" s="24">
        <v>74</v>
      </c>
      <c r="C444" s="24">
        <v>33</v>
      </c>
      <c r="D444" s="24">
        <v>41</v>
      </c>
      <c r="E444" s="25" t="s">
        <v>36</v>
      </c>
      <c r="F444" s="24">
        <v>129</v>
      </c>
      <c r="G444" s="24">
        <v>65</v>
      </c>
      <c r="H444" s="24">
        <v>64</v>
      </c>
      <c r="I444" s="68">
        <v>100</v>
      </c>
      <c r="J444" s="69">
        <v>0</v>
      </c>
      <c r="K444" s="70">
        <v>0</v>
      </c>
      <c r="L444" s="70">
        <v>0</v>
      </c>
    </row>
    <row r="445" spans="1:12" s="97" customFormat="1" ht="15.75" customHeight="1">
      <c r="A445" s="32">
        <v>30</v>
      </c>
      <c r="B445" s="33">
        <v>15</v>
      </c>
      <c r="C445" s="34">
        <v>8</v>
      </c>
      <c r="D445" s="34">
        <v>7</v>
      </c>
      <c r="E445" s="35">
        <v>65</v>
      </c>
      <c r="F445" s="33">
        <v>24</v>
      </c>
      <c r="G445" s="34">
        <v>12</v>
      </c>
      <c r="H445" s="34">
        <v>12</v>
      </c>
      <c r="I445" s="35">
        <v>101</v>
      </c>
      <c r="J445" s="33">
        <v>0</v>
      </c>
      <c r="K445" s="34">
        <v>0</v>
      </c>
      <c r="L445" s="34">
        <v>0</v>
      </c>
    </row>
    <row r="446" spans="1:12" s="97" customFormat="1" ht="15.75" customHeight="1">
      <c r="A446" s="32">
        <v>31</v>
      </c>
      <c r="B446" s="33">
        <v>15</v>
      </c>
      <c r="C446" s="34">
        <v>6</v>
      </c>
      <c r="D446" s="34">
        <v>9</v>
      </c>
      <c r="E446" s="35">
        <v>66</v>
      </c>
      <c r="F446" s="33">
        <v>22</v>
      </c>
      <c r="G446" s="34">
        <v>14</v>
      </c>
      <c r="H446" s="34">
        <v>8</v>
      </c>
      <c r="I446" s="35">
        <v>102</v>
      </c>
      <c r="J446" s="33">
        <v>0</v>
      </c>
      <c r="K446" s="34">
        <v>0</v>
      </c>
      <c r="L446" s="34">
        <v>0</v>
      </c>
    </row>
    <row r="447" spans="1:12" s="97" customFormat="1" ht="15.75" customHeight="1">
      <c r="A447" s="32">
        <v>32</v>
      </c>
      <c r="B447" s="33">
        <v>12</v>
      </c>
      <c r="C447" s="34">
        <v>5</v>
      </c>
      <c r="D447" s="34">
        <v>7</v>
      </c>
      <c r="E447" s="35">
        <v>67</v>
      </c>
      <c r="F447" s="33">
        <v>29</v>
      </c>
      <c r="G447" s="34">
        <v>15</v>
      </c>
      <c r="H447" s="34">
        <v>14</v>
      </c>
      <c r="I447" s="35">
        <v>103</v>
      </c>
      <c r="J447" s="33">
        <v>0</v>
      </c>
      <c r="K447" s="34">
        <v>0</v>
      </c>
      <c r="L447" s="34">
        <v>0</v>
      </c>
    </row>
    <row r="448" spans="1:12" s="97" customFormat="1" ht="15.75" customHeight="1">
      <c r="A448" s="32">
        <v>33</v>
      </c>
      <c r="B448" s="33">
        <v>19</v>
      </c>
      <c r="C448" s="34">
        <v>8</v>
      </c>
      <c r="D448" s="34">
        <v>11</v>
      </c>
      <c r="E448" s="35">
        <v>68</v>
      </c>
      <c r="F448" s="33">
        <v>26</v>
      </c>
      <c r="G448" s="34">
        <v>12</v>
      </c>
      <c r="H448" s="34">
        <v>14</v>
      </c>
      <c r="I448" s="72" t="s">
        <v>37</v>
      </c>
      <c r="J448" s="44">
        <v>0</v>
      </c>
      <c r="K448" s="42">
        <v>0</v>
      </c>
      <c r="L448" s="42">
        <v>0</v>
      </c>
    </row>
    <row r="449" spans="1:13" s="97" customFormat="1" ht="21" customHeight="1" thickBot="1">
      <c r="A449" s="74">
        <v>34</v>
      </c>
      <c r="B449" s="33">
        <v>13</v>
      </c>
      <c r="C449" s="34">
        <v>6</v>
      </c>
      <c r="D449" s="34">
        <v>7</v>
      </c>
      <c r="E449" s="35">
        <v>69</v>
      </c>
      <c r="F449" s="33">
        <v>28</v>
      </c>
      <c r="G449" s="34">
        <v>12</v>
      </c>
      <c r="H449" s="34">
        <v>16</v>
      </c>
      <c r="I449" s="75" t="s">
        <v>8</v>
      </c>
      <c r="J449" s="69">
        <v>1382</v>
      </c>
      <c r="K449" s="69">
        <v>683</v>
      </c>
      <c r="L449" s="69">
        <v>699</v>
      </c>
    </row>
    <row r="450" spans="1:13" s="106" customFormat="1" ht="24" customHeight="1" thickTop="1" thickBot="1">
      <c r="A450" s="81" t="s">
        <v>38</v>
      </c>
      <c r="B450" s="82">
        <v>158</v>
      </c>
      <c r="C450" s="83">
        <v>91</v>
      </c>
      <c r="D450" s="83">
        <v>67</v>
      </c>
      <c r="E450" s="84" t="s">
        <v>39</v>
      </c>
      <c r="F450" s="83">
        <v>795</v>
      </c>
      <c r="G450" s="83">
        <v>398</v>
      </c>
      <c r="H450" s="83">
        <v>397</v>
      </c>
      <c r="I450" s="85" t="s">
        <v>40</v>
      </c>
      <c r="J450" s="83">
        <v>429</v>
      </c>
      <c r="K450" s="83">
        <v>194</v>
      </c>
      <c r="L450" s="83">
        <v>235</v>
      </c>
    </row>
    <row r="451" spans="1:13" s="13" customFormat="1" ht="24" customHeight="1" thickBot="1">
      <c r="A451" s="1"/>
      <c r="B451" s="2" t="s">
        <v>221</v>
      </c>
      <c r="C451" s="3"/>
      <c r="D451" s="4"/>
      <c r="E451" s="5"/>
      <c r="F451" s="6"/>
      <c r="G451" s="96" t="s">
        <v>238</v>
      </c>
      <c r="H451" s="6"/>
      <c r="I451" s="5"/>
      <c r="J451" s="6"/>
      <c r="K451" s="107" t="s">
        <v>126</v>
      </c>
      <c r="L451" s="9"/>
      <c r="M451" s="97" t="s">
        <v>259</v>
      </c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</row>
    <row r="453" spans="1:13" s="31" customFormat="1" ht="25.5" customHeight="1">
      <c r="A453" s="23" t="s">
        <v>9</v>
      </c>
      <c r="B453" s="24">
        <v>39</v>
      </c>
      <c r="C453" s="24">
        <v>22</v>
      </c>
      <c r="D453" s="24">
        <v>17</v>
      </c>
      <c r="E453" s="25" t="s">
        <v>10</v>
      </c>
      <c r="F453" s="24">
        <v>46</v>
      </c>
      <c r="G453" s="24">
        <v>24</v>
      </c>
      <c r="H453" s="24">
        <v>22</v>
      </c>
      <c r="I453" s="25" t="s">
        <v>11</v>
      </c>
      <c r="J453" s="24">
        <v>34</v>
      </c>
      <c r="K453" s="24">
        <v>14</v>
      </c>
      <c r="L453" s="24">
        <v>20</v>
      </c>
    </row>
    <row r="454" spans="1:13" s="97" customFormat="1" ht="15.75" customHeight="1">
      <c r="A454" s="32">
        <v>0</v>
      </c>
      <c r="B454" s="33">
        <v>8</v>
      </c>
      <c r="C454" s="34">
        <v>3</v>
      </c>
      <c r="D454" s="34">
        <v>5</v>
      </c>
      <c r="E454" s="35">
        <v>35</v>
      </c>
      <c r="F454" s="33">
        <v>16</v>
      </c>
      <c r="G454" s="34">
        <v>10</v>
      </c>
      <c r="H454" s="34">
        <v>6</v>
      </c>
      <c r="I454" s="35">
        <v>70</v>
      </c>
      <c r="J454" s="33">
        <v>6</v>
      </c>
      <c r="K454" s="34">
        <v>3</v>
      </c>
      <c r="L454" s="34">
        <v>3</v>
      </c>
    </row>
    <row r="455" spans="1:13" s="97" customFormat="1" ht="15.75" customHeight="1">
      <c r="A455" s="32">
        <v>1</v>
      </c>
      <c r="B455" s="33">
        <v>9</v>
      </c>
      <c r="C455" s="34">
        <v>6</v>
      </c>
      <c r="D455" s="34">
        <v>3</v>
      </c>
      <c r="E455" s="35">
        <v>36</v>
      </c>
      <c r="F455" s="33">
        <v>6</v>
      </c>
      <c r="G455" s="34">
        <v>2</v>
      </c>
      <c r="H455" s="34">
        <v>4</v>
      </c>
      <c r="I455" s="35">
        <v>71</v>
      </c>
      <c r="J455" s="33">
        <v>5</v>
      </c>
      <c r="K455" s="34">
        <v>1</v>
      </c>
      <c r="L455" s="34">
        <v>4</v>
      </c>
    </row>
    <row r="456" spans="1:13" s="97" customFormat="1" ht="15.75" customHeight="1">
      <c r="A456" s="32">
        <v>2</v>
      </c>
      <c r="B456" s="33">
        <v>7</v>
      </c>
      <c r="C456" s="34">
        <v>4</v>
      </c>
      <c r="D456" s="34">
        <v>3</v>
      </c>
      <c r="E456" s="35">
        <v>37</v>
      </c>
      <c r="F456" s="33">
        <v>5</v>
      </c>
      <c r="G456" s="34">
        <v>3</v>
      </c>
      <c r="H456" s="34">
        <v>2</v>
      </c>
      <c r="I456" s="35">
        <v>72</v>
      </c>
      <c r="J456" s="33">
        <v>7</v>
      </c>
      <c r="K456" s="34">
        <v>3</v>
      </c>
      <c r="L456" s="34">
        <v>4</v>
      </c>
    </row>
    <row r="457" spans="1:13" s="97" customFormat="1" ht="15.75" customHeight="1">
      <c r="A457" s="32">
        <v>3</v>
      </c>
      <c r="B457" s="33">
        <v>8</v>
      </c>
      <c r="C457" s="34">
        <v>5</v>
      </c>
      <c r="D457" s="34">
        <v>3</v>
      </c>
      <c r="E457" s="35">
        <v>38</v>
      </c>
      <c r="F457" s="33">
        <v>9</v>
      </c>
      <c r="G457" s="34">
        <v>5</v>
      </c>
      <c r="H457" s="34">
        <v>4</v>
      </c>
      <c r="I457" s="35">
        <v>73</v>
      </c>
      <c r="J457" s="33">
        <v>8</v>
      </c>
      <c r="K457" s="34">
        <v>3</v>
      </c>
      <c r="L457" s="34">
        <v>5</v>
      </c>
    </row>
    <row r="458" spans="1:13" s="97" customFormat="1" ht="18" customHeight="1">
      <c r="A458" s="40">
        <v>4</v>
      </c>
      <c r="B458" s="41">
        <v>7</v>
      </c>
      <c r="C458" s="42">
        <v>4</v>
      </c>
      <c r="D458" s="42">
        <v>3</v>
      </c>
      <c r="E458" s="43">
        <v>39</v>
      </c>
      <c r="F458" s="44">
        <v>10</v>
      </c>
      <c r="G458" s="42">
        <v>4</v>
      </c>
      <c r="H458" s="42">
        <v>6</v>
      </c>
      <c r="I458" s="43">
        <v>74</v>
      </c>
      <c r="J458" s="44">
        <v>8</v>
      </c>
      <c r="K458" s="42">
        <v>4</v>
      </c>
      <c r="L458" s="42">
        <v>4</v>
      </c>
    </row>
    <row r="459" spans="1:13" s="31" customFormat="1" ht="25.5" customHeight="1">
      <c r="A459" s="23" t="s">
        <v>13</v>
      </c>
      <c r="B459" s="24">
        <v>49</v>
      </c>
      <c r="C459" s="24">
        <v>22</v>
      </c>
      <c r="D459" s="24">
        <v>27</v>
      </c>
      <c r="E459" s="25" t="s">
        <v>14</v>
      </c>
      <c r="F459" s="24">
        <v>60</v>
      </c>
      <c r="G459" s="24">
        <v>28</v>
      </c>
      <c r="H459" s="24">
        <v>32</v>
      </c>
      <c r="I459" s="25" t="s">
        <v>15</v>
      </c>
      <c r="J459" s="24">
        <v>37</v>
      </c>
      <c r="K459" s="24">
        <v>16</v>
      </c>
      <c r="L459" s="24">
        <v>21</v>
      </c>
    </row>
    <row r="460" spans="1:13" s="97" customFormat="1" ht="15.75" customHeight="1">
      <c r="A460" s="32">
        <v>5</v>
      </c>
      <c r="B460" s="33">
        <v>6</v>
      </c>
      <c r="C460" s="34">
        <v>1</v>
      </c>
      <c r="D460" s="34">
        <v>5</v>
      </c>
      <c r="E460" s="35">
        <v>40</v>
      </c>
      <c r="F460" s="33">
        <v>11</v>
      </c>
      <c r="G460" s="34">
        <v>4</v>
      </c>
      <c r="H460" s="34">
        <v>7</v>
      </c>
      <c r="I460" s="35">
        <v>75</v>
      </c>
      <c r="J460" s="33">
        <v>12</v>
      </c>
      <c r="K460" s="34">
        <v>5</v>
      </c>
      <c r="L460" s="34">
        <v>7</v>
      </c>
    </row>
    <row r="461" spans="1:13" s="97" customFormat="1" ht="15.75" customHeight="1">
      <c r="A461" s="32">
        <v>6</v>
      </c>
      <c r="B461" s="33">
        <v>15</v>
      </c>
      <c r="C461" s="34">
        <v>7</v>
      </c>
      <c r="D461" s="34">
        <v>8</v>
      </c>
      <c r="E461" s="35">
        <v>41</v>
      </c>
      <c r="F461" s="33">
        <v>14</v>
      </c>
      <c r="G461" s="34">
        <v>8</v>
      </c>
      <c r="H461" s="34">
        <v>6</v>
      </c>
      <c r="I461" s="35">
        <v>76</v>
      </c>
      <c r="J461" s="33">
        <v>8</v>
      </c>
      <c r="K461" s="34">
        <v>5</v>
      </c>
      <c r="L461" s="34">
        <v>3</v>
      </c>
    </row>
    <row r="462" spans="1:13" s="97" customFormat="1" ht="15.75" customHeight="1">
      <c r="A462" s="32">
        <v>7</v>
      </c>
      <c r="B462" s="33">
        <v>11</v>
      </c>
      <c r="C462" s="34">
        <v>7</v>
      </c>
      <c r="D462" s="34">
        <v>4</v>
      </c>
      <c r="E462" s="35">
        <v>42</v>
      </c>
      <c r="F462" s="33">
        <v>12</v>
      </c>
      <c r="G462" s="34">
        <v>5</v>
      </c>
      <c r="H462" s="34">
        <v>7</v>
      </c>
      <c r="I462" s="35">
        <v>77</v>
      </c>
      <c r="J462" s="33">
        <v>7</v>
      </c>
      <c r="K462" s="34">
        <v>3</v>
      </c>
      <c r="L462" s="34">
        <v>4</v>
      </c>
    </row>
    <row r="463" spans="1:13" s="97" customFormat="1" ht="15.75" customHeight="1">
      <c r="A463" s="32">
        <v>8</v>
      </c>
      <c r="B463" s="33">
        <v>8</v>
      </c>
      <c r="C463" s="34">
        <v>5</v>
      </c>
      <c r="D463" s="34">
        <v>3</v>
      </c>
      <c r="E463" s="35">
        <v>43</v>
      </c>
      <c r="F463" s="33">
        <v>14</v>
      </c>
      <c r="G463" s="34">
        <v>7</v>
      </c>
      <c r="H463" s="34">
        <v>7</v>
      </c>
      <c r="I463" s="35">
        <v>78</v>
      </c>
      <c r="J463" s="33">
        <v>6</v>
      </c>
      <c r="K463" s="34">
        <v>3</v>
      </c>
      <c r="L463" s="34">
        <v>3</v>
      </c>
    </row>
    <row r="464" spans="1:13" s="97" customFormat="1" ht="18" customHeight="1">
      <c r="A464" s="40">
        <v>9</v>
      </c>
      <c r="B464" s="44">
        <v>9</v>
      </c>
      <c r="C464" s="42">
        <v>2</v>
      </c>
      <c r="D464" s="42">
        <v>7</v>
      </c>
      <c r="E464" s="43">
        <v>44</v>
      </c>
      <c r="F464" s="44">
        <v>9</v>
      </c>
      <c r="G464" s="42">
        <v>4</v>
      </c>
      <c r="H464" s="42">
        <v>5</v>
      </c>
      <c r="I464" s="43">
        <v>79</v>
      </c>
      <c r="J464" s="44">
        <v>4</v>
      </c>
      <c r="K464" s="42">
        <v>0</v>
      </c>
      <c r="L464" s="42">
        <v>4</v>
      </c>
    </row>
    <row r="465" spans="1:12" s="31" customFormat="1" ht="25.5" customHeight="1">
      <c r="A465" s="23" t="s">
        <v>23</v>
      </c>
      <c r="B465" s="24">
        <v>45</v>
      </c>
      <c r="C465" s="24">
        <v>23</v>
      </c>
      <c r="D465" s="24">
        <v>22</v>
      </c>
      <c r="E465" s="25" t="s">
        <v>24</v>
      </c>
      <c r="F465" s="24">
        <v>64</v>
      </c>
      <c r="G465" s="24">
        <v>29</v>
      </c>
      <c r="H465" s="24">
        <v>35</v>
      </c>
      <c r="I465" s="25" t="s">
        <v>25</v>
      </c>
      <c r="J465" s="24">
        <v>40</v>
      </c>
      <c r="K465" s="24">
        <v>12</v>
      </c>
      <c r="L465" s="24">
        <v>28</v>
      </c>
    </row>
    <row r="466" spans="1:12" s="97" customFormat="1" ht="15.75" customHeight="1">
      <c r="A466" s="32">
        <v>10</v>
      </c>
      <c r="B466" s="33">
        <v>10</v>
      </c>
      <c r="C466" s="34">
        <v>5</v>
      </c>
      <c r="D466" s="34">
        <v>5</v>
      </c>
      <c r="E466" s="35">
        <v>45</v>
      </c>
      <c r="F466" s="33">
        <v>12</v>
      </c>
      <c r="G466" s="34">
        <v>5</v>
      </c>
      <c r="H466" s="34">
        <v>7</v>
      </c>
      <c r="I466" s="35">
        <v>80</v>
      </c>
      <c r="J466" s="33">
        <v>5</v>
      </c>
      <c r="K466" s="34">
        <v>4</v>
      </c>
      <c r="L466" s="34">
        <v>1</v>
      </c>
    </row>
    <row r="467" spans="1:12" s="97" customFormat="1" ht="15.75" customHeight="1">
      <c r="A467" s="32">
        <v>11</v>
      </c>
      <c r="B467" s="33">
        <v>9</v>
      </c>
      <c r="C467" s="34">
        <v>4</v>
      </c>
      <c r="D467" s="34">
        <v>5</v>
      </c>
      <c r="E467" s="35">
        <v>46</v>
      </c>
      <c r="F467" s="33">
        <v>12</v>
      </c>
      <c r="G467" s="34">
        <v>6</v>
      </c>
      <c r="H467" s="34">
        <v>6</v>
      </c>
      <c r="I467" s="35">
        <v>81</v>
      </c>
      <c r="J467" s="33">
        <v>5</v>
      </c>
      <c r="K467" s="34">
        <v>0</v>
      </c>
      <c r="L467" s="34">
        <v>5</v>
      </c>
    </row>
    <row r="468" spans="1:12" s="97" customFormat="1" ht="15.75" customHeight="1">
      <c r="A468" s="32">
        <v>12</v>
      </c>
      <c r="B468" s="33">
        <v>10</v>
      </c>
      <c r="C468" s="34">
        <v>7</v>
      </c>
      <c r="D468" s="34">
        <v>3</v>
      </c>
      <c r="E468" s="35">
        <v>47</v>
      </c>
      <c r="F468" s="33">
        <v>19</v>
      </c>
      <c r="G468" s="34">
        <v>12</v>
      </c>
      <c r="H468" s="34">
        <v>7</v>
      </c>
      <c r="I468" s="35">
        <v>82</v>
      </c>
      <c r="J468" s="33">
        <v>6</v>
      </c>
      <c r="K468" s="34">
        <v>4</v>
      </c>
      <c r="L468" s="34">
        <v>2</v>
      </c>
    </row>
    <row r="469" spans="1:12" s="97" customFormat="1" ht="15.75" customHeight="1">
      <c r="A469" s="32">
        <v>13</v>
      </c>
      <c r="B469" s="33">
        <v>9</v>
      </c>
      <c r="C469" s="34">
        <v>4</v>
      </c>
      <c r="D469" s="34">
        <v>5</v>
      </c>
      <c r="E469" s="35">
        <v>48</v>
      </c>
      <c r="F469" s="33">
        <v>11</v>
      </c>
      <c r="G469" s="34">
        <v>2</v>
      </c>
      <c r="H469" s="34">
        <v>9</v>
      </c>
      <c r="I469" s="35">
        <v>83</v>
      </c>
      <c r="J469" s="33">
        <v>14</v>
      </c>
      <c r="K469" s="34">
        <v>2</v>
      </c>
      <c r="L469" s="34">
        <v>12</v>
      </c>
    </row>
    <row r="470" spans="1:12" s="97" customFormat="1" ht="18" customHeight="1">
      <c r="A470" s="40">
        <v>14</v>
      </c>
      <c r="B470" s="44">
        <v>7</v>
      </c>
      <c r="C470" s="42">
        <v>3</v>
      </c>
      <c r="D470" s="42">
        <v>4</v>
      </c>
      <c r="E470" s="43">
        <v>49</v>
      </c>
      <c r="F470" s="44">
        <v>10</v>
      </c>
      <c r="G470" s="42">
        <v>4</v>
      </c>
      <c r="H470" s="42">
        <v>6</v>
      </c>
      <c r="I470" s="43">
        <v>84</v>
      </c>
      <c r="J470" s="44">
        <v>10</v>
      </c>
      <c r="K470" s="42">
        <v>2</v>
      </c>
      <c r="L470" s="42">
        <v>8</v>
      </c>
    </row>
    <row r="471" spans="1:12" s="31" customFormat="1" ht="25.5" customHeight="1">
      <c r="A471" s="23" t="s">
        <v>26</v>
      </c>
      <c r="B471" s="24">
        <v>34</v>
      </c>
      <c r="C471" s="24">
        <v>20</v>
      </c>
      <c r="D471" s="24">
        <v>14</v>
      </c>
      <c r="E471" s="25" t="s">
        <v>27</v>
      </c>
      <c r="F471" s="24">
        <v>43</v>
      </c>
      <c r="G471" s="24">
        <v>23</v>
      </c>
      <c r="H471" s="24">
        <v>20</v>
      </c>
      <c r="I471" s="25" t="s">
        <v>28</v>
      </c>
      <c r="J471" s="24">
        <v>36</v>
      </c>
      <c r="K471" s="24">
        <v>12</v>
      </c>
      <c r="L471" s="24">
        <v>24</v>
      </c>
    </row>
    <row r="472" spans="1:12" s="97" customFormat="1" ht="15.75" customHeight="1">
      <c r="A472" s="32">
        <v>15</v>
      </c>
      <c r="B472" s="33">
        <v>6</v>
      </c>
      <c r="C472" s="34">
        <v>1</v>
      </c>
      <c r="D472" s="34">
        <v>5</v>
      </c>
      <c r="E472" s="35">
        <v>50</v>
      </c>
      <c r="F472" s="33">
        <v>12</v>
      </c>
      <c r="G472" s="34">
        <v>7</v>
      </c>
      <c r="H472" s="34">
        <v>5</v>
      </c>
      <c r="I472" s="35">
        <v>85</v>
      </c>
      <c r="J472" s="33">
        <v>7</v>
      </c>
      <c r="K472" s="34">
        <v>2</v>
      </c>
      <c r="L472" s="34">
        <v>5</v>
      </c>
    </row>
    <row r="473" spans="1:12" s="97" customFormat="1" ht="15.75" customHeight="1">
      <c r="A473" s="32">
        <v>16</v>
      </c>
      <c r="B473" s="33">
        <v>8</v>
      </c>
      <c r="C473" s="34">
        <v>6</v>
      </c>
      <c r="D473" s="34">
        <v>2</v>
      </c>
      <c r="E473" s="35">
        <v>51</v>
      </c>
      <c r="F473" s="33">
        <v>13</v>
      </c>
      <c r="G473" s="34">
        <v>9</v>
      </c>
      <c r="H473" s="34">
        <v>4</v>
      </c>
      <c r="I473" s="35">
        <v>86</v>
      </c>
      <c r="J473" s="33">
        <v>6</v>
      </c>
      <c r="K473" s="34">
        <v>0</v>
      </c>
      <c r="L473" s="34">
        <v>6</v>
      </c>
    </row>
    <row r="474" spans="1:12" s="97" customFormat="1" ht="15.75" customHeight="1">
      <c r="A474" s="32">
        <v>17</v>
      </c>
      <c r="B474" s="33">
        <v>10</v>
      </c>
      <c r="C474" s="34">
        <v>6</v>
      </c>
      <c r="D474" s="34">
        <v>4</v>
      </c>
      <c r="E474" s="35">
        <v>52</v>
      </c>
      <c r="F474" s="33">
        <v>6</v>
      </c>
      <c r="G474" s="34">
        <v>3</v>
      </c>
      <c r="H474" s="34">
        <v>3</v>
      </c>
      <c r="I474" s="35">
        <v>87</v>
      </c>
      <c r="J474" s="33">
        <v>10</v>
      </c>
      <c r="K474" s="34">
        <v>4</v>
      </c>
      <c r="L474" s="34">
        <v>6</v>
      </c>
    </row>
    <row r="475" spans="1:12" s="97" customFormat="1" ht="15.75" customHeight="1">
      <c r="A475" s="32">
        <v>18</v>
      </c>
      <c r="B475" s="33">
        <v>5</v>
      </c>
      <c r="C475" s="34">
        <v>3</v>
      </c>
      <c r="D475" s="34">
        <v>2</v>
      </c>
      <c r="E475" s="35">
        <v>53</v>
      </c>
      <c r="F475" s="33">
        <v>9</v>
      </c>
      <c r="G475" s="34">
        <v>3</v>
      </c>
      <c r="H475" s="34">
        <v>6</v>
      </c>
      <c r="I475" s="35">
        <v>88</v>
      </c>
      <c r="J475" s="33">
        <v>7</v>
      </c>
      <c r="K475" s="34">
        <v>5</v>
      </c>
      <c r="L475" s="34">
        <v>2</v>
      </c>
    </row>
    <row r="476" spans="1:12" s="97" customFormat="1" ht="18" customHeight="1">
      <c r="A476" s="40">
        <v>19</v>
      </c>
      <c r="B476" s="44">
        <v>5</v>
      </c>
      <c r="C476" s="42">
        <v>4</v>
      </c>
      <c r="D476" s="42">
        <v>1</v>
      </c>
      <c r="E476" s="43">
        <v>54</v>
      </c>
      <c r="F476" s="44">
        <v>3</v>
      </c>
      <c r="G476" s="42">
        <v>1</v>
      </c>
      <c r="H476" s="42">
        <v>2</v>
      </c>
      <c r="I476" s="43">
        <v>89</v>
      </c>
      <c r="J476" s="44">
        <v>6</v>
      </c>
      <c r="K476" s="42">
        <v>1</v>
      </c>
      <c r="L476" s="42">
        <v>5</v>
      </c>
    </row>
    <row r="477" spans="1:12" s="31" customFormat="1" ht="25.5" customHeight="1">
      <c r="A477" s="23" t="s">
        <v>29</v>
      </c>
      <c r="B477" s="24">
        <v>30</v>
      </c>
      <c r="C477" s="24">
        <v>11</v>
      </c>
      <c r="D477" s="24">
        <v>19</v>
      </c>
      <c r="E477" s="25" t="s">
        <v>30</v>
      </c>
      <c r="F477" s="24">
        <v>57</v>
      </c>
      <c r="G477" s="24">
        <v>30</v>
      </c>
      <c r="H477" s="24">
        <v>27</v>
      </c>
      <c r="I477" s="25" t="s">
        <v>31</v>
      </c>
      <c r="J477" s="24">
        <v>14</v>
      </c>
      <c r="K477" s="24">
        <v>6</v>
      </c>
      <c r="L477" s="24">
        <v>8</v>
      </c>
    </row>
    <row r="478" spans="1:12" s="97" customFormat="1" ht="15.75" customHeight="1">
      <c r="A478" s="32">
        <v>20</v>
      </c>
      <c r="B478" s="33">
        <v>2</v>
      </c>
      <c r="C478" s="34">
        <v>0</v>
      </c>
      <c r="D478" s="34">
        <v>2</v>
      </c>
      <c r="E478" s="35">
        <v>55</v>
      </c>
      <c r="F478" s="33">
        <v>10</v>
      </c>
      <c r="G478" s="34">
        <v>5</v>
      </c>
      <c r="H478" s="34">
        <v>5</v>
      </c>
      <c r="I478" s="35">
        <v>90</v>
      </c>
      <c r="J478" s="33">
        <v>6</v>
      </c>
      <c r="K478" s="34">
        <v>3</v>
      </c>
      <c r="L478" s="34">
        <v>3</v>
      </c>
    </row>
    <row r="479" spans="1:12" s="97" customFormat="1" ht="15.75" customHeight="1">
      <c r="A479" s="32">
        <v>21</v>
      </c>
      <c r="B479" s="33">
        <v>8</v>
      </c>
      <c r="C479" s="34">
        <v>3</v>
      </c>
      <c r="D479" s="34">
        <v>5</v>
      </c>
      <c r="E479" s="35">
        <v>56</v>
      </c>
      <c r="F479" s="33">
        <v>11</v>
      </c>
      <c r="G479" s="34">
        <v>8</v>
      </c>
      <c r="H479" s="34">
        <v>3</v>
      </c>
      <c r="I479" s="35">
        <v>91</v>
      </c>
      <c r="J479" s="33">
        <v>5</v>
      </c>
      <c r="K479" s="34">
        <v>2</v>
      </c>
      <c r="L479" s="34">
        <v>3</v>
      </c>
    </row>
    <row r="480" spans="1:12" s="97" customFormat="1" ht="15.75" customHeight="1">
      <c r="A480" s="32">
        <v>22</v>
      </c>
      <c r="B480" s="33">
        <v>4</v>
      </c>
      <c r="C480" s="34">
        <v>0</v>
      </c>
      <c r="D480" s="34">
        <v>4</v>
      </c>
      <c r="E480" s="35">
        <v>57</v>
      </c>
      <c r="F480" s="33">
        <v>13</v>
      </c>
      <c r="G480" s="34">
        <v>6</v>
      </c>
      <c r="H480" s="34">
        <v>7</v>
      </c>
      <c r="I480" s="35">
        <v>92</v>
      </c>
      <c r="J480" s="33">
        <v>2</v>
      </c>
      <c r="K480" s="34">
        <v>1</v>
      </c>
      <c r="L480" s="34">
        <v>1</v>
      </c>
    </row>
    <row r="481" spans="1:13" s="97" customFormat="1" ht="15.75" customHeight="1">
      <c r="A481" s="32">
        <v>23</v>
      </c>
      <c r="B481" s="33">
        <v>6</v>
      </c>
      <c r="C481" s="34">
        <v>4</v>
      </c>
      <c r="D481" s="34">
        <v>2</v>
      </c>
      <c r="E481" s="35">
        <v>58</v>
      </c>
      <c r="F481" s="33">
        <v>13</v>
      </c>
      <c r="G481" s="34">
        <v>8</v>
      </c>
      <c r="H481" s="34">
        <v>5</v>
      </c>
      <c r="I481" s="35">
        <v>93</v>
      </c>
      <c r="J481" s="33">
        <v>1</v>
      </c>
      <c r="K481" s="34">
        <v>0</v>
      </c>
      <c r="L481" s="34">
        <v>1</v>
      </c>
    </row>
    <row r="482" spans="1:13" s="97" customFormat="1" ht="18" customHeight="1">
      <c r="A482" s="40">
        <v>24</v>
      </c>
      <c r="B482" s="44">
        <v>10</v>
      </c>
      <c r="C482" s="42">
        <v>4</v>
      </c>
      <c r="D482" s="42">
        <v>6</v>
      </c>
      <c r="E482" s="43">
        <v>59</v>
      </c>
      <c r="F482" s="44">
        <v>10</v>
      </c>
      <c r="G482" s="42">
        <v>3</v>
      </c>
      <c r="H482" s="42">
        <v>7</v>
      </c>
      <c r="I482" s="43">
        <v>94</v>
      </c>
      <c r="J482" s="44">
        <v>0</v>
      </c>
      <c r="K482" s="42">
        <v>0</v>
      </c>
      <c r="L482" s="42">
        <v>0</v>
      </c>
    </row>
    <row r="483" spans="1:13" s="31" customFormat="1" ht="25.5" customHeight="1">
      <c r="A483" s="23" t="s">
        <v>32</v>
      </c>
      <c r="B483" s="24">
        <v>34</v>
      </c>
      <c r="C483" s="24">
        <v>14</v>
      </c>
      <c r="D483" s="24">
        <v>20</v>
      </c>
      <c r="E483" s="25" t="s">
        <v>33</v>
      </c>
      <c r="F483" s="24">
        <v>45</v>
      </c>
      <c r="G483" s="24">
        <v>24</v>
      </c>
      <c r="H483" s="24">
        <v>21</v>
      </c>
      <c r="I483" s="64" t="s">
        <v>34</v>
      </c>
      <c r="J483" s="24">
        <v>2</v>
      </c>
      <c r="K483" s="24">
        <v>0</v>
      </c>
      <c r="L483" s="24">
        <v>2</v>
      </c>
    </row>
    <row r="484" spans="1:13" s="97" customFormat="1" ht="15.75" customHeight="1">
      <c r="A484" s="32">
        <v>25</v>
      </c>
      <c r="B484" s="33">
        <v>6</v>
      </c>
      <c r="C484" s="34">
        <v>3</v>
      </c>
      <c r="D484" s="34">
        <v>3</v>
      </c>
      <c r="E484" s="35">
        <v>60</v>
      </c>
      <c r="F484" s="33">
        <v>8</v>
      </c>
      <c r="G484" s="34">
        <v>3</v>
      </c>
      <c r="H484" s="34">
        <v>5</v>
      </c>
      <c r="I484" s="35">
        <v>95</v>
      </c>
      <c r="J484" s="33">
        <v>2</v>
      </c>
      <c r="K484" s="34">
        <v>0</v>
      </c>
      <c r="L484" s="34">
        <v>2</v>
      </c>
    </row>
    <row r="485" spans="1:13" s="97" customFormat="1" ht="15.75" customHeight="1">
      <c r="A485" s="32">
        <v>26</v>
      </c>
      <c r="B485" s="33">
        <v>7</v>
      </c>
      <c r="C485" s="34">
        <v>5</v>
      </c>
      <c r="D485" s="34">
        <v>2</v>
      </c>
      <c r="E485" s="35">
        <v>61</v>
      </c>
      <c r="F485" s="33">
        <v>12</v>
      </c>
      <c r="G485" s="34">
        <v>5</v>
      </c>
      <c r="H485" s="34">
        <v>7</v>
      </c>
      <c r="I485" s="35">
        <v>96</v>
      </c>
      <c r="J485" s="33">
        <v>0</v>
      </c>
      <c r="K485" s="34">
        <v>0</v>
      </c>
      <c r="L485" s="34">
        <v>0</v>
      </c>
    </row>
    <row r="486" spans="1:13" s="97" customFormat="1" ht="15.75" customHeight="1">
      <c r="A486" s="32">
        <v>27</v>
      </c>
      <c r="B486" s="33">
        <v>3</v>
      </c>
      <c r="C486" s="34">
        <v>0</v>
      </c>
      <c r="D486" s="34">
        <v>3</v>
      </c>
      <c r="E486" s="35">
        <v>62</v>
      </c>
      <c r="F486" s="33">
        <v>9</v>
      </c>
      <c r="G486" s="34">
        <v>6</v>
      </c>
      <c r="H486" s="34">
        <v>3</v>
      </c>
      <c r="I486" s="35">
        <v>97</v>
      </c>
      <c r="J486" s="33">
        <v>0</v>
      </c>
      <c r="K486" s="34">
        <v>0</v>
      </c>
      <c r="L486" s="34">
        <v>0</v>
      </c>
    </row>
    <row r="487" spans="1:13" s="97" customFormat="1" ht="15.75" customHeight="1">
      <c r="A487" s="32">
        <v>28</v>
      </c>
      <c r="B487" s="33">
        <v>10</v>
      </c>
      <c r="C487" s="34">
        <v>5</v>
      </c>
      <c r="D487" s="34">
        <v>5</v>
      </c>
      <c r="E487" s="35">
        <v>63</v>
      </c>
      <c r="F487" s="33">
        <v>10</v>
      </c>
      <c r="G487" s="34">
        <v>5</v>
      </c>
      <c r="H487" s="34">
        <v>5</v>
      </c>
      <c r="I487" s="35">
        <v>98</v>
      </c>
      <c r="J487" s="33">
        <v>0</v>
      </c>
      <c r="K487" s="34">
        <v>0</v>
      </c>
      <c r="L487" s="34">
        <v>0</v>
      </c>
    </row>
    <row r="488" spans="1:13" s="97" customFormat="1" ht="18" customHeight="1">
      <c r="A488" s="40">
        <v>29</v>
      </c>
      <c r="B488" s="44">
        <v>8</v>
      </c>
      <c r="C488" s="42">
        <v>1</v>
      </c>
      <c r="D488" s="42">
        <v>7</v>
      </c>
      <c r="E488" s="43">
        <v>64</v>
      </c>
      <c r="F488" s="44">
        <v>6</v>
      </c>
      <c r="G488" s="42">
        <v>5</v>
      </c>
      <c r="H488" s="42">
        <v>1</v>
      </c>
      <c r="I488" s="35">
        <v>99</v>
      </c>
      <c r="J488" s="33">
        <v>0</v>
      </c>
      <c r="K488" s="34">
        <v>0</v>
      </c>
      <c r="L488" s="34">
        <v>0</v>
      </c>
    </row>
    <row r="489" spans="1:13" s="31" customFormat="1" ht="25.5" customHeight="1">
      <c r="A489" s="23" t="s">
        <v>35</v>
      </c>
      <c r="B489" s="24">
        <v>50</v>
      </c>
      <c r="C489" s="24">
        <v>28</v>
      </c>
      <c r="D489" s="24">
        <v>22</v>
      </c>
      <c r="E489" s="25" t="s">
        <v>36</v>
      </c>
      <c r="F489" s="24">
        <v>58</v>
      </c>
      <c r="G489" s="24">
        <v>25</v>
      </c>
      <c r="H489" s="24">
        <v>33</v>
      </c>
      <c r="I489" s="68">
        <v>100</v>
      </c>
      <c r="J489" s="69">
        <v>0</v>
      </c>
      <c r="K489" s="70">
        <v>0</v>
      </c>
      <c r="L489" s="70">
        <v>0</v>
      </c>
    </row>
    <row r="490" spans="1:13" s="97" customFormat="1" ht="15.75" customHeight="1">
      <c r="A490" s="32">
        <v>30</v>
      </c>
      <c r="B490" s="33">
        <v>7</v>
      </c>
      <c r="C490" s="34">
        <v>6</v>
      </c>
      <c r="D490" s="34">
        <v>1</v>
      </c>
      <c r="E490" s="35">
        <v>65</v>
      </c>
      <c r="F490" s="33">
        <v>10</v>
      </c>
      <c r="G490" s="34">
        <v>5</v>
      </c>
      <c r="H490" s="34">
        <v>5</v>
      </c>
      <c r="I490" s="35">
        <v>101</v>
      </c>
      <c r="J490" s="33">
        <v>0</v>
      </c>
      <c r="K490" s="34">
        <v>0</v>
      </c>
      <c r="L490" s="34">
        <v>0</v>
      </c>
    </row>
    <row r="491" spans="1:13" s="97" customFormat="1" ht="15.75" customHeight="1">
      <c r="A491" s="32">
        <v>31</v>
      </c>
      <c r="B491" s="33">
        <v>13</v>
      </c>
      <c r="C491" s="34">
        <v>7</v>
      </c>
      <c r="D491" s="34">
        <v>6</v>
      </c>
      <c r="E491" s="35">
        <v>66</v>
      </c>
      <c r="F491" s="33">
        <v>14</v>
      </c>
      <c r="G491" s="34">
        <v>6</v>
      </c>
      <c r="H491" s="34">
        <v>8</v>
      </c>
      <c r="I491" s="35">
        <v>102</v>
      </c>
      <c r="J491" s="33">
        <v>0</v>
      </c>
      <c r="K491" s="34">
        <v>0</v>
      </c>
      <c r="L491" s="34">
        <v>0</v>
      </c>
    </row>
    <row r="492" spans="1:13" s="97" customFormat="1" ht="15.75" customHeight="1">
      <c r="A492" s="32">
        <v>32</v>
      </c>
      <c r="B492" s="33">
        <v>7</v>
      </c>
      <c r="C492" s="34">
        <v>4</v>
      </c>
      <c r="D492" s="34">
        <v>3</v>
      </c>
      <c r="E492" s="35">
        <v>67</v>
      </c>
      <c r="F492" s="33">
        <v>9</v>
      </c>
      <c r="G492" s="34">
        <v>5</v>
      </c>
      <c r="H492" s="34">
        <v>4</v>
      </c>
      <c r="I492" s="35">
        <v>103</v>
      </c>
      <c r="J492" s="33">
        <v>0</v>
      </c>
      <c r="K492" s="34">
        <v>0</v>
      </c>
      <c r="L492" s="34">
        <v>0</v>
      </c>
    </row>
    <row r="493" spans="1:13" s="97" customFormat="1" ht="15.75" customHeight="1">
      <c r="A493" s="32">
        <v>33</v>
      </c>
      <c r="B493" s="33">
        <v>13</v>
      </c>
      <c r="C493" s="34">
        <v>8</v>
      </c>
      <c r="D493" s="34">
        <v>5</v>
      </c>
      <c r="E493" s="35">
        <v>68</v>
      </c>
      <c r="F493" s="33">
        <v>13</v>
      </c>
      <c r="G493" s="34">
        <v>5</v>
      </c>
      <c r="H493" s="34">
        <v>8</v>
      </c>
      <c r="I493" s="72" t="s">
        <v>37</v>
      </c>
      <c r="J493" s="44">
        <v>0</v>
      </c>
      <c r="K493" s="42">
        <v>0</v>
      </c>
      <c r="L493" s="42">
        <v>0</v>
      </c>
    </row>
    <row r="494" spans="1:13" s="97" customFormat="1" ht="21" customHeight="1" thickBot="1">
      <c r="A494" s="74">
        <v>34</v>
      </c>
      <c r="B494" s="33">
        <v>10</v>
      </c>
      <c r="C494" s="34">
        <v>3</v>
      </c>
      <c r="D494" s="34">
        <v>7</v>
      </c>
      <c r="E494" s="35">
        <v>69</v>
      </c>
      <c r="F494" s="33">
        <v>12</v>
      </c>
      <c r="G494" s="34">
        <v>4</v>
      </c>
      <c r="H494" s="34">
        <v>8</v>
      </c>
      <c r="I494" s="75" t="s">
        <v>8</v>
      </c>
      <c r="J494" s="69">
        <v>817</v>
      </c>
      <c r="K494" s="69">
        <v>383</v>
      </c>
      <c r="L494" s="69">
        <v>434</v>
      </c>
    </row>
    <row r="495" spans="1:13" s="106" customFormat="1" ht="24" customHeight="1" thickTop="1" thickBot="1">
      <c r="A495" s="81" t="s">
        <v>38</v>
      </c>
      <c r="B495" s="82">
        <v>133</v>
      </c>
      <c r="C495" s="83">
        <v>67</v>
      </c>
      <c r="D495" s="83">
        <v>66</v>
      </c>
      <c r="E495" s="84" t="s">
        <v>39</v>
      </c>
      <c r="F495" s="83">
        <v>463</v>
      </c>
      <c r="G495" s="83">
        <v>231</v>
      </c>
      <c r="H495" s="83">
        <v>232</v>
      </c>
      <c r="I495" s="85" t="s">
        <v>40</v>
      </c>
      <c r="J495" s="83">
        <v>221</v>
      </c>
      <c r="K495" s="83">
        <v>85</v>
      </c>
      <c r="L495" s="83">
        <v>136</v>
      </c>
    </row>
    <row r="496" spans="1:13" s="13" customFormat="1" ht="24" customHeight="1" thickBot="1">
      <c r="A496" s="1"/>
      <c r="B496" s="2" t="s">
        <v>221</v>
      </c>
      <c r="C496" s="3"/>
      <c r="D496" s="4"/>
      <c r="E496" s="5"/>
      <c r="F496" s="6"/>
      <c r="G496" s="96" t="s">
        <v>238</v>
      </c>
      <c r="H496" s="6"/>
      <c r="I496" s="5"/>
      <c r="J496" s="6"/>
      <c r="K496" s="107" t="s">
        <v>127</v>
      </c>
      <c r="L496" s="9"/>
      <c r="M496" s="97" t="s">
        <v>260</v>
      </c>
    </row>
    <row r="497" spans="1:12" s="22" customFormat="1" ht="21" customHeight="1">
      <c r="A497" s="14" t="s">
        <v>4</v>
      </c>
      <c r="B497" s="15" t="s">
        <v>5</v>
      </c>
      <c r="C497" s="15" t="s">
        <v>6</v>
      </c>
      <c r="D497" s="16" t="s">
        <v>7</v>
      </c>
      <c r="E497" s="14" t="s">
        <v>4</v>
      </c>
      <c r="F497" s="15" t="s">
        <v>5</v>
      </c>
      <c r="G497" s="15" t="s">
        <v>6</v>
      </c>
      <c r="H497" s="16" t="s">
        <v>7</v>
      </c>
      <c r="I497" s="14" t="s">
        <v>4</v>
      </c>
      <c r="J497" s="15" t="s">
        <v>5</v>
      </c>
      <c r="K497" s="15" t="s">
        <v>6</v>
      </c>
      <c r="L497" s="17" t="s">
        <v>7</v>
      </c>
    </row>
    <row r="498" spans="1:12" s="31" customFormat="1" ht="25.5" customHeight="1">
      <c r="A498" s="23" t="s">
        <v>9</v>
      </c>
      <c r="B498" s="24">
        <v>20</v>
      </c>
      <c r="C498" s="24">
        <v>13</v>
      </c>
      <c r="D498" s="24">
        <v>7</v>
      </c>
      <c r="E498" s="25" t="s">
        <v>10</v>
      </c>
      <c r="F498" s="24">
        <v>44</v>
      </c>
      <c r="G498" s="24">
        <v>19</v>
      </c>
      <c r="H498" s="24">
        <v>25</v>
      </c>
      <c r="I498" s="25" t="s">
        <v>11</v>
      </c>
      <c r="J498" s="24">
        <v>36</v>
      </c>
      <c r="K498" s="24">
        <v>20</v>
      </c>
      <c r="L498" s="24">
        <v>16</v>
      </c>
    </row>
    <row r="499" spans="1:12" s="97" customFormat="1" ht="15.75" customHeight="1">
      <c r="A499" s="32">
        <v>0</v>
      </c>
      <c r="B499" s="33">
        <v>3</v>
      </c>
      <c r="C499" s="34">
        <v>1</v>
      </c>
      <c r="D499" s="34">
        <v>2</v>
      </c>
      <c r="E499" s="35">
        <v>35</v>
      </c>
      <c r="F499" s="33">
        <v>12</v>
      </c>
      <c r="G499" s="34">
        <v>4</v>
      </c>
      <c r="H499" s="34">
        <v>8</v>
      </c>
      <c r="I499" s="35">
        <v>70</v>
      </c>
      <c r="J499" s="33">
        <v>11</v>
      </c>
      <c r="K499" s="34">
        <v>6</v>
      </c>
      <c r="L499" s="34">
        <v>5</v>
      </c>
    </row>
    <row r="500" spans="1:12" s="97" customFormat="1" ht="15.75" customHeight="1">
      <c r="A500" s="32">
        <v>1</v>
      </c>
      <c r="B500" s="33">
        <v>7</v>
      </c>
      <c r="C500" s="34">
        <v>7</v>
      </c>
      <c r="D500" s="34">
        <v>0</v>
      </c>
      <c r="E500" s="35">
        <v>36</v>
      </c>
      <c r="F500" s="33">
        <v>5</v>
      </c>
      <c r="G500" s="34">
        <v>2</v>
      </c>
      <c r="H500" s="34">
        <v>3</v>
      </c>
      <c r="I500" s="35">
        <v>71</v>
      </c>
      <c r="J500" s="33">
        <v>7</v>
      </c>
      <c r="K500" s="34">
        <v>4</v>
      </c>
      <c r="L500" s="34">
        <v>3</v>
      </c>
    </row>
    <row r="501" spans="1:12" s="97" customFormat="1" ht="15.75" customHeight="1">
      <c r="A501" s="32">
        <v>2</v>
      </c>
      <c r="B501" s="33">
        <v>1</v>
      </c>
      <c r="C501" s="34">
        <v>0</v>
      </c>
      <c r="D501" s="34">
        <v>1</v>
      </c>
      <c r="E501" s="35">
        <v>37</v>
      </c>
      <c r="F501" s="33">
        <v>11</v>
      </c>
      <c r="G501" s="34">
        <v>7</v>
      </c>
      <c r="H501" s="34">
        <v>4</v>
      </c>
      <c r="I501" s="35">
        <v>72</v>
      </c>
      <c r="J501" s="33">
        <v>8</v>
      </c>
      <c r="K501" s="34">
        <v>4</v>
      </c>
      <c r="L501" s="34">
        <v>4</v>
      </c>
    </row>
    <row r="502" spans="1:12" s="97" customFormat="1" ht="15.75" customHeight="1">
      <c r="A502" s="32">
        <v>3</v>
      </c>
      <c r="B502" s="33">
        <v>3</v>
      </c>
      <c r="C502" s="34">
        <v>2</v>
      </c>
      <c r="D502" s="34">
        <v>1</v>
      </c>
      <c r="E502" s="35">
        <v>38</v>
      </c>
      <c r="F502" s="33">
        <v>6</v>
      </c>
      <c r="G502" s="34">
        <v>2</v>
      </c>
      <c r="H502" s="34">
        <v>4</v>
      </c>
      <c r="I502" s="35">
        <v>73</v>
      </c>
      <c r="J502" s="33">
        <v>5</v>
      </c>
      <c r="K502" s="34">
        <v>4</v>
      </c>
      <c r="L502" s="34">
        <v>1</v>
      </c>
    </row>
    <row r="503" spans="1:12" s="97" customFormat="1" ht="18" customHeight="1">
      <c r="A503" s="40">
        <v>4</v>
      </c>
      <c r="B503" s="41">
        <v>6</v>
      </c>
      <c r="C503" s="42">
        <v>3</v>
      </c>
      <c r="D503" s="42">
        <v>3</v>
      </c>
      <c r="E503" s="43">
        <v>39</v>
      </c>
      <c r="F503" s="44">
        <v>10</v>
      </c>
      <c r="G503" s="42">
        <v>4</v>
      </c>
      <c r="H503" s="42">
        <v>6</v>
      </c>
      <c r="I503" s="43">
        <v>74</v>
      </c>
      <c r="J503" s="44">
        <v>5</v>
      </c>
      <c r="K503" s="42">
        <v>2</v>
      </c>
      <c r="L503" s="42">
        <v>3</v>
      </c>
    </row>
    <row r="504" spans="1:12" s="31" customFormat="1" ht="25.5" customHeight="1">
      <c r="A504" s="23" t="s">
        <v>13</v>
      </c>
      <c r="B504" s="24">
        <v>21</v>
      </c>
      <c r="C504" s="24">
        <v>9</v>
      </c>
      <c r="D504" s="24">
        <v>12</v>
      </c>
      <c r="E504" s="25" t="s">
        <v>14</v>
      </c>
      <c r="F504" s="24">
        <v>30</v>
      </c>
      <c r="G504" s="24">
        <v>13</v>
      </c>
      <c r="H504" s="24">
        <v>17</v>
      </c>
      <c r="I504" s="25" t="s">
        <v>15</v>
      </c>
      <c r="J504" s="24">
        <v>27</v>
      </c>
      <c r="K504" s="24">
        <v>10</v>
      </c>
      <c r="L504" s="24">
        <v>17</v>
      </c>
    </row>
    <row r="505" spans="1:12" s="97" customFormat="1" ht="15.75" customHeight="1">
      <c r="A505" s="32">
        <v>5</v>
      </c>
      <c r="B505" s="33">
        <v>3</v>
      </c>
      <c r="C505" s="34">
        <v>3</v>
      </c>
      <c r="D505" s="34">
        <v>0</v>
      </c>
      <c r="E505" s="35">
        <v>40</v>
      </c>
      <c r="F505" s="33">
        <v>10</v>
      </c>
      <c r="G505" s="34">
        <v>5</v>
      </c>
      <c r="H505" s="34">
        <v>5</v>
      </c>
      <c r="I505" s="35">
        <v>75</v>
      </c>
      <c r="J505" s="33">
        <v>5</v>
      </c>
      <c r="K505" s="34">
        <v>0</v>
      </c>
      <c r="L505" s="34">
        <v>5</v>
      </c>
    </row>
    <row r="506" spans="1:12" s="97" customFormat="1" ht="15.75" customHeight="1">
      <c r="A506" s="32">
        <v>6</v>
      </c>
      <c r="B506" s="33">
        <v>4</v>
      </c>
      <c r="C506" s="34">
        <v>2</v>
      </c>
      <c r="D506" s="34">
        <v>2</v>
      </c>
      <c r="E506" s="35">
        <v>41</v>
      </c>
      <c r="F506" s="33">
        <v>6</v>
      </c>
      <c r="G506" s="34">
        <v>1</v>
      </c>
      <c r="H506" s="34">
        <v>5</v>
      </c>
      <c r="I506" s="35">
        <v>76</v>
      </c>
      <c r="J506" s="33">
        <v>8</v>
      </c>
      <c r="K506" s="34">
        <v>5</v>
      </c>
      <c r="L506" s="34">
        <v>3</v>
      </c>
    </row>
    <row r="507" spans="1:12" s="97" customFormat="1" ht="15.75" customHeight="1">
      <c r="A507" s="32">
        <v>7</v>
      </c>
      <c r="B507" s="33">
        <v>1</v>
      </c>
      <c r="C507" s="34">
        <v>0</v>
      </c>
      <c r="D507" s="34">
        <v>1</v>
      </c>
      <c r="E507" s="35">
        <v>42</v>
      </c>
      <c r="F507" s="33">
        <v>3</v>
      </c>
      <c r="G507" s="34">
        <v>0</v>
      </c>
      <c r="H507" s="34">
        <v>3</v>
      </c>
      <c r="I507" s="35">
        <v>77</v>
      </c>
      <c r="J507" s="33">
        <v>6</v>
      </c>
      <c r="K507" s="34">
        <v>2</v>
      </c>
      <c r="L507" s="34">
        <v>4</v>
      </c>
    </row>
    <row r="508" spans="1:12" s="97" customFormat="1" ht="15.75" customHeight="1">
      <c r="A508" s="32">
        <v>8</v>
      </c>
      <c r="B508" s="33">
        <v>6</v>
      </c>
      <c r="C508" s="34">
        <v>2</v>
      </c>
      <c r="D508" s="34">
        <v>4</v>
      </c>
      <c r="E508" s="35">
        <v>43</v>
      </c>
      <c r="F508" s="33">
        <v>4</v>
      </c>
      <c r="G508" s="34">
        <v>2</v>
      </c>
      <c r="H508" s="34">
        <v>2</v>
      </c>
      <c r="I508" s="35">
        <v>78</v>
      </c>
      <c r="J508" s="33">
        <v>5</v>
      </c>
      <c r="K508" s="34">
        <v>2</v>
      </c>
      <c r="L508" s="34">
        <v>3</v>
      </c>
    </row>
    <row r="509" spans="1:12" s="97" customFormat="1" ht="18" customHeight="1">
      <c r="A509" s="40">
        <v>9</v>
      </c>
      <c r="B509" s="44">
        <v>7</v>
      </c>
      <c r="C509" s="42">
        <v>2</v>
      </c>
      <c r="D509" s="42">
        <v>5</v>
      </c>
      <c r="E509" s="43">
        <v>44</v>
      </c>
      <c r="F509" s="44">
        <v>7</v>
      </c>
      <c r="G509" s="42">
        <v>5</v>
      </c>
      <c r="H509" s="42">
        <v>2</v>
      </c>
      <c r="I509" s="43">
        <v>79</v>
      </c>
      <c r="J509" s="44">
        <v>3</v>
      </c>
      <c r="K509" s="42">
        <v>1</v>
      </c>
      <c r="L509" s="42">
        <v>2</v>
      </c>
    </row>
    <row r="510" spans="1:12" s="31" customFormat="1" ht="25.5" customHeight="1">
      <c r="A510" s="23" t="s">
        <v>23</v>
      </c>
      <c r="B510" s="24">
        <v>19</v>
      </c>
      <c r="C510" s="24">
        <v>9</v>
      </c>
      <c r="D510" s="24">
        <v>10</v>
      </c>
      <c r="E510" s="25" t="s">
        <v>24</v>
      </c>
      <c r="F510" s="24">
        <v>42</v>
      </c>
      <c r="G510" s="24">
        <v>21</v>
      </c>
      <c r="H510" s="24">
        <v>21</v>
      </c>
      <c r="I510" s="25" t="s">
        <v>25</v>
      </c>
      <c r="J510" s="24">
        <v>19</v>
      </c>
      <c r="K510" s="24">
        <v>11</v>
      </c>
      <c r="L510" s="24">
        <v>8</v>
      </c>
    </row>
    <row r="511" spans="1:12" s="97" customFormat="1" ht="15.75" customHeight="1">
      <c r="A511" s="32">
        <v>10</v>
      </c>
      <c r="B511" s="33">
        <v>5</v>
      </c>
      <c r="C511" s="34">
        <v>2</v>
      </c>
      <c r="D511" s="34">
        <v>3</v>
      </c>
      <c r="E511" s="35">
        <v>45</v>
      </c>
      <c r="F511" s="33">
        <v>8</v>
      </c>
      <c r="G511" s="34">
        <v>4</v>
      </c>
      <c r="H511" s="34">
        <v>4</v>
      </c>
      <c r="I511" s="35">
        <v>80</v>
      </c>
      <c r="J511" s="33">
        <v>5</v>
      </c>
      <c r="K511" s="34">
        <v>3</v>
      </c>
      <c r="L511" s="34">
        <v>2</v>
      </c>
    </row>
    <row r="512" spans="1:12" s="97" customFormat="1" ht="15.75" customHeight="1">
      <c r="A512" s="32">
        <v>11</v>
      </c>
      <c r="B512" s="33">
        <v>4</v>
      </c>
      <c r="C512" s="34">
        <v>2</v>
      </c>
      <c r="D512" s="34">
        <v>2</v>
      </c>
      <c r="E512" s="35">
        <v>46</v>
      </c>
      <c r="F512" s="33">
        <v>10</v>
      </c>
      <c r="G512" s="34">
        <v>0</v>
      </c>
      <c r="H512" s="34">
        <v>10</v>
      </c>
      <c r="I512" s="35">
        <v>81</v>
      </c>
      <c r="J512" s="33">
        <v>7</v>
      </c>
      <c r="K512" s="34">
        <v>4</v>
      </c>
      <c r="L512" s="34">
        <v>3</v>
      </c>
    </row>
    <row r="513" spans="1:12" s="97" customFormat="1" ht="15.75" customHeight="1">
      <c r="A513" s="32">
        <v>12</v>
      </c>
      <c r="B513" s="33">
        <v>3</v>
      </c>
      <c r="C513" s="34">
        <v>1</v>
      </c>
      <c r="D513" s="34">
        <v>2</v>
      </c>
      <c r="E513" s="35">
        <v>47</v>
      </c>
      <c r="F513" s="33">
        <v>13</v>
      </c>
      <c r="G513" s="34">
        <v>8</v>
      </c>
      <c r="H513" s="34">
        <v>5</v>
      </c>
      <c r="I513" s="35">
        <v>82</v>
      </c>
      <c r="J513" s="33">
        <v>4</v>
      </c>
      <c r="K513" s="34">
        <v>3</v>
      </c>
      <c r="L513" s="34">
        <v>1</v>
      </c>
    </row>
    <row r="514" spans="1:12" s="97" customFormat="1" ht="15.75" customHeight="1">
      <c r="A514" s="32">
        <v>13</v>
      </c>
      <c r="B514" s="33">
        <v>6</v>
      </c>
      <c r="C514" s="34">
        <v>3</v>
      </c>
      <c r="D514" s="34">
        <v>3</v>
      </c>
      <c r="E514" s="35">
        <v>48</v>
      </c>
      <c r="F514" s="33">
        <v>5</v>
      </c>
      <c r="G514" s="34">
        <v>3</v>
      </c>
      <c r="H514" s="34">
        <v>2</v>
      </c>
      <c r="I514" s="35">
        <v>83</v>
      </c>
      <c r="J514" s="33">
        <v>2</v>
      </c>
      <c r="K514" s="34">
        <v>0</v>
      </c>
      <c r="L514" s="34">
        <v>2</v>
      </c>
    </row>
    <row r="515" spans="1:12" s="97" customFormat="1" ht="18" customHeight="1">
      <c r="A515" s="40">
        <v>14</v>
      </c>
      <c r="B515" s="44">
        <v>1</v>
      </c>
      <c r="C515" s="42">
        <v>1</v>
      </c>
      <c r="D515" s="42">
        <v>0</v>
      </c>
      <c r="E515" s="43">
        <v>49</v>
      </c>
      <c r="F515" s="44">
        <v>6</v>
      </c>
      <c r="G515" s="42">
        <v>6</v>
      </c>
      <c r="H515" s="42">
        <v>0</v>
      </c>
      <c r="I515" s="43">
        <v>84</v>
      </c>
      <c r="J515" s="44">
        <v>1</v>
      </c>
      <c r="K515" s="42">
        <v>1</v>
      </c>
      <c r="L515" s="42">
        <v>0</v>
      </c>
    </row>
    <row r="516" spans="1:12" s="31" customFormat="1" ht="25.5" customHeight="1">
      <c r="A516" s="23" t="s">
        <v>26</v>
      </c>
      <c r="B516" s="24">
        <v>26</v>
      </c>
      <c r="C516" s="24">
        <v>14</v>
      </c>
      <c r="D516" s="24">
        <v>12</v>
      </c>
      <c r="E516" s="25" t="s">
        <v>27</v>
      </c>
      <c r="F516" s="24">
        <v>21</v>
      </c>
      <c r="G516" s="24">
        <v>9</v>
      </c>
      <c r="H516" s="24">
        <v>12</v>
      </c>
      <c r="I516" s="25" t="s">
        <v>28</v>
      </c>
      <c r="J516" s="24">
        <v>13</v>
      </c>
      <c r="K516" s="24">
        <v>3</v>
      </c>
      <c r="L516" s="24">
        <v>10</v>
      </c>
    </row>
    <row r="517" spans="1:12" s="97" customFormat="1" ht="15.75" customHeight="1">
      <c r="A517" s="32">
        <v>15</v>
      </c>
      <c r="B517" s="33">
        <v>4</v>
      </c>
      <c r="C517" s="34">
        <v>2</v>
      </c>
      <c r="D517" s="34">
        <v>2</v>
      </c>
      <c r="E517" s="35">
        <v>50</v>
      </c>
      <c r="F517" s="33">
        <v>7</v>
      </c>
      <c r="G517" s="34">
        <v>2</v>
      </c>
      <c r="H517" s="34">
        <v>5</v>
      </c>
      <c r="I517" s="35">
        <v>85</v>
      </c>
      <c r="J517" s="33">
        <v>2</v>
      </c>
      <c r="K517" s="34">
        <v>2</v>
      </c>
      <c r="L517" s="34">
        <v>0</v>
      </c>
    </row>
    <row r="518" spans="1:12" s="97" customFormat="1" ht="15.75" customHeight="1">
      <c r="A518" s="32">
        <v>16</v>
      </c>
      <c r="B518" s="33">
        <v>4</v>
      </c>
      <c r="C518" s="34">
        <v>4</v>
      </c>
      <c r="D518" s="34">
        <v>0</v>
      </c>
      <c r="E518" s="35">
        <v>51</v>
      </c>
      <c r="F518" s="33">
        <v>4</v>
      </c>
      <c r="G518" s="34">
        <v>4</v>
      </c>
      <c r="H518" s="34">
        <v>0</v>
      </c>
      <c r="I518" s="35">
        <v>86</v>
      </c>
      <c r="J518" s="33">
        <v>3</v>
      </c>
      <c r="K518" s="34">
        <v>0</v>
      </c>
      <c r="L518" s="34">
        <v>3</v>
      </c>
    </row>
    <row r="519" spans="1:12" s="97" customFormat="1" ht="15.75" customHeight="1">
      <c r="A519" s="32">
        <v>17</v>
      </c>
      <c r="B519" s="33">
        <v>6</v>
      </c>
      <c r="C519" s="34">
        <v>2</v>
      </c>
      <c r="D519" s="34">
        <v>4</v>
      </c>
      <c r="E519" s="35">
        <v>52</v>
      </c>
      <c r="F519" s="33">
        <v>6</v>
      </c>
      <c r="G519" s="34">
        <v>2</v>
      </c>
      <c r="H519" s="34">
        <v>4</v>
      </c>
      <c r="I519" s="35">
        <v>87</v>
      </c>
      <c r="J519" s="33">
        <v>2</v>
      </c>
      <c r="K519" s="34">
        <v>0</v>
      </c>
      <c r="L519" s="34">
        <v>2</v>
      </c>
    </row>
    <row r="520" spans="1:12" s="97" customFormat="1" ht="15.75" customHeight="1">
      <c r="A520" s="32">
        <v>18</v>
      </c>
      <c r="B520" s="33">
        <v>6</v>
      </c>
      <c r="C520" s="34">
        <v>4</v>
      </c>
      <c r="D520" s="34">
        <v>2</v>
      </c>
      <c r="E520" s="35">
        <v>53</v>
      </c>
      <c r="F520" s="33">
        <v>2</v>
      </c>
      <c r="G520" s="34">
        <v>1</v>
      </c>
      <c r="H520" s="34">
        <v>1</v>
      </c>
      <c r="I520" s="35">
        <v>88</v>
      </c>
      <c r="J520" s="33">
        <v>1</v>
      </c>
      <c r="K520" s="34">
        <v>0</v>
      </c>
      <c r="L520" s="34">
        <v>1</v>
      </c>
    </row>
    <row r="521" spans="1:12" s="97" customFormat="1" ht="18" customHeight="1">
      <c r="A521" s="40">
        <v>19</v>
      </c>
      <c r="B521" s="44">
        <v>6</v>
      </c>
      <c r="C521" s="42">
        <v>2</v>
      </c>
      <c r="D521" s="42">
        <v>4</v>
      </c>
      <c r="E521" s="43">
        <v>54</v>
      </c>
      <c r="F521" s="44">
        <v>2</v>
      </c>
      <c r="G521" s="42">
        <v>0</v>
      </c>
      <c r="H521" s="42">
        <v>2</v>
      </c>
      <c r="I521" s="43">
        <v>89</v>
      </c>
      <c r="J521" s="44">
        <v>5</v>
      </c>
      <c r="K521" s="42">
        <v>1</v>
      </c>
      <c r="L521" s="42">
        <v>4</v>
      </c>
    </row>
    <row r="522" spans="1:12" s="31" customFormat="1" ht="25.5" customHeight="1">
      <c r="A522" s="23" t="s">
        <v>29</v>
      </c>
      <c r="B522" s="24">
        <v>30</v>
      </c>
      <c r="C522" s="24">
        <v>14</v>
      </c>
      <c r="D522" s="24">
        <v>16</v>
      </c>
      <c r="E522" s="25" t="s">
        <v>30</v>
      </c>
      <c r="F522" s="24">
        <v>32</v>
      </c>
      <c r="G522" s="24">
        <v>13</v>
      </c>
      <c r="H522" s="24">
        <v>19</v>
      </c>
      <c r="I522" s="25" t="s">
        <v>31</v>
      </c>
      <c r="J522" s="24">
        <v>3</v>
      </c>
      <c r="K522" s="24">
        <v>0</v>
      </c>
      <c r="L522" s="24">
        <v>3</v>
      </c>
    </row>
    <row r="523" spans="1:12" s="97" customFormat="1" ht="15.75" customHeight="1">
      <c r="A523" s="32">
        <v>20</v>
      </c>
      <c r="B523" s="33">
        <v>4</v>
      </c>
      <c r="C523" s="34">
        <v>2</v>
      </c>
      <c r="D523" s="34">
        <v>2</v>
      </c>
      <c r="E523" s="35">
        <v>55</v>
      </c>
      <c r="F523" s="33">
        <v>10</v>
      </c>
      <c r="G523" s="34">
        <v>4</v>
      </c>
      <c r="H523" s="34">
        <v>6</v>
      </c>
      <c r="I523" s="35">
        <v>90</v>
      </c>
      <c r="J523" s="33">
        <v>1</v>
      </c>
      <c r="K523" s="34">
        <v>0</v>
      </c>
      <c r="L523" s="34">
        <v>1</v>
      </c>
    </row>
    <row r="524" spans="1:12" s="97" customFormat="1" ht="15.75" customHeight="1">
      <c r="A524" s="32">
        <v>21</v>
      </c>
      <c r="B524" s="33">
        <v>7</v>
      </c>
      <c r="C524" s="34">
        <v>4</v>
      </c>
      <c r="D524" s="34">
        <v>3</v>
      </c>
      <c r="E524" s="35">
        <v>56</v>
      </c>
      <c r="F524" s="33">
        <v>5</v>
      </c>
      <c r="G524" s="34">
        <v>1</v>
      </c>
      <c r="H524" s="34">
        <v>4</v>
      </c>
      <c r="I524" s="35">
        <v>91</v>
      </c>
      <c r="J524" s="33">
        <v>0</v>
      </c>
      <c r="K524" s="34">
        <v>0</v>
      </c>
      <c r="L524" s="34">
        <v>0</v>
      </c>
    </row>
    <row r="525" spans="1:12" s="97" customFormat="1" ht="15.75" customHeight="1">
      <c r="A525" s="32">
        <v>22</v>
      </c>
      <c r="B525" s="33">
        <v>5</v>
      </c>
      <c r="C525" s="34">
        <v>2</v>
      </c>
      <c r="D525" s="34">
        <v>3</v>
      </c>
      <c r="E525" s="35">
        <v>57</v>
      </c>
      <c r="F525" s="33">
        <v>6</v>
      </c>
      <c r="G525" s="34">
        <v>5</v>
      </c>
      <c r="H525" s="34">
        <v>1</v>
      </c>
      <c r="I525" s="35">
        <v>92</v>
      </c>
      <c r="J525" s="33">
        <v>1</v>
      </c>
      <c r="K525" s="34">
        <v>0</v>
      </c>
      <c r="L525" s="34">
        <v>1</v>
      </c>
    </row>
    <row r="526" spans="1:12" s="97" customFormat="1" ht="15.75" customHeight="1">
      <c r="A526" s="32">
        <v>23</v>
      </c>
      <c r="B526" s="33">
        <v>7</v>
      </c>
      <c r="C526" s="34">
        <v>3</v>
      </c>
      <c r="D526" s="34">
        <v>4</v>
      </c>
      <c r="E526" s="35">
        <v>58</v>
      </c>
      <c r="F526" s="33">
        <v>5</v>
      </c>
      <c r="G526" s="34">
        <v>1</v>
      </c>
      <c r="H526" s="34">
        <v>4</v>
      </c>
      <c r="I526" s="35">
        <v>93</v>
      </c>
      <c r="J526" s="33">
        <v>0</v>
      </c>
      <c r="K526" s="34">
        <v>0</v>
      </c>
      <c r="L526" s="34">
        <v>0</v>
      </c>
    </row>
    <row r="527" spans="1:12" s="97" customFormat="1" ht="18" customHeight="1">
      <c r="A527" s="40">
        <v>24</v>
      </c>
      <c r="B527" s="44">
        <v>7</v>
      </c>
      <c r="C527" s="42">
        <v>3</v>
      </c>
      <c r="D527" s="42">
        <v>4</v>
      </c>
      <c r="E527" s="43">
        <v>59</v>
      </c>
      <c r="F527" s="44">
        <v>6</v>
      </c>
      <c r="G527" s="42">
        <v>2</v>
      </c>
      <c r="H527" s="42">
        <v>4</v>
      </c>
      <c r="I527" s="43">
        <v>94</v>
      </c>
      <c r="J527" s="44">
        <v>1</v>
      </c>
      <c r="K527" s="42">
        <v>0</v>
      </c>
      <c r="L527" s="42">
        <v>1</v>
      </c>
    </row>
    <row r="528" spans="1:12" s="31" customFormat="1" ht="25.5" customHeight="1">
      <c r="A528" s="23" t="s">
        <v>32</v>
      </c>
      <c r="B528" s="24">
        <v>30</v>
      </c>
      <c r="C528" s="24">
        <v>18</v>
      </c>
      <c r="D528" s="24">
        <v>12</v>
      </c>
      <c r="E528" s="25" t="s">
        <v>33</v>
      </c>
      <c r="F528" s="24">
        <v>43</v>
      </c>
      <c r="G528" s="24">
        <v>22</v>
      </c>
      <c r="H528" s="24">
        <v>21</v>
      </c>
      <c r="I528" s="64" t="s">
        <v>34</v>
      </c>
      <c r="J528" s="24">
        <v>2</v>
      </c>
      <c r="K528" s="24">
        <v>0</v>
      </c>
      <c r="L528" s="24">
        <v>2</v>
      </c>
    </row>
    <row r="529" spans="1:13" s="97" customFormat="1" ht="15.75" customHeight="1">
      <c r="A529" s="32">
        <v>25</v>
      </c>
      <c r="B529" s="33">
        <v>1</v>
      </c>
      <c r="C529" s="34">
        <v>1</v>
      </c>
      <c r="D529" s="34">
        <v>0</v>
      </c>
      <c r="E529" s="35">
        <v>60</v>
      </c>
      <c r="F529" s="33">
        <v>14</v>
      </c>
      <c r="G529" s="34">
        <v>7</v>
      </c>
      <c r="H529" s="34">
        <v>7</v>
      </c>
      <c r="I529" s="35">
        <v>95</v>
      </c>
      <c r="J529" s="33">
        <v>0</v>
      </c>
      <c r="K529" s="34">
        <v>0</v>
      </c>
      <c r="L529" s="34">
        <v>0</v>
      </c>
    </row>
    <row r="530" spans="1:13" s="97" customFormat="1" ht="15.75" customHeight="1">
      <c r="A530" s="32">
        <v>26</v>
      </c>
      <c r="B530" s="33">
        <v>8</v>
      </c>
      <c r="C530" s="34">
        <v>6</v>
      </c>
      <c r="D530" s="34">
        <v>2</v>
      </c>
      <c r="E530" s="35">
        <v>61</v>
      </c>
      <c r="F530" s="33">
        <v>8</v>
      </c>
      <c r="G530" s="34">
        <v>3</v>
      </c>
      <c r="H530" s="34">
        <v>5</v>
      </c>
      <c r="I530" s="35">
        <v>96</v>
      </c>
      <c r="J530" s="33">
        <v>0</v>
      </c>
      <c r="K530" s="34">
        <v>0</v>
      </c>
      <c r="L530" s="34">
        <v>0</v>
      </c>
    </row>
    <row r="531" spans="1:13" s="97" customFormat="1" ht="15.75" customHeight="1">
      <c r="A531" s="32">
        <v>27</v>
      </c>
      <c r="B531" s="33">
        <v>7</v>
      </c>
      <c r="C531" s="34">
        <v>5</v>
      </c>
      <c r="D531" s="34">
        <v>2</v>
      </c>
      <c r="E531" s="35">
        <v>62</v>
      </c>
      <c r="F531" s="33">
        <v>13</v>
      </c>
      <c r="G531" s="34">
        <v>8</v>
      </c>
      <c r="H531" s="34">
        <v>5</v>
      </c>
      <c r="I531" s="35">
        <v>97</v>
      </c>
      <c r="J531" s="33">
        <v>2</v>
      </c>
      <c r="K531" s="34">
        <v>0</v>
      </c>
      <c r="L531" s="34">
        <v>2</v>
      </c>
    </row>
    <row r="532" spans="1:13" s="97" customFormat="1" ht="15.75" customHeight="1">
      <c r="A532" s="32">
        <v>28</v>
      </c>
      <c r="B532" s="33">
        <v>8</v>
      </c>
      <c r="C532" s="34">
        <v>4</v>
      </c>
      <c r="D532" s="34">
        <v>4</v>
      </c>
      <c r="E532" s="35">
        <v>63</v>
      </c>
      <c r="F532" s="33">
        <v>3</v>
      </c>
      <c r="G532" s="34">
        <v>2</v>
      </c>
      <c r="H532" s="34">
        <v>1</v>
      </c>
      <c r="I532" s="35">
        <v>98</v>
      </c>
      <c r="J532" s="33">
        <v>0</v>
      </c>
      <c r="K532" s="34">
        <v>0</v>
      </c>
      <c r="L532" s="34">
        <v>0</v>
      </c>
    </row>
    <row r="533" spans="1:13" s="97" customFormat="1" ht="18" customHeight="1">
      <c r="A533" s="40">
        <v>29</v>
      </c>
      <c r="B533" s="44">
        <v>6</v>
      </c>
      <c r="C533" s="42">
        <v>2</v>
      </c>
      <c r="D533" s="42">
        <v>4</v>
      </c>
      <c r="E533" s="43">
        <v>64</v>
      </c>
      <c r="F533" s="44">
        <v>5</v>
      </c>
      <c r="G533" s="42">
        <v>2</v>
      </c>
      <c r="H533" s="42">
        <v>3</v>
      </c>
      <c r="I533" s="35">
        <v>99</v>
      </c>
      <c r="J533" s="33">
        <v>0</v>
      </c>
      <c r="K533" s="34">
        <v>0</v>
      </c>
      <c r="L533" s="34">
        <v>0</v>
      </c>
    </row>
    <row r="534" spans="1:13" s="31" customFormat="1" ht="25.5" customHeight="1">
      <c r="A534" s="23" t="s">
        <v>35</v>
      </c>
      <c r="B534" s="24">
        <v>32</v>
      </c>
      <c r="C534" s="24">
        <v>17</v>
      </c>
      <c r="D534" s="24">
        <v>15</v>
      </c>
      <c r="E534" s="25" t="s">
        <v>36</v>
      </c>
      <c r="F534" s="24">
        <v>46</v>
      </c>
      <c r="G534" s="24">
        <v>25</v>
      </c>
      <c r="H534" s="24">
        <v>21</v>
      </c>
      <c r="I534" s="68">
        <v>100</v>
      </c>
      <c r="J534" s="69">
        <v>0</v>
      </c>
      <c r="K534" s="70">
        <v>0</v>
      </c>
      <c r="L534" s="70">
        <v>0</v>
      </c>
    </row>
    <row r="535" spans="1:13" s="97" customFormat="1" ht="15.75" customHeight="1">
      <c r="A535" s="32">
        <v>30</v>
      </c>
      <c r="B535" s="33">
        <v>4</v>
      </c>
      <c r="C535" s="34">
        <v>2</v>
      </c>
      <c r="D535" s="34">
        <v>2</v>
      </c>
      <c r="E535" s="35">
        <v>65</v>
      </c>
      <c r="F535" s="33">
        <v>7</v>
      </c>
      <c r="G535" s="34">
        <v>3</v>
      </c>
      <c r="H535" s="34">
        <v>4</v>
      </c>
      <c r="I535" s="35">
        <v>101</v>
      </c>
      <c r="J535" s="33">
        <v>0</v>
      </c>
      <c r="K535" s="34">
        <v>0</v>
      </c>
      <c r="L535" s="34">
        <v>0</v>
      </c>
    </row>
    <row r="536" spans="1:13" s="97" customFormat="1" ht="15.75" customHeight="1">
      <c r="A536" s="32">
        <v>31</v>
      </c>
      <c r="B536" s="33">
        <v>4</v>
      </c>
      <c r="C536" s="34">
        <v>3</v>
      </c>
      <c r="D536" s="34">
        <v>1</v>
      </c>
      <c r="E536" s="35">
        <v>66</v>
      </c>
      <c r="F536" s="33">
        <v>7</v>
      </c>
      <c r="G536" s="34">
        <v>4</v>
      </c>
      <c r="H536" s="34">
        <v>3</v>
      </c>
      <c r="I536" s="35">
        <v>102</v>
      </c>
      <c r="J536" s="33">
        <v>0</v>
      </c>
      <c r="K536" s="34">
        <v>0</v>
      </c>
      <c r="L536" s="34">
        <v>0</v>
      </c>
    </row>
    <row r="537" spans="1:13" s="97" customFormat="1" ht="15.75" customHeight="1">
      <c r="A537" s="32">
        <v>32</v>
      </c>
      <c r="B537" s="33">
        <v>10</v>
      </c>
      <c r="C537" s="34">
        <v>5</v>
      </c>
      <c r="D537" s="34">
        <v>5</v>
      </c>
      <c r="E537" s="35">
        <v>67</v>
      </c>
      <c r="F537" s="33">
        <v>9</v>
      </c>
      <c r="G537" s="34">
        <v>8</v>
      </c>
      <c r="H537" s="34">
        <v>1</v>
      </c>
      <c r="I537" s="35">
        <v>103</v>
      </c>
      <c r="J537" s="33">
        <v>0</v>
      </c>
      <c r="K537" s="34">
        <v>0</v>
      </c>
      <c r="L537" s="34">
        <v>0</v>
      </c>
    </row>
    <row r="538" spans="1:13" s="97" customFormat="1" ht="15.75" customHeight="1">
      <c r="A538" s="32">
        <v>33</v>
      </c>
      <c r="B538" s="33">
        <v>7</v>
      </c>
      <c r="C538" s="34">
        <v>5</v>
      </c>
      <c r="D538" s="34">
        <v>2</v>
      </c>
      <c r="E538" s="35">
        <v>68</v>
      </c>
      <c r="F538" s="33">
        <v>10</v>
      </c>
      <c r="G538" s="34">
        <v>4</v>
      </c>
      <c r="H538" s="34">
        <v>6</v>
      </c>
      <c r="I538" s="72" t="s">
        <v>37</v>
      </c>
      <c r="J538" s="44">
        <v>0</v>
      </c>
      <c r="K538" s="42">
        <v>0</v>
      </c>
      <c r="L538" s="42">
        <v>0</v>
      </c>
    </row>
    <row r="539" spans="1:13" s="97" customFormat="1" ht="21" customHeight="1" thickBot="1">
      <c r="A539" s="74">
        <v>34</v>
      </c>
      <c r="B539" s="33">
        <v>7</v>
      </c>
      <c r="C539" s="34">
        <v>2</v>
      </c>
      <c r="D539" s="34">
        <v>5</v>
      </c>
      <c r="E539" s="35">
        <v>69</v>
      </c>
      <c r="F539" s="33">
        <v>13</v>
      </c>
      <c r="G539" s="34">
        <v>6</v>
      </c>
      <c r="H539" s="34">
        <v>7</v>
      </c>
      <c r="I539" s="75" t="s">
        <v>8</v>
      </c>
      <c r="J539" s="69">
        <v>536</v>
      </c>
      <c r="K539" s="69">
        <v>260</v>
      </c>
      <c r="L539" s="69">
        <v>276</v>
      </c>
    </row>
    <row r="540" spans="1:13" s="106" customFormat="1" ht="24" customHeight="1" thickTop="1" thickBot="1">
      <c r="A540" s="81" t="s">
        <v>38</v>
      </c>
      <c r="B540" s="82">
        <v>60</v>
      </c>
      <c r="C540" s="83">
        <v>31</v>
      </c>
      <c r="D540" s="83">
        <v>29</v>
      </c>
      <c r="E540" s="84" t="s">
        <v>39</v>
      </c>
      <c r="F540" s="83">
        <v>330</v>
      </c>
      <c r="G540" s="83">
        <v>160</v>
      </c>
      <c r="H540" s="83">
        <v>170</v>
      </c>
      <c r="I540" s="85" t="s">
        <v>40</v>
      </c>
      <c r="J540" s="83">
        <v>146</v>
      </c>
      <c r="K540" s="83">
        <v>69</v>
      </c>
      <c r="L540" s="83">
        <v>77</v>
      </c>
    </row>
    <row r="541" spans="1:13" s="13" customFormat="1" ht="24" customHeight="1" thickBot="1">
      <c r="A541" s="1"/>
      <c r="B541" s="2" t="s">
        <v>221</v>
      </c>
      <c r="C541" s="3"/>
      <c r="D541" s="4"/>
      <c r="E541" s="5"/>
      <c r="F541" s="6"/>
      <c r="G541" s="96" t="s">
        <v>238</v>
      </c>
      <c r="H541" s="6"/>
      <c r="I541" s="5"/>
      <c r="J541" s="6"/>
      <c r="K541" s="107" t="s">
        <v>128</v>
      </c>
      <c r="L541" s="9"/>
      <c r="M541" s="97" t="s">
        <v>261</v>
      </c>
    </row>
    <row r="542" spans="1:13" s="22" customFormat="1" ht="21" customHeight="1">
      <c r="A542" s="14" t="s">
        <v>4</v>
      </c>
      <c r="B542" s="15" t="s">
        <v>5</v>
      </c>
      <c r="C542" s="15" t="s">
        <v>6</v>
      </c>
      <c r="D542" s="16" t="s">
        <v>7</v>
      </c>
      <c r="E542" s="14" t="s">
        <v>4</v>
      </c>
      <c r="F542" s="15" t="s">
        <v>5</v>
      </c>
      <c r="G542" s="15" t="s">
        <v>6</v>
      </c>
      <c r="H542" s="16" t="s">
        <v>7</v>
      </c>
      <c r="I542" s="14" t="s">
        <v>4</v>
      </c>
      <c r="J542" s="15" t="s">
        <v>5</v>
      </c>
      <c r="K542" s="15" t="s">
        <v>6</v>
      </c>
      <c r="L542" s="17" t="s">
        <v>7</v>
      </c>
    </row>
    <row r="543" spans="1:13" s="31" customFormat="1" ht="25.5" customHeight="1">
      <c r="A543" s="23" t="s">
        <v>9</v>
      </c>
      <c r="B543" s="24">
        <v>63</v>
      </c>
      <c r="C543" s="24">
        <v>34</v>
      </c>
      <c r="D543" s="24">
        <v>29</v>
      </c>
      <c r="E543" s="25" t="s">
        <v>10</v>
      </c>
      <c r="F543" s="24">
        <v>150</v>
      </c>
      <c r="G543" s="24">
        <v>75</v>
      </c>
      <c r="H543" s="24">
        <v>75</v>
      </c>
      <c r="I543" s="25" t="s">
        <v>11</v>
      </c>
      <c r="J543" s="24">
        <v>99</v>
      </c>
      <c r="K543" s="24">
        <v>40</v>
      </c>
      <c r="L543" s="24">
        <v>59</v>
      </c>
    </row>
    <row r="544" spans="1:13" s="97" customFormat="1" ht="15.75" customHeight="1">
      <c r="A544" s="32">
        <v>0</v>
      </c>
      <c r="B544" s="33">
        <v>11</v>
      </c>
      <c r="C544" s="34">
        <v>9</v>
      </c>
      <c r="D544" s="34">
        <v>2</v>
      </c>
      <c r="E544" s="35">
        <v>35</v>
      </c>
      <c r="F544" s="33">
        <v>29</v>
      </c>
      <c r="G544" s="34">
        <v>13</v>
      </c>
      <c r="H544" s="34">
        <v>16</v>
      </c>
      <c r="I544" s="35">
        <v>70</v>
      </c>
      <c r="J544" s="33">
        <v>25</v>
      </c>
      <c r="K544" s="34">
        <v>12</v>
      </c>
      <c r="L544" s="34">
        <v>13</v>
      </c>
    </row>
    <row r="545" spans="1:12" s="97" customFormat="1" ht="15.75" customHeight="1">
      <c r="A545" s="32">
        <v>1</v>
      </c>
      <c r="B545" s="33">
        <v>12</v>
      </c>
      <c r="C545" s="34">
        <v>5</v>
      </c>
      <c r="D545" s="34">
        <v>7</v>
      </c>
      <c r="E545" s="35">
        <v>36</v>
      </c>
      <c r="F545" s="33">
        <v>30</v>
      </c>
      <c r="G545" s="34">
        <v>13</v>
      </c>
      <c r="H545" s="34">
        <v>17</v>
      </c>
      <c r="I545" s="35">
        <v>71</v>
      </c>
      <c r="J545" s="33">
        <v>20</v>
      </c>
      <c r="K545" s="34">
        <v>9</v>
      </c>
      <c r="L545" s="34">
        <v>11</v>
      </c>
    </row>
    <row r="546" spans="1:12" s="97" customFormat="1" ht="15.75" customHeight="1">
      <c r="A546" s="32">
        <v>2</v>
      </c>
      <c r="B546" s="33">
        <v>8</v>
      </c>
      <c r="C546" s="34">
        <v>5</v>
      </c>
      <c r="D546" s="34">
        <v>3</v>
      </c>
      <c r="E546" s="35">
        <v>37</v>
      </c>
      <c r="F546" s="33">
        <v>28</v>
      </c>
      <c r="G546" s="34">
        <v>15</v>
      </c>
      <c r="H546" s="34">
        <v>13</v>
      </c>
      <c r="I546" s="35">
        <v>72</v>
      </c>
      <c r="J546" s="33">
        <v>17</v>
      </c>
      <c r="K546" s="34">
        <v>5</v>
      </c>
      <c r="L546" s="34">
        <v>12</v>
      </c>
    </row>
    <row r="547" spans="1:12" s="97" customFormat="1" ht="15.75" customHeight="1">
      <c r="A547" s="32">
        <v>3</v>
      </c>
      <c r="B547" s="33">
        <v>11</v>
      </c>
      <c r="C547" s="34">
        <v>9</v>
      </c>
      <c r="D547" s="34">
        <v>2</v>
      </c>
      <c r="E547" s="35">
        <v>38</v>
      </c>
      <c r="F547" s="33">
        <v>37</v>
      </c>
      <c r="G547" s="34">
        <v>22</v>
      </c>
      <c r="H547" s="34">
        <v>15</v>
      </c>
      <c r="I547" s="35">
        <v>73</v>
      </c>
      <c r="J547" s="33">
        <v>23</v>
      </c>
      <c r="K547" s="34">
        <v>8</v>
      </c>
      <c r="L547" s="34">
        <v>15</v>
      </c>
    </row>
    <row r="548" spans="1:12" s="97" customFormat="1" ht="18" customHeight="1">
      <c r="A548" s="40">
        <v>4</v>
      </c>
      <c r="B548" s="41">
        <v>21</v>
      </c>
      <c r="C548" s="42">
        <v>6</v>
      </c>
      <c r="D548" s="42">
        <v>15</v>
      </c>
      <c r="E548" s="43">
        <v>39</v>
      </c>
      <c r="F548" s="44">
        <v>26</v>
      </c>
      <c r="G548" s="42">
        <v>12</v>
      </c>
      <c r="H548" s="42">
        <v>14</v>
      </c>
      <c r="I548" s="43">
        <v>74</v>
      </c>
      <c r="J548" s="44">
        <v>14</v>
      </c>
      <c r="K548" s="42">
        <v>6</v>
      </c>
      <c r="L548" s="42">
        <v>8</v>
      </c>
    </row>
    <row r="549" spans="1:12" s="31" customFormat="1" ht="25.5" customHeight="1">
      <c r="A549" s="23" t="s">
        <v>13</v>
      </c>
      <c r="B549" s="24">
        <v>65</v>
      </c>
      <c r="C549" s="24">
        <v>36</v>
      </c>
      <c r="D549" s="24">
        <v>29</v>
      </c>
      <c r="E549" s="25" t="s">
        <v>14</v>
      </c>
      <c r="F549" s="24">
        <v>135</v>
      </c>
      <c r="G549" s="24">
        <v>75</v>
      </c>
      <c r="H549" s="24">
        <v>60</v>
      </c>
      <c r="I549" s="25" t="s">
        <v>15</v>
      </c>
      <c r="J549" s="24">
        <v>97</v>
      </c>
      <c r="K549" s="24">
        <v>43</v>
      </c>
      <c r="L549" s="24">
        <v>54</v>
      </c>
    </row>
    <row r="550" spans="1:12" s="97" customFormat="1" ht="15.75" customHeight="1">
      <c r="A550" s="32">
        <v>5</v>
      </c>
      <c r="B550" s="33">
        <v>8</v>
      </c>
      <c r="C550" s="34">
        <v>4</v>
      </c>
      <c r="D550" s="34">
        <v>4</v>
      </c>
      <c r="E550" s="35">
        <v>40</v>
      </c>
      <c r="F550" s="33">
        <v>27</v>
      </c>
      <c r="G550" s="34">
        <v>17</v>
      </c>
      <c r="H550" s="34">
        <v>10</v>
      </c>
      <c r="I550" s="35">
        <v>75</v>
      </c>
      <c r="J550" s="33">
        <v>24</v>
      </c>
      <c r="K550" s="34">
        <v>12</v>
      </c>
      <c r="L550" s="34">
        <v>12</v>
      </c>
    </row>
    <row r="551" spans="1:12" s="97" customFormat="1" ht="15.75" customHeight="1">
      <c r="A551" s="32">
        <v>6</v>
      </c>
      <c r="B551" s="33">
        <v>14</v>
      </c>
      <c r="C551" s="34">
        <v>6</v>
      </c>
      <c r="D551" s="34">
        <v>8</v>
      </c>
      <c r="E551" s="35">
        <v>41</v>
      </c>
      <c r="F551" s="33">
        <v>20</v>
      </c>
      <c r="G551" s="34">
        <v>9</v>
      </c>
      <c r="H551" s="34">
        <v>11</v>
      </c>
      <c r="I551" s="35">
        <v>76</v>
      </c>
      <c r="J551" s="33">
        <v>17</v>
      </c>
      <c r="K551" s="34">
        <v>7</v>
      </c>
      <c r="L551" s="34">
        <v>10</v>
      </c>
    </row>
    <row r="552" spans="1:12" s="97" customFormat="1" ht="15.75" customHeight="1">
      <c r="A552" s="32">
        <v>7</v>
      </c>
      <c r="B552" s="33">
        <v>10</v>
      </c>
      <c r="C552" s="34">
        <v>7</v>
      </c>
      <c r="D552" s="34">
        <v>3</v>
      </c>
      <c r="E552" s="35">
        <v>42</v>
      </c>
      <c r="F552" s="33">
        <v>29</v>
      </c>
      <c r="G552" s="34">
        <v>15</v>
      </c>
      <c r="H552" s="34">
        <v>14</v>
      </c>
      <c r="I552" s="35">
        <v>77</v>
      </c>
      <c r="J552" s="33">
        <v>22</v>
      </c>
      <c r="K552" s="34">
        <v>9</v>
      </c>
      <c r="L552" s="34">
        <v>13</v>
      </c>
    </row>
    <row r="553" spans="1:12" s="97" customFormat="1" ht="15.75" customHeight="1">
      <c r="A553" s="32">
        <v>8</v>
      </c>
      <c r="B553" s="33">
        <v>19</v>
      </c>
      <c r="C553" s="34">
        <v>12</v>
      </c>
      <c r="D553" s="34">
        <v>7</v>
      </c>
      <c r="E553" s="35">
        <v>43</v>
      </c>
      <c r="F553" s="33">
        <v>25</v>
      </c>
      <c r="G553" s="34">
        <v>14</v>
      </c>
      <c r="H553" s="34">
        <v>11</v>
      </c>
      <c r="I553" s="35">
        <v>78</v>
      </c>
      <c r="J553" s="33">
        <v>14</v>
      </c>
      <c r="K553" s="34">
        <v>7</v>
      </c>
      <c r="L553" s="34">
        <v>7</v>
      </c>
    </row>
    <row r="554" spans="1:12" s="97" customFormat="1" ht="18" customHeight="1">
      <c r="A554" s="40">
        <v>9</v>
      </c>
      <c r="B554" s="44">
        <v>14</v>
      </c>
      <c r="C554" s="42">
        <v>7</v>
      </c>
      <c r="D554" s="42">
        <v>7</v>
      </c>
      <c r="E554" s="43">
        <v>44</v>
      </c>
      <c r="F554" s="44">
        <v>34</v>
      </c>
      <c r="G554" s="42">
        <v>20</v>
      </c>
      <c r="H554" s="42">
        <v>14</v>
      </c>
      <c r="I554" s="43">
        <v>79</v>
      </c>
      <c r="J554" s="44">
        <v>20</v>
      </c>
      <c r="K554" s="42">
        <v>8</v>
      </c>
      <c r="L554" s="42">
        <v>12</v>
      </c>
    </row>
    <row r="555" spans="1:12" s="31" customFormat="1" ht="25.5" customHeight="1">
      <c r="A555" s="23" t="s">
        <v>23</v>
      </c>
      <c r="B555" s="24">
        <v>86</v>
      </c>
      <c r="C555" s="24">
        <v>45</v>
      </c>
      <c r="D555" s="24">
        <v>41</v>
      </c>
      <c r="E555" s="25" t="s">
        <v>24</v>
      </c>
      <c r="F555" s="24">
        <v>144</v>
      </c>
      <c r="G555" s="24">
        <v>79</v>
      </c>
      <c r="H555" s="24">
        <v>65</v>
      </c>
      <c r="I555" s="25" t="s">
        <v>25</v>
      </c>
      <c r="J555" s="24">
        <v>74</v>
      </c>
      <c r="K555" s="24">
        <v>31</v>
      </c>
      <c r="L555" s="24">
        <v>43</v>
      </c>
    </row>
    <row r="556" spans="1:12" s="97" customFormat="1" ht="15.75" customHeight="1">
      <c r="A556" s="32">
        <v>10</v>
      </c>
      <c r="B556" s="33">
        <v>18</v>
      </c>
      <c r="C556" s="34">
        <v>11</v>
      </c>
      <c r="D556" s="34">
        <v>7</v>
      </c>
      <c r="E556" s="35">
        <v>45</v>
      </c>
      <c r="F556" s="33">
        <v>28</v>
      </c>
      <c r="G556" s="34">
        <v>12</v>
      </c>
      <c r="H556" s="34">
        <v>16</v>
      </c>
      <c r="I556" s="35">
        <v>80</v>
      </c>
      <c r="J556" s="33">
        <v>17</v>
      </c>
      <c r="K556" s="34">
        <v>6</v>
      </c>
      <c r="L556" s="34">
        <v>11</v>
      </c>
    </row>
    <row r="557" spans="1:12" s="97" customFormat="1" ht="15.75" customHeight="1">
      <c r="A557" s="32">
        <v>11</v>
      </c>
      <c r="B557" s="33">
        <v>22</v>
      </c>
      <c r="C557" s="34">
        <v>8</v>
      </c>
      <c r="D557" s="34">
        <v>14</v>
      </c>
      <c r="E557" s="35">
        <v>46</v>
      </c>
      <c r="F557" s="33">
        <v>27</v>
      </c>
      <c r="G557" s="34">
        <v>18</v>
      </c>
      <c r="H557" s="34">
        <v>9</v>
      </c>
      <c r="I557" s="35">
        <v>81</v>
      </c>
      <c r="J557" s="33">
        <v>16</v>
      </c>
      <c r="K557" s="34">
        <v>7</v>
      </c>
      <c r="L557" s="34">
        <v>9</v>
      </c>
    </row>
    <row r="558" spans="1:12" s="97" customFormat="1" ht="15.75" customHeight="1">
      <c r="A558" s="32">
        <v>12</v>
      </c>
      <c r="B558" s="33">
        <v>13</v>
      </c>
      <c r="C558" s="34">
        <v>10</v>
      </c>
      <c r="D558" s="34">
        <v>3</v>
      </c>
      <c r="E558" s="35">
        <v>47</v>
      </c>
      <c r="F558" s="33">
        <v>30</v>
      </c>
      <c r="G558" s="34">
        <v>19</v>
      </c>
      <c r="H558" s="34">
        <v>11</v>
      </c>
      <c r="I558" s="35">
        <v>82</v>
      </c>
      <c r="J558" s="33">
        <v>12</v>
      </c>
      <c r="K558" s="34">
        <v>5</v>
      </c>
      <c r="L558" s="34">
        <v>7</v>
      </c>
    </row>
    <row r="559" spans="1:12" s="97" customFormat="1" ht="15.75" customHeight="1">
      <c r="A559" s="32">
        <v>13</v>
      </c>
      <c r="B559" s="33">
        <v>18</v>
      </c>
      <c r="C559" s="34">
        <v>6</v>
      </c>
      <c r="D559" s="34">
        <v>12</v>
      </c>
      <c r="E559" s="35">
        <v>48</v>
      </c>
      <c r="F559" s="33">
        <v>29</v>
      </c>
      <c r="G559" s="34">
        <v>17</v>
      </c>
      <c r="H559" s="34">
        <v>12</v>
      </c>
      <c r="I559" s="35">
        <v>83</v>
      </c>
      <c r="J559" s="33">
        <v>17</v>
      </c>
      <c r="K559" s="34">
        <v>7</v>
      </c>
      <c r="L559" s="34">
        <v>10</v>
      </c>
    </row>
    <row r="560" spans="1:12" s="97" customFormat="1" ht="18" customHeight="1">
      <c r="A560" s="40">
        <v>14</v>
      </c>
      <c r="B560" s="44">
        <v>15</v>
      </c>
      <c r="C560" s="42">
        <v>10</v>
      </c>
      <c r="D560" s="42">
        <v>5</v>
      </c>
      <c r="E560" s="43">
        <v>49</v>
      </c>
      <c r="F560" s="44">
        <v>30</v>
      </c>
      <c r="G560" s="42">
        <v>13</v>
      </c>
      <c r="H560" s="42">
        <v>17</v>
      </c>
      <c r="I560" s="43">
        <v>84</v>
      </c>
      <c r="J560" s="44">
        <v>12</v>
      </c>
      <c r="K560" s="42">
        <v>6</v>
      </c>
      <c r="L560" s="42">
        <v>6</v>
      </c>
    </row>
    <row r="561" spans="1:12" s="31" customFormat="1" ht="25.5" customHeight="1">
      <c r="A561" s="23" t="s">
        <v>26</v>
      </c>
      <c r="B561" s="24">
        <v>70</v>
      </c>
      <c r="C561" s="24">
        <v>40</v>
      </c>
      <c r="D561" s="24">
        <v>30</v>
      </c>
      <c r="E561" s="25" t="s">
        <v>27</v>
      </c>
      <c r="F561" s="24">
        <v>106</v>
      </c>
      <c r="G561" s="24">
        <v>52</v>
      </c>
      <c r="H561" s="24">
        <v>54</v>
      </c>
      <c r="I561" s="25" t="s">
        <v>28</v>
      </c>
      <c r="J561" s="24">
        <v>45</v>
      </c>
      <c r="K561" s="24">
        <v>11</v>
      </c>
      <c r="L561" s="24">
        <v>34</v>
      </c>
    </row>
    <row r="562" spans="1:12" s="97" customFormat="1" ht="15.75" customHeight="1">
      <c r="A562" s="32">
        <v>15</v>
      </c>
      <c r="B562" s="33">
        <v>8</v>
      </c>
      <c r="C562" s="34">
        <v>5</v>
      </c>
      <c r="D562" s="34">
        <v>3</v>
      </c>
      <c r="E562" s="35">
        <v>50</v>
      </c>
      <c r="F562" s="33">
        <v>25</v>
      </c>
      <c r="G562" s="34">
        <v>14</v>
      </c>
      <c r="H562" s="34">
        <v>11</v>
      </c>
      <c r="I562" s="35">
        <v>85</v>
      </c>
      <c r="J562" s="33">
        <v>10</v>
      </c>
      <c r="K562" s="34">
        <v>1</v>
      </c>
      <c r="L562" s="34">
        <v>9</v>
      </c>
    </row>
    <row r="563" spans="1:12" s="97" customFormat="1" ht="15.75" customHeight="1">
      <c r="A563" s="32">
        <v>16</v>
      </c>
      <c r="B563" s="33">
        <v>15</v>
      </c>
      <c r="C563" s="34">
        <v>6</v>
      </c>
      <c r="D563" s="34">
        <v>9</v>
      </c>
      <c r="E563" s="35">
        <v>51</v>
      </c>
      <c r="F563" s="33">
        <v>16</v>
      </c>
      <c r="G563" s="34">
        <v>9</v>
      </c>
      <c r="H563" s="34">
        <v>7</v>
      </c>
      <c r="I563" s="35">
        <v>86</v>
      </c>
      <c r="J563" s="33">
        <v>15</v>
      </c>
      <c r="K563" s="34">
        <v>3</v>
      </c>
      <c r="L563" s="34">
        <v>12</v>
      </c>
    </row>
    <row r="564" spans="1:12" s="97" customFormat="1" ht="15.75" customHeight="1">
      <c r="A564" s="32">
        <v>17</v>
      </c>
      <c r="B564" s="33">
        <v>11</v>
      </c>
      <c r="C564" s="34">
        <v>9</v>
      </c>
      <c r="D564" s="34">
        <v>2</v>
      </c>
      <c r="E564" s="35">
        <v>52</v>
      </c>
      <c r="F564" s="33">
        <v>26</v>
      </c>
      <c r="G564" s="34">
        <v>9</v>
      </c>
      <c r="H564" s="34">
        <v>17</v>
      </c>
      <c r="I564" s="35">
        <v>87</v>
      </c>
      <c r="J564" s="33">
        <v>9</v>
      </c>
      <c r="K564" s="34">
        <v>2</v>
      </c>
      <c r="L564" s="34">
        <v>7</v>
      </c>
    </row>
    <row r="565" spans="1:12" s="97" customFormat="1" ht="15.75" customHeight="1">
      <c r="A565" s="32">
        <v>18</v>
      </c>
      <c r="B565" s="33">
        <v>14</v>
      </c>
      <c r="C565" s="34">
        <v>6</v>
      </c>
      <c r="D565" s="34">
        <v>8</v>
      </c>
      <c r="E565" s="35">
        <v>53</v>
      </c>
      <c r="F565" s="33">
        <v>18</v>
      </c>
      <c r="G565" s="34">
        <v>7</v>
      </c>
      <c r="H565" s="34">
        <v>11</v>
      </c>
      <c r="I565" s="35">
        <v>88</v>
      </c>
      <c r="J565" s="33">
        <v>6</v>
      </c>
      <c r="K565" s="34">
        <v>3</v>
      </c>
      <c r="L565" s="34">
        <v>3</v>
      </c>
    </row>
    <row r="566" spans="1:12" s="97" customFormat="1" ht="18" customHeight="1">
      <c r="A566" s="40">
        <v>19</v>
      </c>
      <c r="B566" s="44">
        <v>22</v>
      </c>
      <c r="C566" s="42">
        <v>14</v>
      </c>
      <c r="D566" s="42">
        <v>8</v>
      </c>
      <c r="E566" s="43">
        <v>54</v>
      </c>
      <c r="F566" s="44">
        <v>21</v>
      </c>
      <c r="G566" s="42">
        <v>13</v>
      </c>
      <c r="H566" s="42">
        <v>8</v>
      </c>
      <c r="I566" s="43">
        <v>89</v>
      </c>
      <c r="J566" s="44">
        <v>5</v>
      </c>
      <c r="K566" s="42">
        <v>2</v>
      </c>
      <c r="L566" s="42">
        <v>3</v>
      </c>
    </row>
    <row r="567" spans="1:12" s="31" customFormat="1" ht="25.5" customHeight="1">
      <c r="A567" s="23" t="s">
        <v>29</v>
      </c>
      <c r="B567" s="24">
        <v>94</v>
      </c>
      <c r="C567" s="24">
        <v>57</v>
      </c>
      <c r="D567" s="24">
        <v>37</v>
      </c>
      <c r="E567" s="25" t="s">
        <v>30</v>
      </c>
      <c r="F567" s="24">
        <v>109</v>
      </c>
      <c r="G567" s="24">
        <v>53</v>
      </c>
      <c r="H567" s="24">
        <v>56</v>
      </c>
      <c r="I567" s="25" t="s">
        <v>31</v>
      </c>
      <c r="J567" s="24">
        <v>18</v>
      </c>
      <c r="K567" s="24">
        <v>2</v>
      </c>
      <c r="L567" s="24">
        <v>16</v>
      </c>
    </row>
    <row r="568" spans="1:12" s="97" customFormat="1" ht="15.75" customHeight="1">
      <c r="A568" s="32">
        <v>20</v>
      </c>
      <c r="B568" s="33">
        <v>14</v>
      </c>
      <c r="C568" s="34">
        <v>10</v>
      </c>
      <c r="D568" s="34">
        <v>4</v>
      </c>
      <c r="E568" s="35">
        <v>55</v>
      </c>
      <c r="F568" s="33">
        <v>18</v>
      </c>
      <c r="G568" s="34">
        <v>5</v>
      </c>
      <c r="H568" s="34">
        <v>13</v>
      </c>
      <c r="I568" s="35">
        <v>90</v>
      </c>
      <c r="J568" s="33">
        <v>6</v>
      </c>
      <c r="K568" s="34">
        <v>0</v>
      </c>
      <c r="L568" s="34">
        <v>6</v>
      </c>
    </row>
    <row r="569" spans="1:12" s="97" customFormat="1" ht="15.75" customHeight="1">
      <c r="A569" s="32">
        <v>21</v>
      </c>
      <c r="B569" s="33">
        <v>23</v>
      </c>
      <c r="C569" s="34">
        <v>14</v>
      </c>
      <c r="D569" s="34">
        <v>9</v>
      </c>
      <c r="E569" s="35">
        <v>56</v>
      </c>
      <c r="F569" s="33">
        <v>19</v>
      </c>
      <c r="G569" s="34">
        <v>9</v>
      </c>
      <c r="H569" s="34">
        <v>10</v>
      </c>
      <c r="I569" s="35">
        <v>91</v>
      </c>
      <c r="J569" s="33">
        <v>5</v>
      </c>
      <c r="K569" s="34">
        <v>1</v>
      </c>
      <c r="L569" s="34">
        <v>4</v>
      </c>
    </row>
    <row r="570" spans="1:12" s="97" customFormat="1" ht="15.75" customHeight="1">
      <c r="A570" s="32">
        <v>22</v>
      </c>
      <c r="B570" s="33">
        <v>18</v>
      </c>
      <c r="C570" s="34">
        <v>10</v>
      </c>
      <c r="D570" s="34">
        <v>8</v>
      </c>
      <c r="E570" s="35">
        <v>57</v>
      </c>
      <c r="F570" s="33">
        <v>25</v>
      </c>
      <c r="G570" s="34">
        <v>11</v>
      </c>
      <c r="H570" s="34">
        <v>14</v>
      </c>
      <c r="I570" s="35">
        <v>92</v>
      </c>
      <c r="J570" s="33">
        <v>3</v>
      </c>
      <c r="K570" s="34">
        <v>0</v>
      </c>
      <c r="L570" s="34">
        <v>3</v>
      </c>
    </row>
    <row r="571" spans="1:12" s="97" customFormat="1" ht="15.75" customHeight="1">
      <c r="A571" s="32">
        <v>23</v>
      </c>
      <c r="B571" s="33">
        <v>19</v>
      </c>
      <c r="C571" s="34">
        <v>9</v>
      </c>
      <c r="D571" s="34">
        <v>10</v>
      </c>
      <c r="E571" s="35">
        <v>58</v>
      </c>
      <c r="F571" s="33">
        <v>26</v>
      </c>
      <c r="G571" s="34">
        <v>17</v>
      </c>
      <c r="H571" s="34">
        <v>9</v>
      </c>
      <c r="I571" s="35">
        <v>93</v>
      </c>
      <c r="J571" s="33">
        <v>2</v>
      </c>
      <c r="K571" s="34">
        <v>0</v>
      </c>
      <c r="L571" s="34">
        <v>2</v>
      </c>
    </row>
    <row r="572" spans="1:12" s="97" customFormat="1" ht="18" customHeight="1">
      <c r="A572" s="40">
        <v>24</v>
      </c>
      <c r="B572" s="44">
        <v>20</v>
      </c>
      <c r="C572" s="42">
        <v>14</v>
      </c>
      <c r="D572" s="42">
        <v>6</v>
      </c>
      <c r="E572" s="43">
        <v>59</v>
      </c>
      <c r="F572" s="44">
        <v>21</v>
      </c>
      <c r="G572" s="42">
        <v>11</v>
      </c>
      <c r="H572" s="42">
        <v>10</v>
      </c>
      <c r="I572" s="43">
        <v>94</v>
      </c>
      <c r="J572" s="44">
        <v>2</v>
      </c>
      <c r="K572" s="42">
        <v>1</v>
      </c>
      <c r="L572" s="42">
        <v>1</v>
      </c>
    </row>
    <row r="573" spans="1:12" s="31" customFormat="1" ht="25.5" customHeight="1">
      <c r="A573" s="23" t="s">
        <v>32</v>
      </c>
      <c r="B573" s="24">
        <v>113</v>
      </c>
      <c r="C573" s="24">
        <v>59</v>
      </c>
      <c r="D573" s="24">
        <v>54</v>
      </c>
      <c r="E573" s="25" t="s">
        <v>33</v>
      </c>
      <c r="F573" s="24">
        <v>98</v>
      </c>
      <c r="G573" s="24">
        <v>52</v>
      </c>
      <c r="H573" s="24">
        <v>46</v>
      </c>
      <c r="I573" s="64" t="s">
        <v>34</v>
      </c>
      <c r="J573" s="24">
        <v>4</v>
      </c>
      <c r="K573" s="24">
        <v>0</v>
      </c>
      <c r="L573" s="24">
        <v>4</v>
      </c>
    </row>
    <row r="574" spans="1:12" s="97" customFormat="1" ht="15.75" customHeight="1">
      <c r="A574" s="32">
        <v>25</v>
      </c>
      <c r="B574" s="33">
        <v>28</v>
      </c>
      <c r="C574" s="34">
        <v>15</v>
      </c>
      <c r="D574" s="34">
        <v>13</v>
      </c>
      <c r="E574" s="35">
        <v>60</v>
      </c>
      <c r="F574" s="33">
        <v>15</v>
      </c>
      <c r="G574" s="34">
        <v>7</v>
      </c>
      <c r="H574" s="34">
        <v>8</v>
      </c>
      <c r="I574" s="35">
        <v>95</v>
      </c>
      <c r="J574" s="33">
        <v>1</v>
      </c>
      <c r="K574" s="34">
        <v>0</v>
      </c>
      <c r="L574" s="34">
        <v>1</v>
      </c>
    </row>
    <row r="575" spans="1:12" s="97" customFormat="1" ht="15.75" customHeight="1">
      <c r="A575" s="32">
        <v>26</v>
      </c>
      <c r="B575" s="33">
        <v>20</v>
      </c>
      <c r="C575" s="34">
        <v>8</v>
      </c>
      <c r="D575" s="34">
        <v>12</v>
      </c>
      <c r="E575" s="35">
        <v>61</v>
      </c>
      <c r="F575" s="33">
        <v>17</v>
      </c>
      <c r="G575" s="34">
        <v>8</v>
      </c>
      <c r="H575" s="34">
        <v>9</v>
      </c>
      <c r="I575" s="35">
        <v>96</v>
      </c>
      <c r="J575" s="33">
        <v>1</v>
      </c>
      <c r="K575" s="34">
        <v>0</v>
      </c>
      <c r="L575" s="34">
        <v>1</v>
      </c>
    </row>
    <row r="576" spans="1:12" s="97" customFormat="1" ht="15.75" customHeight="1">
      <c r="A576" s="32">
        <v>27</v>
      </c>
      <c r="B576" s="33">
        <v>21</v>
      </c>
      <c r="C576" s="34">
        <v>14</v>
      </c>
      <c r="D576" s="34">
        <v>7</v>
      </c>
      <c r="E576" s="35">
        <v>62</v>
      </c>
      <c r="F576" s="33">
        <v>20</v>
      </c>
      <c r="G576" s="34">
        <v>10</v>
      </c>
      <c r="H576" s="34">
        <v>10</v>
      </c>
      <c r="I576" s="35">
        <v>97</v>
      </c>
      <c r="J576" s="33">
        <v>0</v>
      </c>
      <c r="K576" s="34">
        <v>0</v>
      </c>
      <c r="L576" s="34">
        <v>0</v>
      </c>
    </row>
    <row r="577" spans="1:13" s="97" customFormat="1" ht="15.75" customHeight="1">
      <c r="A577" s="32">
        <v>28</v>
      </c>
      <c r="B577" s="33">
        <v>20</v>
      </c>
      <c r="C577" s="34">
        <v>10</v>
      </c>
      <c r="D577" s="34">
        <v>10</v>
      </c>
      <c r="E577" s="35">
        <v>63</v>
      </c>
      <c r="F577" s="33">
        <v>23</v>
      </c>
      <c r="G577" s="34">
        <v>15</v>
      </c>
      <c r="H577" s="34">
        <v>8</v>
      </c>
      <c r="I577" s="35">
        <v>98</v>
      </c>
      <c r="J577" s="33">
        <v>0</v>
      </c>
      <c r="K577" s="34">
        <v>0</v>
      </c>
      <c r="L577" s="34">
        <v>0</v>
      </c>
    </row>
    <row r="578" spans="1:13" s="97" customFormat="1" ht="18" customHeight="1">
      <c r="A578" s="40">
        <v>29</v>
      </c>
      <c r="B578" s="44">
        <v>24</v>
      </c>
      <c r="C578" s="42">
        <v>12</v>
      </c>
      <c r="D578" s="42">
        <v>12</v>
      </c>
      <c r="E578" s="43">
        <v>64</v>
      </c>
      <c r="F578" s="44">
        <v>23</v>
      </c>
      <c r="G578" s="42">
        <v>12</v>
      </c>
      <c r="H578" s="42">
        <v>11</v>
      </c>
      <c r="I578" s="35">
        <v>99</v>
      </c>
      <c r="J578" s="33">
        <v>2</v>
      </c>
      <c r="K578" s="34">
        <v>0</v>
      </c>
      <c r="L578" s="34">
        <v>2</v>
      </c>
    </row>
    <row r="579" spans="1:13" s="31" customFormat="1" ht="25.5" customHeight="1">
      <c r="A579" s="23" t="s">
        <v>35</v>
      </c>
      <c r="B579" s="24">
        <v>112</v>
      </c>
      <c r="C579" s="24">
        <v>56</v>
      </c>
      <c r="D579" s="24">
        <v>56</v>
      </c>
      <c r="E579" s="25" t="s">
        <v>36</v>
      </c>
      <c r="F579" s="24">
        <v>116</v>
      </c>
      <c r="G579" s="24">
        <v>66</v>
      </c>
      <c r="H579" s="24">
        <v>50</v>
      </c>
      <c r="I579" s="68">
        <v>100</v>
      </c>
      <c r="J579" s="69">
        <v>0</v>
      </c>
      <c r="K579" s="70">
        <v>0</v>
      </c>
      <c r="L579" s="70">
        <v>0</v>
      </c>
    </row>
    <row r="580" spans="1:13" s="97" customFormat="1" ht="15.75" customHeight="1">
      <c r="A580" s="32">
        <v>30</v>
      </c>
      <c r="B580" s="33">
        <v>26</v>
      </c>
      <c r="C580" s="34">
        <v>9</v>
      </c>
      <c r="D580" s="34">
        <v>17</v>
      </c>
      <c r="E580" s="35">
        <v>65</v>
      </c>
      <c r="F580" s="33">
        <v>26</v>
      </c>
      <c r="G580" s="34">
        <v>16</v>
      </c>
      <c r="H580" s="34">
        <v>10</v>
      </c>
      <c r="I580" s="35">
        <v>101</v>
      </c>
      <c r="J580" s="33">
        <v>0</v>
      </c>
      <c r="K580" s="34">
        <v>0</v>
      </c>
      <c r="L580" s="34">
        <v>0</v>
      </c>
    </row>
    <row r="581" spans="1:13" s="97" customFormat="1" ht="15.75" customHeight="1">
      <c r="A581" s="32">
        <v>31</v>
      </c>
      <c r="B581" s="33">
        <v>21</v>
      </c>
      <c r="C581" s="34">
        <v>15</v>
      </c>
      <c r="D581" s="34">
        <v>6</v>
      </c>
      <c r="E581" s="35">
        <v>66</v>
      </c>
      <c r="F581" s="33">
        <v>19</v>
      </c>
      <c r="G581" s="34">
        <v>13</v>
      </c>
      <c r="H581" s="34">
        <v>6</v>
      </c>
      <c r="I581" s="35">
        <v>102</v>
      </c>
      <c r="J581" s="33">
        <v>0</v>
      </c>
      <c r="K581" s="34">
        <v>0</v>
      </c>
      <c r="L581" s="34">
        <v>0</v>
      </c>
    </row>
    <row r="582" spans="1:13" s="97" customFormat="1" ht="15.75" customHeight="1">
      <c r="A582" s="32">
        <v>32</v>
      </c>
      <c r="B582" s="33">
        <v>22</v>
      </c>
      <c r="C582" s="34">
        <v>13</v>
      </c>
      <c r="D582" s="34">
        <v>9</v>
      </c>
      <c r="E582" s="35">
        <v>67</v>
      </c>
      <c r="F582" s="33">
        <v>25</v>
      </c>
      <c r="G582" s="34">
        <v>12</v>
      </c>
      <c r="H582" s="34">
        <v>13</v>
      </c>
      <c r="I582" s="35">
        <v>103</v>
      </c>
      <c r="J582" s="33">
        <v>0</v>
      </c>
      <c r="K582" s="34">
        <v>0</v>
      </c>
      <c r="L582" s="34">
        <v>0</v>
      </c>
    </row>
    <row r="583" spans="1:13" s="97" customFormat="1" ht="15.75" customHeight="1">
      <c r="A583" s="32">
        <v>33</v>
      </c>
      <c r="B583" s="33">
        <v>19</v>
      </c>
      <c r="C583" s="34">
        <v>5</v>
      </c>
      <c r="D583" s="34">
        <v>14</v>
      </c>
      <c r="E583" s="35">
        <v>68</v>
      </c>
      <c r="F583" s="33">
        <v>17</v>
      </c>
      <c r="G583" s="34">
        <v>8</v>
      </c>
      <c r="H583" s="34">
        <v>9</v>
      </c>
      <c r="I583" s="72" t="s">
        <v>37</v>
      </c>
      <c r="J583" s="44">
        <v>0</v>
      </c>
      <c r="K583" s="42">
        <v>0</v>
      </c>
      <c r="L583" s="42">
        <v>0</v>
      </c>
    </row>
    <row r="584" spans="1:13" s="97" customFormat="1" ht="21" customHeight="1" thickBot="1">
      <c r="A584" s="74">
        <v>34</v>
      </c>
      <c r="B584" s="33">
        <v>24</v>
      </c>
      <c r="C584" s="34">
        <v>14</v>
      </c>
      <c r="D584" s="34">
        <v>10</v>
      </c>
      <c r="E584" s="35">
        <v>69</v>
      </c>
      <c r="F584" s="33">
        <v>29</v>
      </c>
      <c r="G584" s="34">
        <v>17</v>
      </c>
      <c r="H584" s="34">
        <v>12</v>
      </c>
      <c r="I584" s="75" t="s">
        <v>8</v>
      </c>
      <c r="J584" s="69">
        <v>1798</v>
      </c>
      <c r="K584" s="69">
        <v>906</v>
      </c>
      <c r="L584" s="69">
        <v>892</v>
      </c>
    </row>
    <row r="585" spans="1:13" s="106" customFormat="1" ht="24" customHeight="1" thickTop="1" thickBot="1">
      <c r="A585" s="81" t="s">
        <v>38</v>
      </c>
      <c r="B585" s="82">
        <v>214</v>
      </c>
      <c r="C585" s="83">
        <v>115</v>
      </c>
      <c r="D585" s="83">
        <v>99</v>
      </c>
      <c r="E585" s="84" t="s">
        <v>39</v>
      </c>
      <c r="F585" s="83">
        <v>1131</v>
      </c>
      <c r="G585" s="83">
        <v>598</v>
      </c>
      <c r="H585" s="83">
        <v>533</v>
      </c>
      <c r="I585" s="85" t="s">
        <v>40</v>
      </c>
      <c r="J585" s="83">
        <v>453</v>
      </c>
      <c r="K585" s="83">
        <v>193</v>
      </c>
      <c r="L585" s="83">
        <v>260</v>
      </c>
    </row>
    <row r="586" spans="1:13" s="13" customFormat="1" ht="24" customHeight="1" thickBot="1">
      <c r="A586" s="1"/>
      <c r="B586" s="2" t="s">
        <v>221</v>
      </c>
      <c r="C586" s="3"/>
      <c r="D586" s="4"/>
      <c r="E586" s="5"/>
      <c r="F586" s="6"/>
      <c r="G586" s="96" t="s">
        <v>238</v>
      </c>
      <c r="H586" s="6"/>
      <c r="I586" s="5"/>
      <c r="J586" s="6"/>
      <c r="K586" s="107" t="s">
        <v>129</v>
      </c>
      <c r="L586" s="9"/>
      <c r="M586" s="97" t="s">
        <v>262</v>
      </c>
    </row>
    <row r="587" spans="1:13" s="22" customFormat="1" ht="21" customHeight="1">
      <c r="A587" s="14" t="s">
        <v>4</v>
      </c>
      <c r="B587" s="15" t="s">
        <v>5</v>
      </c>
      <c r="C587" s="15" t="s">
        <v>6</v>
      </c>
      <c r="D587" s="16" t="s">
        <v>7</v>
      </c>
      <c r="E587" s="14" t="s">
        <v>4</v>
      </c>
      <c r="F587" s="15" t="s">
        <v>5</v>
      </c>
      <c r="G587" s="15" t="s">
        <v>6</v>
      </c>
      <c r="H587" s="16" t="s">
        <v>7</v>
      </c>
      <c r="I587" s="14" t="s">
        <v>4</v>
      </c>
      <c r="J587" s="15" t="s">
        <v>5</v>
      </c>
      <c r="K587" s="15" t="s">
        <v>6</v>
      </c>
      <c r="L587" s="17" t="s">
        <v>7</v>
      </c>
    </row>
    <row r="588" spans="1:13" s="31" customFormat="1" ht="25.5" customHeight="1">
      <c r="A588" s="23" t="s">
        <v>9</v>
      </c>
      <c r="B588" s="24">
        <v>32</v>
      </c>
      <c r="C588" s="24">
        <v>18</v>
      </c>
      <c r="D588" s="24">
        <v>14</v>
      </c>
      <c r="E588" s="25" t="s">
        <v>10</v>
      </c>
      <c r="F588" s="24">
        <v>69</v>
      </c>
      <c r="G588" s="24">
        <v>37</v>
      </c>
      <c r="H588" s="24">
        <v>32</v>
      </c>
      <c r="I588" s="25" t="s">
        <v>11</v>
      </c>
      <c r="J588" s="24">
        <v>72</v>
      </c>
      <c r="K588" s="24">
        <v>38</v>
      </c>
      <c r="L588" s="24">
        <v>34</v>
      </c>
    </row>
    <row r="589" spans="1:13" s="97" customFormat="1" ht="15.75" customHeight="1">
      <c r="A589" s="32">
        <v>0</v>
      </c>
      <c r="B589" s="33">
        <v>5</v>
      </c>
      <c r="C589" s="34">
        <v>3</v>
      </c>
      <c r="D589" s="34">
        <v>2</v>
      </c>
      <c r="E589" s="35">
        <v>35</v>
      </c>
      <c r="F589" s="33">
        <v>18</v>
      </c>
      <c r="G589" s="34">
        <v>9</v>
      </c>
      <c r="H589" s="34">
        <v>9</v>
      </c>
      <c r="I589" s="35">
        <v>70</v>
      </c>
      <c r="J589" s="33">
        <v>19</v>
      </c>
      <c r="K589" s="34">
        <v>10</v>
      </c>
      <c r="L589" s="34">
        <v>9</v>
      </c>
    </row>
    <row r="590" spans="1:13" s="97" customFormat="1" ht="15.75" customHeight="1">
      <c r="A590" s="32">
        <v>1</v>
      </c>
      <c r="B590" s="33">
        <v>6</v>
      </c>
      <c r="C590" s="34">
        <v>5</v>
      </c>
      <c r="D590" s="34">
        <v>1</v>
      </c>
      <c r="E590" s="35">
        <v>36</v>
      </c>
      <c r="F590" s="33">
        <v>10</v>
      </c>
      <c r="G590" s="34">
        <v>5</v>
      </c>
      <c r="H590" s="34">
        <v>5</v>
      </c>
      <c r="I590" s="35">
        <v>71</v>
      </c>
      <c r="J590" s="33">
        <v>10</v>
      </c>
      <c r="K590" s="34">
        <v>6</v>
      </c>
      <c r="L590" s="34">
        <v>4</v>
      </c>
    </row>
    <row r="591" spans="1:13" s="97" customFormat="1" ht="15.75" customHeight="1">
      <c r="A591" s="32">
        <v>2</v>
      </c>
      <c r="B591" s="33">
        <v>6</v>
      </c>
      <c r="C591" s="34">
        <v>3</v>
      </c>
      <c r="D591" s="34">
        <v>3</v>
      </c>
      <c r="E591" s="35">
        <v>37</v>
      </c>
      <c r="F591" s="33">
        <v>9</v>
      </c>
      <c r="G591" s="34">
        <v>5</v>
      </c>
      <c r="H591" s="34">
        <v>4</v>
      </c>
      <c r="I591" s="35">
        <v>72</v>
      </c>
      <c r="J591" s="33">
        <v>12</v>
      </c>
      <c r="K591" s="34">
        <v>5</v>
      </c>
      <c r="L591" s="34">
        <v>7</v>
      </c>
    </row>
    <row r="592" spans="1:13" s="97" customFormat="1" ht="15.75" customHeight="1">
      <c r="A592" s="32">
        <v>3</v>
      </c>
      <c r="B592" s="33">
        <v>7</v>
      </c>
      <c r="C592" s="34">
        <v>4</v>
      </c>
      <c r="D592" s="34">
        <v>3</v>
      </c>
      <c r="E592" s="35">
        <v>38</v>
      </c>
      <c r="F592" s="33">
        <v>21</v>
      </c>
      <c r="G592" s="34">
        <v>14</v>
      </c>
      <c r="H592" s="34">
        <v>7</v>
      </c>
      <c r="I592" s="35">
        <v>73</v>
      </c>
      <c r="J592" s="33">
        <v>19</v>
      </c>
      <c r="K592" s="34">
        <v>11</v>
      </c>
      <c r="L592" s="34">
        <v>8</v>
      </c>
    </row>
    <row r="593" spans="1:12" s="97" customFormat="1" ht="18" customHeight="1">
      <c r="A593" s="40">
        <v>4</v>
      </c>
      <c r="B593" s="41">
        <v>8</v>
      </c>
      <c r="C593" s="42">
        <v>3</v>
      </c>
      <c r="D593" s="42">
        <v>5</v>
      </c>
      <c r="E593" s="43">
        <v>39</v>
      </c>
      <c r="F593" s="44">
        <v>11</v>
      </c>
      <c r="G593" s="42">
        <v>4</v>
      </c>
      <c r="H593" s="42">
        <v>7</v>
      </c>
      <c r="I593" s="43">
        <v>74</v>
      </c>
      <c r="J593" s="44">
        <v>12</v>
      </c>
      <c r="K593" s="42">
        <v>6</v>
      </c>
      <c r="L593" s="42">
        <v>6</v>
      </c>
    </row>
    <row r="594" spans="1:12" s="31" customFormat="1" ht="25.5" customHeight="1">
      <c r="A594" s="23" t="s">
        <v>13</v>
      </c>
      <c r="B594" s="24">
        <v>43</v>
      </c>
      <c r="C594" s="24">
        <v>21</v>
      </c>
      <c r="D594" s="24">
        <v>22</v>
      </c>
      <c r="E594" s="25" t="s">
        <v>14</v>
      </c>
      <c r="F594" s="24">
        <v>61</v>
      </c>
      <c r="G594" s="24">
        <v>28</v>
      </c>
      <c r="H594" s="24">
        <v>33</v>
      </c>
      <c r="I594" s="25" t="s">
        <v>15</v>
      </c>
      <c r="J594" s="24">
        <v>52</v>
      </c>
      <c r="K594" s="24">
        <v>25</v>
      </c>
      <c r="L594" s="24">
        <v>27</v>
      </c>
    </row>
    <row r="595" spans="1:12" s="97" customFormat="1" ht="15.75" customHeight="1">
      <c r="A595" s="32">
        <v>5</v>
      </c>
      <c r="B595" s="33">
        <v>15</v>
      </c>
      <c r="C595" s="34">
        <v>6</v>
      </c>
      <c r="D595" s="34">
        <v>9</v>
      </c>
      <c r="E595" s="35">
        <v>40</v>
      </c>
      <c r="F595" s="33">
        <v>11</v>
      </c>
      <c r="G595" s="34">
        <v>6</v>
      </c>
      <c r="H595" s="34">
        <v>5</v>
      </c>
      <c r="I595" s="35">
        <v>75</v>
      </c>
      <c r="J595" s="33">
        <v>13</v>
      </c>
      <c r="K595" s="34">
        <v>5</v>
      </c>
      <c r="L595" s="34">
        <v>8</v>
      </c>
    </row>
    <row r="596" spans="1:12" s="97" customFormat="1" ht="15.75" customHeight="1">
      <c r="A596" s="32">
        <v>6</v>
      </c>
      <c r="B596" s="33">
        <v>4</v>
      </c>
      <c r="C596" s="34">
        <v>3</v>
      </c>
      <c r="D596" s="34">
        <v>1</v>
      </c>
      <c r="E596" s="35">
        <v>41</v>
      </c>
      <c r="F596" s="33">
        <v>9</v>
      </c>
      <c r="G596" s="34">
        <v>4</v>
      </c>
      <c r="H596" s="34">
        <v>5</v>
      </c>
      <c r="I596" s="35">
        <v>76</v>
      </c>
      <c r="J596" s="33">
        <v>10</v>
      </c>
      <c r="K596" s="34">
        <v>6</v>
      </c>
      <c r="L596" s="34">
        <v>4</v>
      </c>
    </row>
    <row r="597" spans="1:12" s="97" customFormat="1" ht="15.75" customHeight="1">
      <c r="A597" s="32">
        <v>7</v>
      </c>
      <c r="B597" s="33">
        <v>7</v>
      </c>
      <c r="C597" s="34">
        <v>5</v>
      </c>
      <c r="D597" s="34">
        <v>2</v>
      </c>
      <c r="E597" s="35">
        <v>42</v>
      </c>
      <c r="F597" s="33">
        <v>11</v>
      </c>
      <c r="G597" s="34">
        <v>3</v>
      </c>
      <c r="H597" s="34">
        <v>8</v>
      </c>
      <c r="I597" s="35">
        <v>77</v>
      </c>
      <c r="J597" s="33">
        <v>11</v>
      </c>
      <c r="K597" s="34">
        <v>6</v>
      </c>
      <c r="L597" s="34">
        <v>5</v>
      </c>
    </row>
    <row r="598" spans="1:12" s="97" customFormat="1" ht="15.75" customHeight="1">
      <c r="A598" s="32">
        <v>8</v>
      </c>
      <c r="B598" s="33">
        <v>8</v>
      </c>
      <c r="C598" s="34">
        <v>3</v>
      </c>
      <c r="D598" s="34">
        <v>5</v>
      </c>
      <c r="E598" s="35">
        <v>43</v>
      </c>
      <c r="F598" s="33">
        <v>13</v>
      </c>
      <c r="G598" s="34">
        <v>6</v>
      </c>
      <c r="H598" s="34">
        <v>7</v>
      </c>
      <c r="I598" s="35">
        <v>78</v>
      </c>
      <c r="J598" s="33">
        <v>12</v>
      </c>
      <c r="K598" s="34">
        <v>4</v>
      </c>
      <c r="L598" s="34">
        <v>8</v>
      </c>
    </row>
    <row r="599" spans="1:12" s="97" customFormat="1" ht="18" customHeight="1">
      <c r="A599" s="40">
        <v>9</v>
      </c>
      <c r="B599" s="44">
        <v>9</v>
      </c>
      <c r="C599" s="42">
        <v>4</v>
      </c>
      <c r="D599" s="42">
        <v>5</v>
      </c>
      <c r="E599" s="43">
        <v>44</v>
      </c>
      <c r="F599" s="44">
        <v>17</v>
      </c>
      <c r="G599" s="42">
        <v>9</v>
      </c>
      <c r="H599" s="42">
        <v>8</v>
      </c>
      <c r="I599" s="43">
        <v>79</v>
      </c>
      <c r="J599" s="44">
        <v>6</v>
      </c>
      <c r="K599" s="42">
        <v>4</v>
      </c>
      <c r="L599" s="42">
        <v>2</v>
      </c>
    </row>
    <row r="600" spans="1:12" s="31" customFormat="1" ht="25.5" customHeight="1">
      <c r="A600" s="23" t="s">
        <v>23</v>
      </c>
      <c r="B600" s="24">
        <v>43</v>
      </c>
      <c r="C600" s="24">
        <v>20</v>
      </c>
      <c r="D600" s="24">
        <v>23</v>
      </c>
      <c r="E600" s="25" t="s">
        <v>24</v>
      </c>
      <c r="F600" s="24">
        <v>72</v>
      </c>
      <c r="G600" s="24">
        <v>38</v>
      </c>
      <c r="H600" s="24">
        <v>34</v>
      </c>
      <c r="I600" s="25" t="s">
        <v>25</v>
      </c>
      <c r="J600" s="24">
        <v>42</v>
      </c>
      <c r="K600" s="24">
        <v>15</v>
      </c>
      <c r="L600" s="24">
        <v>27</v>
      </c>
    </row>
    <row r="601" spans="1:12" s="97" customFormat="1" ht="15.75" customHeight="1">
      <c r="A601" s="32">
        <v>10</v>
      </c>
      <c r="B601" s="33">
        <v>9</v>
      </c>
      <c r="C601" s="34">
        <v>5</v>
      </c>
      <c r="D601" s="34">
        <v>4</v>
      </c>
      <c r="E601" s="35">
        <v>45</v>
      </c>
      <c r="F601" s="33">
        <v>23</v>
      </c>
      <c r="G601" s="34">
        <v>13</v>
      </c>
      <c r="H601" s="34">
        <v>10</v>
      </c>
      <c r="I601" s="35">
        <v>80</v>
      </c>
      <c r="J601" s="33">
        <v>8</v>
      </c>
      <c r="K601" s="34">
        <v>5</v>
      </c>
      <c r="L601" s="34">
        <v>3</v>
      </c>
    </row>
    <row r="602" spans="1:12" s="97" customFormat="1" ht="15.75" customHeight="1">
      <c r="A602" s="32">
        <v>11</v>
      </c>
      <c r="B602" s="33">
        <v>9</v>
      </c>
      <c r="C602" s="34">
        <v>4</v>
      </c>
      <c r="D602" s="34">
        <v>5</v>
      </c>
      <c r="E602" s="35">
        <v>46</v>
      </c>
      <c r="F602" s="33">
        <v>16</v>
      </c>
      <c r="G602" s="34">
        <v>8</v>
      </c>
      <c r="H602" s="34">
        <v>8</v>
      </c>
      <c r="I602" s="35">
        <v>81</v>
      </c>
      <c r="J602" s="33">
        <v>12</v>
      </c>
      <c r="K602" s="34">
        <v>3</v>
      </c>
      <c r="L602" s="34">
        <v>9</v>
      </c>
    </row>
    <row r="603" spans="1:12" s="97" customFormat="1" ht="15.75" customHeight="1">
      <c r="A603" s="32">
        <v>12</v>
      </c>
      <c r="B603" s="33">
        <v>5</v>
      </c>
      <c r="C603" s="34">
        <v>1</v>
      </c>
      <c r="D603" s="34">
        <v>4</v>
      </c>
      <c r="E603" s="35">
        <v>47</v>
      </c>
      <c r="F603" s="33">
        <v>9</v>
      </c>
      <c r="G603" s="34">
        <v>4</v>
      </c>
      <c r="H603" s="34">
        <v>5</v>
      </c>
      <c r="I603" s="35">
        <v>82</v>
      </c>
      <c r="J603" s="33">
        <v>5</v>
      </c>
      <c r="K603" s="34">
        <v>2</v>
      </c>
      <c r="L603" s="34">
        <v>3</v>
      </c>
    </row>
    <row r="604" spans="1:12" s="97" customFormat="1" ht="15.75" customHeight="1">
      <c r="A604" s="32">
        <v>13</v>
      </c>
      <c r="B604" s="33">
        <v>14</v>
      </c>
      <c r="C604" s="34">
        <v>6</v>
      </c>
      <c r="D604" s="34">
        <v>8</v>
      </c>
      <c r="E604" s="35">
        <v>48</v>
      </c>
      <c r="F604" s="33">
        <v>13</v>
      </c>
      <c r="G604" s="34">
        <v>8</v>
      </c>
      <c r="H604" s="34">
        <v>5</v>
      </c>
      <c r="I604" s="35">
        <v>83</v>
      </c>
      <c r="J604" s="33">
        <v>10</v>
      </c>
      <c r="K604" s="34">
        <v>3</v>
      </c>
      <c r="L604" s="34">
        <v>7</v>
      </c>
    </row>
    <row r="605" spans="1:12" s="97" customFormat="1" ht="18" customHeight="1">
      <c r="A605" s="40">
        <v>14</v>
      </c>
      <c r="B605" s="44">
        <v>6</v>
      </c>
      <c r="C605" s="42">
        <v>4</v>
      </c>
      <c r="D605" s="42">
        <v>2</v>
      </c>
      <c r="E605" s="43">
        <v>49</v>
      </c>
      <c r="F605" s="44">
        <v>11</v>
      </c>
      <c r="G605" s="42">
        <v>5</v>
      </c>
      <c r="H605" s="42">
        <v>6</v>
      </c>
      <c r="I605" s="43">
        <v>84</v>
      </c>
      <c r="J605" s="44">
        <v>7</v>
      </c>
      <c r="K605" s="42">
        <v>2</v>
      </c>
      <c r="L605" s="42">
        <v>5</v>
      </c>
    </row>
    <row r="606" spans="1:12" s="31" customFormat="1" ht="25.5" customHeight="1">
      <c r="A606" s="23" t="s">
        <v>26</v>
      </c>
      <c r="B606" s="24">
        <v>44</v>
      </c>
      <c r="C606" s="24">
        <v>21</v>
      </c>
      <c r="D606" s="24">
        <v>23</v>
      </c>
      <c r="E606" s="25" t="s">
        <v>27</v>
      </c>
      <c r="F606" s="24">
        <v>68</v>
      </c>
      <c r="G606" s="24">
        <v>35</v>
      </c>
      <c r="H606" s="24">
        <v>33</v>
      </c>
      <c r="I606" s="25" t="s">
        <v>28</v>
      </c>
      <c r="J606" s="24">
        <v>17</v>
      </c>
      <c r="K606" s="24">
        <v>7</v>
      </c>
      <c r="L606" s="24">
        <v>10</v>
      </c>
    </row>
    <row r="607" spans="1:12" s="97" customFormat="1" ht="15.75" customHeight="1">
      <c r="A607" s="32">
        <v>15</v>
      </c>
      <c r="B607" s="33">
        <v>9</v>
      </c>
      <c r="C607" s="34">
        <v>3</v>
      </c>
      <c r="D607" s="34">
        <v>6</v>
      </c>
      <c r="E607" s="35">
        <v>50</v>
      </c>
      <c r="F607" s="33">
        <v>18</v>
      </c>
      <c r="G607" s="34">
        <v>10</v>
      </c>
      <c r="H607" s="34">
        <v>8</v>
      </c>
      <c r="I607" s="35">
        <v>85</v>
      </c>
      <c r="J607" s="33">
        <v>8</v>
      </c>
      <c r="K607" s="34">
        <v>3</v>
      </c>
      <c r="L607" s="34">
        <v>5</v>
      </c>
    </row>
    <row r="608" spans="1:12" s="97" customFormat="1" ht="15.75" customHeight="1">
      <c r="A608" s="32">
        <v>16</v>
      </c>
      <c r="B608" s="33">
        <v>8</v>
      </c>
      <c r="C608" s="34">
        <v>5</v>
      </c>
      <c r="D608" s="34">
        <v>3</v>
      </c>
      <c r="E608" s="35">
        <v>51</v>
      </c>
      <c r="F608" s="33">
        <v>10</v>
      </c>
      <c r="G608" s="34">
        <v>4</v>
      </c>
      <c r="H608" s="34">
        <v>6</v>
      </c>
      <c r="I608" s="35">
        <v>86</v>
      </c>
      <c r="J608" s="33">
        <v>2</v>
      </c>
      <c r="K608" s="34">
        <v>1</v>
      </c>
      <c r="L608" s="34">
        <v>1</v>
      </c>
    </row>
    <row r="609" spans="1:12" s="97" customFormat="1" ht="15.75" customHeight="1">
      <c r="A609" s="32">
        <v>17</v>
      </c>
      <c r="B609" s="33">
        <v>5</v>
      </c>
      <c r="C609" s="34">
        <v>2</v>
      </c>
      <c r="D609" s="34">
        <v>3</v>
      </c>
      <c r="E609" s="35">
        <v>52</v>
      </c>
      <c r="F609" s="33">
        <v>12</v>
      </c>
      <c r="G609" s="34">
        <v>5</v>
      </c>
      <c r="H609" s="34">
        <v>7</v>
      </c>
      <c r="I609" s="35">
        <v>87</v>
      </c>
      <c r="J609" s="33">
        <v>4</v>
      </c>
      <c r="K609" s="34">
        <v>1</v>
      </c>
      <c r="L609" s="34">
        <v>3</v>
      </c>
    </row>
    <row r="610" spans="1:12" s="97" customFormat="1" ht="15.75" customHeight="1">
      <c r="A610" s="32">
        <v>18</v>
      </c>
      <c r="B610" s="33">
        <v>14</v>
      </c>
      <c r="C610" s="34">
        <v>9</v>
      </c>
      <c r="D610" s="34">
        <v>5</v>
      </c>
      <c r="E610" s="35">
        <v>53</v>
      </c>
      <c r="F610" s="33">
        <v>19</v>
      </c>
      <c r="G610" s="34">
        <v>11</v>
      </c>
      <c r="H610" s="34">
        <v>8</v>
      </c>
      <c r="I610" s="35">
        <v>88</v>
      </c>
      <c r="J610" s="33">
        <v>3</v>
      </c>
      <c r="K610" s="34">
        <v>2</v>
      </c>
      <c r="L610" s="34">
        <v>1</v>
      </c>
    </row>
    <row r="611" spans="1:12" s="97" customFormat="1" ht="18" customHeight="1">
      <c r="A611" s="40">
        <v>19</v>
      </c>
      <c r="B611" s="44">
        <v>8</v>
      </c>
      <c r="C611" s="42">
        <v>2</v>
      </c>
      <c r="D611" s="42">
        <v>6</v>
      </c>
      <c r="E611" s="43">
        <v>54</v>
      </c>
      <c r="F611" s="44">
        <v>9</v>
      </c>
      <c r="G611" s="42">
        <v>5</v>
      </c>
      <c r="H611" s="42">
        <v>4</v>
      </c>
      <c r="I611" s="43">
        <v>89</v>
      </c>
      <c r="J611" s="44">
        <v>0</v>
      </c>
      <c r="K611" s="42">
        <v>0</v>
      </c>
      <c r="L611" s="42">
        <v>0</v>
      </c>
    </row>
    <row r="612" spans="1:12" s="31" customFormat="1" ht="25.5" customHeight="1">
      <c r="A612" s="23" t="s">
        <v>29</v>
      </c>
      <c r="B612" s="24">
        <v>53</v>
      </c>
      <c r="C612" s="24">
        <v>27</v>
      </c>
      <c r="D612" s="24">
        <v>26</v>
      </c>
      <c r="E612" s="25" t="s">
        <v>30</v>
      </c>
      <c r="F612" s="24">
        <v>63</v>
      </c>
      <c r="G612" s="24">
        <v>36</v>
      </c>
      <c r="H612" s="24">
        <v>27</v>
      </c>
      <c r="I612" s="25" t="s">
        <v>31</v>
      </c>
      <c r="J612" s="24">
        <v>6</v>
      </c>
      <c r="K612" s="24">
        <v>2</v>
      </c>
      <c r="L612" s="24">
        <v>4</v>
      </c>
    </row>
    <row r="613" spans="1:12" s="97" customFormat="1" ht="15.75" customHeight="1">
      <c r="A613" s="32">
        <v>20</v>
      </c>
      <c r="B613" s="33">
        <v>15</v>
      </c>
      <c r="C613" s="34">
        <v>9</v>
      </c>
      <c r="D613" s="34">
        <v>6</v>
      </c>
      <c r="E613" s="35">
        <v>55</v>
      </c>
      <c r="F613" s="33">
        <v>11</v>
      </c>
      <c r="G613" s="34">
        <v>7</v>
      </c>
      <c r="H613" s="34">
        <v>4</v>
      </c>
      <c r="I613" s="35">
        <v>90</v>
      </c>
      <c r="J613" s="33">
        <v>1</v>
      </c>
      <c r="K613" s="34">
        <v>1</v>
      </c>
      <c r="L613" s="34">
        <v>0</v>
      </c>
    </row>
    <row r="614" spans="1:12" s="97" customFormat="1" ht="15.75" customHeight="1">
      <c r="A614" s="32">
        <v>21</v>
      </c>
      <c r="B614" s="33">
        <v>6</v>
      </c>
      <c r="C614" s="34">
        <v>5</v>
      </c>
      <c r="D614" s="34">
        <v>1</v>
      </c>
      <c r="E614" s="35">
        <v>56</v>
      </c>
      <c r="F614" s="33">
        <v>14</v>
      </c>
      <c r="G614" s="34">
        <v>8</v>
      </c>
      <c r="H614" s="34">
        <v>6</v>
      </c>
      <c r="I614" s="35">
        <v>91</v>
      </c>
      <c r="J614" s="33">
        <v>0</v>
      </c>
      <c r="K614" s="34">
        <v>0</v>
      </c>
      <c r="L614" s="34">
        <v>0</v>
      </c>
    </row>
    <row r="615" spans="1:12" s="97" customFormat="1" ht="15.75" customHeight="1">
      <c r="A615" s="32">
        <v>22</v>
      </c>
      <c r="B615" s="33">
        <v>8</v>
      </c>
      <c r="C615" s="34">
        <v>3</v>
      </c>
      <c r="D615" s="34">
        <v>5</v>
      </c>
      <c r="E615" s="35">
        <v>57</v>
      </c>
      <c r="F615" s="33">
        <v>16</v>
      </c>
      <c r="G615" s="34">
        <v>7</v>
      </c>
      <c r="H615" s="34">
        <v>9</v>
      </c>
      <c r="I615" s="35">
        <v>92</v>
      </c>
      <c r="J615" s="33">
        <v>3</v>
      </c>
      <c r="K615" s="34">
        <v>0</v>
      </c>
      <c r="L615" s="34">
        <v>3</v>
      </c>
    </row>
    <row r="616" spans="1:12" s="97" customFormat="1" ht="15.75" customHeight="1">
      <c r="A616" s="32">
        <v>23</v>
      </c>
      <c r="B616" s="33">
        <v>12</v>
      </c>
      <c r="C616" s="34">
        <v>4</v>
      </c>
      <c r="D616" s="34">
        <v>8</v>
      </c>
      <c r="E616" s="35">
        <v>58</v>
      </c>
      <c r="F616" s="33">
        <v>14</v>
      </c>
      <c r="G616" s="34">
        <v>7</v>
      </c>
      <c r="H616" s="34">
        <v>7</v>
      </c>
      <c r="I616" s="35">
        <v>93</v>
      </c>
      <c r="J616" s="33">
        <v>2</v>
      </c>
      <c r="K616" s="34">
        <v>1</v>
      </c>
      <c r="L616" s="34">
        <v>1</v>
      </c>
    </row>
    <row r="617" spans="1:12" s="97" customFormat="1" ht="18" customHeight="1">
      <c r="A617" s="40">
        <v>24</v>
      </c>
      <c r="B617" s="44">
        <v>12</v>
      </c>
      <c r="C617" s="42">
        <v>6</v>
      </c>
      <c r="D617" s="42">
        <v>6</v>
      </c>
      <c r="E617" s="43">
        <v>59</v>
      </c>
      <c r="F617" s="44">
        <v>8</v>
      </c>
      <c r="G617" s="42">
        <v>7</v>
      </c>
      <c r="H617" s="42">
        <v>1</v>
      </c>
      <c r="I617" s="43">
        <v>94</v>
      </c>
      <c r="J617" s="44">
        <v>0</v>
      </c>
      <c r="K617" s="42">
        <v>0</v>
      </c>
      <c r="L617" s="42">
        <v>0</v>
      </c>
    </row>
    <row r="618" spans="1:12" s="31" customFormat="1" ht="25.5" customHeight="1">
      <c r="A618" s="23" t="s">
        <v>32</v>
      </c>
      <c r="B618" s="24">
        <v>56</v>
      </c>
      <c r="C618" s="24">
        <v>26</v>
      </c>
      <c r="D618" s="24">
        <v>30</v>
      </c>
      <c r="E618" s="25" t="s">
        <v>33</v>
      </c>
      <c r="F618" s="24">
        <v>72</v>
      </c>
      <c r="G618" s="24">
        <v>37</v>
      </c>
      <c r="H618" s="24">
        <v>35</v>
      </c>
      <c r="I618" s="64" t="s">
        <v>34</v>
      </c>
      <c r="J618" s="24">
        <v>1</v>
      </c>
      <c r="K618" s="24">
        <v>0</v>
      </c>
      <c r="L618" s="24">
        <v>1</v>
      </c>
    </row>
    <row r="619" spans="1:12" s="97" customFormat="1" ht="15.75" customHeight="1">
      <c r="A619" s="32">
        <v>25</v>
      </c>
      <c r="B619" s="33">
        <v>12</v>
      </c>
      <c r="C619" s="34">
        <v>4</v>
      </c>
      <c r="D619" s="34">
        <v>8</v>
      </c>
      <c r="E619" s="35">
        <v>60</v>
      </c>
      <c r="F619" s="33">
        <v>15</v>
      </c>
      <c r="G619" s="34">
        <v>7</v>
      </c>
      <c r="H619" s="34">
        <v>8</v>
      </c>
      <c r="I619" s="35">
        <v>95</v>
      </c>
      <c r="J619" s="33">
        <v>0</v>
      </c>
      <c r="K619" s="34">
        <v>0</v>
      </c>
      <c r="L619" s="34">
        <v>0</v>
      </c>
    </row>
    <row r="620" spans="1:12" s="97" customFormat="1" ht="15.75" customHeight="1">
      <c r="A620" s="32">
        <v>26</v>
      </c>
      <c r="B620" s="33">
        <v>16</v>
      </c>
      <c r="C620" s="34">
        <v>10</v>
      </c>
      <c r="D620" s="34">
        <v>6</v>
      </c>
      <c r="E620" s="35">
        <v>61</v>
      </c>
      <c r="F620" s="33">
        <v>12</v>
      </c>
      <c r="G620" s="34">
        <v>8</v>
      </c>
      <c r="H620" s="34">
        <v>4</v>
      </c>
      <c r="I620" s="35">
        <v>96</v>
      </c>
      <c r="J620" s="33">
        <v>1</v>
      </c>
      <c r="K620" s="34">
        <v>0</v>
      </c>
      <c r="L620" s="34">
        <v>1</v>
      </c>
    </row>
    <row r="621" spans="1:12" s="97" customFormat="1" ht="15.75" customHeight="1">
      <c r="A621" s="32">
        <v>27</v>
      </c>
      <c r="B621" s="33">
        <v>10</v>
      </c>
      <c r="C621" s="34">
        <v>3</v>
      </c>
      <c r="D621" s="34">
        <v>7</v>
      </c>
      <c r="E621" s="35">
        <v>62</v>
      </c>
      <c r="F621" s="33">
        <v>11</v>
      </c>
      <c r="G621" s="34">
        <v>5</v>
      </c>
      <c r="H621" s="34">
        <v>6</v>
      </c>
      <c r="I621" s="35">
        <v>97</v>
      </c>
      <c r="J621" s="33">
        <v>0</v>
      </c>
      <c r="K621" s="34">
        <v>0</v>
      </c>
      <c r="L621" s="34">
        <v>0</v>
      </c>
    </row>
    <row r="622" spans="1:12" s="97" customFormat="1" ht="15.75" customHeight="1">
      <c r="A622" s="32">
        <v>28</v>
      </c>
      <c r="B622" s="33">
        <v>8</v>
      </c>
      <c r="C622" s="34">
        <v>3</v>
      </c>
      <c r="D622" s="34">
        <v>5</v>
      </c>
      <c r="E622" s="35">
        <v>63</v>
      </c>
      <c r="F622" s="33">
        <v>14</v>
      </c>
      <c r="G622" s="34">
        <v>9</v>
      </c>
      <c r="H622" s="34">
        <v>5</v>
      </c>
      <c r="I622" s="35">
        <v>98</v>
      </c>
      <c r="J622" s="33">
        <v>0</v>
      </c>
      <c r="K622" s="34">
        <v>0</v>
      </c>
      <c r="L622" s="34">
        <v>0</v>
      </c>
    </row>
    <row r="623" spans="1:12" s="97" customFormat="1" ht="18" customHeight="1">
      <c r="A623" s="40">
        <v>29</v>
      </c>
      <c r="B623" s="44">
        <v>10</v>
      </c>
      <c r="C623" s="42">
        <v>6</v>
      </c>
      <c r="D623" s="42">
        <v>4</v>
      </c>
      <c r="E623" s="43">
        <v>64</v>
      </c>
      <c r="F623" s="44">
        <v>20</v>
      </c>
      <c r="G623" s="42">
        <v>8</v>
      </c>
      <c r="H623" s="42">
        <v>12</v>
      </c>
      <c r="I623" s="35">
        <v>99</v>
      </c>
      <c r="J623" s="33">
        <v>0</v>
      </c>
      <c r="K623" s="34">
        <v>0</v>
      </c>
      <c r="L623" s="34">
        <v>0</v>
      </c>
    </row>
    <row r="624" spans="1:12" s="31" customFormat="1" ht="25.5" customHeight="1">
      <c r="A624" s="23" t="s">
        <v>35</v>
      </c>
      <c r="B624" s="24">
        <v>40</v>
      </c>
      <c r="C624" s="24">
        <v>18</v>
      </c>
      <c r="D624" s="24">
        <v>22</v>
      </c>
      <c r="E624" s="25" t="s">
        <v>36</v>
      </c>
      <c r="F624" s="24">
        <v>82</v>
      </c>
      <c r="G624" s="24">
        <v>42</v>
      </c>
      <c r="H624" s="24">
        <v>40</v>
      </c>
      <c r="I624" s="68">
        <v>100</v>
      </c>
      <c r="J624" s="69">
        <v>0</v>
      </c>
      <c r="K624" s="70">
        <v>0</v>
      </c>
      <c r="L624" s="70">
        <v>0</v>
      </c>
    </row>
    <row r="625" spans="1:13" s="97" customFormat="1" ht="15.75" customHeight="1">
      <c r="A625" s="32">
        <v>30</v>
      </c>
      <c r="B625" s="33">
        <v>7</v>
      </c>
      <c r="C625" s="34">
        <v>3</v>
      </c>
      <c r="D625" s="34">
        <v>4</v>
      </c>
      <c r="E625" s="35">
        <v>65</v>
      </c>
      <c r="F625" s="33">
        <v>9</v>
      </c>
      <c r="G625" s="34">
        <v>6</v>
      </c>
      <c r="H625" s="34">
        <v>3</v>
      </c>
      <c r="I625" s="35">
        <v>101</v>
      </c>
      <c r="J625" s="33">
        <v>0</v>
      </c>
      <c r="K625" s="34">
        <v>0</v>
      </c>
      <c r="L625" s="34">
        <v>0</v>
      </c>
    </row>
    <row r="626" spans="1:13" s="97" customFormat="1" ht="15.75" customHeight="1">
      <c r="A626" s="32">
        <v>31</v>
      </c>
      <c r="B626" s="33">
        <v>7</v>
      </c>
      <c r="C626" s="34">
        <v>2</v>
      </c>
      <c r="D626" s="34">
        <v>5</v>
      </c>
      <c r="E626" s="35">
        <v>66</v>
      </c>
      <c r="F626" s="33">
        <v>14</v>
      </c>
      <c r="G626" s="34">
        <v>11</v>
      </c>
      <c r="H626" s="34">
        <v>3</v>
      </c>
      <c r="I626" s="35">
        <v>102</v>
      </c>
      <c r="J626" s="33">
        <v>0</v>
      </c>
      <c r="K626" s="34">
        <v>0</v>
      </c>
      <c r="L626" s="34">
        <v>0</v>
      </c>
    </row>
    <row r="627" spans="1:13" s="97" customFormat="1" ht="15.75" customHeight="1">
      <c r="A627" s="32">
        <v>32</v>
      </c>
      <c r="B627" s="33">
        <v>6</v>
      </c>
      <c r="C627" s="34">
        <v>2</v>
      </c>
      <c r="D627" s="34">
        <v>4</v>
      </c>
      <c r="E627" s="35">
        <v>67</v>
      </c>
      <c r="F627" s="33">
        <v>20</v>
      </c>
      <c r="G627" s="34">
        <v>8</v>
      </c>
      <c r="H627" s="34">
        <v>12</v>
      </c>
      <c r="I627" s="35">
        <v>103</v>
      </c>
      <c r="J627" s="33">
        <v>0</v>
      </c>
      <c r="K627" s="34">
        <v>0</v>
      </c>
      <c r="L627" s="34">
        <v>0</v>
      </c>
    </row>
    <row r="628" spans="1:13" s="97" customFormat="1" ht="15.75" customHeight="1">
      <c r="A628" s="32">
        <v>33</v>
      </c>
      <c r="B628" s="33">
        <v>12</v>
      </c>
      <c r="C628" s="34">
        <v>4</v>
      </c>
      <c r="D628" s="34">
        <v>8</v>
      </c>
      <c r="E628" s="35">
        <v>68</v>
      </c>
      <c r="F628" s="33">
        <v>23</v>
      </c>
      <c r="G628" s="34">
        <v>9</v>
      </c>
      <c r="H628" s="34">
        <v>14</v>
      </c>
      <c r="I628" s="72" t="s">
        <v>37</v>
      </c>
      <c r="J628" s="44">
        <v>0</v>
      </c>
      <c r="K628" s="42">
        <v>0</v>
      </c>
      <c r="L628" s="42">
        <v>0</v>
      </c>
    </row>
    <row r="629" spans="1:13" s="97" customFormat="1" ht="21" customHeight="1" thickBot="1">
      <c r="A629" s="74">
        <v>34</v>
      </c>
      <c r="B629" s="33">
        <v>8</v>
      </c>
      <c r="C629" s="34">
        <v>7</v>
      </c>
      <c r="D629" s="34">
        <v>1</v>
      </c>
      <c r="E629" s="35">
        <v>69</v>
      </c>
      <c r="F629" s="33">
        <v>16</v>
      </c>
      <c r="G629" s="34">
        <v>8</v>
      </c>
      <c r="H629" s="34">
        <v>8</v>
      </c>
      <c r="I629" s="75" t="s">
        <v>8</v>
      </c>
      <c r="J629" s="69">
        <v>988</v>
      </c>
      <c r="K629" s="69">
        <v>491</v>
      </c>
      <c r="L629" s="69">
        <v>497</v>
      </c>
    </row>
    <row r="630" spans="1:13" s="106" customFormat="1" ht="24" customHeight="1" thickTop="1" thickBot="1">
      <c r="A630" s="81" t="s">
        <v>38</v>
      </c>
      <c r="B630" s="82">
        <v>118</v>
      </c>
      <c r="C630" s="83">
        <v>59</v>
      </c>
      <c r="D630" s="83">
        <v>59</v>
      </c>
      <c r="E630" s="84" t="s">
        <v>39</v>
      </c>
      <c r="F630" s="83">
        <v>598</v>
      </c>
      <c r="G630" s="83">
        <v>303</v>
      </c>
      <c r="H630" s="83">
        <v>295</v>
      </c>
      <c r="I630" s="85" t="s">
        <v>40</v>
      </c>
      <c r="J630" s="83">
        <v>272</v>
      </c>
      <c r="K630" s="83">
        <v>129</v>
      </c>
      <c r="L630" s="83">
        <v>143</v>
      </c>
    </row>
    <row r="631" spans="1:13" s="13" customFormat="1" ht="24" customHeight="1" thickBot="1">
      <c r="A631" s="1"/>
      <c r="B631" s="2" t="s">
        <v>221</v>
      </c>
      <c r="C631" s="3"/>
      <c r="D631" s="4"/>
      <c r="E631" s="5"/>
      <c r="F631" s="6"/>
      <c r="G631" s="96" t="s">
        <v>238</v>
      </c>
      <c r="H631" s="6"/>
      <c r="I631" s="5"/>
      <c r="J631" s="6"/>
      <c r="K631" s="107" t="s">
        <v>130</v>
      </c>
      <c r="L631" s="9"/>
      <c r="M631" s="97" t="s">
        <v>263</v>
      </c>
    </row>
    <row r="632" spans="1:13" s="22" customFormat="1" ht="21" customHeight="1">
      <c r="A632" s="14" t="s">
        <v>4</v>
      </c>
      <c r="B632" s="15" t="s">
        <v>5</v>
      </c>
      <c r="C632" s="15" t="s">
        <v>6</v>
      </c>
      <c r="D632" s="16" t="s">
        <v>7</v>
      </c>
      <c r="E632" s="14" t="s">
        <v>4</v>
      </c>
      <c r="F632" s="15" t="s">
        <v>5</v>
      </c>
      <c r="G632" s="15" t="s">
        <v>6</v>
      </c>
      <c r="H632" s="16" t="s">
        <v>7</v>
      </c>
      <c r="I632" s="14" t="s">
        <v>4</v>
      </c>
      <c r="J632" s="15" t="s">
        <v>5</v>
      </c>
      <c r="K632" s="15" t="s">
        <v>6</v>
      </c>
      <c r="L632" s="17" t="s">
        <v>7</v>
      </c>
    </row>
    <row r="633" spans="1:13" s="31" customFormat="1" ht="25.5" customHeight="1">
      <c r="A633" s="23" t="s">
        <v>9</v>
      </c>
      <c r="B633" s="24">
        <v>36</v>
      </c>
      <c r="C633" s="24">
        <v>17</v>
      </c>
      <c r="D633" s="24">
        <v>19</v>
      </c>
      <c r="E633" s="25" t="s">
        <v>10</v>
      </c>
      <c r="F633" s="24">
        <v>76</v>
      </c>
      <c r="G633" s="24">
        <v>43</v>
      </c>
      <c r="H633" s="24">
        <v>33</v>
      </c>
      <c r="I633" s="25" t="s">
        <v>11</v>
      </c>
      <c r="J633" s="24">
        <v>69</v>
      </c>
      <c r="K633" s="24">
        <v>38</v>
      </c>
      <c r="L633" s="24">
        <v>31</v>
      </c>
    </row>
    <row r="634" spans="1:13" s="97" customFormat="1" ht="15.75" customHeight="1">
      <c r="A634" s="32">
        <v>0</v>
      </c>
      <c r="B634" s="33">
        <v>3</v>
      </c>
      <c r="C634" s="34">
        <v>2</v>
      </c>
      <c r="D634" s="34">
        <v>1</v>
      </c>
      <c r="E634" s="35">
        <v>35</v>
      </c>
      <c r="F634" s="33">
        <v>12</v>
      </c>
      <c r="G634" s="34">
        <v>8</v>
      </c>
      <c r="H634" s="34">
        <v>4</v>
      </c>
      <c r="I634" s="35">
        <v>70</v>
      </c>
      <c r="J634" s="33">
        <v>21</v>
      </c>
      <c r="K634" s="34">
        <v>10</v>
      </c>
      <c r="L634" s="34">
        <v>11</v>
      </c>
    </row>
    <row r="635" spans="1:13" s="97" customFormat="1" ht="15.75" customHeight="1">
      <c r="A635" s="32">
        <v>1</v>
      </c>
      <c r="B635" s="33">
        <v>9</v>
      </c>
      <c r="C635" s="34">
        <v>4</v>
      </c>
      <c r="D635" s="34">
        <v>5</v>
      </c>
      <c r="E635" s="35">
        <v>36</v>
      </c>
      <c r="F635" s="33">
        <v>16</v>
      </c>
      <c r="G635" s="34">
        <v>7</v>
      </c>
      <c r="H635" s="34">
        <v>9</v>
      </c>
      <c r="I635" s="35">
        <v>71</v>
      </c>
      <c r="J635" s="33">
        <v>10</v>
      </c>
      <c r="K635" s="34">
        <v>3</v>
      </c>
      <c r="L635" s="34">
        <v>7</v>
      </c>
    </row>
    <row r="636" spans="1:13" s="97" customFormat="1" ht="15.75" customHeight="1">
      <c r="A636" s="32">
        <v>2</v>
      </c>
      <c r="B636" s="33">
        <v>7</v>
      </c>
      <c r="C636" s="34">
        <v>3</v>
      </c>
      <c r="D636" s="34">
        <v>4</v>
      </c>
      <c r="E636" s="35">
        <v>37</v>
      </c>
      <c r="F636" s="33">
        <v>17</v>
      </c>
      <c r="G636" s="34">
        <v>9</v>
      </c>
      <c r="H636" s="34">
        <v>8</v>
      </c>
      <c r="I636" s="35">
        <v>72</v>
      </c>
      <c r="J636" s="33">
        <v>12</v>
      </c>
      <c r="K636" s="34">
        <v>6</v>
      </c>
      <c r="L636" s="34">
        <v>6</v>
      </c>
    </row>
    <row r="637" spans="1:13" s="97" customFormat="1" ht="15.75" customHeight="1">
      <c r="A637" s="32">
        <v>3</v>
      </c>
      <c r="B637" s="33">
        <v>9</v>
      </c>
      <c r="C637" s="34">
        <v>6</v>
      </c>
      <c r="D637" s="34">
        <v>3</v>
      </c>
      <c r="E637" s="35">
        <v>38</v>
      </c>
      <c r="F637" s="33">
        <v>14</v>
      </c>
      <c r="G637" s="34">
        <v>6</v>
      </c>
      <c r="H637" s="34">
        <v>8</v>
      </c>
      <c r="I637" s="35">
        <v>73</v>
      </c>
      <c r="J637" s="33">
        <v>14</v>
      </c>
      <c r="K637" s="34">
        <v>11</v>
      </c>
      <c r="L637" s="34">
        <v>3</v>
      </c>
    </row>
    <row r="638" spans="1:13" s="97" customFormat="1" ht="18" customHeight="1">
      <c r="A638" s="40">
        <v>4</v>
      </c>
      <c r="B638" s="41">
        <v>8</v>
      </c>
      <c r="C638" s="42">
        <v>2</v>
      </c>
      <c r="D638" s="42">
        <v>6</v>
      </c>
      <c r="E638" s="43">
        <v>39</v>
      </c>
      <c r="F638" s="44">
        <v>17</v>
      </c>
      <c r="G638" s="42">
        <v>13</v>
      </c>
      <c r="H638" s="42">
        <v>4</v>
      </c>
      <c r="I638" s="43">
        <v>74</v>
      </c>
      <c r="J638" s="44">
        <v>12</v>
      </c>
      <c r="K638" s="42">
        <v>8</v>
      </c>
      <c r="L638" s="42">
        <v>4</v>
      </c>
    </row>
    <row r="639" spans="1:13" s="31" customFormat="1" ht="25.5" customHeight="1">
      <c r="A639" s="23" t="s">
        <v>13</v>
      </c>
      <c r="B639" s="24">
        <v>32</v>
      </c>
      <c r="C639" s="24">
        <v>21</v>
      </c>
      <c r="D639" s="24">
        <v>11</v>
      </c>
      <c r="E639" s="25" t="s">
        <v>14</v>
      </c>
      <c r="F639" s="24">
        <v>76</v>
      </c>
      <c r="G639" s="24">
        <v>41</v>
      </c>
      <c r="H639" s="24">
        <v>35</v>
      </c>
      <c r="I639" s="25" t="s">
        <v>15</v>
      </c>
      <c r="J639" s="24">
        <v>54</v>
      </c>
      <c r="K639" s="24">
        <v>21</v>
      </c>
      <c r="L639" s="24">
        <v>33</v>
      </c>
    </row>
    <row r="640" spans="1:13" s="97" customFormat="1" ht="15.75" customHeight="1">
      <c r="A640" s="32">
        <v>5</v>
      </c>
      <c r="B640" s="33">
        <v>5</v>
      </c>
      <c r="C640" s="34">
        <v>2</v>
      </c>
      <c r="D640" s="34">
        <v>3</v>
      </c>
      <c r="E640" s="35">
        <v>40</v>
      </c>
      <c r="F640" s="33">
        <v>14</v>
      </c>
      <c r="G640" s="34">
        <v>5</v>
      </c>
      <c r="H640" s="34">
        <v>9</v>
      </c>
      <c r="I640" s="35">
        <v>75</v>
      </c>
      <c r="J640" s="33">
        <v>13</v>
      </c>
      <c r="K640" s="34">
        <v>5</v>
      </c>
      <c r="L640" s="34">
        <v>8</v>
      </c>
    </row>
    <row r="641" spans="1:12" s="97" customFormat="1" ht="15.75" customHeight="1">
      <c r="A641" s="32">
        <v>6</v>
      </c>
      <c r="B641" s="33">
        <v>7</v>
      </c>
      <c r="C641" s="34">
        <v>4</v>
      </c>
      <c r="D641" s="34">
        <v>3</v>
      </c>
      <c r="E641" s="35">
        <v>41</v>
      </c>
      <c r="F641" s="33">
        <v>15</v>
      </c>
      <c r="G641" s="34">
        <v>9</v>
      </c>
      <c r="H641" s="34">
        <v>6</v>
      </c>
      <c r="I641" s="35">
        <v>76</v>
      </c>
      <c r="J641" s="33">
        <v>12</v>
      </c>
      <c r="K641" s="34">
        <v>4</v>
      </c>
      <c r="L641" s="34">
        <v>8</v>
      </c>
    </row>
    <row r="642" spans="1:12" s="97" customFormat="1" ht="15.75" customHeight="1">
      <c r="A642" s="32">
        <v>7</v>
      </c>
      <c r="B642" s="33">
        <v>4</v>
      </c>
      <c r="C642" s="34">
        <v>3</v>
      </c>
      <c r="D642" s="34">
        <v>1</v>
      </c>
      <c r="E642" s="35">
        <v>42</v>
      </c>
      <c r="F642" s="33">
        <v>13</v>
      </c>
      <c r="G642" s="34">
        <v>8</v>
      </c>
      <c r="H642" s="34">
        <v>5</v>
      </c>
      <c r="I642" s="35">
        <v>77</v>
      </c>
      <c r="J642" s="33">
        <v>10</v>
      </c>
      <c r="K642" s="34">
        <v>5</v>
      </c>
      <c r="L642" s="34">
        <v>5</v>
      </c>
    </row>
    <row r="643" spans="1:12" s="97" customFormat="1" ht="15.75" customHeight="1">
      <c r="A643" s="32">
        <v>8</v>
      </c>
      <c r="B643" s="33">
        <v>10</v>
      </c>
      <c r="C643" s="34">
        <v>8</v>
      </c>
      <c r="D643" s="34">
        <v>2</v>
      </c>
      <c r="E643" s="35">
        <v>43</v>
      </c>
      <c r="F643" s="33">
        <v>21</v>
      </c>
      <c r="G643" s="34">
        <v>14</v>
      </c>
      <c r="H643" s="34">
        <v>7</v>
      </c>
      <c r="I643" s="35">
        <v>78</v>
      </c>
      <c r="J643" s="33">
        <v>12</v>
      </c>
      <c r="K643" s="34">
        <v>4</v>
      </c>
      <c r="L643" s="34">
        <v>8</v>
      </c>
    </row>
    <row r="644" spans="1:12" s="97" customFormat="1" ht="18" customHeight="1">
      <c r="A644" s="40">
        <v>9</v>
      </c>
      <c r="B644" s="44">
        <v>6</v>
      </c>
      <c r="C644" s="42">
        <v>4</v>
      </c>
      <c r="D644" s="42">
        <v>2</v>
      </c>
      <c r="E644" s="43">
        <v>44</v>
      </c>
      <c r="F644" s="44">
        <v>13</v>
      </c>
      <c r="G644" s="42">
        <v>5</v>
      </c>
      <c r="H644" s="42">
        <v>8</v>
      </c>
      <c r="I644" s="43">
        <v>79</v>
      </c>
      <c r="J644" s="44">
        <v>7</v>
      </c>
      <c r="K644" s="42">
        <v>3</v>
      </c>
      <c r="L644" s="42">
        <v>4</v>
      </c>
    </row>
    <row r="645" spans="1:12" s="31" customFormat="1" ht="25.5" customHeight="1">
      <c r="A645" s="23" t="s">
        <v>23</v>
      </c>
      <c r="B645" s="24">
        <v>33</v>
      </c>
      <c r="C645" s="24">
        <v>10</v>
      </c>
      <c r="D645" s="24">
        <v>23</v>
      </c>
      <c r="E645" s="25" t="s">
        <v>24</v>
      </c>
      <c r="F645" s="24">
        <v>64</v>
      </c>
      <c r="G645" s="24">
        <v>37</v>
      </c>
      <c r="H645" s="24">
        <v>27</v>
      </c>
      <c r="I645" s="25" t="s">
        <v>25</v>
      </c>
      <c r="J645" s="24">
        <v>46</v>
      </c>
      <c r="K645" s="24">
        <v>18</v>
      </c>
      <c r="L645" s="24">
        <v>28</v>
      </c>
    </row>
    <row r="646" spans="1:12" s="97" customFormat="1" ht="15.75" customHeight="1">
      <c r="A646" s="32">
        <v>10</v>
      </c>
      <c r="B646" s="33">
        <v>1</v>
      </c>
      <c r="C646" s="34">
        <v>0</v>
      </c>
      <c r="D646" s="34">
        <v>1</v>
      </c>
      <c r="E646" s="35">
        <v>45</v>
      </c>
      <c r="F646" s="33">
        <v>12</v>
      </c>
      <c r="G646" s="34">
        <v>3</v>
      </c>
      <c r="H646" s="34">
        <v>9</v>
      </c>
      <c r="I646" s="35">
        <v>80</v>
      </c>
      <c r="J646" s="33">
        <v>10</v>
      </c>
      <c r="K646" s="34">
        <v>4</v>
      </c>
      <c r="L646" s="34">
        <v>6</v>
      </c>
    </row>
    <row r="647" spans="1:12" s="97" customFormat="1" ht="15.75" customHeight="1">
      <c r="A647" s="32">
        <v>11</v>
      </c>
      <c r="B647" s="33">
        <v>9</v>
      </c>
      <c r="C647" s="34">
        <v>3</v>
      </c>
      <c r="D647" s="34">
        <v>6</v>
      </c>
      <c r="E647" s="35">
        <v>46</v>
      </c>
      <c r="F647" s="33">
        <v>16</v>
      </c>
      <c r="G647" s="34">
        <v>11</v>
      </c>
      <c r="H647" s="34">
        <v>5</v>
      </c>
      <c r="I647" s="35">
        <v>81</v>
      </c>
      <c r="J647" s="33">
        <v>7</v>
      </c>
      <c r="K647" s="34">
        <v>4</v>
      </c>
      <c r="L647" s="34">
        <v>3</v>
      </c>
    </row>
    <row r="648" spans="1:12" s="97" customFormat="1" ht="15.75" customHeight="1">
      <c r="A648" s="32">
        <v>12</v>
      </c>
      <c r="B648" s="33">
        <v>6</v>
      </c>
      <c r="C648" s="34">
        <v>2</v>
      </c>
      <c r="D648" s="34">
        <v>4</v>
      </c>
      <c r="E648" s="35">
        <v>47</v>
      </c>
      <c r="F648" s="33">
        <v>15</v>
      </c>
      <c r="G648" s="34">
        <v>11</v>
      </c>
      <c r="H648" s="34">
        <v>4</v>
      </c>
      <c r="I648" s="35">
        <v>82</v>
      </c>
      <c r="J648" s="33">
        <v>11</v>
      </c>
      <c r="K648" s="34">
        <v>5</v>
      </c>
      <c r="L648" s="34">
        <v>6</v>
      </c>
    </row>
    <row r="649" spans="1:12" s="97" customFormat="1" ht="15.75" customHeight="1">
      <c r="A649" s="32">
        <v>13</v>
      </c>
      <c r="B649" s="33">
        <v>8</v>
      </c>
      <c r="C649" s="34">
        <v>3</v>
      </c>
      <c r="D649" s="34">
        <v>5</v>
      </c>
      <c r="E649" s="35">
        <v>48</v>
      </c>
      <c r="F649" s="33">
        <v>11</v>
      </c>
      <c r="G649" s="34">
        <v>6</v>
      </c>
      <c r="H649" s="34">
        <v>5</v>
      </c>
      <c r="I649" s="35">
        <v>83</v>
      </c>
      <c r="J649" s="33">
        <v>10</v>
      </c>
      <c r="K649" s="34">
        <v>4</v>
      </c>
      <c r="L649" s="34">
        <v>6</v>
      </c>
    </row>
    <row r="650" spans="1:12" s="97" customFormat="1" ht="18" customHeight="1">
      <c r="A650" s="40">
        <v>14</v>
      </c>
      <c r="B650" s="44">
        <v>9</v>
      </c>
      <c r="C650" s="42">
        <v>2</v>
      </c>
      <c r="D650" s="42">
        <v>7</v>
      </c>
      <c r="E650" s="43">
        <v>49</v>
      </c>
      <c r="F650" s="44">
        <v>10</v>
      </c>
      <c r="G650" s="42">
        <v>6</v>
      </c>
      <c r="H650" s="42">
        <v>4</v>
      </c>
      <c r="I650" s="43">
        <v>84</v>
      </c>
      <c r="J650" s="44">
        <v>8</v>
      </c>
      <c r="K650" s="42">
        <v>1</v>
      </c>
      <c r="L650" s="42">
        <v>7</v>
      </c>
    </row>
    <row r="651" spans="1:12" s="31" customFormat="1" ht="25.5" customHeight="1">
      <c r="A651" s="23" t="s">
        <v>26</v>
      </c>
      <c r="B651" s="24">
        <v>34</v>
      </c>
      <c r="C651" s="24">
        <v>21</v>
      </c>
      <c r="D651" s="24">
        <v>13</v>
      </c>
      <c r="E651" s="25" t="s">
        <v>27</v>
      </c>
      <c r="F651" s="24">
        <v>73</v>
      </c>
      <c r="G651" s="24">
        <v>31</v>
      </c>
      <c r="H651" s="24">
        <v>42</v>
      </c>
      <c r="I651" s="25" t="s">
        <v>28</v>
      </c>
      <c r="J651" s="24">
        <v>28</v>
      </c>
      <c r="K651" s="24">
        <v>13</v>
      </c>
      <c r="L651" s="24">
        <v>15</v>
      </c>
    </row>
    <row r="652" spans="1:12" s="97" customFormat="1" ht="15.75" customHeight="1">
      <c r="A652" s="32">
        <v>15</v>
      </c>
      <c r="B652" s="33">
        <v>3</v>
      </c>
      <c r="C652" s="34">
        <v>1</v>
      </c>
      <c r="D652" s="34">
        <v>2</v>
      </c>
      <c r="E652" s="35">
        <v>50</v>
      </c>
      <c r="F652" s="33">
        <v>10</v>
      </c>
      <c r="G652" s="34">
        <v>5</v>
      </c>
      <c r="H652" s="34">
        <v>5</v>
      </c>
      <c r="I652" s="35">
        <v>85</v>
      </c>
      <c r="J652" s="33">
        <v>8</v>
      </c>
      <c r="K652" s="34">
        <v>5</v>
      </c>
      <c r="L652" s="34">
        <v>3</v>
      </c>
    </row>
    <row r="653" spans="1:12" s="97" customFormat="1" ht="15.75" customHeight="1">
      <c r="A653" s="32">
        <v>16</v>
      </c>
      <c r="B653" s="33">
        <v>4</v>
      </c>
      <c r="C653" s="34">
        <v>4</v>
      </c>
      <c r="D653" s="34">
        <v>0</v>
      </c>
      <c r="E653" s="35">
        <v>51</v>
      </c>
      <c r="F653" s="33">
        <v>14</v>
      </c>
      <c r="G653" s="34">
        <v>8</v>
      </c>
      <c r="H653" s="34">
        <v>6</v>
      </c>
      <c r="I653" s="35">
        <v>86</v>
      </c>
      <c r="J653" s="33">
        <v>6</v>
      </c>
      <c r="K653" s="34">
        <v>1</v>
      </c>
      <c r="L653" s="34">
        <v>5</v>
      </c>
    </row>
    <row r="654" spans="1:12" s="97" customFormat="1" ht="15.75" customHeight="1">
      <c r="A654" s="32">
        <v>17</v>
      </c>
      <c r="B654" s="33">
        <v>8</v>
      </c>
      <c r="C654" s="34">
        <v>6</v>
      </c>
      <c r="D654" s="34">
        <v>2</v>
      </c>
      <c r="E654" s="35">
        <v>52</v>
      </c>
      <c r="F654" s="33">
        <v>14</v>
      </c>
      <c r="G654" s="34">
        <v>6</v>
      </c>
      <c r="H654" s="34">
        <v>8</v>
      </c>
      <c r="I654" s="35">
        <v>87</v>
      </c>
      <c r="J654" s="33">
        <v>9</v>
      </c>
      <c r="K654" s="34">
        <v>5</v>
      </c>
      <c r="L654" s="34">
        <v>4</v>
      </c>
    </row>
    <row r="655" spans="1:12" s="97" customFormat="1" ht="15.75" customHeight="1">
      <c r="A655" s="32">
        <v>18</v>
      </c>
      <c r="B655" s="33">
        <v>12</v>
      </c>
      <c r="C655" s="34">
        <v>5</v>
      </c>
      <c r="D655" s="34">
        <v>7</v>
      </c>
      <c r="E655" s="35">
        <v>53</v>
      </c>
      <c r="F655" s="33">
        <v>14</v>
      </c>
      <c r="G655" s="34">
        <v>6</v>
      </c>
      <c r="H655" s="34">
        <v>8</v>
      </c>
      <c r="I655" s="35">
        <v>88</v>
      </c>
      <c r="J655" s="33">
        <v>4</v>
      </c>
      <c r="K655" s="34">
        <v>2</v>
      </c>
      <c r="L655" s="34">
        <v>2</v>
      </c>
    </row>
    <row r="656" spans="1:12" s="97" customFormat="1" ht="18" customHeight="1">
      <c r="A656" s="40">
        <v>19</v>
      </c>
      <c r="B656" s="44">
        <v>7</v>
      </c>
      <c r="C656" s="42">
        <v>5</v>
      </c>
      <c r="D656" s="42">
        <v>2</v>
      </c>
      <c r="E656" s="43">
        <v>54</v>
      </c>
      <c r="F656" s="44">
        <v>21</v>
      </c>
      <c r="G656" s="42">
        <v>6</v>
      </c>
      <c r="H656" s="42">
        <v>15</v>
      </c>
      <c r="I656" s="43">
        <v>89</v>
      </c>
      <c r="J656" s="44">
        <v>1</v>
      </c>
      <c r="K656" s="42">
        <v>0</v>
      </c>
      <c r="L656" s="42">
        <v>1</v>
      </c>
    </row>
    <row r="657" spans="1:12" s="31" customFormat="1" ht="25.5" customHeight="1">
      <c r="A657" s="23" t="s">
        <v>29</v>
      </c>
      <c r="B657" s="24">
        <v>46</v>
      </c>
      <c r="C657" s="24">
        <v>25</v>
      </c>
      <c r="D657" s="24">
        <v>21</v>
      </c>
      <c r="E657" s="25" t="s">
        <v>30</v>
      </c>
      <c r="F657" s="24">
        <v>62</v>
      </c>
      <c r="G657" s="24">
        <v>35</v>
      </c>
      <c r="H657" s="24">
        <v>27</v>
      </c>
      <c r="I657" s="25" t="s">
        <v>31</v>
      </c>
      <c r="J657" s="24">
        <v>9</v>
      </c>
      <c r="K657" s="24">
        <v>4</v>
      </c>
      <c r="L657" s="24">
        <v>5</v>
      </c>
    </row>
    <row r="658" spans="1:12" s="97" customFormat="1" ht="15.75" customHeight="1">
      <c r="A658" s="32">
        <v>20</v>
      </c>
      <c r="B658" s="33">
        <v>12</v>
      </c>
      <c r="C658" s="34">
        <v>10</v>
      </c>
      <c r="D658" s="34">
        <v>2</v>
      </c>
      <c r="E658" s="35">
        <v>55</v>
      </c>
      <c r="F658" s="33">
        <v>15</v>
      </c>
      <c r="G658" s="34">
        <v>8</v>
      </c>
      <c r="H658" s="34">
        <v>7</v>
      </c>
      <c r="I658" s="35">
        <v>90</v>
      </c>
      <c r="J658" s="33">
        <v>3</v>
      </c>
      <c r="K658" s="34">
        <v>1</v>
      </c>
      <c r="L658" s="34">
        <v>2</v>
      </c>
    </row>
    <row r="659" spans="1:12" s="97" customFormat="1" ht="15.75" customHeight="1">
      <c r="A659" s="32">
        <v>21</v>
      </c>
      <c r="B659" s="33">
        <v>10</v>
      </c>
      <c r="C659" s="34">
        <v>4</v>
      </c>
      <c r="D659" s="34">
        <v>6</v>
      </c>
      <c r="E659" s="35">
        <v>56</v>
      </c>
      <c r="F659" s="33">
        <v>12</v>
      </c>
      <c r="G659" s="34">
        <v>6</v>
      </c>
      <c r="H659" s="34">
        <v>6</v>
      </c>
      <c r="I659" s="35">
        <v>91</v>
      </c>
      <c r="J659" s="33">
        <v>4</v>
      </c>
      <c r="K659" s="34">
        <v>2</v>
      </c>
      <c r="L659" s="34">
        <v>2</v>
      </c>
    </row>
    <row r="660" spans="1:12" s="97" customFormat="1" ht="15.75" customHeight="1">
      <c r="A660" s="32">
        <v>22</v>
      </c>
      <c r="B660" s="33">
        <v>9</v>
      </c>
      <c r="C660" s="34">
        <v>7</v>
      </c>
      <c r="D660" s="34">
        <v>2</v>
      </c>
      <c r="E660" s="35">
        <v>57</v>
      </c>
      <c r="F660" s="33">
        <v>13</v>
      </c>
      <c r="G660" s="34">
        <v>6</v>
      </c>
      <c r="H660" s="34">
        <v>7</v>
      </c>
      <c r="I660" s="35">
        <v>92</v>
      </c>
      <c r="J660" s="33">
        <v>1</v>
      </c>
      <c r="K660" s="34">
        <v>0</v>
      </c>
      <c r="L660" s="34">
        <v>1</v>
      </c>
    </row>
    <row r="661" spans="1:12" s="97" customFormat="1" ht="15.75" customHeight="1">
      <c r="A661" s="32">
        <v>23</v>
      </c>
      <c r="B661" s="33">
        <v>7</v>
      </c>
      <c r="C661" s="34">
        <v>3</v>
      </c>
      <c r="D661" s="34">
        <v>4</v>
      </c>
      <c r="E661" s="35">
        <v>58</v>
      </c>
      <c r="F661" s="33">
        <v>15</v>
      </c>
      <c r="G661" s="34">
        <v>10</v>
      </c>
      <c r="H661" s="34">
        <v>5</v>
      </c>
      <c r="I661" s="35">
        <v>93</v>
      </c>
      <c r="J661" s="33">
        <v>1</v>
      </c>
      <c r="K661" s="34">
        <v>1</v>
      </c>
      <c r="L661" s="34">
        <v>0</v>
      </c>
    </row>
    <row r="662" spans="1:12" s="97" customFormat="1" ht="18" customHeight="1">
      <c r="A662" s="40">
        <v>24</v>
      </c>
      <c r="B662" s="44">
        <v>8</v>
      </c>
      <c r="C662" s="42">
        <v>1</v>
      </c>
      <c r="D662" s="42">
        <v>7</v>
      </c>
      <c r="E662" s="43">
        <v>59</v>
      </c>
      <c r="F662" s="44">
        <v>7</v>
      </c>
      <c r="G662" s="42">
        <v>5</v>
      </c>
      <c r="H662" s="42">
        <v>2</v>
      </c>
      <c r="I662" s="43">
        <v>94</v>
      </c>
      <c r="J662" s="44">
        <v>0</v>
      </c>
      <c r="K662" s="42">
        <v>0</v>
      </c>
      <c r="L662" s="42">
        <v>0</v>
      </c>
    </row>
    <row r="663" spans="1:12" s="31" customFormat="1" ht="25.5" customHeight="1">
      <c r="A663" s="23" t="s">
        <v>32</v>
      </c>
      <c r="B663" s="24">
        <v>47</v>
      </c>
      <c r="C663" s="24">
        <v>22</v>
      </c>
      <c r="D663" s="24">
        <v>25</v>
      </c>
      <c r="E663" s="25" t="s">
        <v>33</v>
      </c>
      <c r="F663" s="24">
        <v>75</v>
      </c>
      <c r="G663" s="24">
        <v>37</v>
      </c>
      <c r="H663" s="24">
        <v>38</v>
      </c>
      <c r="I663" s="64" t="s">
        <v>34</v>
      </c>
      <c r="J663" s="24">
        <v>7</v>
      </c>
      <c r="K663" s="24">
        <v>2</v>
      </c>
      <c r="L663" s="24">
        <v>5</v>
      </c>
    </row>
    <row r="664" spans="1:12" s="97" customFormat="1" ht="15.75" customHeight="1">
      <c r="A664" s="32">
        <v>25</v>
      </c>
      <c r="B664" s="33">
        <v>8</v>
      </c>
      <c r="C664" s="34">
        <v>5</v>
      </c>
      <c r="D664" s="34">
        <v>3</v>
      </c>
      <c r="E664" s="35">
        <v>60</v>
      </c>
      <c r="F664" s="33">
        <v>15</v>
      </c>
      <c r="G664" s="34">
        <v>8</v>
      </c>
      <c r="H664" s="34">
        <v>7</v>
      </c>
      <c r="I664" s="35">
        <v>95</v>
      </c>
      <c r="J664" s="33">
        <v>2</v>
      </c>
      <c r="K664" s="34">
        <v>1</v>
      </c>
      <c r="L664" s="34">
        <v>1</v>
      </c>
    </row>
    <row r="665" spans="1:12" s="97" customFormat="1" ht="15.75" customHeight="1">
      <c r="A665" s="32">
        <v>26</v>
      </c>
      <c r="B665" s="33">
        <v>8</v>
      </c>
      <c r="C665" s="34">
        <v>4</v>
      </c>
      <c r="D665" s="34">
        <v>4</v>
      </c>
      <c r="E665" s="35">
        <v>61</v>
      </c>
      <c r="F665" s="33">
        <v>15</v>
      </c>
      <c r="G665" s="34">
        <v>9</v>
      </c>
      <c r="H665" s="34">
        <v>6</v>
      </c>
      <c r="I665" s="35">
        <v>96</v>
      </c>
      <c r="J665" s="33">
        <v>1</v>
      </c>
      <c r="K665" s="34">
        <v>0</v>
      </c>
      <c r="L665" s="34">
        <v>1</v>
      </c>
    </row>
    <row r="666" spans="1:12" s="97" customFormat="1" ht="15.75" customHeight="1">
      <c r="A666" s="32">
        <v>27</v>
      </c>
      <c r="B666" s="33">
        <v>7</v>
      </c>
      <c r="C666" s="34">
        <v>3</v>
      </c>
      <c r="D666" s="34">
        <v>4</v>
      </c>
      <c r="E666" s="35">
        <v>62</v>
      </c>
      <c r="F666" s="33">
        <v>9</v>
      </c>
      <c r="G666" s="34">
        <v>5</v>
      </c>
      <c r="H666" s="34">
        <v>4</v>
      </c>
      <c r="I666" s="35">
        <v>97</v>
      </c>
      <c r="J666" s="33">
        <v>1</v>
      </c>
      <c r="K666" s="34">
        <v>1</v>
      </c>
      <c r="L666" s="34">
        <v>0</v>
      </c>
    </row>
    <row r="667" spans="1:12" s="97" customFormat="1" ht="15.75" customHeight="1">
      <c r="A667" s="32">
        <v>28</v>
      </c>
      <c r="B667" s="33">
        <v>13</v>
      </c>
      <c r="C667" s="34">
        <v>4</v>
      </c>
      <c r="D667" s="34">
        <v>9</v>
      </c>
      <c r="E667" s="35">
        <v>63</v>
      </c>
      <c r="F667" s="33">
        <v>15</v>
      </c>
      <c r="G667" s="34">
        <v>5</v>
      </c>
      <c r="H667" s="34">
        <v>10</v>
      </c>
      <c r="I667" s="35">
        <v>98</v>
      </c>
      <c r="J667" s="33">
        <v>2</v>
      </c>
      <c r="K667" s="34">
        <v>0</v>
      </c>
      <c r="L667" s="34">
        <v>2</v>
      </c>
    </row>
    <row r="668" spans="1:12" s="97" customFormat="1" ht="18" customHeight="1">
      <c r="A668" s="40">
        <v>29</v>
      </c>
      <c r="B668" s="44">
        <v>11</v>
      </c>
      <c r="C668" s="42">
        <v>6</v>
      </c>
      <c r="D668" s="42">
        <v>5</v>
      </c>
      <c r="E668" s="43">
        <v>64</v>
      </c>
      <c r="F668" s="44">
        <v>21</v>
      </c>
      <c r="G668" s="42">
        <v>10</v>
      </c>
      <c r="H668" s="42">
        <v>11</v>
      </c>
      <c r="I668" s="35">
        <v>99</v>
      </c>
      <c r="J668" s="33">
        <v>0</v>
      </c>
      <c r="K668" s="34">
        <v>0</v>
      </c>
      <c r="L668" s="34">
        <v>0</v>
      </c>
    </row>
    <row r="669" spans="1:12" s="31" customFormat="1" ht="25.5" customHeight="1">
      <c r="A669" s="23" t="s">
        <v>35</v>
      </c>
      <c r="B669" s="24">
        <v>35</v>
      </c>
      <c r="C669" s="24">
        <v>19</v>
      </c>
      <c r="D669" s="24">
        <v>16</v>
      </c>
      <c r="E669" s="25" t="s">
        <v>36</v>
      </c>
      <c r="F669" s="24">
        <v>84</v>
      </c>
      <c r="G669" s="24">
        <v>42</v>
      </c>
      <c r="H669" s="24">
        <v>42</v>
      </c>
      <c r="I669" s="68">
        <v>100</v>
      </c>
      <c r="J669" s="69">
        <v>1</v>
      </c>
      <c r="K669" s="70">
        <v>0</v>
      </c>
      <c r="L669" s="70">
        <v>1</v>
      </c>
    </row>
    <row r="670" spans="1:12" s="97" customFormat="1" ht="15.75" customHeight="1">
      <c r="A670" s="32">
        <v>30</v>
      </c>
      <c r="B670" s="33">
        <v>2</v>
      </c>
      <c r="C670" s="34">
        <v>2</v>
      </c>
      <c r="D670" s="34">
        <v>0</v>
      </c>
      <c r="E670" s="35">
        <v>65</v>
      </c>
      <c r="F670" s="33">
        <v>12</v>
      </c>
      <c r="G670" s="34">
        <v>9</v>
      </c>
      <c r="H670" s="34">
        <v>3</v>
      </c>
      <c r="I670" s="35">
        <v>101</v>
      </c>
      <c r="J670" s="33">
        <v>0</v>
      </c>
      <c r="K670" s="34">
        <v>0</v>
      </c>
      <c r="L670" s="34">
        <v>0</v>
      </c>
    </row>
    <row r="671" spans="1:12" s="97" customFormat="1" ht="15.75" customHeight="1">
      <c r="A671" s="32">
        <v>31</v>
      </c>
      <c r="B671" s="33">
        <v>9</v>
      </c>
      <c r="C671" s="34">
        <v>6</v>
      </c>
      <c r="D671" s="34">
        <v>3</v>
      </c>
      <c r="E671" s="35">
        <v>66</v>
      </c>
      <c r="F671" s="33">
        <v>17</v>
      </c>
      <c r="G671" s="34">
        <v>9</v>
      </c>
      <c r="H671" s="34">
        <v>8</v>
      </c>
      <c r="I671" s="35">
        <v>102</v>
      </c>
      <c r="J671" s="33">
        <v>0</v>
      </c>
      <c r="K671" s="34">
        <v>0</v>
      </c>
      <c r="L671" s="34">
        <v>0</v>
      </c>
    </row>
    <row r="672" spans="1:12" s="97" customFormat="1" ht="15.75" customHeight="1">
      <c r="A672" s="32">
        <v>32</v>
      </c>
      <c r="B672" s="33">
        <v>4</v>
      </c>
      <c r="C672" s="34">
        <v>0</v>
      </c>
      <c r="D672" s="34">
        <v>4</v>
      </c>
      <c r="E672" s="35">
        <v>67</v>
      </c>
      <c r="F672" s="33">
        <v>15</v>
      </c>
      <c r="G672" s="34">
        <v>7</v>
      </c>
      <c r="H672" s="34">
        <v>8</v>
      </c>
      <c r="I672" s="35">
        <v>103</v>
      </c>
      <c r="J672" s="33">
        <v>0</v>
      </c>
      <c r="K672" s="34">
        <v>0</v>
      </c>
      <c r="L672" s="34">
        <v>0</v>
      </c>
    </row>
    <row r="673" spans="1:13" s="97" customFormat="1" ht="15.75" customHeight="1">
      <c r="A673" s="32">
        <v>33</v>
      </c>
      <c r="B673" s="33">
        <v>9</v>
      </c>
      <c r="C673" s="34">
        <v>5</v>
      </c>
      <c r="D673" s="34">
        <v>4</v>
      </c>
      <c r="E673" s="35">
        <v>68</v>
      </c>
      <c r="F673" s="33">
        <v>21</v>
      </c>
      <c r="G673" s="34">
        <v>7</v>
      </c>
      <c r="H673" s="34">
        <v>14</v>
      </c>
      <c r="I673" s="72" t="s">
        <v>37</v>
      </c>
      <c r="J673" s="44">
        <v>0</v>
      </c>
      <c r="K673" s="42">
        <v>0</v>
      </c>
      <c r="L673" s="42">
        <v>0</v>
      </c>
    </row>
    <row r="674" spans="1:13" s="97" customFormat="1" ht="21" customHeight="1" thickBot="1">
      <c r="A674" s="74">
        <v>34</v>
      </c>
      <c r="B674" s="33">
        <v>11</v>
      </c>
      <c r="C674" s="34">
        <v>6</v>
      </c>
      <c r="D674" s="34">
        <v>5</v>
      </c>
      <c r="E674" s="35">
        <v>69</v>
      </c>
      <c r="F674" s="33">
        <v>19</v>
      </c>
      <c r="G674" s="34">
        <v>10</v>
      </c>
      <c r="H674" s="34">
        <v>9</v>
      </c>
      <c r="I674" s="75" t="s">
        <v>8</v>
      </c>
      <c r="J674" s="69">
        <v>986</v>
      </c>
      <c r="K674" s="69">
        <v>497</v>
      </c>
      <c r="L674" s="69">
        <v>489</v>
      </c>
    </row>
    <row r="675" spans="1:13" s="106" customFormat="1" ht="24" customHeight="1" thickTop="1" thickBot="1">
      <c r="A675" s="81" t="s">
        <v>38</v>
      </c>
      <c r="B675" s="82">
        <v>101</v>
      </c>
      <c r="C675" s="83">
        <v>48</v>
      </c>
      <c r="D675" s="83">
        <v>53</v>
      </c>
      <c r="E675" s="84" t="s">
        <v>39</v>
      </c>
      <c r="F675" s="83">
        <v>588</v>
      </c>
      <c r="G675" s="83">
        <v>311</v>
      </c>
      <c r="H675" s="83">
        <v>277</v>
      </c>
      <c r="I675" s="85" t="s">
        <v>40</v>
      </c>
      <c r="J675" s="83">
        <v>297</v>
      </c>
      <c r="K675" s="83">
        <v>138</v>
      </c>
      <c r="L675" s="83">
        <v>159</v>
      </c>
    </row>
    <row r="676" spans="1:13" s="13" customFormat="1" ht="24" customHeight="1" thickBot="1">
      <c r="A676" s="1"/>
      <c r="B676" s="2" t="s">
        <v>221</v>
      </c>
      <c r="C676" s="3"/>
      <c r="D676" s="4"/>
      <c r="E676" s="5"/>
      <c r="F676" s="6"/>
      <c r="G676" s="96" t="s">
        <v>238</v>
      </c>
      <c r="H676" s="6"/>
      <c r="I676" s="5"/>
      <c r="J676" s="6"/>
      <c r="K676" s="107" t="s">
        <v>131</v>
      </c>
      <c r="L676" s="9"/>
      <c r="M676" s="97" t="s">
        <v>264</v>
      </c>
    </row>
    <row r="677" spans="1:13" s="22" customFormat="1" ht="21" customHeight="1">
      <c r="A677" s="14" t="s">
        <v>4</v>
      </c>
      <c r="B677" s="15" t="s">
        <v>5</v>
      </c>
      <c r="C677" s="15" t="s">
        <v>6</v>
      </c>
      <c r="D677" s="16" t="s">
        <v>7</v>
      </c>
      <c r="E677" s="14" t="s">
        <v>4</v>
      </c>
      <c r="F677" s="15" t="s">
        <v>5</v>
      </c>
      <c r="G677" s="15" t="s">
        <v>6</v>
      </c>
      <c r="H677" s="16" t="s">
        <v>7</v>
      </c>
      <c r="I677" s="14" t="s">
        <v>4</v>
      </c>
      <c r="J677" s="15" t="s">
        <v>5</v>
      </c>
      <c r="K677" s="15" t="s">
        <v>6</v>
      </c>
      <c r="L677" s="17" t="s">
        <v>7</v>
      </c>
    </row>
    <row r="678" spans="1:13" s="31" customFormat="1" ht="25.5" customHeight="1">
      <c r="A678" s="23" t="s">
        <v>9</v>
      </c>
      <c r="B678" s="24">
        <v>23</v>
      </c>
      <c r="C678" s="24">
        <v>14</v>
      </c>
      <c r="D678" s="24">
        <v>9</v>
      </c>
      <c r="E678" s="25" t="s">
        <v>10</v>
      </c>
      <c r="F678" s="24">
        <v>33</v>
      </c>
      <c r="G678" s="24">
        <v>16</v>
      </c>
      <c r="H678" s="24">
        <v>17</v>
      </c>
      <c r="I678" s="25" t="s">
        <v>11</v>
      </c>
      <c r="J678" s="24">
        <v>42</v>
      </c>
      <c r="K678" s="24">
        <v>19</v>
      </c>
      <c r="L678" s="24">
        <v>23</v>
      </c>
    </row>
    <row r="679" spans="1:13" s="97" customFormat="1" ht="15.75" customHeight="1">
      <c r="A679" s="32">
        <v>0</v>
      </c>
      <c r="B679" s="33">
        <v>5</v>
      </c>
      <c r="C679" s="34">
        <v>3</v>
      </c>
      <c r="D679" s="34">
        <v>2</v>
      </c>
      <c r="E679" s="35">
        <v>35</v>
      </c>
      <c r="F679" s="33">
        <v>8</v>
      </c>
      <c r="G679" s="34">
        <v>4</v>
      </c>
      <c r="H679" s="34">
        <v>4</v>
      </c>
      <c r="I679" s="35">
        <v>70</v>
      </c>
      <c r="J679" s="33">
        <v>5</v>
      </c>
      <c r="K679" s="34">
        <v>0</v>
      </c>
      <c r="L679" s="34">
        <v>5</v>
      </c>
    </row>
    <row r="680" spans="1:13" s="97" customFormat="1" ht="15.75" customHeight="1">
      <c r="A680" s="32">
        <v>1</v>
      </c>
      <c r="B680" s="33">
        <v>3</v>
      </c>
      <c r="C680" s="34">
        <v>2</v>
      </c>
      <c r="D680" s="34">
        <v>1</v>
      </c>
      <c r="E680" s="35">
        <v>36</v>
      </c>
      <c r="F680" s="33">
        <v>7</v>
      </c>
      <c r="G680" s="34">
        <v>4</v>
      </c>
      <c r="H680" s="34">
        <v>3</v>
      </c>
      <c r="I680" s="35">
        <v>71</v>
      </c>
      <c r="J680" s="33">
        <v>10</v>
      </c>
      <c r="K680" s="34">
        <v>4</v>
      </c>
      <c r="L680" s="34">
        <v>6</v>
      </c>
    </row>
    <row r="681" spans="1:13" s="97" customFormat="1" ht="15.75" customHeight="1">
      <c r="A681" s="32">
        <v>2</v>
      </c>
      <c r="B681" s="33">
        <v>7</v>
      </c>
      <c r="C681" s="34">
        <v>4</v>
      </c>
      <c r="D681" s="34">
        <v>3</v>
      </c>
      <c r="E681" s="35">
        <v>37</v>
      </c>
      <c r="F681" s="33">
        <v>4</v>
      </c>
      <c r="G681" s="34">
        <v>2</v>
      </c>
      <c r="H681" s="34">
        <v>2</v>
      </c>
      <c r="I681" s="35">
        <v>72</v>
      </c>
      <c r="J681" s="33">
        <v>8</v>
      </c>
      <c r="K681" s="34">
        <v>4</v>
      </c>
      <c r="L681" s="34">
        <v>4</v>
      </c>
    </row>
    <row r="682" spans="1:13" s="97" customFormat="1" ht="15.75" customHeight="1">
      <c r="A682" s="32">
        <v>3</v>
      </c>
      <c r="B682" s="33">
        <v>4</v>
      </c>
      <c r="C682" s="34">
        <v>2</v>
      </c>
      <c r="D682" s="34">
        <v>2</v>
      </c>
      <c r="E682" s="35">
        <v>38</v>
      </c>
      <c r="F682" s="33">
        <v>6</v>
      </c>
      <c r="G682" s="34">
        <v>1</v>
      </c>
      <c r="H682" s="34">
        <v>5</v>
      </c>
      <c r="I682" s="35">
        <v>73</v>
      </c>
      <c r="J682" s="33">
        <v>6</v>
      </c>
      <c r="K682" s="34">
        <v>4</v>
      </c>
      <c r="L682" s="34">
        <v>2</v>
      </c>
    </row>
    <row r="683" spans="1:13" s="97" customFormat="1" ht="18" customHeight="1">
      <c r="A683" s="40">
        <v>4</v>
      </c>
      <c r="B683" s="41">
        <v>4</v>
      </c>
      <c r="C683" s="42">
        <v>3</v>
      </c>
      <c r="D683" s="42">
        <v>1</v>
      </c>
      <c r="E683" s="43">
        <v>39</v>
      </c>
      <c r="F683" s="44">
        <v>8</v>
      </c>
      <c r="G683" s="42">
        <v>5</v>
      </c>
      <c r="H683" s="42">
        <v>3</v>
      </c>
      <c r="I683" s="43">
        <v>74</v>
      </c>
      <c r="J683" s="44">
        <v>13</v>
      </c>
      <c r="K683" s="42">
        <v>7</v>
      </c>
      <c r="L683" s="42">
        <v>6</v>
      </c>
    </row>
    <row r="684" spans="1:13" s="31" customFormat="1" ht="25.5" customHeight="1">
      <c r="A684" s="23" t="s">
        <v>13</v>
      </c>
      <c r="B684" s="24">
        <v>17</v>
      </c>
      <c r="C684" s="24">
        <v>5</v>
      </c>
      <c r="D684" s="24">
        <v>12</v>
      </c>
      <c r="E684" s="25" t="s">
        <v>14</v>
      </c>
      <c r="F684" s="24">
        <v>55</v>
      </c>
      <c r="G684" s="24">
        <v>29</v>
      </c>
      <c r="H684" s="24">
        <v>26</v>
      </c>
      <c r="I684" s="25" t="s">
        <v>15</v>
      </c>
      <c r="J684" s="24">
        <v>36</v>
      </c>
      <c r="K684" s="24">
        <v>17</v>
      </c>
      <c r="L684" s="24">
        <v>19</v>
      </c>
    </row>
    <row r="685" spans="1:13" s="97" customFormat="1" ht="15.75" customHeight="1">
      <c r="A685" s="32">
        <v>5</v>
      </c>
      <c r="B685" s="33">
        <v>5</v>
      </c>
      <c r="C685" s="34">
        <v>2</v>
      </c>
      <c r="D685" s="34">
        <v>3</v>
      </c>
      <c r="E685" s="35">
        <v>40</v>
      </c>
      <c r="F685" s="33">
        <v>12</v>
      </c>
      <c r="G685" s="34">
        <v>6</v>
      </c>
      <c r="H685" s="34">
        <v>6</v>
      </c>
      <c r="I685" s="35">
        <v>75</v>
      </c>
      <c r="J685" s="33">
        <v>7</v>
      </c>
      <c r="K685" s="34">
        <v>4</v>
      </c>
      <c r="L685" s="34">
        <v>3</v>
      </c>
    </row>
    <row r="686" spans="1:13" s="97" customFormat="1" ht="15.75" customHeight="1">
      <c r="A686" s="32">
        <v>6</v>
      </c>
      <c r="B686" s="33">
        <v>2</v>
      </c>
      <c r="C686" s="34">
        <v>0</v>
      </c>
      <c r="D686" s="34">
        <v>2</v>
      </c>
      <c r="E686" s="35">
        <v>41</v>
      </c>
      <c r="F686" s="33">
        <v>9</v>
      </c>
      <c r="G686" s="34">
        <v>5</v>
      </c>
      <c r="H686" s="34">
        <v>4</v>
      </c>
      <c r="I686" s="35">
        <v>76</v>
      </c>
      <c r="J686" s="33">
        <v>9</v>
      </c>
      <c r="K686" s="34">
        <v>5</v>
      </c>
      <c r="L686" s="34">
        <v>4</v>
      </c>
    </row>
    <row r="687" spans="1:13" s="97" customFormat="1" ht="15.75" customHeight="1">
      <c r="A687" s="32">
        <v>7</v>
      </c>
      <c r="B687" s="33">
        <v>4</v>
      </c>
      <c r="C687" s="34">
        <v>0</v>
      </c>
      <c r="D687" s="34">
        <v>4</v>
      </c>
      <c r="E687" s="35">
        <v>42</v>
      </c>
      <c r="F687" s="33">
        <v>10</v>
      </c>
      <c r="G687" s="34">
        <v>7</v>
      </c>
      <c r="H687" s="34">
        <v>3</v>
      </c>
      <c r="I687" s="35">
        <v>77</v>
      </c>
      <c r="J687" s="33">
        <v>9</v>
      </c>
      <c r="K687" s="34">
        <v>4</v>
      </c>
      <c r="L687" s="34">
        <v>5</v>
      </c>
    </row>
    <row r="688" spans="1:13" s="97" customFormat="1" ht="15.75" customHeight="1">
      <c r="A688" s="32">
        <v>8</v>
      </c>
      <c r="B688" s="33">
        <v>3</v>
      </c>
      <c r="C688" s="34">
        <v>1</v>
      </c>
      <c r="D688" s="34">
        <v>2</v>
      </c>
      <c r="E688" s="35">
        <v>43</v>
      </c>
      <c r="F688" s="33">
        <v>6</v>
      </c>
      <c r="G688" s="34">
        <v>3</v>
      </c>
      <c r="H688" s="34">
        <v>3</v>
      </c>
      <c r="I688" s="35">
        <v>78</v>
      </c>
      <c r="J688" s="33">
        <v>4</v>
      </c>
      <c r="K688" s="34">
        <v>2</v>
      </c>
      <c r="L688" s="34">
        <v>2</v>
      </c>
    </row>
    <row r="689" spans="1:12" s="97" customFormat="1" ht="18" customHeight="1">
      <c r="A689" s="40">
        <v>9</v>
      </c>
      <c r="B689" s="44">
        <v>3</v>
      </c>
      <c r="C689" s="42">
        <v>2</v>
      </c>
      <c r="D689" s="42">
        <v>1</v>
      </c>
      <c r="E689" s="43">
        <v>44</v>
      </c>
      <c r="F689" s="44">
        <v>18</v>
      </c>
      <c r="G689" s="42">
        <v>8</v>
      </c>
      <c r="H689" s="42">
        <v>10</v>
      </c>
      <c r="I689" s="43">
        <v>79</v>
      </c>
      <c r="J689" s="44">
        <v>7</v>
      </c>
      <c r="K689" s="42">
        <v>2</v>
      </c>
      <c r="L689" s="42">
        <v>5</v>
      </c>
    </row>
    <row r="690" spans="1:12" s="31" customFormat="1" ht="25.5" customHeight="1">
      <c r="A690" s="23" t="s">
        <v>23</v>
      </c>
      <c r="B690" s="24">
        <v>22</v>
      </c>
      <c r="C690" s="24">
        <v>13</v>
      </c>
      <c r="D690" s="24">
        <v>9</v>
      </c>
      <c r="E690" s="25" t="s">
        <v>24</v>
      </c>
      <c r="F690" s="24">
        <v>49</v>
      </c>
      <c r="G690" s="24">
        <v>25</v>
      </c>
      <c r="H690" s="24">
        <v>24</v>
      </c>
      <c r="I690" s="25" t="s">
        <v>25</v>
      </c>
      <c r="J690" s="24">
        <v>26</v>
      </c>
      <c r="K690" s="24">
        <v>12</v>
      </c>
      <c r="L690" s="24">
        <v>14</v>
      </c>
    </row>
    <row r="691" spans="1:12" s="97" customFormat="1" ht="15.75" customHeight="1">
      <c r="A691" s="32">
        <v>10</v>
      </c>
      <c r="B691" s="33">
        <v>2</v>
      </c>
      <c r="C691" s="34">
        <v>1</v>
      </c>
      <c r="D691" s="34">
        <v>1</v>
      </c>
      <c r="E691" s="35">
        <v>45</v>
      </c>
      <c r="F691" s="33">
        <v>11</v>
      </c>
      <c r="G691" s="34">
        <v>5</v>
      </c>
      <c r="H691" s="34">
        <v>6</v>
      </c>
      <c r="I691" s="35">
        <v>80</v>
      </c>
      <c r="J691" s="33">
        <v>6</v>
      </c>
      <c r="K691" s="34">
        <v>2</v>
      </c>
      <c r="L691" s="34">
        <v>4</v>
      </c>
    </row>
    <row r="692" spans="1:12" s="97" customFormat="1" ht="15.75" customHeight="1">
      <c r="A692" s="32">
        <v>11</v>
      </c>
      <c r="B692" s="33">
        <v>5</v>
      </c>
      <c r="C692" s="34">
        <v>3</v>
      </c>
      <c r="D692" s="34">
        <v>2</v>
      </c>
      <c r="E692" s="35">
        <v>46</v>
      </c>
      <c r="F692" s="33">
        <v>8</v>
      </c>
      <c r="G692" s="34">
        <v>3</v>
      </c>
      <c r="H692" s="34">
        <v>5</v>
      </c>
      <c r="I692" s="35">
        <v>81</v>
      </c>
      <c r="J692" s="33">
        <v>7</v>
      </c>
      <c r="K692" s="34">
        <v>5</v>
      </c>
      <c r="L692" s="34">
        <v>2</v>
      </c>
    </row>
    <row r="693" spans="1:12" s="97" customFormat="1" ht="15.75" customHeight="1">
      <c r="A693" s="32">
        <v>12</v>
      </c>
      <c r="B693" s="33">
        <v>7</v>
      </c>
      <c r="C693" s="34">
        <v>4</v>
      </c>
      <c r="D693" s="34">
        <v>3</v>
      </c>
      <c r="E693" s="35">
        <v>47</v>
      </c>
      <c r="F693" s="33">
        <v>6</v>
      </c>
      <c r="G693" s="34">
        <v>3</v>
      </c>
      <c r="H693" s="34">
        <v>3</v>
      </c>
      <c r="I693" s="35">
        <v>82</v>
      </c>
      <c r="J693" s="33">
        <v>3</v>
      </c>
      <c r="K693" s="34">
        <v>1</v>
      </c>
      <c r="L693" s="34">
        <v>2</v>
      </c>
    </row>
    <row r="694" spans="1:12" s="97" customFormat="1" ht="15.75" customHeight="1">
      <c r="A694" s="32">
        <v>13</v>
      </c>
      <c r="B694" s="33">
        <v>5</v>
      </c>
      <c r="C694" s="34">
        <v>3</v>
      </c>
      <c r="D694" s="34">
        <v>2</v>
      </c>
      <c r="E694" s="35">
        <v>48</v>
      </c>
      <c r="F694" s="33">
        <v>9</v>
      </c>
      <c r="G694" s="34">
        <v>4</v>
      </c>
      <c r="H694" s="34">
        <v>5</v>
      </c>
      <c r="I694" s="35">
        <v>83</v>
      </c>
      <c r="J694" s="33">
        <v>4</v>
      </c>
      <c r="K694" s="34">
        <v>0</v>
      </c>
      <c r="L694" s="34">
        <v>4</v>
      </c>
    </row>
    <row r="695" spans="1:12" s="97" customFormat="1" ht="18" customHeight="1">
      <c r="A695" s="40">
        <v>14</v>
      </c>
      <c r="B695" s="44">
        <v>3</v>
      </c>
      <c r="C695" s="42">
        <v>2</v>
      </c>
      <c r="D695" s="42">
        <v>1</v>
      </c>
      <c r="E695" s="43">
        <v>49</v>
      </c>
      <c r="F695" s="44">
        <v>15</v>
      </c>
      <c r="G695" s="42">
        <v>10</v>
      </c>
      <c r="H695" s="42">
        <v>5</v>
      </c>
      <c r="I695" s="43">
        <v>84</v>
      </c>
      <c r="J695" s="44">
        <v>6</v>
      </c>
      <c r="K695" s="42">
        <v>4</v>
      </c>
      <c r="L695" s="42">
        <v>2</v>
      </c>
    </row>
    <row r="696" spans="1:12" s="31" customFormat="1" ht="25.5" customHeight="1">
      <c r="A696" s="23" t="s">
        <v>26</v>
      </c>
      <c r="B696" s="24">
        <v>31</v>
      </c>
      <c r="C696" s="24">
        <v>13</v>
      </c>
      <c r="D696" s="24">
        <v>18</v>
      </c>
      <c r="E696" s="25" t="s">
        <v>27</v>
      </c>
      <c r="F696" s="24">
        <v>43</v>
      </c>
      <c r="G696" s="24">
        <v>23</v>
      </c>
      <c r="H696" s="24">
        <v>20</v>
      </c>
      <c r="I696" s="25" t="s">
        <v>28</v>
      </c>
      <c r="J696" s="24">
        <v>15</v>
      </c>
      <c r="K696" s="24">
        <v>5</v>
      </c>
      <c r="L696" s="24">
        <v>10</v>
      </c>
    </row>
    <row r="697" spans="1:12" s="97" customFormat="1" ht="15.75" customHeight="1">
      <c r="A697" s="32">
        <v>15</v>
      </c>
      <c r="B697" s="33">
        <v>11</v>
      </c>
      <c r="C697" s="34">
        <v>4</v>
      </c>
      <c r="D697" s="34">
        <v>7</v>
      </c>
      <c r="E697" s="35">
        <v>50</v>
      </c>
      <c r="F697" s="33">
        <v>10</v>
      </c>
      <c r="G697" s="34">
        <v>6</v>
      </c>
      <c r="H697" s="34">
        <v>4</v>
      </c>
      <c r="I697" s="35">
        <v>85</v>
      </c>
      <c r="J697" s="33">
        <v>1</v>
      </c>
      <c r="K697" s="34">
        <v>1</v>
      </c>
      <c r="L697" s="34">
        <v>0</v>
      </c>
    </row>
    <row r="698" spans="1:12" s="97" customFormat="1" ht="15.75" customHeight="1">
      <c r="A698" s="32">
        <v>16</v>
      </c>
      <c r="B698" s="33">
        <v>6</v>
      </c>
      <c r="C698" s="34">
        <v>2</v>
      </c>
      <c r="D698" s="34">
        <v>4</v>
      </c>
      <c r="E698" s="35">
        <v>51</v>
      </c>
      <c r="F698" s="33">
        <v>7</v>
      </c>
      <c r="G698" s="34">
        <v>3</v>
      </c>
      <c r="H698" s="34">
        <v>4</v>
      </c>
      <c r="I698" s="35">
        <v>86</v>
      </c>
      <c r="J698" s="33">
        <v>8</v>
      </c>
      <c r="K698" s="34">
        <v>2</v>
      </c>
      <c r="L698" s="34">
        <v>6</v>
      </c>
    </row>
    <row r="699" spans="1:12" s="97" customFormat="1" ht="15.75" customHeight="1">
      <c r="A699" s="32">
        <v>17</v>
      </c>
      <c r="B699" s="33">
        <v>4</v>
      </c>
      <c r="C699" s="34">
        <v>4</v>
      </c>
      <c r="D699" s="34">
        <v>0</v>
      </c>
      <c r="E699" s="35">
        <v>52</v>
      </c>
      <c r="F699" s="33">
        <v>6</v>
      </c>
      <c r="G699" s="34">
        <v>3</v>
      </c>
      <c r="H699" s="34">
        <v>3</v>
      </c>
      <c r="I699" s="35">
        <v>87</v>
      </c>
      <c r="J699" s="33">
        <v>1</v>
      </c>
      <c r="K699" s="34">
        <v>1</v>
      </c>
      <c r="L699" s="34">
        <v>0</v>
      </c>
    </row>
    <row r="700" spans="1:12" s="97" customFormat="1" ht="15.75" customHeight="1">
      <c r="A700" s="32">
        <v>18</v>
      </c>
      <c r="B700" s="33">
        <v>7</v>
      </c>
      <c r="C700" s="34">
        <v>3</v>
      </c>
      <c r="D700" s="34">
        <v>4</v>
      </c>
      <c r="E700" s="35">
        <v>53</v>
      </c>
      <c r="F700" s="33">
        <v>10</v>
      </c>
      <c r="G700" s="34">
        <v>5</v>
      </c>
      <c r="H700" s="34">
        <v>5</v>
      </c>
      <c r="I700" s="35">
        <v>88</v>
      </c>
      <c r="J700" s="33">
        <v>2</v>
      </c>
      <c r="K700" s="34">
        <v>0</v>
      </c>
      <c r="L700" s="34">
        <v>2</v>
      </c>
    </row>
    <row r="701" spans="1:12" s="97" customFormat="1" ht="18" customHeight="1">
      <c r="A701" s="40">
        <v>19</v>
      </c>
      <c r="B701" s="44">
        <v>3</v>
      </c>
      <c r="C701" s="42">
        <v>0</v>
      </c>
      <c r="D701" s="42">
        <v>3</v>
      </c>
      <c r="E701" s="43">
        <v>54</v>
      </c>
      <c r="F701" s="44">
        <v>10</v>
      </c>
      <c r="G701" s="42">
        <v>6</v>
      </c>
      <c r="H701" s="42">
        <v>4</v>
      </c>
      <c r="I701" s="43">
        <v>89</v>
      </c>
      <c r="J701" s="44">
        <v>3</v>
      </c>
      <c r="K701" s="42">
        <v>1</v>
      </c>
      <c r="L701" s="42">
        <v>2</v>
      </c>
    </row>
    <row r="702" spans="1:12" s="31" customFormat="1" ht="25.5" customHeight="1">
      <c r="A702" s="23" t="s">
        <v>29</v>
      </c>
      <c r="B702" s="24">
        <v>21</v>
      </c>
      <c r="C702" s="24">
        <v>13</v>
      </c>
      <c r="D702" s="24">
        <v>8</v>
      </c>
      <c r="E702" s="25" t="s">
        <v>30</v>
      </c>
      <c r="F702" s="24">
        <v>46</v>
      </c>
      <c r="G702" s="24">
        <v>23</v>
      </c>
      <c r="H702" s="24">
        <v>23</v>
      </c>
      <c r="I702" s="25" t="s">
        <v>31</v>
      </c>
      <c r="J702" s="24">
        <v>7</v>
      </c>
      <c r="K702" s="24">
        <v>4</v>
      </c>
      <c r="L702" s="24">
        <v>3</v>
      </c>
    </row>
    <row r="703" spans="1:12" s="97" customFormat="1" ht="15.75" customHeight="1">
      <c r="A703" s="32">
        <v>20</v>
      </c>
      <c r="B703" s="33">
        <v>5</v>
      </c>
      <c r="C703" s="34">
        <v>3</v>
      </c>
      <c r="D703" s="34">
        <v>2</v>
      </c>
      <c r="E703" s="35">
        <v>55</v>
      </c>
      <c r="F703" s="33">
        <v>11</v>
      </c>
      <c r="G703" s="34">
        <v>6</v>
      </c>
      <c r="H703" s="34">
        <v>5</v>
      </c>
      <c r="I703" s="35">
        <v>90</v>
      </c>
      <c r="J703" s="33">
        <v>1</v>
      </c>
      <c r="K703" s="34">
        <v>0</v>
      </c>
      <c r="L703" s="34">
        <v>1</v>
      </c>
    </row>
    <row r="704" spans="1:12" s="97" customFormat="1" ht="15.75" customHeight="1">
      <c r="A704" s="32">
        <v>21</v>
      </c>
      <c r="B704" s="33">
        <v>3</v>
      </c>
      <c r="C704" s="34">
        <v>2</v>
      </c>
      <c r="D704" s="34">
        <v>1</v>
      </c>
      <c r="E704" s="35">
        <v>56</v>
      </c>
      <c r="F704" s="33">
        <v>10</v>
      </c>
      <c r="G704" s="34">
        <v>3</v>
      </c>
      <c r="H704" s="34">
        <v>7</v>
      </c>
      <c r="I704" s="35">
        <v>91</v>
      </c>
      <c r="J704" s="33">
        <v>5</v>
      </c>
      <c r="K704" s="34">
        <v>3</v>
      </c>
      <c r="L704" s="34">
        <v>2</v>
      </c>
    </row>
    <row r="705" spans="1:12" s="97" customFormat="1" ht="15.75" customHeight="1">
      <c r="A705" s="32">
        <v>22</v>
      </c>
      <c r="B705" s="33">
        <v>2</v>
      </c>
      <c r="C705" s="34">
        <v>2</v>
      </c>
      <c r="D705" s="34">
        <v>0</v>
      </c>
      <c r="E705" s="35">
        <v>57</v>
      </c>
      <c r="F705" s="33">
        <v>9</v>
      </c>
      <c r="G705" s="34">
        <v>8</v>
      </c>
      <c r="H705" s="34">
        <v>1</v>
      </c>
      <c r="I705" s="35">
        <v>92</v>
      </c>
      <c r="J705" s="33">
        <v>0</v>
      </c>
      <c r="K705" s="34">
        <v>0</v>
      </c>
      <c r="L705" s="34">
        <v>0</v>
      </c>
    </row>
    <row r="706" spans="1:12" s="97" customFormat="1" ht="15.75" customHeight="1">
      <c r="A706" s="32">
        <v>23</v>
      </c>
      <c r="B706" s="33">
        <v>5</v>
      </c>
      <c r="C706" s="34">
        <v>4</v>
      </c>
      <c r="D706" s="34">
        <v>1</v>
      </c>
      <c r="E706" s="35">
        <v>58</v>
      </c>
      <c r="F706" s="33">
        <v>8</v>
      </c>
      <c r="G706" s="34">
        <v>3</v>
      </c>
      <c r="H706" s="34">
        <v>5</v>
      </c>
      <c r="I706" s="35">
        <v>93</v>
      </c>
      <c r="J706" s="33">
        <v>0</v>
      </c>
      <c r="K706" s="34">
        <v>0</v>
      </c>
      <c r="L706" s="34">
        <v>0</v>
      </c>
    </row>
    <row r="707" spans="1:12" s="97" customFormat="1" ht="18" customHeight="1">
      <c r="A707" s="40">
        <v>24</v>
      </c>
      <c r="B707" s="44">
        <v>6</v>
      </c>
      <c r="C707" s="42">
        <v>2</v>
      </c>
      <c r="D707" s="42">
        <v>4</v>
      </c>
      <c r="E707" s="43">
        <v>59</v>
      </c>
      <c r="F707" s="44">
        <v>8</v>
      </c>
      <c r="G707" s="42">
        <v>3</v>
      </c>
      <c r="H707" s="42">
        <v>5</v>
      </c>
      <c r="I707" s="43">
        <v>94</v>
      </c>
      <c r="J707" s="44">
        <v>1</v>
      </c>
      <c r="K707" s="42">
        <v>1</v>
      </c>
      <c r="L707" s="42">
        <v>0</v>
      </c>
    </row>
    <row r="708" spans="1:12" s="31" customFormat="1" ht="25.5" customHeight="1">
      <c r="A708" s="23" t="s">
        <v>32</v>
      </c>
      <c r="B708" s="24">
        <v>22</v>
      </c>
      <c r="C708" s="24">
        <v>12</v>
      </c>
      <c r="D708" s="24">
        <v>10</v>
      </c>
      <c r="E708" s="25" t="s">
        <v>33</v>
      </c>
      <c r="F708" s="24">
        <v>34</v>
      </c>
      <c r="G708" s="24">
        <v>20</v>
      </c>
      <c r="H708" s="24">
        <v>14</v>
      </c>
      <c r="I708" s="64" t="s">
        <v>34</v>
      </c>
      <c r="J708" s="24">
        <v>1</v>
      </c>
      <c r="K708" s="24">
        <v>0</v>
      </c>
      <c r="L708" s="24">
        <v>1</v>
      </c>
    </row>
    <row r="709" spans="1:12" s="97" customFormat="1" ht="15.75" customHeight="1">
      <c r="A709" s="32">
        <v>25</v>
      </c>
      <c r="B709" s="33">
        <v>3</v>
      </c>
      <c r="C709" s="34">
        <v>3</v>
      </c>
      <c r="D709" s="34">
        <v>0</v>
      </c>
      <c r="E709" s="35">
        <v>60</v>
      </c>
      <c r="F709" s="33">
        <v>7</v>
      </c>
      <c r="G709" s="34">
        <v>5</v>
      </c>
      <c r="H709" s="34">
        <v>2</v>
      </c>
      <c r="I709" s="35">
        <v>95</v>
      </c>
      <c r="J709" s="33">
        <v>0</v>
      </c>
      <c r="K709" s="34">
        <v>0</v>
      </c>
      <c r="L709" s="34">
        <v>0</v>
      </c>
    </row>
    <row r="710" spans="1:12" s="97" customFormat="1" ht="15.75" customHeight="1">
      <c r="A710" s="32">
        <v>26</v>
      </c>
      <c r="B710" s="33">
        <v>4</v>
      </c>
      <c r="C710" s="34">
        <v>3</v>
      </c>
      <c r="D710" s="34">
        <v>1</v>
      </c>
      <c r="E710" s="35">
        <v>61</v>
      </c>
      <c r="F710" s="33">
        <v>7</v>
      </c>
      <c r="G710" s="34">
        <v>3</v>
      </c>
      <c r="H710" s="34">
        <v>4</v>
      </c>
      <c r="I710" s="35">
        <v>96</v>
      </c>
      <c r="J710" s="33">
        <v>0</v>
      </c>
      <c r="K710" s="34">
        <v>0</v>
      </c>
      <c r="L710" s="34">
        <v>0</v>
      </c>
    </row>
    <row r="711" spans="1:12" s="97" customFormat="1" ht="15.75" customHeight="1">
      <c r="A711" s="32">
        <v>27</v>
      </c>
      <c r="B711" s="33">
        <v>2</v>
      </c>
      <c r="C711" s="34">
        <v>1</v>
      </c>
      <c r="D711" s="34">
        <v>1</v>
      </c>
      <c r="E711" s="35">
        <v>62</v>
      </c>
      <c r="F711" s="33">
        <v>9</v>
      </c>
      <c r="G711" s="34">
        <v>7</v>
      </c>
      <c r="H711" s="34">
        <v>2</v>
      </c>
      <c r="I711" s="35">
        <v>97</v>
      </c>
      <c r="J711" s="33">
        <v>0</v>
      </c>
      <c r="K711" s="34">
        <v>0</v>
      </c>
      <c r="L711" s="34">
        <v>0</v>
      </c>
    </row>
    <row r="712" spans="1:12" s="97" customFormat="1" ht="15.75" customHeight="1">
      <c r="A712" s="32">
        <v>28</v>
      </c>
      <c r="B712" s="33">
        <v>4</v>
      </c>
      <c r="C712" s="34">
        <v>1</v>
      </c>
      <c r="D712" s="34">
        <v>3</v>
      </c>
      <c r="E712" s="35">
        <v>63</v>
      </c>
      <c r="F712" s="33">
        <v>8</v>
      </c>
      <c r="G712" s="34">
        <v>3</v>
      </c>
      <c r="H712" s="34">
        <v>5</v>
      </c>
      <c r="I712" s="35">
        <v>98</v>
      </c>
      <c r="J712" s="33">
        <v>0</v>
      </c>
      <c r="K712" s="34">
        <v>0</v>
      </c>
      <c r="L712" s="34">
        <v>0</v>
      </c>
    </row>
    <row r="713" spans="1:12" s="97" customFormat="1" ht="18" customHeight="1">
      <c r="A713" s="40">
        <v>29</v>
      </c>
      <c r="B713" s="44">
        <v>9</v>
      </c>
      <c r="C713" s="42">
        <v>4</v>
      </c>
      <c r="D713" s="42">
        <v>5</v>
      </c>
      <c r="E713" s="43">
        <v>64</v>
      </c>
      <c r="F713" s="44">
        <v>3</v>
      </c>
      <c r="G713" s="42">
        <v>2</v>
      </c>
      <c r="H713" s="42">
        <v>1</v>
      </c>
      <c r="I713" s="35">
        <v>99</v>
      </c>
      <c r="J713" s="33">
        <v>1</v>
      </c>
      <c r="K713" s="34">
        <v>0</v>
      </c>
      <c r="L713" s="34">
        <v>1</v>
      </c>
    </row>
    <row r="714" spans="1:12" s="31" customFormat="1" ht="25.5" customHeight="1">
      <c r="A714" s="23" t="s">
        <v>35</v>
      </c>
      <c r="B714" s="24">
        <v>22</v>
      </c>
      <c r="C714" s="24">
        <v>13</v>
      </c>
      <c r="D714" s="24">
        <v>9</v>
      </c>
      <c r="E714" s="25" t="s">
        <v>36</v>
      </c>
      <c r="F714" s="24">
        <v>59</v>
      </c>
      <c r="G714" s="24">
        <v>29</v>
      </c>
      <c r="H714" s="24">
        <v>30</v>
      </c>
      <c r="I714" s="68">
        <v>100</v>
      </c>
      <c r="J714" s="69">
        <v>0</v>
      </c>
      <c r="K714" s="70">
        <v>0</v>
      </c>
      <c r="L714" s="70">
        <v>0</v>
      </c>
    </row>
    <row r="715" spans="1:12" s="97" customFormat="1" ht="15.75" customHeight="1">
      <c r="A715" s="32">
        <v>30</v>
      </c>
      <c r="B715" s="33">
        <v>2</v>
      </c>
      <c r="C715" s="34">
        <v>1</v>
      </c>
      <c r="D715" s="34">
        <v>1</v>
      </c>
      <c r="E715" s="35">
        <v>65</v>
      </c>
      <c r="F715" s="33">
        <v>8</v>
      </c>
      <c r="G715" s="34">
        <v>4</v>
      </c>
      <c r="H715" s="34">
        <v>4</v>
      </c>
      <c r="I715" s="35">
        <v>101</v>
      </c>
      <c r="J715" s="33">
        <v>0</v>
      </c>
      <c r="K715" s="34">
        <v>0</v>
      </c>
      <c r="L715" s="34">
        <v>0</v>
      </c>
    </row>
    <row r="716" spans="1:12" s="97" customFormat="1" ht="15.75" customHeight="1">
      <c r="A716" s="32">
        <v>31</v>
      </c>
      <c r="B716" s="33">
        <v>6</v>
      </c>
      <c r="C716" s="34">
        <v>4</v>
      </c>
      <c r="D716" s="34">
        <v>2</v>
      </c>
      <c r="E716" s="35">
        <v>66</v>
      </c>
      <c r="F716" s="33">
        <v>16</v>
      </c>
      <c r="G716" s="34">
        <v>9</v>
      </c>
      <c r="H716" s="34">
        <v>7</v>
      </c>
      <c r="I716" s="35">
        <v>102</v>
      </c>
      <c r="J716" s="33">
        <v>0</v>
      </c>
      <c r="K716" s="34">
        <v>0</v>
      </c>
      <c r="L716" s="34">
        <v>0</v>
      </c>
    </row>
    <row r="717" spans="1:12" s="97" customFormat="1" ht="15.75" customHeight="1">
      <c r="A717" s="32">
        <v>32</v>
      </c>
      <c r="B717" s="33">
        <v>5</v>
      </c>
      <c r="C717" s="34">
        <v>2</v>
      </c>
      <c r="D717" s="34">
        <v>3</v>
      </c>
      <c r="E717" s="35">
        <v>67</v>
      </c>
      <c r="F717" s="33">
        <v>11</v>
      </c>
      <c r="G717" s="34">
        <v>3</v>
      </c>
      <c r="H717" s="34">
        <v>8</v>
      </c>
      <c r="I717" s="35">
        <v>103</v>
      </c>
      <c r="J717" s="33">
        <v>0</v>
      </c>
      <c r="K717" s="34">
        <v>0</v>
      </c>
      <c r="L717" s="34">
        <v>0</v>
      </c>
    </row>
    <row r="718" spans="1:12" s="97" customFormat="1" ht="15.75" customHeight="1">
      <c r="A718" s="32">
        <v>33</v>
      </c>
      <c r="B718" s="33">
        <v>4</v>
      </c>
      <c r="C718" s="34">
        <v>3</v>
      </c>
      <c r="D718" s="34">
        <v>1</v>
      </c>
      <c r="E718" s="35">
        <v>68</v>
      </c>
      <c r="F718" s="33">
        <v>13</v>
      </c>
      <c r="G718" s="34">
        <v>8</v>
      </c>
      <c r="H718" s="34">
        <v>5</v>
      </c>
      <c r="I718" s="72" t="s">
        <v>37</v>
      </c>
      <c r="J718" s="44">
        <v>0</v>
      </c>
      <c r="K718" s="42">
        <v>0</v>
      </c>
      <c r="L718" s="42">
        <v>0</v>
      </c>
    </row>
    <row r="719" spans="1:12" s="97" customFormat="1" ht="21" customHeight="1" thickBot="1">
      <c r="A719" s="74">
        <v>34</v>
      </c>
      <c r="B719" s="33">
        <v>5</v>
      </c>
      <c r="C719" s="34">
        <v>3</v>
      </c>
      <c r="D719" s="34">
        <v>2</v>
      </c>
      <c r="E719" s="35">
        <v>69</v>
      </c>
      <c r="F719" s="33">
        <v>11</v>
      </c>
      <c r="G719" s="34">
        <v>5</v>
      </c>
      <c r="H719" s="34">
        <v>6</v>
      </c>
      <c r="I719" s="75" t="s">
        <v>8</v>
      </c>
      <c r="J719" s="69">
        <v>604</v>
      </c>
      <c r="K719" s="69">
        <v>305</v>
      </c>
      <c r="L719" s="69">
        <v>299</v>
      </c>
    </row>
    <row r="720" spans="1:12" s="106" customFormat="1" ht="24" customHeight="1" thickTop="1" thickBot="1">
      <c r="A720" s="81" t="s">
        <v>38</v>
      </c>
      <c r="B720" s="82">
        <v>62</v>
      </c>
      <c r="C720" s="83">
        <v>32</v>
      </c>
      <c r="D720" s="83">
        <v>30</v>
      </c>
      <c r="E720" s="84" t="s">
        <v>39</v>
      </c>
      <c r="F720" s="83">
        <v>356</v>
      </c>
      <c r="G720" s="83">
        <v>187</v>
      </c>
      <c r="H720" s="83">
        <v>169</v>
      </c>
      <c r="I720" s="85" t="s">
        <v>40</v>
      </c>
      <c r="J720" s="83">
        <v>186</v>
      </c>
      <c r="K720" s="83">
        <v>86</v>
      </c>
      <c r="L720" s="83">
        <v>100</v>
      </c>
    </row>
    <row r="721" spans="1:13" s="13" customFormat="1" ht="24" customHeight="1" thickBot="1">
      <c r="A721" s="1"/>
      <c r="B721" s="2" t="s">
        <v>221</v>
      </c>
      <c r="C721" s="3"/>
      <c r="D721" s="4"/>
      <c r="E721" s="5"/>
      <c r="F721" s="6"/>
      <c r="G721" s="96" t="s">
        <v>238</v>
      </c>
      <c r="H721" s="6"/>
      <c r="I721" s="5"/>
      <c r="J721" s="6"/>
      <c r="K721" s="107" t="s">
        <v>132</v>
      </c>
      <c r="L721" s="9"/>
      <c r="M721" s="97" t="s">
        <v>265</v>
      </c>
    </row>
    <row r="722" spans="1:13" s="22" customFormat="1" ht="21" customHeight="1">
      <c r="A722" s="14" t="s">
        <v>4</v>
      </c>
      <c r="B722" s="15" t="s">
        <v>5</v>
      </c>
      <c r="C722" s="15" t="s">
        <v>6</v>
      </c>
      <c r="D722" s="16" t="s">
        <v>7</v>
      </c>
      <c r="E722" s="14" t="s">
        <v>4</v>
      </c>
      <c r="F722" s="15" t="s">
        <v>5</v>
      </c>
      <c r="G722" s="15" t="s">
        <v>6</v>
      </c>
      <c r="H722" s="16" t="s">
        <v>7</v>
      </c>
      <c r="I722" s="14" t="s">
        <v>4</v>
      </c>
      <c r="J722" s="15" t="s">
        <v>5</v>
      </c>
      <c r="K722" s="15" t="s">
        <v>6</v>
      </c>
      <c r="L722" s="17" t="s">
        <v>7</v>
      </c>
    </row>
    <row r="723" spans="1:13" s="31" customFormat="1" ht="25.5" customHeight="1">
      <c r="A723" s="23" t="s">
        <v>9</v>
      </c>
      <c r="B723" s="24">
        <v>39</v>
      </c>
      <c r="C723" s="24">
        <v>18</v>
      </c>
      <c r="D723" s="24">
        <v>21</v>
      </c>
      <c r="E723" s="25" t="s">
        <v>10</v>
      </c>
      <c r="F723" s="24">
        <v>80</v>
      </c>
      <c r="G723" s="24">
        <v>39</v>
      </c>
      <c r="H723" s="24">
        <v>41</v>
      </c>
      <c r="I723" s="25" t="s">
        <v>11</v>
      </c>
      <c r="J723" s="24">
        <v>61</v>
      </c>
      <c r="K723" s="24">
        <v>29</v>
      </c>
      <c r="L723" s="24">
        <v>32</v>
      </c>
    </row>
    <row r="724" spans="1:13" s="97" customFormat="1" ht="15.75" customHeight="1">
      <c r="A724" s="32">
        <v>0</v>
      </c>
      <c r="B724" s="33">
        <v>6</v>
      </c>
      <c r="C724" s="34">
        <v>3</v>
      </c>
      <c r="D724" s="34">
        <v>3</v>
      </c>
      <c r="E724" s="35">
        <v>35</v>
      </c>
      <c r="F724" s="33">
        <v>12</v>
      </c>
      <c r="G724" s="34">
        <v>5</v>
      </c>
      <c r="H724" s="34">
        <v>7</v>
      </c>
      <c r="I724" s="35">
        <v>70</v>
      </c>
      <c r="J724" s="33">
        <v>19</v>
      </c>
      <c r="K724" s="34">
        <v>11</v>
      </c>
      <c r="L724" s="34">
        <v>8</v>
      </c>
    </row>
    <row r="725" spans="1:13" s="97" customFormat="1" ht="15.75" customHeight="1">
      <c r="A725" s="32">
        <v>1</v>
      </c>
      <c r="B725" s="33">
        <v>15</v>
      </c>
      <c r="C725" s="34">
        <v>6</v>
      </c>
      <c r="D725" s="34">
        <v>9</v>
      </c>
      <c r="E725" s="35">
        <v>36</v>
      </c>
      <c r="F725" s="33">
        <v>13</v>
      </c>
      <c r="G725" s="34">
        <v>8</v>
      </c>
      <c r="H725" s="34">
        <v>5</v>
      </c>
      <c r="I725" s="35">
        <v>71</v>
      </c>
      <c r="J725" s="33">
        <v>10</v>
      </c>
      <c r="K725" s="34">
        <v>4</v>
      </c>
      <c r="L725" s="34">
        <v>6</v>
      </c>
    </row>
    <row r="726" spans="1:13" s="97" customFormat="1" ht="15.75" customHeight="1">
      <c r="A726" s="32">
        <v>2</v>
      </c>
      <c r="B726" s="33">
        <v>5</v>
      </c>
      <c r="C726" s="34">
        <v>2</v>
      </c>
      <c r="D726" s="34">
        <v>3</v>
      </c>
      <c r="E726" s="35">
        <v>37</v>
      </c>
      <c r="F726" s="33">
        <v>17</v>
      </c>
      <c r="G726" s="34">
        <v>7</v>
      </c>
      <c r="H726" s="34">
        <v>10</v>
      </c>
      <c r="I726" s="35">
        <v>72</v>
      </c>
      <c r="J726" s="33">
        <v>14</v>
      </c>
      <c r="K726" s="34">
        <v>8</v>
      </c>
      <c r="L726" s="34">
        <v>6</v>
      </c>
    </row>
    <row r="727" spans="1:13" s="97" customFormat="1" ht="15.75" customHeight="1">
      <c r="A727" s="32">
        <v>3</v>
      </c>
      <c r="B727" s="33">
        <v>5</v>
      </c>
      <c r="C727" s="34">
        <v>3</v>
      </c>
      <c r="D727" s="34">
        <v>2</v>
      </c>
      <c r="E727" s="35">
        <v>38</v>
      </c>
      <c r="F727" s="33">
        <v>17</v>
      </c>
      <c r="G727" s="34">
        <v>7</v>
      </c>
      <c r="H727" s="34">
        <v>10</v>
      </c>
      <c r="I727" s="35">
        <v>73</v>
      </c>
      <c r="J727" s="33">
        <v>11</v>
      </c>
      <c r="K727" s="34">
        <v>3</v>
      </c>
      <c r="L727" s="34">
        <v>8</v>
      </c>
    </row>
    <row r="728" spans="1:13" s="97" customFormat="1" ht="18" customHeight="1">
      <c r="A728" s="40">
        <v>4</v>
      </c>
      <c r="B728" s="41">
        <v>8</v>
      </c>
      <c r="C728" s="42">
        <v>4</v>
      </c>
      <c r="D728" s="42">
        <v>4</v>
      </c>
      <c r="E728" s="43">
        <v>39</v>
      </c>
      <c r="F728" s="44">
        <v>21</v>
      </c>
      <c r="G728" s="42">
        <v>12</v>
      </c>
      <c r="H728" s="42">
        <v>9</v>
      </c>
      <c r="I728" s="43">
        <v>74</v>
      </c>
      <c r="J728" s="44">
        <v>7</v>
      </c>
      <c r="K728" s="42">
        <v>3</v>
      </c>
      <c r="L728" s="42">
        <v>4</v>
      </c>
    </row>
    <row r="729" spans="1:13" s="31" customFormat="1" ht="25.5" customHeight="1">
      <c r="A729" s="23" t="s">
        <v>13</v>
      </c>
      <c r="B729" s="24">
        <v>58</v>
      </c>
      <c r="C729" s="24">
        <v>37</v>
      </c>
      <c r="D729" s="24">
        <v>21</v>
      </c>
      <c r="E729" s="25" t="s">
        <v>14</v>
      </c>
      <c r="F729" s="24">
        <v>95</v>
      </c>
      <c r="G729" s="24">
        <v>47</v>
      </c>
      <c r="H729" s="24">
        <v>48</v>
      </c>
      <c r="I729" s="25" t="s">
        <v>15</v>
      </c>
      <c r="J729" s="24">
        <v>71</v>
      </c>
      <c r="K729" s="24">
        <v>34</v>
      </c>
      <c r="L729" s="24">
        <v>37</v>
      </c>
    </row>
    <row r="730" spans="1:13" s="97" customFormat="1" ht="15.75" customHeight="1">
      <c r="A730" s="32">
        <v>5</v>
      </c>
      <c r="B730" s="33">
        <v>12</v>
      </c>
      <c r="C730" s="34">
        <v>8</v>
      </c>
      <c r="D730" s="34">
        <v>4</v>
      </c>
      <c r="E730" s="35">
        <v>40</v>
      </c>
      <c r="F730" s="33">
        <v>15</v>
      </c>
      <c r="G730" s="34">
        <v>6</v>
      </c>
      <c r="H730" s="34">
        <v>9</v>
      </c>
      <c r="I730" s="35">
        <v>75</v>
      </c>
      <c r="J730" s="33">
        <v>19</v>
      </c>
      <c r="K730" s="34">
        <v>12</v>
      </c>
      <c r="L730" s="34">
        <v>7</v>
      </c>
    </row>
    <row r="731" spans="1:13" s="97" customFormat="1" ht="15.75" customHeight="1">
      <c r="A731" s="32">
        <v>6</v>
      </c>
      <c r="B731" s="33">
        <v>12</v>
      </c>
      <c r="C731" s="34">
        <v>9</v>
      </c>
      <c r="D731" s="34">
        <v>3</v>
      </c>
      <c r="E731" s="35">
        <v>41</v>
      </c>
      <c r="F731" s="33">
        <v>26</v>
      </c>
      <c r="G731" s="34">
        <v>18</v>
      </c>
      <c r="H731" s="34">
        <v>8</v>
      </c>
      <c r="I731" s="35">
        <v>76</v>
      </c>
      <c r="J731" s="33">
        <v>9</v>
      </c>
      <c r="K731" s="34">
        <v>4</v>
      </c>
      <c r="L731" s="34">
        <v>5</v>
      </c>
    </row>
    <row r="732" spans="1:13" s="97" customFormat="1" ht="15.75" customHeight="1">
      <c r="A732" s="32">
        <v>7</v>
      </c>
      <c r="B732" s="33">
        <v>13</v>
      </c>
      <c r="C732" s="34">
        <v>8</v>
      </c>
      <c r="D732" s="34">
        <v>5</v>
      </c>
      <c r="E732" s="35">
        <v>42</v>
      </c>
      <c r="F732" s="33">
        <v>15</v>
      </c>
      <c r="G732" s="34">
        <v>6</v>
      </c>
      <c r="H732" s="34">
        <v>9</v>
      </c>
      <c r="I732" s="35">
        <v>77</v>
      </c>
      <c r="J732" s="33">
        <v>20</v>
      </c>
      <c r="K732" s="34">
        <v>8</v>
      </c>
      <c r="L732" s="34">
        <v>12</v>
      </c>
    </row>
    <row r="733" spans="1:13" s="97" customFormat="1" ht="15.75" customHeight="1">
      <c r="A733" s="32">
        <v>8</v>
      </c>
      <c r="B733" s="33">
        <v>9</v>
      </c>
      <c r="C733" s="34">
        <v>6</v>
      </c>
      <c r="D733" s="34">
        <v>3</v>
      </c>
      <c r="E733" s="35">
        <v>43</v>
      </c>
      <c r="F733" s="33">
        <v>18</v>
      </c>
      <c r="G733" s="34">
        <v>8</v>
      </c>
      <c r="H733" s="34">
        <v>10</v>
      </c>
      <c r="I733" s="35">
        <v>78</v>
      </c>
      <c r="J733" s="33">
        <v>13</v>
      </c>
      <c r="K733" s="34">
        <v>6</v>
      </c>
      <c r="L733" s="34">
        <v>7</v>
      </c>
    </row>
    <row r="734" spans="1:13" s="97" customFormat="1" ht="18" customHeight="1">
      <c r="A734" s="40">
        <v>9</v>
      </c>
      <c r="B734" s="44">
        <v>12</v>
      </c>
      <c r="C734" s="42">
        <v>6</v>
      </c>
      <c r="D734" s="42">
        <v>6</v>
      </c>
      <c r="E734" s="43">
        <v>44</v>
      </c>
      <c r="F734" s="44">
        <v>21</v>
      </c>
      <c r="G734" s="42">
        <v>9</v>
      </c>
      <c r="H734" s="42">
        <v>12</v>
      </c>
      <c r="I734" s="43">
        <v>79</v>
      </c>
      <c r="J734" s="44">
        <v>10</v>
      </c>
      <c r="K734" s="42">
        <v>4</v>
      </c>
      <c r="L734" s="42">
        <v>6</v>
      </c>
    </row>
    <row r="735" spans="1:13" s="31" customFormat="1" ht="25.5" customHeight="1">
      <c r="A735" s="23" t="s">
        <v>23</v>
      </c>
      <c r="B735" s="24">
        <v>65</v>
      </c>
      <c r="C735" s="24">
        <v>30</v>
      </c>
      <c r="D735" s="24">
        <v>35</v>
      </c>
      <c r="E735" s="25" t="s">
        <v>24</v>
      </c>
      <c r="F735" s="24">
        <v>111</v>
      </c>
      <c r="G735" s="24">
        <v>60</v>
      </c>
      <c r="H735" s="24">
        <v>51</v>
      </c>
      <c r="I735" s="25" t="s">
        <v>25</v>
      </c>
      <c r="J735" s="24">
        <v>55</v>
      </c>
      <c r="K735" s="24">
        <v>23</v>
      </c>
      <c r="L735" s="24">
        <v>32</v>
      </c>
    </row>
    <row r="736" spans="1:13" s="97" customFormat="1" ht="15.75" customHeight="1">
      <c r="A736" s="32">
        <v>10</v>
      </c>
      <c r="B736" s="33">
        <v>15</v>
      </c>
      <c r="C736" s="34">
        <v>6</v>
      </c>
      <c r="D736" s="34">
        <v>9</v>
      </c>
      <c r="E736" s="35">
        <v>45</v>
      </c>
      <c r="F736" s="33">
        <v>30</v>
      </c>
      <c r="G736" s="34">
        <v>14</v>
      </c>
      <c r="H736" s="34">
        <v>16</v>
      </c>
      <c r="I736" s="35">
        <v>80</v>
      </c>
      <c r="J736" s="33">
        <v>6</v>
      </c>
      <c r="K736" s="34">
        <v>2</v>
      </c>
      <c r="L736" s="34">
        <v>4</v>
      </c>
    </row>
    <row r="737" spans="1:12" s="97" customFormat="1" ht="15.75" customHeight="1">
      <c r="A737" s="32">
        <v>11</v>
      </c>
      <c r="B737" s="33">
        <v>10</v>
      </c>
      <c r="C737" s="34">
        <v>6</v>
      </c>
      <c r="D737" s="34">
        <v>4</v>
      </c>
      <c r="E737" s="35">
        <v>46</v>
      </c>
      <c r="F737" s="33">
        <v>21</v>
      </c>
      <c r="G737" s="34">
        <v>12</v>
      </c>
      <c r="H737" s="34">
        <v>9</v>
      </c>
      <c r="I737" s="35">
        <v>81</v>
      </c>
      <c r="J737" s="33">
        <v>14</v>
      </c>
      <c r="K737" s="34">
        <v>9</v>
      </c>
      <c r="L737" s="34">
        <v>5</v>
      </c>
    </row>
    <row r="738" spans="1:12" s="97" customFormat="1" ht="15.75" customHeight="1">
      <c r="A738" s="32">
        <v>12</v>
      </c>
      <c r="B738" s="33">
        <v>20</v>
      </c>
      <c r="C738" s="34">
        <v>7</v>
      </c>
      <c r="D738" s="34">
        <v>13</v>
      </c>
      <c r="E738" s="35">
        <v>47</v>
      </c>
      <c r="F738" s="33">
        <v>16</v>
      </c>
      <c r="G738" s="34">
        <v>10</v>
      </c>
      <c r="H738" s="34">
        <v>6</v>
      </c>
      <c r="I738" s="35">
        <v>82</v>
      </c>
      <c r="J738" s="33">
        <v>16</v>
      </c>
      <c r="K738" s="34">
        <v>6</v>
      </c>
      <c r="L738" s="34">
        <v>10</v>
      </c>
    </row>
    <row r="739" spans="1:12" s="97" customFormat="1" ht="15.75" customHeight="1">
      <c r="A739" s="32">
        <v>13</v>
      </c>
      <c r="B739" s="33">
        <v>12</v>
      </c>
      <c r="C739" s="34">
        <v>7</v>
      </c>
      <c r="D739" s="34">
        <v>5</v>
      </c>
      <c r="E739" s="35">
        <v>48</v>
      </c>
      <c r="F739" s="33">
        <v>23</v>
      </c>
      <c r="G739" s="34">
        <v>13</v>
      </c>
      <c r="H739" s="34">
        <v>10</v>
      </c>
      <c r="I739" s="35">
        <v>83</v>
      </c>
      <c r="J739" s="33">
        <v>12</v>
      </c>
      <c r="K739" s="34">
        <v>5</v>
      </c>
      <c r="L739" s="34">
        <v>7</v>
      </c>
    </row>
    <row r="740" spans="1:12" s="97" customFormat="1" ht="18" customHeight="1">
      <c r="A740" s="40">
        <v>14</v>
      </c>
      <c r="B740" s="44">
        <v>8</v>
      </c>
      <c r="C740" s="42">
        <v>4</v>
      </c>
      <c r="D740" s="42">
        <v>4</v>
      </c>
      <c r="E740" s="43">
        <v>49</v>
      </c>
      <c r="F740" s="44">
        <v>21</v>
      </c>
      <c r="G740" s="42">
        <v>11</v>
      </c>
      <c r="H740" s="42">
        <v>10</v>
      </c>
      <c r="I740" s="43">
        <v>84</v>
      </c>
      <c r="J740" s="44">
        <v>7</v>
      </c>
      <c r="K740" s="42">
        <v>1</v>
      </c>
      <c r="L740" s="42">
        <v>6</v>
      </c>
    </row>
    <row r="741" spans="1:12" s="31" customFormat="1" ht="25.5" customHeight="1">
      <c r="A741" s="23" t="s">
        <v>26</v>
      </c>
      <c r="B741" s="24">
        <v>82</v>
      </c>
      <c r="C741" s="24">
        <v>38</v>
      </c>
      <c r="D741" s="24">
        <v>44</v>
      </c>
      <c r="E741" s="25" t="s">
        <v>27</v>
      </c>
      <c r="F741" s="24">
        <v>114</v>
      </c>
      <c r="G741" s="24">
        <v>51</v>
      </c>
      <c r="H741" s="24">
        <v>63</v>
      </c>
      <c r="I741" s="25" t="s">
        <v>28</v>
      </c>
      <c r="J741" s="24">
        <v>26</v>
      </c>
      <c r="K741" s="24">
        <v>11</v>
      </c>
      <c r="L741" s="24">
        <v>15</v>
      </c>
    </row>
    <row r="742" spans="1:12" s="97" customFormat="1" ht="15.75" customHeight="1">
      <c r="A742" s="32">
        <v>15</v>
      </c>
      <c r="B742" s="33">
        <v>16</v>
      </c>
      <c r="C742" s="34">
        <v>7</v>
      </c>
      <c r="D742" s="34">
        <v>9</v>
      </c>
      <c r="E742" s="35">
        <v>50</v>
      </c>
      <c r="F742" s="33">
        <v>17</v>
      </c>
      <c r="G742" s="34">
        <v>6</v>
      </c>
      <c r="H742" s="34">
        <v>11</v>
      </c>
      <c r="I742" s="35">
        <v>85</v>
      </c>
      <c r="J742" s="33">
        <v>8</v>
      </c>
      <c r="K742" s="34">
        <v>4</v>
      </c>
      <c r="L742" s="34">
        <v>4</v>
      </c>
    </row>
    <row r="743" spans="1:12" s="97" customFormat="1" ht="15.75" customHeight="1">
      <c r="A743" s="32">
        <v>16</v>
      </c>
      <c r="B743" s="33">
        <v>17</v>
      </c>
      <c r="C743" s="34">
        <v>8</v>
      </c>
      <c r="D743" s="34">
        <v>9</v>
      </c>
      <c r="E743" s="35">
        <v>51</v>
      </c>
      <c r="F743" s="33">
        <v>21</v>
      </c>
      <c r="G743" s="34">
        <v>9</v>
      </c>
      <c r="H743" s="34">
        <v>12</v>
      </c>
      <c r="I743" s="35">
        <v>86</v>
      </c>
      <c r="J743" s="33">
        <v>5</v>
      </c>
      <c r="K743" s="34">
        <v>3</v>
      </c>
      <c r="L743" s="34">
        <v>2</v>
      </c>
    </row>
    <row r="744" spans="1:12" s="97" customFormat="1" ht="15.75" customHeight="1">
      <c r="A744" s="32">
        <v>17</v>
      </c>
      <c r="B744" s="33">
        <v>10</v>
      </c>
      <c r="C744" s="34">
        <v>3</v>
      </c>
      <c r="D744" s="34">
        <v>7</v>
      </c>
      <c r="E744" s="35">
        <v>52</v>
      </c>
      <c r="F744" s="33">
        <v>20</v>
      </c>
      <c r="G744" s="34">
        <v>13</v>
      </c>
      <c r="H744" s="34">
        <v>7</v>
      </c>
      <c r="I744" s="35">
        <v>87</v>
      </c>
      <c r="J744" s="33">
        <v>4</v>
      </c>
      <c r="K744" s="34">
        <v>2</v>
      </c>
      <c r="L744" s="34">
        <v>2</v>
      </c>
    </row>
    <row r="745" spans="1:12" s="97" customFormat="1" ht="15.75" customHeight="1">
      <c r="A745" s="32">
        <v>18</v>
      </c>
      <c r="B745" s="33">
        <v>17</v>
      </c>
      <c r="C745" s="34">
        <v>10</v>
      </c>
      <c r="D745" s="34">
        <v>7</v>
      </c>
      <c r="E745" s="35">
        <v>53</v>
      </c>
      <c r="F745" s="33">
        <v>26</v>
      </c>
      <c r="G745" s="34">
        <v>11</v>
      </c>
      <c r="H745" s="34">
        <v>15</v>
      </c>
      <c r="I745" s="35">
        <v>88</v>
      </c>
      <c r="J745" s="33">
        <v>7</v>
      </c>
      <c r="K745" s="34">
        <v>1</v>
      </c>
      <c r="L745" s="34">
        <v>6</v>
      </c>
    </row>
    <row r="746" spans="1:12" s="97" customFormat="1" ht="18" customHeight="1">
      <c r="A746" s="40">
        <v>19</v>
      </c>
      <c r="B746" s="44">
        <v>22</v>
      </c>
      <c r="C746" s="42">
        <v>10</v>
      </c>
      <c r="D746" s="42">
        <v>12</v>
      </c>
      <c r="E746" s="43">
        <v>54</v>
      </c>
      <c r="F746" s="44">
        <v>30</v>
      </c>
      <c r="G746" s="42">
        <v>12</v>
      </c>
      <c r="H746" s="42">
        <v>18</v>
      </c>
      <c r="I746" s="43">
        <v>89</v>
      </c>
      <c r="J746" s="44">
        <v>2</v>
      </c>
      <c r="K746" s="42">
        <v>1</v>
      </c>
      <c r="L746" s="42">
        <v>1</v>
      </c>
    </row>
    <row r="747" spans="1:12" s="31" customFormat="1" ht="25.5" customHeight="1">
      <c r="A747" s="23" t="s">
        <v>29</v>
      </c>
      <c r="B747" s="24">
        <v>64</v>
      </c>
      <c r="C747" s="24">
        <v>30</v>
      </c>
      <c r="D747" s="24">
        <v>34</v>
      </c>
      <c r="E747" s="25" t="s">
        <v>30</v>
      </c>
      <c r="F747" s="24">
        <v>96</v>
      </c>
      <c r="G747" s="24">
        <v>54</v>
      </c>
      <c r="H747" s="24">
        <v>42</v>
      </c>
      <c r="I747" s="25" t="s">
        <v>31</v>
      </c>
      <c r="J747" s="24">
        <v>7</v>
      </c>
      <c r="K747" s="24">
        <v>2</v>
      </c>
      <c r="L747" s="24">
        <v>5</v>
      </c>
    </row>
    <row r="748" spans="1:12" s="97" customFormat="1" ht="15.75" customHeight="1">
      <c r="A748" s="32">
        <v>20</v>
      </c>
      <c r="B748" s="33">
        <v>8</v>
      </c>
      <c r="C748" s="34">
        <v>5</v>
      </c>
      <c r="D748" s="34">
        <v>3</v>
      </c>
      <c r="E748" s="35">
        <v>55</v>
      </c>
      <c r="F748" s="33">
        <v>20</v>
      </c>
      <c r="G748" s="34">
        <v>8</v>
      </c>
      <c r="H748" s="34">
        <v>12</v>
      </c>
      <c r="I748" s="35">
        <v>90</v>
      </c>
      <c r="J748" s="33">
        <v>3</v>
      </c>
      <c r="K748" s="34">
        <v>1</v>
      </c>
      <c r="L748" s="34">
        <v>2</v>
      </c>
    </row>
    <row r="749" spans="1:12" s="97" customFormat="1" ht="15.75" customHeight="1">
      <c r="A749" s="32">
        <v>21</v>
      </c>
      <c r="B749" s="33">
        <v>14</v>
      </c>
      <c r="C749" s="34">
        <v>3</v>
      </c>
      <c r="D749" s="34">
        <v>11</v>
      </c>
      <c r="E749" s="35">
        <v>56</v>
      </c>
      <c r="F749" s="33">
        <v>19</v>
      </c>
      <c r="G749" s="34">
        <v>8</v>
      </c>
      <c r="H749" s="34">
        <v>11</v>
      </c>
      <c r="I749" s="35">
        <v>91</v>
      </c>
      <c r="J749" s="33">
        <v>3</v>
      </c>
      <c r="K749" s="34">
        <v>1</v>
      </c>
      <c r="L749" s="34">
        <v>2</v>
      </c>
    </row>
    <row r="750" spans="1:12" s="97" customFormat="1" ht="15.75" customHeight="1">
      <c r="A750" s="32">
        <v>22</v>
      </c>
      <c r="B750" s="33">
        <v>9</v>
      </c>
      <c r="C750" s="34">
        <v>5</v>
      </c>
      <c r="D750" s="34">
        <v>4</v>
      </c>
      <c r="E750" s="35">
        <v>57</v>
      </c>
      <c r="F750" s="33">
        <v>19</v>
      </c>
      <c r="G750" s="34">
        <v>12</v>
      </c>
      <c r="H750" s="34">
        <v>7</v>
      </c>
      <c r="I750" s="35">
        <v>92</v>
      </c>
      <c r="J750" s="33">
        <v>0</v>
      </c>
      <c r="K750" s="34">
        <v>0</v>
      </c>
      <c r="L750" s="34">
        <v>0</v>
      </c>
    </row>
    <row r="751" spans="1:12" s="97" customFormat="1" ht="15.75" customHeight="1">
      <c r="A751" s="32">
        <v>23</v>
      </c>
      <c r="B751" s="33">
        <v>19</v>
      </c>
      <c r="C751" s="34">
        <v>10</v>
      </c>
      <c r="D751" s="34">
        <v>9</v>
      </c>
      <c r="E751" s="35">
        <v>58</v>
      </c>
      <c r="F751" s="33">
        <v>20</v>
      </c>
      <c r="G751" s="34">
        <v>13</v>
      </c>
      <c r="H751" s="34">
        <v>7</v>
      </c>
      <c r="I751" s="35">
        <v>93</v>
      </c>
      <c r="J751" s="33">
        <v>0</v>
      </c>
      <c r="K751" s="34">
        <v>0</v>
      </c>
      <c r="L751" s="34">
        <v>0</v>
      </c>
    </row>
    <row r="752" spans="1:12" s="97" customFormat="1" ht="18" customHeight="1">
      <c r="A752" s="40">
        <v>24</v>
      </c>
      <c r="B752" s="44">
        <v>14</v>
      </c>
      <c r="C752" s="42">
        <v>7</v>
      </c>
      <c r="D752" s="42">
        <v>7</v>
      </c>
      <c r="E752" s="43">
        <v>59</v>
      </c>
      <c r="F752" s="44">
        <v>18</v>
      </c>
      <c r="G752" s="42">
        <v>13</v>
      </c>
      <c r="H752" s="42">
        <v>5</v>
      </c>
      <c r="I752" s="43">
        <v>94</v>
      </c>
      <c r="J752" s="44">
        <v>1</v>
      </c>
      <c r="K752" s="42">
        <v>0</v>
      </c>
      <c r="L752" s="42">
        <v>1</v>
      </c>
    </row>
    <row r="753" spans="1:13" s="31" customFormat="1" ht="25.5" customHeight="1">
      <c r="A753" s="23" t="s">
        <v>32</v>
      </c>
      <c r="B753" s="24">
        <v>79</v>
      </c>
      <c r="C753" s="24">
        <v>37</v>
      </c>
      <c r="D753" s="24">
        <v>42</v>
      </c>
      <c r="E753" s="25" t="s">
        <v>33</v>
      </c>
      <c r="F753" s="24">
        <v>72</v>
      </c>
      <c r="G753" s="24">
        <v>38</v>
      </c>
      <c r="H753" s="24">
        <v>34</v>
      </c>
      <c r="I753" s="64" t="s">
        <v>34</v>
      </c>
      <c r="J753" s="24">
        <v>5</v>
      </c>
      <c r="K753" s="24">
        <v>0</v>
      </c>
      <c r="L753" s="24">
        <v>5</v>
      </c>
    </row>
    <row r="754" spans="1:13" s="97" customFormat="1" ht="15.75" customHeight="1">
      <c r="A754" s="32">
        <v>25</v>
      </c>
      <c r="B754" s="33">
        <v>16</v>
      </c>
      <c r="C754" s="34">
        <v>6</v>
      </c>
      <c r="D754" s="34">
        <v>10</v>
      </c>
      <c r="E754" s="35">
        <v>60</v>
      </c>
      <c r="F754" s="33">
        <v>18</v>
      </c>
      <c r="G754" s="34">
        <v>8</v>
      </c>
      <c r="H754" s="34">
        <v>10</v>
      </c>
      <c r="I754" s="35">
        <v>95</v>
      </c>
      <c r="J754" s="33">
        <v>3</v>
      </c>
      <c r="K754" s="34">
        <v>0</v>
      </c>
      <c r="L754" s="34">
        <v>3</v>
      </c>
    </row>
    <row r="755" spans="1:13" s="97" customFormat="1" ht="15.75" customHeight="1">
      <c r="A755" s="32">
        <v>26</v>
      </c>
      <c r="B755" s="33">
        <v>18</v>
      </c>
      <c r="C755" s="34">
        <v>10</v>
      </c>
      <c r="D755" s="34">
        <v>8</v>
      </c>
      <c r="E755" s="35">
        <v>61</v>
      </c>
      <c r="F755" s="33">
        <v>15</v>
      </c>
      <c r="G755" s="34">
        <v>10</v>
      </c>
      <c r="H755" s="34">
        <v>5</v>
      </c>
      <c r="I755" s="35">
        <v>96</v>
      </c>
      <c r="J755" s="33">
        <v>0</v>
      </c>
      <c r="K755" s="34">
        <v>0</v>
      </c>
      <c r="L755" s="34">
        <v>0</v>
      </c>
    </row>
    <row r="756" spans="1:13" s="97" customFormat="1" ht="15.75" customHeight="1">
      <c r="A756" s="32">
        <v>27</v>
      </c>
      <c r="B756" s="33">
        <v>13</v>
      </c>
      <c r="C756" s="34">
        <v>7</v>
      </c>
      <c r="D756" s="34">
        <v>6</v>
      </c>
      <c r="E756" s="35">
        <v>62</v>
      </c>
      <c r="F756" s="33">
        <v>13</v>
      </c>
      <c r="G756" s="34">
        <v>7</v>
      </c>
      <c r="H756" s="34">
        <v>6</v>
      </c>
      <c r="I756" s="35">
        <v>97</v>
      </c>
      <c r="J756" s="33">
        <v>1</v>
      </c>
      <c r="K756" s="34">
        <v>0</v>
      </c>
      <c r="L756" s="34">
        <v>1</v>
      </c>
    </row>
    <row r="757" spans="1:13" s="97" customFormat="1" ht="15.75" customHeight="1">
      <c r="A757" s="32">
        <v>28</v>
      </c>
      <c r="B757" s="33">
        <v>16</v>
      </c>
      <c r="C757" s="34">
        <v>7</v>
      </c>
      <c r="D757" s="34">
        <v>9</v>
      </c>
      <c r="E757" s="35">
        <v>63</v>
      </c>
      <c r="F757" s="33">
        <v>12</v>
      </c>
      <c r="G757" s="34">
        <v>7</v>
      </c>
      <c r="H757" s="34">
        <v>5</v>
      </c>
      <c r="I757" s="35">
        <v>98</v>
      </c>
      <c r="J757" s="33">
        <v>0</v>
      </c>
      <c r="K757" s="34">
        <v>0</v>
      </c>
      <c r="L757" s="34">
        <v>0</v>
      </c>
    </row>
    <row r="758" spans="1:13" s="97" customFormat="1" ht="18" customHeight="1">
      <c r="A758" s="40">
        <v>29</v>
      </c>
      <c r="B758" s="44">
        <v>16</v>
      </c>
      <c r="C758" s="42">
        <v>7</v>
      </c>
      <c r="D758" s="42">
        <v>9</v>
      </c>
      <c r="E758" s="43">
        <v>64</v>
      </c>
      <c r="F758" s="44">
        <v>14</v>
      </c>
      <c r="G758" s="42">
        <v>6</v>
      </c>
      <c r="H758" s="42">
        <v>8</v>
      </c>
      <c r="I758" s="35">
        <v>99</v>
      </c>
      <c r="J758" s="33">
        <v>0</v>
      </c>
      <c r="K758" s="34">
        <v>0</v>
      </c>
      <c r="L758" s="34">
        <v>0</v>
      </c>
    </row>
    <row r="759" spans="1:13" s="31" customFormat="1" ht="25.5" customHeight="1">
      <c r="A759" s="23" t="s">
        <v>35</v>
      </c>
      <c r="B759" s="24">
        <v>65</v>
      </c>
      <c r="C759" s="24">
        <v>34</v>
      </c>
      <c r="D759" s="24">
        <v>31</v>
      </c>
      <c r="E759" s="25" t="s">
        <v>36</v>
      </c>
      <c r="F759" s="24">
        <v>100</v>
      </c>
      <c r="G759" s="24">
        <v>47</v>
      </c>
      <c r="H759" s="24">
        <v>53</v>
      </c>
      <c r="I759" s="68">
        <v>100</v>
      </c>
      <c r="J759" s="69">
        <v>0</v>
      </c>
      <c r="K759" s="70">
        <v>0</v>
      </c>
      <c r="L759" s="70">
        <v>0</v>
      </c>
    </row>
    <row r="760" spans="1:13" s="97" customFormat="1" ht="15.75" customHeight="1">
      <c r="A760" s="32">
        <v>30</v>
      </c>
      <c r="B760" s="33">
        <v>16</v>
      </c>
      <c r="C760" s="34">
        <v>5</v>
      </c>
      <c r="D760" s="34">
        <v>11</v>
      </c>
      <c r="E760" s="35">
        <v>65</v>
      </c>
      <c r="F760" s="33">
        <v>20</v>
      </c>
      <c r="G760" s="34">
        <v>9</v>
      </c>
      <c r="H760" s="34">
        <v>11</v>
      </c>
      <c r="I760" s="35">
        <v>101</v>
      </c>
      <c r="J760" s="33">
        <v>1</v>
      </c>
      <c r="K760" s="34">
        <v>0</v>
      </c>
      <c r="L760" s="34">
        <v>1</v>
      </c>
    </row>
    <row r="761" spans="1:13" s="97" customFormat="1" ht="15.75" customHeight="1">
      <c r="A761" s="32">
        <v>31</v>
      </c>
      <c r="B761" s="33">
        <v>15</v>
      </c>
      <c r="C761" s="34">
        <v>7</v>
      </c>
      <c r="D761" s="34">
        <v>8</v>
      </c>
      <c r="E761" s="35">
        <v>66</v>
      </c>
      <c r="F761" s="33">
        <v>17</v>
      </c>
      <c r="G761" s="34">
        <v>9</v>
      </c>
      <c r="H761" s="34">
        <v>8</v>
      </c>
      <c r="I761" s="35">
        <v>102</v>
      </c>
      <c r="J761" s="33">
        <v>0</v>
      </c>
      <c r="K761" s="34">
        <v>0</v>
      </c>
      <c r="L761" s="34">
        <v>0</v>
      </c>
    </row>
    <row r="762" spans="1:13" s="97" customFormat="1" ht="15.75" customHeight="1">
      <c r="A762" s="32">
        <v>32</v>
      </c>
      <c r="B762" s="33">
        <v>13</v>
      </c>
      <c r="C762" s="34">
        <v>9</v>
      </c>
      <c r="D762" s="34">
        <v>4</v>
      </c>
      <c r="E762" s="35">
        <v>67</v>
      </c>
      <c r="F762" s="33">
        <v>19</v>
      </c>
      <c r="G762" s="34">
        <v>9</v>
      </c>
      <c r="H762" s="34">
        <v>10</v>
      </c>
      <c r="I762" s="35">
        <v>103</v>
      </c>
      <c r="J762" s="33">
        <v>0</v>
      </c>
      <c r="K762" s="34">
        <v>0</v>
      </c>
      <c r="L762" s="34">
        <v>0</v>
      </c>
    </row>
    <row r="763" spans="1:13" s="97" customFormat="1" ht="15.75" customHeight="1">
      <c r="A763" s="32">
        <v>33</v>
      </c>
      <c r="B763" s="33">
        <v>10</v>
      </c>
      <c r="C763" s="34">
        <v>7</v>
      </c>
      <c r="D763" s="34">
        <v>3</v>
      </c>
      <c r="E763" s="35">
        <v>68</v>
      </c>
      <c r="F763" s="33">
        <v>15</v>
      </c>
      <c r="G763" s="34">
        <v>7</v>
      </c>
      <c r="H763" s="34">
        <v>8</v>
      </c>
      <c r="I763" s="72" t="s">
        <v>37</v>
      </c>
      <c r="J763" s="44">
        <v>0</v>
      </c>
      <c r="K763" s="42">
        <v>0</v>
      </c>
      <c r="L763" s="42">
        <v>0</v>
      </c>
    </row>
    <row r="764" spans="1:13" s="97" customFormat="1" ht="21" customHeight="1" thickBot="1">
      <c r="A764" s="74">
        <v>34</v>
      </c>
      <c r="B764" s="33">
        <v>11</v>
      </c>
      <c r="C764" s="34">
        <v>6</v>
      </c>
      <c r="D764" s="34">
        <v>5</v>
      </c>
      <c r="E764" s="35">
        <v>69</v>
      </c>
      <c r="F764" s="33">
        <v>29</v>
      </c>
      <c r="G764" s="34">
        <v>13</v>
      </c>
      <c r="H764" s="34">
        <v>16</v>
      </c>
      <c r="I764" s="75" t="s">
        <v>8</v>
      </c>
      <c r="J764" s="69">
        <v>1345</v>
      </c>
      <c r="K764" s="69">
        <v>659</v>
      </c>
      <c r="L764" s="69">
        <v>686</v>
      </c>
    </row>
    <row r="765" spans="1:13" s="106" customFormat="1" ht="24" customHeight="1" thickTop="1" thickBot="1">
      <c r="A765" s="81" t="s">
        <v>38</v>
      </c>
      <c r="B765" s="82">
        <v>162</v>
      </c>
      <c r="C765" s="83">
        <v>85</v>
      </c>
      <c r="D765" s="83">
        <v>77</v>
      </c>
      <c r="E765" s="84" t="s">
        <v>39</v>
      </c>
      <c r="F765" s="83">
        <v>858</v>
      </c>
      <c r="G765" s="83">
        <v>428</v>
      </c>
      <c r="H765" s="83">
        <v>430</v>
      </c>
      <c r="I765" s="85" t="s">
        <v>40</v>
      </c>
      <c r="J765" s="83">
        <v>325</v>
      </c>
      <c r="K765" s="83">
        <v>146</v>
      </c>
      <c r="L765" s="83">
        <v>179</v>
      </c>
    </row>
    <row r="766" spans="1:13" s="13" customFormat="1" ht="24" customHeight="1" thickBot="1">
      <c r="A766" s="1"/>
      <c r="B766" s="2" t="s">
        <v>221</v>
      </c>
      <c r="C766" s="3"/>
      <c r="D766" s="4"/>
      <c r="E766" s="5"/>
      <c r="F766" s="6"/>
      <c r="G766" s="96" t="s">
        <v>238</v>
      </c>
      <c r="H766" s="6"/>
      <c r="I766" s="5"/>
      <c r="J766" s="6"/>
      <c r="K766" s="107" t="s">
        <v>133</v>
      </c>
      <c r="L766" s="9"/>
      <c r="M766" s="97" t="s">
        <v>266</v>
      </c>
    </row>
    <row r="767" spans="1:13" s="22" customFormat="1" ht="21" customHeight="1">
      <c r="A767" s="14" t="s">
        <v>4</v>
      </c>
      <c r="B767" s="15" t="s">
        <v>5</v>
      </c>
      <c r="C767" s="15" t="s">
        <v>6</v>
      </c>
      <c r="D767" s="16" t="s">
        <v>7</v>
      </c>
      <c r="E767" s="14" t="s">
        <v>4</v>
      </c>
      <c r="F767" s="15" t="s">
        <v>5</v>
      </c>
      <c r="G767" s="15" t="s">
        <v>6</v>
      </c>
      <c r="H767" s="16" t="s">
        <v>7</v>
      </c>
      <c r="I767" s="14" t="s">
        <v>4</v>
      </c>
      <c r="J767" s="15" t="s">
        <v>5</v>
      </c>
      <c r="K767" s="15" t="s">
        <v>6</v>
      </c>
      <c r="L767" s="17" t="s">
        <v>7</v>
      </c>
    </row>
    <row r="768" spans="1:13" s="31" customFormat="1" ht="25.5" customHeight="1">
      <c r="A768" s="23" t="s">
        <v>9</v>
      </c>
      <c r="B768" s="24">
        <v>21</v>
      </c>
      <c r="C768" s="24">
        <v>10</v>
      </c>
      <c r="D768" s="24">
        <v>11</v>
      </c>
      <c r="E768" s="25" t="s">
        <v>10</v>
      </c>
      <c r="F768" s="24">
        <v>47</v>
      </c>
      <c r="G768" s="24">
        <v>23</v>
      </c>
      <c r="H768" s="24">
        <v>24</v>
      </c>
      <c r="I768" s="25" t="s">
        <v>11</v>
      </c>
      <c r="J768" s="24">
        <v>54</v>
      </c>
      <c r="K768" s="24">
        <v>27</v>
      </c>
      <c r="L768" s="24">
        <v>27</v>
      </c>
    </row>
    <row r="769" spans="1:12" s="97" customFormat="1" ht="15.75" customHeight="1">
      <c r="A769" s="32">
        <v>0</v>
      </c>
      <c r="B769" s="33">
        <v>7</v>
      </c>
      <c r="C769" s="34">
        <v>4</v>
      </c>
      <c r="D769" s="34">
        <v>3</v>
      </c>
      <c r="E769" s="35">
        <v>35</v>
      </c>
      <c r="F769" s="33">
        <v>8</v>
      </c>
      <c r="G769" s="34">
        <v>2</v>
      </c>
      <c r="H769" s="34">
        <v>6</v>
      </c>
      <c r="I769" s="35">
        <v>70</v>
      </c>
      <c r="J769" s="33">
        <v>15</v>
      </c>
      <c r="K769" s="34">
        <v>5</v>
      </c>
      <c r="L769" s="34">
        <v>10</v>
      </c>
    </row>
    <row r="770" spans="1:12" s="97" customFormat="1" ht="15.75" customHeight="1">
      <c r="A770" s="32">
        <v>1</v>
      </c>
      <c r="B770" s="33">
        <v>3</v>
      </c>
      <c r="C770" s="34">
        <v>3</v>
      </c>
      <c r="D770" s="34">
        <v>0</v>
      </c>
      <c r="E770" s="35">
        <v>36</v>
      </c>
      <c r="F770" s="33">
        <v>11</v>
      </c>
      <c r="G770" s="34">
        <v>7</v>
      </c>
      <c r="H770" s="34">
        <v>4</v>
      </c>
      <c r="I770" s="35">
        <v>71</v>
      </c>
      <c r="J770" s="33">
        <v>9</v>
      </c>
      <c r="K770" s="34">
        <v>4</v>
      </c>
      <c r="L770" s="34">
        <v>5</v>
      </c>
    </row>
    <row r="771" spans="1:12" s="97" customFormat="1" ht="15.75" customHeight="1">
      <c r="A771" s="32">
        <v>2</v>
      </c>
      <c r="B771" s="33">
        <v>3</v>
      </c>
      <c r="C771" s="34">
        <v>0</v>
      </c>
      <c r="D771" s="34">
        <v>3</v>
      </c>
      <c r="E771" s="35">
        <v>37</v>
      </c>
      <c r="F771" s="33">
        <v>9</v>
      </c>
      <c r="G771" s="34">
        <v>4</v>
      </c>
      <c r="H771" s="34">
        <v>5</v>
      </c>
      <c r="I771" s="35">
        <v>72</v>
      </c>
      <c r="J771" s="33">
        <v>14</v>
      </c>
      <c r="K771" s="34">
        <v>8</v>
      </c>
      <c r="L771" s="34">
        <v>6</v>
      </c>
    </row>
    <row r="772" spans="1:12" s="97" customFormat="1" ht="15.75" customHeight="1">
      <c r="A772" s="32">
        <v>3</v>
      </c>
      <c r="B772" s="33">
        <v>6</v>
      </c>
      <c r="C772" s="34">
        <v>2</v>
      </c>
      <c r="D772" s="34">
        <v>4</v>
      </c>
      <c r="E772" s="35">
        <v>38</v>
      </c>
      <c r="F772" s="33">
        <v>15</v>
      </c>
      <c r="G772" s="34">
        <v>8</v>
      </c>
      <c r="H772" s="34">
        <v>7</v>
      </c>
      <c r="I772" s="35">
        <v>73</v>
      </c>
      <c r="J772" s="33">
        <v>9</v>
      </c>
      <c r="K772" s="34">
        <v>5</v>
      </c>
      <c r="L772" s="34">
        <v>4</v>
      </c>
    </row>
    <row r="773" spans="1:12" s="97" customFormat="1" ht="18" customHeight="1">
      <c r="A773" s="40">
        <v>4</v>
      </c>
      <c r="B773" s="41">
        <v>2</v>
      </c>
      <c r="C773" s="42">
        <v>1</v>
      </c>
      <c r="D773" s="42">
        <v>1</v>
      </c>
      <c r="E773" s="43">
        <v>39</v>
      </c>
      <c r="F773" s="44">
        <v>4</v>
      </c>
      <c r="G773" s="42">
        <v>2</v>
      </c>
      <c r="H773" s="42">
        <v>2</v>
      </c>
      <c r="I773" s="43">
        <v>74</v>
      </c>
      <c r="J773" s="44">
        <v>7</v>
      </c>
      <c r="K773" s="42">
        <v>5</v>
      </c>
      <c r="L773" s="42">
        <v>2</v>
      </c>
    </row>
    <row r="774" spans="1:12" s="31" customFormat="1" ht="25.5" customHeight="1">
      <c r="A774" s="23" t="s">
        <v>13</v>
      </c>
      <c r="B774" s="24">
        <v>29</v>
      </c>
      <c r="C774" s="24">
        <v>19</v>
      </c>
      <c r="D774" s="24">
        <v>10</v>
      </c>
      <c r="E774" s="25" t="s">
        <v>14</v>
      </c>
      <c r="F774" s="24">
        <v>60</v>
      </c>
      <c r="G774" s="24">
        <v>23</v>
      </c>
      <c r="H774" s="24">
        <v>37</v>
      </c>
      <c r="I774" s="25" t="s">
        <v>15</v>
      </c>
      <c r="J774" s="24">
        <v>47</v>
      </c>
      <c r="K774" s="24">
        <v>20</v>
      </c>
      <c r="L774" s="24">
        <v>27</v>
      </c>
    </row>
    <row r="775" spans="1:12" s="97" customFormat="1" ht="15.75" customHeight="1">
      <c r="A775" s="32">
        <v>5</v>
      </c>
      <c r="B775" s="33">
        <v>3</v>
      </c>
      <c r="C775" s="34">
        <v>2</v>
      </c>
      <c r="D775" s="34">
        <v>1</v>
      </c>
      <c r="E775" s="35">
        <v>40</v>
      </c>
      <c r="F775" s="33">
        <v>10</v>
      </c>
      <c r="G775" s="34">
        <v>3</v>
      </c>
      <c r="H775" s="34">
        <v>7</v>
      </c>
      <c r="I775" s="35">
        <v>75</v>
      </c>
      <c r="J775" s="33">
        <v>9</v>
      </c>
      <c r="K775" s="34">
        <v>5</v>
      </c>
      <c r="L775" s="34">
        <v>4</v>
      </c>
    </row>
    <row r="776" spans="1:12" s="97" customFormat="1" ht="15.75" customHeight="1">
      <c r="A776" s="32">
        <v>6</v>
      </c>
      <c r="B776" s="33">
        <v>7</v>
      </c>
      <c r="C776" s="34">
        <v>5</v>
      </c>
      <c r="D776" s="34">
        <v>2</v>
      </c>
      <c r="E776" s="35">
        <v>41</v>
      </c>
      <c r="F776" s="33">
        <v>10</v>
      </c>
      <c r="G776" s="34">
        <v>3</v>
      </c>
      <c r="H776" s="34">
        <v>7</v>
      </c>
      <c r="I776" s="35">
        <v>76</v>
      </c>
      <c r="J776" s="33">
        <v>7</v>
      </c>
      <c r="K776" s="34">
        <v>1</v>
      </c>
      <c r="L776" s="34">
        <v>6</v>
      </c>
    </row>
    <row r="777" spans="1:12" s="97" customFormat="1" ht="15.75" customHeight="1">
      <c r="A777" s="32">
        <v>7</v>
      </c>
      <c r="B777" s="33">
        <v>8</v>
      </c>
      <c r="C777" s="34">
        <v>6</v>
      </c>
      <c r="D777" s="34">
        <v>2</v>
      </c>
      <c r="E777" s="35">
        <v>42</v>
      </c>
      <c r="F777" s="33">
        <v>14</v>
      </c>
      <c r="G777" s="34">
        <v>5</v>
      </c>
      <c r="H777" s="34">
        <v>9</v>
      </c>
      <c r="I777" s="35">
        <v>77</v>
      </c>
      <c r="J777" s="33">
        <v>11</v>
      </c>
      <c r="K777" s="34">
        <v>6</v>
      </c>
      <c r="L777" s="34">
        <v>5</v>
      </c>
    </row>
    <row r="778" spans="1:12" s="97" customFormat="1" ht="15.75" customHeight="1">
      <c r="A778" s="32">
        <v>8</v>
      </c>
      <c r="B778" s="33">
        <v>5</v>
      </c>
      <c r="C778" s="34">
        <v>3</v>
      </c>
      <c r="D778" s="34">
        <v>2</v>
      </c>
      <c r="E778" s="35">
        <v>43</v>
      </c>
      <c r="F778" s="33">
        <v>19</v>
      </c>
      <c r="G778" s="34">
        <v>9</v>
      </c>
      <c r="H778" s="34">
        <v>10</v>
      </c>
      <c r="I778" s="35">
        <v>78</v>
      </c>
      <c r="J778" s="33">
        <v>12</v>
      </c>
      <c r="K778" s="34">
        <v>5</v>
      </c>
      <c r="L778" s="34">
        <v>7</v>
      </c>
    </row>
    <row r="779" spans="1:12" s="97" customFormat="1" ht="18" customHeight="1">
      <c r="A779" s="40">
        <v>9</v>
      </c>
      <c r="B779" s="44">
        <v>6</v>
      </c>
      <c r="C779" s="42">
        <v>3</v>
      </c>
      <c r="D779" s="42">
        <v>3</v>
      </c>
      <c r="E779" s="43">
        <v>44</v>
      </c>
      <c r="F779" s="44">
        <v>7</v>
      </c>
      <c r="G779" s="42">
        <v>3</v>
      </c>
      <c r="H779" s="42">
        <v>4</v>
      </c>
      <c r="I779" s="43">
        <v>79</v>
      </c>
      <c r="J779" s="44">
        <v>8</v>
      </c>
      <c r="K779" s="42">
        <v>3</v>
      </c>
      <c r="L779" s="42">
        <v>5</v>
      </c>
    </row>
    <row r="780" spans="1:12" s="31" customFormat="1" ht="25.5" customHeight="1">
      <c r="A780" s="23" t="s">
        <v>23</v>
      </c>
      <c r="B780" s="24">
        <v>42</v>
      </c>
      <c r="C780" s="24">
        <v>14</v>
      </c>
      <c r="D780" s="24">
        <v>28</v>
      </c>
      <c r="E780" s="25" t="s">
        <v>24</v>
      </c>
      <c r="F780" s="24">
        <v>71</v>
      </c>
      <c r="G780" s="24">
        <v>39</v>
      </c>
      <c r="H780" s="24">
        <v>32</v>
      </c>
      <c r="I780" s="25" t="s">
        <v>25</v>
      </c>
      <c r="J780" s="24">
        <v>21</v>
      </c>
      <c r="K780" s="24">
        <v>7</v>
      </c>
      <c r="L780" s="24">
        <v>14</v>
      </c>
    </row>
    <row r="781" spans="1:12" s="97" customFormat="1" ht="15.75" customHeight="1">
      <c r="A781" s="32">
        <v>10</v>
      </c>
      <c r="B781" s="33">
        <v>10</v>
      </c>
      <c r="C781" s="34">
        <v>1</v>
      </c>
      <c r="D781" s="34">
        <v>9</v>
      </c>
      <c r="E781" s="35">
        <v>45</v>
      </c>
      <c r="F781" s="33">
        <v>17</v>
      </c>
      <c r="G781" s="34">
        <v>7</v>
      </c>
      <c r="H781" s="34">
        <v>10</v>
      </c>
      <c r="I781" s="35">
        <v>80</v>
      </c>
      <c r="J781" s="33">
        <v>5</v>
      </c>
      <c r="K781" s="34">
        <v>1</v>
      </c>
      <c r="L781" s="34">
        <v>4</v>
      </c>
    </row>
    <row r="782" spans="1:12" s="97" customFormat="1" ht="15.75" customHeight="1">
      <c r="A782" s="32">
        <v>11</v>
      </c>
      <c r="B782" s="33">
        <v>9</v>
      </c>
      <c r="C782" s="34">
        <v>4</v>
      </c>
      <c r="D782" s="34">
        <v>5</v>
      </c>
      <c r="E782" s="35">
        <v>46</v>
      </c>
      <c r="F782" s="33">
        <v>15</v>
      </c>
      <c r="G782" s="34">
        <v>6</v>
      </c>
      <c r="H782" s="34">
        <v>9</v>
      </c>
      <c r="I782" s="35">
        <v>81</v>
      </c>
      <c r="J782" s="33">
        <v>5</v>
      </c>
      <c r="K782" s="34">
        <v>3</v>
      </c>
      <c r="L782" s="34">
        <v>2</v>
      </c>
    </row>
    <row r="783" spans="1:12" s="97" customFormat="1" ht="15.75" customHeight="1">
      <c r="A783" s="32">
        <v>12</v>
      </c>
      <c r="B783" s="33">
        <v>10</v>
      </c>
      <c r="C783" s="34">
        <v>5</v>
      </c>
      <c r="D783" s="34">
        <v>5</v>
      </c>
      <c r="E783" s="35">
        <v>47</v>
      </c>
      <c r="F783" s="33">
        <v>15</v>
      </c>
      <c r="G783" s="34">
        <v>11</v>
      </c>
      <c r="H783" s="34">
        <v>4</v>
      </c>
      <c r="I783" s="35">
        <v>82</v>
      </c>
      <c r="J783" s="33">
        <v>6</v>
      </c>
      <c r="K783" s="34">
        <v>1</v>
      </c>
      <c r="L783" s="34">
        <v>5</v>
      </c>
    </row>
    <row r="784" spans="1:12" s="97" customFormat="1" ht="15.75" customHeight="1">
      <c r="A784" s="32">
        <v>13</v>
      </c>
      <c r="B784" s="33">
        <v>4</v>
      </c>
      <c r="C784" s="34">
        <v>1</v>
      </c>
      <c r="D784" s="34">
        <v>3</v>
      </c>
      <c r="E784" s="35">
        <v>48</v>
      </c>
      <c r="F784" s="33">
        <v>16</v>
      </c>
      <c r="G784" s="34">
        <v>10</v>
      </c>
      <c r="H784" s="34">
        <v>6</v>
      </c>
      <c r="I784" s="35">
        <v>83</v>
      </c>
      <c r="J784" s="33">
        <v>3</v>
      </c>
      <c r="K784" s="34">
        <v>2</v>
      </c>
      <c r="L784" s="34">
        <v>1</v>
      </c>
    </row>
    <row r="785" spans="1:12" s="97" customFormat="1" ht="18" customHeight="1">
      <c r="A785" s="40">
        <v>14</v>
      </c>
      <c r="B785" s="44">
        <v>9</v>
      </c>
      <c r="C785" s="42">
        <v>3</v>
      </c>
      <c r="D785" s="42">
        <v>6</v>
      </c>
      <c r="E785" s="43">
        <v>49</v>
      </c>
      <c r="F785" s="44">
        <v>8</v>
      </c>
      <c r="G785" s="42">
        <v>5</v>
      </c>
      <c r="H785" s="42">
        <v>3</v>
      </c>
      <c r="I785" s="43">
        <v>84</v>
      </c>
      <c r="J785" s="44">
        <v>2</v>
      </c>
      <c r="K785" s="42">
        <v>0</v>
      </c>
      <c r="L785" s="42">
        <v>2</v>
      </c>
    </row>
    <row r="786" spans="1:12" s="31" customFormat="1" ht="25.5" customHeight="1">
      <c r="A786" s="23" t="s">
        <v>26</v>
      </c>
      <c r="B786" s="24">
        <v>38</v>
      </c>
      <c r="C786" s="24">
        <v>24</v>
      </c>
      <c r="D786" s="24">
        <v>14</v>
      </c>
      <c r="E786" s="25" t="s">
        <v>27</v>
      </c>
      <c r="F786" s="24">
        <v>53</v>
      </c>
      <c r="G786" s="24">
        <v>29</v>
      </c>
      <c r="H786" s="24">
        <v>24</v>
      </c>
      <c r="I786" s="25" t="s">
        <v>28</v>
      </c>
      <c r="J786" s="24">
        <v>15</v>
      </c>
      <c r="K786" s="24">
        <v>4</v>
      </c>
      <c r="L786" s="24">
        <v>11</v>
      </c>
    </row>
    <row r="787" spans="1:12" s="97" customFormat="1" ht="15.75" customHeight="1">
      <c r="A787" s="32">
        <v>15</v>
      </c>
      <c r="B787" s="33">
        <v>10</v>
      </c>
      <c r="C787" s="34">
        <v>8</v>
      </c>
      <c r="D787" s="34">
        <v>2</v>
      </c>
      <c r="E787" s="35">
        <v>50</v>
      </c>
      <c r="F787" s="33">
        <v>14</v>
      </c>
      <c r="G787" s="34">
        <v>7</v>
      </c>
      <c r="H787" s="34">
        <v>7</v>
      </c>
      <c r="I787" s="35">
        <v>85</v>
      </c>
      <c r="J787" s="33">
        <v>6</v>
      </c>
      <c r="K787" s="34">
        <v>2</v>
      </c>
      <c r="L787" s="34">
        <v>4</v>
      </c>
    </row>
    <row r="788" spans="1:12" s="97" customFormat="1" ht="15.75" customHeight="1">
      <c r="A788" s="32">
        <v>16</v>
      </c>
      <c r="B788" s="33">
        <v>4</v>
      </c>
      <c r="C788" s="34">
        <v>2</v>
      </c>
      <c r="D788" s="34">
        <v>2</v>
      </c>
      <c r="E788" s="35">
        <v>51</v>
      </c>
      <c r="F788" s="33">
        <v>4</v>
      </c>
      <c r="G788" s="34">
        <v>4</v>
      </c>
      <c r="H788" s="34">
        <v>0</v>
      </c>
      <c r="I788" s="35">
        <v>86</v>
      </c>
      <c r="J788" s="33">
        <v>3</v>
      </c>
      <c r="K788" s="34">
        <v>0</v>
      </c>
      <c r="L788" s="34">
        <v>3</v>
      </c>
    </row>
    <row r="789" spans="1:12" s="97" customFormat="1" ht="15.75" customHeight="1">
      <c r="A789" s="32">
        <v>17</v>
      </c>
      <c r="B789" s="33">
        <v>8</v>
      </c>
      <c r="C789" s="34">
        <v>5</v>
      </c>
      <c r="D789" s="34">
        <v>3</v>
      </c>
      <c r="E789" s="35">
        <v>52</v>
      </c>
      <c r="F789" s="33">
        <v>12</v>
      </c>
      <c r="G789" s="34">
        <v>8</v>
      </c>
      <c r="H789" s="34">
        <v>4</v>
      </c>
      <c r="I789" s="35">
        <v>87</v>
      </c>
      <c r="J789" s="33">
        <v>2</v>
      </c>
      <c r="K789" s="34">
        <v>1</v>
      </c>
      <c r="L789" s="34">
        <v>1</v>
      </c>
    </row>
    <row r="790" spans="1:12" s="97" customFormat="1" ht="15.75" customHeight="1">
      <c r="A790" s="32">
        <v>18</v>
      </c>
      <c r="B790" s="33">
        <v>10</v>
      </c>
      <c r="C790" s="34">
        <v>5</v>
      </c>
      <c r="D790" s="34">
        <v>5</v>
      </c>
      <c r="E790" s="35">
        <v>53</v>
      </c>
      <c r="F790" s="33">
        <v>9</v>
      </c>
      <c r="G790" s="34">
        <v>4</v>
      </c>
      <c r="H790" s="34">
        <v>5</v>
      </c>
      <c r="I790" s="35">
        <v>88</v>
      </c>
      <c r="J790" s="33">
        <v>2</v>
      </c>
      <c r="K790" s="34">
        <v>0</v>
      </c>
      <c r="L790" s="34">
        <v>2</v>
      </c>
    </row>
    <row r="791" spans="1:12" s="97" customFormat="1" ht="18" customHeight="1">
      <c r="A791" s="40">
        <v>19</v>
      </c>
      <c r="B791" s="44">
        <v>6</v>
      </c>
      <c r="C791" s="42">
        <v>4</v>
      </c>
      <c r="D791" s="42">
        <v>2</v>
      </c>
      <c r="E791" s="43">
        <v>54</v>
      </c>
      <c r="F791" s="44">
        <v>14</v>
      </c>
      <c r="G791" s="42">
        <v>6</v>
      </c>
      <c r="H791" s="42">
        <v>8</v>
      </c>
      <c r="I791" s="43">
        <v>89</v>
      </c>
      <c r="J791" s="44">
        <v>2</v>
      </c>
      <c r="K791" s="42">
        <v>1</v>
      </c>
      <c r="L791" s="42">
        <v>1</v>
      </c>
    </row>
    <row r="792" spans="1:12" s="31" customFormat="1" ht="25.5" customHeight="1">
      <c r="A792" s="23" t="s">
        <v>29</v>
      </c>
      <c r="B792" s="24">
        <v>46</v>
      </c>
      <c r="C792" s="24">
        <v>20</v>
      </c>
      <c r="D792" s="24">
        <v>26</v>
      </c>
      <c r="E792" s="25" t="s">
        <v>30</v>
      </c>
      <c r="F792" s="24">
        <v>61</v>
      </c>
      <c r="G792" s="24">
        <v>37</v>
      </c>
      <c r="H792" s="24">
        <v>24</v>
      </c>
      <c r="I792" s="25" t="s">
        <v>31</v>
      </c>
      <c r="J792" s="24">
        <v>5</v>
      </c>
      <c r="K792" s="24">
        <v>2</v>
      </c>
      <c r="L792" s="24">
        <v>3</v>
      </c>
    </row>
    <row r="793" spans="1:12" s="97" customFormat="1" ht="15.75" customHeight="1">
      <c r="A793" s="32">
        <v>20</v>
      </c>
      <c r="B793" s="33">
        <v>11</v>
      </c>
      <c r="C793" s="34">
        <v>3</v>
      </c>
      <c r="D793" s="34">
        <v>8</v>
      </c>
      <c r="E793" s="35">
        <v>55</v>
      </c>
      <c r="F793" s="33">
        <v>11</v>
      </c>
      <c r="G793" s="34">
        <v>7</v>
      </c>
      <c r="H793" s="34">
        <v>4</v>
      </c>
      <c r="I793" s="35">
        <v>90</v>
      </c>
      <c r="J793" s="33">
        <v>1</v>
      </c>
      <c r="K793" s="34">
        <v>0</v>
      </c>
      <c r="L793" s="34">
        <v>1</v>
      </c>
    </row>
    <row r="794" spans="1:12" s="97" customFormat="1" ht="15.75" customHeight="1">
      <c r="A794" s="32">
        <v>21</v>
      </c>
      <c r="B794" s="33">
        <v>10</v>
      </c>
      <c r="C794" s="34">
        <v>3</v>
      </c>
      <c r="D794" s="34">
        <v>7</v>
      </c>
      <c r="E794" s="35">
        <v>56</v>
      </c>
      <c r="F794" s="33">
        <v>14</v>
      </c>
      <c r="G794" s="34">
        <v>9</v>
      </c>
      <c r="H794" s="34">
        <v>5</v>
      </c>
      <c r="I794" s="35">
        <v>91</v>
      </c>
      <c r="J794" s="33">
        <v>0</v>
      </c>
      <c r="K794" s="34">
        <v>0</v>
      </c>
      <c r="L794" s="34">
        <v>0</v>
      </c>
    </row>
    <row r="795" spans="1:12" s="97" customFormat="1" ht="15.75" customHeight="1">
      <c r="A795" s="32">
        <v>22</v>
      </c>
      <c r="B795" s="33">
        <v>5</v>
      </c>
      <c r="C795" s="34">
        <v>2</v>
      </c>
      <c r="D795" s="34">
        <v>3</v>
      </c>
      <c r="E795" s="35">
        <v>57</v>
      </c>
      <c r="F795" s="33">
        <v>12</v>
      </c>
      <c r="G795" s="34">
        <v>8</v>
      </c>
      <c r="H795" s="34">
        <v>4</v>
      </c>
      <c r="I795" s="35">
        <v>92</v>
      </c>
      <c r="J795" s="33">
        <v>2</v>
      </c>
      <c r="K795" s="34">
        <v>1</v>
      </c>
      <c r="L795" s="34">
        <v>1</v>
      </c>
    </row>
    <row r="796" spans="1:12" s="97" customFormat="1" ht="15.75" customHeight="1">
      <c r="A796" s="32">
        <v>23</v>
      </c>
      <c r="B796" s="33">
        <v>11</v>
      </c>
      <c r="C796" s="34">
        <v>4</v>
      </c>
      <c r="D796" s="34">
        <v>7</v>
      </c>
      <c r="E796" s="35">
        <v>58</v>
      </c>
      <c r="F796" s="33">
        <v>13</v>
      </c>
      <c r="G796" s="34">
        <v>8</v>
      </c>
      <c r="H796" s="34">
        <v>5</v>
      </c>
      <c r="I796" s="35">
        <v>93</v>
      </c>
      <c r="J796" s="33">
        <v>0</v>
      </c>
      <c r="K796" s="34">
        <v>0</v>
      </c>
      <c r="L796" s="34">
        <v>0</v>
      </c>
    </row>
    <row r="797" spans="1:12" s="97" customFormat="1" ht="18" customHeight="1">
      <c r="A797" s="40">
        <v>24</v>
      </c>
      <c r="B797" s="44">
        <v>9</v>
      </c>
      <c r="C797" s="42">
        <v>8</v>
      </c>
      <c r="D797" s="42">
        <v>1</v>
      </c>
      <c r="E797" s="43">
        <v>59</v>
      </c>
      <c r="F797" s="44">
        <v>11</v>
      </c>
      <c r="G797" s="42">
        <v>5</v>
      </c>
      <c r="H797" s="42">
        <v>6</v>
      </c>
      <c r="I797" s="43">
        <v>94</v>
      </c>
      <c r="J797" s="44">
        <v>2</v>
      </c>
      <c r="K797" s="42">
        <v>1</v>
      </c>
      <c r="L797" s="42">
        <v>1</v>
      </c>
    </row>
    <row r="798" spans="1:12" s="31" customFormat="1" ht="25.5" customHeight="1">
      <c r="A798" s="23" t="s">
        <v>32</v>
      </c>
      <c r="B798" s="24">
        <v>33</v>
      </c>
      <c r="C798" s="24">
        <v>18</v>
      </c>
      <c r="D798" s="24">
        <v>15</v>
      </c>
      <c r="E798" s="25" t="s">
        <v>33</v>
      </c>
      <c r="F798" s="24">
        <v>51</v>
      </c>
      <c r="G798" s="24">
        <v>27</v>
      </c>
      <c r="H798" s="24">
        <v>24</v>
      </c>
      <c r="I798" s="64" t="s">
        <v>34</v>
      </c>
      <c r="J798" s="24">
        <v>1</v>
      </c>
      <c r="K798" s="24">
        <v>1</v>
      </c>
      <c r="L798" s="24">
        <v>0</v>
      </c>
    </row>
    <row r="799" spans="1:12" s="97" customFormat="1" ht="15.75" customHeight="1">
      <c r="A799" s="32">
        <v>25</v>
      </c>
      <c r="B799" s="33">
        <v>9</v>
      </c>
      <c r="C799" s="34">
        <v>4</v>
      </c>
      <c r="D799" s="34">
        <v>5</v>
      </c>
      <c r="E799" s="35">
        <v>60</v>
      </c>
      <c r="F799" s="33">
        <v>9</v>
      </c>
      <c r="G799" s="34">
        <v>4</v>
      </c>
      <c r="H799" s="34">
        <v>5</v>
      </c>
      <c r="I799" s="35">
        <v>95</v>
      </c>
      <c r="J799" s="33">
        <v>1</v>
      </c>
      <c r="K799" s="34">
        <v>1</v>
      </c>
      <c r="L799" s="34">
        <v>0</v>
      </c>
    </row>
    <row r="800" spans="1:12" s="97" customFormat="1" ht="15.75" customHeight="1">
      <c r="A800" s="32">
        <v>26</v>
      </c>
      <c r="B800" s="33">
        <v>4</v>
      </c>
      <c r="C800" s="34">
        <v>1</v>
      </c>
      <c r="D800" s="34">
        <v>3</v>
      </c>
      <c r="E800" s="35">
        <v>61</v>
      </c>
      <c r="F800" s="33">
        <v>12</v>
      </c>
      <c r="G800" s="34">
        <v>7</v>
      </c>
      <c r="H800" s="34">
        <v>5</v>
      </c>
      <c r="I800" s="35">
        <v>96</v>
      </c>
      <c r="J800" s="33">
        <v>0</v>
      </c>
      <c r="K800" s="34">
        <v>0</v>
      </c>
      <c r="L800" s="34">
        <v>0</v>
      </c>
    </row>
    <row r="801" spans="1:13" s="97" customFormat="1" ht="15.75" customHeight="1">
      <c r="A801" s="32">
        <v>27</v>
      </c>
      <c r="B801" s="33">
        <v>10</v>
      </c>
      <c r="C801" s="34">
        <v>5</v>
      </c>
      <c r="D801" s="34">
        <v>5</v>
      </c>
      <c r="E801" s="35">
        <v>62</v>
      </c>
      <c r="F801" s="33">
        <v>11</v>
      </c>
      <c r="G801" s="34">
        <v>5</v>
      </c>
      <c r="H801" s="34">
        <v>6</v>
      </c>
      <c r="I801" s="35">
        <v>97</v>
      </c>
      <c r="J801" s="33">
        <v>0</v>
      </c>
      <c r="K801" s="34">
        <v>0</v>
      </c>
      <c r="L801" s="34">
        <v>0</v>
      </c>
    </row>
    <row r="802" spans="1:13" s="97" customFormat="1" ht="15.75" customHeight="1">
      <c r="A802" s="32">
        <v>28</v>
      </c>
      <c r="B802" s="33">
        <v>6</v>
      </c>
      <c r="C802" s="34">
        <v>5</v>
      </c>
      <c r="D802" s="34">
        <v>1</v>
      </c>
      <c r="E802" s="35">
        <v>63</v>
      </c>
      <c r="F802" s="33">
        <v>11</v>
      </c>
      <c r="G802" s="34">
        <v>8</v>
      </c>
      <c r="H802" s="34">
        <v>3</v>
      </c>
      <c r="I802" s="35">
        <v>98</v>
      </c>
      <c r="J802" s="33">
        <v>0</v>
      </c>
      <c r="K802" s="34">
        <v>0</v>
      </c>
      <c r="L802" s="34">
        <v>0</v>
      </c>
    </row>
    <row r="803" spans="1:13" s="97" customFormat="1" ht="18" customHeight="1">
      <c r="A803" s="40">
        <v>29</v>
      </c>
      <c r="B803" s="44">
        <v>4</v>
      </c>
      <c r="C803" s="42">
        <v>3</v>
      </c>
      <c r="D803" s="42">
        <v>1</v>
      </c>
      <c r="E803" s="43">
        <v>64</v>
      </c>
      <c r="F803" s="44">
        <v>8</v>
      </c>
      <c r="G803" s="42">
        <v>3</v>
      </c>
      <c r="H803" s="42">
        <v>5</v>
      </c>
      <c r="I803" s="35">
        <v>99</v>
      </c>
      <c r="J803" s="33">
        <v>0</v>
      </c>
      <c r="K803" s="34">
        <v>0</v>
      </c>
      <c r="L803" s="34">
        <v>0</v>
      </c>
    </row>
    <row r="804" spans="1:13" s="31" customFormat="1" ht="25.5" customHeight="1">
      <c r="A804" s="23" t="s">
        <v>35</v>
      </c>
      <c r="B804" s="24">
        <v>42</v>
      </c>
      <c r="C804" s="24">
        <v>23</v>
      </c>
      <c r="D804" s="24">
        <v>19</v>
      </c>
      <c r="E804" s="25" t="s">
        <v>36</v>
      </c>
      <c r="F804" s="24">
        <v>65</v>
      </c>
      <c r="G804" s="24">
        <v>29</v>
      </c>
      <c r="H804" s="24">
        <v>36</v>
      </c>
      <c r="I804" s="68">
        <v>100</v>
      </c>
      <c r="J804" s="69">
        <v>0</v>
      </c>
      <c r="K804" s="70">
        <v>0</v>
      </c>
      <c r="L804" s="70">
        <v>0</v>
      </c>
    </row>
    <row r="805" spans="1:13" s="97" customFormat="1" ht="15.75" customHeight="1">
      <c r="A805" s="32">
        <v>30</v>
      </c>
      <c r="B805" s="33">
        <v>8</v>
      </c>
      <c r="C805" s="34">
        <v>6</v>
      </c>
      <c r="D805" s="34">
        <v>2</v>
      </c>
      <c r="E805" s="35">
        <v>65</v>
      </c>
      <c r="F805" s="33">
        <v>9</v>
      </c>
      <c r="G805" s="34">
        <v>6</v>
      </c>
      <c r="H805" s="34">
        <v>3</v>
      </c>
      <c r="I805" s="35">
        <v>101</v>
      </c>
      <c r="J805" s="33">
        <v>0</v>
      </c>
      <c r="K805" s="34">
        <v>0</v>
      </c>
      <c r="L805" s="34">
        <v>0</v>
      </c>
    </row>
    <row r="806" spans="1:13" s="97" customFormat="1" ht="15.75" customHeight="1">
      <c r="A806" s="32">
        <v>31</v>
      </c>
      <c r="B806" s="33">
        <v>12</v>
      </c>
      <c r="C806" s="34">
        <v>4</v>
      </c>
      <c r="D806" s="34">
        <v>8</v>
      </c>
      <c r="E806" s="35">
        <v>66</v>
      </c>
      <c r="F806" s="33">
        <v>8</v>
      </c>
      <c r="G806" s="34">
        <v>4</v>
      </c>
      <c r="H806" s="34">
        <v>4</v>
      </c>
      <c r="I806" s="35">
        <v>102</v>
      </c>
      <c r="J806" s="33">
        <v>0</v>
      </c>
      <c r="K806" s="34">
        <v>0</v>
      </c>
      <c r="L806" s="34">
        <v>0</v>
      </c>
    </row>
    <row r="807" spans="1:13" s="97" customFormat="1" ht="15.75" customHeight="1">
      <c r="A807" s="32">
        <v>32</v>
      </c>
      <c r="B807" s="33">
        <v>11</v>
      </c>
      <c r="C807" s="34">
        <v>6</v>
      </c>
      <c r="D807" s="34">
        <v>5</v>
      </c>
      <c r="E807" s="35">
        <v>67</v>
      </c>
      <c r="F807" s="33">
        <v>18</v>
      </c>
      <c r="G807" s="34">
        <v>8</v>
      </c>
      <c r="H807" s="34">
        <v>10</v>
      </c>
      <c r="I807" s="35">
        <v>103</v>
      </c>
      <c r="J807" s="33">
        <v>0</v>
      </c>
      <c r="K807" s="34">
        <v>0</v>
      </c>
      <c r="L807" s="34">
        <v>0</v>
      </c>
    </row>
    <row r="808" spans="1:13" s="97" customFormat="1" ht="15.75" customHeight="1">
      <c r="A808" s="32">
        <v>33</v>
      </c>
      <c r="B808" s="33">
        <v>4</v>
      </c>
      <c r="C808" s="34">
        <v>4</v>
      </c>
      <c r="D808" s="34">
        <v>0</v>
      </c>
      <c r="E808" s="35">
        <v>68</v>
      </c>
      <c r="F808" s="33">
        <v>15</v>
      </c>
      <c r="G808" s="34">
        <v>6</v>
      </c>
      <c r="H808" s="34">
        <v>9</v>
      </c>
      <c r="I808" s="72" t="s">
        <v>37</v>
      </c>
      <c r="J808" s="44">
        <v>0</v>
      </c>
      <c r="K808" s="42">
        <v>0</v>
      </c>
      <c r="L808" s="42">
        <v>0</v>
      </c>
    </row>
    <row r="809" spans="1:13" s="97" customFormat="1" ht="21" customHeight="1" thickBot="1">
      <c r="A809" s="74">
        <v>34</v>
      </c>
      <c r="B809" s="33">
        <v>7</v>
      </c>
      <c r="C809" s="34">
        <v>3</v>
      </c>
      <c r="D809" s="34">
        <v>4</v>
      </c>
      <c r="E809" s="35">
        <v>69</v>
      </c>
      <c r="F809" s="33">
        <v>15</v>
      </c>
      <c r="G809" s="34">
        <v>5</v>
      </c>
      <c r="H809" s="34">
        <v>10</v>
      </c>
      <c r="I809" s="75" t="s">
        <v>8</v>
      </c>
      <c r="J809" s="69">
        <v>802</v>
      </c>
      <c r="K809" s="69">
        <v>396</v>
      </c>
      <c r="L809" s="69">
        <v>406</v>
      </c>
    </row>
    <row r="810" spans="1:13" s="106" customFormat="1" ht="24" customHeight="1" thickTop="1" thickBot="1">
      <c r="A810" s="81" t="s">
        <v>38</v>
      </c>
      <c r="B810" s="82">
        <v>92</v>
      </c>
      <c r="C810" s="83">
        <v>43</v>
      </c>
      <c r="D810" s="83">
        <v>49</v>
      </c>
      <c r="E810" s="84" t="s">
        <v>39</v>
      </c>
      <c r="F810" s="83">
        <v>502</v>
      </c>
      <c r="G810" s="83">
        <v>263</v>
      </c>
      <c r="H810" s="83">
        <v>239</v>
      </c>
      <c r="I810" s="85" t="s">
        <v>40</v>
      </c>
      <c r="J810" s="83">
        <v>208</v>
      </c>
      <c r="K810" s="83">
        <v>90</v>
      </c>
      <c r="L810" s="83">
        <v>118</v>
      </c>
    </row>
    <row r="811" spans="1:13" s="13" customFormat="1" ht="24" customHeight="1" thickBot="1">
      <c r="A811" s="1"/>
      <c r="B811" s="2" t="s">
        <v>221</v>
      </c>
      <c r="C811" s="3"/>
      <c r="D811" s="4"/>
      <c r="E811" s="5"/>
      <c r="F811" s="6"/>
      <c r="G811" s="96" t="s">
        <v>238</v>
      </c>
      <c r="H811" s="6"/>
      <c r="I811" s="5"/>
      <c r="J811" s="6"/>
      <c r="K811" s="107" t="s">
        <v>134</v>
      </c>
      <c r="L811" s="9"/>
      <c r="M811" s="97" t="s">
        <v>267</v>
      </c>
    </row>
    <row r="812" spans="1:13" s="22" customFormat="1" ht="21" customHeight="1">
      <c r="A812" s="14" t="s">
        <v>4</v>
      </c>
      <c r="B812" s="15" t="s">
        <v>5</v>
      </c>
      <c r="C812" s="15" t="s">
        <v>6</v>
      </c>
      <c r="D812" s="16" t="s">
        <v>7</v>
      </c>
      <c r="E812" s="14" t="s">
        <v>4</v>
      </c>
      <c r="F812" s="15" t="s">
        <v>5</v>
      </c>
      <c r="G812" s="15" t="s">
        <v>6</v>
      </c>
      <c r="H812" s="16" t="s">
        <v>7</v>
      </c>
      <c r="I812" s="14" t="s">
        <v>4</v>
      </c>
      <c r="J812" s="15" t="s">
        <v>5</v>
      </c>
      <c r="K812" s="15" t="s">
        <v>6</v>
      </c>
      <c r="L812" s="17" t="s">
        <v>7</v>
      </c>
    </row>
    <row r="813" spans="1:13" s="31" customFormat="1" ht="25.5" customHeight="1">
      <c r="A813" s="23" t="s">
        <v>9</v>
      </c>
      <c r="B813" s="24">
        <v>46</v>
      </c>
      <c r="C813" s="24">
        <v>22</v>
      </c>
      <c r="D813" s="24">
        <v>24</v>
      </c>
      <c r="E813" s="25" t="s">
        <v>10</v>
      </c>
      <c r="F813" s="24">
        <v>79</v>
      </c>
      <c r="G813" s="24">
        <v>45</v>
      </c>
      <c r="H813" s="24">
        <v>34</v>
      </c>
      <c r="I813" s="25" t="s">
        <v>11</v>
      </c>
      <c r="J813" s="24">
        <v>50</v>
      </c>
      <c r="K813" s="24">
        <v>21</v>
      </c>
      <c r="L813" s="24">
        <v>29</v>
      </c>
    </row>
    <row r="814" spans="1:13" s="97" customFormat="1" ht="15.75" customHeight="1">
      <c r="A814" s="32">
        <v>0</v>
      </c>
      <c r="B814" s="33">
        <v>9</v>
      </c>
      <c r="C814" s="34">
        <v>2</v>
      </c>
      <c r="D814" s="34">
        <v>7</v>
      </c>
      <c r="E814" s="35">
        <v>35</v>
      </c>
      <c r="F814" s="33">
        <v>13</v>
      </c>
      <c r="G814" s="34">
        <v>8</v>
      </c>
      <c r="H814" s="34">
        <v>5</v>
      </c>
      <c r="I814" s="35">
        <v>70</v>
      </c>
      <c r="J814" s="33">
        <v>12</v>
      </c>
      <c r="K814" s="34">
        <v>6</v>
      </c>
      <c r="L814" s="34">
        <v>6</v>
      </c>
    </row>
    <row r="815" spans="1:13" s="97" customFormat="1" ht="15.75" customHeight="1">
      <c r="A815" s="32">
        <v>1</v>
      </c>
      <c r="B815" s="33">
        <v>6</v>
      </c>
      <c r="C815" s="34">
        <v>5</v>
      </c>
      <c r="D815" s="34">
        <v>1</v>
      </c>
      <c r="E815" s="35">
        <v>36</v>
      </c>
      <c r="F815" s="33">
        <v>17</v>
      </c>
      <c r="G815" s="34">
        <v>10</v>
      </c>
      <c r="H815" s="34">
        <v>7</v>
      </c>
      <c r="I815" s="35">
        <v>71</v>
      </c>
      <c r="J815" s="33">
        <v>9</v>
      </c>
      <c r="K815" s="34">
        <v>4</v>
      </c>
      <c r="L815" s="34">
        <v>5</v>
      </c>
    </row>
    <row r="816" spans="1:13" s="97" customFormat="1" ht="15.75" customHeight="1">
      <c r="A816" s="32">
        <v>2</v>
      </c>
      <c r="B816" s="33">
        <v>9</v>
      </c>
      <c r="C816" s="34">
        <v>6</v>
      </c>
      <c r="D816" s="34">
        <v>3</v>
      </c>
      <c r="E816" s="35">
        <v>37</v>
      </c>
      <c r="F816" s="33">
        <v>19</v>
      </c>
      <c r="G816" s="34">
        <v>7</v>
      </c>
      <c r="H816" s="34">
        <v>12</v>
      </c>
      <c r="I816" s="35">
        <v>72</v>
      </c>
      <c r="J816" s="33">
        <v>9</v>
      </c>
      <c r="K816" s="34">
        <v>5</v>
      </c>
      <c r="L816" s="34">
        <v>4</v>
      </c>
    </row>
    <row r="817" spans="1:12" s="97" customFormat="1" ht="15.75" customHeight="1">
      <c r="A817" s="32">
        <v>3</v>
      </c>
      <c r="B817" s="33">
        <v>7</v>
      </c>
      <c r="C817" s="34">
        <v>3</v>
      </c>
      <c r="D817" s="34">
        <v>4</v>
      </c>
      <c r="E817" s="35">
        <v>38</v>
      </c>
      <c r="F817" s="33">
        <v>16</v>
      </c>
      <c r="G817" s="34">
        <v>12</v>
      </c>
      <c r="H817" s="34">
        <v>4</v>
      </c>
      <c r="I817" s="35">
        <v>73</v>
      </c>
      <c r="J817" s="33">
        <v>6</v>
      </c>
      <c r="K817" s="34">
        <v>3</v>
      </c>
      <c r="L817" s="34">
        <v>3</v>
      </c>
    </row>
    <row r="818" spans="1:12" s="97" customFormat="1" ht="18" customHeight="1">
      <c r="A818" s="40">
        <v>4</v>
      </c>
      <c r="B818" s="41">
        <v>15</v>
      </c>
      <c r="C818" s="117">
        <v>6</v>
      </c>
      <c r="D818" s="117">
        <v>9</v>
      </c>
      <c r="E818" s="43">
        <v>39</v>
      </c>
      <c r="F818" s="44">
        <v>14</v>
      </c>
      <c r="G818" s="42">
        <v>8</v>
      </c>
      <c r="H818" s="42">
        <v>6</v>
      </c>
      <c r="I818" s="43">
        <v>74</v>
      </c>
      <c r="J818" s="44">
        <v>14</v>
      </c>
      <c r="K818" s="42">
        <v>3</v>
      </c>
      <c r="L818" s="42">
        <v>11</v>
      </c>
    </row>
    <row r="819" spans="1:12" s="31" customFormat="1" ht="25.5" customHeight="1">
      <c r="A819" s="23" t="s">
        <v>13</v>
      </c>
      <c r="B819" s="24">
        <v>43</v>
      </c>
      <c r="C819" s="24">
        <v>18</v>
      </c>
      <c r="D819" s="24">
        <v>25</v>
      </c>
      <c r="E819" s="25" t="s">
        <v>14</v>
      </c>
      <c r="F819" s="24">
        <v>90</v>
      </c>
      <c r="G819" s="24">
        <v>46</v>
      </c>
      <c r="H819" s="24">
        <v>44</v>
      </c>
      <c r="I819" s="25" t="s">
        <v>15</v>
      </c>
      <c r="J819" s="24">
        <v>58</v>
      </c>
      <c r="K819" s="24">
        <v>24</v>
      </c>
      <c r="L819" s="24">
        <v>34</v>
      </c>
    </row>
    <row r="820" spans="1:12" s="97" customFormat="1" ht="15.75" customHeight="1">
      <c r="A820" s="32">
        <v>5</v>
      </c>
      <c r="B820" s="33">
        <v>14</v>
      </c>
      <c r="C820" s="34">
        <v>6</v>
      </c>
      <c r="D820" s="34">
        <v>8</v>
      </c>
      <c r="E820" s="35">
        <v>40</v>
      </c>
      <c r="F820" s="33">
        <v>13</v>
      </c>
      <c r="G820" s="34">
        <v>7</v>
      </c>
      <c r="H820" s="34">
        <v>6</v>
      </c>
      <c r="I820" s="35">
        <v>75</v>
      </c>
      <c r="J820" s="33">
        <v>10</v>
      </c>
      <c r="K820" s="34">
        <v>4</v>
      </c>
      <c r="L820" s="34">
        <v>6</v>
      </c>
    </row>
    <row r="821" spans="1:12" s="97" customFormat="1" ht="15.75" customHeight="1">
      <c r="A821" s="32">
        <v>6</v>
      </c>
      <c r="B821" s="33">
        <v>9</v>
      </c>
      <c r="C821" s="34">
        <v>3</v>
      </c>
      <c r="D821" s="34">
        <v>6</v>
      </c>
      <c r="E821" s="35">
        <v>41</v>
      </c>
      <c r="F821" s="33">
        <v>13</v>
      </c>
      <c r="G821" s="34">
        <v>8</v>
      </c>
      <c r="H821" s="34">
        <v>5</v>
      </c>
      <c r="I821" s="35">
        <v>76</v>
      </c>
      <c r="J821" s="33">
        <v>9</v>
      </c>
      <c r="K821" s="34">
        <v>3</v>
      </c>
      <c r="L821" s="34">
        <v>6</v>
      </c>
    </row>
    <row r="822" spans="1:12" s="97" customFormat="1" ht="15.75" customHeight="1">
      <c r="A822" s="32">
        <v>7</v>
      </c>
      <c r="B822" s="33">
        <v>9</v>
      </c>
      <c r="C822" s="34">
        <v>5</v>
      </c>
      <c r="D822" s="34">
        <v>4</v>
      </c>
      <c r="E822" s="35">
        <v>42</v>
      </c>
      <c r="F822" s="33">
        <v>19</v>
      </c>
      <c r="G822" s="34">
        <v>9</v>
      </c>
      <c r="H822" s="34">
        <v>10</v>
      </c>
      <c r="I822" s="35">
        <v>77</v>
      </c>
      <c r="J822" s="33">
        <v>12</v>
      </c>
      <c r="K822" s="34">
        <v>6</v>
      </c>
      <c r="L822" s="34">
        <v>6</v>
      </c>
    </row>
    <row r="823" spans="1:12" s="97" customFormat="1" ht="15.75" customHeight="1">
      <c r="A823" s="32">
        <v>8</v>
      </c>
      <c r="B823" s="33">
        <v>6</v>
      </c>
      <c r="C823" s="34">
        <v>2</v>
      </c>
      <c r="D823" s="34">
        <v>4</v>
      </c>
      <c r="E823" s="35">
        <v>43</v>
      </c>
      <c r="F823" s="33">
        <v>24</v>
      </c>
      <c r="G823" s="34">
        <v>11</v>
      </c>
      <c r="H823" s="34">
        <v>13</v>
      </c>
      <c r="I823" s="35">
        <v>78</v>
      </c>
      <c r="J823" s="33">
        <v>8</v>
      </c>
      <c r="K823" s="34">
        <v>3</v>
      </c>
      <c r="L823" s="34">
        <v>5</v>
      </c>
    </row>
    <row r="824" spans="1:12" s="97" customFormat="1" ht="18" customHeight="1">
      <c r="A824" s="40">
        <v>9</v>
      </c>
      <c r="B824" s="44">
        <v>5</v>
      </c>
      <c r="C824" s="42">
        <v>2</v>
      </c>
      <c r="D824" s="42">
        <v>3</v>
      </c>
      <c r="E824" s="43">
        <v>44</v>
      </c>
      <c r="F824" s="44">
        <v>21</v>
      </c>
      <c r="G824" s="42">
        <v>11</v>
      </c>
      <c r="H824" s="42">
        <v>10</v>
      </c>
      <c r="I824" s="43">
        <v>79</v>
      </c>
      <c r="J824" s="44">
        <v>19</v>
      </c>
      <c r="K824" s="42">
        <v>8</v>
      </c>
      <c r="L824" s="42">
        <v>11</v>
      </c>
    </row>
    <row r="825" spans="1:12" s="31" customFormat="1" ht="25.5" customHeight="1">
      <c r="A825" s="23" t="s">
        <v>23</v>
      </c>
      <c r="B825" s="24">
        <v>28</v>
      </c>
      <c r="C825" s="24">
        <v>12</v>
      </c>
      <c r="D825" s="24">
        <v>16</v>
      </c>
      <c r="E825" s="25" t="s">
        <v>24</v>
      </c>
      <c r="F825" s="24">
        <v>82</v>
      </c>
      <c r="G825" s="24">
        <v>43</v>
      </c>
      <c r="H825" s="24">
        <v>39</v>
      </c>
      <c r="I825" s="25" t="s">
        <v>25</v>
      </c>
      <c r="J825" s="24">
        <v>58</v>
      </c>
      <c r="K825" s="24">
        <v>25</v>
      </c>
      <c r="L825" s="24">
        <v>33</v>
      </c>
    </row>
    <row r="826" spans="1:12" s="97" customFormat="1" ht="15.75" customHeight="1">
      <c r="A826" s="32">
        <v>10</v>
      </c>
      <c r="B826" s="33">
        <v>5</v>
      </c>
      <c r="C826" s="34">
        <v>3</v>
      </c>
      <c r="D826" s="34">
        <v>2</v>
      </c>
      <c r="E826" s="35">
        <v>45</v>
      </c>
      <c r="F826" s="33">
        <v>17</v>
      </c>
      <c r="G826" s="34">
        <v>10</v>
      </c>
      <c r="H826" s="34">
        <v>7</v>
      </c>
      <c r="I826" s="35">
        <v>80</v>
      </c>
      <c r="J826" s="33">
        <v>14</v>
      </c>
      <c r="K826" s="34">
        <v>6</v>
      </c>
      <c r="L826" s="34">
        <v>8</v>
      </c>
    </row>
    <row r="827" spans="1:12" s="97" customFormat="1" ht="15.75" customHeight="1">
      <c r="A827" s="32">
        <v>11</v>
      </c>
      <c r="B827" s="33">
        <v>3</v>
      </c>
      <c r="C827" s="34">
        <v>1</v>
      </c>
      <c r="D827" s="34">
        <v>2</v>
      </c>
      <c r="E827" s="35">
        <v>46</v>
      </c>
      <c r="F827" s="33">
        <v>13</v>
      </c>
      <c r="G827" s="34">
        <v>5</v>
      </c>
      <c r="H827" s="34">
        <v>8</v>
      </c>
      <c r="I827" s="35">
        <v>81</v>
      </c>
      <c r="J827" s="33">
        <v>9</v>
      </c>
      <c r="K827" s="34">
        <v>3</v>
      </c>
      <c r="L827" s="34">
        <v>6</v>
      </c>
    </row>
    <row r="828" spans="1:12" s="97" customFormat="1" ht="15.75" customHeight="1">
      <c r="A828" s="32">
        <v>12</v>
      </c>
      <c r="B828" s="33">
        <v>4</v>
      </c>
      <c r="C828" s="34">
        <v>3</v>
      </c>
      <c r="D828" s="34">
        <v>1</v>
      </c>
      <c r="E828" s="35">
        <v>47</v>
      </c>
      <c r="F828" s="33">
        <v>19</v>
      </c>
      <c r="G828" s="34">
        <v>9</v>
      </c>
      <c r="H828" s="34">
        <v>10</v>
      </c>
      <c r="I828" s="35">
        <v>82</v>
      </c>
      <c r="J828" s="33">
        <v>12</v>
      </c>
      <c r="K828" s="34">
        <v>6</v>
      </c>
      <c r="L828" s="34">
        <v>6</v>
      </c>
    </row>
    <row r="829" spans="1:12" s="97" customFormat="1" ht="15.75" customHeight="1">
      <c r="A829" s="32">
        <v>13</v>
      </c>
      <c r="B829" s="33">
        <v>6</v>
      </c>
      <c r="C829" s="34">
        <v>2</v>
      </c>
      <c r="D829" s="34">
        <v>4</v>
      </c>
      <c r="E829" s="35">
        <v>48</v>
      </c>
      <c r="F829" s="33">
        <v>9</v>
      </c>
      <c r="G829" s="34">
        <v>7</v>
      </c>
      <c r="H829" s="34">
        <v>2</v>
      </c>
      <c r="I829" s="35">
        <v>83</v>
      </c>
      <c r="J829" s="33">
        <v>14</v>
      </c>
      <c r="K829" s="34">
        <v>8</v>
      </c>
      <c r="L829" s="34">
        <v>6</v>
      </c>
    </row>
    <row r="830" spans="1:12" s="97" customFormat="1" ht="18" customHeight="1">
      <c r="A830" s="40">
        <v>14</v>
      </c>
      <c r="B830" s="44">
        <v>10</v>
      </c>
      <c r="C830" s="42">
        <v>3</v>
      </c>
      <c r="D830" s="42">
        <v>7</v>
      </c>
      <c r="E830" s="43">
        <v>49</v>
      </c>
      <c r="F830" s="44">
        <v>24</v>
      </c>
      <c r="G830" s="42">
        <v>12</v>
      </c>
      <c r="H830" s="42">
        <v>12</v>
      </c>
      <c r="I830" s="43">
        <v>84</v>
      </c>
      <c r="J830" s="44">
        <v>9</v>
      </c>
      <c r="K830" s="42">
        <v>2</v>
      </c>
      <c r="L830" s="42">
        <v>7</v>
      </c>
    </row>
    <row r="831" spans="1:12" s="31" customFormat="1" ht="25.5" customHeight="1">
      <c r="A831" s="23" t="s">
        <v>26</v>
      </c>
      <c r="B831" s="24">
        <v>32</v>
      </c>
      <c r="C831" s="24">
        <v>15</v>
      </c>
      <c r="D831" s="24">
        <v>17</v>
      </c>
      <c r="E831" s="25" t="s">
        <v>27</v>
      </c>
      <c r="F831" s="24">
        <v>67</v>
      </c>
      <c r="G831" s="24">
        <v>36</v>
      </c>
      <c r="H831" s="24">
        <v>31</v>
      </c>
      <c r="I831" s="25" t="s">
        <v>28</v>
      </c>
      <c r="J831" s="24">
        <v>31</v>
      </c>
      <c r="K831" s="24">
        <v>9</v>
      </c>
      <c r="L831" s="24">
        <v>22</v>
      </c>
    </row>
    <row r="832" spans="1:12" s="97" customFormat="1" ht="15.75" customHeight="1">
      <c r="A832" s="32">
        <v>15</v>
      </c>
      <c r="B832" s="33">
        <v>6</v>
      </c>
      <c r="C832" s="34">
        <v>3</v>
      </c>
      <c r="D832" s="34">
        <v>3</v>
      </c>
      <c r="E832" s="35">
        <v>50</v>
      </c>
      <c r="F832" s="33">
        <v>13</v>
      </c>
      <c r="G832" s="34">
        <v>7</v>
      </c>
      <c r="H832" s="34">
        <v>6</v>
      </c>
      <c r="I832" s="35">
        <v>85</v>
      </c>
      <c r="J832" s="33">
        <v>9</v>
      </c>
      <c r="K832" s="34">
        <v>3</v>
      </c>
      <c r="L832" s="34">
        <v>6</v>
      </c>
    </row>
    <row r="833" spans="1:12" s="97" customFormat="1" ht="15.75" customHeight="1">
      <c r="A833" s="32">
        <v>16</v>
      </c>
      <c r="B833" s="33">
        <v>3</v>
      </c>
      <c r="C833" s="34">
        <v>1</v>
      </c>
      <c r="D833" s="34">
        <v>2</v>
      </c>
      <c r="E833" s="35">
        <v>51</v>
      </c>
      <c r="F833" s="33">
        <v>11</v>
      </c>
      <c r="G833" s="34">
        <v>5</v>
      </c>
      <c r="H833" s="34">
        <v>6</v>
      </c>
      <c r="I833" s="35">
        <v>86</v>
      </c>
      <c r="J833" s="33">
        <v>7</v>
      </c>
      <c r="K833" s="34">
        <v>2</v>
      </c>
      <c r="L833" s="34">
        <v>5</v>
      </c>
    </row>
    <row r="834" spans="1:12" s="97" customFormat="1" ht="15.75" customHeight="1">
      <c r="A834" s="32">
        <v>17</v>
      </c>
      <c r="B834" s="33">
        <v>6</v>
      </c>
      <c r="C834" s="34">
        <v>4</v>
      </c>
      <c r="D834" s="34">
        <v>2</v>
      </c>
      <c r="E834" s="35">
        <v>52</v>
      </c>
      <c r="F834" s="33">
        <v>19</v>
      </c>
      <c r="G834" s="34">
        <v>9</v>
      </c>
      <c r="H834" s="34">
        <v>10</v>
      </c>
      <c r="I834" s="35">
        <v>87</v>
      </c>
      <c r="J834" s="33">
        <v>5</v>
      </c>
      <c r="K834" s="34">
        <v>2</v>
      </c>
      <c r="L834" s="34">
        <v>3</v>
      </c>
    </row>
    <row r="835" spans="1:12" s="97" customFormat="1" ht="15.75" customHeight="1">
      <c r="A835" s="32">
        <v>18</v>
      </c>
      <c r="B835" s="33">
        <v>9</v>
      </c>
      <c r="C835" s="34">
        <v>3</v>
      </c>
      <c r="D835" s="34">
        <v>6</v>
      </c>
      <c r="E835" s="35">
        <v>53</v>
      </c>
      <c r="F835" s="33">
        <v>10</v>
      </c>
      <c r="G835" s="34">
        <v>6</v>
      </c>
      <c r="H835" s="34">
        <v>4</v>
      </c>
      <c r="I835" s="35">
        <v>88</v>
      </c>
      <c r="J835" s="33">
        <v>7</v>
      </c>
      <c r="K835" s="34">
        <v>1</v>
      </c>
      <c r="L835" s="34">
        <v>6</v>
      </c>
    </row>
    <row r="836" spans="1:12" s="97" customFormat="1" ht="18" customHeight="1">
      <c r="A836" s="40">
        <v>19</v>
      </c>
      <c r="B836" s="44">
        <v>8</v>
      </c>
      <c r="C836" s="42">
        <v>4</v>
      </c>
      <c r="D836" s="42">
        <v>4</v>
      </c>
      <c r="E836" s="43">
        <v>54</v>
      </c>
      <c r="F836" s="44">
        <v>14</v>
      </c>
      <c r="G836" s="42">
        <v>9</v>
      </c>
      <c r="H836" s="42">
        <v>5</v>
      </c>
      <c r="I836" s="43">
        <v>89</v>
      </c>
      <c r="J836" s="44">
        <v>3</v>
      </c>
      <c r="K836" s="42">
        <v>1</v>
      </c>
      <c r="L836" s="42">
        <v>2</v>
      </c>
    </row>
    <row r="837" spans="1:12" s="31" customFormat="1" ht="25.5" customHeight="1">
      <c r="A837" s="23" t="s">
        <v>29</v>
      </c>
      <c r="B837" s="24">
        <v>46</v>
      </c>
      <c r="C837" s="24">
        <v>25</v>
      </c>
      <c r="D837" s="24">
        <v>21</v>
      </c>
      <c r="E837" s="25" t="s">
        <v>30</v>
      </c>
      <c r="F837" s="24">
        <v>66</v>
      </c>
      <c r="G837" s="24">
        <v>39</v>
      </c>
      <c r="H837" s="24">
        <v>27</v>
      </c>
      <c r="I837" s="25" t="s">
        <v>31</v>
      </c>
      <c r="J837" s="24">
        <v>14</v>
      </c>
      <c r="K837" s="24">
        <v>3</v>
      </c>
      <c r="L837" s="24">
        <v>11</v>
      </c>
    </row>
    <row r="838" spans="1:12" s="97" customFormat="1" ht="15.75" customHeight="1">
      <c r="A838" s="32">
        <v>20</v>
      </c>
      <c r="B838" s="33">
        <v>9</v>
      </c>
      <c r="C838" s="34">
        <v>5</v>
      </c>
      <c r="D838" s="34">
        <v>4</v>
      </c>
      <c r="E838" s="35">
        <v>55</v>
      </c>
      <c r="F838" s="33">
        <v>14</v>
      </c>
      <c r="G838" s="34">
        <v>7</v>
      </c>
      <c r="H838" s="34">
        <v>7</v>
      </c>
      <c r="I838" s="35">
        <v>90</v>
      </c>
      <c r="J838" s="33">
        <v>3</v>
      </c>
      <c r="K838" s="34">
        <v>1</v>
      </c>
      <c r="L838" s="34">
        <v>2</v>
      </c>
    </row>
    <row r="839" spans="1:12" s="97" customFormat="1" ht="15.75" customHeight="1">
      <c r="A839" s="32">
        <v>21</v>
      </c>
      <c r="B839" s="33">
        <v>8</v>
      </c>
      <c r="C839" s="34">
        <v>5</v>
      </c>
      <c r="D839" s="34">
        <v>3</v>
      </c>
      <c r="E839" s="35">
        <v>56</v>
      </c>
      <c r="F839" s="33">
        <v>16</v>
      </c>
      <c r="G839" s="34">
        <v>8</v>
      </c>
      <c r="H839" s="34">
        <v>8</v>
      </c>
      <c r="I839" s="35">
        <v>91</v>
      </c>
      <c r="J839" s="33">
        <v>3</v>
      </c>
      <c r="K839" s="34">
        <v>0</v>
      </c>
      <c r="L839" s="34">
        <v>3</v>
      </c>
    </row>
    <row r="840" spans="1:12" s="97" customFormat="1" ht="15.75" customHeight="1">
      <c r="A840" s="32">
        <v>22</v>
      </c>
      <c r="B840" s="33">
        <v>12</v>
      </c>
      <c r="C840" s="34">
        <v>6</v>
      </c>
      <c r="D840" s="34">
        <v>6</v>
      </c>
      <c r="E840" s="35">
        <v>57</v>
      </c>
      <c r="F840" s="33">
        <v>10</v>
      </c>
      <c r="G840" s="34">
        <v>8</v>
      </c>
      <c r="H840" s="34">
        <v>2</v>
      </c>
      <c r="I840" s="35">
        <v>92</v>
      </c>
      <c r="J840" s="33">
        <v>4</v>
      </c>
      <c r="K840" s="34">
        <v>1</v>
      </c>
      <c r="L840" s="34">
        <v>3</v>
      </c>
    </row>
    <row r="841" spans="1:12" s="97" customFormat="1" ht="15.75" customHeight="1">
      <c r="A841" s="32">
        <v>23</v>
      </c>
      <c r="B841" s="33">
        <v>7</v>
      </c>
      <c r="C841" s="34">
        <v>2</v>
      </c>
      <c r="D841" s="34">
        <v>5</v>
      </c>
      <c r="E841" s="35">
        <v>58</v>
      </c>
      <c r="F841" s="33">
        <v>13</v>
      </c>
      <c r="G841" s="34">
        <v>7</v>
      </c>
      <c r="H841" s="34">
        <v>6</v>
      </c>
      <c r="I841" s="35">
        <v>93</v>
      </c>
      <c r="J841" s="33">
        <v>1</v>
      </c>
      <c r="K841" s="34">
        <v>0</v>
      </c>
      <c r="L841" s="34">
        <v>1</v>
      </c>
    </row>
    <row r="842" spans="1:12" s="97" customFormat="1" ht="18" customHeight="1">
      <c r="A842" s="40">
        <v>24</v>
      </c>
      <c r="B842" s="44">
        <v>10</v>
      </c>
      <c r="C842" s="42">
        <v>7</v>
      </c>
      <c r="D842" s="42">
        <v>3</v>
      </c>
      <c r="E842" s="43">
        <v>59</v>
      </c>
      <c r="F842" s="44">
        <v>13</v>
      </c>
      <c r="G842" s="42">
        <v>9</v>
      </c>
      <c r="H842" s="42">
        <v>4</v>
      </c>
      <c r="I842" s="43">
        <v>94</v>
      </c>
      <c r="J842" s="44">
        <v>3</v>
      </c>
      <c r="K842" s="42">
        <v>1</v>
      </c>
      <c r="L842" s="42">
        <v>2</v>
      </c>
    </row>
    <row r="843" spans="1:12" s="31" customFormat="1" ht="25.5" customHeight="1">
      <c r="A843" s="23" t="s">
        <v>32</v>
      </c>
      <c r="B843" s="24">
        <v>42</v>
      </c>
      <c r="C843" s="24">
        <v>16</v>
      </c>
      <c r="D843" s="24">
        <v>26</v>
      </c>
      <c r="E843" s="25" t="s">
        <v>33</v>
      </c>
      <c r="F843" s="24">
        <v>46</v>
      </c>
      <c r="G843" s="24">
        <v>21</v>
      </c>
      <c r="H843" s="24">
        <v>25</v>
      </c>
      <c r="I843" s="64" t="s">
        <v>34</v>
      </c>
      <c r="J843" s="24">
        <v>4</v>
      </c>
      <c r="K843" s="24">
        <v>0</v>
      </c>
      <c r="L843" s="24">
        <v>4</v>
      </c>
    </row>
    <row r="844" spans="1:12" s="97" customFormat="1" ht="15.75" customHeight="1">
      <c r="A844" s="32">
        <v>25</v>
      </c>
      <c r="B844" s="33">
        <v>8</v>
      </c>
      <c r="C844" s="34">
        <v>4</v>
      </c>
      <c r="D844" s="34">
        <v>4</v>
      </c>
      <c r="E844" s="35">
        <v>60</v>
      </c>
      <c r="F844" s="33">
        <v>5</v>
      </c>
      <c r="G844" s="34">
        <v>1</v>
      </c>
      <c r="H844" s="34">
        <v>4</v>
      </c>
      <c r="I844" s="35">
        <v>95</v>
      </c>
      <c r="J844" s="33">
        <v>0</v>
      </c>
      <c r="K844" s="34">
        <v>0</v>
      </c>
      <c r="L844" s="34">
        <v>0</v>
      </c>
    </row>
    <row r="845" spans="1:12" s="97" customFormat="1" ht="15.75" customHeight="1">
      <c r="A845" s="32">
        <v>26</v>
      </c>
      <c r="B845" s="33">
        <v>7</v>
      </c>
      <c r="C845" s="34">
        <v>2</v>
      </c>
      <c r="D845" s="34">
        <v>5</v>
      </c>
      <c r="E845" s="35">
        <v>61</v>
      </c>
      <c r="F845" s="33">
        <v>9</v>
      </c>
      <c r="G845" s="34">
        <v>4</v>
      </c>
      <c r="H845" s="34">
        <v>5</v>
      </c>
      <c r="I845" s="35">
        <v>96</v>
      </c>
      <c r="J845" s="33">
        <v>1</v>
      </c>
      <c r="K845" s="34">
        <v>0</v>
      </c>
      <c r="L845" s="34">
        <v>1</v>
      </c>
    </row>
    <row r="846" spans="1:12" s="97" customFormat="1" ht="15.75" customHeight="1">
      <c r="A846" s="32">
        <v>27</v>
      </c>
      <c r="B846" s="33">
        <v>8</v>
      </c>
      <c r="C846" s="34">
        <v>1</v>
      </c>
      <c r="D846" s="34">
        <v>7</v>
      </c>
      <c r="E846" s="35">
        <v>62</v>
      </c>
      <c r="F846" s="33">
        <v>12</v>
      </c>
      <c r="G846" s="34">
        <v>7</v>
      </c>
      <c r="H846" s="34">
        <v>5</v>
      </c>
      <c r="I846" s="35">
        <v>97</v>
      </c>
      <c r="J846" s="33">
        <v>0</v>
      </c>
      <c r="K846" s="34">
        <v>0</v>
      </c>
      <c r="L846" s="34">
        <v>0</v>
      </c>
    </row>
    <row r="847" spans="1:12" s="97" customFormat="1" ht="15.75" customHeight="1">
      <c r="A847" s="32">
        <v>28</v>
      </c>
      <c r="B847" s="33">
        <v>9</v>
      </c>
      <c r="C847" s="34">
        <v>3</v>
      </c>
      <c r="D847" s="34">
        <v>6</v>
      </c>
      <c r="E847" s="35">
        <v>63</v>
      </c>
      <c r="F847" s="33">
        <v>11</v>
      </c>
      <c r="G847" s="34">
        <v>4</v>
      </c>
      <c r="H847" s="34">
        <v>7</v>
      </c>
      <c r="I847" s="35">
        <v>98</v>
      </c>
      <c r="J847" s="33">
        <v>1</v>
      </c>
      <c r="K847" s="34">
        <v>0</v>
      </c>
      <c r="L847" s="34">
        <v>1</v>
      </c>
    </row>
    <row r="848" spans="1:12" s="97" customFormat="1" ht="18" customHeight="1">
      <c r="A848" s="40">
        <v>29</v>
      </c>
      <c r="B848" s="44">
        <v>10</v>
      </c>
      <c r="C848" s="42">
        <v>6</v>
      </c>
      <c r="D848" s="42">
        <v>4</v>
      </c>
      <c r="E848" s="43">
        <v>64</v>
      </c>
      <c r="F848" s="44">
        <v>9</v>
      </c>
      <c r="G848" s="42">
        <v>5</v>
      </c>
      <c r="H848" s="42">
        <v>4</v>
      </c>
      <c r="I848" s="35">
        <v>99</v>
      </c>
      <c r="J848" s="33">
        <v>0</v>
      </c>
      <c r="K848" s="34">
        <v>0</v>
      </c>
      <c r="L848" s="34">
        <v>0</v>
      </c>
    </row>
    <row r="849" spans="1:13" s="31" customFormat="1" ht="25.5" customHeight="1">
      <c r="A849" s="23" t="s">
        <v>35</v>
      </c>
      <c r="B849" s="24">
        <v>68</v>
      </c>
      <c r="C849" s="24">
        <v>36</v>
      </c>
      <c r="D849" s="24">
        <v>32</v>
      </c>
      <c r="E849" s="25" t="s">
        <v>36</v>
      </c>
      <c r="F849" s="24">
        <v>77</v>
      </c>
      <c r="G849" s="24">
        <v>40</v>
      </c>
      <c r="H849" s="24">
        <v>37</v>
      </c>
      <c r="I849" s="68">
        <v>100</v>
      </c>
      <c r="J849" s="69">
        <v>1</v>
      </c>
      <c r="K849" s="70">
        <v>0</v>
      </c>
      <c r="L849" s="70">
        <v>1</v>
      </c>
    </row>
    <row r="850" spans="1:13" s="97" customFormat="1" ht="15.75" customHeight="1">
      <c r="A850" s="32">
        <v>30</v>
      </c>
      <c r="B850" s="33">
        <v>14</v>
      </c>
      <c r="C850" s="34">
        <v>5</v>
      </c>
      <c r="D850" s="34">
        <v>9</v>
      </c>
      <c r="E850" s="35">
        <v>65</v>
      </c>
      <c r="F850" s="33">
        <v>10</v>
      </c>
      <c r="G850" s="34">
        <v>6</v>
      </c>
      <c r="H850" s="34">
        <v>4</v>
      </c>
      <c r="I850" s="35">
        <v>101</v>
      </c>
      <c r="J850" s="33">
        <v>1</v>
      </c>
      <c r="K850" s="34">
        <v>0</v>
      </c>
      <c r="L850" s="34">
        <v>1</v>
      </c>
    </row>
    <row r="851" spans="1:13" s="97" customFormat="1" ht="15.75" customHeight="1">
      <c r="A851" s="32">
        <v>31</v>
      </c>
      <c r="B851" s="33">
        <v>14</v>
      </c>
      <c r="C851" s="34">
        <v>7</v>
      </c>
      <c r="D851" s="34">
        <v>7</v>
      </c>
      <c r="E851" s="35">
        <v>66</v>
      </c>
      <c r="F851" s="33">
        <v>17</v>
      </c>
      <c r="G851" s="34">
        <v>9</v>
      </c>
      <c r="H851" s="34">
        <v>8</v>
      </c>
      <c r="I851" s="35">
        <v>102</v>
      </c>
      <c r="J851" s="33">
        <v>0</v>
      </c>
      <c r="K851" s="34">
        <v>0</v>
      </c>
      <c r="L851" s="34">
        <v>0</v>
      </c>
    </row>
    <row r="852" spans="1:13" s="97" customFormat="1" ht="15.75" customHeight="1">
      <c r="A852" s="32">
        <v>32</v>
      </c>
      <c r="B852" s="33">
        <v>7</v>
      </c>
      <c r="C852" s="34">
        <v>5</v>
      </c>
      <c r="D852" s="34">
        <v>2</v>
      </c>
      <c r="E852" s="35">
        <v>67</v>
      </c>
      <c r="F852" s="33">
        <v>16</v>
      </c>
      <c r="G852" s="34">
        <v>9</v>
      </c>
      <c r="H852" s="34">
        <v>7</v>
      </c>
      <c r="I852" s="35">
        <v>103</v>
      </c>
      <c r="J852" s="33">
        <v>0</v>
      </c>
      <c r="K852" s="34">
        <v>0</v>
      </c>
      <c r="L852" s="34">
        <v>0</v>
      </c>
    </row>
    <row r="853" spans="1:13" s="97" customFormat="1" ht="15.75" customHeight="1">
      <c r="A853" s="32">
        <v>33</v>
      </c>
      <c r="B853" s="33">
        <v>19</v>
      </c>
      <c r="C853" s="34">
        <v>10</v>
      </c>
      <c r="D853" s="34">
        <v>9</v>
      </c>
      <c r="E853" s="35">
        <v>68</v>
      </c>
      <c r="F853" s="33">
        <v>19</v>
      </c>
      <c r="G853" s="34">
        <v>9</v>
      </c>
      <c r="H853" s="34">
        <v>10</v>
      </c>
      <c r="I853" s="72" t="s">
        <v>37</v>
      </c>
      <c r="J853" s="44">
        <v>0</v>
      </c>
      <c r="K853" s="42">
        <v>0</v>
      </c>
      <c r="L853" s="42">
        <v>0</v>
      </c>
    </row>
    <row r="854" spans="1:13" s="97" customFormat="1" ht="21" customHeight="1" thickBot="1">
      <c r="A854" s="74">
        <v>34</v>
      </c>
      <c r="B854" s="33">
        <v>14</v>
      </c>
      <c r="C854" s="34">
        <v>9</v>
      </c>
      <c r="D854" s="34">
        <v>5</v>
      </c>
      <c r="E854" s="35">
        <v>69</v>
      </c>
      <c r="F854" s="33">
        <v>15</v>
      </c>
      <c r="G854" s="34">
        <v>7</v>
      </c>
      <c r="H854" s="34">
        <v>8</v>
      </c>
      <c r="I854" s="75" t="s">
        <v>8</v>
      </c>
      <c r="J854" s="69">
        <v>1027</v>
      </c>
      <c r="K854" s="69">
        <v>496</v>
      </c>
      <c r="L854" s="69">
        <v>531</v>
      </c>
    </row>
    <row r="855" spans="1:13" s="106" customFormat="1" ht="24" customHeight="1" thickTop="1" thickBot="1">
      <c r="A855" s="81" t="s">
        <v>38</v>
      </c>
      <c r="B855" s="82">
        <v>117</v>
      </c>
      <c r="C855" s="83">
        <v>52</v>
      </c>
      <c r="D855" s="83">
        <v>65</v>
      </c>
      <c r="E855" s="84" t="s">
        <v>39</v>
      </c>
      <c r="F855" s="83">
        <v>618</v>
      </c>
      <c r="G855" s="83">
        <v>322</v>
      </c>
      <c r="H855" s="83">
        <v>296</v>
      </c>
      <c r="I855" s="85" t="s">
        <v>40</v>
      </c>
      <c r="J855" s="83">
        <v>292</v>
      </c>
      <c r="K855" s="83">
        <v>122</v>
      </c>
      <c r="L855" s="83">
        <v>170</v>
      </c>
    </row>
    <row r="856" spans="1:13" s="13" customFormat="1" ht="24" customHeight="1" thickBot="1">
      <c r="A856" s="1"/>
      <c r="B856" s="2" t="s">
        <v>221</v>
      </c>
      <c r="C856" s="3"/>
      <c r="D856" s="4"/>
      <c r="E856" s="5"/>
      <c r="F856" s="6"/>
      <c r="G856" s="96" t="s">
        <v>238</v>
      </c>
      <c r="H856" s="6"/>
      <c r="I856" s="5"/>
      <c r="J856" s="6"/>
      <c r="K856" s="107" t="s">
        <v>135</v>
      </c>
      <c r="L856" s="9"/>
      <c r="M856" s="97" t="s">
        <v>268</v>
      </c>
    </row>
    <row r="857" spans="1:13" s="22" customFormat="1" ht="21" customHeight="1">
      <c r="A857" s="14" t="s">
        <v>4</v>
      </c>
      <c r="B857" s="15" t="s">
        <v>5</v>
      </c>
      <c r="C857" s="15" t="s">
        <v>6</v>
      </c>
      <c r="D857" s="16" t="s">
        <v>7</v>
      </c>
      <c r="E857" s="14" t="s">
        <v>4</v>
      </c>
      <c r="F857" s="15" t="s">
        <v>5</v>
      </c>
      <c r="G857" s="15" t="s">
        <v>6</v>
      </c>
      <c r="H857" s="16" t="s">
        <v>7</v>
      </c>
      <c r="I857" s="14" t="s">
        <v>4</v>
      </c>
      <c r="J857" s="15" t="s">
        <v>5</v>
      </c>
      <c r="K857" s="15" t="s">
        <v>6</v>
      </c>
      <c r="L857" s="17" t="s">
        <v>7</v>
      </c>
    </row>
    <row r="858" spans="1:13" s="31" customFormat="1" ht="25.5" customHeight="1">
      <c r="A858" s="23" t="s">
        <v>9</v>
      </c>
      <c r="B858" s="24">
        <v>20</v>
      </c>
      <c r="C858" s="24">
        <v>10</v>
      </c>
      <c r="D858" s="24">
        <v>10</v>
      </c>
      <c r="E858" s="25" t="s">
        <v>10</v>
      </c>
      <c r="F858" s="24">
        <v>32</v>
      </c>
      <c r="G858" s="24">
        <v>14</v>
      </c>
      <c r="H858" s="24">
        <v>18</v>
      </c>
      <c r="I858" s="25" t="s">
        <v>11</v>
      </c>
      <c r="J858" s="24">
        <v>33</v>
      </c>
      <c r="K858" s="24">
        <v>16</v>
      </c>
      <c r="L858" s="24">
        <v>17</v>
      </c>
    </row>
    <row r="859" spans="1:13" s="97" customFormat="1" ht="15.75" customHeight="1">
      <c r="A859" s="32">
        <v>0</v>
      </c>
      <c r="B859" s="33">
        <v>6</v>
      </c>
      <c r="C859" s="34">
        <v>3</v>
      </c>
      <c r="D859" s="34">
        <v>3</v>
      </c>
      <c r="E859" s="35">
        <v>35</v>
      </c>
      <c r="F859" s="33">
        <v>9</v>
      </c>
      <c r="G859" s="34">
        <v>6</v>
      </c>
      <c r="H859" s="34">
        <v>3</v>
      </c>
      <c r="I859" s="35">
        <v>70</v>
      </c>
      <c r="J859" s="33">
        <v>8</v>
      </c>
      <c r="K859" s="34">
        <v>3</v>
      </c>
      <c r="L859" s="34">
        <v>5</v>
      </c>
    </row>
    <row r="860" spans="1:13" s="97" customFormat="1" ht="15.75" customHeight="1">
      <c r="A860" s="32">
        <v>1</v>
      </c>
      <c r="B860" s="33">
        <v>1</v>
      </c>
      <c r="C860" s="34">
        <v>1</v>
      </c>
      <c r="D860" s="34">
        <v>0</v>
      </c>
      <c r="E860" s="35">
        <v>36</v>
      </c>
      <c r="F860" s="33">
        <v>8</v>
      </c>
      <c r="G860" s="34">
        <v>2</v>
      </c>
      <c r="H860" s="34">
        <v>6</v>
      </c>
      <c r="I860" s="35">
        <v>71</v>
      </c>
      <c r="J860" s="33">
        <v>10</v>
      </c>
      <c r="K860" s="34">
        <v>5</v>
      </c>
      <c r="L860" s="34">
        <v>5</v>
      </c>
    </row>
    <row r="861" spans="1:13" s="97" customFormat="1" ht="15.75" customHeight="1">
      <c r="A861" s="32">
        <v>2</v>
      </c>
      <c r="B861" s="33">
        <v>6</v>
      </c>
      <c r="C861" s="34">
        <v>2</v>
      </c>
      <c r="D861" s="34">
        <v>4</v>
      </c>
      <c r="E861" s="35">
        <v>37</v>
      </c>
      <c r="F861" s="33">
        <v>5</v>
      </c>
      <c r="G861" s="34">
        <v>3</v>
      </c>
      <c r="H861" s="34">
        <v>2</v>
      </c>
      <c r="I861" s="35">
        <v>72</v>
      </c>
      <c r="J861" s="33">
        <v>5</v>
      </c>
      <c r="K861" s="34">
        <v>2</v>
      </c>
      <c r="L861" s="34">
        <v>3</v>
      </c>
    </row>
    <row r="862" spans="1:13" s="97" customFormat="1" ht="15.75" customHeight="1">
      <c r="A862" s="32">
        <v>3</v>
      </c>
      <c r="B862" s="33">
        <v>2</v>
      </c>
      <c r="C862" s="34">
        <v>1</v>
      </c>
      <c r="D862" s="34">
        <v>1</v>
      </c>
      <c r="E862" s="35">
        <v>38</v>
      </c>
      <c r="F862" s="33">
        <v>3</v>
      </c>
      <c r="G862" s="34">
        <v>1</v>
      </c>
      <c r="H862" s="34">
        <v>2</v>
      </c>
      <c r="I862" s="35">
        <v>73</v>
      </c>
      <c r="J862" s="33">
        <v>3</v>
      </c>
      <c r="K862" s="34">
        <v>3</v>
      </c>
      <c r="L862" s="34">
        <v>0</v>
      </c>
    </row>
    <row r="863" spans="1:13" s="97" customFormat="1" ht="18" customHeight="1">
      <c r="A863" s="40">
        <v>4</v>
      </c>
      <c r="B863" s="41">
        <v>5</v>
      </c>
      <c r="C863" s="42">
        <v>3</v>
      </c>
      <c r="D863" s="42">
        <v>2</v>
      </c>
      <c r="E863" s="43">
        <v>39</v>
      </c>
      <c r="F863" s="44">
        <v>7</v>
      </c>
      <c r="G863" s="42">
        <v>2</v>
      </c>
      <c r="H863" s="42">
        <v>5</v>
      </c>
      <c r="I863" s="43">
        <v>74</v>
      </c>
      <c r="J863" s="44">
        <v>7</v>
      </c>
      <c r="K863" s="42">
        <v>3</v>
      </c>
      <c r="L863" s="42">
        <v>4</v>
      </c>
    </row>
    <row r="864" spans="1:13" s="31" customFormat="1" ht="25.5" customHeight="1">
      <c r="A864" s="23" t="s">
        <v>13</v>
      </c>
      <c r="B864" s="24">
        <v>13</v>
      </c>
      <c r="C864" s="24">
        <v>5</v>
      </c>
      <c r="D864" s="24">
        <v>8</v>
      </c>
      <c r="E864" s="25" t="s">
        <v>14</v>
      </c>
      <c r="F864" s="24">
        <v>45</v>
      </c>
      <c r="G864" s="24">
        <v>24</v>
      </c>
      <c r="H864" s="24">
        <v>21</v>
      </c>
      <c r="I864" s="25" t="s">
        <v>15</v>
      </c>
      <c r="J864" s="24">
        <v>50</v>
      </c>
      <c r="K864" s="24">
        <v>24</v>
      </c>
      <c r="L864" s="24">
        <v>26</v>
      </c>
    </row>
    <row r="865" spans="1:12" s="97" customFormat="1" ht="15.75" customHeight="1">
      <c r="A865" s="32">
        <v>5</v>
      </c>
      <c r="B865" s="33">
        <v>0</v>
      </c>
      <c r="C865" s="34">
        <v>0</v>
      </c>
      <c r="D865" s="34">
        <v>0</v>
      </c>
      <c r="E865" s="35">
        <v>40</v>
      </c>
      <c r="F865" s="33">
        <v>10</v>
      </c>
      <c r="G865" s="34">
        <v>5</v>
      </c>
      <c r="H865" s="34">
        <v>5</v>
      </c>
      <c r="I865" s="35">
        <v>75</v>
      </c>
      <c r="J865" s="33">
        <v>11</v>
      </c>
      <c r="K865" s="34">
        <v>4</v>
      </c>
      <c r="L865" s="34">
        <v>7</v>
      </c>
    </row>
    <row r="866" spans="1:12" s="97" customFormat="1" ht="15.75" customHeight="1">
      <c r="A866" s="32">
        <v>6</v>
      </c>
      <c r="B866" s="33">
        <v>5</v>
      </c>
      <c r="C866" s="34">
        <v>3</v>
      </c>
      <c r="D866" s="34">
        <v>2</v>
      </c>
      <c r="E866" s="35">
        <v>41</v>
      </c>
      <c r="F866" s="33">
        <v>11</v>
      </c>
      <c r="G866" s="34">
        <v>7</v>
      </c>
      <c r="H866" s="34">
        <v>4</v>
      </c>
      <c r="I866" s="35">
        <v>76</v>
      </c>
      <c r="J866" s="33">
        <v>12</v>
      </c>
      <c r="K866" s="34">
        <v>8</v>
      </c>
      <c r="L866" s="34">
        <v>4</v>
      </c>
    </row>
    <row r="867" spans="1:12" s="97" customFormat="1" ht="15.75" customHeight="1">
      <c r="A867" s="32">
        <v>7</v>
      </c>
      <c r="B867" s="33">
        <v>3</v>
      </c>
      <c r="C867" s="34">
        <v>1</v>
      </c>
      <c r="D867" s="34">
        <v>2</v>
      </c>
      <c r="E867" s="35">
        <v>42</v>
      </c>
      <c r="F867" s="33">
        <v>3</v>
      </c>
      <c r="G867" s="34">
        <v>2</v>
      </c>
      <c r="H867" s="34">
        <v>1</v>
      </c>
      <c r="I867" s="35">
        <v>77</v>
      </c>
      <c r="J867" s="33">
        <v>6</v>
      </c>
      <c r="K867" s="34">
        <v>1</v>
      </c>
      <c r="L867" s="34">
        <v>5</v>
      </c>
    </row>
    <row r="868" spans="1:12" s="97" customFormat="1" ht="15.75" customHeight="1">
      <c r="A868" s="32">
        <v>8</v>
      </c>
      <c r="B868" s="33">
        <v>4</v>
      </c>
      <c r="C868" s="34">
        <v>1</v>
      </c>
      <c r="D868" s="34">
        <v>3</v>
      </c>
      <c r="E868" s="35">
        <v>43</v>
      </c>
      <c r="F868" s="33">
        <v>10</v>
      </c>
      <c r="G868" s="34">
        <v>6</v>
      </c>
      <c r="H868" s="34">
        <v>4</v>
      </c>
      <c r="I868" s="35">
        <v>78</v>
      </c>
      <c r="J868" s="33">
        <v>12</v>
      </c>
      <c r="K868" s="34">
        <v>4</v>
      </c>
      <c r="L868" s="34">
        <v>8</v>
      </c>
    </row>
    <row r="869" spans="1:12" s="97" customFormat="1" ht="18" customHeight="1">
      <c r="A869" s="40">
        <v>9</v>
      </c>
      <c r="B869" s="44">
        <v>1</v>
      </c>
      <c r="C869" s="42">
        <v>0</v>
      </c>
      <c r="D869" s="42">
        <v>1</v>
      </c>
      <c r="E869" s="43">
        <v>44</v>
      </c>
      <c r="F869" s="44">
        <v>11</v>
      </c>
      <c r="G869" s="42">
        <v>4</v>
      </c>
      <c r="H869" s="42">
        <v>7</v>
      </c>
      <c r="I869" s="43">
        <v>79</v>
      </c>
      <c r="J869" s="44">
        <v>9</v>
      </c>
      <c r="K869" s="42">
        <v>7</v>
      </c>
      <c r="L869" s="42">
        <v>2</v>
      </c>
    </row>
    <row r="870" spans="1:12" s="31" customFormat="1" ht="25.5" customHeight="1">
      <c r="A870" s="23" t="s">
        <v>23</v>
      </c>
      <c r="B870" s="24">
        <v>24</v>
      </c>
      <c r="C870" s="24">
        <v>14</v>
      </c>
      <c r="D870" s="24">
        <v>10</v>
      </c>
      <c r="E870" s="25" t="s">
        <v>24</v>
      </c>
      <c r="F870" s="24">
        <v>63</v>
      </c>
      <c r="G870" s="24">
        <v>32</v>
      </c>
      <c r="H870" s="24">
        <v>31</v>
      </c>
      <c r="I870" s="25" t="s">
        <v>25</v>
      </c>
      <c r="J870" s="24">
        <v>23</v>
      </c>
      <c r="K870" s="24">
        <v>13</v>
      </c>
      <c r="L870" s="24">
        <v>10</v>
      </c>
    </row>
    <row r="871" spans="1:12" s="97" customFormat="1" ht="15.75" customHeight="1">
      <c r="A871" s="32">
        <v>10</v>
      </c>
      <c r="B871" s="33">
        <v>4</v>
      </c>
      <c r="C871" s="34">
        <v>2</v>
      </c>
      <c r="D871" s="34">
        <v>2</v>
      </c>
      <c r="E871" s="35">
        <v>45</v>
      </c>
      <c r="F871" s="33">
        <v>18</v>
      </c>
      <c r="G871" s="34">
        <v>9</v>
      </c>
      <c r="H871" s="34">
        <v>9</v>
      </c>
      <c r="I871" s="35">
        <v>80</v>
      </c>
      <c r="J871" s="33">
        <v>4</v>
      </c>
      <c r="K871" s="34">
        <v>1</v>
      </c>
      <c r="L871" s="34">
        <v>3</v>
      </c>
    </row>
    <row r="872" spans="1:12" s="97" customFormat="1" ht="15.75" customHeight="1">
      <c r="A872" s="32">
        <v>11</v>
      </c>
      <c r="B872" s="33">
        <v>3</v>
      </c>
      <c r="C872" s="34">
        <v>1</v>
      </c>
      <c r="D872" s="34">
        <v>2</v>
      </c>
      <c r="E872" s="35">
        <v>46</v>
      </c>
      <c r="F872" s="33">
        <v>10</v>
      </c>
      <c r="G872" s="34">
        <v>1</v>
      </c>
      <c r="H872" s="34">
        <v>9</v>
      </c>
      <c r="I872" s="35">
        <v>81</v>
      </c>
      <c r="J872" s="33">
        <v>7</v>
      </c>
      <c r="K872" s="34">
        <v>6</v>
      </c>
      <c r="L872" s="34">
        <v>1</v>
      </c>
    </row>
    <row r="873" spans="1:12" s="97" customFormat="1" ht="15.75" customHeight="1">
      <c r="A873" s="32">
        <v>12</v>
      </c>
      <c r="B873" s="33">
        <v>8</v>
      </c>
      <c r="C873" s="34">
        <v>5</v>
      </c>
      <c r="D873" s="34">
        <v>3</v>
      </c>
      <c r="E873" s="35">
        <v>47</v>
      </c>
      <c r="F873" s="33">
        <v>12</v>
      </c>
      <c r="G873" s="34">
        <v>8</v>
      </c>
      <c r="H873" s="34">
        <v>4</v>
      </c>
      <c r="I873" s="35">
        <v>82</v>
      </c>
      <c r="J873" s="33">
        <v>2</v>
      </c>
      <c r="K873" s="34">
        <v>1</v>
      </c>
      <c r="L873" s="34">
        <v>1</v>
      </c>
    </row>
    <row r="874" spans="1:12" s="97" customFormat="1" ht="15.75" customHeight="1">
      <c r="A874" s="32">
        <v>13</v>
      </c>
      <c r="B874" s="33">
        <v>5</v>
      </c>
      <c r="C874" s="34">
        <v>2</v>
      </c>
      <c r="D874" s="34">
        <v>3</v>
      </c>
      <c r="E874" s="35">
        <v>48</v>
      </c>
      <c r="F874" s="33">
        <v>15</v>
      </c>
      <c r="G874" s="34">
        <v>10</v>
      </c>
      <c r="H874" s="34">
        <v>5</v>
      </c>
      <c r="I874" s="35">
        <v>83</v>
      </c>
      <c r="J874" s="33">
        <v>7</v>
      </c>
      <c r="K874" s="34">
        <v>3</v>
      </c>
      <c r="L874" s="34">
        <v>4</v>
      </c>
    </row>
    <row r="875" spans="1:12" s="97" customFormat="1" ht="18" customHeight="1">
      <c r="A875" s="40">
        <v>14</v>
      </c>
      <c r="B875" s="44">
        <v>4</v>
      </c>
      <c r="C875" s="42">
        <v>4</v>
      </c>
      <c r="D875" s="42">
        <v>0</v>
      </c>
      <c r="E875" s="43">
        <v>49</v>
      </c>
      <c r="F875" s="44">
        <v>8</v>
      </c>
      <c r="G875" s="42">
        <v>4</v>
      </c>
      <c r="H875" s="42">
        <v>4</v>
      </c>
      <c r="I875" s="43">
        <v>84</v>
      </c>
      <c r="J875" s="44">
        <v>3</v>
      </c>
      <c r="K875" s="42">
        <v>2</v>
      </c>
      <c r="L875" s="42">
        <v>1</v>
      </c>
    </row>
    <row r="876" spans="1:12" s="31" customFormat="1" ht="25.5" customHeight="1">
      <c r="A876" s="23" t="s">
        <v>26</v>
      </c>
      <c r="B876" s="24">
        <v>39</v>
      </c>
      <c r="C876" s="24">
        <v>22</v>
      </c>
      <c r="D876" s="24">
        <v>17</v>
      </c>
      <c r="E876" s="25" t="s">
        <v>27</v>
      </c>
      <c r="F876" s="24">
        <v>55</v>
      </c>
      <c r="G876" s="24">
        <v>27</v>
      </c>
      <c r="H876" s="24">
        <v>28</v>
      </c>
      <c r="I876" s="25" t="s">
        <v>28</v>
      </c>
      <c r="J876" s="24">
        <v>9</v>
      </c>
      <c r="K876" s="24">
        <v>4</v>
      </c>
      <c r="L876" s="24">
        <v>5</v>
      </c>
    </row>
    <row r="877" spans="1:12" s="97" customFormat="1" ht="15.75" customHeight="1">
      <c r="A877" s="32">
        <v>15</v>
      </c>
      <c r="B877" s="33">
        <v>2</v>
      </c>
      <c r="C877" s="34">
        <v>1</v>
      </c>
      <c r="D877" s="34">
        <v>1</v>
      </c>
      <c r="E877" s="35">
        <v>50</v>
      </c>
      <c r="F877" s="33">
        <v>8</v>
      </c>
      <c r="G877" s="34">
        <v>1</v>
      </c>
      <c r="H877" s="34">
        <v>7</v>
      </c>
      <c r="I877" s="35">
        <v>85</v>
      </c>
      <c r="J877" s="33">
        <v>3</v>
      </c>
      <c r="K877" s="34">
        <v>2</v>
      </c>
      <c r="L877" s="34">
        <v>1</v>
      </c>
    </row>
    <row r="878" spans="1:12" s="97" customFormat="1" ht="15.75" customHeight="1">
      <c r="A878" s="32">
        <v>16</v>
      </c>
      <c r="B878" s="33">
        <v>6</v>
      </c>
      <c r="C878" s="34">
        <v>3</v>
      </c>
      <c r="D878" s="34">
        <v>3</v>
      </c>
      <c r="E878" s="35">
        <v>51</v>
      </c>
      <c r="F878" s="33">
        <v>10</v>
      </c>
      <c r="G878" s="34">
        <v>4</v>
      </c>
      <c r="H878" s="34">
        <v>6</v>
      </c>
      <c r="I878" s="35">
        <v>86</v>
      </c>
      <c r="J878" s="33">
        <v>1</v>
      </c>
      <c r="K878" s="34">
        <v>0</v>
      </c>
      <c r="L878" s="34">
        <v>1</v>
      </c>
    </row>
    <row r="879" spans="1:12" s="97" customFormat="1" ht="15.75" customHeight="1">
      <c r="A879" s="32">
        <v>17</v>
      </c>
      <c r="B879" s="33">
        <v>11</v>
      </c>
      <c r="C879" s="34">
        <v>5</v>
      </c>
      <c r="D879" s="34">
        <v>6</v>
      </c>
      <c r="E879" s="35">
        <v>52</v>
      </c>
      <c r="F879" s="33">
        <v>13</v>
      </c>
      <c r="G879" s="34">
        <v>9</v>
      </c>
      <c r="H879" s="34">
        <v>4</v>
      </c>
      <c r="I879" s="35">
        <v>87</v>
      </c>
      <c r="J879" s="33">
        <v>2</v>
      </c>
      <c r="K879" s="34">
        <v>1</v>
      </c>
      <c r="L879" s="34">
        <v>1</v>
      </c>
    </row>
    <row r="880" spans="1:12" s="97" customFormat="1" ht="15.75" customHeight="1">
      <c r="A880" s="32">
        <v>18</v>
      </c>
      <c r="B880" s="33">
        <v>12</v>
      </c>
      <c r="C880" s="34">
        <v>10</v>
      </c>
      <c r="D880" s="34">
        <v>2</v>
      </c>
      <c r="E880" s="35">
        <v>53</v>
      </c>
      <c r="F880" s="33">
        <v>12</v>
      </c>
      <c r="G880" s="34">
        <v>6</v>
      </c>
      <c r="H880" s="34">
        <v>6</v>
      </c>
      <c r="I880" s="35">
        <v>88</v>
      </c>
      <c r="J880" s="33">
        <v>1</v>
      </c>
      <c r="K880" s="34">
        <v>1</v>
      </c>
      <c r="L880" s="34">
        <v>0</v>
      </c>
    </row>
    <row r="881" spans="1:12" s="97" customFormat="1" ht="18" customHeight="1">
      <c r="A881" s="40">
        <v>19</v>
      </c>
      <c r="B881" s="44">
        <v>8</v>
      </c>
      <c r="C881" s="42">
        <v>3</v>
      </c>
      <c r="D881" s="42">
        <v>5</v>
      </c>
      <c r="E881" s="43">
        <v>54</v>
      </c>
      <c r="F881" s="44">
        <v>12</v>
      </c>
      <c r="G881" s="42">
        <v>7</v>
      </c>
      <c r="H881" s="42">
        <v>5</v>
      </c>
      <c r="I881" s="43">
        <v>89</v>
      </c>
      <c r="J881" s="44">
        <v>2</v>
      </c>
      <c r="K881" s="42">
        <v>0</v>
      </c>
      <c r="L881" s="42">
        <v>2</v>
      </c>
    </row>
    <row r="882" spans="1:12" s="31" customFormat="1" ht="25.5" customHeight="1">
      <c r="A882" s="23" t="s">
        <v>29</v>
      </c>
      <c r="B882" s="24">
        <v>40</v>
      </c>
      <c r="C882" s="24">
        <v>16</v>
      </c>
      <c r="D882" s="24">
        <v>24</v>
      </c>
      <c r="E882" s="25" t="s">
        <v>30</v>
      </c>
      <c r="F882" s="24">
        <v>41</v>
      </c>
      <c r="G882" s="24">
        <v>22</v>
      </c>
      <c r="H882" s="24">
        <v>19</v>
      </c>
      <c r="I882" s="25" t="s">
        <v>31</v>
      </c>
      <c r="J882" s="24">
        <v>5</v>
      </c>
      <c r="K882" s="24">
        <v>1</v>
      </c>
      <c r="L882" s="24">
        <v>4</v>
      </c>
    </row>
    <row r="883" spans="1:12" s="97" customFormat="1" ht="15.75" customHeight="1">
      <c r="A883" s="32">
        <v>20</v>
      </c>
      <c r="B883" s="33">
        <v>8</v>
      </c>
      <c r="C883" s="34">
        <v>3</v>
      </c>
      <c r="D883" s="34">
        <v>5</v>
      </c>
      <c r="E883" s="35">
        <v>55</v>
      </c>
      <c r="F883" s="33">
        <v>14</v>
      </c>
      <c r="G883" s="34">
        <v>11</v>
      </c>
      <c r="H883" s="34">
        <v>3</v>
      </c>
      <c r="I883" s="35">
        <v>90</v>
      </c>
      <c r="J883" s="33">
        <v>2</v>
      </c>
      <c r="K883" s="34">
        <v>1</v>
      </c>
      <c r="L883" s="34">
        <v>1</v>
      </c>
    </row>
    <row r="884" spans="1:12" s="97" customFormat="1" ht="15.75" customHeight="1">
      <c r="A884" s="32">
        <v>21</v>
      </c>
      <c r="B884" s="33">
        <v>10</v>
      </c>
      <c r="C884" s="34">
        <v>3</v>
      </c>
      <c r="D884" s="34">
        <v>7</v>
      </c>
      <c r="E884" s="35">
        <v>56</v>
      </c>
      <c r="F884" s="33">
        <v>5</v>
      </c>
      <c r="G884" s="34">
        <v>2</v>
      </c>
      <c r="H884" s="34">
        <v>3</v>
      </c>
      <c r="I884" s="35">
        <v>91</v>
      </c>
      <c r="J884" s="33">
        <v>2</v>
      </c>
      <c r="K884" s="34">
        <v>0</v>
      </c>
      <c r="L884" s="34">
        <v>2</v>
      </c>
    </row>
    <row r="885" spans="1:12" s="97" customFormat="1" ht="15.75" customHeight="1">
      <c r="A885" s="32">
        <v>22</v>
      </c>
      <c r="B885" s="33">
        <v>7</v>
      </c>
      <c r="C885" s="34">
        <v>5</v>
      </c>
      <c r="D885" s="34">
        <v>2</v>
      </c>
      <c r="E885" s="35">
        <v>57</v>
      </c>
      <c r="F885" s="33">
        <v>9</v>
      </c>
      <c r="G885" s="34">
        <v>2</v>
      </c>
      <c r="H885" s="34">
        <v>7</v>
      </c>
      <c r="I885" s="35">
        <v>92</v>
      </c>
      <c r="J885" s="33">
        <v>0</v>
      </c>
      <c r="K885" s="34">
        <v>0</v>
      </c>
      <c r="L885" s="34">
        <v>0</v>
      </c>
    </row>
    <row r="886" spans="1:12" s="97" customFormat="1" ht="15.75" customHeight="1">
      <c r="A886" s="32">
        <v>23</v>
      </c>
      <c r="B886" s="33">
        <v>8</v>
      </c>
      <c r="C886" s="34">
        <v>4</v>
      </c>
      <c r="D886" s="34">
        <v>4</v>
      </c>
      <c r="E886" s="35">
        <v>58</v>
      </c>
      <c r="F886" s="33">
        <v>7</v>
      </c>
      <c r="G886" s="34">
        <v>3</v>
      </c>
      <c r="H886" s="34">
        <v>4</v>
      </c>
      <c r="I886" s="35">
        <v>93</v>
      </c>
      <c r="J886" s="33">
        <v>1</v>
      </c>
      <c r="K886" s="34">
        <v>0</v>
      </c>
      <c r="L886" s="34">
        <v>1</v>
      </c>
    </row>
    <row r="887" spans="1:12" s="97" customFormat="1" ht="18" customHeight="1">
      <c r="A887" s="40">
        <v>24</v>
      </c>
      <c r="B887" s="44">
        <v>7</v>
      </c>
      <c r="C887" s="42">
        <v>1</v>
      </c>
      <c r="D887" s="42">
        <v>6</v>
      </c>
      <c r="E887" s="43">
        <v>59</v>
      </c>
      <c r="F887" s="44">
        <v>6</v>
      </c>
      <c r="G887" s="42">
        <v>4</v>
      </c>
      <c r="H887" s="42">
        <v>2</v>
      </c>
      <c r="I887" s="43">
        <v>94</v>
      </c>
      <c r="J887" s="44">
        <v>0</v>
      </c>
      <c r="K887" s="42">
        <v>0</v>
      </c>
      <c r="L887" s="42">
        <v>0</v>
      </c>
    </row>
    <row r="888" spans="1:12" s="31" customFormat="1" ht="25.5" customHeight="1">
      <c r="A888" s="23" t="s">
        <v>32</v>
      </c>
      <c r="B888" s="24">
        <v>24</v>
      </c>
      <c r="C888" s="24">
        <v>13</v>
      </c>
      <c r="D888" s="24">
        <v>11</v>
      </c>
      <c r="E888" s="25" t="s">
        <v>33</v>
      </c>
      <c r="F888" s="24">
        <v>46</v>
      </c>
      <c r="G888" s="24">
        <v>21</v>
      </c>
      <c r="H888" s="24">
        <v>25</v>
      </c>
      <c r="I888" s="64" t="s">
        <v>34</v>
      </c>
      <c r="J888" s="24">
        <v>3</v>
      </c>
      <c r="K888" s="24">
        <v>0</v>
      </c>
      <c r="L888" s="24">
        <v>3</v>
      </c>
    </row>
    <row r="889" spans="1:12" s="97" customFormat="1" ht="15.75" customHeight="1">
      <c r="A889" s="32">
        <v>25</v>
      </c>
      <c r="B889" s="33">
        <v>2</v>
      </c>
      <c r="C889" s="34">
        <v>0</v>
      </c>
      <c r="D889" s="34">
        <v>2</v>
      </c>
      <c r="E889" s="35">
        <v>60</v>
      </c>
      <c r="F889" s="33">
        <v>10</v>
      </c>
      <c r="G889" s="34">
        <v>7</v>
      </c>
      <c r="H889" s="34">
        <v>3</v>
      </c>
      <c r="I889" s="35">
        <v>95</v>
      </c>
      <c r="J889" s="33">
        <v>0</v>
      </c>
      <c r="K889" s="34">
        <v>0</v>
      </c>
      <c r="L889" s="34">
        <v>0</v>
      </c>
    </row>
    <row r="890" spans="1:12" s="97" customFormat="1" ht="15.75" customHeight="1">
      <c r="A890" s="32">
        <v>26</v>
      </c>
      <c r="B890" s="33">
        <v>7</v>
      </c>
      <c r="C890" s="34">
        <v>4</v>
      </c>
      <c r="D890" s="34">
        <v>3</v>
      </c>
      <c r="E890" s="35">
        <v>61</v>
      </c>
      <c r="F890" s="33">
        <v>7</v>
      </c>
      <c r="G890" s="34">
        <v>2</v>
      </c>
      <c r="H890" s="34">
        <v>5</v>
      </c>
      <c r="I890" s="35">
        <v>96</v>
      </c>
      <c r="J890" s="33">
        <v>2</v>
      </c>
      <c r="K890" s="34">
        <v>0</v>
      </c>
      <c r="L890" s="34">
        <v>2</v>
      </c>
    </row>
    <row r="891" spans="1:12" s="97" customFormat="1" ht="15.75" customHeight="1">
      <c r="A891" s="32">
        <v>27</v>
      </c>
      <c r="B891" s="33">
        <v>5</v>
      </c>
      <c r="C891" s="34">
        <v>4</v>
      </c>
      <c r="D891" s="34">
        <v>1</v>
      </c>
      <c r="E891" s="35">
        <v>62</v>
      </c>
      <c r="F891" s="33">
        <v>6</v>
      </c>
      <c r="G891" s="34">
        <v>2</v>
      </c>
      <c r="H891" s="34">
        <v>4</v>
      </c>
      <c r="I891" s="35">
        <v>97</v>
      </c>
      <c r="J891" s="33">
        <v>0</v>
      </c>
      <c r="K891" s="34">
        <v>0</v>
      </c>
      <c r="L891" s="34">
        <v>0</v>
      </c>
    </row>
    <row r="892" spans="1:12" s="97" customFormat="1" ht="15.75" customHeight="1">
      <c r="A892" s="32">
        <v>28</v>
      </c>
      <c r="B892" s="33">
        <v>2</v>
      </c>
      <c r="C892" s="34">
        <v>1</v>
      </c>
      <c r="D892" s="34">
        <v>1</v>
      </c>
      <c r="E892" s="35">
        <v>63</v>
      </c>
      <c r="F892" s="33">
        <v>8</v>
      </c>
      <c r="G892" s="34">
        <v>2</v>
      </c>
      <c r="H892" s="34">
        <v>6</v>
      </c>
      <c r="I892" s="35">
        <v>98</v>
      </c>
      <c r="J892" s="33">
        <v>0</v>
      </c>
      <c r="K892" s="34">
        <v>0</v>
      </c>
      <c r="L892" s="34">
        <v>0</v>
      </c>
    </row>
    <row r="893" spans="1:12" s="97" customFormat="1" ht="18" customHeight="1">
      <c r="A893" s="40">
        <v>29</v>
      </c>
      <c r="B893" s="44">
        <v>8</v>
      </c>
      <c r="C893" s="42">
        <v>4</v>
      </c>
      <c r="D893" s="42">
        <v>4</v>
      </c>
      <c r="E893" s="43">
        <v>64</v>
      </c>
      <c r="F893" s="44">
        <v>15</v>
      </c>
      <c r="G893" s="42">
        <v>8</v>
      </c>
      <c r="H893" s="42">
        <v>7</v>
      </c>
      <c r="I893" s="35">
        <v>99</v>
      </c>
      <c r="J893" s="33">
        <v>1</v>
      </c>
      <c r="K893" s="34">
        <v>0</v>
      </c>
      <c r="L893" s="34">
        <v>1</v>
      </c>
    </row>
    <row r="894" spans="1:12" s="31" customFormat="1" ht="25.5" customHeight="1">
      <c r="A894" s="23" t="s">
        <v>35</v>
      </c>
      <c r="B894" s="24">
        <v>36</v>
      </c>
      <c r="C894" s="24">
        <v>15</v>
      </c>
      <c r="D894" s="24">
        <v>21</v>
      </c>
      <c r="E894" s="25" t="s">
        <v>36</v>
      </c>
      <c r="F894" s="24">
        <v>52</v>
      </c>
      <c r="G894" s="24">
        <v>25</v>
      </c>
      <c r="H894" s="24">
        <v>27</v>
      </c>
      <c r="I894" s="68">
        <v>100</v>
      </c>
      <c r="J894" s="69">
        <v>0</v>
      </c>
      <c r="K894" s="70">
        <v>0</v>
      </c>
      <c r="L894" s="70">
        <v>0</v>
      </c>
    </row>
    <row r="895" spans="1:12" s="97" customFormat="1" ht="15.75" customHeight="1">
      <c r="A895" s="32">
        <v>30</v>
      </c>
      <c r="B895" s="33">
        <v>4</v>
      </c>
      <c r="C895" s="34">
        <v>3</v>
      </c>
      <c r="D895" s="34">
        <v>1</v>
      </c>
      <c r="E895" s="35">
        <v>65</v>
      </c>
      <c r="F895" s="33">
        <v>9</v>
      </c>
      <c r="G895" s="34">
        <v>5</v>
      </c>
      <c r="H895" s="34">
        <v>4</v>
      </c>
      <c r="I895" s="35">
        <v>101</v>
      </c>
      <c r="J895" s="33">
        <v>0</v>
      </c>
      <c r="K895" s="34">
        <v>0</v>
      </c>
      <c r="L895" s="34">
        <v>0</v>
      </c>
    </row>
    <row r="896" spans="1:12" s="97" customFormat="1" ht="15.75" customHeight="1">
      <c r="A896" s="32">
        <v>31</v>
      </c>
      <c r="B896" s="33">
        <v>7</v>
      </c>
      <c r="C896" s="34">
        <v>0</v>
      </c>
      <c r="D896" s="34">
        <v>7</v>
      </c>
      <c r="E896" s="35">
        <v>66</v>
      </c>
      <c r="F896" s="33">
        <v>9</v>
      </c>
      <c r="G896" s="34">
        <v>5</v>
      </c>
      <c r="H896" s="34">
        <v>4</v>
      </c>
      <c r="I896" s="35">
        <v>102</v>
      </c>
      <c r="J896" s="33">
        <v>0</v>
      </c>
      <c r="K896" s="34">
        <v>0</v>
      </c>
      <c r="L896" s="34">
        <v>0</v>
      </c>
    </row>
    <row r="897" spans="1:13" s="97" customFormat="1" ht="15.75" customHeight="1">
      <c r="A897" s="32">
        <v>32</v>
      </c>
      <c r="B897" s="33">
        <v>7</v>
      </c>
      <c r="C897" s="34">
        <v>2</v>
      </c>
      <c r="D897" s="34">
        <v>5</v>
      </c>
      <c r="E897" s="35">
        <v>67</v>
      </c>
      <c r="F897" s="33">
        <v>7</v>
      </c>
      <c r="G897" s="34">
        <v>4</v>
      </c>
      <c r="H897" s="34">
        <v>3</v>
      </c>
      <c r="I897" s="35">
        <v>103</v>
      </c>
      <c r="J897" s="33">
        <v>0</v>
      </c>
      <c r="K897" s="34">
        <v>0</v>
      </c>
      <c r="L897" s="34">
        <v>0</v>
      </c>
    </row>
    <row r="898" spans="1:13" s="97" customFormat="1" ht="15.75" customHeight="1">
      <c r="A898" s="32">
        <v>33</v>
      </c>
      <c r="B898" s="33">
        <v>10</v>
      </c>
      <c r="C898" s="34">
        <v>5</v>
      </c>
      <c r="D898" s="34">
        <v>5</v>
      </c>
      <c r="E898" s="35">
        <v>68</v>
      </c>
      <c r="F898" s="33">
        <v>18</v>
      </c>
      <c r="G898" s="34">
        <v>6</v>
      </c>
      <c r="H898" s="34">
        <v>12</v>
      </c>
      <c r="I898" s="72" t="s">
        <v>37</v>
      </c>
      <c r="J898" s="44">
        <v>0</v>
      </c>
      <c r="K898" s="42">
        <v>0</v>
      </c>
      <c r="L898" s="42">
        <v>0</v>
      </c>
    </row>
    <row r="899" spans="1:13" s="97" customFormat="1" ht="21" customHeight="1" thickBot="1">
      <c r="A899" s="74">
        <v>34</v>
      </c>
      <c r="B899" s="33">
        <v>8</v>
      </c>
      <c r="C899" s="34">
        <v>5</v>
      </c>
      <c r="D899" s="34">
        <v>3</v>
      </c>
      <c r="E899" s="35">
        <v>69</v>
      </c>
      <c r="F899" s="33">
        <v>9</v>
      </c>
      <c r="G899" s="34">
        <v>5</v>
      </c>
      <c r="H899" s="34">
        <v>4</v>
      </c>
      <c r="I899" s="75" t="s">
        <v>8</v>
      </c>
      <c r="J899" s="69">
        <v>653</v>
      </c>
      <c r="K899" s="69">
        <v>318</v>
      </c>
      <c r="L899" s="69">
        <v>335</v>
      </c>
    </row>
    <row r="900" spans="1:13" s="106" customFormat="1" ht="24" customHeight="1" thickTop="1" thickBot="1">
      <c r="A900" s="81" t="s">
        <v>38</v>
      </c>
      <c r="B900" s="82">
        <v>57</v>
      </c>
      <c r="C900" s="83">
        <v>29</v>
      </c>
      <c r="D900" s="83">
        <v>28</v>
      </c>
      <c r="E900" s="84" t="s">
        <v>39</v>
      </c>
      <c r="F900" s="83">
        <v>421</v>
      </c>
      <c r="G900" s="83">
        <v>206</v>
      </c>
      <c r="H900" s="83">
        <v>215</v>
      </c>
      <c r="I900" s="85" t="s">
        <v>40</v>
      </c>
      <c r="J900" s="83">
        <v>175</v>
      </c>
      <c r="K900" s="83">
        <v>83</v>
      </c>
      <c r="L900" s="83">
        <v>92</v>
      </c>
    </row>
    <row r="901" spans="1:13" s="13" customFormat="1" ht="24" customHeight="1" thickBot="1">
      <c r="A901" s="1"/>
      <c r="B901" s="2" t="s">
        <v>221</v>
      </c>
      <c r="C901" s="3"/>
      <c r="D901" s="4"/>
      <c r="E901" s="5"/>
      <c r="F901" s="6"/>
      <c r="G901" s="96" t="s">
        <v>238</v>
      </c>
      <c r="H901" s="6"/>
      <c r="I901" s="5"/>
      <c r="J901" s="6"/>
      <c r="K901" s="107" t="s">
        <v>136</v>
      </c>
      <c r="L901" s="9"/>
      <c r="M901" s="97" t="s">
        <v>269</v>
      </c>
    </row>
    <row r="902" spans="1:13" s="22" customFormat="1" ht="21" customHeight="1">
      <c r="A902" s="14" t="s">
        <v>4</v>
      </c>
      <c r="B902" s="15" t="s">
        <v>5</v>
      </c>
      <c r="C902" s="15" t="s">
        <v>6</v>
      </c>
      <c r="D902" s="16" t="s">
        <v>7</v>
      </c>
      <c r="E902" s="14" t="s">
        <v>4</v>
      </c>
      <c r="F902" s="15" t="s">
        <v>5</v>
      </c>
      <c r="G902" s="15" t="s">
        <v>6</v>
      </c>
      <c r="H902" s="16" t="s">
        <v>7</v>
      </c>
      <c r="I902" s="14" t="s">
        <v>4</v>
      </c>
      <c r="J902" s="15" t="s">
        <v>5</v>
      </c>
      <c r="K902" s="15" t="s">
        <v>6</v>
      </c>
      <c r="L902" s="17" t="s">
        <v>7</v>
      </c>
    </row>
    <row r="903" spans="1:13" s="31" customFormat="1" ht="25.5" customHeight="1">
      <c r="A903" s="23" t="s">
        <v>9</v>
      </c>
      <c r="B903" s="24">
        <v>24</v>
      </c>
      <c r="C903" s="24">
        <v>11</v>
      </c>
      <c r="D903" s="24">
        <v>13</v>
      </c>
      <c r="E903" s="25" t="s">
        <v>10</v>
      </c>
      <c r="F903" s="24">
        <v>44</v>
      </c>
      <c r="G903" s="24">
        <v>24</v>
      </c>
      <c r="H903" s="24">
        <v>20</v>
      </c>
      <c r="I903" s="25" t="s">
        <v>11</v>
      </c>
      <c r="J903" s="24">
        <v>25</v>
      </c>
      <c r="K903" s="24">
        <v>12</v>
      </c>
      <c r="L903" s="24">
        <v>13</v>
      </c>
    </row>
    <row r="904" spans="1:13" s="97" customFormat="1" ht="15.75" customHeight="1">
      <c r="A904" s="32">
        <v>0</v>
      </c>
      <c r="B904" s="33">
        <v>4</v>
      </c>
      <c r="C904" s="34">
        <v>2</v>
      </c>
      <c r="D904" s="34">
        <v>2</v>
      </c>
      <c r="E904" s="35">
        <v>35</v>
      </c>
      <c r="F904" s="33">
        <v>10</v>
      </c>
      <c r="G904" s="34">
        <v>3</v>
      </c>
      <c r="H904" s="34">
        <v>7</v>
      </c>
      <c r="I904" s="35">
        <v>70</v>
      </c>
      <c r="J904" s="33">
        <v>4</v>
      </c>
      <c r="K904" s="34">
        <v>2</v>
      </c>
      <c r="L904" s="34">
        <v>2</v>
      </c>
    </row>
    <row r="905" spans="1:13" s="97" customFormat="1" ht="15.75" customHeight="1">
      <c r="A905" s="32">
        <v>1</v>
      </c>
      <c r="B905" s="33">
        <v>5</v>
      </c>
      <c r="C905" s="34">
        <v>3</v>
      </c>
      <c r="D905" s="34">
        <v>2</v>
      </c>
      <c r="E905" s="35">
        <v>36</v>
      </c>
      <c r="F905" s="33">
        <v>7</v>
      </c>
      <c r="G905" s="34">
        <v>4</v>
      </c>
      <c r="H905" s="34">
        <v>3</v>
      </c>
      <c r="I905" s="35">
        <v>71</v>
      </c>
      <c r="J905" s="33">
        <v>8</v>
      </c>
      <c r="K905" s="34">
        <v>5</v>
      </c>
      <c r="L905" s="34">
        <v>3</v>
      </c>
    </row>
    <row r="906" spans="1:13" s="97" customFormat="1" ht="15.75" customHeight="1">
      <c r="A906" s="32">
        <v>2</v>
      </c>
      <c r="B906" s="33">
        <v>5</v>
      </c>
      <c r="C906" s="34">
        <v>3</v>
      </c>
      <c r="D906" s="34">
        <v>2</v>
      </c>
      <c r="E906" s="35">
        <v>37</v>
      </c>
      <c r="F906" s="33">
        <v>6</v>
      </c>
      <c r="G906" s="34">
        <v>4</v>
      </c>
      <c r="H906" s="34">
        <v>2</v>
      </c>
      <c r="I906" s="35">
        <v>72</v>
      </c>
      <c r="J906" s="33">
        <v>2</v>
      </c>
      <c r="K906" s="34">
        <v>1</v>
      </c>
      <c r="L906" s="34">
        <v>1</v>
      </c>
    </row>
    <row r="907" spans="1:13" s="97" customFormat="1" ht="15.75" customHeight="1">
      <c r="A907" s="32">
        <v>3</v>
      </c>
      <c r="B907" s="33">
        <v>4</v>
      </c>
      <c r="C907" s="34">
        <v>1</v>
      </c>
      <c r="D907" s="34">
        <v>3</v>
      </c>
      <c r="E907" s="35">
        <v>38</v>
      </c>
      <c r="F907" s="33">
        <v>8</v>
      </c>
      <c r="G907" s="34">
        <v>5</v>
      </c>
      <c r="H907" s="34">
        <v>3</v>
      </c>
      <c r="I907" s="35">
        <v>73</v>
      </c>
      <c r="J907" s="33">
        <v>6</v>
      </c>
      <c r="K907" s="34">
        <v>3</v>
      </c>
      <c r="L907" s="34">
        <v>3</v>
      </c>
    </row>
    <row r="908" spans="1:13" s="97" customFormat="1" ht="18" customHeight="1">
      <c r="A908" s="40">
        <v>4</v>
      </c>
      <c r="B908" s="41">
        <v>6</v>
      </c>
      <c r="C908" s="42">
        <v>2</v>
      </c>
      <c r="D908" s="42">
        <v>4</v>
      </c>
      <c r="E908" s="43">
        <v>39</v>
      </c>
      <c r="F908" s="44">
        <v>13</v>
      </c>
      <c r="G908" s="42">
        <v>8</v>
      </c>
      <c r="H908" s="42">
        <v>5</v>
      </c>
      <c r="I908" s="43">
        <v>74</v>
      </c>
      <c r="J908" s="44">
        <v>5</v>
      </c>
      <c r="K908" s="42">
        <v>1</v>
      </c>
      <c r="L908" s="42">
        <v>4</v>
      </c>
    </row>
    <row r="909" spans="1:13" s="31" customFormat="1" ht="25.5" customHeight="1">
      <c r="A909" s="23" t="s">
        <v>13</v>
      </c>
      <c r="B909" s="24">
        <v>29</v>
      </c>
      <c r="C909" s="24">
        <v>16</v>
      </c>
      <c r="D909" s="24">
        <v>13</v>
      </c>
      <c r="E909" s="25" t="s">
        <v>14</v>
      </c>
      <c r="F909" s="24">
        <v>68</v>
      </c>
      <c r="G909" s="24">
        <v>36</v>
      </c>
      <c r="H909" s="24">
        <v>32</v>
      </c>
      <c r="I909" s="25" t="s">
        <v>15</v>
      </c>
      <c r="J909" s="24">
        <v>26</v>
      </c>
      <c r="K909" s="24">
        <v>11</v>
      </c>
      <c r="L909" s="24">
        <v>15</v>
      </c>
    </row>
    <row r="910" spans="1:13" s="97" customFormat="1" ht="15.75" customHeight="1">
      <c r="A910" s="32">
        <v>5</v>
      </c>
      <c r="B910" s="33">
        <v>5</v>
      </c>
      <c r="C910" s="34">
        <v>2</v>
      </c>
      <c r="D910" s="34">
        <v>3</v>
      </c>
      <c r="E910" s="35">
        <v>40</v>
      </c>
      <c r="F910" s="33">
        <v>9</v>
      </c>
      <c r="G910" s="34">
        <v>3</v>
      </c>
      <c r="H910" s="34">
        <v>6</v>
      </c>
      <c r="I910" s="35">
        <v>75</v>
      </c>
      <c r="J910" s="33">
        <v>4</v>
      </c>
      <c r="K910" s="34">
        <v>3</v>
      </c>
      <c r="L910" s="34">
        <v>1</v>
      </c>
    </row>
    <row r="911" spans="1:13" s="97" customFormat="1" ht="15.75" customHeight="1">
      <c r="A911" s="32">
        <v>6</v>
      </c>
      <c r="B911" s="33">
        <v>4</v>
      </c>
      <c r="C911" s="34">
        <v>2</v>
      </c>
      <c r="D911" s="34">
        <v>2</v>
      </c>
      <c r="E911" s="35">
        <v>41</v>
      </c>
      <c r="F911" s="33">
        <v>9</v>
      </c>
      <c r="G911" s="34">
        <v>3</v>
      </c>
      <c r="H911" s="34">
        <v>6</v>
      </c>
      <c r="I911" s="35">
        <v>76</v>
      </c>
      <c r="J911" s="33">
        <v>10</v>
      </c>
      <c r="K911" s="34">
        <v>2</v>
      </c>
      <c r="L911" s="34">
        <v>8</v>
      </c>
    </row>
    <row r="912" spans="1:13" s="97" customFormat="1" ht="15.75" customHeight="1">
      <c r="A912" s="32">
        <v>7</v>
      </c>
      <c r="B912" s="33">
        <v>5</v>
      </c>
      <c r="C912" s="34">
        <v>3</v>
      </c>
      <c r="D912" s="34">
        <v>2</v>
      </c>
      <c r="E912" s="35">
        <v>42</v>
      </c>
      <c r="F912" s="33">
        <v>14</v>
      </c>
      <c r="G912" s="34">
        <v>5</v>
      </c>
      <c r="H912" s="34">
        <v>9</v>
      </c>
      <c r="I912" s="35">
        <v>77</v>
      </c>
      <c r="J912" s="33">
        <v>4</v>
      </c>
      <c r="K912" s="34">
        <v>1</v>
      </c>
      <c r="L912" s="34">
        <v>3</v>
      </c>
    </row>
    <row r="913" spans="1:12" s="97" customFormat="1" ht="15.75" customHeight="1">
      <c r="A913" s="32">
        <v>8</v>
      </c>
      <c r="B913" s="33">
        <v>5</v>
      </c>
      <c r="C913" s="34">
        <v>4</v>
      </c>
      <c r="D913" s="34">
        <v>1</v>
      </c>
      <c r="E913" s="35">
        <v>43</v>
      </c>
      <c r="F913" s="33">
        <v>14</v>
      </c>
      <c r="G913" s="34">
        <v>11</v>
      </c>
      <c r="H913" s="34">
        <v>3</v>
      </c>
      <c r="I913" s="35">
        <v>78</v>
      </c>
      <c r="J913" s="33">
        <v>4</v>
      </c>
      <c r="K913" s="34">
        <v>3</v>
      </c>
      <c r="L913" s="34">
        <v>1</v>
      </c>
    </row>
    <row r="914" spans="1:12" s="97" customFormat="1" ht="18" customHeight="1">
      <c r="A914" s="40">
        <v>9</v>
      </c>
      <c r="B914" s="44">
        <v>10</v>
      </c>
      <c r="C914" s="42">
        <v>5</v>
      </c>
      <c r="D914" s="42">
        <v>5</v>
      </c>
      <c r="E914" s="43">
        <v>44</v>
      </c>
      <c r="F914" s="44">
        <v>22</v>
      </c>
      <c r="G914" s="42">
        <v>14</v>
      </c>
      <c r="H914" s="42">
        <v>8</v>
      </c>
      <c r="I914" s="43">
        <v>79</v>
      </c>
      <c r="J914" s="44">
        <v>4</v>
      </c>
      <c r="K914" s="42">
        <v>2</v>
      </c>
      <c r="L914" s="42">
        <v>2</v>
      </c>
    </row>
    <row r="915" spans="1:12" s="31" customFormat="1" ht="25.5" customHeight="1">
      <c r="A915" s="23" t="s">
        <v>23</v>
      </c>
      <c r="B915" s="24">
        <v>62</v>
      </c>
      <c r="C915" s="24">
        <v>32</v>
      </c>
      <c r="D915" s="24">
        <v>30</v>
      </c>
      <c r="E915" s="25" t="s">
        <v>24</v>
      </c>
      <c r="F915" s="24">
        <v>82</v>
      </c>
      <c r="G915" s="24">
        <v>36</v>
      </c>
      <c r="H915" s="24">
        <v>46</v>
      </c>
      <c r="I915" s="25" t="s">
        <v>25</v>
      </c>
      <c r="J915" s="24">
        <v>28</v>
      </c>
      <c r="K915" s="24">
        <v>12</v>
      </c>
      <c r="L915" s="24">
        <v>16</v>
      </c>
    </row>
    <row r="916" spans="1:12" s="97" customFormat="1" ht="15.75" customHeight="1">
      <c r="A916" s="32">
        <v>10</v>
      </c>
      <c r="B916" s="33">
        <v>13</v>
      </c>
      <c r="C916" s="34">
        <v>4</v>
      </c>
      <c r="D916" s="34">
        <v>9</v>
      </c>
      <c r="E916" s="35">
        <v>45</v>
      </c>
      <c r="F916" s="33">
        <v>21</v>
      </c>
      <c r="G916" s="34">
        <v>7</v>
      </c>
      <c r="H916" s="34">
        <v>14</v>
      </c>
      <c r="I916" s="35">
        <v>80</v>
      </c>
      <c r="J916" s="33">
        <v>3</v>
      </c>
      <c r="K916" s="34">
        <v>2</v>
      </c>
      <c r="L916" s="34">
        <v>1</v>
      </c>
    </row>
    <row r="917" spans="1:12" s="97" customFormat="1" ht="15.75" customHeight="1">
      <c r="A917" s="32">
        <v>11</v>
      </c>
      <c r="B917" s="33">
        <v>9</v>
      </c>
      <c r="C917" s="34">
        <v>5</v>
      </c>
      <c r="D917" s="34">
        <v>4</v>
      </c>
      <c r="E917" s="35">
        <v>46</v>
      </c>
      <c r="F917" s="33">
        <v>24</v>
      </c>
      <c r="G917" s="34">
        <v>10</v>
      </c>
      <c r="H917" s="34">
        <v>14</v>
      </c>
      <c r="I917" s="35">
        <v>81</v>
      </c>
      <c r="J917" s="33">
        <v>4</v>
      </c>
      <c r="K917" s="34">
        <v>1</v>
      </c>
      <c r="L917" s="34">
        <v>3</v>
      </c>
    </row>
    <row r="918" spans="1:12" s="97" customFormat="1" ht="15.75" customHeight="1">
      <c r="A918" s="32">
        <v>12</v>
      </c>
      <c r="B918" s="33">
        <v>12</v>
      </c>
      <c r="C918" s="34">
        <v>7</v>
      </c>
      <c r="D918" s="34">
        <v>5</v>
      </c>
      <c r="E918" s="35">
        <v>47</v>
      </c>
      <c r="F918" s="33">
        <v>16</v>
      </c>
      <c r="G918" s="34">
        <v>7</v>
      </c>
      <c r="H918" s="34">
        <v>9</v>
      </c>
      <c r="I918" s="35">
        <v>82</v>
      </c>
      <c r="J918" s="33">
        <v>6</v>
      </c>
      <c r="K918" s="34">
        <v>4</v>
      </c>
      <c r="L918" s="34">
        <v>2</v>
      </c>
    </row>
    <row r="919" spans="1:12" s="97" customFormat="1" ht="15.75" customHeight="1">
      <c r="A919" s="32">
        <v>13</v>
      </c>
      <c r="B919" s="33">
        <v>13</v>
      </c>
      <c r="C919" s="34">
        <v>7</v>
      </c>
      <c r="D919" s="34">
        <v>6</v>
      </c>
      <c r="E919" s="35">
        <v>48</v>
      </c>
      <c r="F919" s="33">
        <v>12</v>
      </c>
      <c r="G919" s="34">
        <v>6</v>
      </c>
      <c r="H919" s="34">
        <v>6</v>
      </c>
      <c r="I919" s="35">
        <v>83</v>
      </c>
      <c r="J919" s="33">
        <v>10</v>
      </c>
      <c r="K919" s="34">
        <v>4</v>
      </c>
      <c r="L919" s="34">
        <v>6</v>
      </c>
    </row>
    <row r="920" spans="1:12" s="97" customFormat="1" ht="18" customHeight="1">
      <c r="A920" s="40">
        <v>14</v>
      </c>
      <c r="B920" s="44">
        <v>15</v>
      </c>
      <c r="C920" s="42">
        <v>9</v>
      </c>
      <c r="D920" s="42">
        <v>6</v>
      </c>
      <c r="E920" s="43">
        <v>49</v>
      </c>
      <c r="F920" s="44">
        <v>9</v>
      </c>
      <c r="G920" s="42">
        <v>6</v>
      </c>
      <c r="H920" s="42">
        <v>3</v>
      </c>
      <c r="I920" s="43">
        <v>84</v>
      </c>
      <c r="J920" s="44">
        <v>5</v>
      </c>
      <c r="K920" s="42">
        <v>1</v>
      </c>
      <c r="L920" s="42">
        <v>4</v>
      </c>
    </row>
    <row r="921" spans="1:12" s="31" customFormat="1" ht="25.5" customHeight="1">
      <c r="A921" s="23" t="s">
        <v>26</v>
      </c>
      <c r="B921" s="24">
        <v>69</v>
      </c>
      <c r="C921" s="24">
        <v>37</v>
      </c>
      <c r="D921" s="24">
        <v>32</v>
      </c>
      <c r="E921" s="25" t="s">
        <v>27</v>
      </c>
      <c r="F921" s="24">
        <v>52</v>
      </c>
      <c r="G921" s="24">
        <v>29</v>
      </c>
      <c r="H921" s="24">
        <v>23</v>
      </c>
      <c r="I921" s="25" t="s">
        <v>28</v>
      </c>
      <c r="J921" s="24">
        <v>11</v>
      </c>
      <c r="K921" s="24">
        <v>3</v>
      </c>
      <c r="L921" s="24">
        <v>8</v>
      </c>
    </row>
    <row r="922" spans="1:12" s="97" customFormat="1" ht="15.75" customHeight="1">
      <c r="A922" s="32">
        <v>15</v>
      </c>
      <c r="B922" s="33">
        <v>16</v>
      </c>
      <c r="C922" s="34">
        <v>10</v>
      </c>
      <c r="D922" s="34">
        <v>6</v>
      </c>
      <c r="E922" s="35">
        <v>50</v>
      </c>
      <c r="F922" s="33">
        <v>4</v>
      </c>
      <c r="G922" s="34">
        <v>3</v>
      </c>
      <c r="H922" s="34">
        <v>1</v>
      </c>
      <c r="I922" s="35">
        <v>85</v>
      </c>
      <c r="J922" s="33">
        <v>3</v>
      </c>
      <c r="K922" s="34">
        <v>1</v>
      </c>
      <c r="L922" s="34">
        <v>2</v>
      </c>
    </row>
    <row r="923" spans="1:12" s="97" customFormat="1" ht="15.75" customHeight="1">
      <c r="A923" s="32">
        <v>16</v>
      </c>
      <c r="B923" s="33">
        <v>11</v>
      </c>
      <c r="C923" s="34">
        <v>7</v>
      </c>
      <c r="D923" s="34">
        <v>4</v>
      </c>
      <c r="E923" s="35">
        <v>51</v>
      </c>
      <c r="F923" s="33">
        <v>9</v>
      </c>
      <c r="G923" s="34">
        <v>4</v>
      </c>
      <c r="H923" s="34">
        <v>5</v>
      </c>
      <c r="I923" s="35">
        <v>86</v>
      </c>
      <c r="J923" s="33">
        <v>1</v>
      </c>
      <c r="K923" s="34">
        <v>0</v>
      </c>
      <c r="L923" s="34">
        <v>1</v>
      </c>
    </row>
    <row r="924" spans="1:12" s="97" customFormat="1" ht="15.75" customHeight="1">
      <c r="A924" s="32">
        <v>17</v>
      </c>
      <c r="B924" s="33">
        <v>18</v>
      </c>
      <c r="C924" s="34">
        <v>9</v>
      </c>
      <c r="D924" s="34">
        <v>9</v>
      </c>
      <c r="E924" s="35">
        <v>52</v>
      </c>
      <c r="F924" s="33">
        <v>12</v>
      </c>
      <c r="G924" s="34">
        <v>9</v>
      </c>
      <c r="H924" s="34">
        <v>3</v>
      </c>
      <c r="I924" s="35">
        <v>87</v>
      </c>
      <c r="J924" s="33">
        <v>3</v>
      </c>
      <c r="K924" s="34">
        <v>1</v>
      </c>
      <c r="L924" s="34">
        <v>2</v>
      </c>
    </row>
    <row r="925" spans="1:12" s="97" customFormat="1" ht="15.75" customHeight="1">
      <c r="A925" s="32">
        <v>18</v>
      </c>
      <c r="B925" s="33">
        <v>13</v>
      </c>
      <c r="C925" s="34">
        <v>6</v>
      </c>
      <c r="D925" s="34">
        <v>7</v>
      </c>
      <c r="E925" s="35">
        <v>53</v>
      </c>
      <c r="F925" s="33">
        <v>15</v>
      </c>
      <c r="G925" s="34">
        <v>5</v>
      </c>
      <c r="H925" s="34">
        <v>10</v>
      </c>
      <c r="I925" s="35">
        <v>88</v>
      </c>
      <c r="J925" s="33">
        <v>1</v>
      </c>
      <c r="K925" s="34">
        <v>0</v>
      </c>
      <c r="L925" s="34">
        <v>1</v>
      </c>
    </row>
    <row r="926" spans="1:12" s="97" customFormat="1" ht="18" customHeight="1">
      <c r="A926" s="40">
        <v>19</v>
      </c>
      <c r="B926" s="44">
        <v>11</v>
      </c>
      <c r="C926" s="42">
        <v>5</v>
      </c>
      <c r="D926" s="42">
        <v>6</v>
      </c>
      <c r="E926" s="43">
        <v>54</v>
      </c>
      <c r="F926" s="44">
        <v>12</v>
      </c>
      <c r="G926" s="42">
        <v>8</v>
      </c>
      <c r="H926" s="42">
        <v>4</v>
      </c>
      <c r="I926" s="43">
        <v>89</v>
      </c>
      <c r="J926" s="44">
        <v>3</v>
      </c>
      <c r="K926" s="42">
        <v>1</v>
      </c>
      <c r="L926" s="42">
        <v>2</v>
      </c>
    </row>
    <row r="927" spans="1:12" s="31" customFormat="1" ht="25.5" customHeight="1">
      <c r="A927" s="23" t="s">
        <v>29</v>
      </c>
      <c r="B927" s="24">
        <v>51</v>
      </c>
      <c r="C927" s="24">
        <v>24</v>
      </c>
      <c r="D927" s="24">
        <v>27</v>
      </c>
      <c r="E927" s="25" t="s">
        <v>30</v>
      </c>
      <c r="F927" s="24">
        <v>51</v>
      </c>
      <c r="G927" s="24">
        <v>26</v>
      </c>
      <c r="H927" s="24">
        <v>25</v>
      </c>
      <c r="I927" s="25" t="s">
        <v>31</v>
      </c>
      <c r="J927" s="24">
        <v>5</v>
      </c>
      <c r="K927" s="24">
        <v>1</v>
      </c>
      <c r="L927" s="24">
        <v>4</v>
      </c>
    </row>
    <row r="928" spans="1:12" s="97" customFormat="1" ht="15.75" customHeight="1">
      <c r="A928" s="32">
        <v>20</v>
      </c>
      <c r="B928" s="33">
        <v>11</v>
      </c>
      <c r="C928" s="34">
        <v>5</v>
      </c>
      <c r="D928" s="34">
        <v>6</v>
      </c>
      <c r="E928" s="35">
        <v>55</v>
      </c>
      <c r="F928" s="33">
        <v>11</v>
      </c>
      <c r="G928" s="34">
        <v>6</v>
      </c>
      <c r="H928" s="34">
        <v>5</v>
      </c>
      <c r="I928" s="35">
        <v>90</v>
      </c>
      <c r="J928" s="33">
        <v>0</v>
      </c>
      <c r="K928" s="34">
        <v>0</v>
      </c>
      <c r="L928" s="34">
        <v>0</v>
      </c>
    </row>
    <row r="929" spans="1:12" s="97" customFormat="1" ht="15.75" customHeight="1">
      <c r="A929" s="32">
        <v>21</v>
      </c>
      <c r="B929" s="33">
        <v>13</v>
      </c>
      <c r="C929" s="34">
        <v>5</v>
      </c>
      <c r="D929" s="34">
        <v>8</v>
      </c>
      <c r="E929" s="35">
        <v>56</v>
      </c>
      <c r="F929" s="33">
        <v>7</v>
      </c>
      <c r="G929" s="34">
        <v>4</v>
      </c>
      <c r="H929" s="34">
        <v>3</v>
      </c>
      <c r="I929" s="35">
        <v>91</v>
      </c>
      <c r="J929" s="33">
        <v>3</v>
      </c>
      <c r="K929" s="34">
        <v>1</v>
      </c>
      <c r="L929" s="34">
        <v>2</v>
      </c>
    </row>
    <row r="930" spans="1:12" s="97" customFormat="1" ht="15.75" customHeight="1">
      <c r="A930" s="32">
        <v>22</v>
      </c>
      <c r="B930" s="33">
        <v>9</v>
      </c>
      <c r="C930" s="34">
        <v>5</v>
      </c>
      <c r="D930" s="34">
        <v>4</v>
      </c>
      <c r="E930" s="35">
        <v>57</v>
      </c>
      <c r="F930" s="33">
        <v>15</v>
      </c>
      <c r="G930" s="34">
        <v>9</v>
      </c>
      <c r="H930" s="34">
        <v>6</v>
      </c>
      <c r="I930" s="35">
        <v>92</v>
      </c>
      <c r="J930" s="33">
        <v>0</v>
      </c>
      <c r="K930" s="34">
        <v>0</v>
      </c>
      <c r="L930" s="34">
        <v>0</v>
      </c>
    </row>
    <row r="931" spans="1:12" s="97" customFormat="1" ht="15.75" customHeight="1">
      <c r="A931" s="32">
        <v>23</v>
      </c>
      <c r="B931" s="33">
        <v>8</v>
      </c>
      <c r="C931" s="34">
        <v>3</v>
      </c>
      <c r="D931" s="34">
        <v>5</v>
      </c>
      <c r="E931" s="35">
        <v>58</v>
      </c>
      <c r="F931" s="33">
        <v>12</v>
      </c>
      <c r="G931" s="34">
        <v>6</v>
      </c>
      <c r="H931" s="34">
        <v>6</v>
      </c>
      <c r="I931" s="35">
        <v>93</v>
      </c>
      <c r="J931" s="33">
        <v>2</v>
      </c>
      <c r="K931" s="34">
        <v>0</v>
      </c>
      <c r="L931" s="34">
        <v>2</v>
      </c>
    </row>
    <row r="932" spans="1:12" s="97" customFormat="1" ht="18" customHeight="1">
      <c r="A932" s="40">
        <v>24</v>
      </c>
      <c r="B932" s="44">
        <v>10</v>
      </c>
      <c r="C932" s="42">
        <v>6</v>
      </c>
      <c r="D932" s="42">
        <v>4</v>
      </c>
      <c r="E932" s="43">
        <v>59</v>
      </c>
      <c r="F932" s="44">
        <v>6</v>
      </c>
      <c r="G932" s="42">
        <v>1</v>
      </c>
      <c r="H932" s="42">
        <v>5</v>
      </c>
      <c r="I932" s="43">
        <v>94</v>
      </c>
      <c r="J932" s="44">
        <v>0</v>
      </c>
      <c r="K932" s="42">
        <v>0</v>
      </c>
      <c r="L932" s="42">
        <v>0</v>
      </c>
    </row>
    <row r="933" spans="1:12" s="31" customFormat="1" ht="25.5" customHeight="1">
      <c r="A933" s="23" t="s">
        <v>32</v>
      </c>
      <c r="B933" s="24">
        <v>44</v>
      </c>
      <c r="C933" s="24">
        <v>26</v>
      </c>
      <c r="D933" s="24">
        <v>18</v>
      </c>
      <c r="E933" s="25" t="s">
        <v>33</v>
      </c>
      <c r="F933" s="24">
        <v>41</v>
      </c>
      <c r="G933" s="24">
        <v>21</v>
      </c>
      <c r="H933" s="24">
        <v>20</v>
      </c>
      <c r="I933" s="64" t="s">
        <v>34</v>
      </c>
      <c r="J933" s="24">
        <v>1</v>
      </c>
      <c r="K933" s="24">
        <v>0</v>
      </c>
      <c r="L933" s="24">
        <v>1</v>
      </c>
    </row>
    <row r="934" spans="1:12" s="97" customFormat="1" ht="15.75" customHeight="1">
      <c r="A934" s="32">
        <v>25</v>
      </c>
      <c r="B934" s="33">
        <v>10</v>
      </c>
      <c r="C934" s="34">
        <v>7</v>
      </c>
      <c r="D934" s="34">
        <v>3</v>
      </c>
      <c r="E934" s="35">
        <v>60</v>
      </c>
      <c r="F934" s="33">
        <v>7</v>
      </c>
      <c r="G934" s="34">
        <v>3</v>
      </c>
      <c r="H934" s="34">
        <v>4</v>
      </c>
      <c r="I934" s="35">
        <v>95</v>
      </c>
      <c r="J934" s="33">
        <v>0</v>
      </c>
      <c r="K934" s="34">
        <v>0</v>
      </c>
      <c r="L934" s="34">
        <v>0</v>
      </c>
    </row>
    <row r="935" spans="1:12" s="97" customFormat="1" ht="15.75" customHeight="1">
      <c r="A935" s="32">
        <v>26</v>
      </c>
      <c r="B935" s="33">
        <v>7</v>
      </c>
      <c r="C935" s="34">
        <v>4</v>
      </c>
      <c r="D935" s="34">
        <v>3</v>
      </c>
      <c r="E935" s="35">
        <v>61</v>
      </c>
      <c r="F935" s="33">
        <v>9</v>
      </c>
      <c r="G935" s="34">
        <v>5</v>
      </c>
      <c r="H935" s="34">
        <v>4</v>
      </c>
      <c r="I935" s="35">
        <v>96</v>
      </c>
      <c r="J935" s="33">
        <v>0</v>
      </c>
      <c r="K935" s="34">
        <v>0</v>
      </c>
      <c r="L935" s="34">
        <v>0</v>
      </c>
    </row>
    <row r="936" spans="1:12" s="97" customFormat="1" ht="15.75" customHeight="1">
      <c r="A936" s="32">
        <v>27</v>
      </c>
      <c r="B936" s="33">
        <v>8</v>
      </c>
      <c r="C936" s="34">
        <v>5</v>
      </c>
      <c r="D936" s="34">
        <v>3</v>
      </c>
      <c r="E936" s="35">
        <v>62</v>
      </c>
      <c r="F936" s="33">
        <v>7</v>
      </c>
      <c r="G936" s="34">
        <v>3</v>
      </c>
      <c r="H936" s="34">
        <v>4</v>
      </c>
      <c r="I936" s="35">
        <v>97</v>
      </c>
      <c r="J936" s="33">
        <v>1</v>
      </c>
      <c r="K936" s="34">
        <v>0</v>
      </c>
      <c r="L936" s="34">
        <v>1</v>
      </c>
    </row>
    <row r="937" spans="1:12" s="97" customFormat="1" ht="15.75" customHeight="1">
      <c r="A937" s="32">
        <v>28</v>
      </c>
      <c r="B937" s="33">
        <v>12</v>
      </c>
      <c r="C937" s="34">
        <v>7</v>
      </c>
      <c r="D937" s="34">
        <v>5</v>
      </c>
      <c r="E937" s="35">
        <v>63</v>
      </c>
      <c r="F937" s="33">
        <v>7</v>
      </c>
      <c r="G937" s="34">
        <v>4</v>
      </c>
      <c r="H937" s="34">
        <v>3</v>
      </c>
      <c r="I937" s="35">
        <v>98</v>
      </c>
      <c r="J937" s="33">
        <v>0</v>
      </c>
      <c r="K937" s="34">
        <v>0</v>
      </c>
      <c r="L937" s="34">
        <v>0</v>
      </c>
    </row>
    <row r="938" spans="1:12" s="97" customFormat="1" ht="18" customHeight="1">
      <c r="A938" s="40">
        <v>29</v>
      </c>
      <c r="B938" s="44">
        <v>7</v>
      </c>
      <c r="C938" s="42">
        <v>3</v>
      </c>
      <c r="D938" s="42">
        <v>4</v>
      </c>
      <c r="E938" s="43">
        <v>64</v>
      </c>
      <c r="F938" s="44">
        <v>11</v>
      </c>
      <c r="G938" s="42">
        <v>6</v>
      </c>
      <c r="H938" s="42">
        <v>5</v>
      </c>
      <c r="I938" s="35">
        <v>99</v>
      </c>
      <c r="J938" s="33">
        <v>0</v>
      </c>
      <c r="K938" s="34">
        <v>0</v>
      </c>
      <c r="L938" s="34">
        <v>0</v>
      </c>
    </row>
    <row r="939" spans="1:12" s="31" customFormat="1" ht="25.5" customHeight="1">
      <c r="A939" s="23" t="s">
        <v>35</v>
      </c>
      <c r="B939" s="24">
        <v>39</v>
      </c>
      <c r="C939" s="24">
        <v>20</v>
      </c>
      <c r="D939" s="24">
        <v>19</v>
      </c>
      <c r="E939" s="25" t="s">
        <v>36</v>
      </c>
      <c r="F939" s="24">
        <v>54</v>
      </c>
      <c r="G939" s="24">
        <v>30</v>
      </c>
      <c r="H939" s="24">
        <v>24</v>
      </c>
      <c r="I939" s="68">
        <v>100</v>
      </c>
      <c r="J939" s="69">
        <v>0</v>
      </c>
      <c r="K939" s="70">
        <v>0</v>
      </c>
      <c r="L939" s="70">
        <v>0</v>
      </c>
    </row>
    <row r="940" spans="1:12" s="97" customFormat="1" ht="15.75" customHeight="1">
      <c r="A940" s="32">
        <v>30</v>
      </c>
      <c r="B940" s="33">
        <v>14</v>
      </c>
      <c r="C940" s="34">
        <v>6</v>
      </c>
      <c r="D940" s="34">
        <v>8</v>
      </c>
      <c r="E940" s="35">
        <v>65</v>
      </c>
      <c r="F940" s="33">
        <v>16</v>
      </c>
      <c r="G940" s="34">
        <v>9</v>
      </c>
      <c r="H940" s="34">
        <v>7</v>
      </c>
      <c r="I940" s="35">
        <v>101</v>
      </c>
      <c r="J940" s="33">
        <v>0</v>
      </c>
      <c r="K940" s="34">
        <v>0</v>
      </c>
      <c r="L940" s="34">
        <v>0</v>
      </c>
    </row>
    <row r="941" spans="1:12" s="97" customFormat="1" ht="15.75" customHeight="1">
      <c r="A941" s="32">
        <v>31</v>
      </c>
      <c r="B941" s="33">
        <v>5</v>
      </c>
      <c r="C941" s="34">
        <v>2</v>
      </c>
      <c r="D941" s="34">
        <v>3</v>
      </c>
      <c r="E941" s="35">
        <v>66</v>
      </c>
      <c r="F941" s="33">
        <v>9</v>
      </c>
      <c r="G941" s="34">
        <v>5</v>
      </c>
      <c r="H941" s="34">
        <v>4</v>
      </c>
      <c r="I941" s="35">
        <v>102</v>
      </c>
      <c r="J941" s="33">
        <v>0</v>
      </c>
      <c r="K941" s="34">
        <v>0</v>
      </c>
      <c r="L941" s="34">
        <v>0</v>
      </c>
    </row>
    <row r="942" spans="1:12" s="97" customFormat="1" ht="15.75" customHeight="1">
      <c r="A942" s="32">
        <v>32</v>
      </c>
      <c r="B942" s="33">
        <v>7</v>
      </c>
      <c r="C942" s="34">
        <v>5</v>
      </c>
      <c r="D942" s="34">
        <v>2</v>
      </c>
      <c r="E942" s="35">
        <v>67</v>
      </c>
      <c r="F942" s="33">
        <v>7</v>
      </c>
      <c r="G942" s="34">
        <v>5</v>
      </c>
      <c r="H942" s="34">
        <v>2</v>
      </c>
      <c r="I942" s="35">
        <v>103</v>
      </c>
      <c r="J942" s="33">
        <v>0</v>
      </c>
      <c r="K942" s="34">
        <v>0</v>
      </c>
      <c r="L942" s="34">
        <v>0</v>
      </c>
    </row>
    <row r="943" spans="1:12" s="97" customFormat="1" ht="15.75" customHeight="1">
      <c r="A943" s="32">
        <v>33</v>
      </c>
      <c r="B943" s="33">
        <v>7</v>
      </c>
      <c r="C943" s="34">
        <v>4</v>
      </c>
      <c r="D943" s="34">
        <v>3</v>
      </c>
      <c r="E943" s="35">
        <v>68</v>
      </c>
      <c r="F943" s="33">
        <v>12</v>
      </c>
      <c r="G943" s="34">
        <v>6</v>
      </c>
      <c r="H943" s="34">
        <v>6</v>
      </c>
      <c r="I943" s="72" t="s">
        <v>37</v>
      </c>
      <c r="J943" s="44">
        <v>0</v>
      </c>
      <c r="K943" s="42">
        <v>0</v>
      </c>
      <c r="L943" s="42">
        <v>0</v>
      </c>
    </row>
    <row r="944" spans="1:12" s="97" customFormat="1" ht="21" customHeight="1" thickBot="1">
      <c r="A944" s="74">
        <v>34</v>
      </c>
      <c r="B944" s="33">
        <v>6</v>
      </c>
      <c r="C944" s="34">
        <v>3</v>
      </c>
      <c r="D944" s="34">
        <v>3</v>
      </c>
      <c r="E944" s="35">
        <v>69</v>
      </c>
      <c r="F944" s="33">
        <v>10</v>
      </c>
      <c r="G944" s="34">
        <v>5</v>
      </c>
      <c r="H944" s="34">
        <v>5</v>
      </c>
      <c r="I944" s="75" t="s">
        <v>8</v>
      </c>
      <c r="J944" s="69">
        <v>806</v>
      </c>
      <c r="K944" s="69">
        <v>407</v>
      </c>
      <c r="L944" s="69">
        <v>399</v>
      </c>
    </row>
    <row r="945" spans="1:13" s="106" customFormat="1" ht="24" customHeight="1" thickTop="1" thickBot="1">
      <c r="A945" s="81" t="s">
        <v>38</v>
      </c>
      <c r="B945" s="82">
        <v>115</v>
      </c>
      <c r="C945" s="83">
        <v>59</v>
      </c>
      <c r="D945" s="83">
        <v>56</v>
      </c>
      <c r="E945" s="84" t="s">
        <v>39</v>
      </c>
      <c r="F945" s="83">
        <v>541</v>
      </c>
      <c r="G945" s="83">
        <v>279</v>
      </c>
      <c r="H945" s="83">
        <v>262</v>
      </c>
      <c r="I945" s="85" t="s">
        <v>40</v>
      </c>
      <c r="J945" s="83">
        <v>150</v>
      </c>
      <c r="K945" s="83">
        <v>69</v>
      </c>
      <c r="L945" s="83">
        <v>81</v>
      </c>
    </row>
    <row r="946" spans="1:13" s="13" customFormat="1" ht="24" customHeight="1" thickBot="1">
      <c r="A946" s="1"/>
      <c r="B946" s="2" t="s">
        <v>221</v>
      </c>
      <c r="C946" s="3"/>
      <c r="D946" s="4"/>
      <c r="E946" s="5"/>
      <c r="F946" s="6"/>
      <c r="G946" s="96" t="s">
        <v>238</v>
      </c>
      <c r="H946" s="6"/>
      <c r="I946" s="5"/>
      <c r="J946" s="6"/>
      <c r="K946" s="107" t="s">
        <v>137</v>
      </c>
      <c r="L946" s="9"/>
      <c r="M946" s="97" t="s">
        <v>270</v>
      </c>
    </row>
    <row r="947" spans="1:13" s="22" customFormat="1" ht="21" customHeight="1">
      <c r="A947" s="14" t="s">
        <v>4</v>
      </c>
      <c r="B947" s="15" t="s">
        <v>5</v>
      </c>
      <c r="C947" s="15" t="s">
        <v>6</v>
      </c>
      <c r="D947" s="16" t="s">
        <v>7</v>
      </c>
      <c r="E947" s="14" t="s">
        <v>4</v>
      </c>
      <c r="F947" s="15" t="s">
        <v>5</v>
      </c>
      <c r="G947" s="15" t="s">
        <v>6</v>
      </c>
      <c r="H947" s="16" t="s">
        <v>7</v>
      </c>
      <c r="I947" s="14" t="s">
        <v>4</v>
      </c>
      <c r="J947" s="15" t="s">
        <v>5</v>
      </c>
      <c r="K947" s="15" t="s">
        <v>6</v>
      </c>
      <c r="L947" s="17" t="s">
        <v>7</v>
      </c>
    </row>
    <row r="948" spans="1:13" s="31" customFormat="1" ht="25.5" customHeight="1">
      <c r="A948" s="23" t="s">
        <v>9</v>
      </c>
      <c r="B948" s="24">
        <v>85</v>
      </c>
      <c r="C948" s="24">
        <v>44</v>
      </c>
      <c r="D948" s="24">
        <v>41</v>
      </c>
      <c r="E948" s="25" t="s">
        <v>10</v>
      </c>
      <c r="F948" s="24">
        <v>107</v>
      </c>
      <c r="G948" s="24">
        <v>55</v>
      </c>
      <c r="H948" s="24">
        <v>52</v>
      </c>
      <c r="I948" s="25" t="s">
        <v>11</v>
      </c>
      <c r="J948" s="24">
        <v>94</v>
      </c>
      <c r="K948" s="24">
        <v>48</v>
      </c>
      <c r="L948" s="24">
        <v>46</v>
      </c>
    </row>
    <row r="949" spans="1:13" s="97" customFormat="1" ht="15.75" customHeight="1">
      <c r="A949" s="32">
        <v>0</v>
      </c>
      <c r="B949" s="33">
        <v>12</v>
      </c>
      <c r="C949" s="34">
        <v>8</v>
      </c>
      <c r="D949" s="34">
        <v>4</v>
      </c>
      <c r="E949" s="35">
        <v>35</v>
      </c>
      <c r="F949" s="33">
        <v>26</v>
      </c>
      <c r="G949" s="34">
        <v>15</v>
      </c>
      <c r="H949" s="34">
        <v>11</v>
      </c>
      <c r="I949" s="35">
        <v>70</v>
      </c>
      <c r="J949" s="33">
        <v>28</v>
      </c>
      <c r="K949" s="34">
        <v>14</v>
      </c>
      <c r="L949" s="34">
        <v>14</v>
      </c>
    </row>
    <row r="950" spans="1:13" s="97" customFormat="1" ht="15.75" customHeight="1">
      <c r="A950" s="32">
        <v>1</v>
      </c>
      <c r="B950" s="33">
        <v>15</v>
      </c>
      <c r="C950" s="34">
        <v>10</v>
      </c>
      <c r="D950" s="34">
        <v>5</v>
      </c>
      <c r="E950" s="35">
        <v>36</v>
      </c>
      <c r="F950" s="33">
        <v>21</v>
      </c>
      <c r="G950" s="34">
        <v>7</v>
      </c>
      <c r="H950" s="34">
        <v>14</v>
      </c>
      <c r="I950" s="35">
        <v>71</v>
      </c>
      <c r="J950" s="33">
        <v>13</v>
      </c>
      <c r="K950" s="34">
        <v>9</v>
      </c>
      <c r="L950" s="34">
        <v>4</v>
      </c>
    </row>
    <row r="951" spans="1:13" s="97" customFormat="1" ht="15.75" customHeight="1">
      <c r="A951" s="32">
        <v>2</v>
      </c>
      <c r="B951" s="33">
        <v>20</v>
      </c>
      <c r="C951" s="34">
        <v>12</v>
      </c>
      <c r="D951" s="34">
        <v>8</v>
      </c>
      <c r="E951" s="35">
        <v>37</v>
      </c>
      <c r="F951" s="33">
        <v>15</v>
      </c>
      <c r="G951" s="34">
        <v>10</v>
      </c>
      <c r="H951" s="34">
        <v>5</v>
      </c>
      <c r="I951" s="35">
        <v>72</v>
      </c>
      <c r="J951" s="33">
        <v>19</v>
      </c>
      <c r="K951" s="34">
        <v>11</v>
      </c>
      <c r="L951" s="34">
        <v>8</v>
      </c>
    </row>
    <row r="952" spans="1:13" s="97" customFormat="1" ht="15.75" customHeight="1">
      <c r="A952" s="32">
        <v>3</v>
      </c>
      <c r="B952" s="33">
        <v>19</v>
      </c>
      <c r="C952" s="34">
        <v>6</v>
      </c>
      <c r="D952" s="34">
        <v>13</v>
      </c>
      <c r="E952" s="35">
        <v>38</v>
      </c>
      <c r="F952" s="33">
        <v>32</v>
      </c>
      <c r="G952" s="34">
        <v>14</v>
      </c>
      <c r="H952" s="34">
        <v>18</v>
      </c>
      <c r="I952" s="35">
        <v>73</v>
      </c>
      <c r="J952" s="33">
        <v>13</v>
      </c>
      <c r="K952" s="34">
        <v>4</v>
      </c>
      <c r="L952" s="34">
        <v>9</v>
      </c>
    </row>
    <row r="953" spans="1:13" s="97" customFormat="1" ht="18" customHeight="1">
      <c r="A953" s="40">
        <v>4</v>
      </c>
      <c r="B953" s="41">
        <v>19</v>
      </c>
      <c r="C953" s="42">
        <v>8</v>
      </c>
      <c r="D953" s="42">
        <v>11</v>
      </c>
      <c r="E953" s="43">
        <v>39</v>
      </c>
      <c r="F953" s="44">
        <v>13</v>
      </c>
      <c r="G953" s="42">
        <v>9</v>
      </c>
      <c r="H953" s="42">
        <v>4</v>
      </c>
      <c r="I953" s="43">
        <v>74</v>
      </c>
      <c r="J953" s="44">
        <v>21</v>
      </c>
      <c r="K953" s="42">
        <v>10</v>
      </c>
      <c r="L953" s="42">
        <v>11</v>
      </c>
    </row>
    <row r="954" spans="1:13" s="31" customFormat="1" ht="25.5" customHeight="1">
      <c r="A954" s="23" t="s">
        <v>13</v>
      </c>
      <c r="B954" s="24">
        <v>82</v>
      </c>
      <c r="C954" s="24">
        <v>38</v>
      </c>
      <c r="D954" s="24">
        <v>44</v>
      </c>
      <c r="E954" s="25" t="s">
        <v>14</v>
      </c>
      <c r="F954" s="24">
        <v>98</v>
      </c>
      <c r="G954" s="24">
        <v>53</v>
      </c>
      <c r="H954" s="24">
        <v>45</v>
      </c>
      <c r="I954" s="25" t="s">
        <v>15</v>
      </c>
      <c r="J954" s="24">
        <v>69</v>
      </c>
      <c r="K954" s="24">
        <v>32</v>
      </c>
      <c r="L954" s="24">
        <v>37</v>
      </c>
    </row>
    <row r="955" spans="1:13" s="97" customFormat="1" ht="15.75" customHeight="1">
      <c r="A955" s="32">
        <v>5</v>
      </c>
      <c r="B955" s="33">
        <v>15</v>
      </c>
      <c r="C955" s="34">
        <v>9</v>
      </c>
      <c r="D955" s="34">
        <v>6</v>
      </c>
      <c r="E955" s="35">
        <v>40</v>
      </c>
      <c r="F955" s="33">
        <v>18</v>
      </c>
      <c r="G955" s="34">
        <v>11</v>
      </c>
      <c r="H955" s="34">
        <v>7</v>
      </c>
      <c r="I955" s="35">
        <v>75</v>
      </c>
      <c r="J955" s="33">
        <v>22</v>
      </c>
      <c r="K955" s="34">
        <v>13</v>
      </c>
      <c r="L955" s="34">
        <v>9</v>
      </c>
    </row>
    <row r="956" spans="1:13" s="97" customFormat="1" ht="15.75" customHeight="1">
      <c r="A956" s="32">
        <v>6</v>
      </c>
      <c r="B956" s="33">
        <v>19</v>
      </c>
      <c r="C956" s="34">
        <v>10</v>
      </c>
      <c r="D956" s="34">
        <v>9</v>
      </c>
      <c r="E956" s="35">
        <v>41</v>
      </c>
      <c r="F956" s="33">
        <v>17</v>
      </c>
      <c r="G956" s="34">
        <v>11</v>
      </c>
      <c r="H956" s="34">
        <v>6</v>
      </c>
      <c r="I956" s="35">
        <v>76</v>
      </c>
      <c r="J956" s="33">
        <v>8</v>
      </c>
      <c r="K956" s="34">
        <v>3</v>
      </c>
      <c r="L956" s="34">
        <v>5</v>
      </c>
    </row>
    <row r="957" spans="1:13" s="97" customFormat="1" ht="15.75" customHeight="1">
      <c r="A957" s="32">
        <v>7</v>
      </c>
      <c r="B957" s="33">
        <v>16</v>
      </c>
      <c r="C957" s="34">
        <v>4</v>
      </c>
      <c r="D957" s="34">
        <v>12</v>
      </c>
      <c r="E957" s="35">
        <v>42</v>
      </c>
      <c r="F957" s="33">
        <v>16</v>
      </c>
      <c r="G957" s="34">
        <v>5</v>
      </c>
      <c r="H957" s="34">
        <v>11</v>
      </c>
      <c r="I957" s="35">
        <v>77</v>
      </c>
      <c r="J957" s="33">
        <v>11</v>
      </c>
      <c r="K957" s="34">
        <v>2</v>
      </c>
      <c r="L957" s="34">
        <v>9</v>
      </c>
    </row>
    <row r="958" spans="1:13" s="97" customFormat="1" ht="15.75" customHeight="1">
      <c r="A958" s="32">
        <v>8</v>
      </c>
      <c r="B958" s="33">
        <v>16</v>
      </c>
      <c r="C958" s="34">
        <v>7</v>
      </c>
      <c r="D958" s="34">
        <v>9</v>
      </c>
      <c r="E958" s="35">
        <v>43</v>
      </c>
      <c r="F958" s="33">
        <v>26</v>
      </c>
      <c r="G958" s="34">
        <v>15</v>
      </c>
      <c r="H958" s="34">
        <v>11</v>
      </c>
      <c r="I958" s="35">
        <v>78</v>
      </c>
      <c r="J958" s="33">
        <v>13</v>
      </c>
      <c r="K958" s="34">
        <v>6</v>
      </c>
      <c r="L958" s="34">
        <v>7</v>
      </c>
    </row>
    <row r="959" spans="1:13" s="97" customFormat="1" ht="18" customHeight="1">
      <c r="A959" s="40">
        <v>9</v>
      </c>
      <c r="B959" s="44">
        <v>16</v>
      </c>
      <c r="C959" s="42">
        <v>8</v>
      </c>
      <c r="D959" s="42">
        <v>8</v>
      </c>
      <c r="E959" s="43">
        <v>44</v>
      </c>
      <c r="F959" s="44">
        <v>21</v>
      </c>
      <c r="G959" s="42">
        <v>11</v>
      </c>
      <c r="H959" s="42">
        <v>10</v>
      </c>
      <c r="I959" s="43">
        <v>79</v>
      </c>
      <c r="J959" s="44">
        <v>15</v>
      </c>
      <c r="K959" s="42">
        <v>8</v>
      </c>
      <c r="L959" s="42">
        <v>7</v>
      </c>
    </row>
    <row r="960" spans="1:13" s="31" customFormat="1" ht="25.5" customHeight="1">
      <c r="A960" s="23" t="s">
        <v>23</v>
      </c>
      <c r="B960" s="24">
        <v>60</v>
      </c>
      <c r="C960" s="24">
        <v>29</v>
      </c>
      <c r="D960" s="24">
        <v>31</v>
      </c>
      <c r="E960" s="25" t="s">
        <v>24</v>
      </c>
      <c r="F960" s="24">
        <v>116</v>
      </c>
      <c r="G960" s="24">
        <v>53</v>
      </c>
      <c r="H960" s="24">
        <v>63</v>
      </c>
      <c r="I960" s="25" t="s">
        <v>25</v>
      </c>
      <c r="J960" s="24">
        <v>50</v>
      </c>
      <c r="K960" s="24">
        <v>19</v>
      </c>
      <c r="L960" s="24">
        <v>31</v>
      </c>
    </row>
    <row r="961" spans="1:12" s="97" customFormat="1" ht="15.75" customHeight="1">
      <c r="A961" s="32">
        <v>10</v>
      </c>
      <c r="B961" s="33">
        <v>17</v>
      </c>
      <c r="C961" s="34">
        <v>9</v>
      </c>
      <c r="D961" s="34">
        <v>8</v>
      </c>
      <c r="E961" s="35">
        <v>45</v>
      </c>
      <c r="F961" s="33">
        <v>26</v>
      </c>
      <c r="G961" s="34">
        <v>9</v>
      </c>
      <c r="H961" s="34">
        <v>17</v>
      </c>
      <c r="I961" s="35">
        <v>80</v>
      </c>
      <c r="J961" s="33">
        <v>14</v>
      </c>
      <c r="K961" s="34">
        <v>7</v>
      </c>
      <c r="L961" s="34">
        <v>7</v>
      </c>
    </row>
    <row r="962" spans="1:12" s="97" customFormat="1" ht="15.75" customHeight="1">
      <c r="A962" s="32">
        <v>11</v>
      </c>
      <c r="B962" s="33">
        <v>7</v>
      </c>
      <c r="C962" s="34">
        <v>3</v>
      </c>
      <c r="D962" s="34">
        <v>4</v>
      </c>
      <c r="E962" s="35">
        <v>46</v>
      </c>
      <c r="F962" s="33">
        <v>21</v>
      </c>
      <c r="G962" s="34">
        <v>13</v>
      </c>
      <c r="H962" s="34">
        <v>8</v>
      </c>
      <c r="I962" s="35">
        <v>81</v>
      </c>
      <c r="J962" s="33">
        <v>9</v>
      </c>
      <c r="K962" s="34">
        <v>3</v>
      </c>
      <c r="L962" s="34">
        <v>6</v>
      </c>
    </row>
    <row r="963" spans="1:12" s="97" customFormat="1" ht="15.75" customHeight="1">
      <c r="A963" s="32">
        <v>12</v>
      </c>
      <c r="B963" s="33">
        <v>16</v>
      </c>
      <c r="C963" s="34">
        <v>8</v>
      </c>
      <c r="D963" s="34">
        <v>8</v>
      </c>
      <c r="E963" s="35">
        <v>47</v>
      </c>
      <c r="F963" s="33">
        <v>20</v>
      </c>
      <c r="G963" s="34">
        <v>11</v>
      </c>
      <c r="H963" s="34">
        <v>9</v>
      </c>
      <c r="I963" s="35">
        <v>82</v>
      </c>
      <c r="J963" s="33">
        <v>13</v>
      </c>
      <c r="K963" s="34">
        <v>4</v>
      </c>
      <c r="L963" s="34">
        <v>9</v>
      </c>
    </row>
    <row r="964" spans="1:12" s="97" customFormat="1" ht="15.75" customHeight="1">
      <c r="A964" s="32">
        <v>13</v>
      </c>
      <c r="B964" s="33">
        <v>9</v>
      </c>
      <c r="C964" s="34">
        <v>5</v>
      </c>
      <c r="D964" s="34">
        <v>4</v>
      </c>
      <c r="E964" s="35">
        <v>48</v>
      </c>
      <c r="F964" s="33">
        <v>25</v>
      </c>
      <c r="G964" s="34">
        <v>9</v>
      </c>
      <c r="H964" s="34">
        <v>16</v>
      </c>
      <c r="I964" s="35">
        <v>83</v>
      </c>
      <c r="J964" s="33">
        <v>9</v>
      </c>
      <c r="K964" s="34">
        <v>4</v>
      </c>
      <c r="L964" s="34">
        <v>5</v>
      </c>
    </row>
    <row r="965" spans="1:12" s="97" customFormat="1" ht="18" customHeight="1">
      <c r="A965" s="40">
        <v>14</v>
      </c>
      <c r="B965" s="44">
        <v>11</v>
      </c>
      <c r="C965" s="42">
        <v>4</v>
      </c>
      <c r="D965" s="42">
        <v>7</v>
      </c>
      <c r="E965" s="43">
        <v>49</v>
      </c>
      <c r="F965" s="44">
        <v>24</v>
      </c>
      <c r="G965" s="42">
        <v>11</v>
      </c>
      <c r="H965" s="42">
        <v>13</v>
      </c>
      <c r="I965" s="43">
        <v>84</v>
      </c>
      <c r="J965" s="44">
        <v>5</v>
      </c>
      <c r="K965" s="42">
        <v>1</v>
      </c>
      <c r="L965" s="42">
        <v>4</v>
      </c>
    </row>
    <row r="966" spans="1:12" s="31" customFormat="1" ht="25.5" customHeight="1">
      <c r="A966" s="23" t="s">
        <v>26</v>
      </c>
      <c r="B966" s="24">
        <v>64</v>
      </c>
      <c r="C966" s="24">
        <v>31</v>
      </c>
      <c r="D966" s="24">
        <v>33</v>
      </c>
      <c r="E966" s="25" t="s">
        <v>27</v>
      </c>
      <c r="F966" s="24">
        <v>110</v>
      </c>
      <c r="G966" s="24">
        <v>54</v>
      </c>
      <c r="H966" s="24">
        <v>56</v>
      </c>
      <c r="I966" s="25" t="s">
        <v>28</v>
      </c>
      <c r="J966" s="24">
        <v>21</v>
      </c>
      <c r="K966" s="24">
        <v>11</v>
      </c>
      <c r="L966" s="24">
        <v>10</v>
      </c>
    </row>
    <row r="967" spans="1:12" s="97" customFormat="1" ht="15.75" customHeight="1">
      <c r="A967" s="32">
        <v>15</v>
      </c>
      <c r="B967" s="33">
        <v>9</v>
      </c>
      <c r="C967" s="34">
        <v>6</v>
      </c>
      <c r="D967" s="34">
        <v>3</v>
      </c>
      <c r="E967" s="35">
        <v>50</v>
      </c>
      <c r="F967" s="33">
        <v>22</v>
      </c>
      <c r="G967" s="34">
        <v>10</v>
      </c>
      <c r="H967" s="34">
        <v>12</v>
      </c>
      <c r="I967" s="35">
        <v>85</v>
      </c>
      <c r="J967" s="33">
        <v>9</v>
      </c>
      <c r="K967" s="34">
        <v>3</v>
      </c>
      <c r="L967" s="34">
        <v>6</v>
      </c>
    </row>
    <row r="968" spans="1:12" s="97" customFormat="1" ht="15.75" customHeight="1">
      <c r="A968" s="32">
        <v>16</v>
      </c>
      <c r="B968" s="33">
        <v>15</v>
      </c>
      <c r="C968" s="34">
        <v>8</v>
      </c>
      <c r="D968" s="34">
        <v>7</v>
      </c>
      <c r="E968" s="35">
        <v>51</v>
      </c>
      <c r="F968" s="33">
        <v>15</v>
      </c>
      <c r="G968" s="34">
        <v>6</v>
      </c>
      <c r="H968" s="34">
        <v>9</v>
      </c>
      <c r="I968" s="35">
        <v>86</v>
      </c>
      <c r="J968" s="33">
        <v>4</v>
      </c>
      <c r="K968" s="34">
        <v>4</v>
      </c>
      <c r="L968" s="34">
        <v>0</v>
      </c>
    </row>
    <row r="969" spans="1:12" s="97" customFormat="1" ht="15.75" customHeight="1">
      <c r="A969" s="32">
        <v>17</v>
      </c>
      <c r="B969" s="33">
        <v>8</v>
      </c>
      <c r="C969" s="34">
        <v>3</v>
      </c>
      <c r="D969" s="34">
        <v>5</v>
      </c>
      <c r="E969" s="35">
        <v>52</v>
      </c>
      <c r="F969" s="33">
        <v>17</v>
      </c>
      <c r="G969" s="34">
        <v>11</v>
      </c>
      <c r="H969" s="34">
        <v>6</v>
      </c>
      <c r="I969" s="35">
        <v>87</v>
      </c>
      <c r="J969" s="33">
        <v>3</v>
      </c>
      <c r="K969" s="34">
        <v>2</v>
      </c>
      <c r="L969" s="34">
        <v>1</v>
      </c>
    </row>
    <row r="970" spans="1:12" s="97" customFormat="1" ht="15.75" customHeight="1">
      <c r="A970" s="32">
        <v>18</v>
      </c>
      <c r="B970" s="33">
        <v>15</v>
      </c>
      <c r="C970" s="34">
        <v>6</v>
      </c>
      <c r="D970" s="34">
        <v>9</v>
      </c>
      <c r="E970" s="35">
        <v>53</v>
      </c>
      <c r="F970" s="33">
        <v>27</v>
      </c>
      <c r="G970" s="34">
        <v>15</v>
      </c>
      <c r="H970" s="34">
        <v>12</v>
      </c>
      <c r="I970" s="35">
        <v>88</v>
      </c>
      <c r="J970" s="33">
        <v>3</v>
      </c>
      <c r="K970" s="34">
        <v>0</v>
      </c>
      <c r="L970" s="34">
        <v>3</v>
      </c>
    </row>
    <row r="971" spans="1:12" s="97" customFormat="1" ht="18" customHeight="1">
      <c r="A971" s="40">
        <v>19</v>
      </c>
      <c r="B971" s="44">
        <v>17</v>
      </c>
      <c r="C971" s="42">
        <v>8</v>
      </c>
      <c r="D971" s="42">
        <v>9</v>
      </c>
      <c r="E971" s="43">
        <v>54</v>
      </c>
      <c r="F971" s="44">
        <v>29</v>
      </c>
      <c r="G971" s="42">
        <v>12</v>
      </c>
      <c r="H971" s="42">
        <v>17</v>
      </c>
      <c r="I971" s="43">
        <v>89</v>
      </c>
      <c r="J971" s="44">
        <v>2</v>
      </c>
      <c r="K971" s="42">
        <v>2</v>
      </c>
      <c r="L971" s="42">
        <v>0</v>
      </c>
    </row>
    <row r="972" spans="1:12" s="31" customFormat="1" ht="25.5" customHeight="1">
      <c r="A972" s="23" t="s">
        <v>29</v>
      </c>
      <c r="B972" s="24">
        <v>99</v>
      </c>
      <c r="C972" s="24">
        <v>38</v>
      </c>
      <c r="D972" s="24">
        <v>61</v>
      </c>
      <c r="E972" s="25" t="s">
        <v>30</v>
      </c>
      <c r="F972" s="24">
        <v>103</v>
      </c>
      <c r="G972" s="24">
        <v>51</v>
      </c>
      <c r="H972" s="24">
        <v>52</v>
      </c>
      <c r="I972" s="25" t="s">
        <v>31</v>
      </c>
      <c r="J972" s="24">
        <v>10</v>
      </c>
      <c r="K972" s="24">
        <v>1</v>
      </c>
      <c r="L972" s="24">
        <v>9</v>
      </c>
    </row>
    <row r="973" spans="1:12" s="97" customFormat="1" ht="15.75" customHeight="1">
      <c r="A973" s="32">
        <v>20</v>
      </c>
      <c r="B973" s="33">
        <v>13</v>
      </c>
      <c r="C973" s="34">
        <v>6</v>
      </c>
      <c r="D973" s="34">
        <v>7</v>
      </c>
      <c r="E973" s="35">
        <v>55</v>
      </c>
      <c r="F973" s="33">
        <v>16</v>
      </c>
      <c r="G973" s="34">
        <v>8</v>
      </c>
      <c r="H973" s="34">
        <v>8</v>
      </c>
      <c r="I973" s="35">
        <v>90</v>
      </c>
      <c r="J973" s="33">
        <v>3</v>
      </c>
      <c r="K973" s="34">
        <v>0</v>
      </c>
      <c r="L973" s="34">
        <v>3</v>
      </c>
    </row>
    <row r="974" spans="1:12" s="97" customFormat="1" ht="15.75" customHeight="1">
      <c r="A974" s="32">
        <v>21</v>
      </c>
      <c r="B974" s="33">
        <v>14</v>
      </c>
      <c r="C974" s="34">
        <v>6</v>
      </c>
      <c r="D974" s="34">
        <v>8</v>
      </c>
      <c r="E974" s="35">
        <v>56</v>
      </c>
      <c r="F974" s="33">
        <v>15</v>
      </c>
      <c r="G974" s="34">
        <v>7</v>
      </c>
      <c r="H974" s="34">
        <v>8</v>
      </c>
      <c r="I974" s="35">
        <v>91</v>
      </c>
      <c r="J974" s="33">
        <v>3</v>
      </c>
      <c r="K974" s="34">
        <v>1</v>
      </c>
      <c r="L974" s="34">
        <v>2</v>
      </c>
    </row>
    <row r="975" spans="1:12" s="97" customFormat="1" ht="15.75" customHeight="1">
      <c r="A975" s="32">
        <v>22</v>
      </c>
      <c r="B975" s="33">
        <v>22</v>
      </c>
      <c r="C975" s="34">
        <v>9</v>
      </c>
      <c r="D975" s="34">
        <v>13</v>
      </c>
      <c r="E975" s="35">
        <v>57</v>
      </c>
      <c r="F975" s="33">
        <v>30</v>
      </c>
      <c r="G975" s="34">
        <v>20</v>
      </c>
      <c r="H975" s="34">
        <v>10</v>
      </c>
      <c r="I975" s="35">
        <v>92</v>
      </c>
      <c r="J975" s="33">
        <v>2</v>
      </c>
      <c r="K975" s="34">
        <v>0</v>
      </c>
      <c r="L975" s="34">
        <v>2</v>
      </c>
    </row>
    <row r="976" spans="1:12" s="97" customFormat="1" ht="15.75" customHeight="1">
      <c r="A976" s="32">
        <v>23</v>
      </c>
      <c r="B976" s="33">
        <v>25</v>
      </c>
      <c r="C976" s="34">
        <v>12</v>
      </c>
      <c r="D976" s="34">
        <v>13</v>
      </c>
      <c r="E976" s="35">
        <v>58</v>
      </c>
      <c r="F976" s="33">
        <v>20</v>
      </c>
      <c r="G976" s="34">
        <v>7</v>
      </c>
      <c r="H976" s="34">
        <v>13</v>
      </c>
      <c r="I976" s="35">
        <v>93</v>
      </c>
      <c r="J976" s="33">
        <v>2</v>
      </c>
      <c r="K976" s="34">
        <v>0</v>
      </c>
      <c r="L976" s="34">
        <v>2</v>
      </c>
    </row>
    <row r="977" spans="1:13" s="97" customFormat="1" ht="18" customHeight="1">
      <c r="A977" s="40">
        <v>24</v>
      </c>
      <c r="B977" s="44">
        <v>25</v>
      </c>
      <c r="C977" s="42">
        <v>5</v>
      </c>
      <c r="D977" s="42">
        <v>20</v>
      </c>
      <c r="E977" s="43">
        <v>59</v>
      </c>
      <c r="F977" s="44">
        <v>22</v>
      </c>
      <c r="G977" s="42">
        <v>9</v>
      </c>
      <c r="H977" s="42">
        <v>13</v>
      </c>
      <c r="I977" s="43">
        <v>94</v>
      </c>
      <c r="J977" s="44">
        <v>0</v>
      </c>
      <c r="K977" s="42">
        <v>0</v>
      </c>
      <c r="L977" s="42">
        <v>0</v>
      </c>
    </row>
    <row r="978" spans="1:13" s="31" customFormat="1" ht="25.5" customHeight="1">
      <c r="A978" s="23" t="s">
        <v>32</v>
      </c>
      <c r="B978" s="24">
        <v>122</v>
      </c>
      <c r="C978" s="24">
        <v>61</v>
      </c>
      <c r="D978" s="24">
        <v>61</v>
      </c>
      <c r="E978" s="25" t="s">
        <v>33</v>
      </c>
      <c r="F978" s="24">
        <v>117</v>
      </c>
      <c r="G978" s="24">
        <v>59</v>
      </c>
      <c r="H978" s="24">
        <v>58</v>
      </c>
      <c r="I978" s="64" t="s">
        <v>34</v>
      </c>
      <c r="J978" s="24">
        <v>1</v>
      </c>
      <c r="K978" s="24">
        <v>0</v>
      </c>
      <c r="L978" s="24">
        <v>1</v>
      </c>
    </row>
    <row r="979" spans="1:13" s="97" customFormat="1" ht="15.75" customHeight="1">
      <c r="A979" s="32">
        <v>25</v>
      </c>
      <c r="B979" s="33">
        <v>21</v>
      </c>
      <c r="C979" s="34">
        <v>8</v>
      </c>
      <c r="D979" s="34">
        <v>13</v>
      </c>
      <c r="E979" s="35">
        <v>60</v>
      </c>
      <c r="F979" s="33">
        <v>22</v>
      </c>
      <c r="G979" s="34">
        <v>11</v>
      </c>
      <c r="H979" s="34">
        <v>11</v>
      </c>
      <c r="I979" s="35">
        <v>95</v>
      </c>
      <c r="J979" s="33">
        <v>0</v>
      </c>
      <c r="K979" s="34">
        <v>0</v>
      </c>
      <c r="L979" s="34">
        <v>0</v>
      </c>
    </row>
    <row r="980" spans="1:13" s="97" customFormat="1" ht="15.75" customHeight="1">
      <c r="A980" s="32">
        <v>26</v>
      </c>
      <c r="B980" s="33">
        <v>35</v>
      </c>
      <c r="C980" s="34">
        <v>14</v>
      </c>
      <c r="D980" s="34">
        <v>21</v>
      </c>
      <c r="E980" s="35">
        <v>61</v>
      </c>
      <c r="F980" s="33">
        <v>29</v>
      </c>
      <c r="G980" s="34">
        <v>9</v>
      </c>
      <c r="H980" s="34">
        <v>20</v>
      </c>
      <c r="I980" s="35">
        <v>96</v>
      </c>
      <c r="J980" s="33">
        <v>0</v>
      </c>
      <c r="K980" s="34">
        <v>0</v>
      </c>
      <c r="L980" s="34">
        <v>0</v>
      </c>
    </row>
    <row r="981" spans="1:13" s="97" customFormat="1" ht="15.75" customHeight="1">
      <c r="A981" s="32">
        <v>27</v>
      </c>
      <c r="B981" s="33">
        <v>18</v>
      </c>
      <c r="C981" s="34">
        <v>10</v>
      </c>
      <c r="D981" s="34">
        <v>8</v>
      </c>
      <c r="E981" s="35">
        <v>62</v>
      </c>
      <c r="F981" s="33">
        <v>16</v>
      </c>
      <c r="G981" s="34">
        <v>8</v>
      </c>
      <c r="H981" s="34">
        <v>8</v>
      </c>
      <c r="I981" s="35">
        <v>97</v>
      </c>
      <c r="J981" s="33">
        <v>0</v>
      </c>
      <c r="K981" s="34">
        <v>0</v>
      </c>
      <c r="L981" s="34">
        <v>0</v>
      </c>
    </row>
    <row r="982" spans="1:13" s="97" customFormat="1" ht="15.75" customHeight="1">
      <c r="A982" s="32">
        <v>28</v>
      </c>
      <c r="B982" s="33">
        <v>30</v>
      </c>
      <c r="C982" s="34">
        <v>18</v>
      </c>
      <c r="D982" s="34">
        <v>12</v>
      </c>
      <c r="E982" s="35">
        <v>63</v>
      </c>
      <c r="F982" s="33">
        <v>25</v>
      </c>
      <c r="G982" s="34">
        <v>18</v>
      </c>
      <c r="H982" s="34">
        <v>7</v>
      </c>
      <c r="I982" s="35">
        <v>98</v>
      </c>
      <c r="J982" s="33">
        <v>1</v>
      </c>
      <c r="K982" s="34">
        <v>0</v>
      </c>
      <c r="L982" s="34">
        <v>1</v>
      </c>
    </row>
    <row r="983" spans="1:13" s="97" customFormat="1" ht="18" customHeight="1">
      <c r="A983" s="40">
        <v>29</v>
      </c>
      <c r="B983" s="44">
        <v>18</v>
      </c>
      <c r="C983" s="42">
        <v>11</v>
      </c>
      <c r="D983" s="42">
        <v>7</v>
      </c>
      <c r="E983" s="43">
        <v>64</v>
      </c>
      <c r="F983" s="44">
        <v>25</v>
      </c>
      <c r="G983" s="42">
        <v>13</v>
      </c>
      <c r="H983" s="42">
        <v>12</v>
      </c>
      <c r="I983" s="35">
        <v>99</v>
      </c>
      <c r="J983" s="33">
        <v>0</v>
      </c>
      <c r="K983" s="34">
        <v>0</v>
      </c>
      <c r="L983" s="34">
        <v>0</v>
      </c>
    </row>
    <row r="984" spans="1:13" s="31" customFormat="1" ht="25.5" customHeight="1">
      <c r="A984" s="23" t="s">
        <v>35</v>
      </c>
      <c r="B984" s="24">
        <v>110</v>
      </c>
      <c r="C984" s="24">
        <v>58</v>
      </c>
      <c r="D984" s="24">
        <v>52</v>
      </c>
      <c r="E984" s="25" t="s">
        <v>36</v>
      </c>
      <c r="F984" s="24">
        <v>127</v>
      </c>
      <c r="G984" s="24">
        <v>60</v>
      </c>
      <c r="H984" s="24">
        <v>67</v>
      </c>
      <c r="I984" s="68">
        <v>100</v>
      </c>
      <c r="J984" s="69">
        <v>0</v>
      </c>
      <c r="K984" s="70">
        <v>0</v>
      </c>
      <c r="L984" s="70">
        <v>0</v>
      </c>
    </row>
    <row r="985" spans="1:13" s="97" customFormat="1" ht="15.75" customHeight="1">
      <c r="A985" s="32">
        <v>30</v>
      </c>
      <c r="B985" s="33">
        <v>15</v>
      </c>
      <c r="C985" s="34">
        <v>8</v>
      </c>
      <c r="D985" s="34">
        <v>7</v>
      </c>
      <c r="E985" s="35">
        <v>65</v>
      </c>
      <c r="F985" s="33">
        <v>17</v>
      </c>
      <c r="G985" s="34">
        <v>7</v>
      </c>
      <c r="H985" s="34">
        <v>10</v>
      </c>
      <c r="I985" s="35">
        <v>101</v>
      </c>
      <c r="J985" s="33">
        <v>0</v>
      </c>
      <c r="K985" s="34">
        <v>0</v>
      </c>
      <c r="L985" s="34">
        <v>0</v>
      </c>
    </row>
    <row r="986" spans="1:13" s="97" customFormat="1" ht="15.75" customHeight="1">
      <c r="A986" s="32">
        <v>31</v>
      </c>
      <c r="B986" s="33">
        <v>24</v>
      </c>
      <c r="C986" s="34">
        <v>16</v>
      </c>
      <c r="D986" s="34">
        <v>8</v>
      </c>
      <c r="E986" s="35">
        <v>66</v>
      </c>
      <c r="F986" s="33">
        <v>23</v>
      </c>
      <c r="G986" s="34">
        <v>12</v>
      </c>
      <c r="H986" s="34">
        <v>11</v>
      </c>
      <c r="I986" s="35">
        <v>102</v>
      </c>
      <c r="J986" s="33">
        <v>0</v>
      </c>
      <c r="K986" s="34">
        <v>0</v>
      </c>
      <c r="L986" s="34">
        <v>0</v>
      </c>
    </row>
    <row r="987" spans="1:13" s="97" customFormat="1" ht="15.75" customHeight="1">
      <c r="A987" s="32">
        <v>32</v>
      </c>
      <c r="B987" s="33">
        <v>26</v>
      </c>
      <c r="C987" s="34">
        <v>16</v>
      </c>
      <c r="D987" s="34">
        <v>10</v>
      </c>
      <c r="E987" s="35">
        <v>67</v>
      </c>
      <c r="F987" s="33">
        <v>30</v>
      </c>
      <c r="G987" s="34">
        <v>17</v>
      </c>
      <c r="H987" s="34">
        <v>13</v>
      </c>
      <c r="I987" s="35">
        <v>103</v>
      </c>
      <c r="J987" s="33">
        <v>0</v>
      </c>
      <c r="K987" s="34">
        <v>0</v>
      </c>
      <c r="L987" s="34">
        <v>0</v>
      </c>
    </row>
    <row r="988" spans="1:13" s="97" customFormat="1" ht="15.75" customHeight="1">
      <c r="A988" s="32">
        <v>33</v>
      </c>
      <c r="B988" s="33">
        <v>24</v>
      </c>
      <c r="C988" s="34">
        <v>11</v>
      </c>
      <c r="D988" s="34">
        <v>13</v>
      </c>
      <c r="E988" s="35">
        <v>68</v>
      </c>
      <c r="F988" s="33">
        <v>29</v>
      </c>
      <c r="G988" s="34">
        <v>13</v>
      </c>
      <c r="H988" s="34">
        <v>16</v>
      </c>
      <c r="I988" s="72" t="s">
        <v>37</v>
      </c>
      <c r="J988" s="44">
        <v>0</v>
      </c>
      <c r="K988" s="42">
        <v>0</v>
      </c>
      <c r="L988" s="42">
        <v>0</v>
      </c>
    </row>
    <row r="989" spans="1:13" s="97" customFormat="1" ht="21" customHeight="1" thickBot="1">
      <c r="A989" s="74">
        <v>34</v>
      </c>
      <c r="B989" s="33">
        <v>21</v>
      </c>
      <c r="C989" s="34">
        <v>7</v>
      </c>
      <c r="D989" s="34">
        <v>14</v>
      </c>
      <c r="E989" s="35">
        <v>69</v>
      </c>
      <c r="F989" s="33">
        <v>28</v>
      </c>
      <c r="G989" s="34">
        <v>11</v>
      </c>
      <c r="H989" s="34">
        <v>17</v>
      </c>
      <c r="I989" s="75" t="s">
        <v>8</v>
      </c>
      <c r="J989" s="69">
        <v>1645</v>
      </c>
      <c r="K989" s="69">
        <v>795</v>
      </c>
      <c r="L989" s="69">
        <v>850</v>
      </c>
    </row>
    <row r="990" spans="1:13" s="106" customFormat="1" ht="24" customHeight="1" thickTop="1" thickBot="1">
      <c r="A990" s="81" t="s">
        <v>38</v>
      </c>
      <c r="B990" s="82">
        <v>227</v>
      </c>
      <c r="C990" s="83">
        <v>111</v>
      </c>
      <c r="D990" s="83">
        <v>116</v>
      </c>
      <c r="E990" s="84" t="s">
        <v>39</v>
      </c>
      <c r="F990" s="83">
        <v>1046</v>
      </c>
      <c r="G990" s="83">
        <v>513</v>
      </c>
      <c r="H990" s="83">
        <v>533</v>
      </c>
      <c r="I990" s="85" t="s">
        <v>40</v>
      </c>
      <c r="J990" s="83">
        <v>372</v>
      </c>
      <c r="K990" s="83">
        <v>171</v>
      </c>
      <c r="L990" s="83">
        <v>201</v>
      </c>
    </row>
    <row r="991" spans="1:13" s="13" customFormat="1" ht="24" customHeight="1" thickBot="1">
      <c r="A991" s="1"/>
      <c r="B991" s="2" t="s">
        <v>221</v>
      </c>
      <c r="C991" s="3"/>
      <c r="D991" s="4"/>
      <c r="E991" s="5"/>
      <c r="F991" s="6"/>
      <c r="G991" s="96" t="s">
        <v>238</v>
      </c>
      <c r="H991" s="6"/>
      <c r="I991" s="5"/>
      <c r="J991" s="6"/>
      <c r="K991" s="107" t="s">
        <v>138</v>
      </c>
      <c r="L991" s="9"/>
      <c r="M991" s="97" t="s">
        <v>271</v>
      </c>
    </row>
    <row r="992" spans="1:13" s="22" customFormat="1" ht="21" customHeight="1">
      <c r="A992" s="14" t="s">
        <v>4</v>
      </c>
      <c r="B992" s="15" t="s">
        <v>5</v>
      </c>
      <c r="C992" s="15" t="s">
        <v>6</v>
      </c>
      <c r="D992" s="16" t="s">
        <v>7</v>
      </c>
      <c r="E992" s="14" t="s">
        <v>4</v>
      </c>
      <c r="F992" s="15" t="s">
        <v>5</v>
      </c>
      <c r="G992" s="15" t="s">
        <v>6</v>
      </c>
      <c r="H992" s="16" t="s">
        <v>7</v>
      </c>
      <c r="I992" s="14" t="s">
        <v>4</v>
      </c>
      <c r="J992" s="15" t="s">
        <v>5</v>
      </c>
      <c r="K992" s="15" t="s">
        <v>6</v>
      </c>
      <c r="L992" s="17" t="s">
        <v>7</v>
      </c>
    </row>
    <row r="993" spans="1:12" s="31" customFormat="1" ht="25.5" customHeight="1">
      <c r="A993" s="23" t="s">
        <v>9</v>
      </c>
      <c r="B993" s="24">
        <v>89</v>
      </c>
      <c r="C993" s="24">
        <v>45</v>
      </c>
      <c r="D993" s="24">
        <v>44</v>
      </c>
      <c r="E993" s="25" t="s">
        <v>10</v>
      </c>
      <c r="F993" s="24">
        <v>164</v>
      </c>
      <c r="G993" s="24">
        <v>93</v>
      </c>
      <c r="H993" s="24">
        <v>71</v>
      </c>
      <c r="I993" s="25" t="s">
        <v>11</v>
      </c>
      <c r="J993" s="24">
        <v>131</v>
      </c>
      <c r="K993" s="24">
        <v>65</v>
      </c>
      <c r="L993" s="24">
        <v>66</v>
      </c>
    </row>
    <row r="994" spans="1:12" s="97" customFormat="1" ht="15.75" customHeight="1">
      <c r="A994" s="32">
        <v>0</v>
      </c>
      <c r="B994" s="33">
        <v>18</v>
      </c>
      <c r="C994" s="34">
        <v>8</v>
      </c>
      <c r="D994" s="34">
        <v>10</v>
      </c>
      <c r="E994" s="35">
        <v>35</v>
      </c>
      <c r="F994" s="33">
        <v>37</v>
      </c>
      <c r="G994" s="34">
        <v>20</v>
      </c>
      <c r="H994" s="34">
        <v>17</v>
      </c>
      <c r="I994" s="35">
        <v>70</v>
      </c>
      <c r="J994" s="33">
        <v>32</v>
      </c>
      <c r="K994" s="34">
        <v>18</v>
      </c>
      <c r="L994" s="34">
        <v>14</v>
      </c>
    </row>
    <row r="995" spans="1:12" s="97" customFormat="1" ht="15.75" customHeight="1">
      <c r="A995" s="32">
        <v>1</v>
      </c>
      <c r="B995" s="33">
        <v>21</v>
      </c>
      <c r="C995" s="34">
        <v>11</v>
      </c>
      <c r="D995" s="34">
        <v>10</v>
      </c>
      <c r="E995" s="35">
        <v>36</v>
      </c>
      <c r="F995" s="33">
        <v>29</v>
      </c>
      <c r="G995" s="34">
        <v>18</v>
      </c>
      <c r="H995" s="34">
        <v>11</v>
      </c>
      <c r="I995" s="35">
        <v>71</v>
      </c>
      <c r="J995" s="33">
        <v>23</v>
      </c>
      <c r="K995" s="34">
        <v>12</v>
      </c>
      <c r="L995" s="34">
        <v>11</v>
      </c>
    </row>
    <row r="996" spans="1:12" s="97" customFormat="1" ht="15.75" customHeight="1">
      <c r="A996" s="32">
        <v>2</v>
      </c>
      <c r="B996" s="33">
        <v>15</v>
      </c>
      <c r="C996" s="34">
        <v>11</v>
      </c>
      <c r="D996" s="34">
        <v>4</v>
      </c>
      <c r="E996" s="35">
        <v>37</v>
      </c>
      <c r="F996" s="33">
        <v>37</v>
      </c>
      <c r="G996" s="34">
        <v>18</v>
      </c>
      <c r="H996" s="34">
        <v>19</v>
      </c>
      <c r="I996" s="35">
        <v>72</v>
      </c>
      <c r="J996" s="33">
        <v>23</v>
      </c>
      <c r="K996" s="34">
        <v>12</v>
      </c>
      <c r="L996" s="34">
        <v>11</v>
      </c>
    </row>
    <row r="997" spans="1:12" s="97" customFormat="1" ht="15.75" customHeight="1">
      <c r="A997" s="32">
        <v>3</v>
      </c>
      <c r="B997" s="33">
        <v>21</v>
      </c>
      <c r="C997" s="34">
        <v>10</v>
      </c>
      <c r="D997" s="34">
        <v>11</v>
      </c>
      <c r="E997" s="35">
        <v>38</v>
      </c>
      <c r="F997" s="33">
        <v>31</v>
      </c>
      <c r="G997" s="34">
        <v>21</v>
      </c>
      <c r="H997" s="34">
        <v>10</v>
      </c>
      <c r="I997" s="35">
        <v>73</v>
      </c>
      <c r="J997" s="33">
        <v>32</v>
      </c>
      <c r="K997" s="34">
        <v>12</v>
      </c>
      <c r="L997" s="34">
        <v>20</v>
      </c>
    </row>
    <row r="998" spans="1:12" s="97" customFormat="1" ht="18" customHeight="1">
      <c r="A998" s="40">
        <v>4</v>
      </c>
      <c r="B998" s="41">
        <v>14</v>
      </c>
      <c r="C998" s="42">
        <v>5</v>
      </c>
      <c r="D998" s="42">
        <v>9</v>
      </c>
      <c r="E998" s="43">
        <v>39</v>
      </c>
      <c r="F998" s="44">
        <v>30</v>
      </c>
      <c r="G998" s="42">
        <v>16</v>
      </c>
      <c r="H998" s="42">
        <v>14</v>
      </c>
      <c r="I998" s="43">
        <v>74</v>
      </c>
      <c r="J998" s="44">
        <v>21</v>
      </c>
      <c r="K998" s="42">
        <v>11</v>
      </c>
      <c r="L998" s="42">
        <v>10</v>
      </c>
    </row>
    <row r="999" spans="1:12" s="31" customFormat="1" ht="25.5" customHeight="1">
      <c r="A999" s="23" t="s">
        <v>13</v>
      </c>
      <c r="B999" s="24">
        <v>101</v>
      </c>
      <c r="C999" s="24">
        <v>51</v>
      </c>
      <c r="D999" s="24">
        <v>50</v>
      </c>
      <c r="E999" s="25" t="s">
        <v>14</v>
      </c>
      <c r="F999" s="24">
        <v>180</v>
      </c>
      <c r="G999" s="24">
        <v>95</v>
      </c>
      <c r="H999" s="24">
        <v>85</v>
      </c>
      <c r="I999" s="25" t="s">
        <v>15</v>
      </c>
      <c r="J999" s="24">
        <v>102</v>
      </c>
      <c r="K999" s="24">
        <v>49</v>
      </c>
      <c r="L999" s="24">
        <v>53</v>
      </c>
    </row>
    <row r="1000" spans="1:12" s="97" customFormat="1" ht="15.75" customHeight="1">
      <c r="A1000" s="32">
        <v>5</v>
      </c>
      <c r="B1000" s="33">
        <v>19</v>
      </c>
      <c r="C1000" s="34">
        <v>9</v>
      </c>
      <c r="D1000" s="34">
        <v>10</v>
      </c>
      <c r="E1000" s="35">
        <v>40</v>
      </c>
      <c r="F1000" s="33">
        <v>40</v>
      </c>
      <c r="G1000" s="34">
        <v>23</v>
      </c>
      <c r="H1000" s="34">
        <v>17</v>
      </c>
      <c r="I1000" s="35">
        <v>75</v>
      </c>
      <c r="J1000" s="33">
        <v>24</v>
      </c>
      <c r="K1000" s="34">
        <v>15</v>
      </c>
      <c r="L1000" s="34">
        <v>9</v>
      </c>
    </row>
    <row r="1001" spans="1:12" s="97" customFormat="1" ht="15.75" customHeight="1">
      <c r="A1001" s="32">
        <v>6</v>
      </c>
      <c r="B1001" s="33">
        <v>18</v>
      </c>
      <c r="C1001" s="34">
        <v>9</v>
      </c>
      <c r="D1001" s="34">
        <v>9</v>
      </c>
      <c r="E1001" s="35">
        <v>41</v>
      </c>
      <c r="F1001" s="33">
        <v>31</v>
      </c>
      <c r="G1001" s="34">
        <v>19</v>
      </c>
      <c r="H1001" s="34">
        <v>12</v>
      </c>
      <c r="I1001" s="35">
        <v>76</v>
      </c>
      <c r="J1001" s="33">
        <v>17</v>
      </c>
      <c r="K1001" s="34">
        <v>7</v>
      </c>
      <c r="L1001" s="34">
        <v>10</v>
      </c>
    </row>
    <row r="1002" spans="1:12" s="97" customFormat="1" ht="15.75" customHeight="1">
      <c r="A1002" s="32">
        <v>7</v>
      </c>
      <c r="B1002" s="33">
        <v>20</v>
      </c>
      <c r="C1002" s="34">
        <v>7</v>
      </c>
      <c r="D1002" s="34">
        <v>13</v>
      </c>
      <c r="E1002" s="35">
        <v>42</v>
      </c>
      <c r="F1002" s="33">
        <v>37</v>
      </c>
      <c r="G1002" s="34">
        <v>16</v>
      </c>
      <c r="H1002" s="34">
        <v>21</v>
      </c>
      <c r="I1002" s="35">
        <v>77</v>
      </c>
      <c r="J1002" s="33">
        <v>22</v>
      </c>
      <c r="K1002" s="34">
        <v>9</v>
      </c>
      <c r="L1002" s="34">
        <v>13</v>
      </c>
    </row>
    <row r="1003" spans="1:12" s="97" customFormat="1" ht="15.75" customHeight="1">
      <c r="A1003" s="32">
        <v>8</v>
      </c>
      <c r="B1003" s="33">
        <v>26</v>
      </c>
      <c r="C1003" s="34">
        <v>18</v>
      </c>
      <c r="D1003" s="34">
        <v>8</v>
      </c>
      <c r="E1003" s="35">
        <v>43</v>
      </c>
      <c r="F1003" s="33">
        <v>34</v>
      </c>
      <c r="G1003" s="34">
        <v>16</v>
      </c>
      <c r="H1003" s="34">
        <v>18</v>
      </c>
      <c r="I1003" s="35">
        <v>78</v>
      </c>
      <c r="J1003" s="33">
        <v>18</v>
      </c>
      <c r="K1003" s="34">
        <v>7</v>
      </c>
      <c r="L1003" s="34">
        <v>11</v>
      </c>
    </row>
    <row r="1004" spans="1:12" s="97" customFormat="1" ht="18" customHeight="1">
      <c r="A1004" s="40">
        <v>9</v>
      </c>
      <c r="B1004" s="44">
        <v>18</v>
      </c>
      <c r="C1004" s="42">
        <v>8</v>
      </c>
      <c r="D1004" s="42">
        <v>10</v>
      </c>
      <c r="E1004" s="43">
        <v>44</v>
      </c>
      <c r="F1004" s="44">
        <v>38</v>
      </c>
      <c r="G1004" s="42">
        <v>21</v>
      </c>
      <c r="H1004" s="42">
        <v>17</v>
      </c>
      <c r="I1004" s="43">
        <v>79</v>
      </c>
      <c r="J1004" s="44">
        <v>21</v>
      </c>
      <c r="K1004" s="42">
        <v>11</v>
      </c>
      <c r="L1004" s="42">
        <v>10</v>
      </c>
    </row>
    <row r="1005" spans="1:12" s="31" customFormat="1" ht="25.5" customHeight="1">
      <c r="A1005" s="23" t="s">
        <v>23</v>
      </c>
      <c r="B1005" s="24">
        <v>110</v>
      </c>
      <c r="C1005" s="24">
        <v>50</v>
      </c>
      <c r="D1005" s="24">
        <v>60</v>
      </c>
      <c r="E1005" s="25" t="s">
        <v>24</v>
      </c>
      <c r="F1005" s="24">
        <v>186</v>
      </c>
      <c r="G1005" s="24">
        <v>99</v>
      </c>
      <c r="H1005" s="24">
        <v>87</v>
      </c>
      <c r="I1005" s="25" t="s">
        <v>25</v>
      </c>
      <c r="J1005" s="24">
        <v>53</v>
      </c>
      <c r="K1005" s="24">
        <v>25</v>
      </c>
      <c r="L1005" s="24">
        <v>28</v>
      </c>
    </row>
    <row r="1006" spans="1:12" s="97" customFormat="1" ht="15.75" customHeight="1">
      <c r="A1006" s="32">
        <v>10</v>
      </c>
      <c r="B1006" s="33">
        <v>29</v>
      </c>
      <c r="C1006" s="34">
        <v>12</v>
      </c>
      <c r="D1006" s="34">
        <v>17</v>
      </c>
      <c r="E1006" s="35">
        <v>45</v>
      </c>
      <c r="F1006" s="33">
        <v>31</v>
      </c>
      <c r="G1006" s="34">
        <v>17</v>
      </c>
      <c r="H1006" s="34">
        <v>14</v>
      </c>
      <c r="I1006" s="35">
        <v>80</v>
      </c>
      <c r="J1006" s="33">
        <v>12</v>
      </c>
      <c r="K1006" s="34">
        <v>4</v>
      </c>
      <c r="L1006" s="34">
        <v>8</v>
      </c>
    </row>
    <row r="1007" spans="1:12" s="97" customFormat="1" ht="15.75" customHeight="1">
      <c r="A1007" s="32">
        <v>11</v>
      </c>
      <c r="B1007" s="33">
        <v>18</v>
      </c>
      <c r="C1007" s="34">
        <v>7</v>
      </c>
      <c r="D1007" s="34">
        <v>11</v>
      </c>
      <c r="E1007" s="35">
        <v>46</v>
      </c>
      <c r="F1007" s="33">
        <v>40</v>
      </c>
      <c r="G1007" s="34">
        <v>19</v>
      </c>
      <c r="H1007" s="34">
        <v>21</v>
      </c>
      <c r="I1007" s="35">
        <v>81</v>
      </c>
      <c r="J1007" s="33">
        <v>9</v>
      </c>
      <c r="K1007" s="34">
        <v>6</v>
      </c>
      <c r="L1007" s="34">
        <v>3</v>
      </c>
    </row>
    <row r="1008" spans="1:12" s="97" customFormat="1" ht="15.75" customHeight="1">
      <c r="A1008" s="32">
        <v>12</v>
      </c>
      <c r="B1008" s="33">
        <v>18</v>
      </c>
      <c r="C1008" s="34">
        <v>10</v>
      </c>
      <c r="D1008" s="34">
        <v>8</v>
      </c>
      <c r="E1008" s="35">
        <v>47</v>
      </c>
      <c r="F1008" s="33">
        <v>38</v>
      </c>
      <c r="G1008" s="34">
        <v>17</v>
      </c>
      <c r="H1008" s="34">
        <v>21</v>
      </c>
      <c r="I1008" s="35">
        <v>82</v>
      </c>
      <c r="J1008" s="33">
        <v>12</v>
      </c>
      <c r="K1008" s="34">
        <v>7</v>
      </c>
      <c r="L1008" s="34">
        <v>5</v>
      </c>
    </row>
    <row r="1009" spans="1:12" s="97" customFormat="1" ht="15.75" customHeight="1">
      <c r="A1009" s="32">
        <v>13</v>
      </c>
      <c r="B1009" s="33">
        <v>18</v>
      </c>
      <c r="C1009" s="34">
        <v>11</v>
      </c>
      <c r="D1009" s="34">
        <v>7</v>
      </c>
      <c r="E1009" s="35">
        <v>48</v>
      </c>
      <c r="F1009" s="33">
        <v>30</v>
      </c>
      <c r="G1009" s="34">
        <v>17</v>
      </c>
      <c r="H1009" s="34">
        <v>13</v>
      </c>
      <c r="I1009" s="35">
        <v>83</v>
      </c>
      <c r="J1009" s="33">
        <v>12</v>
      </c>
      <c r="K1009" s="34">
        <v>6</v>
      </c>
      <c r="L1009" s="34">
        <v>6</v>
      </c>
    </row>
    <row r="1010" spans="1:12" s="97" customFormat="1" ht="18" customHeight="1">
      <c r="A1010" s="40">
        <v>14</v>
      </c>
      <c r="B1010" s="44">
        <v>27</v>
      </c>
      <c r="C1010" s="42">
        <v>10</v>
      </c>
      <c r="D1010" s="42">
        <v>17</v>
      </c>
      <c r="E1010" s="43">
        <v>49</v>
      </c>
      <c r="F1010" s="44">
        <v>47</v>
      </c>
      <c r="G1010" s="42">
        <v>29</v>
      </c>
      <c r="H1010" s="42">
        <v>18</v>
      </c>
      <c r="I1010" s="43">
        <v>84</v>
      </c>
      <c r="J1010" s="44">
        <v>8</v>
      </c>
      <c r="K1010" s="42">
        <v>2</v>
      </c>
      <c r="L1010" s="42">
        <v>6</v>
      </c>
    </row>
    <row r="1011" spans="1:12" s="31" customFormat="1" ht="25.5" customHeight="1">
      <c r="A1011" s="23" t="s">
        <v>26</v>
      </c>
      <c r="B1011" s="24">
        <v>115</v>
      </c>
      <c r="C1011" s="24">
        <v>61</v>
      </c>
      <c r="D1011" s="24">
        <v>54</v>
      </c>
      <c r="E1011" s="25" t="s">
        <v>27</v>
      </c>
      <c r="F1011" s="24">
        <v>124</v>
      </c>
      <c r="G1011" s="24">
        <v>66</v>
      </c>
      <c r="H1011" s="24">
        <v>58</v>
      </c>
      <c r="I1011" s="25" t="s">
        <v>28</v>
      </c>
      <c r="J1011" s="24">
        <v>23</v>
      </c>
      <c r="K1011" s="24">
        <v>9</v>
      </c>
      <c r="L1011" s="24">
        <v>14</v>
      </c>
    </row>
    <row r="1012" spans="1:12" s="97" customFormat="1" ht="15.75" customHeight="1">
      <c r="A1012" s="32">
        <v>15</v>
      </c>
      <c r="B1012" s="33">
        <v>26</v>
      </c>
      <c r="C1012" s="34">
        <v>17</v>
      </c>
      <c r="D1012" s="34">
        <v>9</v>
      </c>
      <c r="E1012" s="35">
        <v>50</v>
      </c>
      <c r="F1012" s="33">
        <v>30</v>
      </c>
      <c r="G1012" s="34">
        <v>17</v>
      </c>
      <c r="H1012" s="34">
        <v>13</v>
      </c>
      <c r="I1012" s="35">
        <v>85</v>
      </c>
      <c r="J1012" s="33">
        <v>7</v>
      </c>
      <c r="K1012" s="34">
        <v>4</v>
      </c>
      <c r="L1012" s="34">
        <v>3</v>
      </c>
    </row>
    <row r="1013" spans="1:12" s="97" customFormat="1" ht="15.75" customHeight="1">
      <c r="A1013" s="32">
        <v>16</v>
      </c>
      <c r="B1013" s="33">
        <v>22</v>
      </c>
      <c r="C1013" s="34">
        <v>10</v>
      </c>
      <c r="D1013" s="34">
        <v>12</v>
      </c>
      <c r="E1013" s="35">
        <v>51</v>
      </c>
      <c r="F1013" s="33">
        <v>24</v>
      </c>
      <c r="G1013" s="34">
        <v>13</v>
      </c>
      <c r="H1013" s="34">
        <v>11</v>
      </c>
      <c r="I1013" s="35">
        <v>86</v>
      </c>
      <c r="J1013" s="33">
        <v>5</v>
      </c>
      <c r="K1013" s="34">
        <v>2</v>
      </c>
      <c r="L1013" s="34">
        <v>3</v>
      </c>
    </row>
    <row r="1014" spans="1:12" s="97" customFormat="1" ht="15.75" customHeight="1">
      <c r="A1014" s="32">
        <v>17</v>
      </c>
      <c r="B1014" s="33">
        <v>26</v>
      </c>
      <c r="C1014" s="34">
        <v>12</v>
      </c>
      <c r="D1014" s="34">
        <v>14</v>
      </c>
      <c r="E1014" s="35">
        <v>52</v>
      </c>
      <c r="F1014" s="33">
        <v>28</v>
      </c>
      <c r="G1014" s="34">
        <v>16</v>
      </c>
      <c r="H1014" s="34">
        <v>12</v>
      </c>
      <c r="I1014" s="35">
        <v>87</v>
      </c>
      <c r="J1014" s="33">
        <v>4</v>
      </c>
      <c r="K1014" s="34">
        <v>0</v>
      </c>
      <c r="L1014" s="34">
        <v>4</v>
      </c>
    </row>
    <row r="1015" spans="1:12" s="97" customFormat="1" ht="15.75" customHeight="1">
      <c r="A1015" s="32">
        <v>18</v>
      </c>
      <c r="B1015" s="33">
        <v>22</v>
      </c>
      <c r="C1015" s="34">
        <v>14</v>
      </c>
      <c r="D1015" s="34">
        <v>8</v>
      </c>
      <c r="E1015" s="35">
        <v>53</v>
      </c>
      <c r="F1015" s="33">
        <v>27</v>
      </c>
      <c r="G1015" s="34">
        <v>12</v>
      </c>
      <c r="H1015" s="34">
        <v>15</v>
      </c>
      <c r="I1015" s="35">
        <v>88</v>
      </c>
      <c r="J1015" s="33">
        <v>4</v>
      </c>
      <c r="K1015" s="34">
        <v>2</v>
      </c>
      <c r="L1015" s="34">
        <v>2</v>
      </c>
    </row>
    <row r="1016" spans="1:12" s="97" customFormat="1" ht="18" customHeight="1">
      <c r="A1016" s="40">
        <v>19</v>
      </c>
      <c r="B1016" s="44">
        <v>19</v>
      </c>
      <c r="C1016" s="42">
        <v>8</v>
      </c>
      <c r="D1016" s="42">
        <v>11</v>
      </c>
      <c r="E1016" s="43">
        <v>54</v>
      </c>
      <c r="F1016" s="44">
        <v>15</v>
      </c>
      <c r="G1016" s="42">
        <v>8</v>
      </c>
      <c r="H1016" s="42">
        <v>7</v>
      </c>
      <c r="I1016" s="43">
        <v>89</v>
      </c>
      <c r="J1016" s="44">
        <v>3</v>
      </c>
      <c r="K1016" s="42">
        <v>1</v>
      </c>
      <c r="L1016" s="42">
        <v>2</v>
      </c>
    </row>
    <row r="1017" spans="1:12" s="31" customFormat="1" ht="25.5" customHeight="1">
      <c r="A1017" s="23" t="s">
        <v>29</v>
      </c>
      <c r="B1017" s="24">
        <v>116</v>
      </c>
      <c r="C1017" s="24">
        <v>54</v>
      </c>
      <c r="D1017" s="24">
        <v>62</v>
      </c>
      <c r="E1017" s="25" t="s">
        <v>30</v>
      </c>
      <c r="F1017" s="24">
        <v>142</v>
      </c>
      <c r="G1017" s="24">
        <v>61</v>
      </c>
      <c r="H1017" s="24">
        <v>81</v>
      </c>
      <c r="I1017" s="25" t="s">
        <v>31</v>
      </c>
      <c r="J1017" s="24">
        <v>11</v>
      </c>
      <c r="K1017" s="24">
        <v>2</v>
      </c>
      <c r="L1017" s="24">
        <v>9</v>
      </c>
    </row>
    <row r="1018" spans="1:12" s="97" customFormat="1" ht="15.75" customHeight="1">
      <c r="A1018" s="32">
        <v>20</v>
      </c>
      <c r="B1018" s="33">
        <v>26</v>
      </c>
      <c r="C1018" s="34">
        <v>10</v>
      </c>
      <c r="D1018" s="34">
        <v>16</v>
      </c>
      <c r="E1018" s="35">
        <v>55</v>
      </c>
      <c r="F1018" s="33">
        <v>33</v>
      </c>
      <c r="G1018" s="34">
        <v>15</v>
      </c>
      <c r="H1018" s="34">
        <v>18</v>
      </c>
      <c r="I1018" s="35">
        <v>90</v>
      </c>
      <c r="J1018" s="33">
        <v>5</v>
      </c>
      <c r="K1018" s="34">
        <v>0</v>
      </c>
      <c r="L1018" s="34">
        <v>5</v>
      </c>
    </row>
    <row r="1019" spans="1:12" s="97" customFormat="1" ht="15.75" customHeight="1">
      <c r="A1019" s="32">
        <v>21</v>
      </c>
      <c r="B1019" s="33">
        <v>21</v>
      </c>
      <c r="C1019" s="34">
        <v>9</v>
      </c>
      <c r="D1019" s="34">
        <v>12</v>
      </c>
      <c r="E1019" s="35">
        <v>56</v>
      </c>
      <c r="F1019" s="33">
        <v>26</v>
      </c>
      <c r="G1019" s="34">
        <v>9</v>
      </c>
      <c r="H1019" s="34">
        <v>17</v>
      </c>
      <c r="I1019" s="35">
        <v>91</v>
      </c>
      <c r="J1019" s="33">
        <v>2</v>
      </c>
      <c r="K1019" s="34">
        <v>1</v>
      </c>
      <c r="L1019" s="34">
        <v>1</v>
      </c>
    </row>
    <row r="1020" spans="1:12" s="97" customFormat="1" ht="15.75" customHeight="1">
      <c r="A1020" s="32">
        <v>22</v>
      </c>
      <c r="B1020" s="33">
        <v>23</v>
      </c>
      <c r="C1020" s="34">
        <v>10</v>
      </c>
      <c r="D1020" s="34">
        <v>13</v>
      </c>
      <c r="E1020" s="35">
        <v>57</v>
      </c>
      <c r="F1020" s="33">
        <v>34</v>
      </c>
      <c r="G1020" s="34">
        <v>14</v>
      </c>
      <c r="H1020" s="34">
        <v>20</v>
      </c>
      <c r="I1020" s="35">
        <v>92</v>
      </c>
      <c r="J1020" s="33">
        <v>1</v>
      </c>
      <c r="K1020" s="34">
        <v>1</v>
      </c>
      <c r="L1020" s="34">
        <v>0</v>
      </c>
    </row>
    <row r="1021" spans="1:12" s="97" customFormat="1" ht="15.75" customHeight="1">
      <c r="A1021" s="32">
        <v>23</v>
      </c>
      <c r="B1021" s="33">
        <v>18</v>
      </c>
      <c r="C1021" s="34">
        <v>11</v>
      </c>
      <c r="D1021" s="34">
        <v>7</v>
      </c>
      <c r="E1021" s="35">
        <v>58</v>
      </c>
      <c r="F1021" s="33">
        <v>22</v>
      </c>
      <c r="G1021" s="34">
        <v>12</v>
      </c>
      <c r="H1021" s="34">
        <v>10</v>
      </c>
      <c r="I1021" s="35">
        <v>93</v>
      </c>
      <c r="J1021" s="33">
        <v>2</v>
      </c>
      <c r="K1021" s="34">
        <v>0</v>
      </c>
      <c r="L1021" s="34">
        <v>2</v>
      </c>
    </row>
    <row r="1022" spans="1:12" s="97" customFormat="1" ht="18" customHeight="1">
      <c r="A1022" s="40">
        <v>24</v>
      </c>
      <c r="B1022" s="44">
        <v>28</v>
      </c>
      <c r="C1022" s="42">
        <v>14</v>
      </c>
      <c r="D1022" s="42">
        <v>14</v>
      </c>
      <c r="E1022" s="43">
        <v>59</v>
      </c>
      <c r="F1022" s="44">
        <v>27</v>
      </c>
      <c r="G1022" s="42">
        <v>11</v>
      </c>
      <c r="H1022" s="42">
        <v>16</v>
      </c>
      <c r="I1022" s="43">
        <v>94</v>
      </c>
      <c r="J1022" s="44">
        <v>1</v>
      </c>
      <c r="K1022" s="42">
        <v>0</v>
      </c>
      <c r="L1022" s="42">
        <v>1</v>
      </c>
    </row>
    <row r="1023" spans="1:12" s="31" customFormat="1" ht="25.5" customHeight="1">
      <c r="A1023" s="23" t="s">
        <v>32</v>
      </c>
      <c r="B1023" s="24">
        <v>117</v>
      </c>
      <c r="C1023" s="24">
        <v>59</v>
      </c>
      <c r="D1023" s="24">
        <v>58</v>
      </c>
      <c r="E1023" s="25" t="s">
        <v>33</v>
      </c>
      <c r="F1023" s="24">
        <v>118</v>
      </c>
      <c r="G1023" s="24">
        <v>57</v>
      </c>
      <c r="H1023" s="24">
        <v>61</v>
      </c>
      <c r="I1023" s="64" t="s">
        <v>34</v>
      </c>
      <c r="J1023" s="24">
        <v>2</v>
      </c>
      <c r="K1023" s="24">
        <v>0</v>
      </c>
      <c r="L1023" s="24">
        <v>2</v>
      </c>
    </row>
    <row r="1024" spans="1:12" s="97" customFormat="1" ht="15.75" customHeight="1">
      <c r="A1024" s="32">
        <v>25</v>
      </c>
      <c r="B1024" s="33">
        <v>21</v>
      </c>
      <c r="C1024" s="34">
        <v>10</v>
      </c>
      <c r="D1024" s="34">
        <v>11</v>
      </c>
      <c r="E1024" s="35">
        <v>60</v>
      </c>
      <c r="F1024" s="33">
        <v>16</v>
      </c>
      <c r="G1024" s="34">
        <v>10</v>
      </c>
      <c r="H1024" s="34">
        <v>6</v>
      </c>
      <c r="I1024" s="35">
        <v>95</v>
      </c>
      <c r="J1024" s="33">
        <v>0</v>
      </c>
      <c r="K1024" s="34">
        <v>0</v>
      </c>
      <c r="L1024" s="34">
        <v>0</v>
      </c>
    </row>
    <row r="1025" spans="1:13" s="97" customFormat="1" ht="15.75" customHeight="1">
      <c r="A1025" s="32">
        <v>26</v>
      </c>
      <c r="B1025" s="33">
        <v>13</v>
      </c>
      <c r="C1025" s="34">
        <v>10</v>
      </c>
      <c r="D1025" s="34">
        <v>3</v>
      </c>
      <c r="E1025" s="35">
        <v>61</v>
      </c>
      <c r="F1025" s="33">
        <v>30</v>
      </c>
      <c r="G1025" s="34">
        <v>17</v>
      </c>
      <c r="H1025" s="34">
        <v>13</v>
      </c>
      <c r="I1025" s="35">
        <v>96</v>
      </c>
      <c r="J1025" s="33">
        <v>0</v>
      </c>
      <c r="K1025" s="34">
        <v>0</v>
      </c>
      <c r="L1025" s="34">
        <v>0</v>
      </c>
    </row>
    <row r="1026" spans="1:13" s="97" customFormat="1" ht="15.75" customHeight="1">
      <c r="A1026" s="32">
        <v>27</v>
      </c>
      <c r="B1026" s="33">
        <v>23</v>
      </c>
      <c r="C1026" s="34">
        <v>10</v>
      </c>
      <c r="D1026" s="34">
        <v>13</v>
      </c>
      <c r="E1026" s="35">
        <v>62</v>
      </c>
      <c r="F1026" s="33">
        <v>25</v>
      </c>
      <c r="G1026" s="34">
        <v>10</v>
      </c>
      <c r="H1026" s="34">
        <v>15</v>
      </c>
      <c r="I1026" s="35">
        <v>97</v>
      </c>
      <c r="J1026" s="33">
        <v>0</v>
      </c>
      <c r="K1026" s="34">
        <v>0</v>
      </c>
      <c r="L1026" s="34">
        <v>0</v>
      </c>
    </row>
    <row r="1027" spans="1:13" s="97" customFormat="1" ht="15.75" customHeight="1">
      <c r="A1027" s="32">
        <v>28</v>
      </c>
      <c r="B1027" s="33">
        <v>33</v>
      </c>
      <c r="C1027" s="34">
        <v>17</v>
      </c>
      <c r="D1027" s="34">
        <v>16</v>
      </c>
      <c r="E1027" s="35">
        <v>63</v>
      </c>
      <c r="F1027" s="33">
        <v>26</v>
      </c>
      <c r="G1027" s="34">
        <v>8</v>
      </c>
      <c r="H1027" s="34">
        <v>18</v>
      </c>
      <c r="I1027" s="35">
        <v>98</v>
      </c>
      <c r="J1027" s="33">
        <v>0</v>
      </c>
      <c r="K1027" s="34">
        <v>0</v>
      </c>
      <c r="L1027" s="34">
        <v>0</v>
      </c>
    </row>
    <row r="1028" spans="1:13" s="97" customFormat="1" ht="18" customHeight="1">
      <c r="A1028" s="40">
        <v>29</v>
      </c>
      <c r="B1028" s="44">
        <v>27</v>
      </c>
      <c r="C1028" s="42">
        <v>12</v>
      </c>
      <c r="D1028" s="42">
        <v>15</v>
      </c>
      <c r="E1028" s="43">
        <v>64</v>
      </c>
      <c r="F1028" s="44">
        <v>21</v>
      </c>
      <c r="G1028" s="42">
        <v>12</v>
      </c>
      <c r="H1028" s="42">
        <v>9</v>
      </c>
      <c r="I1028" s="35">
        <v>99</v>
      </c>
      <c r="J1028" s="33">
        <v>0</v>
      </c>
      <c r="K1028" s="34">
        <v>0</v>
      </c>
      <c r="L1028" s="34">
        <v>0</v>
      </c>
    </row>
    <row r="1029" spans="1:13" s="31" customFormat="1" ht="25.5" customHeight="1">
      <c r="A1029" s="23" t="s">
        <v>35</v>
      </c>
      <c r="B1029" s="24">
        <v>137</v>
      </c>
      <c r="C1029" s="24">
        <v>72</v>
      </c>
      <c r="D1029" s="24">
        <v>65</v>
      </c>
      <c r="E1029" s="25" t="s">
        <v>36</v>
      </c>
      <c r="F1029" s="24">
        <v>167</v>
      </c>
      <c r="G1029" s="24">
        <v>84</v>
      </c>
      <c r="H1029" s="24">
        <v>83</v>
      </c>
      <c r="I1029" s="68">
        <v>100</v>
      </c>
      <c r="J1029" s="69">
        <v>0</v>
      </c>
      <c r="K1029" s="70">
        <v>0</v>
      </c>
      <c r="L1029" s="70">
        <v>0</v>
      </c>
    </row>
    <row r="1030" spans="1:13" s="97" customFormat="1" ht="15.75" customHeight="1">
      <c r="A1030" s="32">
        <v>30</v>
      </c>
      <c r="B1030" s="33">
        <v>29</v>
      </c>
      <c r="C1030" s="34">
        <v>14</v>
      </c>
      <c r="D1030" s="34">
        <v>15</v>
      </c>
      <c r="E1030" s="35">
        <v>65</v>
      </c>
      <c r="F1030" s="33">
        <v>24</v>
      </c>
      <c r="G1030" s="34">
        <v>15</v>
      </c>
      <c r="H1030" s="34">
        <v>9</v>
      </c>
      <c r="I1030" s="35">
        <v>101</v>
      </c>
      <c r="J1030" s="33">
        <v>0</v>
      </c>
      <c r="K1030" s="34">
        <v>0</v>
      </c>
      <c r="L1030" s="34">
        <v>0</v>
      </c>
    </row>
    <row r="1031" spans="1:13" s="97" customFormat="1" ht="15.75" customHeight="1">
      <c r="A1031" s="32">
        <v>31</v>
      </c>
      <c r="B1031" s="33">
        <v>30</v>
      </c>
      <c r="C1031" s="34">
        <v>20</v>
      </c>
      <c r="D1031" s="34">
        <v>10</v>
      </c>
      <c r="E1031" s="35">
        <v>66</v>
      </c>
      <c r="F1031" s="33">
        <v>31</v>
      </c>
      <c r="G1031" s="34">
        <v>15</v>
      </c>
      <c r="H1031" s="34">
        <v>16</v>
      </c>
      <c r="I1031" s="35">
        <v>102</v>
      </c>
      <c r="J1031" s="33">
        <v>0</v>
      </c>
      <c r="K1031" s="34">
        <v>0</v>
      </c>
      <c r="L1031" s="34">
        <v>0</v>
      </c>
    </row>
    <row r="1032" spans="1:13" s="97" customFormat="1" ht="15.75" customHeight="1">
      <c r="A1032" s="32">
        <v>32</v>
      </c>
      <c r="B1032" s="33">
        <v>25</v>
      </c>
      <c r="C1032" s="34">
        <v>13</v>
      </c>
      <c r="D1032" s="34">
        <v>12</v>
      </c>
      <c r="E1032" s="35">
        <v>67</v>
      </c>
      <c r="F1032" s="33">
        <v>36</v>
      </c>
      <c r="G1032" s="34">
        <v>20</v>
      </c>
      <c r="H1032" s="34">
        <v>16</v>
      </c>
      <c r="I1032" s="35">
        <v>103</v>
      </c>
      <c r="J1032" s="33">
        <v>2</v>
      </c>
      <c r="K1032" s="34">
        <v>0</v>
      </c>
      <c r="L1032" s="34">
        <v>2</v>
      </c>
    </row>
    <row r="1033" spans="1:13" s="97" customFormat="1" ht="15.75" customHeight="1">
      <c r="A1033" s="32">
        <v>33</v>
      </c>
      <c r="B1033" s="33">
        <v>29</v>
      </c>
      <c r="C1033" s="34">
        <v>15</v>
      </c>
      <c r="D1033" s="34">
        <v>14</v>
      </c>
      <c r="E1033" s="35">
        <v>68</v>
      </c>
      <c r="F1033" s="33">
        <v>28</v>
      </c>
      <c r="G1033" s="34">
        <v>10</v>
      </c>
      <c r="H1033" s="34">
        <v>18</v>
      </c>
      <c r="I1033" s="72" t="s">
        <v>37</v>
      </c>
      <c r="J1033" s="44">
        <v>0</v>
      </c>
      <c r="K1033" s="42">
        <v>0</v>
      </c>
      <c r="L1033" s="42">
        <v>0</v>
      </c>
    </row>
    <row r="1034" spans="1:13" s="97" customFormat="1" ht="21" customHeight="1" thickBot="1">
      <c r="A1034" s="74">
        <v>34</v>
      </c>
      <c r="B1034" s="33">
        <v>24</v>
      </c>
      <c r="C1034" s="34">
        <v>10</v>
      </c>
      <c r="D1034" s="34">
        <v>14</v>
      </c>
      <c r="E1034" s="35">
        <v>69</v>
      </c>
      <c r="F1034" s="33">
        <v>48</v>
      </c>
      <c r="G1034" s="34">
        <v>24</v>
      </c>
      <c r="H1034" s="34">
        <v>24</v>
      </c>
      <c r="I1034" s="75" t="s">
        <v>8</v>
      </c>
      <c r="J1034" s="69">
        <v>2188</v>
      </c>
      <c r="K1034" s="69">
        <v>1097</v>
      </c>
      <c r="L1034" s="69">
        <v>1091</v>
      </c>
    </row>
    <row r="1035" spans="1:13" s="106" customFormat="1" ht="24" customHeight="1" thickTop="1" thickBot="1">
      <c r="A1035" s="81" t="s">
        <v>38</v>
      </c>
      <c r="B1035" s="82">
        <v>300</v>
      </c>
      <c r="C1035" s="83">
        <v>146</v>
      </c>
      <c r="D1035" s="83">
        <v>154</v>
      </c>
      <c r="E1035" s="84" t="s">
        <v>39</v>
      </c>
      <c r="F1035" s="83">
        <v>1399</v>
      </c>
      <c r="G1035" s="83">
        <v>717</v>
      </c>
      <c r="H1035" s="83">
        <v>682</v>
      </c>
      <c r="I1035" s="85" t="s">
        <v>40</v>
      </c>
      <c r="J1035" s="83">
        <v>489</v>
      </c>
      <c r="K1035" s="83">
        <v>234</v>
      </c>
      <c r="L1035" s="83">
        <v>255</v>
      </c>
    </row>
    <row r="1036" spans="1:13" s="13" customFormat="1" ht="24" customHeight="1" thickBot="1">
      <c r="A1036" s="1"/>
      <c r="B1036" s="2" t="s">
        <v>221</v>
      </c>
      <c r="C1036" s="3"/>
      <c r="D1036" s="4"/>
      <c r="E1036" s="5"/>
      <c r="F1036" s="6"/>
      <c r="G1036" s="96" t="s">
        <v>238</v>
      </c>
      <c r="H1036" s="6"/>
      <c r="I1036" s="5"/>
      <c r="J1036" s="6"/>
      <c r="K1036" s="107" t="s">
        <v>139</v>
      </c>
      <c r="L1036" s="9"/>
      <c r="M1036" s="97" t="s">
        <v>272</v>
      </c>
    </row>
    <row r="1037" spans="1:13" s="22" customFormat="1" ht="21" customHeight="1">
      <c r="A1037" s="14" t="s">
        <v>4</v>
      </c>
      <c r="B1037" s="15" t="s">
        <v>5</v>
      </c>
      <c r="C1037" s="15" t="s">
        <v>6</v>
      </c>
      <c r="D1037" s="16" t="s">
        <v>7</v>
      </c>
      <c r="E1037" s="14" t="s">
        <v>4</v>
      </c>
      <c r="F1037" s="15" t="s">
        <v>5</v>
      </c>
      <c r="G1037" s="15" t="s">
        <v>6</v>
      </c>
      <c r="H1037" s="16" t="s">
        <v>7</v>
      </c>
      <c r="I1037" s="14" t="s">
        <v>4</v>
      </c>
      <c r="J1037" s="15" t="s">
        <v>5</v>
      </c>
      <c r="K1037" s="15" t="s">
        <v>6</v>
      </c>
      <c r="L1037" s="17" t="s">
        <v>7</v>
      </c>
    </row>
    <row r="1038" spans="1:13" s="31" customFormat="1" ht="25.5" customHeight="1">
      <c r="A1038" s="23" t="s">
        <v>9</v>
      </c>
      <c r="B1038" s="24">
        <v>79</v>
      </c>
      <c r="C1038" s="24">
        <v>37</v>
      </c>
      <c r="D1038" s="24">
        <v>42</v>
      </c>
      <c r="E1038" s="25" t="s">
        <v>10</v>
      </c>
      <c r="F1038" s="24">
        <v>110</v>
      </c>
      <c r="G1038" s="24">
        <v>55</v>
      </c>
      <c r="H1038" s="24">
        <v>55</v>
      </c>
      <c r="I1038" s="25" t="s">
        <v>11</v>
      </c>
      <c r="J1038" s="24">
        <v>77</v>
      </c>
      <c r="K1038" s="24">
        <v>33</v>
      </c>
      <c r="L1038" s="24">
        <v>44</v>
      </c>
    </row>
    <row r="1039" spans="1:13" s="97" customFormat="1" ht="15.75" customHeight="1">
      <c r="A1039" s="32">
        <v>0</v>
      </c>
      <c r="B1039" s="33">
        <v>15</v>
      </c>
      <c r="C1039" s="34">
        <v>8</v>
      </c>
      <c r="D1039" s="34">
        <v>7</v>
      </c>
      <c r="E1039" s="35">
        <v>35</v>
      </c>
      <c r="F1039" s="33">
        <v>23</v>
      </c>
      <c r="G1039" s="34">
        <v>12</v>
      </c>
      <c r="H1039" s="34">
        <v>11</v>
      </c>
      <c r="I1039" s="35">
        <v>70</v>
      </c>
      <c r="J1039" s="33">
        <v>25</v>
      </c>
      <c r="K1039" s="34">
        <v>11</v>
      </c>
      <c r="L1039" s="34">
        <v>14</v>
      </c>
    </row>
    <row r="1040" spans="1:13" s="97" customFormat="1" ht="15.75" customHeight="1">
      <c r="A1040" s="32">
        <v>1</v>
      </c>
      <c r="B1040" s="33">
        <v>12</v>
      </c>
      <c r="C1040" s="34">
        <v>7</v>
      </c>
      <c r="D1040" s="34">
        <v>5</v>
      </c>
      <c r="E1040" s="35">
        <v>36</v>
      </c>
      <c r="F1040" s="33">
        <v>27</v>
      </c>
      <c r="G1040" s="34">
        <v>12</v>
      </c>
      <c r="H1040" s="34">
        <v>15</v>
      </c>
      <c r="I1040" s="35">
        <v>71</v>
      </c>
      <c r="J1040" s="33">
        <v>10</v>
      </c>
      <c r="K1040" s="34">
        <v>6</v>
      </c>
      <c r="L1040" s="34">
        <v>4</v>
      </c>
    </row>
    <row r="1041" spans="1:12" s="97" customFormat="1" ht="15.75" customHeight="1">
      <c r="A1041" s="32">
        <v>2</v>
      </c>
      <c r="B1041" s="33">
        <v>16</v>
      </c>
      <c r="C1041" s="34">
        <v>6</v>
      </c>
      <c r="D1041" s="34">
        <v>10</v>
      </c>
      <c r="E1041" s="35">
        <v>37</v>
      </c>
      <c r="F1041" s="33">
        <v>15</v>
      </c>
      <c r="G1041" s="34">
        <v>9</v>
      </c>
      <c r="H1041" s="34">
        <v>6</v>
      </c>
      <c r="I1041" s="35">
        <v>72</v>
      </c>
      <c r="J1041" s="33">
        <v>17</v>
      </c>
      <c r="K1041" s="34">
        <v>4</v>
      </c>
      <c r="L1041" s="34">
        <v>13</v>
      </c>
    </row>
    <row r="1042" spans="1:12" s="97" customFormat="1" ht="15.75" customHeight="1">
      <c r="A1042" s="32">
        <v>3</v>
      </c>
      <c r="B1042" s="33">
        <v>17</v>
      </c>
      <c r="C1042" s="34">
        <v>7</v>
      </c>
      <c r="D1042" s="34">
        <v>10</v>
      </c>
      <c r="E1042" s="35">
        <v>38</v>
      </c>
      <c r="F1042" s="33">
        <v>24</v>
      </c>
      <c r="G1042" s="34">
        <v>12</v>
      </c>
      <c r="H1042" s="34">
        <v>12</v>
      </c>
      <c r="I1042" s="35">
        <v>73</v>
      </c>
      <c r="J1042" s="33">
        <v>9</v>
      </c>
      <c r="K1042" s="34">
        <v>3</v>
      </c>
      <c r="L1042" s="34">
        <v>6</v>
      </c>
    </row>
    <row r="1043" spans="1:12" s="97" customFormat="1" ht="18" customHeight="1">
      <c r="A1043" s="40">
        <v>4</v>
      </c>
      <c r="B1043" s="41">
        <v>19</v>
      </c>
      <c r="C1043" s="42">
        <v>9</v>
      </c>
      <c r="D1043" s="42">
        <v>10</v>
      </c>
      <c r="E1043" s="43">
        <v>39</v>
      </c>
      <c r="F1043" s="44">
        <v>21</v>
      </c>
      <c r="G1043" s="42">
        <v>10</v>
      </c>
      <c r="H1043" s="42">
        <v>11</v>
      </c>
      <c r="I1043" s="43">
        <v>74</v>
      </c>
      <c r="J1043" s="44">
        <v>16</v>
      </c>
      <c r="K1043" s="42">
        <v>9</v>
      </c>
      <c r="L1043" s="42">
        <v>7</v>
      </c>
    </row>
    <row r="1044" spans="1:12" s="31" customFormat="1" ht="25.5" customHeight="1">
      <c r="A1044" s="23" t="s">
        <v>13</v>
      </c>
      <c r="B1044" s="24">
        <v>74</v>
      </c>
      <c r="C1044" s="24">
        <v>34</v>
      </c>
      <c r="D1044" s="24">
        <v>40</v>
      </c>
      <c r="E1044" s="25" t="s">
        <v>14</v>
      </c>
      <c r="F1044" s="24">
        <v>116</v>
      </c>
      <c r="G1044" s="24">
        <v>56</v>
      </c>
      <c r="H1044" s="24">
        <v>60</v>
      </c>
      <c r="I1044" s="25" t="s">
        <v>15</v>
      </c>
      <c r="J1044" s="24">
        <v>84</v>
      </c>
      <c r="K1044" s="24">
        <v>33</v>
      </c>
      <c r="L1044" s="24">
        <v>51</v>
      </c>
    </row>
    <row r="1045" spans="1:12" s="97" customFormat="1" ht="15.75" customHeight="1">
      <c r="A1045" s="32">
        <v>5</v>
      </c>
      <c r="B1045" s="33">
        <v>13</v>
      </c>
      <c r="C1045" s="34">
        <v>5</v>
      </c>
      <c r="D1045" s="34">
        <v>8</v>
      </c>
      <c r="E1045" s="35">
        <v>40</v>
      </c>
      <c r="F1045" s="33">
        <v>19</v>
      </c>
      <c r="G1045" s="34">
        <v>7</v>
      </c>
      <c r="H1045" s="34">
        <v>12</v>
      </c>
      <c r="I1045" s="35">
        <v>75</v>
      </c>
      <c r="J1045" s="33">
        <v>13</v>
      </c>
      <c r="K1045" s="34">
        <v>5</v>
      </c>
      <c r="L1045" s="34">
        <v>8</v>
      </c>
    </row>
    <row r="1046" spans="1:12" s="97" customFormat="1" ht="15.75" customHeight="1">
      <c r="A1046" s="32">
        <v>6</v>
      </c>
      <c r="B1046" s="33">
        <v>15</v>
      </c>
      <c r="C1046" s="34">
        <v>5</v>
      </c>
      <c r="D1046" s="34">
        <v>10</v>
      </c>
      <c r="E1046" s="35">
        <v>41</v>
      </c>
      <c r="F1046" s="33">
        <v>32</v>
      </c>
      <c r="G1046" s="34">
        <v>19</v>
      </c>
      <c r="H1046" s="34">
        <v>13</v>
      </c>
      <c r="I1046" s="35">
        <v>76</v>
      </c>
      <c r="J1046" s="33">
        <v>19</v>
      </c>
      <c r="K1046" s="34">
        <v>9</v>
      </c>
      <c r="L1046" s="34">
        <v>10</v>
      </c>
    </row>
    <row r="1047" spans="1:12" s="97" customFormat="1" ht="15.75" customHeight="1">
      <c r="A1047" s="32">
        <v>7</v>
      </c>
      <c r="B1047" s="33">
        <v>12</v>
      </c>
      <c r="C1047" s="34">
        <v>8</v>
      </c>
      <c r="D1047" s="34">
        <v>4</v>
      </c>
      <c r="E1047" s="35">
        <v>42</v>
      </c>
      <c r="F1047" s="33">
        <v>21</v>
      </c>
      <c r="G1047" s="34">
        <v>11</v>
      </c>
      <c r="H1047" s="34">
        <v>10</v>
      </c>
      <c r="I1047" s="35">
        <v>77</v>
      </c>
      <c r="J1047" s="33">
        <v>18</v>
      </c>
      <c r="K1047" s="34">
        <v>6</v>
      </c>
      <c r="L1047" s="34">
        <v>12</v>
      </c>
    </row>
    <row r="1048" spans="1:12" s="97" customFormat="1" ht="15.75" customHeight="1">
      <c r="A1048" s="32">
        <v>8</v>
      </c>
      <c r="B1048" s="33">
        <v>17</v>
      </c>
      <c r="C1048" s="34">
        <v>6</v>
      </c>
      <c r="D1048" s="34">
        <v>11</v>
      </c>
      <c r="E1048" s="35">
        <v>43</v>
      </c>
      <c r="F1048" s="33">
        <v>24</v>
      </c>
      <c r="G1048" s="34">
        <v>8</v>
      </c>
      <c r="H1048" s="34">
        <v>16</v>
      </c>
      <c r="I1048" s="35">
        <v>78</v>
      </c>
      <c r="J1048" s="33">
        <v>15</v>
      </c>
      <c r="K1048" s="34">
        <v>6</v>
      </c>
      <c r="L1048" s="34">
        <v>9</v>
      </c>
    </row>
    <row r="1049" spans="1:12" s="97" customFormat="1" ht="18" customHeight="1">
      <c r="A1049" s="40">
        <v>9</v>
      </c>
      <c r="B1049" s="44">
        <v>17</v>
      </c>
      <c r="C1049" s="42">
        <v>10</v>
      </c>
      <c r="D1049" s="42">
        <v>7</v>
      </c>
      <c r="E1049" s="43">
        <v>44</v>
      </c>
      <c r="F1049" s="44">
        <v>20</v>
      </c>
      <c r="G1049" s="42">
        <v>11</v>
      </c>
      <c r="H1049" s="42">
        <v>9</v>
      </c>
      <c r="I1049" s="43">
        <v>79</v>
      </c>
      <c r="J1049" s="44">
        <v>19</v>
      </c>
      <c r="K1049" s="42">
        <v>7</v>
      </c>
      <c r="L1049" s="42">
        <v>12</v>
      </c>
    </row>
    <row r="1050" spans="1:12" s="31" customFormat="1" ht="25.5" customHeight="1">
      <c r="A1050" s="23" t="s">
        <v>23</v>
      </c>
      <c r="B1050" s="24">
        <v>100</v>
      </c>
      <c r="C1050" s="24">
        <v>52</v>
      </c>
      <c r="D1050" s="24">
        <v>48</v>
      </c>
      <c r="E1050" s="25" t="s">
        <v>24</v>
      </c>
      <c r="F1050" s="24">
        <v>120</v>
      </c>
      <c r="G1050" s="24">
        <v>69</v>
      </c>
      <c r="H1050" s="24">
        <v>51</v>
      </c>
      <c r="I1050" s="25" t="s">
        <v>25</v>
      </c>
      <c r="J1050" s="24">
        <v>55</v>
      </c>
      <c r="K1050" s="24">
        <v>26</v>
      </c>
      <c r="L1050" s="24">
        <v>29</v>
      </c>
    </row>
    <row r="1051" spans="1:12" s="97" customFormat="1" ht="15.75" customHeight="1">
      <c r="A1051" s="32">
        <v>10</v>
      </c>
      <c r="B1051" s="33">
        <v>20</v>
      </c>
      <c r="C1051" s="34">
        <v>9</v>
      </c>
      <c r="D1051" s="34">
        <v>11</v>
      </c>
      <c r="E1051" s="35">
        <v>45</v>
      </c>
      <c r="F1051" s="33">
        <v>21</v>
      </c>
      <c r="G1051" s="34">
        <v>12</v>
      </c>
      <c r="H1051" s="34">
        <v>9</v>
      </c>
      <c r="I1051" s="35">
        <v>80</v>
      </c>
      <c r="J1051" s="33">
        <v>17</v>
      </c>
      <c r="K1051" s="34">
        <v>7</v>
      </c>
      <c r="L1051" s="34">
        <v>10</v>
      </c>
    </row>
    <row r="1052" spans="1:12" s="97" customFormat="1" ht="15.75" customHeight="1">
      <c r="A1052" s="32">
        <v>11</v>
      </c>
      <c r="B1052" s="33">
        <v>21</v>
      </c>
      <c r="C1052" s="34">
        <v>10</v>
      </c>
      <c r="D1052" s="34">
        <v>11</v>
      </c>
      <c r="E1052" s="35">
        <v>46</v>
      </c>
      <c r="F1052" s="33">
        <v>23</v>
      </c>
      <c r="G1052" s="34">
        <v>14</v>
      </c>
      <c r="H1052" s="34">
        <v>9</v>
      </c>
      <c r="I1052" s="35">
        <v>81</v>
      </c>
      <c r="J1052" s="33">
        <v>11</v>
      </c>
      <c r="K1052" s="34">
        <v>5</v>
      </c>
      <c r="L1052" s="34">
        <v>6</v>
      </c>
    </row>
    <row r="1053" spans="1:12" s="97" customFormat="1" ht="15.75" customHeight="1">
      <c r="A1053" s="32">
        <v>12</v>
      </c>
      <c r="B1053" s="33">
        <v>17</v>
      </c>
      <c r="C1053" s="34">
        <v>8</v>
      </c>
      <c r="D1053" s="34">
        <v>9</v>
      </c>
      <c r="E1053" s="35">
        <v>47</v>
      </c>
      <c r="F1053" s="33">
        <v>24</v>
      </c>
      <c r="G1053" s="34">
        <v>13</v>
      </c>
      <c r="H1053" s="34">
        <v>11</v>
      </c>
      <c r="I1053" s="35">
        <v>82</v>
      </c>
      <c r="J1053" s="33">
        <v>7</v>
      </c>
      <c r="K1053" s="34">
        <v>3</v>
      </c>
      <c r="L1053" s="34">
        <v>4</v>
      </c>
    </row>
    <row r="1054" spans="1:12" s="97" customFormat="1" ht="15.75" customHeight="1">
      <c r="A1054" s="32">
        <v>13</v>
      </c>
      <c r="B1054" s="33">
        <v>21</v>
      </c>
      <c r="C1054" s="34">
        <v>13</v>
      </c>
      <c r="D1054" s="34">
        <v>8</v>
      </c>
      <c r="E1054" s="35">
        <v>48</v>
      </c>
      <c r="F1054" s="33">
        <v>28</v>
      </c>
      <c r="G1054" s="34">
        <v>16</v>
      </c>
      <c r="H1054" s="34">
        <v>12</v>
      </c>
      <c r="I1054" s="35">
        <v>83</v>
      </c>
      <c r="J1054" s="33">
        <v>13</v>
      </c>
      <c r="K1054" s="34">
        <v>8</v>
      </c>
      <c r="L1054" s="34">
        <v>5</v>
      </c>
    </row>
    <row r="1055" spans="1:12" s="97" customFormat="1" ht="18" customHeight="1">
      <c r="A1055" s="40">
        <v>14</v>
      </c>
      <c r="B1055" s="44">
        <v>21</v>
      </c>
      <c r="C1055" s="42">
        <v>12</v>
      </c>
      <c r="D1055" s="42">
        <v>9</v>
      </c>
      <c r="E1055" s="43">
        <v>49</v>
      </c>
      <c r="F1055" s="44">
        <v>24</v>
      </c>
      <c r="G1055" s="42">
        <v>14</v>
      </c>
      <c r="H1055" s="42">
        <v>10</v>
      </c>
      <c r="I1055" s="43">
        <v>84</v>
      </c>
      <c r="J1055" s="44">
        <v>7</v>
      </c>
      <c r="K1055" s="42">
        <v>3</v>
      </c>
      <c r="L1055" s="42">
        <v>4</v>
      </c>
    </row>
    <row r="1056" spans="1:12" s="31" customFormat="1" ht="25.5" customHeight="1">
      <c r="A1056" s="23" t="s">
        <v>26</v>
      </c>
      <c r="B1056" s="24">
        <v>81</v>
      </c>
      <c r="C1056" s="24">
        <v>39</v>
      </c>
      <c r="D1056" s="24">
        <v>42</v>
      </c>
      <c r="E1056" s="25" t="s">
        <v>27</v>
      </c>
      <c r="F1056" s="24">
        <v>123</v>
      </c>
      <c r="G1056" s="24">
        <v>65</v>
      </c>
      <c r="H1056" s="24">
        <v>58</v>
      </c>
      <c r="I1056" s="25" t="s">
        <v>28</v>
      </c>
      <c r="J1056" s="24">
        <v>22</v>
      </c>
      <c r="K1056" s="24">
        <v>5</v>
      </c>
      <c r="L1056" s="24">
        <v>17</v>
      </c>
    </row>
    <row r="1057" spans="1:12" s="97" customFormat="1" ht="15.75" customHeight="1">
      <c r="A1057" s="32">
        <v>15</v>
      </c>
      <c r="B1057" s="33">
        <v>19</v>
      </c>
      <c r="C1057" s="34">
        <v>9</v>
      </c>
      <c r="D1057" s="34">
        <v>10</v>
      </c>
      <c r="E1057" s="35">
        <v>50</v>
      </c>
      <c r="F1057" s="33">
        <v>28</v>
      </c>
      <c r="G1057" s="34">
        <v>13</v>
      </c>
      <c r="H1057" s="34">
        <v>15</v>
      </c>
      <c r="I1057" s="35">
        <v>85</v>
      </c>
      <c r="J1057" s="33">
        <v>6</v>
      </c>
      <c r="K1057" s="34">
        <v>3</v>
      </c>
      <c r="L1057" s="34">
        <v>3</v>
      </c>
    </row>
    <row r="1058" spans="1:12" s="97" customFormat="1" ht="15.75" customHeight="1">
      <c r="A1058" s="32">
        <v>16</v>
      </c>
      <c r="B1058" s="33">
        <v>19</v>
      </c>
      <c r="C1058" s="34">
        <v>10</v>
      </c>
      <c r="D1058" s="34">
        <v>9</v>
      </c>
      <c r="E1058" s="35">
        <v>51</v>
      </c>
      <c r="F1058" s="33">
        <v>24</v>
      </c>
      <c r="G1058" s="34">
        <v>16</v>
      </c>
      <c r="H1058" s="34">
        <v>8</v>
      </c>
      <c r="I1058" s="35">
        <v>86</v>
      </c>
      <c r="J1058" s="33">
        <v>5</v>
      </c>
      <c r="K1058" s="34">
        <v>0</v>
      </c>
      <c r="L1058" s="34">
        <v>5</v>
      </c>
    </row>
    <row r="1059" spans="1:12" s="97" customFormat="1" ht="15.75" customHeight="1">
      <c r="A1059" s="32">
        <v>17</v>
      </c>
      <c r="B1059" s="33">
        <v>18</v>
      </c>
      <c r="C1059" s="34">
        <v>6</v>
      </c>
      <c r="D1059" s="34">
        <v>12</v>
      </c>
      <c r="E1059" s="35">
        <v>52</v>
      </c>
      <c r="F1059" s="33">
        <v>29</v>
      </c>
      <c r="G1059" s="34">
        <v>14</v>
      </c>
      <c r="H1059" s="34">
        <v>15</v>
      </c>
      <c r="I1059" s="35">
        <v>87</v>
      </c>
      <c r="J1059" s="33">
        <v>5</v>
      </c>
      <c r="K1059" s="34">
        <v>1</v>
      </c>
      <c r="L1059" s="34">
        <v>4</v>
      </c>
    </row>
    <row r="1060" spans="1:12" s="97" customFormat="1" ht="15.75" customHeight="1">
      <c r="A1060" s="32">
        <v>18</v>
      </c>
      <c r="B1060" s="33">
        <v>12</v>
      </c>
      <c r="C1060" s="34">
        <v>5</v>
      </c>
      <c r="D1060" s="34">
        <v>7</v>
      </c>
      <c r="E1060" s="35">
        <v>53</v>
      </c>
      <c r="F1060" s="33">
        <v>22</v>
      </c>
      <c r="G1060" s="34">
        <v>12</v>
      </c>
      <c r="H1060" s="34">
        <v>10</v>
      </c>
      <c r="I1060" s="35">
        <v>88</v>
      </c>
      <c r="J1060" s="33">
        <v>3</v>
      </c>
      <c r="K1060" s="34">
        <v>1</v>
      </c>
      <c r="L1060" s="34">
        <v>2</v>
      </c>
    </row>
    <row r="1061" spans="1:12" s="97" customFormat="1" ht="18" customHeight="1">
      <c r="A1061" s="40">
        <v>19</v>
      </c>
      <c r="B1061" s="44">
        <v>13</v>
      </c>
      <c r="C1061" s="42">
        <v>9</v>
      </c>
      <c r="D1061" s="42">
        <v>4</v>
      </c>
      <c r="E1061" s="43">
        <v>54</v>
      </c>
      <c r="F1061" s="44">
        <v>20</v>
      </c>
      <c r="G1061" s="42">
        <v>10</v>
      </c>
      <c r="H1061" s="42">
        <v>10</v>
      </c>
      <c r="I1061" s="43">
        <v>89</v>
      </c>
      <c r="J1061" s="44">
        <v>3</v>
      </c>
      <c r="K1061" s="42">
        <v>0</v>
      </c>
      <c r="L1061" s="42">
        <v>3</v>
      </c>
    </row>
    <row r="1062" spans="1:12" s="31" customFormat="1" ht="25.5" customHeight="1">
      <c r="A1062" s="23" t="s">
        <v>29</v>
      </c>
      <c r="B1062" s="24">
        <v>83</v>
      </c>
      <c r="C1062" s="24">
        <v>43</v>
      </c>
      <c r="D1062" s="24">
        <v>40</v>
      </c>
      <c r="E1062" s="25" t="s">
        <v>30</v>
      </c>
      <c r="F1062" s="24">
        <v>105</v>
      </c>
      <c r="G1062" s="24">
        <v>54</v>
      </c>
      <c r="H1062" s="24">
        <v>51</v>
      </c>
      <c r="I1062" s="25" t="s">
        <v>31</v>
      </c>
      <c r="J1062" s="24">
        <v>15</v>
      </c>
      <c r="K1062" s="24">
        <v>4</v>
      </c>
      <c r="L1062" s="24">
        <v>11</v>
      </c>
    </row>
    <row r="1063" spans="1:12" s="97" customFormat="1" ht="15.75" customHeight="1">
      <c r="A1063" s="32">
        <v>20</v>
      </c>
      <c r="B1063" s="33">
        <v>19</v>
      </c>
      <c r="C1063" s="34">
        <v>8</v>
      </c>
      <c r="D1063" s="34">
        <v>11</v>
      </c>
      <c r="E1063" s="35">
        <v>55</v>
      </c>
      <c r="F1063" s="33">
        <v>18</v>
      </c>
      <c r="G1063" s="34">
        <v>8</v>
      </c>
      <c r="H1063" s="34">
        <v>10</v>
      </c>
      <c r="I1063" s="35">
        <v>90</v>
      </c>
      <c r="J1063" s="33">
        <v>3</v>
      </c>
      <c r="K1063" s="34">
        <v>1</v>
      </c>
      <c r="L1063" s="34">
        <v>2</v>
      </c>
    </row>
    <row r="1064" spans="1:12" s="97" customFormat="1" ht="15.75" customHeight="1">
      <c r="A1064" s="32">
        <v>21</v>
      </c>
      <c r="B1064" s="33">
        <v>12</v>
      </c>
      <c r="C1064" s="34">
        <v>5</v>
      </c>
      <c r="D1064" s="34">
        <v>7</v>
      </c>
      <c r="E1064" s="35">
        <v>56</v>
      </c>
      <c r="F1064" s="33">
        <v>17</v>
      </c>
      <c r="G1064" s="34">
        <v>8</v>
      </c>
      <c r="H1064" s="34">
        <v>9</v>
      </c>
      <c r="I1064" s="35">
        <v>91</v>
      </c>
      <c r="J1064" s="33">
        <v>5</v>
      </c>
      <c r="K1064" s="34">
        <v>2</v>
      </c>
      <c r="L1064" s="34">
        <v>3</v>
      </c>
    </row>
    <row r="1065" spans="1:12" s="97" customFormat="1" ht="15.75" customHeight="1">
      <c r="A1065" s="32">
        <v>22</v>
      </c>
      <c r="B1065" s="33">
        <v>16</v>
      </c>
      <c r="C1065" s="34">
        <v>8</v>
      </c>
      <c r="D1065" s="34">
        <v>8</v>
      </c>
      <c r="E1065" s="35">
        <v>57</v>
      </c>
      <c r="F1065" s="33">
        <v>18</v>
      </c>
      <c r="G1065" s="34">
        <v>8</v>
      </c>
      <c r="H1065" s="34">
        <v>10</v>
      </c>
      <c r="I1065" s="35">
        <v>92</v>
      </c>
      <c r="J1065" s="33">
        <v>3</v>
      </c>
      <c r="K1065" s="34">
        <v>0</v>
      </c>
      <c r="L1065" s="34">
        <v>3</v>
      </c>
    </row>
    <row r="1066" spans="1:12" s="97" customFormat="1" ht="15.75" customHeight="1">
      <c r="A1066" s="32">
        <v>23</v>
      </c>
      <c r="B1066" s="33">
        <v>15</v>
      </c>
      <c r="C1066" s="34">
        <v>10</v>
      </c>
      <c r="D1066" s="34">
        <v>5</v>
      </c>
      <c r="E1066" s="35">
        <v>58</v>
      </c>
      <c r="F1066" s="33">
        <v>17</v>
      </c>
      <c r="G1066" s="34">
        <v>11</v>
      </c>
      <c r="H1066" s="34">
        <v>6</v>
      </c>
      <c r="I1066" s="35">
        <v>93</v>
      </c>
      <c r="J1066" s="33">
        <v>3</v>
      </c>
      <c r="K1066" s="34">
        <v>1</v>
      </c>
      <c r="L1066" s="34">
        <v>2</v>
      </c>
    </row>
    <row r="1067" spans="1:12" s="97" customFormat="1" ht="18" customHeight="1">
      <c r="A1067" s="40">
        <v>24</v>
      </c>
      <c r="B1067" s="44">
        <v>21</v>
      </c>
      <c r="C1067" s="42">
        <v>12</v>
      </c>
      <c r="D1067" s="42">
        <v>9</v>
      </c>
      <c r="E1067" s="43">
        <v>59</v>
      </c>
      <c r="F1067" s="44">
        <v>35</v>
      </c>
      <c r="G1067" s="42">
        <v>19</v>
      </c>
      <c r="H1067" s="42">
        <v>16</v>
      </c>
      <c r="I1067" s="43">
        <v>94</v>
      </c>
      <c r="J1067" s="44">
        <v>1</v>
      </c>
      <c r="K1067" s="42">
        <v>0</v>
      </c>
      <c r="L1067" s="42">
        <v>1</v>
      </c>
    </row>
    <row r="1068" spans="1:12" s="31" customFormat="1" ht="25.5" customHeight="1">
      <c r="A1068" s="23" t="s">
        <v>32</v>
      </c>
      <c r="B1068" s="24">
        <v>90</v>
      </c>
      <c r="C1068" s="24">
        <v>49</v>
      </c>
      <c r="D1068" s="24">
        <v>41</v>
      </c>
      <c r="E1068" s="25" t="s">
        <v>33</v>
      </c>
      <c r="F1068" s="24">
        <v>89</v>
      </c>
      <c r="G1068" s="24">
        <v>46</v>
      </c>
      <c r="H1068" s="24">
        <v>43</v>
      </c>
      <c r="I1068" s="64" t="s">
        <v>34</v>
      </c>
      <c r="J1068" s="24">
        <v>3</v>
      </c>
      <c r="K1068" s="24">
        <v>2</v>
      </c>
      <c r="L1068" s="24">
        <v>1</v>
      </c>
    </row>
    <row r="1069" spans="1:12" s="97" customFormat="1" ht="15.75" customHeight="1">
      <c r="A1069" s="32">
        <v>25</v>
      </c>
      <c r="B1069" s="33">
        <v>21</v>
      </c>
      <c r="C1069" s="34">
        <v>7</v>
      </c>
      <c r="D1069" s="34">
        <v>14</v>
      </c>
      <c r="E1069" s="35">
        <v>60</v>
      </c>
      <c r="F1069" s="33">
        <v>24</v>
      </c>
      <c r="G1069" s="34">
        <v>12</v>
      </c>
      <c r="H1069" s="34">
        <v>12</v>
      </c>
      <c r="I1069" s="35">
        <v>95</v>
      </c>
      <c r="J1069" s="33">
        <v>1</v>
      </c>
      <c r="K1069" s="34">
        <v>1</v>
      </c>
      <c r="L1069" s="34">
        <v>0</v>
      </c>
    </row>
    <row r="1070" spans="1:12" s="97" customFormat="1" ht="15.75" customHeight="1">
      <c r="A1070" s="32">
        <v>26</v>
      </c>
      <c r="B1070" s="33">
        <v>13</v>
      </c>
      <c r="C1070" s="34">
        <v>8</v>
      </c>
      <c r="D1070" s="34">
        <v>5</v>
      </c>
      <c r="E1070" s="35">
        <v>61</v>
      </c>
      <c r="F1070" s="33">
        <v>12</v>
      </c>
      <c r="G1070" s="34">
        <v>6</v>
      </c>
      <c r="H1070" s="34">
        <v>6</v>
      </c>
      <c r="I1070" s="35">
        <v>96</v>
      </c>
      <c r="J1070" s="33">
        <v>0</v>
      </c>
      <c r="K1070" s="34">
        <v>0</v>
      </c>
      <c r="L1070" s="34">
        <v>0</v>
      </c>
    </row>
    <row r="1071" spans="1:12" s="97" customFormat="1" ht="15.75" customHeight="1">
      <c r="A1071" s="32">
        <v>27</v>
      </c>
      <c r="B1071" s="33">
        <v>21</v>
      </c>
      <c r="C1071" s="34">
        <v>14</v>
      </c>
      <c r="D1071" s="34">
        <v>7</v>
      </c>
      <c r="E1071" s="35">
        <v>62</v>
      </c>
      <c r="F1071" s="33">
        <v>17</v>
      </c>
      <c r="G1071" s="34">
        <v>9</v>
      </c>
      <c r="H1071" s="34">
        <v>8</v>
      </c>
      <c r="I1071" s="35">
        <v>97</v>
      </c>
      <c r="J1071" s="33">
        <v>1</v>
      </c>
      <c r="K1071" s="34">
        <v>1</v>
      </c>
      <c r="L1071" s="34">
        <v>0</v>
      </c>
    </row>
    <row r="1072" spans="1:12" s="97" customFormat="1" ht="15.75" customHeight="1">
      <c r="A1072" s="32">
        <v>28</v>
      </c>
      <c r="B1072" s="33">
        <v>19</v>
      </c>
      <c r="C1072" s="34">
        <v>10</v>
      </c>
      <c r="D1072" s="34">
        <v>9</v>
      </c>
      <c r="E1072" s="35">
        <v>63</v>
      </c>
      <c r="F1072" s="33">
        <v>17</v>
      </c>
      <c r="G1072" s="34">
        <v>12</v>
      </c>
      <c r="H1072" s="34">
        <v>5</v>
      </c>
      <c r="I1072" s="35">
        <v>98</v>
      </c>
      <c r="J1072" s="33">
        <v>0</v>
      </c>
      <c r="K1072" s="34">
        <v>0</v>
      </c>
      <c r="L1072" s="34">
        <v>0</v>
      </c>
    </row>
    <row r="1073" spans="1:13" s="97" customFormat="1" ht="18" customHeight="1">
      <c r="A1073" s="40">
        <v>29</v>
      </c>
      <c r="B1073" s="44">
        <v>16</v>
      </c>
      <c r="C1073" s="42">
        <v>10</v>
      </c>
      <c r="D1073" s="42">
        <v>6</v>
      </c>
      <c r="E1073" s="43">
        <v>64</v>
      </c>
      <c r="F1073" s="44">
        <v>19</v>
      </c>
      <c r="G1073" s="42">
        <v>7</v>
      </c>
      <c r="H1073" s="42">
        <v>12</v>
      </c>
      <c r="I1073" s="35">
        <v>99</v>
      </c>
      <c r="J1073" s="33">
        <v>0</v>
      </c>
      <c r="K1073" s="34">
        <v>0</v>
      </c>
      <c r="L1073" s="34">
        <v>0</v>
      </c>
    </row>
    <row r="1074" spans="1:13" s="31" customFormat="1" ht="25.5" customHeight="1">
      <c r="A1074" s="23" t="s">
        <v>35</v>
      </c>
      <c r="B1074" s="24">
        <v>118</v>
      </c>
      <c r="C1074" s="24">
        <v>57</v>
      </c>
      <c r="D1074" s="24">
        <v>61</v>
      </c>
      <c r="E1074" s="25" t="s">
        <v>36</v>
      </c>
      <c r="F1074" s="24">
        <v>96</v>
      </c>
      <c r="G1074" s="24">
        <v>45</v>
      </c>
      <c r="H1074" s="24">
        <v>51</v>
      </c>
      <c r="I1074" s="68">
        <v>100</v>
      </c>
      <c r="J1074" s="69">
        <v>1</v>
      </c>
      <c r="K1074" s="70">
        <v>0</v>
      </c>
      <c r="L1074" s="70">
        <v>1</v>
      </c>
    </row>
    <row r="1075" spans="1:13" s="97" customFormat="1" ht="15.75" customHeight="1">
      <c r="A1075" s="32">
        <v>30</v>
      </c>
      <c r="B1075" s="33">
        <v>20</v>
      </c>
      <c r="C1075" s="34">
        <v>7</v>
      </c>
      <c r="D1075" s="34">
        <v>13</v>
      </c>
      <c r="E1075" s="35">
        <v>65</v>
      </c>
      <c r="F1075" s="33">
        <v>22</v>
      </c>
      <c r="G1075" s="34">
        <v>12</v>
      </c>
      <c r="H1075" s="34">
        <v>10</v>
      </c>
      <c r="I1075" s="35">
        <v>101</v>
      </c>
      <c r="J1075" s="33">
        <v>0</v>
      </c>
      <c r="K1075" s="34">
        <v>0</v>
      </c>
      <c r="L1075" s="34">
        <v>0</v>
      </c>
    </row>
    <row r="1076" spans="1:13" s="97" customFormat="1" ht="15.75" customHeight="1">
      <c r="A1076" s="32">
        <v>31</v>
      </c>
      <c r="B1076" s="33">
        <v>21</v>
      </c>
      <c r="C1076" s="34">
        <v>11</v>
      </c>
      <c r="D1076" s="34">
        <v>10</v>
      </c>
      <c r="E1076" s="35">
        <v>66</v>
      </c>
      <c r="F1076" s="33">
        <v>21</v>
      </c>
      <c r="G1076" s="34">
        <v>8</v>
      </c>
      <c r="H1076" s="34">
        <v>13</v>
      </c>
      <c r="I1076" s="35">
        <v>102</v>
      </c>
      <c r="J1076" s="33">
        <v>0</v>
      </c>
      <c r="K1076" s="34">
        <v>0</v>
      </c>
      <c r="L1076" s="34">
        <v>0</v>
      </c>
    </row>
    <row r="1077" spans="1:13" s="97" customFormat="1" ht="15.75" customHeight="1">
      <c r="A1077" s="32">
        <v>32</v>
      </c>
      <c r="B1077" s="33">
        <v>29</v>
      </c>
      <c r="C1077" s="34">
        <v>17</v>
      </c>
      <c r="D1077" s="34">
        <v>12</v>
      </c>
      <c r="E1077" s="35">
        <v>67</v>
      </c>
      <c r="F1077" s="33">
        <v>16</v>
      </c>
      <c r="G1077" s="34">
        <v>7</v>
      </c>
      <c r="H1077" s="34">
        <v>9</v>
      </c>
      <c r="I1077" s="35">
        <v>103</v>
      </c>
      <c r="J1077" s="33">
        <v>0</v>
      </c>
      <c r="K1077" s="34">
        <v>0</v>
      </c>
      <c r="L1077" s="34">
        <v>0</v>
      </c>
    </row>
    <row r="1078" spans="1:13" s="97" customFormat="1" ht="15.75" customHeight="1">
      <c r="A1078" s="32">
        <v>33</v>
      </c>
      <c r="B1078" s="33">
        <v>26</v>
      </c>
      <c r="C1078" s="34">
        <v>11</v>
      </c>
      <c r="D1078" s="34">
        <v>15</v>
      </c>
      <c r="E1078" s="35">
        <v>68</v>
      </c>
      <c r="F1078" s="33">
        <v>20</v>
      </c>
      <c r="G1078" s="34">
        <v>14</v>
      </c>
      <c r="H1078" s="34">
        <v>6</v>
      </c>
      <c r="I1078" s="72" t="s">
        <v>37</v>
      </c>
      <c r="J1078" s="44">
        <v>0</v>
      </c>
      <c r="K1078" s="42">
        <v>0</v>
      </c>
      <c r="L1078" s="42">
        <v>0</v>
      </c>
    </row>
    <row r="1079" spans="1:13" s="97" customFormat="1" ht="21" customHeight="1" thickBot="1">
      <c r="A1079" s="74">
        <v>34</v>
      </c>
      <c r="B1079" s="33">
        <v>22</v>
      </c>
      <c r="C1079" s="34">
        <v>11</v>
      </c>
      <c r="D1079" s="34">
        <v>11</v>
      </c>
      <c r="E1079" s="35">
        <v>69</v>
      </c>
      <c r="F1079" s="33">
        <v>17</v>
      </c>
      <c r="G1079" s="34">
        <v>4</v>
      </c>
      <c r="H1079" s="34">
        <v>13</v>
      </c>
      <c r="I1079" s="75" t="s">
        <v>8</v>
      </c>
      <c r="J1079" s="69">
        <v>1640</v>
      </c>
      <c r="K1079" s="69">
        <v>804</v>
      </c>
      <c r="L1079" s="69">
        <v>836</v>
      </c>
    </row>
    <row r="1080" spans="1:13" s="106" customFormat="1" ht="24" customHeight="1" thickTop="1" thickBot="1">
      <c r="A1080" s="81" t="s">
        <v>38</v>
      </c>
      <c r="B1080" s="82">
        <v>253</v>
      </c>
      <c r="C1080" s="83">
        <v>123</v>
      </c>
      <c r="D1080" s="83">
        <v>130</v>
      </c>
      <c r="E1080" s="84" t="s">
        <v>39</v>
      </c>
      <c r="F1080" s="83">
        <v>1035</v>
      </c>
      <c r="G1080" s="83">
        <v>533</v>
      </c>
      <c r="H1080" s="83">
        <v>502</v>
      </c>
      <c r="I1080" s="85" t="s">
        <v>40</v>
      </c>
      <c r="J1080" s="83">
        <v>352</v>
      </c>
      <c r="K1080" s="83">
        <v>148</v>
      </c>
      <c r="L1080" s="83">
        <v>204</v>
      </c>
    </row>
    <row r="1081" spans="1:13" s="13" customFormat="1" ht="24" customHeight="1" thickBot="1">
      <c r="A1081" s="1"/>
      <c r="B1081" s="2" t="s">
        <v>221</v>
      </c>
      <c r="C1081" s="3"/>
      <c r="D1081" s="4"/>
      <c r="E1081" s="5"/>
      <c r="F1081" s="6"/>
      <c r="G1081" s="96" t="s">
        <v>238</v>
      </c>
      <c r="H1081" s="6"/>
      <c r="I1081" s="5"/>
      <c r="J1081" s="6"/>
      <c r="K1081" s="107" t="s">
        <v>140</v>
      </c>
      <c r="L1081" s="9"/>
      <c r="M1081" s="97" t="s">
        <v>273</v>
      </c>
    </row>
    <row r="1082" spans="1:13" s="22" customFormat="1" ht="21" customHeight="1">
      <c r="A1082" s="14" t="s">
        <v>4</v>
      </c>
      <c r="B1082" s="15" t="s">
        <v>5</v>
      </c>
      <c r="C1082" s="15" t="s">
        <v>6</v>
      </c>
      <c r="D1082" s="16" t="s">
        <v>7</v>
      </c>
      <c r="E1082" s="14" t="s">
        <v>4</v>
      </c>
      <c r="F1082" s="15" t="s">
        <v>5</v>
      </c>
      <c r="G1082" s="15" t="s">
        <v>6</v>
      </c>
      <c r="H1082" s="16" t="s">
        <v>7</v>
      </c>
      <c r="I1082" s="14" t="s">
        <v>4</v>
      </c>
      <c r="J1082" s="15" t="s">
        <v>5</v>
      </c>
      <c r="K1082" s="15" t="s">
        <v>6</v>
      </c>
      <c r="L1082" s="17" t="s">
        <v>7</v>
      </c>
    </row>
    <row r="1083" spans="1:13" s="31" customFormat="1" ht="25.5" customHeight="1">
      <c r="A1083" s="23" t="s">
        <v>9</v>
      </c>
      <c r="B1083" s="24">
        <v>74</v>
      </c>
      <c r="C1083" s="24">
        <v>40</v>
      </c>
      <c r="D1083" s="24">
        <v>34</v>
      </c>
      <c r="E1083" s="25" t="s">
        <v>10</v>
      </c>
      <c r="F1083" s="24">
        <v>116</v>
      </c>
      <c r="G1083" s="24">
        <v>54</v>
      </c>
      <c r="H1083" s="24">
        <v>62</v>
      </c>
      <c r="I1083" s="25" t="s">
        <v>11</v>
      </c>
      <c r="J1083" s="24">
        <v>96</v>
      </c>
      <c r="K1083" s="24">
        <v>50</v>
      </c>
      <c r="L1083" s="24">
        <v>46</v>
      </c>
    </row>
    <row r="1084" spans="1:13" s="97" customFormat="1" ht="15.75" customHeight="1">
      <c r="A1084" s="32">
        <v>0</v>
      </c>
      <c r="B1084" s="33">
        <v>15</v>
      </c>
      <c r="C1084" s="34">
        <v>9</v>
      </c>
      <c r="D1084" s="34">
        <v>6</v>
      </c>
      <c r="E1084" s="35">
        <v>35</v>
      </c>
      <c r="F1084" s="33">
        <v>21</v>
      </c>
      <c r="G1084" s="34">
        <v>10</v>
      </c>
      <c r="H1084" s="34">
        <v>11</v>
      </c>
      <c r="I1084" s="35">
        <v>70</v>
      </c>
      <c r="J1084" s="33">
        <v>15</v>
      </c>
      <c r="K1084" s="34">
        <v>7</v>
      </c>
      <c r="L1084" s="34">
        <v>8</v>
      </c>
    </row>
    <row r="1085" spans="1:13" s="97" customFormat="1" ht="15.75" customHeight="1">
      <c r="A1085" s="32">
        <v>1</v>
      </c>
      <c r="B1085" s="33">
        <v>12</v>
      </c>
      <c r="C1085" s="34">
        <v>7</v>
      </c>
      <c r="D1085" s="34">
        <v>5</v>
      </c>
      <c r="E1085" s="35">
        <v>36</v>
      </c>
      <c r="F1085" s="33">
        <v>28</v>
      </c>
      <c r="G1085" s="34">
        <v>8</v>
      </c>
      <c r="H1085" s="34">
        <v>20</v>
      </c>
      <c r="I1085" s="35">
        <v>71</v>
      </c>
      <c r="J1085" s="33">
        <v>19</v>
      </c>
      <c r="K1085" s="34">
        <v>9</v>
      </c>
      <c r="L1085" s="34">
        <v>10</v>
      </c>
    </row>
    <row r="1086" spans="1:13" s="97" customFormat="1" ht="15.75" customHeight="1">
      <c r="A1086" s="32">
        <v>2</v>
      </c>
      <c r="B1086" s="33">
        <v>20</v>
      </c>
      <c r="C1086" s="34">
        <v>10</v>
      </c>
      <c r="D1086" s="34">
        <v>10</v>
      </c>
      <c r="E1086" s="35">
        <v>37</v>
      </c>
      <c r="F1086" s="33">
        <v>21</v>
      </c>
      <c r="G1086" s="34">
        <v>11</v>
      </c>
      <c r="H1086" s="34">
        <v>10</v>
      </c>
      <c r="I1086" s="35">
        <v>72</v>
      </c>
      <c r="J1086" s="33">
        <v>21</v>
      </c>
      <c r="K1086" s="34">
        <v>12</v>
      </c>
      <c r="L1086" s="34">
        <v>9</v>
      </c>
    </row>
    <row r="1087" spans="1:13" s="97" customFormat="1" ht="15.75" customHeight="1">
      <c r="A1087" s="32">
        <v>3</v>
      </c>
      <c r="B1087" s="33">
        <v>11</v>
      </c>
      <c r="C1087" s="34">
        <v>7</v>
      </c>
      <c r="D1087" s="34">
        <v>4</v>
      </c>
      <c r="E1087" s="35">
        <v>38</v>
      </c>
      <c r="F1087" s="33">
        <v>18</v>
      </c>
      <c r="G1087" s="34">
        <v>9</v>
      </c>
      <c r="H1087" s="34">
        <v>9</v>
      </c>
      <c r="I1087" s="35">
        <v>73</v>
      </c>
      <c r="J1087" s="33">
        <v>27</v>
      </c>
      <c r="K1087" s="34">
        <v>14</v>
      </c>
      <c r="L1087" s="34">
        <v>13</v>
      </c>
    </row>
    <row r="1088" spans="1:13" s="97" customFormat="1" ht="18" customHeight="1">
      <c r="A1088" s="40">
        <v>4</v>
      </c>
      <c r="B1088" s="41">
        <v>16</v>
      </c>
      <c r="C1088" s="42">
        <v>7</v>
      </c>
      <c r="D1088" s="42">
        <v>9</v>
      </c>
      <c r="E1088" s="43">
        <v>39</v>
      </c>
      <c r="F1088" s="44">
        <v>28</v>
      </c>
      <c r="G1088" s="42">
        <v>16</v>
      </c>
      <c r="H1088" s="42">
        <v>12</v>
      </c>
      <c r="I1088" s="43">
        <v>74</v>
      </c>
      <c r="J1088" s="44">
        <v>14</v>
      </c>
      <c r="K1088" s="42">
        <v>8</v>
      </c>
      <c r="L1088" s="42">
        <v>6</v>
      </c>
    </row>
    <row r="1089" spans="1:12" s="31" customFormat="1" ht="25.5" customHeight="1">
      <c r="A1089" s="23" t="s">
        <v>13</v>
      </c>
      <c r="B1089" s="24">
        <v>84</v>
      </c>
      <c r="C1089" s="24">
        <v>39</v>
      </c>
      <c r="D1089" s="24">
        <v>45</v>
      </c>
      <c r="E1089" s="25" t="s">
        <v>14</v>
      </c>
      <c r="F1089" s="24">
        <v>157</v>
      </c>
      <c r="G1089" s="24">
        <v>81</v>
      </c>
      <c r="H1089" s="24">
        <v>76</v>
      </c>
      <c r="I1089" s="25" t="s">
        <v>15</v>
      </c>
      <c r="J1089" s="24">
        <v>94</v>
      </c>
      <c r="K1089" s="24">
        <v>52</v>
      </c>
      <c r="L1089" s="24">
        <v>42</v>
      </c>
    </row>
    <row r="1090" spans="1:12" s="97" customFormat="1" ht="15.75" customHeight="1">
      <c r="A1090" s="32">
        <v>5</v>
      </c>
      <c r="B1090" s="33">
        <v>28</v>
      </c>
      <c r="C1090" s="34">
        <v>16</v>
      </c>
      <c r="D1090" s="34">
        <v>12</v>
      </c>
      <c r="E1090" s="35">
        <v>40</v>
      </c>
      <c r="F1090" s="33">
        <v>21</v>
      </c>
      <c r="G1090" s="34">
        <v>10</v>
      </c>
      <c r="H1090" s="34">
        <v>11</v>
      </c>
      <c r="I1090" s="35">
        <v>75</v>
      </c>
      <c r="J1090" s="33">
        <v>23</v>
      </c>
      <c r="K1090" s="34">
        <v>10</v>
      </c>
      <c r="L1090" s="34">
        <v>13</v>
      </c>
    </row>
    <row r="1091" spans="1:12" s="97" customFormat="1" ht="15.75" customHeight="1">
      <c r="A1091" s="32">
        <v>6</v>
      </c>
      <c r="B1091" s="33">
        <v>10</v>
      </c>
      <c r="C1091" s="34">
        <v>3</v>
      </c>
      <c r="D1091" s="34">
        <v>7</v>
      </c>
      <c r="E1091" s="35">
        <v>41</v>
      </c>
      <c r="F1091" s="33">
        <v>25</v>
      </c>
      <c r="G1091" s="34">
        <v>14</v>
      </c>
      <c r="H1091" s="34">
        <v>11</v>
      </c>
      <c r="I1091" s="35">
        <v>76</v>
      </c>
      <c r="J1091" s="33">
        <v>22</v>
      </c>
      <c r="K1091" s="34">
        <v>14</v>
      </c>
      <c r="L1091" s="34">
        <v>8</v>
      </c>
    </row>
    <row r="1092" spans="1:12" s="97" customFormat="1" ht="15.75" customHeight="1">
      <c r="A1092" s="32">
        <v>7</v>
      </c>
      <c r="B1092" s="33">
        <v>16</v>
      </c>
      <c r="C1092" s="34">
        <v>7</v>
      </c>
      <c r="D1092" s="34">
        <v>9</v>
      </c>
      <c r="E1092" s="35">
        <v>42</v>
      </c>
      <c r="F1092" s="33">
        <v>32</v>
      </c>
      <c r="G1092" s="34">
        <v>14</v>
      </c>
      <c r="H1092" s="34">
        <v>18</v>
      </c>
      <c r="I1092" s="35">
        <v>77</v>
      </c>
      <c r="J1092" s="33">
        <v>17</v>
      </c>
      <c r="K1092" s="34">
        <v>9</v>
      </c>
      <c r="L1092" s="34">
        <v>8</v>
      </c>
    </row>
    <row r="1093" spans="1:12" s="97" customFormat="1" ht="15.75" customHeight="1">
      <c r="A1093" s="32">
        <v>8</v>
      </c>
      <c r="B1093" s="33">
        <v>17</v>
      </c>
      <c r="C1093" s="34">
        <v>7</v>
      </c>
      <c r="D1093" s="34">
        <v>10</v>
      </c>
      <c r="E1093" s="35">
        <v>43</v>
      </c>
      <c r="F1093" s="33">
        <v>47</v>
      </c>
      <c r="G1093" s="34">
        <v>26</v>
      </c>
      <c r="H1093" s="34">
        <v>21</v>
      </c>
      <c r="I1093" s="35">
        <v>78</v>
      </c>
      <c r="J1093" s="33">
        <v>21</v>
      </c>
      <c r="K1093" s="34">
        <v>14</v>
      </c>
      <c r="L1093" s="34">
        <v>7</v>
      </c>
    </row>
    <row r="1094" spans="1:12" s="97" customFormat="1" ht="18" customHeight="1">
      <c r="A1094" s="40">
        <v>9</v>
      </c>
      <c r="B1094" s="44">
        <v>13</v>
      </c>
      <c r="C1094" s="42">
        <v>6</v>
      </c>
      <c r="D1094" s="42">
        <v>7</v>
      </c>
      <c r="E1094" s="43">
        <v>44</v>
      </c>
      <c r="F1094" s="44">
        <v>32</v>
      </c>
      <c r="G1094" s="42">
        <v>17</v>
      </c>
      <c r="H1094" s="42">
        <v>15</v>
      </c>
      <c r="I1094" s="43">
        <v>79</v>
      </c>
      <c r="J1094" s="44">
        <v>11</v>
      </c>
      <c r="K1094" s="42">
        <v>5</v>
      </c>
      <c r="L1094" s="42">
        <v>6</v>
      </c>
    </row>
    <row r="1095" spans="1:12" s="31" customFormat="1" ht="25.5" customHeight="1">
      <c r="A1095" s="23" t="s">
        <v>23</v>
      </c>
      <c r="B1095" s="24">
        <v>89</v>
      </c>
      <c r="C1095" s="24">
        <v>45</v>
      </c>
      <c r="D1095" s="24">
        <v>44</v>
      </c>
      <c r="E1095" s="25" t="s">
        <v>24</v>
      </c>
      <c r="F1095" s="24">
        <v>130</v>
      </c>
      <c r="G1095" s="24">
        <v>59</v>
      </c>
      <c r="H1095" s="24">
        <v>71</v>
      </c>
      <c r="I1095" s="25" t="s">
        <v>25</v>
      </c>
      <c r="J1095" s="24">
        <v>49</v>
      </c>
      <c r="K1095" s="24">
        <v>19</v>
      </c>
      <c r="L1095" s="24">
        <v>30</v>
      </c>
    </row>
    <row r="1096" spans="1:12" s="97" customFormat="1" ht="15.75" customHeight="1">
      <c r="A1096" s="32">
        <v>10</v>
      </c>
      <c r="B1096" s="33">
        <v>14</v>
      </c>
      <c r="C1096" s="34">
        <v>5</v>
      </c>
      <c r="D1096" s="34">
        <v>9</v>
      </c>
      <c r="E1096" s="35">
        <v>45</v>
      </c>
      <c r="F1096" s="33">
        <v>36</v>
      </c>
      <c r="G1096" s="34">
        <v>14</v>
      </c>
      <c r="H1096" s="34">
        <v>22</v>
      </c>
      <c r="I1096" s="35">
        <v>80</v>
      </c>
      <c r="J1096" s="33">
        <v>9</v>
      </c>
      <c r="K1096" s="34">
        <v>5</v>
      </c>
      <c r="L1096" s="34">
        <v>4</v>
      </c>
    </row>
    <row r="1097" spans="1:12" s="97" customFormat="1" ht="15.75" customHeight="1">
      <c r="A1097" s="32">
        <v>11</v>
      </c>
      <c r="B1097" s="33">
        <v>22</v>
      </c>
      <c r="C1097" s="34">
        <v>14</v>
      </c>
      <c r="D1097" s="34">
        <v>8</v>
      </c>
      <c r="E1097" s="35">
        <v>46</v>
      </c>
      <c r="F1097" s="33">
        <v>23</v>
      </c>
      <c r="G1097" s="34">
        <v>13</v>
      </c>
      <c r="H1097" s="34">
        <v>10</v>
      </c>
      <c r="I1097" s="35">
        <v>81</v>
      </c>
      <c r="J1097" s="33">
        <v>12</v>
      </c>
      <c r="K1097" s="34">
        <v>3</v>
      </c>
      <c r="L1097" s="34">
        <v>9</v>
      </c>
    </row>
    <row r="1098" spans="1:12" s="97" customFormat="1" ht="15.75" customHeight="1">
      <c r="A1098" s="32">
        <v>12</v>
      </c>
      <c r="B1098" s="33">
        <v>18</v>
      </c>
      <c r="C1098" s="34">
        <v>8</v>
      </c>
      <c r="D1098" s="34">
        <v>10</v>
      </c>
      <c r="E1098" s="35">
        <v>47</v>
      </c>
      <c r="F1098" s="33">
        <v>28</v>
      </c>
      <c r="G1098" s="34">
        <v>12</v>
      </c>
      <c r="H1098" s="34">
        <v>16</v>
      </c>
      <c r="I1098" s="35">
        <v>82</v>
      </c>
      <c r="J1098" s="33">
        <v>15</v>
      </c>
      <c r="K1098" s="34">
        <v>7</v>
      </c>
      <c r="L1098" s="34">
        <v>8</v>
      </c>
    </row>
    <row r="1099" spans="1:12" s="97" customFormat="1" ht="15.75" customHeight="1">
      <c r="A1099" s="32">
        <v>13</v>
      </c>
      <c r="B1099" s="33">
        <v>16</v>
      </c>
      <c r="C1099" s="34">
        <v>7</v>
      </c>
      <c r="D1099" s="34">
        <v>9</v>
      </c>
      <c r="E1099" s="35">
        <v>48</v>
      </c>
      <c r="F1099" s="33">
        <v>23</v>
      </c>
      <c r="G1099" s="34">
        <v>11</v>
      </c>
      <c r="H1099" s="34">
        <v>12</v>
      </c>
      <c r="I1099" s="35">
        <v>83</v>
      </c>
      <c r="J1099" s="33">
        <v>7</v>
      </c>
      <c r="K1099" s="34">
        <v>2</v>
      </c>
      <c r="L1099" s="34">
        <v>5</v>
      </c>
    </row>
    <row r="1100" spans="1:12" s="97" customFormat="1" ht="18" customHeight="1">
      <c r="A1100" s="40">
        <v>14</v>
      </c>
      <c r="B1100" s="44">
        <v>19</v>
      </c>
      <c r="C1100" s="42">
        <v>11</v>
      </c>
      <c r="D1100" s="42">
        <v>8</v>
      </c>
      <c r="E1100" s="43">
        <v>49</v>
      </c>
      <c r="F1100" s="44">
        <v>20</v>
      </c>
      <c r="G1100" s="42">
        <v>9</v>
      </c>
      <c r="H1100" s="42">
        <v>11</v>
      </c>
      <c r="I1100" s="43">
        <v>84</v>
      </c>
      <c r="J1100" s="44">
        <v>6</v>
      </c>
      <c r="K1100" s="42">
        <v>2</v>
      </c>
      <c r="L1100" s="42">
        <v>4</v>
      </c>
    </row>
    <row r="1101" spans="1:12" s="31" customFormat="1" ht="25.5" customHeight="1">
      <c r="A1101" s="23" t="s">
        <v>26</v>
      </c>
      <c r="B1101" s="24">
        <v>101</v>
      </c>
      <c r="C1101" s="24">
        <v>51</v>
      </c>
      <c r="D1101" s="24">
        <v>50</v>
      </c>
      <c r="E1101" s="25" t="s">
        <v>27</v>
      </c>
      <c r="F1101" s="24">
        <v>115</v>
      </c>
      <c r="G1101" s="24">
        <v>63</v>
      </c>
      <c r="H1101" s="24">
        <v>52</v>
      </c>
      <c r="I1101" s="25" t="s">
        <v>28</v>
      </c>
      <c r="J1101" s="24">
        <v>21</v>
      </c>
      <c r="K1101" s="24">
        <v>7</v>
      </c>
      <c r="L1101" s="24">
        <v>14</v>
      </c>
    </row>
    <row r="1102" spans="1:12" s="97" customFormat="1" ht="15.75" customHeight="1">
      <c r="A1102" s="32">
        <v>15</v>
      </c>
      <c r="B1102" s="33">
        <v>19</v>
      </c>
      <c r="C1102" s="34">
        <v>10</v>
      </c>
      <c r="D1102" s="34">
        <v>9</v>
      </c>
      <c r="E1102" s="35">
        <v>50</v>
      </c>
      <c r="F1102" s="33">
        <v>23</v>
      </c>
      <c r="G1102" s="34">
        <v>12</v>
      </c>
      <c r="H1102" s="34">
        <v>11</v>
      </c>
      <c r="I1102" s="35">
        <v>85</v>
      </c>
      <c r="J1102" s="33">
        <v>6</v>
      </c>
      <c r="K1102" s="34">
        <v>2</v>
      </c>
      <c r="L1102" s="34">
        <v>4</v>
      </c>
    </row>
    <row r="1103" spans="1:12" s="97" customFormat="1" ht="15.75" customHeight="1">
      <c r="A1103" s="32">
        <v>16</v>
      </c>
      <c r="B1103" s="33">
        <v>29</v>
      </c>
      <c r="C1103" s="34">
        <v>13</v>
      </c>
      <c r="D1103" s="34">
        <v>16</v>
      </c>
      <c r="E1103" s="35">
        <v>51</v>
      </c>
      <c r="F1103" s="33">
        <v>23</v>
      </c>
      <c r="G1103" s="34">
        <v>16</v>
      </c>
      <c r="H1103" s="34">
        <v>7</v>
      </c>
      <c r="I1103" s="35">
        <v>86</v>
      </c>
      <c r="J1103" s="33">
        <v>3</v>
      </c>
      <c r="K1103" s="34">
        <v>0</v>
      </c>
      <c r="L1103" s="34">
        <v>3</v>
      </c>
    </row>
    <row r="1104" spans="1:12" s="97" customFormat="1" ht="15.75" customHeight="1">
      <c r="A1104" s="32">
        <v>17</v>
      </c>
      <c r="B1104" s="33">
        <v>20</v>
      </c>
      <c r="C1104" s="34">
        <v>11</v>
      </c>
      <c r="D1104" s="34">
        <v>9</v>
      </c>
      <c r="E1104" s="35">
        <v>52</v>
      </c>
      <c r="F1104" s="33">
        <v>21</v>
      </c>
      <c r="G1104" s="34">
        <v>9</v>
      </c>
      <c r="H1104" s="34">
        <v>12</v>
      </c>
      <c r="I1104" s="35">
        <v>87</v>
      </c>
      <c r="J1104" s="33">
        <v>3</v>
      </c>
      <c r="K1104" s="34">
        <v>3</v>
      </c>
      <c r="L1104" s="34">
        <v>0</v>
      </c>
    </row>
    <row r="1105" spans="1:12" s="97" customFormat="1" ht="15.75" customHeight="1">
      <c r="A1105" s="32">
        <v>18</v>
      </c>
      <c r="B1105" s="33">
        <v>20</v>
      </c>
      <c r="C1105" s="34">
        <v>10</v>
      </c>
      <c r="D1105" s="34">
        <v>10</v>
      </c>
      <c r="E1105" s="35">
        <v>53</v>
      </c>
      <c r="F1105" s="33">
        <v>27</v>
      </c>
      <c r="G1105" s="34">
        <v>15</v>
      </c>
      <c r="H1105" s="34">
        <v>12</v>
      </c>
      <c r="I1105" s="35">
        <v>88</v>
      </c>
      <c r="J1105" s="33">
        <v>6</v>
      </c>
      <c r="K1105" s="34">
        <v>2</v>
      </c>
      <c r="L1105" s="34">
        <v>4</v>
      </c>
    </row>
    <row r="1106" spans="1:12" s="97" customFormat="1" ht="18" customHeight="1">
      <c r="A1106" s="40">
        <v>19</v>
      </c>
      <c r="B1106" s="44">
        <v>13</v>
      </c>
      <c r="C1106" s="42">
        <v>7</v>
      </c>
      <c r="D1106" s="42">
        <v>6</v>
      </c>
      <c r="E1106" s="43">
        <v>54</v>
      </c>
      <c r="F1106" s="44">
        <v>21</v>
      </c>
      <c r="G1106" s="42">
        <v>11</v>
      </c>
      <c r="H1106" s="42">
        <v>10</v>
      </c>
      <c r="I1106" s="43">
        <v>89</v>
      </c>
      <c r="J1106" s="44">
        <v>3</v>
      </c>
      <c r="K1106" s="42">
        <v>0</v>
      </c>
      <c r="L1106" s="42">
        <v>3</v>
      </c>
    </row>
    <row r="1107" spans="1:12" s="31" customFormat="1" ht="25.5" customHeight="1">
      <c r="A1107" s="23" t="s">
        <v>29</v>
      </c>
      <c r="B1107" s="24">
        <v>76</v>
      </c>
      <c r="C1107" s="24">
        <v>35</v>
      </c>
      <c r="D1107" s="24">
        <v>41</v>
      </c>
      <c r="E1107" s="25" t="s">
        <v>30</v>
      </c>
      <c r="F1107" s="24">
        <v>80</v>
      </c>
      <c r="G1107" s="24">
        <v>40</v>
      </c>
      <c r="H1107" s="24">
        <v>40</v>
      </c>
      <c r="I1107" s="25" t="s">
        <v>31</v>
      </c>
      <c r="J1107" s="24">
        <v>11</v>
      </c>
      <c r="K1107" s="24">
        <v>3</v>
      </c>
      <c r="L1107" s="24">
        <v>8</v>
      </c>
    </row>
    <row r="1108" spans="1:12" s="97" customFormat="1" ht="15.75" customHeight="1">
      <c r="A1108" s="32">
        <v>20</v>
      </c>
      <c r="B1108" s="33">
        <v>16</v>
      </c>
      <c r="C1108" s="34">
        <v>5</v>
      </c>
      <c r="D1108" s="34">
        <v>11</v>
      </c>
      <c r="E1108" s="35">
        <v>55</v>
      </c>
      <c r="F1108" s="33">
        <v>13</v>
      </c>
      <c r="G1108" s="34">
        <v>5</v>
      </c>
      <c r="H1108" s="34">
        <v>8</v>
      </c>
      <c r="I1108" s="35">
        <v>90</v>
      </c>
      <c r="J1108" s="33">
        <v>5</v>
      </c>
      <c r="K1108" s="34">
        <v>0</v>
      </c>
      <c r="L1108" s="34">
        <v>5</v>
      </c>
    </row>
    <row r="1109" spans="1:12" s="97" customFormat="1" ht="15.75" customHeight="1">
      <c r="A1109" s="32">
        <v>21</v>
      </c>
      <c r="B1109" s="33">
        <v>15</v>
      </c>
      <c r="C1109" s="34">
        <v>7</v>
      </c>
      <c r="D1109" s="34">
        <v>8</v>
      </c>
      <c r="E1109" s="35">
        <v>56</v>
      </c>
      <c r="F1109" s="33">
        <v>12</v>
      </c>
      <c r="G1109" s="34">
        <v>3</v>
      </c>
      <c r="H1109" s="34">
        <v>9</v>
      </c>
      <c r="I1109" s="35">
        <v>91</v>
      </c>
      <c r="J1109" s="33">
        <v>2</v>
      </c>
      <c r="K1109" s="34">
        <v>1</v>
      </c>
      <c r="L1109" s="34">
        <v>1</v>
      </c>
    </row>
    <row r="1110" spans="1:12" s="97" customFormat="1" ht="15.75" customHeight="1">
      <c r="A1110" s="32">
        <v>22</v>
      </c>
      <c r="B1110" s="33">
        <v>19</v>
      </c>
      <c r="C1110" s="34">
        <v>9</v>
      </c>
      <c r="D1110" s="34">
        <v>10</v>
      </c>
      <c r="E1110" s="35">
        <v>57</v>
      </c>
      <c r="F1110" s="33">
        <v>22</v>
      </c>
      <c r="G1110" s="34">
        <v>12</v>
      </c>
      <c r="H1110" s="34">
        <v>10</v>
      </c>
      <c r="I1110" s="35">
        <v>92</v>
      </c>
      <c r="J1110" s="33">
        <v>0</v>
      </c>
      <c r="K1110" s="34">
        <v>0</v>
      </c>
      <c r="L1110" s="34">
        <v>0</v>
      </c>
    </row>
    <row r="1111" spans="1:12" s="97" customFormat="1" ht="15.75" customHeight="1">
      <c r="A1111" s="32">
        <v>23</v>
      </c>
      <c r="B1111" s="33">
        <v>13</v>
      </c>
      <c r="C1111" s="34">
        <v>8</v>
      </c>
      <c r="D1111" s="34">
        <v>5</v>
      </c>
      <c r="E1111" s="35">
        <v>58</v>
      </c>
      <c r="F1111" s="33">
        <v>14</v>
      </c>
      <c r="G1111" s="34">
        <v>10</v>
      </c>
      <c r="H1111" s="34">
        <v>4</v>
      </c>
      <c r="I1111" s="35">
        <v>93</v>
      </c>
      <c r="J1111" s="33">
        <v>3</v>
      </c>
      <c r="K1111" s="34">
        <v>2</v>
      </c>
      <c r="L1111" s="34">
        <v>1</v>
      </c>
    </row>
    <row r="1112" spans="1:12" s="97" customFormat="1" ht="18" customHeight="1">
      <c r="A1112" s="40">
        <v>24</v>
      </c>
      <c r="B1112" s="44">
        <v>13</v>
      </c>
      <c r="C1112" s="42">
        <v>6</v>
      </c>
      <c r="D1112" s="42">
        <v>7</v>
      </c>
      <c r="E1112" s="43">
        <v>59</v>
      </c>
      <c r="F1112" s="44">
        <v>19</v>
      </c>
      <c r="G1112" s="42">
        <v>10</v>
      </c>
      <c r="H1112" s="42">
        <v>9</v>
      </c>
      <c r="I1112" s="43">
        <v>94</v>
      </c>
      <c r="J1112" s="44">
        <v>1</v>
      </c>
      <c r="K1112" s="42">
        <v>0</v>
      </c>
      <c r="L1112" s="42">
        <v>1</v>
      </c>
    </row>
    <row r="1113" spans="1:12" s="31" customFormat="1" ht="25.5" customHeight="1">
      <c r="A1113" s="23" t="s">
        <v>32</v>
      </c>
      <c r="B1113" s="24">
        <v>76</v>
      </c>
      <c r="C1113" s="24">
        <v>40</v>
      </c>
      <c r="D1113" s="24">
        <v>36</v>
      </c>
      <c r="E1113" s="25" t="s">
        <v>33</v>
      </c>
      <c r="F1113" s="24">
        <v>91</v>
      </c>
      <c r="G1113" s="24">
        <v>43</v>
      </c>
      <c r="H1113" s="24">
        <v>48</v>
      </c>
      <c r="I1113" s="64" t="s">
        <v>34</v>
      </c>
      <c r="J1113" s="24">
        <v>6</v>
      </c>
      <c r="K1113" s="24">
        <v>1</v>
      </c>
      <c r="L1113" s="24">
        <v>5</v>
      </c>
    </row>
    <row r="1114" spans="1:12" s="97" customFormat="1" ht="15.75" customHeight="1">
      <c r="A1114" s="32">
        <v>25</v>
      </c>
      <c r="B1114" s="33">
        <v>15</v>
      </c>
      <c r="C1114" s="34">
        <v>9</v>
      </c>
      <c r="D1114" s="34">
        <v>6</v>
      </c>
      <c r="E1114" s="35">
        <v>60</v>
      </c>
      <c r="F1114" s="33">
        <v>15</v>
      </c>
      <c r="G1114" s="34">
        <v>8</v>
      </c>
      <c r="H1114" s="34">
        <v>7</v>
      </c>
      <c r="I1114" s="35">
        <v>95</v>
      </c>
      <c r="J1114" s="33">
        <v>1</v>
      </c>
      <c r="K1114" s="34">
        <v>0</v>
      </c>
      <c r="L1114" s="34">
        <v>1</v>
      </c>
    </row>
    <row r="1115" spans="1:12" s="97" customFormat="1" ht="15.75" customHeight="1">
      <c r="A1115" s="32">
        <v>26</v>
      </c>
      <c r="B1115" s="33">
        <v>14</v>
      </c>
      <c r="C1115" s="34">
        <v>8</v>
      </c>
      <c r="D1115" s="34">
        <v>6</v>
      </c>
      <c r="E1115" s="35">
        <v>61</v>
      </c>
      <c r="F1115" s="33">
        <v>14</v>
      </c>
      <c r="G1115" s="34">
        <v>7</v>
      </c>
      <c r="H1115" s="34">
        <v>7</v>
      </c>
      <c r="I1115" s="35">
        <v>96</v>
      </c>
      <c r="J1115" s="33">
        <v>4</v>
      </c>
      <c r="K1115" s="34">
        <v>0</v>
      </c>
      <c r="L1115" s="34">
        <v>4</v>
      </c>
    </row>
    <row r="1116" spans="1:12" s="97" customFormat="1" ht="15.75" customHeight="1">
      <c r="A1116" s="32">
        <v>27</v>
      </c>
      <c r="B1116" s="33">
        <v>16</v>
      </c>
      <c r="C1116" s="34">
        <v>10</v>
      </c>
      <c r="D1116" s="34">
        <v>6</v>
      </c>
      <c r="E1116" s="35">
        <v>62</v>
      </c>
      <c r="F1116" s="33">
        <v>19</v>
      </c>
      <c r="G1116" s="34">
        <v>8</v>
      </c>
      <c r="H1116" s="34">
        <v>11</v>
      </c>
      <c r="I1116" s="35">
        <v>97</v>
      </c>
      <c r="J1116" s="33">
        <v>0</v>
      </c>
      <c r="K1116" s="34">
        <v>0</v>
      </c>
      <c r="L1116" s="34">
        <v>0</v>
      </c>
    </row>
    <row r="1117" spans="1:12" s="97" customFormat="1" ht="15.75" customHeight="1">
      <c r="A1117" s="32">
        <v>28</v>
      </c>
      <c r="B1117" s="33">
        <v>11</v>
      </c>
      <c r="C1117" s="34">
        <v>5</v>
      </c>
      <c r="D1117" s="34">
        <v>6</v>
      </c>
      <c r="E1117" s="35">
        <v>63</v>
      </c>
      <c r="F1117" s="33">
        <v>21</v>
      </c>
      <c r="G1117" s="34">
        <v>11</v>
      </c>
      <c r="H1117" s="34">
        <v>10</v>
      </c>
      <c r="I1117" s="35">
        <v>98</v>
      </c>
      <c r="J1117" s="33">
        <v>0</v>
      </c>
      <c r="K1117" s="34">
        <v>0</v>
      </c>
      <c r="L1117" s="34">
        <v>0</v>
      </c>
    </row>
    <row r="1118" spans="1:12" s="97" customFormat="1" ht="18" customHeight="1">
      <c r="A1118" s="40">
        <v>29</v>
      </c>
      <c r="B1118" s="44">
        <v>20</v>
      </c>
      <c r="C1118" s="42">
        <v>8</v>
      </c>
      <c r="D1118" s="42">
        <v>12</v>
      </c>
      <c r="E1118" s="43">
        <v>64</v>
      </c>
      <c r="F1118" s="44">
        <v>22</v>
      </c>
      <c r="G1118" s="42">
        <v>9</v>
      </c>
      <c r="H1118" s="42">
        <v>13</v>
      </c>
      <c r="I1118" s="35">
        <v>99</v>
      </c>
      <c r="J1118" s="33">
        <v>0</v>
      </c>
      <c r="K1118" s="34">
        <v>0</v>
      </c>
      <c r="L1118" s="34">
        <v>0</v>
      </c>
    </row>
    <row r="1119" spans="1:12" s="31" customFormat="1" ht="25.5" customHeight="1">
      <c r="A1119" s="23" t="s">
        <v>35</v>
      </c>
      <c r="B1119" s="24">
        <v>106</v>
      </c>
      <c r="C1119" s="24">
        <v>51</v>
      </c>
      <c r="D1119" s="24">
        <v>55</v>
      </c>
      <c r="E1119" s="25" t="s">
        <v>36</v>
      </c>
      <c r="F1119" s="24">
        <v>140</v>
      </c>
      <c r="G1119" s="24">
        <v>61</v>
      </c>
      <c r="H1119" s="24">
        <v>79</v>
      </c>
      <c r="I1119" s="68">
        <v>100</v>
      </c>
      <c r="J1119" s="69">
        <v>1</v>
      </c>
      <c r="K1119" s="70">
        <v>1</v>
      </c>
      <c r="L1119" s="70">
        <v>0</v>
      </c>
    </row>
    <row r="1120" spans="1:12" s="97" customFormat="1" ht="15.75" customHeight="1">
      <c r="A1120" s="32">
        <v>30</v>
      </c>
      <c r="B1120" s="33">
        <v>13</v>
      </c>
      <c r="C1120" s="34">
        <v>7</v>
      </c>
      <c r="D1120" s="34">
        <v>6</v>
      </c>
      <c r="E1120" s="35">
        <v>65</v>
      </c>
      <c r="F1120" s="33">
        <v>16</v>
      </c>
      <c r="G1120" s="34">
        <v>4</v>
      </c>
      <c r="H1120" s="34">
        <v>12</v>
      </c>
      <c r="I1120" s="35">
        <v>101</v>
      </c>
      <c r="J1120" s="33">
        <v>0</v>
      </c>
      <c r="K1120" s="34">
        <v>0</v>
      </c>
      <c r="L1120" s="34">
        <v>0</v>
      </c>
    </row>
    <row r="1121" spans="1:13" s="97" customFormat="1" ht="15.75" customHeight="1">
      <c r="A1121" s="32">
        <v>31</v>
      </c>
      <c r="B1121" s="33">
        <v>18</v>
      </c>
      <c r="C1121" s="34">
        <v>10</v>
      </c>
      <c r="D1121" s="34">
        <v>8</v>
      </c>
      <c r="E1121" s="35">
        <v>66</v>
      </c>
      <c r="F1121" s="33">
        <v>21</v>
      </c>
      <c r="G1121" s="34">
        <v>10</v>
      </c>
      <c r="H1121" s="34">
        <v>11</v>
      </c>
      <c r="I1121" s="35">
        <v>102</v>
      </c>
      <c r="J1121" s="33">
        <v>0</v>
      </c>
      <c r="K1121" s="34">
        <v>0</v>
      </c>
      <c r="L1121" s="34">
        <v>0</v>
      </c>
    </row>
    <row r="1122" spans="1:13" s="97" customFormat="1" ht="15.75" customHeight="1">
      <c r="A1122" s="32">
        <v>32</v>
      </c>
      <c r="B1122" s="33">
        <v>22</v>
      </c>
      <c r="C1122" s="34">
        <v>8</v>
      </c>
      <c r="D1122" s="34">
        <v>14</v>
      </c>
      <c r="E1122" s="35">
        <v>67</v>
      </c>
      <c r="F1122" s="33">
        <v>30</v>
      </c>
      <c r="G1122" s="34">
        <v>14</v>
      </c>
      <c r="H1122" s="34">
        <v>16</v>
      </c>
      <c r="I1122" s="35">
        <v>103</v>
      </c>
      <c r="J1122" s="33">
        <v>0</v>
      </c>
      <c r="K1122" s="34">
        <v>0</v>
      </c>
      <c r="L1122" s="34">
        <v>0</v>
      </c>
    </row>
    <row r="1123" spans="1:13" s="97" customFormat="1" ht="15.75" customHeight="1">
      <c r="A1123" s="32">
        <v>33</v>
      </c>
      <c r="B1123" s="33">
        <v>20</v>
      </c>
      <c r="C1123" s="34">
        <v>9</v>
      </c>
      <c r="D1123" s="34">
        <v>11</v>
      </c>
      <c r="E1123" s="35">
        <v>68</v>
      </c>
      <c r="F1123" s="33">
        <v>29</v>
      </c>
      <c r="G1123" s="34">
        <v>13</v>
      </c>
      <c r="H1123" s="34">
        <v>16</v>
      </c>
      <c r="I1123" s="72" t="s">
        <v>37</v>
      </c>
      <c r="J1123" s="44">
        <v>0</v>
      </c>
      <c r="K1123" s="42">
        <v>0</v>
      </c>
      <c r="L1123" s="42">
        <v>0</v>
      </c>
    </row>
    <row r="1124" spans="1:13" s="97" customFormat="1" ht="21" customHeight="1" thickBot="1">
      <c r="A1124" s="74">
        <v>34</v>
      </c>
      <c r="B1124" s="33">
        <v>33</v>
      </c>
      <c r="C1124" s="34">
        <v>17</v>
      </c>
      <c r="D1124" s="34">
        <v>16</v>
      </c>
      <c r="E1124" s="35">
        <v>69</v>
      </c>
      <c r="F1124" s="33">
        <v>44</v>
      </c>
      <c r="G1124" s="34">
        <v>20</v>
      </c>
      <c r="H1124" s="34">
        <v>24</v>
      </c>
      <c r="I1124" s="75" t="s">
        <v>8</v>
      </c>
      <c r="J1124" s="69">
        <v>1712</v>
      </c>
      <c r="K1124" s="69">
        <v>834</v>
      </c>
      <c r="L1124" s="69">
        <v>878</v>
      </c>
    </row>
    <row r="1125" spans="1:13" s="106" customFormat="1" ht="24" customHeight="1" thickTop="1" thickBot="1">
      <c r="A1125" s="81" t="s">
        <v>38</v>
      </c>
      <c r="B1125" s="82">
        <v>247</v>
      </c>
      <c r="C1125" s="83">
        <v>124</v>
      </c>
      <c r="D1125" s="83">
        <v>123</v>
      </c>
      <c r="E1125" s="84" t="s">
        <v>39</v>
      </c>
      <c r="F1125" s="83">
        <v>1048</v>
      </c>
      <c r="G1125" s="83">
        <v>517</v>
      </c>
      <c r="H1125" s="83">
        <v>531</v>
      </c>
      <c r="I1125" s="85" t="s">
        <v>40</v>
      </c>
      <c r="J1125" s="83">
        <v>417</v>
      </c>
      <c r="K1125" s="83">
        <v>193</v>
      </c>
      <c r="L1125" s="83">
        <v>224</v>
      </c>
    </row>
    <row r="1126" spans="1:13" s="13" customFormat="1" ht="24" customHeight="1" thickBot="1">
      <c r="A1126" s="1"/>
      <c r="B1126" s="2" t="s">
        <v>221</v>
      </c>
      <c r="C1126" s="3"/>
      <c r="D1126" s="4"/>
      <c r="E1126" s="5"/>
      <c r="F1126" s="6"/>
      <c r="G1126" s="96" t="s">
        <v>238</v>
      </c>
      <c r="H1126" s="6"/>
      <c r="I1126" s="5"/>
      <c r="J1126" s="6"/>
      <c r="K1126" s="107" t="s">
        <v>141</v>
      </c>
      <c r="L1126" s="9"/>
      <c r="M1126" s="97" t="s">
        <v>274</v>
      </c>
    </row>
    <row r="1127" spans="1:13" s="22" customFormat="1" ht="21" customHeight="1">
      <c r="A1127" s="14" t="s">
        <v>4</v>
      </c>
      <c r="B1127" s="15" t="s">
        <v>5</v>
      </c>
      <c r="C1127" s="15" t="s">
        <v>6</v>
      </c>
      <c r="D1127" s="16" t="s">
        <v>7</v>
      </c>
      <c r="E1127" s="14" t="s">
        <v>4</v>
      </c>
      <c r="F1127" s="15" t="s">
        <v>5</v>
      </c>
      <c r="G1127" s="15" t="s">
        <v>6</v>
      </c>
      <c r="H1127" s="16" t="s">
        <v>7</v>
      </c>
      <c r="I1127" s="14" t="s">
        <v>4</v>
      </c>
      <c r="J1127" s="15" t="s">
        <v>5</v>
      </c>
      <c r="K1127" s="15" t="s">
        <v>6</v>
      </c>
      <c r="L1127" s="17" t="s">
        <v>7</v>
      </c>
    </row>
    <row r="1128" spans="1:13" s="31" customFormat="1" ht="25.5" customHeight="1">
      <c r="A1128" s="23" t="s">
        <v>9</v>
      </c>
      <c r="B1128" s="24">
        <v>127</v>
      </c>
      <c r="C1128" s="24">
        <v>60</v>
      </c>
      <c r="D1128" s="24">
        <v>67</v>
      </c>
      <c r="E1128" s="25" t="s">
        <v>10</v>
      </c>
      <c r="F1128" s="24">
        <v>156</v>
      </c>
      <c r="G1128" s="24">
        <v>83</v>
      </c>
      <c r="H1128" s="24">
        <v>73</v>
      </c>
      <c r="I1128" s="25" t="s">
        <v>11</v>
      </c>
      <c r="J1128" s="24">
        <v>128</v>
      </c>
      <c r="K1128" s="24">
        <v>70</v>
      </c>
      <c r="L1128" s="24">
        <v>58</v>
      </c>
    </row>
    <row r="1129" spans="1:13" s="97" customFormat="1" ht="15.75" customHeight="1">
      <c r="A1129" s="32">
        <v>0</v>
      </c>
      <c r="B1129" s="33">
        <v>24</v>
      </c>
      <c r="C1129" s="34">
        <v>14</v>
      </c>
      <c r="D1129" s="34">
        <v>10</v>
      </c>
      <c r="E1129" s="35">
        <v>35</v>
      </c>
      <c r="F1129" s="33">
        <v>32</v>
      </c>
      <c r="G1129" s="34">
        <v>16</v>
      </c>
      <c r="H1129" s="34">
        <v>16</v>
      </c>
      <c r="I1129" s="35">
        <v>70</v>
      </c>
      <c r="J1129" s="33">
        <v>29</v>
      </c>
      <c r="K1129" s="34">
        <v>16</v>
      </c>
      <c r="L1129" s="34">
        <v>13</v>
      </c>
    </row>
    <row r="1130" spans="1:13" s="97" customFormat="1" ht="15.75" customHeight="1">
      <c r="A1130" s="32">
        <v>1</v>
      </c>
      <c r="B1130" s="33">
        <v>32</v>
      </c>
      <c r="C1130" s="34">
        <v>12</v>
      </c>
      <c r="D1130" s="34">
        <v>20</v>
      </c>
      <c r="E1130" s="35">
        <v>36</v>
      </c>
      <c r="F1130" s="33">
        <v>39</v>
      </c>
      <c r="G1130" s="34">
        <v>21</v>
      </c>
      <c r="H1130" s="34">
        <v>18</v>
      </c>
      <c r="I1130" s="35">
        <v>71</v>
      </c>
      <c r="J1130" s="33">
        <v>18</v>
      </c>
      <c r="K1130" s="34">
        <v>10</v>
      </c>
      <c r="L1130" s="34">
        <v>8</v>
      </c>
    </row>
    <row r="1131" spans="1:13" s="97" customFormat="1" ht="15.75" customHeight="1">
      <c r="A1131" s="32">
        <v>2</v>
      </c>
      <c r="B1131" s="33">
        <v>15</v>
      </c>
      <c r="C1131" s="34">
        <v>6</v>
      </c>
      <c r="D1131" s="34">
        <v>9</v>
      </c>
      <c r="E1131" s="35">
        <v>37</v>
      </c>
      <c r="F1131" s="33">
        <v>17</v>
      </c>
      <c r="G1131" s="34">
        <v>13</v>
      </c>
      <c r="H1131" s="34">
        <v>4</v>
      </c>
      <c r="I1131" s="35">
        <v>72</v>
      </c>
      <c r="J1131" s="33">
        <v>25</v>
      </c>
      <c r="K1131" s="34">
        <v>12</v>
      </c>
      <c r="L1131" s="34">
        <v>13</v>
      </c>
    </row>
    <row r="1132" spans="1:13" s="97" customFormat="1" ht="15.75" customHeight="1">
      <c r="A1132" s="32">
        <v>3</v>
      </c>
      <c r="B1132" s="33">
        <v>26</v>
      </c>
      <c r="C1132" s="34">
        <v>11</v>
      </c>
      <c r="D1132" s="34">
        <v>15</v>
      </c>
      <c r="E1132" s="35">
        <v>38</v>
      </c>
      <c r="F1132" s="33">
        <v>29</v>
      </c>
      <c r="G1132" s="34">
        <v>15</v>
      </c>
      <c r="H1132" s="34">
        <v>14</v>
      </c>
      <c r="I1132" s="35">
        <v>73</v>
      </c>
      <c r="J1132" s="33">
        <v>29</v>
      </c>
      <c r="K1132" s="34">
        <v>20</v>
      </c>
      <c r="L1132" s="34">
        <v>9</v>
      </c>
    </row>
    <row r="1133" spans="1:13" s="97" customFormat="1" ht="18" customHeight="1">
      <c r="A1133" s="40">
        <v>4</v>
      </c>
      <c r="B1133" s="41">
        <v>30</v>
      </c>
      <c r="C1133" s="42">
        <v>17</v>
      </c>
      <c r="D1133" s="42">
        <v>13</v>
      </c>
      <c r="E1133" s="43">
        <v>39</v>
      </c>
      <c r="F1133" s="44">
        <v>39</v>
      </c>
      <c r="G1133" s="42">
        <v>18</v>
      </c>
      <c r="H1133" s="42">
        <v>21</v>
      </c>
      <c r="I1133" s="43">
        <v>74</v>
      </c>
      <c r="J1133" s="44">
        <v>27</v>
      </c>
      <c r="K1133" s="42">
        <v>12</v>
      </c>
      <c r="L1133" s="42">
        <v>15</v>
      </c>
    </row>
    <row r="1134" spans="1:13" s="31" customFormat="1" ht="25.5" customHeight="1">
      <c r="A1134" s="23" t="s">
        <v>13</v>
      </c>
      <c r="B1134" s="24">
        <v>119</v>
      </c>
      <c r="C1134" s="24">
        <v>71</v>
      </c>
      <c r="D1134" s="24">
        <v>48</v>
      </c>
      <c r="E1134" s="25" t="s">
        <v>14</v>
      </c>
      <c r="F1134" s="24">
        <v>180</v>
      </c>
      <c r="G1134" s="24">
        <v>90</v>
      </c>
      <c r="H1134" s="24">
        <v>90</v>
      </c>
      <c r="I1134" s="25" t="s">
        <v>15</v>
      </c>
      <c r="J1134" s="24">
        <v>107</v>
      </c>
      <c r="K1134" s="24">
        <v>49</v>
      </c>
      <c r="L1134" s="24">
        <v>58</v>
      </c>
    </row>
    <row r="1135" spans="1:13" s="97" customFormat="1" ht="15.75" customHeight="1">
      <c r="A1135" s="32">
        <v>5</v>
      </c>
      <c r="B1135" s="33">
        <v>29</v>
      </c>
      <c r="C1135" s="34">
        <v>17</v>
      </c>
      <c r="D1135" s="34">
        <v>12</v>
      </c>
      <c r="E1135" s="35">
        <v>40</v>
      </c>
      <c r="F1135" s="33">
        <v>34</v>
      </c>
      <c r="G1135" s="34">
        <v>15</v>
      </c>
      <c r="H1135" s="34">
        <v>19</v>
      </c>
      <c r="I1135" s="35">
        <v>75</v>
      </c>
      <c r="J1135" s="33">
        <v>27</v>
      </c>
      <c r="K1135" s="34">
        <v>9</v>
      </c>
      <c r="L1135" s="34">
        <v>18</v>
      </c>
    </row>
    <row r="1136" spans="1:13" s="97" customFormat="1" ht="15.75" customHeight="1">
      <c r="A1136" s="32">
        <v>6</v>
      </c>
      <c r="B1136" s="33">
        <v>19</v>
      </c>
      <c r="C1136" s="34">
        <v>10</v>
      </c>
      <c r="D1136" s="34">
        <v>9</v>
      </c>
      <c r="E1136" s="35">
        <v>41</v>
      </c>
      <c r="F1136" s="33">
        <v>44</v>
      </c>
      <c r="G1136" s="34">
        <v>23</v>
      </c>
      <c r="H1136" s="34">
        <v>21</v>
      </c>
      <c r="I1136" s="35">
        <v>76</v>
      </c>
      <c r="J1136" s="33">
        <v>23</v>
      </c>
      <c r="K1136" s="34">
        <v>13</v>
      </c>
      <c r="L1136" s="34">
        <v>10</v>
      </c>
    </row>
    <row r="1137" spans="1:12" s="97" customFormat="1" ht="15.75" customHeight="1">
      <c r="A1137" s="32">
        <v>7</v>
      </c>
      <c r="B1137" s="33">
        <v>25</v>
      </c>
      <c r="C1137" s="34">
        <v>17</v>
      </c>
      <c r="D1137" s="34">
        <v>8</v>
      </c>
      <c r="E1137" s="35">
        <v>42</v>
      </c>
      <c r="F1137" s="33">
        <v>36</v>
      </c>
      <c r="G1137" s="34">
        <v>19</v>
      </c>
      <c r="H1137" s="34">
        <v>17</v>
      </c>
      <c r="I1137" s="35">
        <v>77</v>
      </c>
      <c r="J1137" s="33">
        <v>17</v>
      </c>
      <c r="K1137" s="34">
        <v>6</v>
      </c>
      <c r="L1137" s="34">
        <v>11</v>
      </c>
    </row>
    <row r="1138" spans="1:12" s="97" customFormat="1" ht="15.75" customHeight="1">
      <c r="A1138" s="32">
        <v>8</v>
      </c>
      <c r="B1138" s="33">
        <v>25</v>
      </c>
      <c r="C1138" s="34">
        <v>16</v>
      </c>
      <c r="D1138" s="34">
        <v>9</v>
      </c>
      <c r="E1138" s="35">
        <v>43</v>
      </c>
      <c r="F1138" s="33">
        <v>32</v>
      </c>
      <c r="G1138" s="34">
        <v>15</v>
      </c>
      <c r="H1138" s="34">
        <v>17</v>
      </c>
      <c r="I1138" s="35">
        <v>78</v>
      </c>
      <c r="J1138" s="33">
        <v>19</v>
      </c>
      <c r="K1138" s="34">
        <v>9</v>
      </c>
      <c r="L1138" s="34">
        <v>10</v>
      </c>
    </row>
    <row r="1139" spans="1:12" s="97" customFormat="1" ht="18" customHeight="1">
      <c r="A1139" s="40">
        <v>9</v>
      </c>
      <c r="B1139" s="44">
        <v>21</v>
      </c>
      <c r="C1139" s="42">
        <v>11</v>
      </c>
      <c r="D1139" s="42">
        <v>10</v>
      </c>
      <c r="E1139" s="43">
        <v>44</v>
      </c>
      <c r="F1139" s="44">
        <v>34</v>
      </c>
      <c r="G1139" s="42">
        <v>18</v>
      </c>
      <c r="H1139" s="42">
        <v>16</v>
      </c>
      <c r="I1139" s="43">
        <v>79</v>
      </c>
      <c r="J1139" s="44">
        <v>21</v>
      </c>
      <c r="K1139" s="42">
        <v>12</v>
      </c>
      <c r="L1139" s="42">
        <v>9</v>
      </c>
    </row>
    <row r="1140" spans="1:12" s="31" customFormat="1" ht="25.5" customHeight="1">
      <c r="A1140" s="23" t="s">
        <v>23</v>
      </c>
      <c r="B1140" s="24">
        <v>95</v>
      </c>
      <c r="C1140" s="24">
        <v>53</v>
      </c>
      <c r="D1140" s="24">
        <v>42</v>
      </c>
      <c r="E1140" s="25" t="s">
        <v>24</v>
      </c>
      <c r="F1140" s="24">
        <v>158</v>
      </c>
      <c r="G1140" s="24">
        <v>86</v>
      </c>
      <c r="H1140" s="24">
        <v>72</v>
      </c>
      <c r="I1140" s="25" t="s">
        <v>25</v>
      </c>
      <c r="J1140" s="24">
        <v>79</v>
      </c>
      <c r="K1140" s="24">
        <v>27</v>
      </c>
      <c r="L1140" s="24">
        <v>52</v>
      </c>
    </row>
    <row r="1141" spans="1:12" s="97" customFormat="1" ht="15.75" customHeight="1">
      <c r="A1141" s="32">
        <v>10</v>
      </c>
      <c r="B1141" s="33">
        <v>21</v>
      </c>
      <c r="C1141" s="34">
        <v>14</v>
      </c>
      <c r="D1141" s="34">
        <v>7</v>
      </c>
      <c r="E1141" s="35">
        <v>45</v>
      </c>
      <c r="F1141" s="33">
        <v>34</v>
      </c>
      <c r="G1141" s="34">
        <v>22</v>
      </c>
      <c r="H1141" s="34">
        <v>12</v>
      </c>
      <c r="I1141" s="35">
        <v>80</v>
      </c>
      <c r="J1141" s="33">
        <v>17</v>
      </c>
      <c r="K1141" s="34">
        <v>6</v>
      </c>
      <c r="L1141" s="34">
        <v>11</v>
      </c>
    </row>
    <row r="1142" spans="1:12" s="97" customFormat="1" ht="15.75" customHeight="1">
      <c r="A1142" s="32">
        <v>11</v>
      </c>
      <c r="B1142" s="33">
        <v>24</v>
      </c>
      <c r="C1142" s="34">
        <v>11</v>
      </c>
      <c r="D1142" s="34">
        <v>13</v>
      </c>
      <c r="E1142" s="35">
        <v>46</v>
      </c>
      <c r="F1142" s="33">
        <v>27</v>
      </c>
      <c r="G1142" s="34">
        <v>13</v>
      </c>
      <c r="H1142" s="34">
        <v>14</v>
      </c>
      <c r="I1142" s="35">
        <v>81</v>
      </c>
      <c r="J1142" s="33">
        <v>21</v>
      </c>
      <c r="K1142" s="34">
        <v>8</v>
      </c>
      <c r="L1142" s="34">
        <v>13</v>
      </c>
    </row>
    <row r="1143" spans="1:12" s="97" customFormat="1" ht="15.75" customHeight="1">
      <c r="A1143" s="32">
        <v>12</v>
      </c>
      <c r="B1143" s="33">
        <v>13</v>
      </c>
      <c r="C1143" s="34">
        <v>8</v>
      </c>
      <c r="D1143" s="34">
        <v>5</v>
      </c>
      <c r="E1143" s="35">
        <v>47</v>
      </c>
      <c r="F1143" s="33">
        <v>27</v>
      </c>
      <c r="G1143" s="34">
        <v>16</v>
      </c>
      <c r="H1143" s="34">
        <v>11</v>
      </c>
      <c r="I1143" s="35">
        <v>82</v>
      </c>
      <c r="J1143" s="33">
        <v>18</v>
      </c>
      <c r="K1143" s="34">
        <v>7</v>
      </c>
      <c r="L1143" s="34">
        <v>11</v>
      </c>
    </row>
    <row r="1144" spans="1:12" s="97" customFormat="1" ht="15.75" customHeight="1">
      <c r="A1144" s="32">
        <v>13</v>
      </c>
      <c r="B1144" s="33">
        <v>11</v>
      </c>
      <c r="C1144" s="34">
        <v>5</v>
      </c>
      <c r="D1144" s="34">
        <v>6</v>
      </c>
      <c r="E1144" s="35">
        <v>48</v>
      </c>
      <c r="F1144" s="33">
        <v>40</v>
      </c>
      <c r="G1144" s="34">
        <v>19</v>
      </c>
      <c r="H1144" s="34">
        <v>21</v>
      </c>
      <c r="I1144" s="35">
        <v>83</v>
      </c>
      <c r="J1144" s="33">
        <v>9</v>
      </c>
      <c r="K1144" s="34">
        <v>1</v>
      </c>
      <c r="L1144" s="34">
        <v>8</v>
      </c>
    </row>
    <row r="1145" spans="1:12" s="97" customFormat="1" ht="18" customHeight="1">
      <c r="A1145" s="40">
        <v>14</v>
      </c>
      <c r="B1145" s="44">
        <v>26</v>
      </c>
      <c r="C1145" s="42">
        <v>15</v>
      </c>
      <c r="D1145" s="42">
        <v>11</v>
      </c>
      <c r="E1145" s="43">
        <v>49</v>
      </c>
      <c r="F1145" s="44">
        <v>30</v>
      </c>
      <c r="G1145" s="42">
        <v>16</v>
      </c>
      <c r="H1145" s="42">
        <v>14</v>
      </c>
      <c r="I1145" s="43">
        <v>84</v>
      </c>
      <c r="J1145" s="44">
        <v>14</v>
      </c>
      <c r="K1145" s="42">
        <v>5</v>
      </c>
      <c r="L1145" s="42">
        <v>9</v>
      </c>
    </row>
    <row r="1146" spans="1:12" s="31" customFormat="1" ht="25.5" customHeight="1">
      <c r="A1146" s="23" t="s">
        <v>26</v>
      </c>
      <c r="B1146" s="24">
        <v>121</v>
      </c>
      <c r="C1146" s="24">
        <v>58</v>
      </c>
      <c r="D1146" s="24">
        <v>63</v>
      </c>
      <c r="E1146" s="25" t="s">
        <v>27</v>
      </c>
      <c r="F1146" s="24">
        <v>121</v>
      </c>
      <c r="G1146" s="24">
        <v>59</v>
      </c>
      <c r="H1146" s="24">
        <v>62</v>
      </c>
      <c r="I1146" s="25" t="s">
        <v>28</v>
      </c>
      <c r="J1146" s="24">
        <v>41</v>
      </c>
      <c r="K1146" s="24">
        <v>12</v>
      </c>
      <c r="L1146" s="24">
        <v>29</v>
      </c>
    </row>
    <row r="1147" spans="1:12" s="97" customFormat="1" ht="15.75" customHeight="1">
      <c r="A1147" s="32">
        <v>15</v>
      </c>
      <c r="B1147" s="33">
        <v>25</v>
      </c>
      <c r="C1147" s="34">
        <v>12</v>
      </c>
      <c r="D1147" s="34">
        <v>13</v>
      </c>
      <c r="E1147" s="35">
        <v>50</v>
      </c>
      <c r="F1147" s="33">
        <v>30</v>
      </c>
      <c r="G1147" s="34">
        <v>17</v>
      </c>
      <c r="H1147" s="34">
        <v>13</v>
      </c>
      <c r="I1147" s="35">
        <v>85</v>
      </c>
      <c r="J1147" s="33">
        <v>9</v>
      </c>
      <c r="K1147" s="34">
        <v>4</v>
      </c>
      <c r="L1147" s="34">
        <v>5</v>
      </c>
    </row>
    <row r="1148" spans="1:12" s="97" customFormat="1" ht="15.75" customHeight="1">
      <c r="A1148" s="32">
        <v>16</v>
      </c>
      <c r="B1148" s="33">
        <v>22</v>
      </c>
      <c r="C1148" s="34">
        <v>7</v>
      </c>
      <c r="D1148" s="34">
        <v>15</v>
      </c>
      <c r="E1148" s="35">
        <v>51</v>
      </c>
      <c r="F1148" s="33">
        <v>18</v>
      </c>
      <c r="G1148" s="34">
        <v>9</v>
      </c>
      <c r="H1148" s="34">
        <v>9</v>
      </c>
      <c r="I1148" s="35">
        <v>86</v>
      </c>
      <c r="J1148" s="33">
        <v>10</v>
      </c>
      <c r="K1148" s="34">
        <v>3</v>
      </c>
      <c r="L1148" s="34">
        <v>7</v>
      </c>
    </row>
    <row r="1149" spans="1:12" s="97" customFormat="1" ht="15.75" customHeight="1">
      <c r="A1149" s="32">
        <v>17</v>
      </c>
      <c r="B1149" s="33">
        <v>20</v>
      </c>
      <c r="C1149" s="34">
        <v>9</v>
      </c>
      <c r="D1149" s="34">
        <v>11</v>
      </c>
      <c r="E1149" s="35">
        <v>52</v>
      </c>
      <c r="F1149" s="33">
        <v>27</v>
      </c>
      <c r="G1149" s="34">
        <v>14</v>
      </c>
      <c r="H1149" s="34">
        <v>13</v>
      </c>
      <c r="I1149" s="35">
        <v>87</v>
      </c>
      <c r="J1149" s="33">
        <v>5</v>
      </c>
      <c r="K1149" s="34">
        <v>1</v>
      </c>
      <c r="L1149" s="34">
        <v>4</v>
      </c>
    </row>
    <row r="1150" spans="1:12" s="97" customFormat="1" ht="15.75" customHeight="1">
      <c r="A1150" s="32">
        <v>18</v>
      </c>
      <c r="B1150" s="33">
        <v>28</v>
      </c>
      <c r="C1150" s="34">
        <v>18</v>
      </c>
      <c r="D1150" s="34">
        <v>10</v>
      </c>
      <c r="E1150" s="35">
        <v>53</v>
      </c>
      <c r="F1150" s="33">
        <v>24</v>
      </c>
      <c r="G1150" s="34">
        <v>9</v>
      </c>
      <c r="H1150" s="34">
        <v>15</v>
      </c>
      <c r="I1150" s="35">
        <v>88</v>
      </c>
      <c r="J1150" s="33">
        <v>11</v>
      </c>
      <c r="K1150" s="34">
        <v>2</v>
      </c>
      <c r="L1150" s="34">
        <v>9</v>
      </c>
    </row>
    <row r="1151" spans="1:12" s="97" customFormat="1" ht="18" customHeight="1">
      <c r="A1151" s="40">
        <v>19</v>
      </c>
      <c r="B1151" s="44">
        <v>26</v>
      </c>
      <c r="C1151" s="42">
        <v>12</v>
      </c>
      <c r="D1151" s="42">
        <v>14</v>
      </c>
      <c r="E1151" s="43">
        <v>54</v>
      </c>
      <c r="F1151" s="44">
        <v>22</v>
      </c>
      <c r="G1151" s="42">
        <v>10</v>
      </c>
      <c r="H1151" s="42">
        <v>12</v>
      </c>
      <c r="I1151" s="43">
        <v>89</v>
      </c>
      <c r="J1151" s="44">
        <v>6</v>
      </c>
      <c r="K1151" s="42">
        <v>2</v>
      </c>
      <c r="L1151" s="42">
        <v>4</v>
      </c>
    </row>
    <row r="1152" spans="1:12" s="31" customFormat="1" ht="25.5" customHeight="1">
      <c r="A1152" s="23" t="s">
        <v>29</v>
      </c>
      <c r="B1152" s="24">
        <v>108</v>
      </c>
      <c r="C1152" s="24">
        <v>56</v>
      </c>
      <c r="D1152" s="24">
        <v>52</v>
      </c>
      <c r="E1152" s="25" t="s">
        <v>30</v>
      </c>
      <c r="F1152" s="24">
        <v>128</v>
      </c>
      <c r="G1152" s="24">
        <v>60</v>
      </c>
      <c r="H1152" s="24">
        <v>68</v>
      </c>
      <c r="I1152" s="25" t="s">
        <v>31</v>
      </c>
      <c r="J1152" s="24">
        <v>24</v>
      </c>
      <c r="K1152" s="24">
        <v>5</v>
      </c>
      <c r="L1152" s="24">
        <v>19</v>
      </c>
    </row>
    <row r="1153" spans="1:12" s="97" customFormat="1" ht="15.75" customHeight="1">
      <c r="A1153" s="32">
        <v>20</v>
      </c>
      <c r="B1153" s="33">
        <v>20</v>
      </c>
      <c r="C1153" s="34">
        <v>11</v>
      </c>
      <c r="D1153" s="34">
        <v>9</v>
      </c>
      <c r="E1153" s="35">
        <v>55</v>
      </c>
      <c r="F1153" s="33">
        <v>30</v>
      </c>
      <c r="G1153" s="34">
        <v>13</v>
      </c>
      <c r="H1153" s="34">
        <v>17</v>
      </c>
      <c r="I1153" s="35">
        <v>90</v>
      </c>
      <c r="J1153" s="33">
        <v>3</v>
      </c>
      <c r="K1153" s="34">
        <v>1</v>
      </c>
      <c r="L1153" s="34">
        <v>2</v>
      </c>
    </row>
    <row r="1154" spans="1:12" s="97" customFormat="1" ht="15.75" customHeight="1">
      <c r="A1154" s="32">
        <v>21</v>
      </c>
      <c r="B1154" s="33">
        <v>19</v>
      </c>
      <c r="C1154" s="34">
        <v>8</v>
      </c>
      <c r="D1154" s="34">
        <v>11</v>
      </c>
      <c r="E1154" s="35">
        <v>56</v>
      </c>
      <c r="F1154" s="33">
        <v>23</v>
      </c>
      <c r="G1154" s="34">
        <v>12</v>
      </c>
      <c r="H1154" s="34">
        <v>11</v>
      </c>
      <c r="I1154" s="35">
        <v>91</v>
      </c>
      <c r="J1154" s="33">
        <v>6</v>
      </c>
      <c r="K1154" s="34">
        <v>1</v>
      </c>
      <c r="L1154" s="34">
        <v>5</v>
      </c>
    </row>
    <row r="1155" spans="1:12" s="97" customFormat="1" ht="15.75" customHeight="1">
      <c r="A1155" s="32">
        <v>22</v>
      </c>
      <c r="B1155" s="33">
        <v>24</v>
      </c>
      <c r="C1155" s="34">
        <v>15</v>
      </c>
      <c r="D1155" s="34">
        <v>9</v>
      </c>
      <c r="E1155" s="35">
        <v>57</v>
      </c>
      <c r="F1155" s="33">
        <v>19</v>
      </c>
      <c r="G1155" s="34">
        <v>6</v>
      </c>
      <c r="H1155" s="34">
        <v>13</v>
      </c>
      <c r="I1155" s="35">
        <v>92</v>
      </c>
      <c r="J1155" s="33">
        <v>7</v>
      </c>
      <c r="K1155" s="34">
        <v>2</v>
      </c>
      <c r="L1155" s="34">
        <v>5</v>
      </c>
    </row>
    <row r="1156" spans="1:12" s="97" customFormat="1" ht="15.75" customHeight="1">
      <c r="A1156" s="32">
        <v>23</v>
      </c>
      <c r="B1156" s="33">
        <v>26</v>
      </c>
      <c r="C1156" s="34">
        <v>11</v>
      </c>
      <c r="D1156" s="34">
        <v>15</v>
      </c>
      <c r="E1156" s="35">
        <v>58</v>
      </c>
      <c r="F1156" s="33">
        <v>28</v>
      </c>
      <c r="G1156" s="34">
        <v>14</v>
      </c>
      <c r="H1156" s="34">
        <v>14</v>
      </c>
      <c r="I1156" s="35">
        <v>93</v>
      </c>
      <c r="J1156" s="33">
        <v>4</v>
      </c>
      <c r="K1156" s="34">
        <v>0</v>
      </c>
      <c r="L1156" s="34">
        <v>4</v>
      </c>
    </row>
    <row r="1157" spans="1:12" s="97" customFormat="1" ht="18" customHeight="1">
      <c r="A1157" s="40">
        <v>24</v>
      </c>
      <c r="B1157" s="44">
        <v>19</v>
      </c>
      <c r="C1157" s="42">
        <v>11</v>
      </c>
      <c r="D1157" s="42">
        <v>8</v>
      </c>
      <c r="E1157" s="43">
        <v>59</v>
      </c>
      <c r="F1157" s="44">
        <v>28</v>
      </c>
      <c r="G1157" s="42">
        <v>15</v>
      </c>
      <c r="H1157" s="42">
        <v>13</v>
      </c>
      <c r="I1157" s="43">
        <v>94</v>
      </c>
      <c r="J1157" s="44">
        <v>4</v>
      </c>
      <c r="K1157" s="42">
        <v>1</v>
      </c>
      <c r="L1157" s="42">
        <v>3</v>
      </c>
    </row>
    <row r="1158" spans="1:12" s="31" customFormat="1" ht="25.5" customHeight="1">
      <c r="A1158" s="23" t="s">
        <v>32</v>
      </c>
      <c r="B1158" s="24">
        <v>159</v>
      </c>
      <c r="C1158" s="24">
        <v>90</v>
      </c>
      <c r="D1158" s="24">
        <v>69</v>
      </c>
      <c r="E1158" s="25" t="s">
        <v>33</v>
      </c>
      <c r="F1158" s="24">
        <v>136</v>
      </c>
      <c r="G1158" s="24">
        <v>71</v>
      </c>
      <c r="H1158" s="24">
        <v>65</v>
      </c>
      <c r="I1158" s="64" t="s">
        <v>34</v>
      </c>
      <c r="J1158" s="24">
        <v>9</v>
      </c>
      <c r="K1158" s="24">
        <v>1</v>
      </c>
      <c r="L1158" s="24">
        <v>8</v>
      </c>
    </row>
    <row r="1159" spans="1:12" s="97" customFormat="1" ht="15.75" customHeight="1">
      <c r="A1159" s="32">
        <v>25</v>
      </c>
      <c r="B1159" s="33">
        <v>31</v>
      </c>
      <c r="C1159" s="34">
        <v>15</v>
      </c>
      <c r="D1159" s="34">
        <v>16</v>
      </c>
      <c r="E1159" s="35">
        <v>60</v>
      </c>
      <c r="F1159" s="33">
        <v>30</v>
      </c>
      <c r="G1159" s="34">
        <v>17</v>
      </c>
      <c r="H1159" s="34">
        <v>13</v>
      </c>
      <c r="I1159" s="35">
        <v>95</v>
      </c>
      <c r="J1159" s="33">
        <v>5</v>
      </c>
      <c r="K1159" s="34">
        <v>1</v>
      </c>
      <c r="L1159" s="34">
        <v>4</v>
      </c>
    </row>
    <row r="1160" spans="1:12" s="97" customFormat="1" ht="15.75" customHeight="1">
      <c r="A1160" s="32">
        <v>26</v>
      </c>
      <c r="B1160" s="33">
        <v>36</v>
      </c>
      <c r="C1160" s="34">
        <v>21</v>
      </c>
      <c r="D1160" s="34">
        <v>15</v>
      </c>
      <c r="E1160" s="35">
        <v>61</v>
      </c>
      <c r="F1160" s="33">
        <v>30</v>
      </c>
      <c r="G1160" s="34">
        <v>15</v>
      </c>
      <c r="H1160" s="34">
        <v>15</v>
      </c>
      <c r="I1160" s="35">
        <v>96</v>
      </c>
      <c r="J1160" s="33">
        <v>3</v>
      </c>
      <c r="K1160" s="34">
        <v>0</v>
      </c>
      <c r="L1160" s="34">
        <v>3</v>
      </c>
    </row>
    <row r="1161" spans="1:12" s="97" customFormat="1" ht="15.75" customHeight="1">
      <c r="A1161" s="32">
        <v>27</v>
      </c>
      <c r="B1161" s="33">
        <v>36</v>
      </c>
      <c r="C1161" s="34">
        <v>18</v>
      </c>
      <c r="D1161" s="34">
        <v>18</v>
      </c>
      <c r="E1161" s="35">
        <v>62</v>
      </c>
      <c r="F1161" s="33">
        <v>26</v>
      </c>
      <c r="G1161" s="34">
        <v>14</v>
      </c>
      <c r="H1161" s="34">
        <v>12</v>
      </c>
      <c r="I1161" s="35">
        <v>97</v>
      </c>
      <c r="J1161" s="33">
        <v>1</v>
      </c>
      <c r="K1161" s="34">
        <v>0</v>
      </c>
      <c r="L1161" s="34">
        <v>1</v>
      </c>
    </row>
    <row r="1162" spans="1:12" s="97" customFormat="1" ht="15.75" customHeight="1">
      <c r="A1162" s="32">
        <v>28</v>
      </c>
      <c r="B1162" s="33">
        <v>26</v>
      </c>
      <c r="C1162" s="34">
        <v>15</v>
      </c>
      <c r="D1162" s="34">
        <v>11</v>
      </c>
      <c r="E1162" s="35">
        <v>63</v>
      </c>
      <c r="F1162" s="33">
        <v>23</v>
      </c>
      <c r="G1162" s="34">
        <v>10</v>
      </c>
      <c r="H1162" s="34">
        <v>13</v>
      </c>
      <c r="I1162" s="35">
        <v>98</v>
      </c>
      <c r="J1162" s="33">
        <v>0</v>
      </c>
      <c r="K1162" s="34">
        <v>0</v>
      </c>
      <c r="L1162" s="34">
        <v>0</v>
      </c>
    </row>
    <row r="1163" spans="1:12" s="97" customFormat="1" ht="18" customHeight="1">
      <c r="A1163" s="40">
        <v>29</v>
      </c>
      <c r="B1163" s="44">
        <v>30</v>
      </c>
      <c r="C1163" s="42">
        <v>21</v>
      </c>
      <c r="D1163" s="42">
        <v>9</v>
      </c>
      <c r="E1163" s="43">
        <v>64</v>
      </c>
      <c r="F1163" s="44">
        <v>27</v>
      </c>
      <c r="G1163" s="42">
        <v>15</v>
      </c>
      <c r="H1163" s="42">
        <v>12</v>
      </c>
      <c r="I1163" s="35">
        <v>99</v>
      </c>
      <c r="J1163" s="33">
        <v>0</v>
      </c>
      <c r="K1163" s="34">
        <v>0</v>
      </c>
      <c r="L1163" s="34">
        <v>0</v>
      </c>
    </row>
    <row r="1164" spans="1:12" s="31" customFormat="1" ht="25.5" customHeight="1">
      <c r="A1164" s="23" t="s">
        <v>35</v>
      </c>
      <c r="B1164" s="24">
        <v>154</v>
      </c>
      <c r="C1164" s="24">
        <v>71</v>
      </c>
      <c r="D1164" s="24">
        <v>83</v>
      </c>
      <c r="E1164" s="25" t="s">
        <v>36</v>
      </c>
      <c r="F1164" s="24">
        <v>205</v>
      </c>
      <c r="G1164" s="24">
        <v>107</v>
      </c>
      <c r="H1164" s="24">
        <v>98</v>
      </c>
      <c r="I1164" s="68">
        <v>100</v>
      </c>
      <c r="J1164" s="69">
        <v>0</v>
      </c>
      <c r="K1164" s="70">
        <v>0</v>
      </c>
      <c r="L1164" s="70">
        <v>0</v>
      </c>
    </row>
    <row r="1165" spans="1:12" s="97" customFormat="1" ht="15.75" customHeight="1">
      <c r="A1165" s="32">
        <v>30</v>
      </c>
      <c r="B1165" s="33">
        <v>46</v>
      </c>
      <c r="C1165" s="34">
        <v>24</v>
      </c>
      <c r="D1165" s="34">
        <v>22</v>
      </c>
      <c r="E1165" s="35">
        <v>65</v>
      </c>
      <c r="F1165" s="33">
        <v>38</v>
      </c>
      <c r="G1165" s="34">
        <v>20</v>
      </c>
      <c r="H1165" s="34">
        <v>18</v>
      </c>
      <c r="I1165" s="35">
        <v>101</v>
      </c>
      <c r="J1165" s="33">
        <v>0</v>
      </c>
      <c r="K1165" s="34">
        <v>0</v>
      </c>
      <c r="L1165" s="34">
        <v>0</v>
      </c>
    </row>
    <row r="1166" spans="1:12" s="97" customFormat="1" ht="15.75" customHeight="1">
      <c r="A1166" s="32">
        <v>31</v>
      </c>
      <c r="B1166" s="33">
        <v>25</v>
      </c>
      <c r="C1166" s="34">
        <v>12</v>
      </c>
      <c r="D1166" s="34">
        <v>13</v>
      </c>
      <c r="E1166" s="35">
        <v>66</v>
      </c>
      <c r="F1166" s="33">
        <v>41</v>
      </c>
      <c r="G1166" s="34">
        <v>23</v>
      </c>
      <c r="H1166" s="34">
        <v>18</v>
      </c>
      <c r="I1166" s="35">
        <v>102</v>
      </c>
      <c r="J1166" s="33">
        <v>0</v>
      </c>
      <c r="K1166" s="34">
        <v>0</v>
      </c>
      <c r="L1166" s="34">
        <v>0</v>
      </c>
    </row>
    <row r="1167" spans="1:12" s="97" customFormat="1" ht="15.75" customHeight="1">
      <c r="A1167" s="32">
        <v>32</v>
      </c>
      <c r="B1167" s="33">
        <v>29</v>
      </c>
      <c r="C1167" s="34">
        <v>12</v>
      </c>
      <c r="D1167" s="34">
        <v>17</v>
      </c>
      <c r="E1167" s="35">
        <v>67</v>
      </c>
      <c r="F1167" s="33">
        <v>37</v>
      </c>
      <c r="G1167" s="34">
        <v>19</v>
      </c>
      <c r="H1167" s="34">
        <v>18</v>
      </c>
      <c r="I1167" s="35">
        <v>103</v>
      </c>
      <c r="J1167" s="33">
        <v>0</v>
      </c>
      <c r="K1167" s="34">
        <v>0</v>
      </c>
      <c r="L1167" s="34">
        <v>0</v>
      </c>
    </row>
    <row r="1168" spans="1:12" s="97" customFormat="1" ht="15.75" customHeight="1">
      <c r="A1168" s="32">
        <v>33</v>
      </c>
      <c r="B1168" s="33">
        <v>24</v>
      </c>
      <c r="C1168" s="34">
        <v>11</v>
      </c>
      <c r="D1168" s="34">
        <v>13</v>
      </c>
      <c r="E1168" s="35">
        <v>68</v>
      </c>
      <c r="F1168" s="33">
        <v>46</v>
      </c>
      <c r="G1168" s="34">
        <v>23</v>
      </c>
      <c r="H1168" s="34">
        <v>23</v>
      </c>
      <c r="I1168" s="72" t="s">
        <v>37</v>
      </c>
      <c r="J1168" s="44">
        <v>0</v>
      </c>
      <c r="K1168" s="42">
        <v>0</v>
      </c>
      <c r="L1168" s="42">
        <v>0</v>
      </c>
    </row>
    <row r="1169" spans="1:13" s="97" customFormat="1" ht="21" customHeight="1" thickBot="1">
      <c r="A1169" s="74">
        <v>34</v>
      </c>
      <c r="B1169" s="33">
        <v>30</v>
      </c>
      <c r="C1169" s="34">
        <v>12</v>
      </c>
      <c r="D1169" s="34">
        <v>18</v>
      </c>
      <c r="E1169" s="35">
        <v>69</v>
      </c>
      <c r="F1169" s="33">
        <v>43</v>
      </c>
      <c r="G1169" s="34">
        <v>22</v>
      </c>
      <c r="H1169" s="34">
        <v>21</v>
      </c>
      <c r="I1169" s="75" t="s">
        <v>8</v>
      </c>
      <c r="J1169" s="69">
        <v>2355</v>
      </c>
      <c r="K1169" s="69">
        <v>1179</v>
      </c>
      <c r="L1169" s="69">
        <v>1176</v>
      </c>
    </row>
    <row r="1170" spans="1:13" s="106" customFormat="1" ht="24" customHeight="1" thickTop="1" thickBot="1">
      <c r="A1170" s="81" t="s">
        <v>38</v>
      </c>
      <c r="B1170" s="82">
        <v>341</v>
      </c>
      <c r="C1170" s="83">
        <v>184</v>
      </c>
      <c r="D1170" s="83">
        <v>157</v>
      </c>
      <c r="E1170" s="84" t="s">
        <v>39</v>
      </c>
      <c r="F1170" s="83">
        <v>1421</v>
      </c>
      <c r="G1170" s="83">
        <v>724</v>
      </c>
      <c r="H1170" s="83">
        <v>697</v>
      </c>
      <c r="I1170" s="85" t="s">
        <v>40</v>
      </c>
      <c r="J1170" s="83">
        <v>593</v>
      </c>
      <c r="K1170" s="83">
        <v>271</v>
      </c>
      <c r="L1170" s="83">
        <v>322</v>
      </c>
    </row>
    <row r="1171" spans="1:13" s="13" customFormat="1" ht="24" customHeight="1" thickBot="1">
      <c r="A1171" s="1"/>
      <c r="B1171" s="2" t="s">
        <v>221</v>
      </c>
      <c r="C1171" s="3"/>
      <c r="D1171" s="4"/>
      <c r="E1171" s="5"/>
      <c r="F1171" s="6"/>
      <c r="G1171" s="96" t="s">
        <v>238</v>
      </c>
      <c r="H1171" s="6"/>
      <c r="I1171" s="5"/>
      <c r="J1171" s="6"/>
      <c r="K1171" s="107" t="s">
        <v>142</v>
      </c>
      <c r="L1171" s="9"/>
      <c r="M1171" s="97" t="s">
        <v>275</v>
      </c>
    </row>
    <row r="1172" spans="1:13" s="22" customFormat="1" ht="21" customHeight="1">
      <c r="A1172" s="14" t="s">
        <v>4</v>
      </c>
      <c r="B1172" s="15" t="s">
        <v>5</v>
      </c>
      <c r="C1172" s="15" t="s">
        <v>6</v>
      </c>
      <c r="D1172" s="16" t="s">
        <v>7</v>
      </c>
      <c r="E1172" s="14" t="s">
        <v>4</v>
      </c>
      <c r="F1172" s="15" t="s">
        <v>5</v>
      </c>
      <c r="G1172" s="15" t="s">
        <v>6</v>
      </c>
      <c r="H1172" s="16" t="s">
        <v>7</v>
      </c>
      <c r="I1172" s="14" t="s">
        <v>4</v>
      </c>
      <c r="J1172" s="15" t="s">
        <v>5</v>
      </c>
      <c r="K1172" s="15" t="s">
        <v>6</v>
      </c>
      <c r="L1172" s="17" t="s">
        <v>7</v>
      </c>
    </row>
    <row r="1173" spans="1:13" s="31" customFormat="1" ht="25.5" customHeight="1">
      <c r="A1173" s="23" t="s">
        <v>9</v>
      </c>
      <c r="B1173" s="24">
        <v>12</v>
      </c>
      <c r="C1173" s="24">
        <v>3</v>
      </c>
      <c r="D1173" s="24">
        <v>9</v>
      </c>
      <c r="E1173" s="25" t="s">
        <v>10</v>
      </c>
      <c r="F1173" s="24">
        <v>15</v>
      </c>
      <c r="G1173" s="24">
        <v>9</v>
      </c>
      <c r="H1173" s="24">
        <v>6</v>
      </c>
      <c r="I1173" s="25" t="s">
        <v>11</v>
      </c>
      <c r="J1173" s="24">
        <v>29</v>
      </c>
      <c r="K1173" s="24">
        <v>17</v>
      </c>
      <c r="L1173" s="24">
        <v>12</v>
      </c>
    </row>
    <row r="1174" spans="1:13" s="97" customFormat="1" ht="15.75" customHeight="1">
      <c r="A1174" s="32">
        <v>0</v>
      </c>
      <c r="B1174" s="33">
        <v>1</v>
      </c>
      <c r="C1174" s="34">
        <v>0</v>
      </c>
      <c r="D1174" s="34">
        <v>1</v>
      </c>
      <c r="E1174" s="35">
        <v>35</v>
      </c>
      <c r="F1174" s="33">
        <v>1</v>
      </c>
      <c r="G1174" s="34">
        <v>1</v>
      </c>
      <c r="H1174" s="34">
        <v>0</v>
      </c>
      <c r="I1174" s="35">
        <v>70</v>
      </c>
      <c r="J1174" s="33">
        <v>8</v>
      </c>
      <c r="K1174" s="34">
        <v>3</v>
      </c>
      <c r="L1174" s="34">
        <v>5</v>
      </c>
    </row>
    <row r="1175" spans="1:13" s="97" customFormat="1" ht="15.75" customHeight="1">
      <c r="A1175" s="32">
        <v>1</v>
      </c>
      <c r="B1175" s="33">
        <v>4</v>
      </c>
      <c r="C1175" s="34">
        <v>0</v>
      </c>
      <c r="D1175" s="34">
        <v>4</v>
      </c>
      <c r="E1175" s="35">
        <v>36</v>
      </c>
      <c r="F1175" s="33">
        <v>6</v>
      </c>
      <c r="G1175" s="34">
        <v>2</v>
      </c>
      <c r="H1175" s="34">
        <v>4</v>
      </c>
      <c r="I1175" s="35">
        <v>71</v>
      </c>
      <c r="J1175" s="33">
        <v>5</v>
      </c>
      <c r="K1175" s="34">
        <v>3</v>
      </c>
      <c r="L1175" s="34">
        <v>2</v>
      </c>
    </row>
    <row r="1176" spans="1:13" s="97" customFormat="1" ht="15.75" customHeight="1">
      <c r="A1176" s="32">
        <v>2</v>
      </c>
      <c r="B1176" s="33">
        <v>1</v>
      </c>
      <c r="C1176" s="34">
        <v>0</v>
      </c>
      <c r="D1176" s="34">
        <v>1</v>
      </c>
      <c r="E1176" s="35">
        <v>37</v>
      </c>
      <c r="F1176" s="33">
        <v>3</v>
      </c>
      <c r="G1176" s="34">
        <v>2</v>
      </c>
      <c r="H1176" s="34">
        <v>1</v>
      </c>
      <c r="I1176" s="35">
        <v>72</v>
      </c>
      <c r="J1176" s="33">
        <v>6</v>
      </c>
      <c r="K1176" s="34">
        <v>4</v>
      </c>
      <c r="L1176" s="34">
        <v>2</v>
      </c>
    </row>
    <row r="1177" spans="1:13" s="97" customFormat="1" ht="15.75" customHeight="1">
      <c r="A1177" s="32">
        <v>3</v>
      </c>
      <c r="B1177" s="33">
        <v>4</v>
      </c>
      <c r="C1177" s="34">
        <v>3</v>
      </c>
      <c r="D1177" s="34">
        <v>1</v>
      </c>
      <c r="E1177" s="35">
        <v>38</v>
      </c>
      <c r="F1177" s="33">
        <v>1</v>
      </c>
      <c r="G1177" s="34">
        <v>1</v>
      </c>
      <c r="H1177" s="34">
        <v>0</v>
      </c>
      <c r="I1177" s="35">
        <v>73</v>
      </c>
      <c r="J1177" s="33">
        <v>5</v>
      </c>
      <c r="K1177" s="34">
        <v>3</v>
      </c>
      <c r="L1177" s="34">
        <v>2</v>
      </c>
    </row>
    <row r="1178" spans="1:13" s="97" customFormat="1" ht="18" customHeight="1">
      <c r="A1178" s="40">
        <v>4</v>
      </c>
      <c r="B1178" s="41">
        <v>2</v>
      </c>
      <c r="C1178" s="42">
        <v>0</v>
      </c>
      <c r="D1178" s="42">
        <v>2</v>
      </c>
      <c r="E1178" s="43">
        <v>39</v>
      </c>
      <c r="F1178" s="44">
        <v>4</v>
      </c>
      <c r="G1178" s="42">
        <v>3</v>
      </c>
      <c r="H1178" s="42">
        <v>1</v>
      </c>
      <c r="I1178" s="43">
        <v>74</v>
      </c>
      <c r="J1178" s="44">
        <v>5</v>
      </c>
      <c r="K1178" s="42">
        <v>4</v>
      </c>
      <c r="L1178" s="42">
        <v>1</v>
      </c>
    </row>
    <row r="1179" spans="1:13" s="31" customFormat="1" ht="25.5" customHeight="1">
      <c r="A1179" s="23" t="s">
        <v>13</v>
      </c>
      <c r="B1179" s="24">
        <v>1</v>
      </c>
      <c r="C1179" s="24">
        <v>1</v>
      </c>
      <c r="D1179" s="24">
        <v>0</v>
      </c>
      <c r="E1179" s="25" t="s">
        <v>14</v>
      </c>
      <c r="F1179" s="24">
        <v>20</v>
      </c>
      <c r="G1179" s="24">
        <v>12</v>
      </c>
      <c r="H1179" s="24">
        <v>8</v>
      </c>
      <c r="I1179" s="25" t="s">
        <v>15</v>
      </c>
      <c r="J1179" s="24">
        <v>27</v>
      </c>
      <c r="K1179" s="24">
        <v>8</v>
      </c>
      <c r="L1179" s="24">
        <v>19</v>
      </c>
    </row>
    <row r="1180" spans="1:13" s="97" customFormat="1" ht="15.75" customHeight="1">
      <c r="A1180" s="32">
        <v>5</v>
      </c>
      <c r="B1180" s="33">
        <v>0</v>
      </c>
      <c r="C1180" s="34">
        <v>0</v>
      </c>
      <c r="D1180" s="34">
        <v>0</v>
      </c>
      <c r="E1180" s="35">
        <v>40</v>
      </c>
      <c r="F1180" s="33">
        <v>3</v>
      </c>
      <c r="G1180" s="34">
        <v>1</v>
      </c>
      <c r="H1180" s="34">
        <v>2</v>
      </c>
      <c r="I1180" s="35">
        <v>75</v>
      </c>
      <c r="J1180" s="33">
        <v>9</v>
      </c>
      <c r="K1180" s="34">
        <v>3</v>
      </c>
      <c r="L1180" s="34">
        <v>6</v>
      </c>
    </row>
    <row r="1181" spans="1:13" s="97" customFormat="1" ht="15.75" customHeight="1">
      <c r="A1181" s="32">
        <v>6</v>
      </c>
      <c r="B1181" s="33">
        <v>1</v>
      </c>
      <c r="C1181" s="34">
        <v>1</v>
      </c>
      <c r="D1181" s="34">
        <v>0</v>
      </c>
      <c r="E1181" s="35">
        <v>41</v>
      </c>
      <c r="F1181" s="33">
        <v>2</v>
      </c>
      <c r="G1181" s="34">
        <v>2</v>
      </c>
      <c r="H1181" s="34">
        <v>0</v>
      </c>
      <c r="I1181" s="35">
        <v>76</v>
      </c>
      <c r="J1181" s="33">
        <v>9</v>
      </c>
      <c r="K1181" s="34">
        <v>3</v>
      </c>
      <c r="L1181" s="34">
        <v>6</v>
      </c>
    </row>
    <row r="1182" spans="1:13" s="97" customFormat="1" ht="15.75" customHeight="1">
      <c r="A1182" s="32">
        <v>7</v>
      </c>
      <c r="B1182" s="33">
        <v>0</v>
      </c>
      <c r="C1182" s="34">
        <v>0</v>
      </c>
      <c r="D1182" s="34">
        <v>0</v>
      </c>
      <c r="E1182" s="35">
        <v>42</v>
      </c>
      <c r="F1182" s="33">
        <v>4</v>
      </c>
      <c r="G1182" s="34">
        <v>3</v>
      </c>
      <c r="H1182" s="34">
        <v>1</v>
      </c>
      <c r="I1182" s="35">
        <v>77</v>
      </c>
      <c r="J1182" s="33">
        <v>3</v>
      </c>
      <c r="K1182" s="34">
        <v>0</v>
      </c>
      <c r="L1182" s="34">
        <v>3</v>
      </c>
    </row>
    <row r="1183" spans="1:13" s="97" customFormat="1" ht="15.75" customHeight="1">
      <c r="A1183" s="32">
        <v>8</v>
      </c>
      <c r="B1183" s="33">
        <v>0</v>
      </c>
      <c r="C1183" s="34">
        <v>0</v>
      </c>
      <c r="D1183" s="34">
        <v>0</v>
      </c>
      <c r="E1183" s="35">
        <v>43</v>
      </c>
      <c r="F1183" s="33">
        <v>7</v>
      </c>
      <c r="G1183" s="34">
        <v>4</v>
      </c>
      <c r="H1183" s="34">
        <v>3</v>
      </c>
      <c r="I1183" s="35">
        <v>78</v>
      </c>
      <c r="J1183" s="33">
        <v>3</v>
      </c>
      <c r="K1183" s="34">
        <v>1</v>
      </c>
      <c r="L1183" s="34">
        <v>2</v>
      </c>
    </row>
    <row r="1184" spans="1:13" s="97" customFormat="1" ht="18" customHeight="1">
      <c r="A1184" s="40">
        <v>9</v>
      </c>
      <c r="B1184" s="44">
        <v>0</v>
      </c>
      <c r="C1184" s="42">
        <v>0</v>
      </c>
      <c r="D1184" s="42">
        <v>0</v>
      </c>
      <c r="E1184" s="43">
        <v>44</v>
      </c>
      <c r="F1184" s="44">
        <v>4</v>
      </c>
      <c r="G1184" s="42">
        <v>2</v>
      </c>
      <c r="H1184" s="42">
        <v>2</v>
      </c>
      <c r="I1184" s="43">
        <v>79</v>
      </c>
      <c r="J1184" s="44">
        <v>3</v>
      </c>
      <c r="K1184" s="42">
        <v>1</v>
      </c>
      <c r="L1184" s="42">
        <v>2</v>
      </c>
    </row>
    <row r="1185" spans="1:12" s="31" customFormat="1" ht="25.5" customHeight="1">
      <c r="A1185" s="23" t="s">
        <v>23</v>
      </c>
      <c r="B1185" s="24">
        <v>9</v>
      </c>
      <c r="C1185" s="24">
        <v>4</v>
      </c>
      <c r="D1185" s="24">
        <v>5</v>
      </c>
      <c r="E1185" s="25" t="s">
        <v>24</v>
      </c>
      <c r="F1185" s="24">
        <v>19</v>
      </c>
      <c r="G1185" s="24">
        <v>12</v>
      </c>
      <c r="H1185" s="24">
        <v>7</v>
      </c>
      <c r="I1185" s="25" t="s">
        <v>25</v>
      </c>
      <c r="J1185" s="24">
        <v>32</v>
      </c>
      <c r="K1185" s="24">
        <v>14</v>
      </c>
      <c r="L1185" s="24">
        <v>18</v>
      </c>
    </row>
    <row r="1186" spans="1:12" s="97" customFormat="1" ht="15.75" customHeight="1">
      <c r="A1186" s="32">
        <v>10</v>
      </c>
      <c r="B1186" s="33">
        <v>1</v>
      </c>
      <c r="C1186" s="34">
        <v>1</v>
      </c>
      <c r="D1186" s="34">
        <v>0</v>
      </c>
      <c r="E1186" s="35">
        <v>45</v>
      </c>
      <c r="F1186" s="33">
        <v>4</v>
      </c>
      <c r="G1186" s="34">
        <v>2</v>
      </c>
      <c r="H1186" s="34">
        <v>2</v>
      </c>
      <c r="I1186" s="35">
        <v>80</v>
      </c>
      <c r="J1186" s="33">
        <v>4</v>
      </c>
      <c r="K1186" s="34">
        <v>3</v>
      </c>
      <c r="L1186" s="34">
        <v>1</v>
      </c>
    </row>
    <row r="1187" spans="1:12" s="97" customFormat="1" ht="15.75" customHeight="1">
      <c r="A1187" s="32">
        <v>11</v>
      </c>
      <c r="B1187" s="33">
        <v>3</v>
      </c>
      <c r="C1187" s="34">
        <v>2</v>
      </c>
      <c r="D1187" s="34">
        <v>1</v>
      </c>
      <c r="E1187" s="35">
        <v>46</v>
      </c>
      <c r="F1187" s="33">
        <v>4</v>
      </c>
      <c r="G1187" s="34">
        <v>2</v>
      </c>
      <c r="H1187" s="34">
        <v>2</v>
      </c>
      <c r="I1187" s="35">
        <v>81</v>
      </c>
      <c r="J1187" s="33">
        <v>6</v>
      </c>
      <c r="K1187" s="34">
        <v>2</v>
      </c>
      <c r="L1187" s="34">
        <v>4</v>
      </c>
    </row>
    <row r="1188" spans="1:12" s="97" customFormat="1" ht="15.75" customHeight="1">
      <c r="A1188" s="32">
        <v>12</v>
      </c>
      <c r="B1188" s="33">
        <v>2</v>
      </c>
      <c r="C1188" s="34">
        <v>0</v>
      </c>
      <c r="D1188" s="34">
        <v>2</v>
      </c>
      <c r="E1188" s="35">
        <v>47</v>
      </c>
      <c r="F1188" s="33">
        <v>3</v>
      </c>
      <c r="G1188" s="34">
        <v>1</v>
      </c>
      <c r="H1188" s="34">
        <v>2</v>
      </c>
      <c r="I1188" s="35">
        <v>82</v>
      </c>
      <c r="J1188" s="33">
        <v>6</v>
      </c>
      <c r="K1188" s="34">
        <v>3</v>
      </c>
      <c r="L1188" s="34">
        <v>3</v>
      </c>
    </row>
    <row r="1189" spans="1:12" s="97" customFormat="1" ht="15.75" customHeight="1">
      <c r="A1189" s="32">
        <v>13</v>
      </c>
      <c r="B1189" s="33">
        <v>2</v>
      </c>
      <c r="C1189" s="34">
        <v>0</v>
      </c>
      <c r="D1189" s="34">
        <v>2</v>
      </c>
      <c r="E1189" s="35">
        <v>48</v>
      </c>
      <c r="F1189" s="33">
        <v>2</v>
      </c>
      <c r="G1189" s="34">
        <v>1</v>
      </c>
      <c r="H1189" s="34">
        <v>1</v>
      </c>
      <c r="I1189" s="35">
        <v>83</v>
      </c>
      <c r="J1189" s="33">
        <v>11</v>
      </c>
      <c r="K1189" s="34">
        <v>3</v>
      </c>
      <c r="L1189" s="34">
        <v>8</v>
      </c>
    </row>
    <row r="1190" spans="1:12" s="97" customFormat="1" ht="18" customHeight="1">
      <c r="A1190" s="40">
        <v>14</v>
      </c>
      <c r="B1190" s="44">
        <v>1</v>
      </c>
      <c r="C1190" s="42">
        <v>1</v>
      </c>
      <c r="D1190" s="42">
        <v>0</v>
      </c>
      <c r="E1190" s="43">
        <v>49</v>
      </c>
      <c r="F1190" s="44">
        <v>6</v>
      </c>
      <c r="G1190" s="42">
        <v>6</v>
      </c>
      <c r="H1190" s="42">
        <v>0</v>
      </c>
      <c r="I1190" s="43">
        <v>84</v>
      </c>
      <c r="J1190" s="44">
        <v>5</v>
      </c>
      <c r="K1190" s="42">
        <v>3</v>
      </c>
      <c r="L1190" s="42">
        <v>2</v>
      </c>
    </row>
    <row r="1191" spans="1:12" s="31" customFormat="1" ht="25.5" customHeight="1">
      <c r="A1191" s="23" t="s">
        <v>26</v>
      </c>
      <c r="B1191" s="24">
        <v>12</v>
      </c>
      <c r="C1191" s="24">
        <v>5</v>
      </c>
      <c r="D1191" s="24">
        <v>7</v>
      </c>
      <c r="E1191" s="25" t="s">
        <v>27</v>
      </c>
      <c r="F1191" s="24">
        <v>31</v>
      </c>
      <c r="G1191" s="24">
        <v>16</v>
      </c>
      <c r="H1191" s="24">
        <v>15</v>
      </c>
      <c r="I1191" s="25" t="s">
        <v>28</v>
      </c>
      <c r="J1191" s="24">
        <v>15</v>
      </c>
      <c r="K1191" s="24">
        <v>4</v>
      </c>
      <c r="L1191" s="24">
        <v>11</v>
      </c>
    </row>
    <row r="1192" spans="1:12" s="97" customFormat="1" ht="15.75" customHeight="1">
      <c r="A1192" s="32">
        <v>15</v>
      </c>
      <c r="B1192" s="33">
        <v>1</v>
      </c>
      <c r="C1192" s="34">
        <v>1</v>
      </c>
      <c r="D1192" s="34">
        <v>0</v>
      </c>
      <c r="E1192" s="35">
        <v>50</v>
      </c>
      <c r="F1192" s="33">
        <v>7</v>
      </c>
      <c r="G1192" s="34">
        <v>3</v>
      </c>
      <c r="H1192" s="34">
        <v>4</v>
      </c>
      <c r="I1192" s="35">
        <v>85</v>
      </c>
      <c r="J1192" s="33">
        <v>4</v>
      </c>
      <c r="K1192" s="34">
        <v>1</v>
      </c>
      <c r="L1192" s="34">
        <v>3</v>
      </c>
    </row>
    <row r="1193" spans="1:12" s="97" customFormat="1" ht="15.75" customHeight="1">
      <c r="A1193" s="32">
        <v>16</v>
      </c>
      <c r="B1193" s="33">
        <v>4</v>
      </c>
      <c r="C1193" s="34">
        <v>2</v>
      </c>
      <c r="D1193" s="34">
        <v>2</v>
      </c>
      <c r="E1193" s="35">
        <v>51</v>
      </c>
      <c r="F1193" s="33">
        <v>6</v>
      </c>
      <c r="G1193" s="34">
        <v>3</v>
      </c>
      <c r="H1193" s="34">
        <v>3</v>
      </c>
      <c r="I1193" s="35">
        <v>86</v>
      </c>
      <c r="J1193" s="33">
        <v>6</v>
      </c>
      <c r="K1193" s="34">
        <v>2</v>
      </c>
      <c r="L1193" s="34">
        <v>4</v>
      </c>
    </row>
    <row r="1194" spans="1:12" s="97" customFormat="1" ht="15.75" customHeight="1">
      <c r="A1194" s="32">
        <v>17</v>
      </c>
      <c r="B1194" s="33">
        <v>0</v>
      </c>
      <c r="C1194" s="34">
        <v>0</v>
      </c>
      <c r="D1194" s="34">
        <v>0</v>
      </c>
      <c r="E1194" s="35">
        <v>52</v>
      </c>
      <c r="F1194" s="33">
        <v>9</v>
      </c>
      <c r="G1194" s="34">
        <v>5</v>
      </c>
      <c r="H1194" s="34">
        <v>4</v>
      </c>
      <c r="I1194" s="35">
        <v>87</v>
      </c>
      <c r="J1194" s="33">
        <v>4</v>
      </c>
      <c r="K1194" s="34">
        <v>1</v>
      </c>
      <c r="L1194" s="34">
        <v>3</v>
      </c>
    </row>
    <row r="1195" spans="1:12" s="97" customFormat="1" ht="15.75" customHeight="1">
      <c r="A1195" s="32">
        <v>18</v>
      </c>
      <c r="B1195" s="33">
        <v>3</v>
      </c>
      <c r="C1195" s="34">
        <v>1</v>
      </c>
      <c r="D1195" s="34">
        <v>2</v>
      </c>
      <c r="E1195" s="35">
        <v>53</v>
      </c>
      <c r="F1195" s="33">
        <v>6</v>
      </c>
      <c r="G1195" s="34">
        <v>3</v>
      </c>
      <c r="H1195" s="34">
        <v>3</v>
      </c>
      <c r="I1195" s="35">
        <v>88</v>
      </c>
      <c r="J1195" s="33">
        <v>1</v>
      </c>
      <c r="K1195" s="34">
        <v>0</v>
      </c>
      <c r="L1195" s="34">
        <v>1</v>
      </c>
    </row>
    <row r="1196" spans="1:12" s="97" customFormat="1" ht="18" customHeight="1">
      <c r="A1196" s="40">
        <v>19</v>
      </c>
      <c r="B1196" s="44">
        <v>4</v>
      </c>
      <c r="C1196" s="42">
        <v>1</v>
      </c>
      <c r="D1196" s="42">
        <v>3</v>
      </c>
      <c r="E1196" s="43">
        <v>54</v>
      </c>
      <c r="F1196" s="44">
        <v>3</v>
      </c>
      <c r="G1196" s="42">
        <v>2</v>
      </c>
      <c r="H1196" s="42">
        <v>1</v>
      </c>
      <c r="I1196" s="43">
        <v>89</v>
      </c>
      <c r="J1196" s="44">
        <v>0</v>
      </c>
      <c r="K1196" s="42">
        <v>0</v>
      </c>
      <c r="L1196" s="42">
        <v>0</v>
      </c>
    </row>
    <row r="1197" spans="1:12" s="31" customFormat="1" ht="25.5" customHeight="1">
      <c r="A1197" s="23" t="s">
        <v>29</v>
      </c>
      <c r="B1197" s="24">
        <v>16</v>
      </c>
      <c r="C1197" s="24">
        <v>8</v>
      </c>
      <c r="D1197" s="24">
        <v>8</v>
      </c>
      <c r="E1197" s="25" t="s">
        <v>30</v>
      </c>
      <c r="F1197" s="24">
        <v>25</v>
      </c>
      <c r="G1197" s="24">
        <v>14</v>
      </c>
      <c r="H1197" s="24">
        <v>11</v>
      </c>
      <c r="I1197" s="25" t="s">
        <v>31</v>
      </c>
      <c r="J1197" s="24">
        <v>12</v>
      </c>
      <c r="K1197" s="24">
        <v>2</v>
      </c>
      <c r="L1197" s="24">
        <v>10</v>
      </c>
    </row>
    <row r="1198" spans="1:12" s="97" customFormat="1" ht="15.75" customHeight="1">
      <c r="A1198" s="32">
        <v>20</v>
      </c>
      <c r="B1198" s="33">
        <v>3</v>
      </c>
      <c r="C1198" s="34">
        <v>2</v>
      </c>
      <c r="D1198" s="34">
        <v>1</v>
      </c>
      <c r="E1198" s="35">
        <v>55</v>
      </c>
      <c r="F1198" s="33">
        <v>4</v>
      </c>
      <c r="G1198" s="34">
        <v>3</v>
      </c>
      <c r="H1198" s="34">
        <v>1</v>
      </c>
      <c r="I1198" s="35">
        <v>90</v>
      </c>
      <c r="J1198" s="33">
        <v>6</v>
      </c>
      <c r="K1198" s="34">
        <v>1</v>
      </c>
      <c r="L1198" s="34">
        <v>5</v>
      </c>
    </row>
    <row r="1199" spans="1:12" s="97" customFormat="1" ht="15.75" customHeight="1">
      <c r="A1199" s="32">
        <v>21</v>
      </c>
      <c r="B1199" s="33">
        <v>1</v>
      </c>
      <c r="C1199" s="34">
        <v>0</v>
      </c>
      <c r="D1199" s="34">
        <v>1</v>
      </c>
      <c r="E1199" s="35">
        <v>56</v>
      </c>
      <c r="F1199" s="33">
        <v>5</v>
      </c>
      <c r="G1199" s="34">
        <v>3</v>
      </c>
      <c r="H1199" s="34">
        <v>2</v>
      </c>
      <c r="I1199" s="35">
        <v>91</v>
      </c>
      <c r="J1199" s="33">
        <v>1</v>
      </c>
      <c r="K1199" s="34">
        <v>0</v>
      </c>
      <c r="L1199" s="34">
        <v>1</v>
      </c>
    </row>
    <row r="1200" spans="1:12" s="97" customFormat="1" ht="15.75" customHeight="1">
      <c r="A1200" s="32">
        <v>22</v>
      </c>
      <c r="B1200" s="33">
        <v>6</v>
      </c>
      <c r="C1200" s="34">
        <v>4</v>
      </c>
      <c r="D1200" s="34">
        <v>2</v>
      </c>
      <c r="E1200" s="35">
        <v>57</v>
      </c>
      <c r="F1200" s="33">
        <v>4</v>
      </c>
      <c r="G1200" s="34">
        <v>2</v>
      </c>
      <c r="H1200" s="34">
        <v>2</v>
      </c>
      <c r="I1200" s="35">
        <v>92</v>
      </c>
      <c r="J1200" s="33">
        <v>1</v>
      </c>
      <c r="K1200" s="34">
        <v>0</v>
      </c>
      <c r="L1200" s="34">
        <v>1</v>
      </c>
    </row>
    <row r="1201" spans="1:13" s="97" customFormat="1" ht="15.75" customHeight="1">
      <c r="A1201" s="32">
        <v>23</v>
      </c>
      <c r="B1201" s="33">
        <v>5</v>
      </c>
      <c r="C1201" s="34">
        <v>2</v>
      </c>
      <c r="D1201" s="34">
        <v>3</v>
      </c>
      <c r="E1201" s="35">
        <v>58</v>
      </c>
      <c r="F1201" s="33">
        <v>5</v>
      </c>
      <c r="G1201" s="34">
        <v>3</v>
      </c>
      <c r="H1201" s="34">
        <v>2</v>
      </c>
      <c r="I1201" s="35">
        <v>93</v>
      </c>
      <c r="J1201" s="33">
        <v>1</v>
      </c>
      <c r="K1201" s="34">
        <v>0</v>
      </c>
      <c r="L1201" s="34">
        <v>1</v>
      </c>
    </row>
    <row r="1202" spans="1:13" s="97" customFormat="1" ht="18" customHeight="1">
      <c r="A1202" s="40">
        <v>24</v>
      </c>
      <c r="B1202" s="44">
        <v>1</v>
      </c>
      <c r="C1202" s="42">
        <v>0</v>
      </c>
      <c r="D1202" s="42">
        <v>1</v>
      </c>
      <c r="E1202" s="43">
        <v>59</v>
      </c>
      <c r="F1202" s="44">
        <v>7</v>
      </c>
      <c r="G1202" s="42">
        <v>3</v>
      </c>
      <c r="H1202" s="42">
        <v>4</v>
      </c>
      <c r="I1202" s="43">
        <v>94</v>
      </c>
      <c r="J1202" s="44">
        <v>3</v>
      </c>
      <c r="K1202" s="42">
        <v>1</v>
      </c>
      <c r="L1202" s="42">
        <v>2</v>
      </c>
    </row>
    <row r="1203" spans="1:13" s="31" customFormat="1" ht="25.5" customHeight="1">
      <c r="A1203" s="23" t="s">
        <v>32</v>
      </c>
      <c r="B1203" s="24">
        <v>16</v>
      </c>
      <c r="C1203" s="24">
        <v>8</v>
      </c>
      <c r="D1203" s="24">
        <v>8</v>
      </c>
      <c r="E1203" s="25" t="s">
        <v>33</v>
      </c>
      <c r="F1203" s="24">
        <v>26</v>
      </c>
      <c r="G1203" s="24">
        <v>12</v>
      </c>
      <c r="H1203" s="24">
        <v>14</v>
      </c>
      <c r="I1203" s="64" t="s">
        <v>34</v>
      </c>
      <c r="J1203" s="24">
        <v>1</v>
      </c>
      <c r="K1203" s="24">
        <v>0</v>
      </c>
      <c r="L1203" s="24">
        <v>1</v>
      </c>
    </row>
    <row r="1204" spans="1:13" s="97" customFormat="1" ht="15.75" customHeight="1">
      <c r="A1204" s="32">
        <v>25</v>
      </c>
      <c r="B1204" s="33">
        <v>4</v>
      </c>
      <c r="C1204" s="34">
        <v>2</v>
      </c>
      <c r="D1204" s="34">
        <v>2</v>
      </c>
      <c r="E1204" s="35">
        <v>60</v>
      </c>
      <c r="F1204" s="33">
        <v>2</v>
      </c>
      <c r="G1204" s="34">
        <v>0</v>
      </c>
      <c r="H1204" s="34">
        <v>2</v>
      </c>
      <c r="I1204" s="35">
        <v>95</v>
      </c>
      <c r="J1204" s="33">
        <v>0</v>
      </c>
      <c r="K1204" s="34">
        <v>0</v>
      </c>
      <c r="L1204" s="34">
        <v>0</v>
      </c>
    </row>
    <row r="1205" spans="1:13" s="97" customFormat="1" ht="15.75" customHeight="1">
      <c r="A1205" s="32">
        <v>26</v>
      </c>
      <c r="B1205" s="33">
        <v>2</v>
      </c>
      <c r="C1205" s="34">
        <v>1</v>
      </c>
      <c r="D1205" s="34">
        <v>1</v>
      </c>
      <c r="E1205" s="35">
        <v>61</v>
      </c>
      <c r="F1205" s="33">
        <v>8</v>
      </c>
      <c r="G1205" s="34">
        <v>4</v>
      </c>
      <c r="H1205" s="34">
        <v>4</v>
      </c>
      <c r="I1205" s="35">
        <v>96</v>
      </c>
      <c r="J1205" s="33">
        <v>1</v>
      </c>
      <c r="K1205" s="34">
        <v>0</v>
      </c>
      <c r="L1205" s="34">
        <v>1</v>
      </c>
    </row>
    <row r="1206" spans="1:13" s="97" customFormat="1" ht="15.75" customHeight="1">
      <c r="A1206" s="32">
        <v>27</v>
      </c>
      <c r="B1206" s="33">
        <v>2</v>
      </c>
      <c r="C1206" s="34">
        <v>1</v>
      </c>
      <c r="D1206" s="34">
        <v>1</v>
      </c>
      <c r="E1206" s="35">
        <v>62</v>
      </c>
      <c r="F1206" s="33">
        <v>5</v>
      </c>
      <c r="G1206" s="34">
        <v>2</v>
      </c>
      <c r="H1206" s="34">
        <v>3</v>
      </c>
      <c r="I1206" s="35">
        <v>97</v>
      </c>
      <c r="J1206" s="33">
        <v>0</v>
      </c>
      <c r="K1206" s="34">
        <v>0</v>
      </c>
      <c r="L1206" s="34">
        <v>0</v>
      </c>
    </row>
    <row r="1207" spans="1:13" s="97" customFormat="1" ht="15.75" customHeight="1">
      <c r="A1207" s="32">
        <v>28</v>
      </c>
      <c r="B1207" s="33">
        <v>4</v>
      </c>
      <c r="C1207" s="34">
        <v>2</v>
      </c>
      <c r="D1207" s="34">
        <v>2</v>
      </c>
      <c r="E1207" s="35">
        <v>63</v>
      </c>
      <c r="F1207" s="33">
        <v>5</v>
      </c>
      <c r="G1207" s="34">
        <v>2</v>
      </c>
      <c r="H1207" s="34">
        <v>3</v>
      </c>
      <c r="I1207" s="35">
        <v>98</v>
      </c>
      <c r="J1207" s="33">
        <v>0</v>
      </c>
      <c r="K1207" s="34">
        <v>0</v>
      </c>
      <c r="L1207" s="34">
        <v>0</v>
      </c>
    </row>
    <row r="1208" spans="1:13" s="97" customFormat="1" ht="18" customHeight="1">
      <c r="A1208" s="40">
        <v>29</v>
      </c>
      <c r="B1208" s="44">
        <v>4</v>
      </c>
      <c r="C1208" s="42">
        <v>2</v>
      </c>
      <c r="D1208" s="42">
        <v>2</v>
      </c>
      <c r="E1208" s="43">
        <v>64</v>
      </c>
      <c r="F1208" s="44">
        <v>6</v>
      </c>
      <c r="G1208" s="42">
        <v>4</v>
      </c>
      <c r="H1208" s="42">
        <v>2</v>
      </c>
      <c r="I1208" s="35">
        <v>99</v>
      </c>
      <c r="J1208" s="33">
        <v>0</v>
      </c>
      <c r="K1208" s="34">
        <v>0</v>
      </c>
      <c r="L1208" s="34">
        <v>0</v>
      </c>
    </row>
    <row r="1209" spans="1:13" s="31" customFormat="1" ht="25.5" customHeight="1">
      <c r="A1209" s="23" t="s">
        <v>35</v>
      </c>
      <c r="B1209" s="24">
        <v>13</v>
      </c>
      <c r="C1209" s="24">
        <v>6</v>
      </c>
      <c r="D1209" s="24">
        <v>7</v>
      </c>
      <c r="E1209" s="25" t="s">
        <v>36</v>
      </c>
      <c r="F1209" s="24">
        <v>33</v>
      </c>
      <c r="G1209" s="24">
        <v>18</v>
      </c>
      <c r="H1209" s="24">
        <v>15</v>
      </c>
      <c r="I1209" s="68">
        <v>100</v>
      </c>
      <c r="J1209" s="69">
        <v>0</v>
      </c>
      <c r="K1209" s="70">
        <v>0</v>
      </c>
      <c r="L1209" s="70">
        <v>0</v>
      </c>
    </row>
    <row r="1210" spans="1:13" s="97" customFormat="1" ht="15.75" customHeight="1">
      <c r="A1210" s="32">
        <v>30</v>
      </c>
      <c r="B1210" s="33">
        <v>3</v>
      </c>
      <c r="C1210" s="34">
        <v>2</v>
      </c>
      <c r="D1210" s="34">
        <v>1</v>
      </c>
      <c r="E1210" s="35">
        <v>65</v>
      </c>
      <c r="F1210" s="33">
        <v>8</v>
      </c>
      <c r="G1210" s="34">
        <v>3</v>
      </c>
      <c r="H1210" s="34">
        <v>5</v>
      </c>
      <c r="I1210" s="35">
        <v>101</v>
      </c>
      <c r="J1210" s="33">
        <v>0</v>
      </c>
      <c r="K1210" s="34">
        <v>0</v>
      </c>
      <c r="L1210" s="34">
        <v>0</v>
      </c>
    </row>
    <row r="1211" spans="1:13" s="97" customFormat="1" ht="15.75" customHeight="1">
      <c r="A1211" s="32">
        <v>31</v>
      </c>
      <c r="B1211" s="33">
        <v>0</v>
      </c>
      <c r="C1211" s="34">
        <v>0</v>
      </c>
      <c r="D1211" s="34">
        <v>0</v>
      </c>
      <c r="E1211" s="35">
        <v>66</v>
      </c>
      <c r="F1211" s="33">
        <v>8</v>
      </c>
      <c r="G1211" s="34">
        <v>3</v>
      </c>
      <c r="H1211" s="34">
        <v>5</v>
      </c>
      <c r="I1211" s="35">
        <v>102</v>
      </c>
      <c r="J1211" s="33">
        <v>0</v>
      </c>
      <c r="K1211" s="34">
        <v>0</v>
      </c>
      <c r="L1211" s="34">
        <v>0</v>
      </c>
    </row>
    <row r="1212" spans="1:13" s="97" customFormat="1" ht="15.75" customHeight="1">
      <c r="A1212" s="32">
        <v>32</v>
      </c>
      <c r="B1212" s="33">
        <v>2</v>
      </c>
      <c r="C1212" s="34">
        <v>1</v>
      </c>
      <c r="D1212" s="34">
        <v>1</v>
      </c>
      <c r="E1212" s="35">
        <v>67</v>
      </c>
      <c r="F1212" s="33">
        <v>6</v>
      </c>
      <c r="G1212" s="34">
        <v>5</v>
      </c>
      <c r="H1212" s="34">
        <v>1</v>
      </c>
      <c r="I1212" s="35">
        <v>103</v>
      </c>
      <c r="J1212" s="33">
        <v>0</v>
      </c>
      <c r="K1212" s="34">
        <v>0</v>
      </c>
      <c r="L1212" s="34">
        <v>0</v>
      </c>
    </row>
    <row r="1213" spans="1:13" s="97" customFormat="1" ht="15.75" customHeight="1">
      <c r="A1213" s="32">
        <v>33</v>
      </c>
      <c r="B1213" s="33">
        <v>5</v>
      </c>
      <c r="C1213" s="34">
        <v>3</v>
      </c>
      <c r="D1213" s="34">
        <v>2</v>
      </c>
      <c r="E1213" s="35">
        <v>68</v>
      </c>
      <c r="F1213" s="33">
        <v>7</v>
      </c>
      <c r="G1213" s="34">
        <v>5</v>
      </c>
      <c r="H1213" s="34">
        <v>2</v>
      </c>
      <c r="I1213" s="72" t="s">
        <v>37</v>
      </c>
      <c r="J1213" s="44">
        <v>0</v>
      </c>
      <c r="K1213" s="42">
        <v>0</v>
      </c>
      <c r="L1213" s="42">
        <v>0</v>
      </c>
    </row>
    <row r="1214" spans="1:13" s="97" customFormat="1" ht="21" customHeight="1" thickBot="1">
      <c r="A1214" s="74">
        <v>34</v>
      </c>
      <c r="B1214" s="33">
        <v>3</v>
      </c>
      <c r="C1214" s="34">
        <v>0</v>
      </c>
      <c r="D1214" s="34">
        <v>3</v>
      </c>
      <c r="E1214" s="35">
        <v>69</v>
      </c>
      <c r="F1214" s="33">
        <v>4</v>
      </c>
      <c r="G1214" s="34">
        <v>2</v>
      </c>
      <c r="H1214" s="34">
        <v>2</v>
      </c>
      <c r="I1214" s="75" t="s">
        <v>8</v>
      </c>
      <c r="J1214" s="69">
        <v>364</v>
      </c>
      <c r="K1214" s="69">
        <v>173</v>
      </c>
      <c r="L1214" s="69">
        <v>191</v>
      </c>
    </row>
    <row r="1215" spans="1:13" s="106" customFormat="1" ht="24" customHeight="1" thickTop="1" thickBot="1">
      <c r="A1215" s="81" t="s">
        <v>38</v>
      </c>
      <c r="B1215" s="82">
        <v>22</v>
      </c>
      <c r="C1215" s="83">
        <v>8</v>
      </c>
      <c r="D1215" s="83">
        <v>14</v>
      </c>
      <c r="E1215" s="84" t="s">
        <v>39</v>
      </c>
      <c r="F1215" s="83">
        <v>193</v>
      </c>
      <c r="G1215" s="83">
        <v>102</v>
      </c>
      <c r="H1215" s="83">
        <v>91</v>
      </c>
      <c r="I1215" s="85" t="s">
        <v>40</v>
      </c>
      <c r="J1215" s="83">
        <v>149</v>
      </c>
      <c r="K1215" s="83">
        <v>63</v>
      </c>
      <c r="L1215" s="83">
        <v>86</v>
      </c>
    </row>
    <row r="1216" spans="1:13" s="13" customFormat="1" ht="24" customHeight="1" thickBot="1">
      <c r="A1216" s="1"/>
      <c r="B1216" s="2" t="s">
        <v>221</v>
      </c>
      <c r="C1216" s="3"/>
      <c r="D1216" s="4"/>
      <c r="E1216" s="5"/>
      <c r="F1216" s="6"/>
      <c r="G1216" s="96" t="s">
        <v>238</v>
      </c>
      <c r="H1216" s="6"/>
      <c r="I1216" s="5"/>
      <c r="J1216" s="6"/>
      <c r="K1216" s="107" t="s">
        <v>143</v>
      </c>
      <c r="L1216" s="9"/>
      <c r="M1216" s="97" t="s">
        <v>276</v>
      </c>
    </row>
    <row r="1217" spans="1:12" s="22" customFormat="1" ht="21" customHeight="1">
      <c r="A1217" s="14" t="s">
        <v>4</v>
      </c>
      <c r="B1217" s="15" t="s">
        <v>5</v>
      </c>
      <c r="C1217" s="15" t="s">
        <v>6</v>
      </c>
      <c r="D1217" s="16" t="s">
        <v>7</v>
      </c>
      <c r="E1217" s="14" t="s">
        <v>4</v>
      </c>
      <c r="F1217" s="15" t="s">
        <v>5</v>
      </c>
      <c r="G1217" s="15" t="s">
        <v>6</v>
      </c>
      <c r="H1217" s="16" t="s">
        <v>7</v>
      </c>
      <c r="I1217" s="14" t="s">
        <v>4</v>
      </c>
      <c r="J1217" s="15" t="s">
        <v>5</v>
      </c>
      <c r="K1217" s="15" t="s">
        <v>6</v>
      </c>
      <c r="L1217" s="17" t="s">
        <v>7</v>
      </c>
    </row>
    <row r="1218" spans="1:12" s="31" customFormat="1" ht="25.5" customHeight="1">
      <c r="A1218" s="23" t="s">
        <v>9</v>
      </c>
      <c r="B1218" s="24">
        <v>47</v>
      </c>
      <c r="C1218" s="24">
        <v>26</v>
      </c>
      <c r="D1218" s="24">
        <v>21</v>
      </c>
      <c r="E1218" s="25" t="s">
        <v>10</v>
      </c>
      <c r="F1218" s="24">
        <v>88</v>
      </c>
      <c r="G1218" s="24">
        <v>49</v>
      </c>
      <c r="H1218" s="24">
        <v>39</v>
      </c>
      <c r="I1218" s="25" t="s">
        <v>11</v>
      </c>
      <c r="J1218" s="24">
        <v>113</v>
      </c>
      <c r="K1218" s="24">
        <v>53</v>
      </c>
      <c r="L1218" s="24">
        <v>60</v>
      </c>
    </row>
    <row r="1219" spans="1:12" s="97" customFormat="1" ht="15.75" customHeight="1">
      <c r="A1219" s="32">
        <v>0</v>
      </c>
      <c r="B1219" s="33">
        <v>11</v>
      </c>
      <c r="C1219" s="34">
        <v>6</v>
      </c>
      <c r="D1219" s="34">
        <v>5</v>
      </c>
      <c r="E1219" s="35">
        <v>35</v>
      </c>
      <c r="F1219" s="33">
        <v>14</v>
      </c>
      <c r="G1219" s="34">
        <v>7</v>
      </c>
      <c r="H1219" s="34">
        <v>7</v>
      </c>
      <c r="I1219" s="35">
        <v>70</v>
      </c>
      <c r="J1219" s="33">
        <v>30</v>
      </c>
      <c r="K1219" s="34">
        <v>18</v>
      </c>
      <c r="L1219" s="34">
        <v>12</v>
      </c>
    </row>
    <row r="1220" spans="1:12" s="97" customFormat="1" ht="15.75" customHeight="1">
      <c r="A1220" s="32">
        <v>1</v>
      </c>
      <c r="B1220" s="33">
        <v>14</v>
      </c>
      <c r="C1220" s="34">
        <v>6</v>
      </c>
      <c r="D1220" s="34">
        <v>8</v>
      </c>
      <c r="E1220" s="35">
        <v>36</v>
      </c>
      <c r="F1220" s="33">
        <v>23</v>
      </c>
      <c r="G1220" s="34">
        <v>15</v>
      </c>
      <c r="H1220" s="34">
        <v>8</v>
      </c>
      <c r="I1220" s="35">
        <v>71</v>
      </c>
      <c r="J1220" s="33">
        <v>18</v>
      </c>
      <c r="K1220" s="34">
        <v>8</v>
      </c>
      <c r="L1220" s="34">
        <v>10</v>
      </c>
    </row>
    <row r="1221" spans="1:12" s="97" customFormat="1" ht="15.75" customHeight="1">
      <c r="A1221" s="32">
        <v>2</v>
      </c>
      <c r="B1221" s="33">
        <v>5</v>
      </c>
      <c r="C1221" s="34">
        <v>3</v>
      </c>
      <c r="D1221" s="34">
        <v>2</v>
      </c>
      <c r="E1221" s="35">
        <v>37</v>
      </c>
      <c r="F1221" s="33">
        <v>20</v>
      </c>
      <c r="G1221" s="34">
        <v>12</v>
      </c>
      <c r="H1221" s="34">
        <v>8</v>
      </c>
      <c r="I1221" s="35">
        <v>72</v>
      </c>
      <c r="J1221" s="33">
        <v>16</v>
      </c>
      <c r="K1221" s="34">
        <v>4</v>
      </c>
      <c r="L1221" s="34">
        <v>12</v>
      </c>
    </row>
    <row r="1222" spans="1:12" s="97" customFormat="1" ht="15.75" customHeight="1">
      <c r="A1222" s="32">
        <v>3</v>
      </c>
      <c r="B1222" s="33">
        <v>5</v>
      </c>
      <c r="C1222" s="34">
        <v>4</v>
      </c>
      <c r="D1222" s="34">
        <v>1</v>
      </c>
      <c r="E1222" s="35">
        <v>38</v>
      </c>
      <c r="F1222" s="33">
        <v>13</v>
      </c>
      <c r="G1222" s="34">
        <v>5</v>
      </c>
      <c r="H1222" s="34">
        <v>8</v>
      </c>
      <c r="I1222" s="35">
        <v>73</v>
      </c>
      <c r="J1222" s="33">
        <v>26</v>
      </c>
      <c r="K1222" s="34">
        <v>13</v>
      </c>
      <c r="L1222" s="34">
        <v>13</v>
      </c>
    </row>
    <row r="1223" spans="1:12" s="97" customFormat="1" ht="18" customHeight="1">
      <c r="A1223" s="40">
        <v>4</v>
      </c>
      <c r="B1223" s="41">
        <v>12</v>
      </c>
      <c r="C1223" s="42">
        <v>7</v>
      </c>
      <c r="D1223" s="42">
        <v>5</v>
      </c>
      <c r="E1223" s="43">
        <v>39</v>
      </c>
      <c r="F1223" s="44">
        <v>18</v>
      </c>
      <c r="G1223" s="42">
        <v>10</v>
      </c>
      <c r="H1223" s="42">
        <v>8</v>
      </c>
      <c r="I1223" s="43">
        <v>74</v>
      </c>
      <c r="J1223" s="44">
        <v>23</v>
      </c>
      <c r="K1223" s="42">
        <v>10</v>
      </c>
      <c r="L1223" s="42">
        <v>13</v>
      </c>
    </row>
    <row r="1224" spans="1:12" s="31" customFormat="1" ht="25.5" customHeight="1">
      <c r="A1224" s="23" t="s">
        <v>13</v>
      </c>
      <c r="B1224" s="24">
        <v>49</v>
      </c>
      <c r="C1224" s="24">
        <v>19</v>
      </c>
      <c r="D1224" s="24">
        <v>30</v>
      </c>
      <c r="E1224" s="25" t="s">
        <v>14</v>
      </c>
      <c r="F1224" s="24">
        <v>106</v>
      </c>
      <c r="G1224" s="24">
        <v>57</v>
      </c>
      <c r="H1224" s="24">
        <v>49</v>
      </c>
      <c r="I1224" s="25" t="s">
        <v>15</v>
      </c>
      <c r="J1224" s="24">
        <v>84</v>
      </c>
      <c r="K1224" s="24">
        <v>39</v>
      </c>
      <c r="L1224" s="24">
        <v>45</v>
      </c>
    </row>
    <row r="1225" spans="1:12" s="97" customFormat="1" ht="15.75" customHeight="1">
      <c r="A1225" s="32">
        <v>5</v>
      </c>
      <c r="B1225" s="33">
        <v>8</v>
      </c>
      <c r="C1225" s="34">
        <v>3</v>
      </c>
      <c r="D1225" s="34">
        <v>5</v>
      </c>
      <c r="E1225" s="35">
        <v>40</v>
      </c>
      <c r="F1225" s="33">
        <v>16</v>
      </c>
      <c r="G1225" s="34">
        <v>12</v>
      </c>
      <c r="H1225" s="34">
        <v>4</v>
      </c>
      <c r="I1225" s="35">
        <v>75</v>
      </c>
      <c r="J1225" s="33">
        <v>18</v>
      </c>
      <c r="K1225" s="34">
        <v>7</v>
      </c>
      <c r="L1225" s="34">
        <v>11</v>
      </c>
    </row>
    <row r="1226" spans="1:12" s="97" customFormat="1" ht="15.75" customHeight="1">
      <c r="A1226" s="32">
        <v>6</v>
      </c>
      <c r="B1226" s="33">
        <v>9</v>
      </c>
      <c r="C1226" s="34">
        <v>5</v>
      </c>
      <c r="D1226" s="34">
        <v>4</v>
      </c>
      <c r="E1226" s="35">
        <v>41</v>
      </c>
      <c r="F1226" s="33">
        <v>21</v>
      </c>
      <c r="G1226" s="34">
        <v>11</v>
      </c>
      <c r="H1226" s="34">
        <v>10</v>
      </c>
      <c r="I1226" s="35">
        <v>76</v>
      </c>
      <c r="J1226" s="33">
        <v>18</v>
      </c>
      <c r="K1226" s="34">
        <v>11</v>
      </c>
      <c r="L1226" s="34">
        <v>7</v>
      </c>
    </row>
    <row r="1227" spans="1:12" s="97" customFormat="1" ht="15.75" customHeight="1">
      <c r="A1227" s="32">
        <v>7</v>
      </c>
      <c r="B1227" s="33">
        <v>6</v>
      </c>
      <c r="C1227" s="34">
        <v>4</v>
      </c>
      <c r="D1227" s="34">
        <v>2</v>
      </c>
      <c r="E1227" s="35">
        <v>42</v>
      </c>
      <c r="F1227" s="33">
        <v>13</v>
      </c>
      <c r="G1227" s="34">
        <v>5</v>
      </c>
      <c r="H1227" s="34">
        <v>8</v>
      </c>
      <c r="I1227" s="35">
        <v>77</v>
      </c>
      <c r="J1227" s="33">
        <v>17</v>
      </c>
      <c r="K1227" s="34">
        <v>4</v>
      </c>
      <c r="L1227" s="34">
        <v>13</v>
      </c>
    </row>
    <row r="1228" spans="1:12" s="97" customFormat="1" ht="15.75" customHeight="1">
      <c r="A1228" s="32">
        <v>8</v>
      </c>
      <c r="B1228" s="33">
        <v>12</v>
      </c>
      <c r="C1228" s="34">
        <v>3</v>
      </c>
      <c r="D1228" s="34">
        <v>9</v>
      </c>
      <c r="E1228" s="35">
        <v>43</v>
      </c>
      <c r="F1228" s="33">
        <v>29</v>
      </c>
      <c r="G1228" s="34">
        <v>15</v>
      </c>
      <c r="H1228" s="34">
        <v>14</v>
      </c>
      <c r="I1228" s="35">
        <v>78</v>
      </c>
      <c r="J1228" s="33">
        <v>19</v>
      </c>
      <c r="K1228" s="34">
        <v>9</v>
      </c>
      <c r="L1228" s="34">
        <v>10</v>
      </c>
    </row>
    <row r="1229" spans="1:12" s="97" customFormat="1" ht="18" customHeight="1">
      <c r="A1229" s="40">
        <v>9</v>
      </c>
      <c r="B1229" s="44">
        <v>14</v>
      </c>
      <c r="C1229" s="42">
        <v>4</v>
      </c>
      <c r="D1229" s="42">
        <v>10</v>
      </c>
      <c r="E1229" s="43">
        <v>44</v>
      </c>
      <c r="F1229" s="44">
        <v>27</v>
      </c>
      <c r="G1229" s="42">
        <v>14</v>
      </c>
      <c r="H1229" s="42">
        <v>13</v>
      </c>
      <c r="I1229" s="43">
        <v>79</v>
      </c>
      <c r="J1229" s="44">
        <v>12</v>
      </c>
      <c r="K1229" s="42">
        <v>8</v>
      </c>
      <c r="L1229" s="42">
        <v>4</v>
      </c>
    </row>
    <row r="1230" spans="1:12" s="31" customFormat="1" ht="25.5" customHeight="1">
      <c r="A1230" s="23" t="s">
        <v>23</v>
      </c>
      <c r="B1230" s="24">
        <v>65</v>
      </c>
      <c r="C1230" s="24">
        <v>26</v>
      </c>
      <c r="D1230" s="24">
        <v>39</v>
      </c>
      <c r="E1230" s="25" t="s">
        <v>24</v>
      </c>
      <c r="F1230" s="24">
        <v>138</v>
      </c>
      <c r="G1230" s="24">
        <v>60</v>
      </c>
      <c r="H1230" s="24">
        <v>78</v>
      </c>
      <c r="I1230" s="25" t="s">
        <v>25</v>
      </c>
      <c r="J1230" s="24">
        <v>48</v>
      </c>
      <c r="K1230" s="24">
        <v>23</v>
      </c>
      <c r="L1230" s="24">
        <v>25</v>
      </c>
    </row>
    <row r="1231" spans="1:12" s="97" customFormat="1" ht="15.75" customHeight="1">
      <c r="A1231" s="32">
        <v>10</v>
      </c>
      <c r="B1231" s="33">
        <v>16</v>
      </c>
      <c r="C1231" s="34">
        <v>2</v>
      </c>
      <c r="D1231" s="34">
        <v>14</v>
      </c>
      <c r="E1231" s="35">
        <v>45</v>
      </c>
      <c r="F1231" s="33">
        <v>23</v>
      </c>
      <c r="G1231" s="34">
        <v>10</v>
      </c>
      <c r="H1231" s="34">
        <v>13</v>
      </c>
      <c r="I1231" s="35">
        <v>80</v>
      </c>
      <c r="J1231" s="33">
        <v>16</v>
      </c>
      <c r="K1231" s="34">
        <v>9</v>
      </c>
      <c r="L1231" s="34">
        <v>7</v>
      </c>
    </row>
    <row r="1232" spans="1:12" s="97" customFormat="1" ht="15.75" customHeight="1">
      <c r="A1232" s="32">
        <v>11</v>
      </c>
      <c r="B1232" s="33">
        <v>10</v>
      </c>
      <c r="C1232" s="34">
        <v>6</v>
      </c>
      <c r="D1232" s="34">
        <v>4</v>
      </c>
      <c r="E1232" s="35">
        <v>46</v>
      </c>
      <c r="F1232" s="33">
        <v>33</v>
      </c>
      <c r="G1232" s="34">
        <v>10</v>
      </c>
      <c r="H1232" s="34">
        <v>23</v>
      </c>
      <c r="I1232" s="35">
        <v>81</v>
      </c>
      <c r="J1232" s="33">
        <v>8</v>
      </c>
      <c r="K1232" s="34">
        <v>5</v>
      </c>
      <c r="L1232" s="34">
        <v>3</v>
      </c>
    </row>
    <row r="1233" spans="1:12" s="97" customFormat="1" ht="15.75" customHeight="1">
      <c r="A1233" s="32">
        <v>12</v>
      </c>
      <c r="B1233" s="33">
        <v>14</v>
      </c>
      <c r="C1233" s="34">
        <v>8</v>
      </c>
      <c r="D1233" s="34">
        <v>6</v>
      </c>
      <c r="E1233" s="35">
        <v>47</v>
      </c>
      <c r="F1233" s="33">
        <v>27</v>
      </c>
      <c r="G1233" s="34">
        <v>12</v>
      </c>
      <c r="H1233" s="34">
        <v>15</v>
      </c>
      <c r="I1233" s="35">
        <v>82</v>
      </c>
      <c r="J1233" s="33">
        <v>8</v>
      </c>
      <c r="K1233" s="34">
        <v>5</v>
      </c>
      <c r="L1233" s="34">
        <v>3</v>
      </c>
    </row>
    <row r="1234" spans="1:12" s="97" customFormat="1" ht="15.75" customHeight="1">
      <c r="A1234" s="32">
        <v>13</v>
      </c>
      <c r="B1234" s="33">
        <v>12</v>
      </c>
      <c r="C1234" s="34">
        <v>6</v>
      </c>
      <c r="D1234" s="34">
        <v>6</v>
      </c>
      <c r="E1234" s="35">
        <v>48</v>
      </c>
      <c r="F1234" s="33">
        <v>36</v>
      </c>
      <c r="G1234" s="34">
        <v>19</v>
      </c>
      <c r="H1234" s="34">
        <v>17</v>
      </c>
      <c r="I1234" s="35">
        <v>83</v>
      </c>
      <c r="J1234" s="33">
        <v>8</v>
      </c>
      <c r="K1234" s="34">
        <v>1</v>
      </c>
      <c r="L1234" s="34">
        <v>7</v>
      </c>
    </row>
    <row r="1235" spans="1:12" s="97" customFormat="1" ht="18" customHeight="1">
      <c r="A1235" s="40">
        <v>14</v>
      </c>
      <c r="B1235" s="44">
        <v>13</v>
      </c>
      <c r="C1235" s="42">
        <v>4</v>
      </c>
      <c r="D1235" s="42">
        <v>9</v>
      </c>
      <c r="E1235" s="43">
        <v>49</v>
      </c>
      <c r="F1235" s="44">
        <v>19</v>
      </c>
      <c r="G1235" s="42">
        <v>9</v>
      </c>
      <c r="H1235" s="42">
        <v>10</v>
      </c>
      <c r="I1235" s="43">
        <v>84</v>
      </c>
      <c r="J1235" s="44">
        <v>8</v>
      </c>
      <c r="K1235" s="42">
        <v>3</v>
      </c>
      <c r="L1235" s="42">
        <v>5</v>
      </c>
    </row>
    <row r="1236" spans="1:12" s="31" customFormat="1" ht="25.5" customHeight="1">
      <c r="A1236" s="23" t="s">
        <v>26</v>
      </c>
      <c r="B1236" s="24">
        <v>96</v>
      </c>
      <c r="C1236" s="24">
        <v>41</v>
      </c>
      <c r="D1236" s="24">
        <v>55</v>
      </c>
      <c r="E1236" s="25" t="s">
        <v>27</v>
      </c>
      <c r="F1236" s="24">
        <v>154</v>
      </c>
      <c r="G1236" s="24">
        <v>73</v>
      </c>
      <c r="H1236" s="24">
        <v>81</v>
      </c>
      <c r="I1236" s="25" t="s">
        <v>28</v>
      </c>
      <c r="J1236" s="24">
        <v>45</v>
      </c>
      <c r="K1236" s="24">
        <v>20</v>
      </c>
      <c r="L1236" s="24">
        <v>25</v>
      </c>
    </row>
    <row r="1237" spans="1:12" s="97" customFormat="1" ht="15.75" customHeight="1">
      <c r="A1237" s="32">
        <v>15</v>
      </c>
      <c r="B1237" s="33">
        <v>25</v>
      </c>
      <c r="C1237" s="34">
        <v>8</v>
      </c>
      <c r="D1237" s="34">
        <v>17</v>
      </c>
      <c r="E1237" s="35">
        <v>50</v>
      </c>
      <c r="F1237" s="33">
        <v>34</v>
      </c>
      <c r="G1237" s="34">
        <v>15</v>
      </c>
      <c r="H1237" s="34">
        <v>19</v>
      </c>
      <c r="I1237" s="35">
        <v>85</v>
      </c>
      <c r="J1237" s="33">
        <v>17</v>
      </c>
      <c r="K1237" s="34">
        <v>7</v>
      </c>
      <c r="L1237" s="34">
        <v>10</v>
      </c>
    </row>
    <row r="1238" spans="1:12" s="97" customFormat="1" ht="15.75" customHeight="1">
      <c r="A1238" s="32">
        <v>16</v>
      </c>
      <c r="B1238" s="33">
        <v>20</v>
      </c>
      <c r="C1238" s="34">
        <v>9</v>
      </c>
      <c r="D1238" s="34">
        <v>11</v>
      </c>
      <c r="E1238" s="35">
        <v>51</v>
      </c>
      <c r="F1238" s="33">
        <v>26</v>
      </c>
      <c r="G1238" s="34">
        <v>13</v>
      </c>
      <c r="H1238" s="34">
        <v>13</v>
      </c>
      <c r="I1238" s="35">
        <v>86</v>
      </c>
      <c r="J1238" s="33">
        <v>14</v>
      </c>
      <c r="K1238" s="34">
        <v>7</v>
      </c>
      <c r="L1238" s="34">
        <v>7</v>
      </c>
    </row>
    <row r="1239" spans="1:12" s="97" customFormat="1" ht="15.75" customHeight="1">
      <c r="A1239" s="32">
        <v>17</v>
      </c>
      <c r="B1239" s="33">
        <v>18</v>
      </c>
      <c r="C1239" s="34">
        <v>8</v>
      </c>
      <c r="D1239" s="34">
        <v>10</v>
      </c>
      <c r="E1239" s="35">
        <v>52</v>
      </c>
      <c r="F1239" s="33">
        <v>29</v>
      </c>
      <c r="G1239" s="34">
        <v>14</v>
      </c>
      <c r="H1239" s="34">
        <v>15</v>
      </c>
      <c r="I1239" s="35">
        <v>87</v>
      </c>
      <c r="J1239" s="33">
        <v>5</v>
      </c>
      <c r="K1239" s="34">
        <v>2</v>
      </c>
      <c r="L1239" s="34">
        <v>3</v>
      </c>
    </row>
    <row r="1240" spans="1:12" s="97" customFormat="1" ht="15.75" customHeight="1">
      <c r="A1240" s="32">
        <v>18</v>
      </c>
      <c r="B1240" s="33">
        <v>21</v>
      </c>
      <c r="C1240" s="34">
        <v>11</v>
      </c>
      <c r="D1240" s="34">
        <v>10</v>
      </c>
      <c r="E1240" s="35">
        <v>53</v>
      </c>
      <c r="F1240" s="33">
        <v>29</v>
      </c>
      <c r="G1240" s="34">
        <v>13</v>
      </c>
      <c r="H1240" s="34">
        <v>16</v>
      </c>
      <c r="I1240" s="35">
        <v>88</v>
      </c>
      <c r="J1240" s="33">
        <v>4</v>
      </c>
      <c r="K1240" s="34">
        <v>1</v>
      </c>
      <c r="L1240" s="34">
        <v>3</v>
      </c>
    </row>
    <row r="1241" spans="1:12" s="97" customFormat="1" ht="18" customHeight="1">
      <c r="A1241" s="40">
        <v>19</v>
      </c>
      <c r="B1241" s="44">
        <v>12</v>
      </c>
      <c r="C1241" s="42">
        <v>5</v>
      </c>
      <c r="D1241" s="42">
        <v>7</v>
      </c>
      <c r="E1241" s="43">
        <v>54</v>
      </c>
      <c r="F1241" s="44">
        <v>36</v>
      </c>
      <c r="G1241" s="42">
        <v>18</v>
      </c>
      <c r="H1241" s="42">
        <v>18</v>
      </c>
      <c r="I1241" s="43">
        <v>89</v>
      </c>
      <c r="J1241" s="44">
        <v>5</v>
      </c>
      <c r="K1241" s="42">
        <v>3</v>
      </c>
      <c r="L1241" s="42">
        <v>2</v>
      </c>
    </row>
    <row r="1242" spans="1:12" s="31" customFormat="1" ht="25.5" customHeight="1">
      <c r="A1242" s="23" t="s">
        <v>29</v>
      </c>
      <c r="B1242" s="24">
        <v>86</v>
      </c>
      <c r="C1242" s="24">
        <v>41</v>
      </c>
      <c r="D1242" s="24">
        <v>45</v>
      </c>
      <c r="E1242" s="25" t="s">
        <v>30</v>
      </c>
      <c r="F1242" s="24">
        <v>129</v>
      </c>
      <c r="G1242" s="24">
        <v>57</v>
      </c>
      <c r="H1242" s="24">
        <v>72</v>
      </c>
      <c r="I1242" s="25" t="s">
        <v>31</v>
      </c>
      <c r="J1242" s="24">
        <v>13</v>
      </c>
      <c r="K1242" s="24">
        <v>1</v>
      </c>
      <c r="L1242" s="24">
        <v>12</v>
      </c>
    </row>
    <row r="1243" spans="1:12" s="97" customFormat="1" ht="15.75" customHeight="1">
      <c r="A1243" s="32">
        <v>20</v>
      </c>
      <c r="B1243" s="33">
        <v>19</v>
      </c>
      <c r="C1243" s="34">
        <v>10</v>
      </c>
      <c r="D1243" s="34">
        <v>9</v>
      </c>
      <c r="E1243" s="35">
        <v>55</v>
      </c>
      <c r="F1243" s="33">
        <v>23</v>
      </c>
      <c r="G1243" s="34">
        <v>7</v>
      </c>
      <c r="H1243" s="34">
        <v>16</v>
      </c>
      <c r="I1243" s="35">
        <v>90</v>
      </c>
      <c r="J1243" s="33">
        <v>1</v>
      </c>
      <c r="K1243" s="34">
        <v>0</v>
      </c>
      <c r="L1243" s="34">
        <v>1</v>
      </c>
    </row>
    <row r="1244" spans="1:12" s="97" customFormat="1" ht="15.75" customHeight="1">
      <c r="A1244" s="32">
        <v>21</v>
      </c>
      <c r="B1244" s="33">
        <v>14</v>
      </c>
      <c r="C1244" s="34">
        <v>5</v>
      </c>
      <c r="D1244" s="34">
        <v>9</v>
      </c>
      <c r="E1244" s="35">
        <v>56</v>
      </c>
      <c r="F1244" s="33">
        <v>25</v>
      </c>
      <c r="G1244" s="34">
        <v>11</v>
      </c>
      <c r="H1244" s="34">
        <v>14</v>
      </c>
      <c r="I1244" s="35">
        <v>91</v>
      </c>
      <c r="J1244" s="33">
        <v>4</v>
      </c>
      <c r="K1244" s="34">
        <v>1</v>
      </c>
      <c r="L1244" s="34">
        <v>3</v>
      </c>
    </row>
    <row r="1245" spans="1:12" s="97" customFormat="1" ht="15.75" customHeight="1">
      <c r="A1245" s="32">
        <v>22</v>
      </c>
      <c r="B1245" s="33">
        <v>17</v>
      </c>
      <c r="C1245" s="34">
        <v>7</v>
      </c>
      <c r="D1245" s="34">
        <v>10</v>
      </c>
      <c r="E1245" s="35">
        <v>57</v>
      </c>
      <c r="F1245" s="33">
        <v>26</v>
      </c>
      <c r="G1245" s="34">
        <v>12</v>
      </c>
      <c r="H1245" s="34">
        <v>14</v>
      </c>
      <c r="I1245" s="35">
        <v>92</v>
      </c>
      <c r="J1245" s="33">
        <v>2</v>
      </c>
      <c r="K1245" s="34">
        <v>0</v>
      </c>
      <c r="L1245" s="34">
        <v>2</v>
      </c>
    </row>
    <row r="1246" spans="1:12" s="97" customFormat="1" ht="15.75" customHeight="1">
      <c r="A1246" s="32">
        <v>23</v>
      </c>
      <c r="B1246" s="33">
        <v>17</v>
      </c>
      <c r="C1246" s="34">
        <v>8</v>
      </c>
      <c r="D1246" s="34">
        <v>9</v>
      </c>
      <c r="E1246" s="35">
        <v>58</v>
      </c>
      <c r="F1246" s="33">
        <v>31</v>
      </c>
      <c r="G1246" s="34">
        <v>16</v>
      </c>
      <c r="H1246" s="34">
        <v>15</v>
      </c>
      <c r="I1246" s="35">
        <v>93</v>
      </c>
      <c r="J1246" s="33">
        <v>3</v>
      </c>
      <c r="K1246" s="34">
        <v>0</v>
      </c>
      <c r="L1246" s="34">
        <v>3</v>
      </c>
    </row>
    <row r="1247" spans="1:12" s="97" customFormat="1" ht="18" customHeight="1">
      <c r="A1247" s="40">
        <v>24</v>
      </c>
      <c r="B1247" s="44">
        <v>19</v>
      </c>
      <c r="C1247" s="42">
        <v>11</v>
      </c>
      <c r="D1247" s="42">
        <v>8</v>
      </c>
      <c r="E1247" s="43">
        <v>59</v>
      </c>
      <c r="F1247" s="44">
        <v>24</v>
      </c>
      <c r="G1247" s="42">
        <v>11</v>
      </c>
      <c r="H1247" s="42">
        <v>13</v>
      </c>
      <c r="I1247" s="43">
        <v>94</v>
      </c>
      <c r="J1247" s="44">
        <v>3</v>
      </c>
      <c r="K1247" s="42">
        <v>0</v>
      </c>
      <c r="L1247" s="42">
        <v>3</v>
      </c>
    </row>
    <row r="1248" spans="1:12" s="31" customFormat="1" ht="25.5" customHeight="1">
      <c r="A1248" s="23" t="s">
        <v>32</v>
      </c>
      <c r="B1248" s="24">
        <v>98</v>
      </c>
      <c r="C1248" s="24">
        <v>52</v>
      </c>
      <c r="D1248" s="24">
        <v>46</v>
      </c>
      <c r="E1248" s="25" t="s">
        <v>33</v>
      </c>
      <c r="F1248" s="24">
        <v>111</v>
      </c>
      <c r="G1248" s="24">
        <v>66</v>
      </c>
      <c r="H1248" s="24">
        <v>45</v>
      </c>
      <c r="I1248" s="64" t="s">
        <v>34</v>
      </c>
      <c r="J1248" s="24">
        <v>5</v>
      </c>
      <c r="K1248" s="24">
        <v>1</v>
      </c>
      <c r="L1248" s="24">
        <v>4</v>
      </c>
    </row>
    <row r="1249" spans="1:13" s="97" customFormat="1" ht="15.75" customHeight="1">
      <c r="A1249" s="32">
        <v>25</v>
      </c>
      <c r="B1249" s="33">
        <v>14</v>
      </c>
      <c r="C1249" s="34">
        <v>5</v>
      </c>
      <c r="D1249" s="34">
        <v>9</v>
      </c>
      <c r="E1249" s="35">
        <v>60</v>
      </c>
      <c r="F1249" s="33">
        <v>19</v>
      </c>
      <c r="G1249" s="34">
        <v>10</v>
      </c>
      <c r="H1249" s="34">
        <v>9</v>
      </c>
      <c r="I1249" s="35">
        <v>95</v>
      </c>
      <c r="J1249" s="33">
        <v>2</v>
      </c>
      <c r="K1249" s="34">
        <v>1</v>
      </c>
      <c r="L1249" s="34">
        <v>1</v>
      </c>
    </row>
    <row r="1250" spans="1:13" s="97" customFormat="1" ht="15.75" customHeight="1">
      <c r="A1250" s="32">
        <v>26</v>
      </c>
      <c r="B1250" s="33">
        <v>23</v>
      </c>
      <c r="C1250" s="34">
        <v>13</v>
      </c>
      <c r="D1250" s="34">
        <v>10</v>
      </c>
      <c r="E1250" s="35">
        <v>61</v>
      </c>
      <c r="F1250" s="33">
        <v>33</v>
      </c>
      <c r="G1250" s="34">
        <v>20</v>
      </c>
      <c r="H1250" s="34">
        <v>13</v>
      </c>
      <c r="I1250" s="35">
        <v>96</v>
      </c>
      <c r="J1250" s="33">
        <v>1</v>
      </c>
      <c r="K1250" s="34">
        <v>0</v>
      </c>
      <c r="L1250" s="34">
        <v>1</v>
      </c>
    </row>
    <row r="1251" spans="1:13" s="97" customFormat="1" ht="15.75" customHeight="1">
      <c r="A1251" s="32">
        <v>27</v>
      </c>
      <c r="B1251" s="33">
        <v>15</v>
      </c>
      <c r="C1251" s="34">
        <v>11</v>
      </c>
      <c r="D1251" s="34">
        <v>4</v>
      </c>
      <c r="E1251" s="35">
        <v>62</v>
      </c>
      <c r="F1251" s="33">
        <v>23</v>
      </c>
      <c r="G1251" s="34">
        <v>18</v>
      </c>
      <c r="H1251" s="34">
        <v>5</v>
      </c>
      <c r="I1251" s="35">
        <v>97</v>
      </c>
      <c r="J1251" s="33">
        <v>1</v>
      </c>
      <c r="K1251" s="34">
        <v>0</v>
      </c>
      <c r="L1251" s="34">
        <v>1</v>
      </c>
    </row>
    <row r="1252" spans="1:13" s="97" customFormat="1" ht="15.75" customHeight="1">
      <c r="A1252" s="32">
        <v>28</v>
      </c>
      <c r="B1252" s="33">
        <v>22</v>
      </c>
      <c r="C1252" s="34">
        <v>10</v>
      </c>
      <c r="D1252" s="34">
        <v>12</v>
      </c>
      <c r="E1252" s="35">
        <v>63</v>
      </c>
      <c r="F1252" s="33">
        <v>18</v>
      </c>
      <c r="G1252" s="34">
        <v>11</v>
      </c>
      <c r="H1252" s="34">
        <v>7</v>
      </c>
      <c r="I1252" s="35">
        <v>98</v>
      </c>
      <c r="J1252" s="33">
        <v>0</v>
      </c>
      <c r="K1252" s="34">
        <v>0</v>
      </c>
      <c r="L1252" s="34">
        <v>0</v>
      </c>
    </row>
    <row r="1253" spans="1:13" s="97" customFormat="1" ht="18" customHeight="1">
      <c r="A1253" s="40">
        <v>29</v>
      </c>
      <c r="B1253" s="44">
        <v>24</v>
      </c>
      <c r="C1253" s="42">
        <v>13</v>
      </c>
      <c r="D1253" s="42">
        <v>11</v>
      </c>
      <c r="E1253" s="43">
        <v>64</v>
      </c>
      <c r="F1253" s="44">
        <v>18</v>
      </c>
      <c r="G1253" s="42">
        <v>7</v>
      </c>
      <c r="H1253" s="42">
        <v>11</v>
      </c>
      <c r="I1253" s="35">
        <v>99</v>
      </c>
      <c r="J1253" s="33">
        <v>1</v>
      </c>
      <c r="K1253" s="34">
        <v>0</v>
      </c>
      <c r="L1253" s="34">
        <v>1</v>
      </c>
    </row>
    <row r="1254" spans="1:13" s="31" customFormat="1" ht="25.5" customHeight="1">
      <c r="A1254" s="23" t="s">
        <v>35</v>
      </c>
      <c r="B1254" s="24">
        <v>65</v>
      </c>
      <c r="C1254" s="24">
        <v>29</v>
      </c>
      <c r="D1254" s="24">
        <v>36</v>
      </c>
      <c r="E1254" s="25" t="s">
        <v>36</v>
      </c>
      <c r="F1254" s="24">
        <v>116</v>
      </c>
      <c r="G1254" s="24">
        <v>50</v>
      </c>
      <c r="H1254" s="24">
        <v>66</v>
      </c>
      <c r="I1254" s="68">
        <v>100</v>
      </c>
      <c r="J1254" s="69">
        <v>0</v>
      </c>
      <c r="K1254" s="70">
        <v>0</v>
      </c>
      <c r="L1254" s="70">
        <v>0</v>
      </c>
    </row>
    <row r="1255" spans="1:13" s="97" customFormat="1" ht="15.75" customHeight="1">
      <c r="A1255" s="32">
        <v>30</v>
      </c>
      <c r="B1255" s="33">
        <v>15</v>
      </c>
      <c r="C1255" s="34">
        <v>6</v>
      </c>
      <c r="D1255" s="34">
        <v>9</v>
      </c>
      <c r="E1255" s="35">
        <v>65</v>
      </c>
      <c r="F1255" s="33">
        <v>21</v>
      </c>
      <c r="G1255" s="34">
        <v>10</v>
      </c>
      <c r="H1255" s="34">
        <v>11</v>
      </c>
      <c r="I1255" s="35">
        <v>101</v>
      </c>
      <c r="J1255" s="33">
        <v>0</v>
      </c>
      <c r="K1255" s="34">
        <v>0</v>
      </c>
      <c r="L1255" s="34">
        <v>0</v>
      </c>
    </row>
    <row r="1256" spans="1:13" s="97" customFormat="1" ht="15.75" customHeight="1">
      <c r="A1256" s="32">
        <v>31</v>
      </c>
      <c r="B1256" s="33">
        <v>17</v>
      </c>
      <c r="C1256" s="34">
        <v>8</v>
      </c>
      <c r="D1256" s="34">
        <v>9</v>
      </c>
      <c r="E1256" s="35">
        <v>66</v>
      </c>
      <c r="F1256" s="33">
        <v>25</v>
      </c>
      <c r="G1256" s="34">
        <v>9</v>
      </c>
      <c r="H1256" s="34">
        <v>16</v>
      </c>
      <c r="I1256" s="35">
        <v>102</v>
      </c>
      <c r="J1256" s="33">
        <v>0</v>
      </c>
      <c r="K1256" s="34">
        <v>0</v>
      </c>
      <c r="L1256" s="34">
        <v>0</v>
      </c>
    </row>
    <row r="1257" spans="1:13" s="97" customFormat="1" ht="15.75" customHeight="1">
      <c r="A1257" s="32">
        <v>32</v>
      </c>
      <c r="B1257" s="33">
        <v>13</v>
      </c>
      <c r="C1257" s="34">
        <v>7</v>
      </c>
      <c r="D1257" s="34">
        <v>6</v>
      </c>
      <c r="E1257" s="35">
        <v>67</v>
      </c>
      <c r="F1257" s="33">
        <v>26</v>
      </c>
      <c r="G1257" s="34">
        <v>14</v>
      </c>
      <c r="H1257" s="34">
        <v>12</v>
      </c>
      <c r="I1257" s="35">
        <v>103</v>
      </c>
      <c r="J1257" s="33">
        <v>0</v>
      </c>
      <c r="K1257" s="34">
        <v>0</v>
      </c>
      <c r="L1257" s="34">
        <v>0</v>
      </c>
    </row>
    <row r="1258" spans="1:13" s="97" customFormat="1" ht="15.75" customHeight="1">
      <c r="A1258" s="32">
        <v>33</v>
      </c>
      <c r="B1258" s="33">
        <v>11</v>
      </c>
      <c r="C1258" s="34">
        <v>6</v>
      </c>
      <c r="D1258" s="34">
        <v>5</v>
      </c>
      <c r="E1258" s="35">
        <v>68</v>
      </c>
      <c r="F1258" s="33">
        <v>23</v>
      </c>
      <c r="G1258" s="34">
        <v>10</v>
      </c>
      <c r="H1258" s="34">
        <v>13</v>
      </c>
      <c r="I1258" s="72" t="s">
        <v>37</v>
      </c>
      <c r="J1258" s="44">
        <v>0</v>
      </c>
      <c r="K1258" s="42">
        <v>0</v>
      </c>
      <c r="L1258" s="42">
        <v>0</v>
      </c>
    </row>
    <row r="1259" spans="1:13" s="97" customFormat="1" ht="21" customHeight="1" thickBot="1">
      <c r="A1259" s="74">
        <v>34</v>
      </c>
      <c r="B1259" s="33">
        <v>9</v>
      </c>
      <c r="C1259" s="34">
        <v>2</v>
      </c>
      <c r="D1259" s="34">
        <v>7</v>
      </c>
      <c r="E1259" s="35">
        <v>69</v>
      </c>
      <c r="F1259" s="33">
        <v>21</v>
      </c>
      <c r="G1259" s="34">
        <v>7</v>
      </c>
      <c r="H1259" s="34">
        <v>14</v>
      </c>
      <c r="I1259" s="75" t="s">
        <v>8</v>
      </c>
      <c r="J1259" s="69">
        <v>1656</v>
      </c>
      <c r="K1259" s="69">
        <v>783</v>
      </c>
      <c r="L1259" s="69">
        <v>873</v>
      </c>
    </row>
    <row r="1260" spans="1:13" s="106" customFormat="1" ht="24" customHeight="1" thickTop="1" thickBot="1">
      <c r="A1260" s="81" t="s">
        <v>38</v>
      </c>
      <c r="B1260" s="82">
        <v>161</v>
      </c>
      <c r="C1260" s="83">
        <v>71</v>
      </c>
      <c r="D1260" s="83">
        <v>90</v>
      </c>
      <c r="E1260" s="84" t="s">
        <v>39</v>
      </c>
      <c r="F1260" s="83">
        <v>1071</v>
      </c>
      <c r="G1260" s="83">
        <v>525</v>
      </c>
      <c r="H1260" s="83">
        <v>546</v>
      </c>
      <c r="I1260" s="85" t="s">
        <v>40</v>
      </c>
      <c r="J1260" s="83">
        <v>424</v>
      </c>
      <c r="K1260" s="83">
        <v>187</v>
      </c>
      <c r="L1260" s="83">
        <v>237</v>
      </c>
    </row>
    <row r="1261" spans="1:13" s="13" customFormat="1" ht="24" customHeight="1" thickBot="1">
      <c r="A1261" s="1"/>
      <c r="B1261" s="2" t="s">
        <v>221</v>
      </c>
      <c r="C1261" s="3"/>
      <c r="D1261" s="4"/>
      <c r="E1261" s="5"/>
      <c r="F1261" s="6"/>
      <c r="G1261" s="96" t="s">
        <v>238</v>
      </c>
      <c r="H1261" s="6"/>
      <c r="I1261" s="5"/>
      <c r="J1261" s="6"/>
      <c r="K1261" s="107" t="s">
        <v>144</v>
      </c>
      <c r="L1261" s="9"/>
      <c r="M1261" s="97" t="s">
        <v>277</v>
      </c>
    </row>
    <row r="1262" spans="1:13" s="22" customFormat="1" ht="21" customHeight="1">
      <c r="A1262" s="14" t="s">
        <v>4</v>
      </c>
      <c r="B1262" s="15" t="s">
        <v>5</v>
      </c>
      <c r="C1262" s="15" t="s">
        <v>6</v>
      </c>
      <c r="D1262" s="16" t="s">
        <v>7</v>
      </c>
      <c r="E1262" s="14" t="s">
        <v>4</v>
      </c>
      <c r="F1262" s="15" t="s">
        <v>5</v>
      </c>
      <c r="G1262" s="15" t="s">
        <v>6</v>
      </c>
      <c r="H1262" s="16" t="s">
        <v>7</v>
      </c>
      <c r="I1262" s="14" t="s">
        <v>4</v>
      </c>
      <c r="J1262" s="15" t="s">
        <v>5</v>
      </c>
      <c r="K1262" s="15" t="s">
        <v>6</v>
      </c>
      <c r="L1262" s="17" t="s">
        <v>7</v>
      </c>
    </row>
    <row r="1263" spans="1:13" s="31" customFormat="1" ht="25.5" customHeight="1">
      <c r="A1263" s="23" t="s">
        <v>9</v>
      </c>
      <c r="B1263" s="24">
        <v>5</v>
      </c>
      <c r="C1263" s="24">
        <v>4</v>
      </c>
      <c r="D1263" s="24">
        <v>1</v>
      </c>
      <c r="E1263" s="25" t="s">
        <v>10</v>
      </c>
      <c r="F1263" s="24">
        <v>19</v>
      </c>
      <c r="G1263" s="24">
        <v>7</v>
      </c>
      <c r="H1263" s="24">
        <v>12</v>
      </c>
      <c r="I1263" s="25" t="s">
        <v>11</v>
      </c>
      <c r="J1263" s="24">
        <v>8</v>
      </c>
      <c r="K1263" s="24">
        <v>5</v>
      </c>
      <c r="L1263" s="24">
        <v>3</v>
      </c>
    </row>
    <row r="1264" spans="1:13" s="97" customFormat="1" ht="15.75" customHeight="1">
      <c r="A1264" s="32">
        <v>0</v>
      </c>
      <c r="B1264" s="33">
        <v>0</v>
      </c>
      <c r="C1264" s="34">
        <v>0</v>
      </c>
      <c r="D1264" s="34">
        <v>0</v>
      </c>
      <c r="E1264" s="35">
        <v>35</v>
      </c>
      <c r="F1264" s="33">
        <v>2</v>
      </c>
      <c r="G1264" s="34">
        <v>0</v>
      </c>
      <c r="H1264" s="34">
        <v>2</v>
      </c>
      <c r="I1264" s="35">
        <v>70</v>
      </c>
      <c r="J1264" s="33">
        <v>4</v>
      </c>
      <c r="K1264" s="34">
        <v>3</v>
      </c>
      <c r="L1264" s="34">
        <v>1</v>
      </c>
    </row>
    <row r="1265" spans="1:12" s="97" customFormat="1" ht="15.75" customHeight="1">
      <c r="A1265" s="32">
        <v>1</v>
      </c>
      <c r="B1265" s="33">
        <v>2</v>
      </c>
      <c r="C1265" s="34">
        <v>2</v>
      </c>
      <c r="D1265" s="34">
        <v>0</v>
      </c>
      <c r="E1265" s="35">
        <v>36</v>
      </c>
      <c r="F1265" s="33">
        <v>5</v>
      </c>
      <c r="G1265" s="34">
        <v>1</v>
      </c>
      <c r="H1265" s="34">
        <v>4</v>
      </c>
      <c r="I1265" s="35">
        <v>71</v>
      </c>
      <c r="J1265" s="33">
        <v>0</v>
      </c>
      <c r="K1265" s="34">
        <v>0</v>
      </c>
      <c r="L1265" s="34">
        <v>0</v>
      </c>
    </row>
    <row r="1266" spans="1:12" s="97" customFormat="1" ht="15.75" customHeight="1">
      <c r="A1266" s="32">
        <v>2</v>
      </c>
      <c r="B1266" s="33">
        <v>1</v>
      </c>
      <c r="C1266" s="34">
        <v>1</v>
      </c>
      <c r="D1266" s="34">
        <v>0</v>
      </c>
      <c r="E1266" s="35">
        <v>37</v>
      </c>
      <c r="F1266" s="33">
        <v>4</v>
      </c>
      <c r="G1266" s="34">
        <v>3</v>
      </c>
      <c r="H1266" s="34">
        <v>1</v>
      </c>
      <c r="I1266" s="35">
        <v>72</v>
      </c>
      <c r="J1266" s="33">
        <v>1</v>
      </c>
      <c r="K1266" s="34">
        <v>1</v>
      </c>
      <c r="L1266" s="34">
        <v>0</v>
      </c>
    </row>
    <row r="1267" spans="1:12" s="97" customFormat="1" ht="15.75" customHeight="1">
      <c r="A1267" s="32">
        <v>3</v>
      </c>
      <c r="B1267" s="33">
        <v>0</v>
      </c>
      <c r="C1267" s="34">
        <v>0</v>
      </c>
      <c r="D1267" s="34">
        <v>0</v>
      </c>
      <c r="E1267" s="35">
        <v>38</v>
      </c>
      <c r="F1267" s="33">
        <v>4</v>
      </c>
      <c r="G1267" s="34">
        <v>1</v>
      </c>
      <c r="H1267" s="34">
        <v>3</v>
      </c>
      <c r="I1267" s="35">
        <v>73</v>
      </c>
      <c r="J1267" s="33">
        <v>0</v>
      </c>
      <c r="K1267" s="34">
        <v>0</v>
      </c>
      <c r="L1267" s="34">
        <v>0</v>
      </c>
    </row>
    <row r="1268" spans="1:12" s="97" customFormat="1" ht="18" customHeight="1">
      <c r="A1268" s="40">
        <v>4</v>
      </c>
      <c r="B1268" s="41">
        <v>2</v>
      </c>
      <c r="C1268" s="42">
        <v>1</v>
      </c>
      <c r="D1268" s="42">
        <v>1</v>
      </c>
      <c r="E1268" s="43">
        <v>39</v>
      </c>
      <c r="F1268" s="44">
        <v>4</v>
      </c>
      <c r="G1268" s="42">
        <v>2</v>
      </c>
      <c r="H1268" s="42">
        <v>2</v>
      </c>
      <c r="I1268" s="43">
        <v>74</v>
      </c>
      <c r="J1268" s="44">
        <v>3</v>
      </c>
      <c r="K1268" s="42">
        <v>1</v>
      </c>
      <c r="L1268" s="42">
        <v>2</v>
      </c>
    </row>
    <row r="1269" spans="1:12" s="31" customFormat="1" ht="25.5" customHeight="1">
      <c r="A1269" s="23" t="s">
        <v>13</v>
      </c>
      <c r="B1269" s="24">
        <v>6</v>
      </c>
      <c r="C1269" s="24">
        <v>2</v>
      </c>
      <c r="D1269" s="24">
        <v>4</v>
      </c>
      <c r="E1269" s="25" t="s">
        <v>14</v>
      </c>
      <c r="F1269" s="24">
        <v>15</v>
      </c>
      <c r="G1269" s="24">
        <v>8</v>
      </c>
      <c r="H1269" s="24">
        <v>7</v>
      </c>
      <c r="I1269" s="25" t="s">
        <v>15</v>
      </c>
      <c r="J1269" s="24">
        <v>15</v>
      </c>
      <c r="K1269" s="24">
        <v>8</v>
      </c>
      <c r="L1269" s="24">
        <v>7</v>
      </c>
    </row>
    <row r="1270" spans="1:12" s="97" customFormat="1" ht="15.75" customHeight="1">
      <c r="A1270" s="32">
        <v>5</v>
      </c>
      <c r="B1270" s="33">
        <v>1</v>
      </c>
      <c r="C1270" s="34">
        <v>0</v>
      </c>
      <c r="D1270" s="34">
        <v>1</v>
      </c>
      <c r="E1270" s="35">
        <v>40</v>
      </c>
      <c r="F1270" s="33">
        <v>3</v>
      </c>
      <c r="G1270" s="34">
        <v>2</v>
      </c>
      <c r="H1270" s="34">
        <v>1</v>
      </c>
      <c r="I1270" s="35">
        <v>75</v>
      </c>
      <c r="J1270" s="33">
        <v>7</v>
      </c>
      <c r="K1270" s="34">
        <v>4</v>
      </c>
      <c r="L1270" s="34">
        <v>3</v>
      </c>
    </row>
    <row r="1271" spans="1:12" s="97" customFormat="1" ht="15.75" customHeight="1">
      <c r="A1271" s="32">
        <v>6</v>
      </c>
      <c r="B1271" s="33">
        <v>1</v>
      </c>
      <c r="C1271" s="34">
        <v>1</v>
      </c>
      <c r="D1271" s="34">
        <v>0</v>
      </c>
      <c r="E1271" s="35">
        <v>41</v>
      </c>
      <c r="F1271" s="33">
        <v>1</v>
      </c>
      <c r="G1271" s="34">
        <v>1</v>
      </c>
      <c r="H1271" s="34">
        <v>0</v>
      </c>
      <c r="I1271" s="35">
        <v>76</v>
      </c>
      <c r="J1271" s="33">
        <v>2</v>
      </c>
      <c r="K1271" s="34">
        <v>0</v>
      </c>
      <c r="L1271" s="34">
        <v>2</v>
      </c>
    </row>
    <row r="1272" spans="1:12" s="97" customFormat="1" ht="15.75" customHeight="1">
      <c r="A1272" s="32">
        <v>7</v>
      </c>
      <c r="B1272" s="33">
        <v>3</v>
      </c>
      <c r="C1272" s="34">
        <v>0</v>
      </c>
      <c r="D1272" s="34">
        <v>3</v>
      </c>
      <c r="E1272" s="35">
        <v>42</v>
      </c>
      <c r="F1272" s="33">
        <v>3</v>
      </c>
      <c r="G1272" s="34">
        <v>0</v>
      </c>
      <c r="H1272" s="34">
        <v>3</v>
      </c>
      <c r="I1272" s="35">
        <v>77</v>
      </c>
      <c r="J1272" s="33">
        <v>2</v>
      </c>
      <c r="K1272" s="34">
        <v>1</v>
      </c>
      <c r="L1272" s="34">
        <v>1</v>
      </c>
    </row>
    <row r="1273" spans="1:12" s="97" customFormat="1" ht="15.75" customHeight="1">
      <c r="A1273" s="32">
        <v>8</v>
      </c>
      <c r="B1273" s="33">
        <v>0</v>
      </c>
      <c r="C1273" s="34">
        <v>0</v>
      </c>
      <c r="D1273" s="34">
        <v>0</v>
      </c>
      <c r="E1273" s="35">
        <v>43</v>
      </c>
      <c r="F1273" s="33">
        <v>3</v>
      </c>
      <c r="G1273" s="34">
        <v>2</v>
      </c>
      <c r="H1273" s="34">
        <v>1</v>
      </c>
      <c r="I1273" s="35">
        <v>78</v>
      </c>
      <c r="J1273" s="33">
        <v>2</v>
      </c>
      <c r="K1273" s="34">
        <v>2</v>
      </c>
      <c r="L1273" s="34">
        <v>0</v>
      </c>
    </row>
    <row r="1274" spans="1:12" s="97" customFormat="1" ht="18" customHeight="1">
      <c r="A1274" s="40">
        <v>9</v>
      </c>
      <c r="B1274" s="44">
        <v>1</v>
      </c>
      <c r="C1274" s="42">
        <v>1</v>
      </c>
      <c r="D1274" s="42">
        <v>0</v>
      </c>
      <c r="E1274" s="43">
        <v>44</v>
      </c>
      <c r="F1274" s="44">
        <v>5</v>
      </c>
      <c r="G1274" s="42">
        <v>3</v>
      </c>
      <c r="H1274" s="42">
        <v>2</v>
      </c>
      <c r="I1274" s="43">
        <v>79</v>
      </c>
      <c r="J1274" s="44">
        <v>2</v>
      </c>
      <c r="K1274" s="42">
        <v>1</v>
      </c>
      <c r="L1274" s="42">
        <v>1</v>
      </c>
    </row>
    <row r="1275" spans="1:12" s="31" customFormat="1" ht="25.5" customHeight="1">
      <c r="A1275" s="23" t="s">
        <v>23</v>
      </c>
      <c r="B1275" s="24">
        <v>8</v>
      </c>
      <c r="C1275" s="24">
        <v>7</v>
      </c>
      <c r="D1275" s="24">
        <v>1</v>
      </c>
      <c r="E1275" s="25" t="s">
        <v>24</v>
      </c>
      <c r="F1275" s="24">
        <v>11</v>
      </c>
      <c r="G1275" s="24">
        <v>6</v>
      </c>
      <c r="H1275" s="24">
        <v>5</v>
      </c>
      <c r="I1275" s="25" t="s">
        <v>25</v>
      </c>
      <c r="J1275" s="24">
        <v>8</v>
      </c>
      <c r="K1275" s="24">
        <v>2</v>
      </c>
      <c r="L1275" s="24">
        <v>6</v>
      </c>
    </row>
    <row r="1276" spans="1:12" s="97" customFormat="1" ht="15.75" customHeight="1">
      <c r="A1276" s="32">
        <v>10</v>
      </c>
      <c r="B1276" s="33">
        <v>4</v>
      </c>
      <c r="C1276" s="34">
        <v>3</v>
      </c>
      <c r="D1276" s="34">
        <v>1</v>
      </c>
      <c r="E1276" s="35">
        <v>45</v>
      </c>
      <c r="F1276" s="33">
        <v>1</v>
      </c>
      <c r="G1276" s="34">
        <v>0</v>
      </c>
      <c r="H1276" s="34">
        <v>1</v>
      </c>
      <c r="I1276" s="35">
        <v>80</v>
      </c>
      <c r="J1276" s="33">
        <v>1</v>
      </c>
      <c r="K1276" s="34">
        <v>0</v>
      </c>
      <c r="L1276" s="34">
        <v>1</v>
      </c>
    </row>
    <row r="1277" spans="1:12" s="97" customFormat="1" ht="15.75" customHeight="1">
      <c r="A1277" s="32">
        <v>11</v>
      </c>
      <c r="B1277" s="33">
        <v>0</v>
      </c>
      <c r="C1277" s="34">
        <v>0</v>
      </c>
      <c r="D1277" s="34">
        <v>0</v>
      </c>
      <c r="E1277" s="35">
        <v>46</v>
      </c>
      <c r="F1277" s="33">
        <v>3</v>
      </c>
      <c r="G1277" s="34">
        <v>2</v>
      </c>
      <c r="H1277" s="34">
        <v>1</v>
      </c>
      <c r="I1277" s="35">
        <v>81</v>
      </c>
      <c r="J1277" s="33">
        <v>1</v>
      </c>
      <c r="K1277" s="34">
        <v>1</v>
      </c>
      <c r="L1277" s="34">
        <v>0</v>
      </c>
    </row>
    <row r="1278" spans="1:12" s="97" customFormat="1" ht="15.75" customHeight="1">
      <c r="A1278" s="32">
        <v>12</v>
      </c>
      <c r="B1278" s="33">
        <v>1</v>
      </c>
      <c r="C1278" s="34">
        <v>1</v>
      </c>
      <c r="D1278" s="34">
        <v>0</v>
      </c>
      <c r="E1278" s="35">
        <v>47</v>
      </c>
      <c r="F1278" s="33">
        <v>4</v>
      </c>
      <c r="G1278" s="34">
        <v>2</v>
      </c>
      <c r="H1278" s="34">
        <v>2</v>
      </c>
      <c r="I1278" s="35">
        <v>82</v>
      </c>
      <c r="J1278" s="33">
        <v>3</v>
      </c>
      <c r="K1278" s="34">
        <v>0</v>
      </c>
      <c r="L1278" s="34">
        <v>3</v>
      </c>
    </row>
    <row r="1279" spans="1:12" s="97" customFormat="1" ht="15.75" customHeight="1">
      <c r="A1279" s="32">
        <v>13</v>
      </c>
      <c r="B1279" s="33">
        <v>1</v>
      </c>
      <c r="C1279" s="34">
        <v>1</v>
      </c>
      <c r="D1279" s="34">
        <v>0</v>
      </c>
      <c r="E1279" s="35">
        <v>48</v>
      </c>
      <c r="F1279" s="33">
        <v>1</v>
      </c>
      <c r="G1279" s="34">
        <v>1</v>
      </c>
      <c r="H1279" s="34">
        <v>0</v>
      </c>
      <c r="I1279" s="35">
        <v>83</v>
      </c>
      <c r="J1279" s="33">
        <v>3</v>
      </c>
      <c r="K1279" s="34">
        <v>1</v>
      </c>
      <c r="L1279" s="34">
        <v>2</v>
      </c>
    </row>
    <row r="1280" spans="1:12" s="97" customFormat="1" ht="18" customHeight="1">
      <c r="A1280" s="40">
        <v>14</v>
      </c>
      <c r="B1280" s="44">
        <v>2</v>
      </c>
      <c r="C1280" s="42">
        <v>2</v>
      </c>
      <c r="D1280" s="42">
        <v>0</v>
      </c>
      <c r="E1280" s="43">
        <v>49</v>
      </c>
      <c r="F1280" s="44">
        <v>2</v>
      </c>
      <c r="G1280" s="42">
        <v>1</v>
      </c>
      <c r="H1280" s="42">
        <v>1</v>
      </c>
      <c r="I1280" s="43">
        <v>84</v>
      </c>
      <c r="J1280" s="44">
        <v>0</v>
      </c>
      <c r="K1280" s="42">
        <v>0</v>
      </c>
      <c r="L1280" s="42">
        <v>0</v>
      </c>
    </row>
    <row r="1281" spans="1:12" s="31" customFormat="1" ht="25.5" customHeight="1">
      <c r="A1281" s="23" t="s">
        <v>26</v>
      </c>
      <c r="B1281" s="24">
        <v>8</v>
      </c>
      <c r="C1281" s="24">
        <v>5</v>
      </c>
      <c r="D1281" s="24">
        <v>3</v>
      </c>
      <c r="E1281" s="25" t="s">
        <v>27</v>
      </c>
      <c r="F1281" s="24">
        <v>15</v>
      </c>
      <c r="G1281" s="24">
        <v>8</v>
      </c>
      <c r="H1281" s="24">
        <v>7</v>
      </c>
      <c r="I1281" s="25" t="s">
        <v>28</v>
      </c>
      <c r="J1281" s="24">
        <v>1</v>
      </c>
      <c r="K1281" s="24">
        <v>1</v>
      </c>
      <c r="L1281" s="24">
        <v>0</v>
      </c>
    </row>
    <row r="1282" spans="1:12" s="97" customFormat="1" ht="15.75" customHeight="1">
      <c r="A1282" s="32">
        <v>15</v>
      </c>
      <c r="B1282" s="33">
        <v>2</v>
      </c>
      <c r="C1282" s="34">
        <v>1</v>
      </c>
      <c r="D1282" s="34">
        <v>1</v>
      </c>
      <c r="E1282" s="35">
        <v>50</v>
      </c>
      <c r="F1282" s="33">
        <v>1</v>
      </c>
      <c r="G1282" s="34">
        <v>1</v>
      </c>
      <c r="H1282" s="34">
        <v>0</v>
      </c>
      <c r="I1282" s="35">
        <v>85</v>
      </c>
      <c r="J1282" s="33">
        <v>0</v>
      </c>
      <c r="K1282" s="34">
        <v>0</v>
      </c>
      <c r="L1282" s="34">
        <v>0</v>
      </c>
    </row>
    <row r="1283" spans="1:12" s="97" customFormat="1" ht="15.75" customHeight="1">
      <c r="A1283" s="32">
        <v>16</v>
      </c>
      <c r="B1283" s="33">
        <v>2</v>
      </c>
      <c r="C1283" s="34">
        <v>1</v>
      </c>
      <c r="D1283" s="34">
        <v>1</v>
      </c>
      <c r="E1283" s="35">
        <v>51</v>
      </c>
      <c r="F1283" s="33">
        <v>3</v>
      </c>
      <c r="G1283" s="34">
        <v>1</v>
      </c>
      <c r="H1283" s="34">
        <v>2</v>
      </c>
      <c r="I1283" s="35">
        <v>86</v>
      </c>
      <c r="J1283" s="33">
        <v>1</v>
      </c>
      <c r="K1283" s="34">
        <v>1</v>
      </c>
      <c r="L1283" s="34">
        <v>0</v>
      </c>
    </row>
    <row r="1284" spans="1:12" s="97" customFormat="1" ht="15.75" customHeight="1">
      <c r="A1284" s="32">
        <v>17</v>
      </c>
      <c r="B1284" s="33">
        <v>0</v>
      </c>
      <c r="C1284" s="34">
        <v>0</v>
      </c>
      <c r="D1284" s="34">
        <v>0</v>
      </c>
      <c r="E1284" s="35">
        <v>52</v>
      </c>
      <c r="F1284" s="33">
        <v>8</v>
      </c>
      <c r="G1284" s="34">
        <v>3</v>
      </c>
      <c r="H1284" s="34">
        <v>5</v>
      </c>
      <c r="I1284" s="35">
        <v>87</v>
      </c>
      <c r="J1284" s="33">
        <v>0</v>
      </c>
      <c r="K1284" s="34">
        <v>0</v>
      </c>
      <c r="L1284" s="34">
        <v>0</v>
      </c>
    </row>
    <row r="1285" spans="1:12" s="97" customFormat="1" ht="15.75" customHeight="1">
      <c r="A1285" s="32">
        <v>18</v>
      </c>
      <c r="B1285" s="33">
        <v>2</v>
      </c>
      <c r="C1285" s="34">
        <v>2</v>
      </c>
      <c r="D1285" s="34">
        <v>0</v>
      </c>
      <c r="E1285" s="35">
        <v>53</v>
      </c>
      <c r="F1285" s="33">
        <v>1</v>
      </c>
      <c r="G1285" s="34">
        <v>1</v>
      </c>
      <c r="H1285" s="34">
        <v>0</v>
      </c>
      <c r="I1285" s="35">
        <v>88</v>
      </c>
      <c r="J1285" s="33">
        <v>0</v>
      </c>
      <c r="K1285" s="34">
        <v>0</v>
      </c>
      <c r="L1285" s="34">
        <v>0</v>
      </c>
    </row>
    <row r="1286" spans="1:12" s="97" customFormat="1" ht="18" customHeight="1">
      <c r="A1286" s="40">
        <v>19</v>
      </c>
      <c r="B1286" s="44">
        <v>2</v>
      </c>
      <c r="C1286" s="42">
        <v>1</v>
      </c>
      <c r="D1286" s="42">
        <v>1</v>
      </c>
      <c r="E1286" s="43">
        <v>54</v>
      </c>
      <c r="F1286" s="44">
        <v>2</v>
      </c>
      <c r="G1286" s="42">
        <v>2</v>
      </c>
      <c r="H1286" s="42">
        <v>0</v>
      </c>
      <c r="I1286" s="43">
        <v>89</v>
      </c>
      <c r="J1286" s="44">
        <v>0</v>
      </c>
      <c r="K1286" s="42">
        <v>0</v>
      </c>
      <c r="L1286" s="42">
        <v>0</v>
      </c>
    </row>
    <row r="1287" spans="1:12" s="31" customFormat="1" ht="25.5" customHeight="1">
      <c r="A1287" s="23" t="s">
        <v>29</v>
      </c>
      <c r="B1287" s="24">
        <v>8</v>
      </c>
      <c r="C1287" s="24">
        <v>3</v>
      </c>
      <c r="D1287" s="24">
        <v>5</v>
      </c>
      <c r="E1287" s="25" t="s">
        <v>30</v>
      </c>
      <c r="F1287" s="24">
        <v>15</v>
      </c>
      <c r="G1287" s="24">
        <v>4</v>
      </c>
      <c r="H1287" s="24">
        <v>11</v>
      </c>
      <c r="I1287" s="25" t="s">
        <v>31</v>
      </c>
      <c r="J1287" s="24">
        <v>3</v>
      </c>
      <c r="K1287" s="24">
        <v>0</v>
      </c>
      <c r="L1287" s="24">
        <v>3</v>
      </c>
    </row>
    <row r="1288" spans="1:12" s="97" customFormat="1" ht="15.75" customHeight="1">
      <c r="A1288" s="32">
        <v>20</v>
      </c>
      <c r="B1288" s="33">
        <v>0</v>
      </c>
      <c r="C1288" s="34">
        <v>0</v>
      </c>
      <c r="D1288" s="34">
        <v>0</v>
      </c>
      <c r="E1288" s="35">
        <v>55</v>
      </c>
      <c r="F1288" s="33">
        <v>1</v>
      </c>
      <c r="G1288" s="34">
        <v>0</v>
      </c>
      <c r="H1288" s="34">
        <v>1</v>
      </c>
      <c r="I1288" s="35">
        <v>90</v>
      </c>
      <c r="J1288" s="33">
        <v>0</v>
      </c>
      <c r="K1288" s="34">
        <v>0</v>
      </c>
      <c r="L1288" s="34">
        <v>0</v>
      </c>
    </row>
    <row r="1289" spans="1:12" s="97" customFormat="1" ht="15.75" customHeight="1">
      <c r="A1289" s="32">
        <v>21</v>
      </c>
      <c r="B1289" s="33">
        <v>3</v>
      </c>
      <c r="C1289" s="34">
        <v>2</v>
      </c>
      <c r="D1289" s="34">
        <v>1</v>
      </c>
      <c r="E1289" s="35">
        <v>56</v>
      </c>
      <c r="F1289" s="33">
        <v>3</v>
      </c>
      <c r="G1289" s="34">
        <v>0</v>
      </c>
      <c r="H1289" s="34">
        <v>3</v>
      </c>
      <c r="I1289" s="35">
        <v>91</v>
      </c>
      <c r="J1289" s="33">
        <v>0</v>
      </c>
      <c r="K1289" s="34">
        <v>0</v>
      </c>
      <c r="L1289" s="34">
        <v>0</v>
      </c>
    </row>
    <row r="1290" spans="1:12" s="97" customFormat="1" ht="15.75" customHeight="1">
      <c r="A1290" s="32">
        <v>22</v>
      </c>
      <c r="B1290" s="33">
        <v>0</v>
      </c>
      <c r="C1290" s="34">
        <v>0</v>
      </c>
      <c r="D1290" s="34">
        <v>0</v>
      </c>
      <c r="E1290" s="35">
        <v>57</v>
      </c>
      <c r="F1290" s="33">
        <v>2</v>
      </c>
      <c r="G1290" s="34">
        <v>1</v>
      </c>
      <c r="H1290" s="34">
        <v>1</v>
      </c>
      <c r="I1290" s="35">
        <v>92</v>
      </c>
      <c r="J1290" s="33">
        <v>1</v>
      </c>
      <c r="K1290" s="34">
        <v>0</v>
      </c>
      <c r="L1290" s="34">
        <v>1</v>
      </c>
    </row>
    <row r="1291" spans="1:12" s="97" customFormat="1" ht="15.75" customHeight="1">
      <c r="A1291" s="32">
        <v>23</v>
      </c>
      <c r="B1291" s="33">
        <v>3</v>
      </c>
      <c r="C1291" s="34">
        <v>0</v>
      </c>
      <c r="D1291" s="34">
        <v>3</v>
      </c>
      <c r="E1291" s="35">
        <v>58</v>
      </c>
      <c r="F1291" s="33">
        <v>4</v>
      </c>
      <c r="G1291" s="34">
        <v>1</v>
      </c>
      <c r="H1291" s="34">
        <v>3</v>
      </c>
      <c r="I1291" s="35">
        <v>93</v>
      </c>
      <c r="J1291" s="33">
        <v>1</v>
      </c>
      <c r="K1291" s="34">
        <v>0</v>
      </c>
      <c r="L1291" s="34">
        <v>1</v>
      </c>
    </row>
    <row r="1292" spans="1:12" s="97" customFormat="1" ht="18" customHeight="1">
      <c r="A1292" s="40">
        <v>24</v>
      </c>
      <c r="B1292" s="44">
        <v>2</v>
      </c>
      <c r="C1292" s="42">
        <v>1</v>
      </c>
      <c r="D1292" s="42">
        <v>1</v>
      </c>
      <c r="E1292" s="43">
        <v>59</v>
      </c>
      <c r="F1292" s="44">
        <v>5</v>
      </c>
      <c r="G1292" s="42">
        <v>2</v>
      </c>
      <c r="H1292" s="42">
        <v>3</v>
      </c>
      <c r="I1292" s="43">
        <v>94</v>
      </c>
      <c r="J1292" s="44">
        <v>1</v>
      </c>
      <c r="K1292" s="42">
        <v>0</v>
      </c>
      <c r="L1292" s="42">
        <v>1</v>
      </c>
    </row>
    <row r="1293" spans="1:12" s="31" customFormat="1" ht="25.5" customHeight="1">
      <c r="A1293" s="23" t="s">
        <v>32</v>
      </c>
      <c r="B1293" s="24">
        <v>16</v>
      </c>
      <c r="C1293" s="24">
        <v>8</v>
      </c>
      <c r="D1293" s="24">
        <v>8</v>
      </c>
      <c r="E1293" s="25" t="s">
        <v>33</v>
      </c>
      <c r="F1293" s="24">
        <v>13</v>
      </c>
      <c r="G1293" s="24">
        <v>9</v>
      </c>
      <c r="H1293" s="24">
        <v>4</v>
      </c>
      <c r="I1293" s="64" t="s">
        <v>34</v>
      </c>
      <c r="J1293" s="24">
        <v>1</v>
      </c>
      <c r="K1293" s="24">
        <v>0</v>
      </c>
      <c r="L1293" s="24">
        <v>1</v>
      </c>
    </row>
    <row r="1294" spans="1:12" s="97" customFormat="1" ht="15.75" customHeight="1">
      <c r="A1294" s="32">
        <v>25</v>
      </c>
      <c r="B1294" s="33">
        <v>1</v>
      </c>
      <c r="C1294" s="34">
        <v>0</v>
      </c>
      <c r="D1294" s="34">
        <v>1</v>
      </c>
      <c r="E1294" s="35">
        <v>60</v>
      </c>
      <c r="F1294" s="33">
        <v>1</v>
      </c>
      <c r="G1294" s="34">
        <v>1</v>
      </c>
      <c r="H1294" s="34">
        <v>0</v>
      </c>
      <c r="I1294" s="35">
        <v>95</v>
      </c>
      <c r="J1294" s="33">
        <v>0</v>
      </c>
      <c r="K1294" s="34">
        <v>0</v>
      </c>
      <c r="L1294" s="34">
        <v>0</v>
      </c>
    </row>
    <row r="1295" spans="1:12" s="97" customFormat="1" ht="15.75" customHeight="1">
      <c r="A1295" s="32">
        <v>26</v>
      </c>
      <c r="B1295" s="33">
        <v>2</v>
      </c>
      <c r="C1295" s="34">
        <v>0</v>
      </c>
      <c r="D1295" s="34">
        <v>2</v>
      </c>
      <c r="E1295" s="35">
        <v>61</v>
      </c>
      <c r="F1295" s="33">
        <v>5</v>
      </c>
      <c r="G1295" s="34">
        <v>4</v>
      </c>
      <c r="H1295" s="34">
        <v>1</v>
      </c>
      <c r="I1295" s="35">
        <v>96</v>
      </c>
      <c r="J1295" s="33">
        <v>1</v>
      </c>
      <c r="K1295" s="34">
        <v>0</v>
      </c>
      <c r="L1295" s="34">
        <v>1</v>
      </c>
    </row>
    <row r="1296" spans="1:12" s="97" customFormat="1" ht="15.75" customHeight="1">
      <c r="A1296" s="32">
        <v>27</v>
      </c>
      <c r="B1296" s="33">
        <v>3</v>
      </c>
      <c r="C1296" s="34">
        <v>3</v>
      </c>
      <c r="D1296" s="34">
        <v>0</v>
      </c>
      <c r="E1296" s="35">
        <v>62</v>
      </c>
      <c r="F1296" s="33">
        <v>3</v>
      </c>
      <c r="G1296" s="34">
        <v>2</v>
      </c>
      <c r="H1296" s="34">
        <v>1</v>
      </c>
      <c r="I1296" s="35">
        <v>97</v>
      </c>
      <c r="J1296" s="33">
        <v>0</v>
      </c>
      <c r="K1296" s="34">
        <v>0</v>
      </c>
      <c r="L1296" s="34">
        <v>0</v>
      </c>
    </row>
    <row r="1297" spans="1:13" s="97" customFormat="1" ht="15.75" customHeight="1">
      <c r="A1297" s="32">
        <v>28</v>
      </c>
      <c r="B1297" s="33">
        <v>5</v>
      </c>
      <c r="C1297" s="34">
        <v>2</v>
      </c>
      <c r="D1297" s="34">
        <v>3</v>
      </c>
      <c r="E1297" s="35">
        <v>63</v>
      </c>
      <c r="F1297" s="33">
        <v>2</v>
      </c>
      <c r="G1297" s="34">
        <v>1</v>
      </c>
      <c r="H1297" s="34">
        <v>1</v>
      </c>
      <c r="I1297" s="35">
        <v>98</v>
      </c>
      <c r="J1297" s="33">
        <v>0</v>
      </c>
      <c r="K1297" s="34">
        <v>0</v>
      </c>
      <c r="L1297" s="34">
        <v>0</v>
      </c>
    </row>
    <row r="1298" spans="1:13" s="97" customFormat="1" ht="18" customHeight="1">
      <c r="A1298" s="40">
        <v>29</v>
      </c>
      <c r="B1298" s="44">
        <v>5</v>
      </c>
      <c r="C1298" s="42">
        <v>3</v>
      </c>
      <c r="D1298" s="42">
        <v>2</v>
      </c>
      <c r="E1298" s="43">
        <v>64</v>
      </c>
      <c r="F1298" s="44">
        <v>2</v>
      </c>
      <c r="G1298" s="42">
        <v>1</v>
      </c>
      <c r="H1298" s="42">
        <v>1</v>
      </c>
      <c r="I1298" s="35">
        <v>99</v>
      </c>
      <c r="J1298" s="33">
        <v>0</v>
      </c>
      <c r="K1298" s="34">
        <v>0</v>
      </c>
      <c r="L1298" s="34">
        <v>0</v>
      </c>
    </row>
    <row r="1299" spans="1:13" s="31" customFormat="1" ht="25.5" customHeight="1">
      <c r="A1299" s="23" t="s">
        <v>35</v>
      </c>
      <c r="B1299" s="24">
        <v>8</v>
      </c>
      <c r="C1299" s="24">
        <v>4</v>
      </c>
      <c r="D1299" s="24">
        <v>4</v>
      </c>
      <c r="E1299" s="25" t="s">
        <v>36</v>
      </c>
      <c r="F1299" s="24">
        <v>16</v>
      </c>
      <c r="G1299" s="24">
        <v>8</v>
      </c>
      <c r="H1299" s="24">
        <v>8</v>
      </c>
      <c r="I1299" s="68">
        <v>100</v>
      </c>
      <c r="J1299" s="69">
        <v>0</v>
      </c>
      <c r="K1299" s="70">
        <v>0</v>
      </c>
      <c r="L1299" s="70">
        <v>0</v>
      </c>
    </row>
    <row r="1300" spans="1:13" s="97" customFormat="1" ht="15.75" customHeight="1">
      <c r="A1300" s="32">
        <v>30</v>
      </c>
      <c r="B1300" s="33">
        <v>1</v>
      </c>
      <c r="C1300" s="34">
        <v>0</v>
      </c>
      <c r="D1300" s="34">
        <v>1</v>
      </c>
      <c r="E1300" s="35">
        <v>65</v>
      </c>
      <c r="F1300" s="33">
        <v>3</v>
      </c>
      <c r="G1300" s="34">
        <v>0</v>
      </c>
      <c r="H1300" s="34">
        <v>3</v>
      </c>
      <c r="I1300" s="35">
        <v>101</v>
      </c>
      <c r="J1300" s="33">
        <v>0</v>
      </c>
      <c r="K1300" s="34">
        <v>0</v>
      </c>
      <c r="L1300" s="34">
        <v>0</v>
      </c>
    </row>
    <row r="1301" spans="1:13" s="97" customFormat="1" ht="15.75" customHeight="1">
      <c r="A1301" s="32">
        <v>31</v>
      </c>
      <c r="B1301" s="33">
        <v>1</v>
      </c>
      <c r="C1301" s="34">
        <v>1</v>
      </c>
      <c r="D1301" s="34">
        <v>0</v>
      </c>
      <c r="E1301" s="35">
        <v>66</v>
      </c>
      <c r="F1301" s="33">
        <v>3</v>
      </c>
      <c r="G1301" s="34">
        <v>2</v>
      </c>
      <c r="H1301" s="34">
        <v>1</v>
      </c>
      <c r="I1301" s="35">
        <v>102</v>
      </c>
      <c r="J1301" s="33">
        <v>0</v>
      </c>
      <c r="K1301" s="34">
        <v>0</v>
      </c>
      <c r="L1301" s="34">
        <v>0</v>
      </c>
    </row>
    <row r="1302" spans="1:13" s="97" customFormat="1" ht="15.75" customHeight="1">
      <c r="A1302" s="32">
        <v>32</v>
      </c>
      <c r="B1302" s="33">
        <v>3</v>
      </c>
      <c r="C1302" s="34">
        <v>2</v>
      </c>
      <c r="D1302" s="34">
        <v>1</v>
      </c>
      <c r="E1302" s="35">
        <v>67</v>
      </c>
      <c r="F1302" s="33">
        <v>3</v>
      </c>
      <c r="G1302" s="34">
        <v>2</v>
      </c>
      <c r="H1302" s="34">
        <v>1</v>
      </c>
      <c r="I1302" s="35">
        <v>103</v>
      </c>
      <c r="J1302" s="33">
        <v>0</v>
      </c>
      <c r="K1302" s="34">
        <v>0</v>
      </c>
      <c r="L1302" s="34">
        <v>0</v>
      </c>
    </row>
    <row r="1303" spans="1:13" s="97" customFormat="1" ht="15.75" customHeight="1">
      <c r="A1303" s="32">
        <v>33</v>
      </c>
      <c r="B1303" s="33">
        <v>1</v>
      </c>
      <c r="C1303" s="34">
        <v>0</v>
      </c>
      <c r="D1303" s="34">
        <v>1</v>
      </c>
      <c r="E1303" s="35">
        <v>68</v>
      </c>
      <c r="F1303" s="33">
        <v>3</v>
      </c>
      <c r="G1303" s="34">
        <v>1</v>
      </c>
      <c r="H1303" s="34">
        <v>2</v>
      </c>
      <c r="I1303" s="72" t="s">
        <v>37</v>
      </c>
      <c r="J1303" s="44">
        <v>0</v>
      </c>
      <c r="K1303" s="42">
        <v>0</v>
      </c>
      <c r="L1303" s="42">
        <v>0</v>
      </c>
    </row>
    <row r="1304" spans="1:13" s="97" customFormat="1" ht="21" customHeight="1" thickBot="1">
      <c r="A1304" s="74">
        <v>34</v>
      </c>
      <c r="B1304" s="33">
        <v>2</v>
      </c>
      <c r="C1304" s="34">
        <v>1</v>
      </c>
      <c r="D1304" s="34">
        <v>1</v>
      </c>
      <c r="E1304" s="35">
        <v>69</v>
      </c>
      <c r="F1304" s="33">
        <v>4</v>
      </c>
      <c r="G1304" s="34">
        <v>3</v>
      </c>
      <c r="H1304" s="34">
        <v>1</v>
      </c>
      <c r="I1304" s="75" t="s">
        <v>8</v>
      </c>
      <c r="J1304" s="69">
        <v>199</v>
      </c>
      <c r="K1304" s="69">
        <v>99</v>
      </c>
      <c r="L1304" s="69">
        <v>100</v>
      </c>
    </row>
    <row r="1305" spans="1:13" s="106" customFormat="1" ht="24" customHeight="1" thickTop="1" thickBot="1">
      <c r="A1305" s="81" t="s">
        <v>38</v>
      </c>
      <c r="B1305" s="82">
        <v>19</v>
      </c>
      <c r="C1305" s="83">
        <v>13</v>
      </c>
      <c r="D1305" s="83">
        <v>6</v>
      </c>
      <c r="E1305" s="84" t="s">
        <v>39</v>
      </c>
      <c r="F1305" s="83">
        <v>128</v>
      </c>
      <c r="G1305" s="83">
        <v>62</v>
      </c>
      <c r="H1305" s="83">
        <v>66</v>
      </c>
      <c r="I1305" s="85" t="s">
        <v>40</v>
      </c>
      <c r="J1305" s="83">
        <v>52</v>
      </c>
      <c r="K1305" s="83">
        <v>24</v>
      </c>
      <c r="L1305" s="83">
        <v>28</v>
      </c>
    </row>
    <row r="1306" spans="1:13" s="13" customFormat="1" ht="24" customHeight="1" thickBot="1">
      <c r="A1306" s="1"/>
      <c r="B1306" s="2" t="s">
        <v>221</v>
      </c>
      <c r="C1306" s="3"/>
      <c r="D1306" s="4"/>
      <c r="E1306" s="5"/>
      <c r="F1306" s="6"/>
      <c r="G1306" s="96" t="s">
        <v>238</v>
      </c>
      <c r="H1306" s="6"/>
      <c r="I1306" s="5"/>
      <c r="J1306" s="6"/>
      <c r="K1306" s="107" t="s">
        <v>145</v>
      </c>
      <c r="L1306" s="9"/>
      <c r="M1306" s="97" t="s">
        <v>278</v>
      </c>
    </row>
    <row r="1307" spans="1:13" s="22" customFormat="1" ht="21" customHeight="1">
      <c r="A1307" s="14" t="s">
        <v>4</v>
      </c>
      <c r="B1307" s="15" t="s">
        <v>5</v>
      </c>
      <c r="C1307" s="15" t="s">
        <v>6</v>
      </c>
      <c r="D1307" s="16" t="s">
        <v>7</v>
      </c>
      <c r="E1307" s="14" t="s">
        <v>4</v>
      </c>
      <c r="F1307" s="15" t="s">
        <v>5</v>
      </c>
      <c r="G1307" s="15" t="s">
        <v>6</v>
      </c>
      <c r="H1307" s="16" t="s">
        <v>7</v>
      </c>
      <c r="I1307" s="14" t="s">
        <v>4</v>
      </c>
      <c r="J1307" s="15" t="s">
        <v>5</v>
      </c>
      <c r="K1307" s="15" t="s">
        <v>6</v>
      </c>
      <c r="L1307" s="17" t="s">
        <v>7</v>
      </c>
    </row>
    <row r="1308" spans="1:13" s="31" customFormat="1" ht="25.5" customHeight="1">
      <c r="A1308" s="23" t="s">
        <v>9</v>
      </c>
      <c r="B1308" s="24">
        <v>0</v>
      </c>
      <c r="C1308" s="24">
        <v>0</v>
      </c>
      <c r="D1308" s="24">
        <v>0</v>
      </c>
      <c r="E1308" s="25" t="s">
        <v>10</v>
      </c>
      <c r="F1308" s="24">
        <v>7</v>
      </c>
      <c r="G1308" s="24">
        <v>7</v>
      </c>
      <c r="H1308" s="24">
        <v>0</v>
      </c>
      <c r="I1308" s="25" t="s">
        <v>11</v>
      </c>
      <c r="J1308" s="24">
        <v>0</v>
      </c>
      <c r="K1308" s="24">
        <v>0</v>
      </c>
      <c r="L1308" s="24">
        <v>0</v>
      </c>
    </row>
    <row r="1309" spans="1:13" s="97" customFormat="1" ht="15.75" customHeight="1">
      <c r="A1309" s="32">
        <v>0</v>
      </c>
      <c r="B1309" s="33">
        <v>0</v>
      </c>
      <c r="C1309" s="34">
        <v>0</v>
      </c>
      <c r="D1309" s="34">
        <v>0</v>
      </c>
      <c r="E1309" s="35">
        <v>35</v>
      </c>
      <c r="F1309" s="33">
        <v>2</v>
      </c>
      <c r="G1309" s="34">
        <v>2</v>
      </c>
      <c r="H1309" s="34">
        <v>0</v>
      </c>
      <c r="I1309" s="35">
        <v>70</v>
      </c>
      <c r="J1309" s="33">
        <v>0</v>
      </c>
      <c r="K1309" s="34">
        <v>0</v>
      </c>
      <c r="L1309" s="34">
        <v>0</v>
      </c>
    </row>
    <row r="1310" spans="1:13" s="97" customFormat="1" ht="15.75" customHeight="1">
      <c r="A1310" s="32">
        <v>1</v>
      </c>
      <c r="B1310" s="33">
        <v>0</v>
      </c>
      <c r="C1310" s="34">
        <v>0</v>
      </c>
      <c r="D1310" s="34">
        <v>0</v>
      </c>
      <c r="E1310" s="35">
        <v>36</v>
      </c>
      <c r="F1310" s="33">
        <v>2</v>
      </c>
      <c r="G1310" s="34">
        <v>2</v>
      </c>
      <c r="H1310" s="34">
        <v>0</v>
      </c>
      <c r="I1310" s="35">
        <v>71</v>
      </c>
      <c r="J1310" s="33">
        <v>0</v>
      </c>
      <c r="K1310" s="34">
        <v>0</v>
      </c>
      <c r="L1310" s="34">
        <v>0</v>
      </c>
    </row>
    <row r="1311" spans="1:13" s="97" customFormat="1" ht="15.75" customHeight="1">
      <c r="A1311" s="32">
        <v>2</v>
      </c>
      <c r="B1311" s="33">
        <v>0</v>
      </c>
      <c r="C1311" s="34">
        <v>0</v>
      </c>
      <c r="D1311" s="34">
        <v>0</v>
      </c>
      <c r="E1311" s="35">
        <v>37</v>
      </c>
      <c r="F1311" s="33">
        <v>2</v>
      </c>
      <c r="G1311" s="34">
        <v>2</v>
      </c>
      <c r="H1311" s="34">
        <v>0</v>
      </c>
      <c r="I1311" s="35">
        <v>72</v>
      </c>
      <c r="J1311" s="33">
        <v>0</v>
      </c>
      <c r="K1311" s="34">
        <v>0</v>
      </c>
      <c r="L1311" s="34">
        <v>0</v>
      </c>
    </row>
    <row r="1312" spans="1:13" s="97" customFormat="1" ht="15.75" customHeight="1">
      <c r="A1312" s="32">
        <v>3</v>
      </c>
      <c r="B1312" s="33">
        <v>0</v>
      </c>
      <c r="C1312" s="34">
        <v>0</v>
      </c>
      <c r="D1312" s="34">
        <v>0</v>
      </c>
      <c r="E1312" s="35">
        <v>38</v>
      </c>
      <c r="F1312" s="33">
        <v>0</v>
      </c>
      <c r="G1312" s="34">
        <v>0</v>
      </c>
      <c r="H1312" s="34">
        <v>0</v>
      </c>
      <c r="I1312" s="35">
        <v>73</v>
      </c>
      <c r="J1312" s="33">
        <v>0</v>
      </c>
      <c r="K1312" s="34">
        <v>0</v>
      </c>
      <c r="L1312" s="34">
        <v>0</v>
      </c>
    </row>
    <row r="1313" spans="1:12" s="97" customFormat="1" ht="18" customHeight="1">
      <c r="A1313" s="40">
        <v>4</v>
      </c>
      <c r="B1313" s="41">
        <v>0</v>
      </c>
      <c r="C1313" s="42">
        <v>0</v>
      </c>
      <c r="D1313" s="42">
        <v>0</v>
      </c>
      <c r="E1313" s="43">
        <v>39</v>
      </c>
      <c r="F1313" s="44">
        <v>1</v>
      </c>
      <c r="G1313" s="42">
        <v>1</v>
      </c>
      <c r="H1313" s="42">
        <v>0</v>
      </c>
      <c r="I1313" s="43">
        <v>74</v>
      </c>
      <c r="J1313" s="44">
        <v>0</v>
      </c>
      <c r="K1313" s="42">
        <v>0</v>
      </c>
      <c r="L1313" s="42">
        <v>0</v>
      </c>
    </row>
    <row r="1314" spans="1:12" s="31" customFormat="1" ht="25.5" customHeight="1">
      <c r="A1314" s="23" t="s">
        <v>13</v>
      </c>
      <c r="B1314" s="24">
        <v>0</v>
      </c>
      <c r="C1314" s="24">
        <v>0</v>
      </c>
      <c r="D1314" s="24">
        <v>0</v>
      </c>
      <c r="E1314" s="25" t="s">
        <v>14</v>
      </c>
      <c r="F1314" s="24">
        <v>4</v>
      </c>
      <c r="G1314" s="24">
        <v>4</v>
      </c>
      <c r="H1314" s="24">
        <v>0</v>
      </c>
      <c r="I1314" s="25" t="s">
        <v>15</v>
      </c>
      <c r="J1314" s="24">
        <v>0</v>
      </c>
      <c r="K1314" s="24">
        <v>0</v>
      </c>
      <c r="L1314" s="24">
        <v>0</v>
      </c>
    </row>
    <row r="1315" spans="1:12" s="97" customFormat="1" ht="15.75" customHeight="1">
      <c r="A1315" s="32">
        <v>5</v>
      </c>
      <c r="B1315" s="33">
        <v>0</v>
      </c>
      <c r="C1315" s="34">
        <v>0</v>
      </c>
      <c r="D1315" s="34">
        <v>0</v>
      </c>
      <c r="E1315" s="35">
        <v>40</v>
      </c>
      <c r="F1315" s="33">
        <v>1</v>
      </c>
      <c r="G1315" s="34">
        <v>1</v>
      </c>
      <c r="H1315" s="34">
        <v>0</v>
      </c>
      <c r="I1315" s="35">
        <v>75</v>
      </c>
      <c r="J1315" s="33">
        <v>0</v>
      </c>
      <c r="K1315" s="34">
        <v>0</v>
      </c>
      <c r="L1315" s="34">
        <v>0</v>
      </c>
    </row>
    <row r="1316" spans="1:12" s="97" customFormat="1" ht="15.75" customHeight="1">
      <c r="A1316" s="32">
        <v>6</v>
      </c>
      <c r="B1316" s="33">
        <v>0</v>
      </c>
      <c r="C1316" s="34">
        <v>0</v>
      </c>
      <c r="D1316" s="34">
        <v>0</v>
      </c>
      <c r="E1316" s="35">
        <v>41</v>
      </c>
      <c r="F1316" s="33">
        <v>1</v>
      </c>
      <c r="G1316" s="34">
        <v>1</v>
      </c>
      <c r="H1316" s="34">
        <v>0</v>
      </c>
      <c r="I1316" s="35">
        <v>76</v>
      </c>
      <c r="J1316" s="33">
        <v>0</v>
      </c>
      <c r="K1316" s="34">
        <v>0</v>
      </c>
      <c r="L1316" s="34">
        <v>0</v>
      </c>
    </row>
    <row r="1317" spans="1:12" s="97" customFormat="1" ht="15.75" customHeight="1">
      <c r="A1317" s="32">
        <v>7</v>
      </c>
      <c r="B1317" s="33">
        <v>0</v>
      </c>
      <c r="C1317" s="34">
        <v>0</v>
      </c>
      <c r="D1317" s="34">
        <v>0</v>
      </c>
      <c r="E1317" s="35">
        <v>42</v>
      </c>
      <c r="F1317" s="33">
        <v>0</v>
      </c>
      <c r="G1317" s="34">
        <v>0</v>
      </c>
      <c r="H1317" s="34">
        <v>0</v>
      </c>
      <c r="I1317" s="35">
        <v>77</v>
      </c>
      <c r="J1317" s="33">
        <v>0</v>
      </c>
      <c r="K1317" s="34">
        <v>0</v>
      </c>
      <c r="L1317" s="34">
        <v>0</v>
      </c>
    </row>
    <row r="1318" spans="1:12" s="97" customFormat="1" ht="15.75" customHeight="1">
      <c r="A1318" s="32">
        <v>8</v>
      </c>
      <c r="B1318" s="33">
        <v>0</v>
      </c>
      <c r="C1318" s="34">
        <v>0</v>
      </c>
      <c r="D1318" s="34">
        <v>0</v>
      </c>
      <c r="E1318" s="35">
        <v>43</v>
      </c>
      <c r="F1318" s="33">
        <v>1</v>
      </c>
      <c r="G1318" s="34">
        <v>1</v>
      </c>
      <c r="H1318" s="34">
        <v>0</v>
      </c>
      <c r="I1318" s="35">
        <v>78</v>
      </c>
      <c r="J1318" s="33">
        <v>0</v>
      </c>
      <c r="K1318" s="34">
        <v>0</v>
      </c>
      <c r="L1318" s="34">
        <v>0</v>
      </c>
    </row>
    <row r="1319" spans="1:12" s="97" customFormat="1" ht="18" customHeight="1">
      <c r="A1319" s="40">
        <v>9</v>
      </c>
      <c r="B1319" s="44">
        <v>0</v>
      </c>
      <c r="C1319" s="42">
        <v>0</v>
      </c>
      <c r="D1319" s="42">
        <v>0</v>
      </c>
      <c r="E1319" s="43">
        <v>44</v>
      </c>
      <c r="F1319" s="44">
        <v>1</v>
      </c>
      <c r="G1319" s="42">
        <v>1</v>
      </c>
      <c r="H1319" s="42">
        <v>0</v>
      </c>
      <c r="I1319" s="43">
        <v>79</v>
      </c>
      <c r="J1319" s="44">
        <v>0</v>
      </c>
      <c r="K1319" s="42">
        <v>0</v>
      </c>
      <c r="L1319" s="42">
        <v>0</v>
      </c>
    </row>
    <row r="1320" spans="1:12" s="31" customFormat="1" ht="25.5" customHeight="1">
      <c r="A1320" s="23" t="s">
        <v>23</v>
      </c>
      <c r="B1320" s="24">
        <v>0</v>
      </c>
      <c r="C1320" s="24">
        <v>0</v>
      </c>
      <c r="D1320" s="24">
        <v>0</v>
      </c>
      <c r="E1320" s="25" t="s">
        <v>24</v>
      </c>
      <c r="F1320" s="24">
        <v>3</v>
      </c>
      <c r="G1320" s="24">
        <v>3</v>
      </c>
      <c r="H1320" s="24">
        <v>0</v>
      </c>
      <c r="I1320" s="25" t="s">
        <v>25</v>
      </c>
      <c r="J1320" s="24">
        <v>0</v>
      </c>
      <c r="K1320" s="24">
        <v>0</v>
      </c>
      <c r="L1320" s="24">
        <v>0</v>
      </c>
    </row>
    <row r="1321" spans="1:12" s="97" customFormat="1" ht="15.75" customHeight="1">
      <c r="A1321" s="32">
        <v>10</v>
      </c>
      <c r="B1321" s="33">
        <v>0</v>
      </c>
      <c r="C1321" s="34">
        <v>0</v>
      </c>
      <c r="D1321" s="34">
        <v>0</v>
      </c>
      <c r="E1321" s="35">
        <v>45</v>
      </c>
      <c r="F1321" s="33">
        <v>0</v>
      </c>
      <c r="G1321" s="34">
        <v>0</v>
      </c>
      <c r="H1321" s="34">
        <v>0</v>
      </c>
      <c r="I1321" s="35">
        <v>80</v>
      </c>
      <c r="J1321" s="33">
        <v>0</v>
      </c>
      <c r="K1321" s="34">
        <v>0</v>
      </c>
      <c r="L1321" s="34">
        <v>0</v>
      </c>
    </row>
    <row r="1322" spans="1:12" s="97" customFormat="1" ht="15.75" customHeight="1">
      <c r="A1322" s="32">
        <v>11</v>
      </c>
      <c r="B1322" s="33">
        <v>0</v>
      </c>
      <c r="C1322" s="34">
        <v>0</v>
      </c>
      <c r="D1322" s="34">
        <v>0</v>
      </c>
      <c r="E1322" s="35">
        <v>46</v>
      </c>
      <c r="F1322" s="33">
        <v>1</v>
      </c>
      <c r="G1322" s="34">
        <v>1</v>
      </c>
      <c r="H1322" s="34">
        <v>0</v>
      </c>
      <c r="I1322" s="35">
        <v>81</v>
      </c>
      <c r="J1322" s="33">
        <v>0</v>
      </c>
      <c r="K1322" s="34">
        <v>0</v>
      </c>
      <c r="L1322" s="34">
        <v>0</v>
      </c>
    </row>
    <row r="1323" spans="1:12" s="97" customFormat="1" ht="15.75" customHeight="1">
      <c r="A1323" s="32">
        <v>12</v>
      </c>
      <c r="B1323" s="33">
        <v>0</v>
      </c>
      <c r="C1323" s="34">
        <v>0</v>
      </c>
      <c r="D1323" s="34">
        <v>0</v>
      </c>
      <c r="E1323" s="35">
        <v>47</v>
      </c>
      <c r="F1323" s="33">
        <v>2</v>
      </c>
      <c r="G1323" s="34">
        <v>2</v>
      </c>
      <c r="H1323" s="34">
        <v>0</v>
      </c>
      <c r="I1323" s="35">
        <v>82</v>
      </c>
      <c r="J1323" s="33">
        <v>0</v>
      </c>
      <c r="K1323" s="34">
        <v>0</v>
      </c>
      <c r="L1323" s="34">
        <v>0</v>
      </c>
    </row>
    <row r="1324" spans="1:12" s="97" customFormat="1" ht="15.75" customHeight="1">
      <c r="A1324" s="32">
        <v>13</v>
      </c>
      <c r="B1324" s="33">
        <v>0</v>
      </c>
      <c r="C1324" s="34">
        <v>0</v>
      </c>
      <c r="D1324" s="34">
        <v>0</v>
      </c>
      <c r="E1324" s="35">
        <v>48</v>
      </c>
      <c r="F1324" s="33">
        <v>0</v>
      </c>
      <c r="G1324" s="34">
        <v>0</v>
      </c>
      <c r="H1324" s="34">
        <v>0</v>
      </c>
      <c r="I1324" s="35">
        <v>83</v>
      </c>
      <c r="J1324" s="33">
        <v>0</v>
      </c>
      <c r="K1324" s="34">
        <v>0</v>
      </c>
      <c r="L1324" s="34">
        <v>0</v>
      </c>
    </row>
    <row r="1325" spans="1:12" s="97" customFormat="1" ht="18" customHeight="1">
      <c r="A1325" s="40">
        <v>14</v>
      </c>
      <c r="B1325" s="44">
        <v>0</v>
      </c>
      <c r="C1325" s="42">
        <v>0</v>
      </c>
      <c r="D1325" s="42">
        <v>0</v>
      </c>
      <c r="E1325" s="43">
        <v>49</v>
      </c>
      <c r="F1325" s="44">
        <v>0</v>
      </c>
      <c r="G1325" s="42">
        <v>0</v>
      </c>
      <c r="H1325" s="42">
        <v>0</v>
      </c>
      <c r="I1325" s="43">
        <v>84</v>
      </c>
      <c r="J1325" s="44">
        <v>0</v>
      </c>
      <c r="K1325" s="42">
        <v>0</v>
      </c>
      <c r="L1325" s="42">
        <v>0</v>
      </c>
    </row>
    <row r="1326" spans="1:12" s="31" customFormat="1" ht="25.5" customHeight="1">
      <c r="A1326" s="23" t="s">
        <v>26</v>
      </c>
      <c r="B1326" s="24">
        <v>19</v>
      </c>
      <c r="C1326" s="24">
        <v>15</v>
      </c>
      <c r="D1326" s="24">
        <v>4</v>
      </c>
      <c r="E1326" s="25" t="s">
        <v>27</v>
      </c>
      <c r="F1326" s="24">
        <v>0</v>
      </c>
      <c r="G1326" s="24">
        <v>0</v>
      </c>
      <c r="H1326" s="24">
        <v>0</v>
      </c>
      <c r="I1326" s="25" t="s">
        <v>28</v>
      </c>
      <c r="J1326" s="24">
        <v>0</v>
      </c>
      <c r="K1326" s="24">
        <v>0</v>
      </c>
      <c r="L1326" s="24">
        <v>0</v>
      </c>
    </row>
    <row r="1327" spans="1:12" s="97" customFormat="1" ht="15.75" customHeight="1">
      <c r="A1327" s="32">
        <v>15</v>
      </c>
      <c r="B1327" s="33">
        <v>0</v>
      </c>
      <c r="C1327" s="34">
        <v>0</v>
      </c>
      <c r="D1327" s="34">
        <v>0</v>
      </c>
      <c r="E1327" s="35">
        <v>50</v>
      </c>
      <c r="F1327" s="33">
        <v>0</v>
      </c>
      <c r="G1327" s="34">
        <v>0</v>
      </c>
      <c r="H1327" s="34">
        <v>0</v>
      </c>
      <c r="I1327" s="35">
        <v>85</v>
      </c>
      <c r="J1327" s="33">
        <v>0</v>
      </c>
      <c r="K1327" s="34">
        <v>0</v>
      </c>
      <c r="L1327" s="34">
        <v>0</v>
      </c>
    </row>
    <row r="1328" spans="1:12" s="97" customFormat="1" ht="15.75" customHeight="1">
      <c r="A1328" s="32">
        <v>16</v>
      </c>
      <c r="B1328" s="33">
        <v>0</v>
      </c>
      <c r="C1328" s="34">
        <v>0</v>
      </c>
      <c r="D1328" s="34">
        <v>0</v>
      </c>
      <c r="E1328" s="35">
        <v>51</v>
      </c>
      <c r="F1328" s="33">
        <v>0</v>
      </c>
      <c r="G1328" s="34">
        <v>0</v>
      </c>
      <c r="H1328" s="34">
        <v>0</v>
      </c>
      <c r="I1328" s="35">
        <v>86</v>
      </c>
      <c r="J1328" s="33">
        <v>0</v>
      </c>
      <c r="K1328" s="34">
        <v>0</v>
      </c>
      <c r="L1328" s="34">
        <v>0</v>
      </c>
    </row>
    <row r="1329" spans="1:12" s="97" customFormat="1" ht="15.75" customHeight="1">
      <c r="A1329" s="32">
        <v>17</v>
      </c>
      <c r="B1329" s="33">
        <v>0</v>
      </c>
      <c r="C1329" s="34">
        <v>0</v>
      </c>
      <c r="D1329" s="34">
        <v>0</v>
      </c>
      <c r="E1329" s="35">
        <v>52</v>
      </c>
      <c r="F1329" s="33">
        <v>0</v>
      </c>
      <c r="G1329" s="34">
        <v>0</v>
      </c>
      <c r="H1329" s="34">
        <v>0</v>
      </c>
      <c r="I1329" s="35">
        <v>87</v>
      </c>
      <c r="J1329" s="33">
        <v>0</v>
      </c>
      <c r="K1329" s="34">
        <v>0</v>
      </c>
      <c r="L1329" s="34">
        <v>0</v>
      </c>
    </row>
    <row r="1330" spans="1:12" s="97" customFormat="1" ht="15.75" customHeight="1">
      <c r="A1330" s="32">
        <v>18</v>
      </c>
      <c r="B1330" s="33">
        <v>6</v>
      </c>
      <c r="C1330" s="34">
        <v>6</v>
      </c>
      <c r="D1330" s="34">
        <v>0</v>
      </c>
      <c r="E1330" s="35">
        <v>53</v>
      </c>
      <c r="F1330" s="33">
        <v>0</v>
      </c>
      <c r="G1330" s="34">
        <v>0</v>
      </c>
      <c r="H1330" s="34">
        <v>0</v>
      </c>
      <c r="I1330" s="35">
        <v>88</v>
      </c>
      <c r="J1330" s="33">
        <v>0</v>
      </c>
      <c r="K1330" s="34">
        <v>0</v>
      </c>
      <c r="L1330" s="34">
        <v>0</v>
      </c>
    </row>
    <row r="1331" spans="1:12" s="97" customFormat="1" ht="18" customHeight="1">
      <c r="A1331" s="40">
        <v>19</v>
      </c>
      <c r="B1331" s="44">
        <v>13</v>
      </c>
      <c r="C1331" s="42">
        <v>9</v>
      </c>
      <c r="D1331" s="42">
        <v>4</v>
      </c>
      <c r="E1331" s="43">
        <v>54</v>
      </c>
      <c r="F1331" s="44">
        <v>0</v>
      </c>
      <c r="G1331" s="42">
        <v>0</v>
      </c>
      <c r="H1331" s="42">
        <v>0</v>
      </c>
      <c r="I1331" s="43">
        <v>89</v>
      </c>
      <c r="J1331" s="44">
        <v>0</v>
      </c>
      <c r="K1331" s="42">
        <v>0</v>
      </c>
      <c r="L1331" s="42">
        <v>0</v>
      </c>
    </row>
    <row r="1332" spans="1:12" s="31" customFormat="1" ht="25.5" customHeight="1">
      <c r="A1332" s="23" t="s">
        <v>29</v>
      </c>
      <c r="B1332" s="24">
        <v>122</v>
      </c>
      <c r="C1332" s="24">
        <v>108</v>
      </c>
      <c r="D1332" s="24">
        <v>14</v>
      </c>
      <c r="E1332" s="25" t="s">
        <v>30</v>
      </c>
      <c r="F1332" s="24">
        <v>0</v>
      </c>
      <c r="G1332" s="24">
        <v>0</v>
      </c>
      <c r="H1332" s="24">
        <v>0</v>
      </c>
      <c r="I1332" s="25" t="s">
        <v>31</v>
      </c>
      <c r="J1332" s="24">
        <v>0</v>
      </c>
      <c r="K1332" s="24">
        <v>0</v>
      </c>
      <c r="L1332" s="24">
        <v>0</v>
      </c>
    </row>
    <row r="1333" spans="1:12" s="97" customFormat="1" ht="15.75" customHeight="1">
      <c r="A1333" s="32">
        <v>20</v>
      </c>
      <c r="B1333" s="33">
        <v>9</v>
      </c>
      <c r="C1333" s="34">
        <v>7</v>
      </c>
      <c r="D1333" s="34">
        <v>2</v>
      </c>
      <c r="E1333" s="35">
        <v>55</v>
      </c>
      <c r="F1333" s="33">
        <v>0</v>
      </c>
      <c r="G1333" s="34">
        <v>0</v>
      </c>
      <c r="H1333" s="34">
        <v>0</v>
      </c>
      <c r="I1333" s="35">
        <v>90</v>
      </c>
      <c r="J1333" s="33">
        <v>0</v>
      </c>
      <c r="K1333" s="34">
        <v>0</v>
      </c>
      <c r="L1333" s="34">
        <v>0</v>
      </c>
    </row>
    <row r="1334" spans="1:12" s="97" customFormat="1" ht="15.75" customHeight="1">
      <c r="A1334" s="32">
        <v>21</v>
      </c>
      <c r="B1334" s="33">
        <v>17</v>
      </c>
      <c r="C1334" s="34">
        <v>11</v>
      </c>
      <c r="D1334" s="34">
        <v>6</v>
      </c>
      <c r="E1334" s="35">
        <v>56</v>
      </c>
      <c r="F1334" s="33">
        <v>0</v>
      </c>
      <c r="G1334" s="34">
        <v>0</v>
      </c>
      <c r="H1334" s="34">
        <v>0</v>
      </c>
      <c r="I1334" s="35">
        <v>91</v>
      </c>
      <c r="J1334" s="33">
        <v>0</v>
      </c>
      <c r="K1334" s="34">
        <v>0</v>
      </c>
      <c r="L1334" s="34">
        <v>0</v>
      </c>
    </row>
    <row r="1335" spans="1:12" s="97" customFormat="1" ht="15.75" customHeight="1">
      <c r="A1335" s="32">
        <v>22</v>
      </c>
      <c r="B1335" s="33">
        <v>26</v>
      </c>
      <c r="C1335" s="34">
        <v>23</v>
      </c>
      <c r="D1335" s="34">
        <v>3</v>
      </c>
      <c r="E1335" s="35">
        <v>57</v>
      </c>
      <c r="F1335" s="33">
        <v>0</v>
      </c>
      <c r="G1335" s="34">
        <v>0</v>
      </c>
      <c r="H1335" s="34">
        <v>0</v>
      </c>
      <c r="I1335" s="35">
        <v>92</v>
      </c>
      <c r="J1335" s="33">
        <v>0</v>
      </c>
      <c r="K1335" s="34">
        <v>0</v>
      </c>
      <c r="L1335" s="34">
        <v>0</v>
      </c>
    </row>
    <row r="1336" spans="1:12" s="97" customFormat="1" ht="15.75" customHeight="1">
      <c r="A1336" s="32">
        <v>23</v>
      </c>
      <c r="B1336" s="33">
        <v>43</v>
      </c>
      <c r="C1336" s="34">
        <v>42</v>
      </c>
      <c r="D1336" s="34">
        <v>1</v>
      </c>
      <c r="E1336" s="35">
        <v>58</v>
      </c>
      <c r="F1336" s="33">
        <v>0</v>
      </c>
      <c r="G1336" s="34">
        <v>0</v>
      </c>
      <c r="H1336" s="34">
        <v>0</v>
      </c>
      <c r="I1336" s="35">
        <v>93</v>
      </c>
      <c r="J1336" s="33">
        <v>0</v>
      </c>
      <c r="K1336" s="34">
        <v>0</v>
      </c>
      <c r="L1336" s="34">
        <v>0</v>
      </c>
    </row>
    <row r="1337" spans="1:12" s="97" customFormat="1" ht="18" customHeight="1">
      <c r="A1337" s="40">
        <v>24</v>
      </c>
      <c r="B1337" s="44">
        <v>27</v>
      </c>
      <c r="C1337" s="42">
        <v>25</v>
      </c>
      <c r="D1337" s="42">
        <v>2</v>
      </c>
      <c r="E1337" s="43">
        <v>59</v>
      </c>
      <c r="F1337" s="44">
        <v>0</v>
      </c>
      <c r="G1337" s="42">
        <v>0</v>
      </c>
      <c r="H1337" s="42">
        <v>0</v>
      </c>
      <c r="I1337" s="43">
        <v>94</v>
      </c>
      <c r="J1337" s="44">
        <v>0</v>
      </c>
      <c r="K1337" s="42">
        <v>0</v>
      </c>
      <c r="L1337" s="42">
        <v>0</v>
      </c>
    </row>
    <row r="1338" spans="1:12" s="31" customFormat="1" ht="25.5" customHeight="1">
      <c r="A1338" s="23" t="s">
        <v>32</v>
      </c>
      <c r="B1338" s="24">
        <v>97</v>
      </c>
      <c r="C1338" s="24">
        <v>84</v>
      </c>
      <c r="D1338" s="24">
        <v>13</v>
      </c>
      <c r="E1338" s="25" t="s">
        <v>33</v>
      </c>
      <c r="F1338" s="24">
        <v>0</v>
      </c>
      <c r="G1338" s="24">
        <v>0</v>
      </c>
      <c r="H1338" s="24">
        <v>0</v>
      </c>
      <c r="I1338" s="64" t="s">
        <v>34</v>
      </c>
      <c r="J1338" s="24">
        <v>0</v>
      </c>
      <c r="K1338" s="24">
        <v>0</v>
      </c>
      <c r="L1338" s="24">
        <v>0</v>
      </c>
    </row>
    <row r="1339" spans="1:12" s="97" customFormat="1" ht="15.75" customHeight="1">
      <c r="A1339" s="32">
        <v>25</v>
      </c>
      <c r="B1339" s="33">
        <v>28</v>
      </c>
      <c r="C1339" s="34">
        <v>26</v>
      </c>
      <c r="D1339" s="34">
        <v>2</v>
      </c>
      <c r="E1339" s="35">
        <v>60</v>
      </c>
      <c r="F1339" s="33">
        <v>0</v>
      </c>
      <c r="G1339" s="34">
        <v>0</v>
      </c>
      <c r="H1339" s="34">
        <v>0</v>
      </c>
      <c r="I1339" s="35">
        <v>95</v>
      </c>
      <c r="J1339" s="33">
        <v>0</v>
      </c>
      <c r="K1339" s="34">
        <v>0</v>
      </c>
      <c r="L1339" s="34">
        <v>0</v>
      </c>
    </row>
    <row r="1340" spans="1:12" s="97" customFormat="1" ht="15.75" customHeight="1">
      <c r="A1340" s="32">
        <v>26</v>
      </c>
      <c r="B1340" s="33">
        <v>27</v>
      </c>
      <c r="C1340" s="34">
        <v>21</v>
      </c>
      <c r="D1340" s="34">
        <v>6</v>
      </c>
      <c r="E1340" s="35">
        <v>61</v>
      </c>
      <c r="F1340" s="33">
        <v>0</v>
      </c>
      <c r="G1340" s="34">
        <v>0</v>
      </c>
      <c r="H1340" s="34">
        <v>0</v>
      </c>
      <c r="I1340" s="35">
        <v>96</v>
      </c>
      <c r="J1340" s="33">
        <v>0</v>
      </c>
      <c r="K1340" s="34">
        <v>0</v>
      </c>
      <c r="L1340" s="34">
        <v>0</v>
      </c>
    </row>
    <row r="1341" spans="1:12" s="97" customFormat="1" ht="15.75" customHeight="1">
      <c r="A1341" s="32">
        <v>27</v>
      </c>
      <c r="B1341" s="33">
        <v>22</v>
      </c>
      <c r="C1341" s="34">
        <v>21</v>
      </c>
      <c r="D1341" s="34">
        <v>1</v>
      </c>
      <c r="E1341" s="35">
        <v>62</v>
      </c>
      <c r="F1341" s="33">
        <v>0</v>
      </c>
      <c r="G1341" s="34">
        <v>0</v>
      </c>
      <c r="H1341" s="34">
        <v>0</v>
      </c>
      <c r="I1341" s="35">
        <v>97</v>
      </c>
      <c r="J1341" s="33">
        <v>0</v>
      </c>
      <c r="K1341" s="34">
        <v>0</v>
      </c>
      <c r="L1341" s="34">
        <v>0</v>
      </c>
    </row>
    <row r="1342" spans="1:12" s="97" customFormat="1" ht="15.75" customHeight="1">
      <c r="A1342" s="32">
        <v>28</v>
      </c>
      <c r="B1342" s="33">
        <v>13</v>
      </c>
      <c r="C1342" s="34">
        <v>11</v>
      </c>
      <c r="D1342" s="34">
        <v>2</v>
      </c>
      <c r="E1342" s="35">
        <v>63</v>
      </c>
      <c r="F1342" s="33">
        <v>0</v>
      </c>
      <c r="G1342" s="34">
        <v>0</v>
      </c>
      <c r="H1342" s="34">
        <v>0</v>
      </c>
      <c r="I1342" s="35">
        <v>98</v>
      </c>
      <c r="J1342" s="33">
        <v>0</v>
      </c>
      <c r="K1342" s="34">
        <v>0</v>
      </c>
      <c r="L1342" s="34">
        <v>0</v>
      </c>
    </row>
    <row r="1343" spans="1:12" s="97" customFormat="1" ht="18" customHeight="1">
      <c r="A1343" s="40">
        <v>29</v>
      </c>
      <c r="B1343" s="44">
        <v>7</v>
      </c>
      <c r="C1343" s="42">
        <v>5</v>
      </c>
      <c r="D1343" s="42">
        <v>2</v>
      </c>
      <c r="E1343" s="43">
        <v>64</v>
      </c>
      <c r="F1343" s="44">
        <v>0</v>
      </c>
      <c r="G1343" s="42">
        <v>0</v>
      </c>
      <c r="H1343" s="42">
        <v>0</v>
      </c>
      <c r="I1343" s="35">
        <v>99</v>
      </c>
      <c r="J1343" s="33">
        <v>0</v>
      </c>
      <c r="K1343" s="34">
        <v>0</v>
      </c>
      <c r="L1343" s="34">
        <v>0</v>
      </c>
    </row>
    <row r="1344" spans="1:12" s="31" customFormat="1" ht="25.5" customHeight="1">
      <c r="A1344" s="23" t="s">
        <v>35</v>
      </c>
      <c r="B1344" s="24">
        <v>21</v>
      </c>
      <c r="C1344" s="24">
        <v>19</v>
      </c>
      <c r="D1344" s="24">
        <v>2</v>
      </c>
      <c r="E1344" s="25" t="s">
        <v>36</v>
      </c>
      <c r="F1344" s="24">
        <v>0</v>
      </c>
      <c r="G1344" s="24">
        <v>0</v>
      </c>
      <c r="H1344" s="24">
        <v>0</v>
      </c>
      <c r="I1344" s="68">
        <v>100</v>
      </c>
      <c r="J1344" s="69">
        <v>0</v>
      </c>
      <c r="K1344" s="70">
        <v>0</v>
      </c>
      <c r="L1344" s="70">
        <v>0</v>
      </c>
    </row>
    <row r="1345" spans="1:13" s="97" customFormat="1" ht="15.75" customHeight="1">
      <c r="A1345" s="32">
        <v>30</v>
      </c>
      <c r="B1345" s="33">
        <v>3</v>
      </c>
      <c r="C1345" s="34">
        <v>2</v>
      </c>
      <c r="D1345" s="34">
        <v>1</v>
      </c>
      <c r="E1345" s="35">
        <v>65</v>
      </c>
      <c r="F1345" s="33">
        <v>0</v>
      </c>
      <c r="G1345" s="34">
        <v>0</v>
      </c>
      <c r="H1345" s="34">
        <v>0</v>
      </c>
      <c r="I1345" s="35">
        <v>101</v>
      </c>
      <c r="J1345" s="33">
        <v>0</v>
      </c>
      <c r="K1345" s="34">
        <v>0</v>
      </c>
      <c r="L1345" s="34">
        <v>0</v>
      </c>
    </row>
    <row r="1346" spans="1:13" s="97" customFormat="1" ht="15.75" customHeight="1">
      <c r="A1346" s="32">
        <v>31</v>
      </c>
      <c r="B1346" s="33">
        <v>5</v>
      </c>
      <c r="C1346" s="34">
        <v>4</v>
      </c>
      <c r="D1346" s="34">
        <v>1</v>
      </c>
      <c r="E1346" s="35">
        <v>66</v>
      </c>
      <c r="F1346" s="33">
        <v>0</v>
      </c>
      <c r="G1346" s="34">
        <v>0</v>
      </c>
      <c r="H1346" s="34">
        <v>0</v>
      </c>
      <c r="I1346" s="35">
        <v>102</v>
      </c>
      <c r="J1346" s="33">
        <v>0</v>
      </c>
      <c r="K1346" s="34">
        <v>0</v>
      </c>
      <c r="L1346" s="34">
        <v>0</v>
      </c>
    </row>
    <row r="1347" spans="1:13" s="97" customFormat="1" ht="15.75" customHeight="1">
      <c r="A1347" s="32">
        <v>32</v>
      </c>
      <c r="B1347" s="33">
        <v>7</v>
      </c>
      <c r="C1347" s="34">
        <v>7</v>
      </c>
      <c r="D1347" s="34">
        <v>0</v>
      </c>
      <c r="E1347" s="35">
        <v>67</v>
      </c>
      <c r="F1347" s="33">
        <v>0</v>
      </c>
      <c r="G1347" s="34">
        <v>0</v>
      </c>
      <c r="H1347" s="34">
        <v>0</v>
      </c>
      <c r="I1347" s="35">
        <v>103</v>
      </c>
      <c r="J1347" s="33">
        <v>0</v>
      </c>
      <c r="K1347" s="34">
        <v>0</v>
      </c>
      <c r="L1347" s="34">
        <v>0</v>
      </c>
    </row>
    <row r="1348" spans="1:13" s="97" customFormat="1" ht="15.75" customHeight="1">
      <c r="A1348" s="32">
        <v>33</v>
      </c>
      <c r="B1348" s="33">
        <v>3</v>
      </c>
      <c r="C1348" s="34">
        <v>3</v>
      </c>
      <c r="D1348" s="34">
        <v>0</v>
      </c>
      <c r="E1348" s="35">
        <v>68</v>
      </c>
      <c r="F1348" s="33">
        <v>0</v>
      </c>
      <c r="G1348" s="34">
        <v>0</v>
      </c>
      <c r="H1348" s="34">
        <v>0</v>
      </c>
      <c r="I1348" s="72" t="s">
        <v>37</v>
      </c>
      <c r="J1348" s="44">
        <v>0</v>
      </c>
      <c r="K1348" s="42">
        <v>0</v>
      </c>
      <c r="L1348" s="42">
        <v>0</v>
      </c>
    </row>
    <row r="1349" spans="1:13" s="97" customFormat="1" ht="21" customHeight="1" thickBot="1">
      <c r="A1349" s="74">
        <v>34</v>
      </c>
      <c r="B1349" s="33">
        <v>3</v>
      </c>
      <c r="C1349" s="34">
        <v>3</v>
      </c>
      <c r="D1349" s="34">
        <v>0</v>
      </c>
      <c r="E1349" s="35">
        <v>69</v>
      </c>
      <c r="F1349" s="33">
        <v>0</v>
      </c>
      <c r="G1349" s="34">
        <v>0</v>
      </c>
      <c r="H1349" s="34">
        <v>0</v>
      </c>
      <c r="I1349" s="75" t="s">
        <v>8</v>
      </c>
      <c r="J1349" s="69">
        <v>273</v>
      </c>
      <c r="K1349" s="69">
        <v>240</v>
      </c>
      <c r="L1349" s="69">
        <v>33</v>
      </c>
    </row>
    <row r="1350" spans="1:13" s="106" customFormat="1" ht="24" customHeight="1" thickTop="1" thickBot="1">
      <c r="A1350" s="81" t="s">
        <v>38</v>
      </c>
      <c r="B1350" s="82">
        <v>0</v>
      </c>
      <c r="C1350" s="83">
        <v>0</v>
      </c>
      <c r="D1350" s="83">
        <v>0</v>
      </c>
      <c r="E1350" s="84" t="s">
        <v>39</v>
      </c>
      <c r="F1350" s="83">
        <v>273</v>
      </c>
      <c r="G1350" s="83">
        <v>240</v>
      </c>
      <c r="H1350" s="83">
        <v>33</v>
      </c>
      <c r="I1350" s="85" t="s">
        <v>40</v>
      </c>
      <c r="J1350" s="83">
        <v>0</v>
      </c>
      <c r="K1350" s="83">
        <v>0</v>
      </c>
      <c r="L1350" s="83">
        <v>0</v>
      </c>
    </row>
    <row r="1351" spans="1:13" s="13" customFormat="1" ht="24" customHeight="1" thickBot="1">
      <c r="A1351" s="1"/>
      <c r="B1351" s="2" t="s">
        <v>221</v>
      </c>
      <c r="C1351" s="3"/>
      <c r="D1351" s="4"/>
      <c r="E1351" s="5"/>
      <c r="F1351" s="6"/>
      <c r="G1351" s="96" t="s">
        <v>238</v>
      </c>
      <c r="H1351" s="6"/>
      <c r="I1351" s="5"/>
      <c r="J1351" s="6"/>
      <c r="K1351" s="107" t="s">
        <v>146</v>
      </c>
      <c r="L1351" s="9"/>
      <c r="M1351" s="97" t="s">
        <v>279</v>
      </c>
    </row>
    <row r="1352" spans="1:13" s="22" customFormat="1" ht="21" customHeight="1">
      <c r="A1352" s="14" t="s">
        <v>4</v>
      </c>
      <c r="B1352" s="15" t="s">
        <v>5</v>
      </c>
      <c r="C1352" s="15" t="s">
        <v>6</v>
      </c>
      <c r="D1352" s="16" t="s">
        <v>7</v>
      </c>
      <c r="E1352" s="14" t="s">
        <v>4</v>
      </c>
      <c r="F1352" s="15" t="s">
        <v>5</v>
      </c>
      <c r="G1352" s="15" t="s">
        <v>6</v>
      </c>
      <c r="H1352" s="16" t="s">
        <v>7</v>
      </c>
      <c r="I1352" s="14" t="s">
        <v>4</v>
      </c>
      <c r="J1352" s="15" t="s">
        <v>5</v>
      </c>
      <c r="K1352" s="15" t="s">
        <v>6</v>
      </c>
      <c r="L1352" s="17" t="s">
        <v>7</v>
      </c>
    </row>
    <row r="1353" spans="1:13" s="31" customFormat="1" ht="25.5" customHeight="1">
      <c r="A1353" s="23" t="s">
        <v>9</v>
      </c>
      <c r="B1353" s="24">
        <v>17</v>
      </c>
      <c r="C1353" s="24">
        <v>9</v>
      </c>
      <c r="D1353" s="24">
        <v>8</v>
      </c>
      <c r="E1353" s="25" t="s">
        <v>10</v>
      </c>
      <c r="F1353" s="24">
        <v>16</v>
      </c>
      <c r="G1353" s="24">
        <v>10</v>
      </c>
      <c r="H1353" s="24">
        <v>6</v>
      </c>
      <c r="I1353" s="25" t="s">
        <v>11</v>
      </c>
      <c r="J1353" s="24">
        <v>20</v>
      </c>
      <c r="K1353" s="24">
        <v>8</v>
      </c>
      <c r="L1353" s="24">
        <v>12</v>
      </c>
    </row>
    <row r="1354" spans="1:13" s="97" customFormat="1" ht="15.75" customHeight="1">
      <c r="A1354" s="32">
        <v>0</v>
      </c>
      <c r="B1354" s="33">
        <v>3</v>
      </c>
      <c r="C1354" s="34">
        <v>1</v>
      </c>
      <c r="D1354" s="34">
        <v>2</v>
      </c>
      <c r="E1354" s="35">
        <v>35</v>
      </c>
      <c r="F1354" s="33">
        <v>2</v>
      </c>
      <c r="G1354" s="34">
        <v>2</v>
      </c>
      <c r="H1354" s="34">
        <v>0</v>
      </c>
      <c r="I1354" s="35">
        <v>70</v>
      </c>
      <c r="J1354" s="33">
        <v>3</v>
      </c>
      <c r="K1354" s="34">
        <v>1</v>
      </c>
      <c r="L1354" s="34">
        <v>2</v>
      </c>
    </row>
    <row r="1355" spans="1:13" s="97" customFormat="1" ht="15.75" customHeight="1">
      <c r="A1355" s="32">
        <v>1</v>
      </c>
      <c r="B1355" s="33">
        <v>5</v>
      </c>
      <c r="C1355" s="34">
        <v>4</v>
      </c>
      <c r="D1355" s="34">
        <v>1</v>
      </c>
      <c r="E1355" s="35">
        <v>36</v>
      </c>
      <c r="F1355" s="33">
        <v>2</v>
      </c>
      <c r="G1355" s="34">
        <v>2</v>
      </c>
      <c r="H1355" s="34">
        <v>0</v>
      </c>
      <c r="I1355" s="35">
        <v>71</v>
      </c>
      <c r="J1355" s="33">
        <v>3</v>
      </c>
      <c r="K1355" s="34">
        <v>1</v>
      </c>
      <c r="L1355" s="34">
        <v>2</v>
      </c>
    </row>
    <row r="1356" spans="1:13" s="97" customFormat="1" ht="15.75" customHeight="1">
      <c r="A1356" s="32">
        <v>2</v>
      </c>
      <c r="B1356" s="33">
        <v>3</v>
      </c>
      <c r="C1356" s="34">
        <v>1</v>
      </c>
      <c r="D1356" s="34">
        <v>2</v>
      </c>
      <c r="E1356" s="35">
        <v>37</v>
      </c>
      <c r="F1356" s="33">
        <v>4</v>
      </c>
      <c r="G1356" s="34">
        <v>2</v>
      </c>
      <c r="H1356" s="34">
        <v>2</v>
      </c>
      <c r="I1356" s="35">
        <v>72</v>
      </c>
      <c r="J1356" s="33">
        <v>3</v>
      </c>
      <c r="K1356" s="34">
        <v>2</v>
      </c>
      <c r="L1356" s="34">
        <v>1</v>
      </c>
    </row>
    <row r="1357" spans="1:13" s="97" customFormat="1" ht="15.75" customHeight="1">
      <c r="A1357" s="32">
        <v>3</v>
      </c>
      <c r="B1357" s="33">
        <v>2</v>
      </c>
      <c r="C1357" s="34">
        <v>2</v>
      </c>
      <c r="D1357" s="34">
        <v>0</v>
      </c>
      <c r="E1357" s="35">
        <v>38</v>
      </c>
      <c r="F1357" s="33">
        <v>3</v>
      </c>
      <c r="G1357" s="34">
        <v>0</v>
      </c>
      <c r="H1357" s="34">
        <v>3</v>
      </c>
      <c r="I1357" s="35">
        <v>73</v>
      </c>
      <c r="J1357" s="33">
        <v>8</v>
      </c>
      <c r="K1357" s="34">
        <v>3</v>
      </c>
      <c r="L1357" s="34">
        <v>5</v>
      </c>
    </row>
    <row r="1358" spans="1:13" s="97" customFormat="1" ht="18" customHeight="1">
      <c r="A1358" s="40">
        <v>4</v>
      </c>
      <c r="B1358" s="41">
        <v>4</v>
      </c>
      <c r="C1358" s="42">
        <v>1</v>
      </c>
      <c r="D1358" s="42">
        <v>3</v>
      </c>
      <c r="E1358" s="43">
        <v>39</v>
      </c>
      <c r="F1358" s="44">
        <v>5</v>
      </c>
      <c r="G1358" s="42">
        <v>4</v>
      </c>
      <c r="H1358" s="42">
        <v>1</v>
      </c>
      <c r="I1358" s="43">
        <v>74</v>
      </c>
      <c r="J1358" s="44">
        <v>3</v>
      </c>
      <c r="K1358" s="42">
        <v>1</v>
      </c>
      <c r="L1358" s="42">
        <v>2</v>
      </c>
    </row>
    <row r="1359" spans="1:13" s="31" customFormat="1" ht="25.5" customHeight="1">
      <c r="A1359" s="23" t="s">
        <v>13</v>
      </c>
      <c r="B1359" s="24">
        <v>18</v>
      </c>
      <c r="C1359" s="24">
        <v>7</v>
      </c>
      <c r="D1359" s="24">
        <v>11</v>
      </c>
      <c r="E1359" s="25" t="s">
        <v>14</v>
      </c>
      <c r="F1359" s="24">
        <v>22</v>
      </c>
      <c r="G1359" s="24">
        <v>13</v>
      </c>
      <c r="H1359" s="24">
        <v>9</v>
      </c>
      <c r="I1359" s="25" t="s">
        <v>15</v>
      </c>
      <c r="J1359" s="24">
        <v>20</v>
      </c>
      <c r="K1359" s="24">
        <v>13</v>
      </c>
      <c r="L1359" s="24">
        <v>7</v>
      </c>
    </row>
    <row r="1360" spans="1:13" s="97" customFormat="1" ht="15.75" customHeight="1">
      <c r="A1360" s="32">
        <v>5</v>
      </c>
      <c r="B1360" s="33">
        <v>5</v>
      </c>
      <c r="C1360" s="34">
        <v>2</v>
      </c>
      <c r="D1360" s="34">
        <v>3</v>
      </c>
      <c r="E1360" s="35">
        <v>40</v>
      </c>
      <c r="F1360" s="33">
        <v>5</v>
      </c>
      <c r="G1360" s="34">
        <v>2</v>
      </c>
      <c r="H1360" s="34">
        <v>3</v>
      </c>
      <c r="I1360" s="35">
        <v>75</v>
      </c>
      <c r="J1360" s="33">
        <v>1</v>
      </c>
      <c r="K1360" s="34">
        <v>1</v>
      </c>
      <c r="L1360" s="34">
        <v>0</v>
      </c>
    </row>
    <row r="1361" spans="1:12" s="97" customFormat="1" ht="15.75" customHeight="1">
      <c r="A1361" s="32">
        <v>6</v>
      </c>
      <c r="B1361" s="33">
        <v>5</v>
      </c>
      <c r="C1361" s="34">
        <v>4</v>
      </c>
      <c r="D1361" s="34">
        <v>1</v>
      </c>
      <c r="E1361" s="35">
        <v>41</v>
      </c>
      <c r="F1361" s="33">
        <v>4</v>
      </c>
      <c r="G1361" s="34">
        <v>3</v>
      </c>
      <c r="H1361" s="34">
        <v>1</v>
      </c>
      <c r="I1361" s="35">
        <v>76</v>
      </c>
      <c r="J1361" s="33">
        <v>8</v>
      </c>
      <c r="K1361" s="34">
        <v>6</v>
      </c>
      <c r="L1361" s="34">
        <v>2</v>
      </c>
    </row>
    <row r="1362" spans="1:12" s="97" customFormat="1" ht="15.75" customHeight="1">
      <c r="A1362" s="32">
        <v>7</v>
      </c>
      <c r="B1362" s="33">
        <v>0</v>
      </c>
      <c r="C1362" s="34">
        <v>0</v>
      </c>
      <c r="D1362" s="34">
        <v>0</v>
      </c>
      <c r="E1362" s="35">
        <v>42</v>
      </c>
      <c r="F1362" s="33">
        <v>2</v>
      </c>
      <c r="G1362" s="34">
        <v>1</v>
      </c>
      <c r="H1362" s="34">
        <v>1</v>
      </c>
      <c r="I1362" s="35">
        <v>77</v>
      </c>
      <c r="J1362" s="33">
        <v>5</v>
      </c>
      <c r="K1362" s="34">
        <v>2</v>
      </c>
      <c r="L1362" s="34">
        <v>3</v>
      </c>
    </row>
    <row r="1363" spans="1:12" s="97" customFormat="1" ht="15.75" customHeight="1">
      <c r="A1363" s="32">
        <v>8</v>
      </c>
      <c r="B1363" s="33">
        <v>5</v>
      </c>
      <c r="C1363" s="34">
        <v>1</v>
      </c>
      <c r="D1363" s="34">
        <v>4</v>
      </c>
      <c r="E1363" s="35">
        <v>43</v>
      </c>
      <c r="F1363" s="33">
        <v>4</v>
      </c>
      <c r="G1363" s="34">
        <v>3</v>
      </c>
      <c r="H1363" s="34">
        <v>1</v>
      </c>
      <c r="I1363" s="35">
        <v>78</v>
      </c>
      <c r="J1363" s="33">
        <v>3</v>
      </c>
      <c r="K1363" s="34">
        <v>2</v>
      </c>
      <c r="L1363" s="34">
        <v>1</v>
      </c>
    </row>
    <row r="1364" spans="1:12" s="97" customFormat="1" ht="18" customHeight="1">
      <c r="A1364" s="40">
        <v>9</v>
      </c>
      <c r="B1364" s="44">
        <v>3</v>
      </c>
      <c r="C1364" s="42">
        <v>0</v>
      </c>
      <c r="D1364" s="42">
        <v>3</v>
      </c>
      <c r="E1364" s="43">
        <v>44</v>
      </c>
      <c r="F1364" s="44">
        <v>7</v>
      </c>
      <c r="G1364" s="42">
        <v>4</v>
      </c>
      <c r="H1364" s="42">
        <v>3</v>
      </c>
      <c r="I1364" s="43">
        <v>79</v>
      </c>
      <c r="J1364" s="44">
        <v>3</v>
      </c>
      <c r="K1364" s="42">
        <v>2</v>
      </c>
      <c r="L1364" s="42">
        <v>1</v>
      </c>
    </row>
    <row r="1365" spans="1:12" s="31" customFormat="1" ht="25.5" customHeight="1">
      <c r="A1365" s="23" t="s">
        <v>23</v>
      </c>
      <c r="B1365" s="24">
        <v>11</v>
      </c>
      <c r="C1365" s="24">
        <v>6</v>
      </c>
      <c r="D1365" s="24">
        <v>5</v>
      </c>
      <c r="E1365" s="25" t="s">
        <v>24</v>
      </c>
      <c r="F1365" s="24">
        <v>26</v>
      </c>
      <c r="G1365" s="24">
        <v>16</v>
      </c>
      <c r="H1365" s="24">
        <v>10</v>
      </c>
      <c r="I1365" s="25" t="s">
        <v>25</v>
      </c>
      <c r="J1365" s="24">
        <v>8</v>
      </c>
      <c r="K1365" s="24">
        <v>4</v>
      </c>
      <c r="L1365" s="24">
        <v>4</v>
      </c>
    </row>
    <row r="1366" spans="1:12" s="97" customFormat="1" ht="15.75" customHeight="1">
      <c r="A1366" s="32">
        <v>10</v>
      </c>
      <c r="B1366" s="33">
        <v>1</v>
      </c>
      <c r="C1366" s="34">
        <v>1</v>
      </c>
      <c r="D1366" s="34">
        <v>0</v>
      </c>
      <c r="E1366" s="35">
        <v>45</v>
      </c>
      <c r="F1366" s="33">
        <v>8</v>
      </c>
      <c r="G1366" s="34">
        <v>6</v>
      </c>
      <c r="H1366" s="34">
        <v>2</v>
      </c>
      <c r="I1366" s="35">
        <v>80</v>
      </c>
      <c r="J1366" s="33">
        <v>3</v>
      </c>
      <c r="K1366" s="34">
        <v>1</v>
      </c>
      <c r="L1366" s="34">
        <v>2</v>
      </c>
    </row>
    <row r="1367" spans="1:12" s="97" customFormat="1" ht="15.75" customHeight="1">
      <c r="A1367" s="32">
        <v>11</v>
      </c>
      <c r="B1367" s="33">
        <v>4</v>
      </c>
      <c r="C1367" s="34">
        <v>2</v>
      </c>
      <c r="D1367" s="34">
        <v>2</v>
      </c>
      <c r="E1367" s="35">
        <v>46</v>
      </c>
      <c r="F1367" s="33">
        <v>5</v>
      </c>
      <c r="G1367" s="34">
        <v>3</v>
      </c>
      <c r="H1367" s="34">
        <v>2</v>
      </c>
      <c r="I1367" s="35">
        <v>81</v>
      </c>
      <c r="J1367" s="33">
        <v>4</v>
      </c>
      <c r="K1367" s="34">
        <v>3</v>
      </c>
      <c r="L1367" s="34">
        <v>1</v>
      </c>
    </row>
    <row r="1368" spans="1:12" s="97" customFormat="1" ht="15.75" customHeight="1">
      <c r="A1368" s="32">
        <v>12</v>
      </c>
      <c r="B1368" s="33">
        <v>2</v>
      </c>
      <c r="C1368" s="34">
        <v>1</v>
      </c>
      <c r="D1368" s="34">
        <v>1</v>
      </c>
      <c r="E1368" s="35">
        <v>47</v>
      </c>
      <c r="F1368" s="33">
        <v>5</v>
      </c>
      <c r="G1368" s="34">
        <v>3</v>
      </c>
      <c r="H1368" s="34">
        <v>2</v>
      </c>
      <c r="I1368" s="35">
        <v>82</v>
      </c>
      <c r="J1368" s="33">
        <v>0</v>
      </c>
      <c r="K1368" s="34">
        <v>0</v>
      </c>
      <c r="L1368" s="34">
        <v>0</v>
      </c>
    </row>
    <row r="1369" spans="1:12" s="97" customFormat="1" ht="15.75" customHeight="1">
      <c r="A1369" s="32">
        <v>13</v>
      </c>
      <c r="B1369" s="33">
        <v>3</v>
      </c>
      <c r="C1369" s="34">
        <v>1</v>
      </c>
      <c r="D1369" s="34">
        <v>2</v>
      </c>
      <c r="E1369" s="35">
        <v>48</v>
      </c>
      <c r="F1369" s="33">
        <v>4</v>
      </c>
      <c r="G1369" s="34">
        <v>2</v>
      </c>
      <c r="H1369" s="34">
        <v>2</v>
      </c>
      <c r="I1369" s="35">
        <v>83</v>
      </c>
      <c r="J1369" s="33">
        <v>1</v>
      </c>
      <c r="K1369" s="34">
        <v>0</v>
      </c>
      <c r="L1369" s="34">
        <v>1</v>
      </c>
    </row>
    <row r="1370" spans="1:12" s="97" customFormat="1" ht="18" customHeight="1">
      <c r="A1370" s="40">
        <v>14</v>
      </c>
      <c r="B1370" s="44">
        <v>1</v>
      </c>
      <c r="C1370" s="42">
        <v>1</v>
      </c>
      <c r="D1370" s="42">
        <v>0</v>
      </c>
      <c r="E1370" s="43">
        <v>49</v>
      </c>
      <c r="F1370" s="44">
        <v>4</v>
      </c>
      <c r="G1370" s="42">
        <v>2</v>
      </c>
      <c r="H1370" s="42">
        <v>2</v>
      </c>
      <c r="I1370" s="43">
        <v>84</v>
      </c>
      <c r="J1370" s="44">
        <v>0</v>
      </c>
      <c r="K1370" s="42">
        <v>0</v>
      </c>
      <c r="L1370" s="42">
        <v>0</v>
      </c>
    </row>
    <row r="1371" spans="1:12" s="31" customFormat="1" ht="25.5" customHeight="1">
      <c r="A1371" s="23" t="s">
        <v>26</v>
      </c>
      <c r="B1371" s="24">
        <v>15</v>
      </c>
      <c r="C1371" s="24">
        <v>11</v>
      </c>
      <c r="D1371" s="24">
        <v>4</v>
      </c>
      <c r="E1371" s="25" t="s">
        <v>27</v>
      </c>
      <c r="F1371" s="24">
        <v>14</v>
      </c>
      <c r="G1371" s="24">
        <v>7</v>
      </c>
      <c r="H1371" s="24">
        <v>7</v>
      </c>
      <c r="I1371" s="25" t="s">
        <v>28</v>
      </c>
      <c r="J1371" s="24">
        <v>3</v>
      </c>
      <c r="K1371" s="24">
        <v>2</v>
      </c>
      <c r="L1371" s="24">
        <v>1</v>
      </c>
    </row>
    <row r="1372" spans="1:12" s="97" customFormat="1" ht="15.75" customHeight="1">
      <c r="A1372" s="32">
        <v>15</v>
      </c>
      <c r="B1372" s="33">
        <v>4</v>
      </c>
      <c r="C1372" s="34">
        <v>3</v>
      </c>
      <c r="D1372" s="34">
        <v>1</v>
      </c>
      <c r="E1372" s="35">
        <v>50</v>
      </c>
      <c r="F1372" s="33">
        <v>3</v>
      </c>
      <c r="G1372" s="34">
        <v>1</v>
      </c>
      <c r="H1372" s="34">
        <v>2</v>
      </c>
      <c r="I1372" s="35">
        <v>85</v>
      </c>
      <c r="J1372" s="33">
        <v>1</v>
      </c>
      <c r="K1372" s="34">
        <v>1</v>
      </c>
      <c r="L1372" s="34">
        <v>0</v>
      </c>
    </row>
    <row r="1373" spans="1:12" s="97" customFormat="1" ht="15.75" customHeight="1">
      <c r="A1373" s="32">
        <v>16</v>
      </c>
      <c r="B1373" s="33">
        <v>0</v>
      </c>
      <c r="C1373" s="34">
        <v>0</v>
      </c>
      <c r="D1373" s="34">
        <v>0</v>
      </c>
      <c r="E1373" s="35">
        <v>51</v>
      </c>
      <c r="F1373" s="33">
        <v>1</v>
      </c>
      <c r="G1373" s="34">
        <v>0</v>
      </c>
      <c r="H1373" s="34">
        <v>1</v>
      </c>
      <c r="I1373" s="35">
        <v>86</v>
      </c>
      <c r="J1373" s="33">
        <v>0</v>
      </c>
      <c r="K1373" s="34">
        <v>0</v>
      </c>
      <c r="L1373" s="34">
        <v>0</v>
      </c>
    </row>
    <row r="1374" spans="1:12" s="97" customFormat="1" ht="15.75" customHeight="1">
      <c r="A1374" s="32">
        <v>17</v>
      </c>
      <c r="B1374" s="33">
        <v>5</v>
      </c>
      <c r="C1374" s="34">
        <v>3</v>
      </c>
      <c r="D1374" s="34">
        <v>2</v>
      </c>
      <c r="E1374" s="35">
        <v>52</v>
      </c>
      <c r="F1374" s="33">
        <v>3</v>
      </c>
      <c r="G1374" s="34">
        <v>2</v>
      </c>
      <c r="H1374" s="34">
        <v>1</v>
      </c>
      <c r="I1374" s="35">
        <v>87</v>
      </c>
      <c r="J1374" s="33">
        <v>0</v>
      </c>
      <c r="K1374" s="34">
        <v>0</v>
      </c>
      <c r="L1374" s="34">
        <v>0</v>
      </c>
    </row>
    <row r="1375" spans="1:12" s="97" customFormat="1" ht="15.75" customHeight="1">
      <c r="A1375" s="32">
        <v>18</v>
      </c>
      <c r="B1375" s="33">
        <v>2</v>
      </c>
      <c r="C1375" s="34">
        <v>2</v>
      </c>
      <c r="D1375" s="34">
        <v>0</v>
      </c>
      <c r="E1375" s="35">
        <v>53</v>
      </c>
      <c r="F1375" s="33">
        <v>4</v>
      </c>
      <c r="G1375" s="34">
        <v>2</v>
      </c>
      <c r="H1375" s="34">
        <v>2</v>
      </c>
      <c r="I1375" s="35">
        <v>88</v>
      </c>
      <c r="J1375" s="33">
        <v>2</v>
      </c>
      <c r="K1375" s="34">
        <v>1</v>
      </c>
      <c r="L1375" s="34">
        <v>1</v>
      </c>
    </row>
    <row r="1376" spans="1:12" s="97" customFormat="1" ht="18" customHeight="1">
      <c r="A1376" s="40">
        <v>19</v>
      </c>
      <c r="B1376" s="44">
        <v>4</v>
      </c>
      <c r="C1376" s="42">
        <v>3</v>
      </c>
      <c r="D1376" s="42">
        <v>1</v>
      </c>
      <c r="E1376" s="43">
        <v>54</v>
      </c>
      <c r="F1376" s="44">
        <v>3</v>
      </c>
      <c r="G1376" s="42">
        <v>2</v>
      </c>
      <c r="H1376" s="42">
        <v>1</v>
      </c>
      <c r="I1376" s="43">
        <v>89</v>
      </c>
      <c r="J1376" s="44">
        <v>0</v>
      </c>
      <c r="K1376" s="42">
        <v>0</v>
      </c>
      <c r="L1376" s="42">
        <v>0</v>
      </c>
    </row>
    <row r="1377" spans="1:12" s="31" customFormat="1" ht="25.5" customHeight="1">
      <c r="A1377" s="23" t="s">
        <v>29</v>
      </c>
      <c r="B1377" s="24">
        <v>22</v>
      </c>
      <c r="C1377" s="24">
        <v>12</v>
      </c>
      <c r="D1377" s="24">
        <v>10</v>
      </c>
      <c r="E1377" s="25" t="s">
        <v>30</v>
      </c>
      <c r="F1377" s="24">
        <v>11</v>
      </c>
      <c r="G1377" s="24">
        <v>6</v>
      </c>
      <c r="H1377" s="24">
        <v>5</v>
      </c>
      <c r="I1377" s="25" t="s">
        <v>31</v>
      </c>
      <c r="J1377" s="24">
        <v>0</v>
      </c>
      <c r="K1377" s="24">
        <v>0</v>
      </c>
      <c r="L1377" s="24">
        <v>0</v>
      </c>
    </row>
    <row r="1378" spans="1:12" s="97" customFormat="1" ht="15.75" customHeight="1">
      <c r="A1378" s="32">
        <v>20</v>
      </c>
      <c r="B1378" s="33">
        <v>2</v>
      </c>
      <c r="C1378" s="34">
        <v>1</v>
      </c>
      <c r="D1378" s="34">
        <v>1</v>
      </c>
      <c r="E1378" s="35">
        <v>55</v>
      </c>
      <c r="F1378" s="33">
        <v>3</v>
      </c>
      <c r="G1378" s="34">
        <v>2</v>
      </c>
      <c r="H1378" s="34">
        <v>1</v>
      </c>
      <c r="I1378" s="35">
        <v>90</v>
      </c>
      <c r="J1378" s="33">
        <v>0</v>
      </c>
      <c r="K1378" s="34">
        <v>0</v>
      </c>
      <c r="L1378" s="34">
        <v>0</v>
      </c>
    </row>
    <row r="1379" spans="1:12" s="97" customFormat="1" ht="15.75" customHeight="1">
      <c r="A1379" s="32">
        <v>21</v>
      </c>
      <c r="B1379" s="33">
        <v>3</v>
      </c>
      <c r="C1379" s="34">
        <v>1</v>
      </c>
      <c r="D1379" s="34">
        <v>2</v>
      </c>
      <c r="E1379" s="35">
        <v>56</v>
      </c>
      <c r="F1379" s="33">
        <v>0</v>
      </c>
      <c r="G1379" s="34">
        <v>0</v>
      </c>
      <c r="H1379" s="34">
        <v>0</v>
      </c>
      <c r="I1379" s="35">
        <v>91</v>
      </c>
      <c r="J1379" s="33">
        <v>0</v>
      </c>
      <c r="K1379" s="34">
        <v>0</v>
      </c>
      <c r="L1379" s="34">
        <v>0</v>
      </c>
    </row>
    <row r="1380" spans="1:12" s="97" customFormat="1" ht="15.75" customHeight="1">
      <c r="A1380" s="32">
        <v>22</v>
      </c>
      <c r="B1380" s="33">
        <v>6</v>
      </c>
      <c r="C1380" s="34">
        <v>3</v>
      </c>
      <c r="D1380" s="34">
        <v>3</v>
      </c>
      <c r="E1380" s="35">
        <v>57</v>
      </c>
      <c r="F1380" s="33">
        <v>1</v>
      </c>
      <c r="G1380" s="34">
        <v>0</v>
      </c>
      <c r="H1380" s="34">
        <v>1</v>
      </c>
      <c r="I1380" s="35">
        <v>92</v>
      </c>
      <c r="J1380" s="33">
        <v>0</v>
      </c>
      <c r="K1380" s="34">
        <v>0</v>
      </c>
      <c r="L1380" s="34">
        <v>0</v>
      </c>
    </row>
    <row r="1381" spans="1:12" s="97" customFormat="1" ht="15.75" customHeight="1">
      <c r="A1381" s="32">
        <v>23</v>
      </c>
      <c r="B1381" s="33">
        <v>5</v>
      </c>
      <c r="C1381" s="34">
        <v>4</v>
      </c>
      <c r="D1381" s="34">
        <v>1</v>
      </c>
      <c r="E1381" s="35">
        <v>58</v>
      </c>
      <c r="F1381" s="33">
        <v>5</v>
      </c>
      <c r="G1381" s="34">
        <v>2</v>
      </c>
      <c r="H1381" s="34">
        <v>3</v>
      </c>
      <c r="I1381" s="35">
        <v>93</v>
      </c>
      <c r="J1381" s="33">
        <v>0</v>
      </c>
      <c r="K1381" s="34">
        <v>0</v>
      </c>
      <c r="L1381" s="34">
        <v>0</v>
      </c>
    </row>
    <row r="1382" spans="1:12" s="97" customFormat="1" ht="18" customHeight="1">
      <c r="A1382" s="40">
        <v>24</v>
      </c>
      <c r="B1382" s="44">
        <v>6</v>
      </c>
      <c r="C1382" s="42">
        <v>3</v>
      </c>
      <c r="D1382" s="42">
        <v>3</v>
      </c>
      <c r="E1382" s="43">
        <v>59</v>
      </c>
      <c r="F1382" s="44">
        <v>2</v>
      </c>
      <c r="G1382" s="42">
        <v>2</v>
      </c>
      <c r="H1382" s="42">
        <v>0</v>
      </c>
      <c r="I1382" s="43">
        <v>94</v>
      </c>
      <c r="J1382" s="44">
        <v>0</v>
      </c>
      <c r="K1382" s="42">
        <v>0</v>
      </c>
      <c r="L1382" s="42">
        <v>0</v>
      </c>
    </row>
    <row r="1383" spans="1:12" s="31" customFormat="1" ht="25.5" customHeight="1">
      <c r="A1383" s="23" t="s">
        <v>32</v>
      </c>
      <c r="B1383" s="24">
        <v>22</v>
      </c>
      <c r="C1383" s="24">
        <v>13</v>
      </c>
      <c r="D1383" s="24">
        <v>9</v>
      </c>
      <c r="E1383" s="25" t="s">
        <v>33</v>
      </c>
      <c r="F1383" s="24">
        <v>14</v>
      </c>
      <c r="G1383" s="24">
        <v>6</v>
      </c>
      <c r="H1383" s="24">
        <v>8</v>
      </c>
      <c r="I1383" s="64" t="s">
        <v>34</v>
      </c>
      <c r="J1383" s="24">
        <v>0</v>
      </c>
      <c r="K1383" s="24">
        <v>0</v>
      </c>
      <c r="L1383" s="24">
        <v>0</v>
      </c>
    </row>
    <row r="1384" spans="1:12" s="97" customFormat="1" ht="15.75" customHeight="1">
      <c r="A1384" s="32">
        <v>25</v>
      </c>
      <c r="B1384" s="33">
        <v>1</v>
      </c>
      <c r="C1384" s="34">
        <v>1</v>
      </c>
      <c r="D1384" s="34">
        <v>0</v>
      </c>
      <c r="E1384" s="35">
        <v>60</v>
      </c>
      <c r="F1384" s="33">
        <v>0</v>
      </c>
      <c r="G1384" s="34">
        <v>0</v>
      </c>
      <c r="H1384" s="34">
        <v>0</v>
      </c>
      <c r="I1384" s="35">
        <v>95</v>
      </c>
      <c r="J1384" s="33">
        <v>0</v>
      </c>
      <c r="K1384" s="34">
        <v>0</v>
      </c>
      <c r="L1384" s="34">
        <v>0</v>
      </c>
    </row>
    <row r="1385" spans="1:12" s="97" customFormat="1" ht="15.75" customHeight="1">
      <c r="A1385" s="32">
        <v>26</v>
      </c>
      <c r="B1385" s="33">
        <v>4</v>
      </c>
      <c r="C1385" s="34">
        <v>3</v>
      </c>
      <c r="D1385" s="34">
        <v>1</v>
      </c>
      <c r="E1385" s="35">
        <v>61</v>
      </c>
      <c r="F1385" s="33">
        <v>5</v>
      </c>
      <c r="G1385" s="34">
        <v>2</v>
      </c>
      <c r="H1385" s="34">
        <v>3</v>
      </c>
      <c r="I1385" s="35">
        <v>96</v>
      </c>
      <c r="J1385" s="33">
        <v>0</v>
      </c>
      <c r="K1385" s="34">
        <v>0</v>
      </c>
      <c r="L1385" s="34">
        <v>0</v>
      </c>
    </row>
    <row r="1386" spans="1:12" s="97" customFormat="1" ht="15.75" customHeight="1">
      <c r="A1386" s="32">
        <v>27</v>
      </c>
      <c r="B1386" s="33">
        <v>5</v>
      </c>
      <c r="C1386" s="34">
        <v>4</v>
      </c>
      <c r="D1386" s="34">
        <v>1</v>
      </c>
      <c r="E1386" s="35">
        <v>62</v>
      </c>
      <c r="F1386" s="33">
        <v>2</v>
      </c>
      <c r="G1386" s="34">
        <v>1</v>
      </c>
      <c r="H1386" s="34">
        <v>1</v>
      </c>
      <c r="I1386" s="35">
        <v>97</v>
      </c>
      <c r="J1386" s="33">
        <v>0</v>
      </c>
      <c r="K1386" s="34">
        <v>0</v>
      </c>
      <c r="L1386" s="34">
        <v>0</v>
      </c>
    </row>
    <row r="1387" spans="1:12" s="97" customFormat="1" ht="15.75" customHeight="1">
      <c r="A1387" s="32">
        <v>28</v>
      </c>
      <c r="B1387" s="33">
        <v>8</v>
      </c>
      <c r="C1387" s="34">
        <v>4</v>
      </c>
      <c r="D1387" s="34">
        <v>4</v>
      </c>
      <c r="E1387" s="35">
        <v>63</v>
      </c>
      <c r="F1387" s="33">
        <v>1</v>
      </c>
      <c r="G1387" s="34">
        <v>1</v>
      </c>
      <c r="H1387" s="34">
        <v>0</v>
      </c>
      <c r="I1387" s="35">
        <v>98</v>
      </c>
      <c r="J1387" s="33">
        <v>0</v>
      </c>
      <c r="K1387" s="34">
        <v>0</v>
      </c>
      <c r="L1387" s="34">
        <v>0</v>
      </c>
    </row>
    <row r="1388" spans="1:12" s="97" customFormat="1" ht="18" customHeight="1">
      <c r="A1388" s="40">
        <v>29</v>
      </c>
      <c r="B1388" s="44">
        <v>4</v>
      </c>
      <c r="C1388" s="42">
        <v>1</v>
      </c>
      <c r="D1388" s="42">
        <v>3</v>
      </c>
      <c r="E1388" s="43">
        <v>64</v>
      </c>
      <c r="F1388" s="44">
        <v>6</v>
      </c>
      <c r="G1388" s="42">
        <v>2</v>
      </c>
      <c r="H1388" s="42">
        <v>4</v>
      </c>
      <c r="I1388" s="35">
        <v>99</v>
      </c>
      <c r="J1388" s="33">
        <v>0</v>
      </c>
      <c r="K1388" s="34">
        <v>0</v>
      </c>
      <c r="L1388" s="34">
        <v>0</v>
      </c>
    </row>
    <row r="1389" spans="1:12" s="31" customFormat="1" ht="25.5" customHeight="1">
      <c r="A1389" s="23" t="s">
        <v>35</v>
      </c>
      <c r="B1389" s="24">
        <v>30</v>
      </c>
      <c r="C1389" s="24">
        <v>14</v>
      </c>
      <c r="D1389" s="24">
        <v>16</v>
      </c>
      <c r="E1389" s="25" t="s">
        <v>36</v>
      </c>
      <c r="F1389" s="24">
        <v>21</v>
      </c>
      <c r="G1389" s="24">
        <v>7</v>
      </c>
      <c r="H1389" s="24">
        <v>14</v>
      </c>
      <c r="I1389" s="68">
        <v>100</v>
      </c>
      <c r="J1389" s="69">
        <v>0</v>
      </c>
      <c r="K1389" s="70">
        <v>0</v>
      </c>
      <c r="L1389" s="70">
        <v>0</v>
      </c>
    </row>
    <row r="1390" spans="1:12" s="97" customFormat="1" ht="15.75" customHeight="1">
      <c r="A1390" s="32">
        <v>30</v>
      </c>
      <c r="B1390" s="33">
        <v>5</v>
      </c>
      <c r="C1390" s="34">
        <v>1</v>
      </c>
      <c r="D1390" s="34">
        <v>4</v>
      </c>
      <c r="E1390" s="35">
        <v>65</v>
      </c>
      <c r="F1390" s="33">
        <v>3</v>
      </c>
      <c r="G1390" s="34">
        <v>2</v>
      </c>
      <c r="H1390" s="34">
        <v>1</v>
      </c>
      <c r="I1390" s="35">
        <v>101</v>
      </c>
      <c r="J1390" s="33">
        <v>0</v>
      </c>
      <c r="K1390" s="34">
        <v>0</v>
      </c>
      <c r="L1390" s="34">
        <v>0</v>
      </c>
    </row>
    <row r="1391" spans="1:12" s="97" customFormat="1" ht="15.75" customHeight="1">
      <c r="A1391" s="32">
        <v>31</v>
      </c>
      <c r="B1391" s="33">
        <v>6</v>
      </c>
      <c r="C1391" s="34">
        <v>2</v>
      </c>
      <c r="D1391" s="34">
        <v>4</v>
      </c>
      <c r="E1391" s="35">
        <v>66</v>
      </c>
      <c r="F1391" s="33">
        <v>4</v>
      </c>
      <c r="G1391" s="34">
        <v>1</v>
      </c>
      <c r="H1391" s="34">
        <v>3</v>
      </c>
      <c r="I1391" s="35">
        <v>102</v>
      </c>
      <c r="J1391" s="33">
        <v>0</v>
      </c>
      <c r="K1391" s="34">
        <v>0</v>
      </c>
      <c r="L1391" s="34">
        <v>0</v>
      </c>
    </row>
    <row r="1392" spans="1:12" s="97" customFormat="1" ht="15.75" customHeight="1">
      <c r="A1392" s="32">
        <v>32</v>
      </c>
      <c r="B1392" s="33">
        <v>3</v>
      </c>
      <c r="C1392" s="34">
        <v>3</v>
      </c>
      <c r="D1392" s="34">
        <v>0</v>
      </c>
      <c r="E1392" s="35">
        <v>67</v>
      </c>
      <c r="F1392" s="33">
        <v>3</v>
      </c>
      <c r="G1392" s="34">
        <v>1</v>
      </c>
      <c r="H1392" s="34">
        <v>2</v>
      </c>
      <c r="I1392" s="35">
        <v>103</v>
      </c>
      <c r="J1392" s="33">
        <v>0</v>
      </c>
      <c r="K1392" s="34">
        <v>0</v>
      </c>
      <c r="L1392" s="34">
        <v>0</v>
      </c>
    </row>
    <row r="1393" spans="1:13" s="97" customFormat="1" ht="15.75" customHeight="1">
      <c r="A1393" s="32">
        <v>33</v>
      </c>
      <c r="B1393" s="33">
        <v>7</v>
      </c>
      <c r="C1393" s="34">
        <v>2</v>
      </c>
      <c r="D1393" s="34">
        <v>5</v>
      </c>
      <c r="E1393" s="35">
        <v>68</v>
      </c>
      <c r="F1393" s="33">
        <v>4</v>
      </c>
      <c r="G1393" s="34">
        <v>1</v>
      </c>
      <c r="H1393" s="34">
        <v>3</v>
      </c>
      <c r="I1393" s="72" t="s">
        <v>37</v>
      </c>
      <c r="J1393" s="44">
        <v>0</v>
      </c>
      <c r="K1393" s="42">
        <v>0</v>
      </c>
      <c r="L1393" s="42">
        <v>0</v>
      </c>
    </row>
    <row r="1394" spans="1:13" s="97" customFormat="1" ht="21" customHeight="1" thickBot="1">
      <c r="A1394" s="74">
        <v>34</v>
      </c>
      <c r="B1394" s="33">
        <v>9</v>
      </c>
      <c r="C1394" s="34">
        <v>6</v>
      </c>
      <c r="D1394" s="34">
        <v>3</v>
      </c>
      <c r="E1394" s="35">
        <v>69</v>
      </c>
      <c r="F1394" s="33">
        <v>7</v>
      </c>
      <c r="G1394" s="34">
        <v>2</v>
      </c>
      <c r="H1394" s="34">
        <v>5</v>
      </c>
      <c r="I1394" s="75" t="s">
        <v>8</v>
      </c>
      <c r="J1394" s="69">
        <v>310</v>
      </c>
      <c r="K1394" s="69">
        <v>164</v>
      </c>
      <c r="L1394" s="69">
        <v>146</v>
      </c>
    </row>
    <row r="1395" spans="1:13" s="106" customFormat="1" ht="24" customHeight="1" thickTop="1" thickBot="1">
      <c r="A1395" s="81" t="s">
        <v>38</v>
      </c>
      <c r="B1395" s="82">
        <v>46</v>
      </c>
      <c r="C1395" s="83">
        <v>22</v>
      </c>
      <c r="D1395" s="83">
        <v>24</v>
      </c>
      <c r="E1395" s="84" t="s">
        <v>39</v>
      </c>
      <c r="F1395" s="83">
        <v>192</v>
      </c>
      <c r="G1395" s="83">
        <v>108</v>
      </c>
      <c r="H1395" s="83">
        <v>84</v>
      </c>
      <c r="I1395" s="85" t="s">
        <v>40</v>
      </c>
      <c r="J1395" s="83">
        <v>72</v>
      </c>
      <c r="K1395" s="83">
        <v>34</v>
      </c>
      <c r="L1395" s="83">
        <v>38</v>
      </c>
    </row>
    <row r="1396" spans="1:13" s="13" customFormat="1" ht="24" customHeight="1" thickBot="1">
      <c r="A1396" s="1"/>
      <c r="B1396" s="2" t="s">
        <v>221</v>
      </c>
      <c r="C1396" s="3"/>
      <c r="D1396" s="4"/>
      <c r="E1396" s="5"/>
      <c r="F1396" s="6"/>
      <c r="G1396" s="96" t="s">
        <v>238</v>
      </c>
      <c r="H1396" s="6"/>
      <c r="I1396" s="5"/>
      <c r="J1396" s="6"/>
      <c r="K1396" s="107" t="s">
        <v>147</v>
      </c>
      <c r="L1396" s="9"/>
      <c r="M1396" s="97" t="s">
        <v>280</v>
      </c>
    </row>
    <row r="1397" spans="1:13" s="22" customFormat="1" ht="21" customHeight="1">
      <c r="A1397" s="14" t="s">
        <v>4</v>
      </c>
      <c r="B1397" s="15" t="s">
        <v>5</v>
      </c>
      <c r="C1397" s="15" t="s">
        <v>6</v>
      </c>
      <c r="D1397" s="16" t="s">
        <v>7</v>
      </c>
      <c r="E1397" s="14" t="s">
        <v>4</v>
      </c>
      <c r="F1397" s="15" t="s">
        <v>5</v>
      </c>
      <c r="G1397" s="15" t="s">
        <v>6</v>
      </c>
      <c r="H1397" s="16" t="s">
        <v>7</v>
      </c>
      <c r="I1397" s="14" t="s">
        <v>4</v>
      </c>
      <c r="J1397" s="15" t="s">
        <v>5</v>
      </c>
      <c r="K1397" s="15" t="s">
        <v>6</v>
      </c>
      <c r="L1397" s="17" t="s">
        <v>7</v>
      </c>
    </row>
    <row r="1398" spans="1:13" s="31" customFormat="1" ht="25.5" customHeight="1">
      <c r="A1398" s="23" t="s">
        <v>9</v>
      </c>
      <c r="B1398" s="24">
        <v>43</v>
      </c>
      <c r="C1398" s="24">
        <v>21</v>
      </c>
      <c r="D1398" s="24">
        <v>22</v>
      </c>
      <c r="E1398" s="25" t="s">
        <v>10</v>
      </c>
      <c r="F1398" s="24">
        <v>71</v>
      </c>
      <c r="G1398" s="24">
        <v>37</v>
      </c>
      <c r="H1398" s="24">
        <v>34</v>
      </c>
      <c r="I1398" s="25" t="s">
        <v>11</v>
      </c>
      <c r="J1398" s="24">
        <v>37</v>
      </c>
      <c r="K1398" s="24">
        <v>19</v>
      </c>
      <c r="L1398" s="24">
        <v>18</v>
      </c>
    </row>
    <row r="1399" spans="1:13" s="97" customFormat="1" ht="15.75" customHeight="1">
      <c r="A1399" s="32">
        <v>0</v>
      </c>
      <c r="B1399" s="33">
        <v>7</v>
      </c>
      <c r="C1399" s="34">
        <v>5</v>
      </c>
      <c r="D1399" s="34">
        <v>2</v>
      </c>
      <c r="E1399" s="35">
        <v>35</v>
      </c>
      <c r="F1399" s="33">
        <v>14</v>
      </c>
      <c r="G1399" s="34">
        <v>7</v>
      </c>
      <c r="H1399" s="34">
        <v>7</v>
      </c>
      <c r="I1399" s="35">
        <v>70</v>
      </c>
      <c r="J1399" s="33">
        <v>5</v>
      </c>
      <c r="K1399" s="34">
        <v>3</v>
      </c>
      <c r="L1399" s="34">
        <v>2</v>
      </c>
    </row>
    <row r="1400" spans="1:13" s="97" customFormat="1" ht="15.75" customHeight="1">
      <c r="A1400" s="32">
        <v>1</v>
      </c>
      <c r="B1400" s="33">
        <v>14</v>
      </c>
      <c r="C1400" s="34">
        <v>6</v>
      </c>
      <c r="D1400" s="34">
        <v>8</v>
      </c>
      <c r="E1400" s="35">
        <v>36</v>
      </c>
      <c r="F1400" s="33">
        <v>12</v>
      </c>
      <c r="G1400" s="34">
        <v>7</v>
      </c>
      <c r="H1400" s="34">
        <v>5</v>
      </c>
      <c r="I1400" s="35">
        <v>71</v>
      </c>
      <c r="J1400" s="33">
        <v>7</v>
      </c>
      <c r="K1400" s="34">
        <v>4</v>
      </c>
      <c r="L1400" s="34">
        <v>3</v>
      </c>
    </row>
    <row r="1401" spans="1:13" s="97" customFormat="1" ht="15.75" customHeight="1">
      <c r="A1401" s="32">
        <v>2</v>
      </c>
      <c r="B1401" s="33">
        <v>7</v>
      </c>
      <c r="C1401" s="34">
        <v>2</v>
      </c>
      <c r="D1401" s="34">
        <v>5</v>
      </c>
      <c r="E1401" s="35">
        <v>37</v>
      </c>
      <c r="F1401" s="33">
        <v>15</v>
      </c>
      <c r="G1401" s="34">
        <v>9</v>
      </c>
      <c r="H1401" s="34">
        <v>6</v>
      </c>
      <c r="I1401" s="35">
        <v>72</v>
      </c>
      <c r="J1401" s="33">
        <v>6</v>
      </c>
      <c r="K1401" s="34">
        <v>2</v>
      </c>
      <c r="L1401" s="34">
        <v>4</v>
      </c>
    </row>
    <row r="1402" spans="1:13" s="97" customFormat="1" ht="15.75" customHeight="1">
      <c r="A1402" s="32">
        <v>3</v>
      </c>
      <c r="B1402" s="33">
        <v>7</v>
      </c>
      <c r="C1402" s="34">
        <v>5</v>
      </c>
      <c r="D1402" s="34">
        <v>2</v>
      </c>
      <c r="E1402" s="35">
        <v>38</v>
      </c>
      <c r="F1402" s="33">
        <v>16</v>
      </c>
      <c r="G1402" s="34">
        <v>8</v>
      </c>
      <c r="H1402" s="34">
        <v>8</v>
      </c>
      <c r="I1402" s="35">
        <v>73</v>
      </c>
      <c r="J1402" s="33">
        <v>9</v>
      </c>
      <c r="K1402" s="34">
        <v>4</v>
      </c>
      <c r="L1402" s="34">
        <v>5</v>
      </c>
    </row>
    <row r="1403" spans="1:13" s="97" customFormat="1" ht="18" customHeight="1">
      <c r="A1403" s="40">
        <v>4</v>
      </c>
      <c r="B1403" s="41">
        <v>8</v>
      </c>
      <c r="C1403" s="42">
        <v>3</v>
      </c>
      <c r="D1403" s="42">
        <v>5</v>
      </c>
      <c r="E1403" s="43">
        <v>39</v>
      </c>
      <c r="F1403" s="44">
        <v>14</v>
      </c>
      <c r="G1403" s="42">
        <v>6</v>
      </c>
      <c r="H1403" s="42">
        <v>8</v>
      </c>
      <c r="I1403" s="43">
        <v>74</v>
      </c>
      <c r="J1403" s="44">
        <v>10</v>
      </c>
      <c r="K1403" s="42">
        <v>6</v>
      </c>
      <c r="L1403" s="42">
        <v>4</v>
      </c>
    </row>
    <row r="1404" spans="1:13" s="31" customFormat="1" ht="25.5" customHeight="1">
      <c r="A1404" s="23" t="s">
        <v>13</v>
      </c>
      <c r="B1404" s="24">
        <v>38</v>
      </c>
      <c r="C1404" s="24">
        <v>17</v>
      </c>
      <c r="D1404" s="24">
        <v>21</v>
      </c>
      <c r="E1404" s="25" t="s">
        <v>14</v>
      </c>
      <c r="F1404" s="24">
        <v>78</v>
      </c>
      <c r="G1404" s="24">
        <v>44</v>
      </c>
      <c r="H1404" s="24">
        <v>34</v>
      </c>
      <c r="I1404" s="25" t="s">
        <v>15</v>
      </c>
      <c r="J1404" s="24">
        <v>41</v>
      </c>
      <c r="K1404" s="24">
        <v>20</v>
      </c>
      <c r="L1404" s="24">
        <v>21</v>
      </c>
    </row>
    <row r="1405" spans="1:13" s="97" customFormat="1" ht="15.75" customHeight="1">
      <c r="A1405" s="32">
        <v>5</v>
      </c>
      <c r="B1405" s="33">
        <v>8</v>
      </c>
      <c r="C1405" s="34">
        <v>4</v>
      </c>
      <c r="D1405" s="34">
        <v>4</v>
      </c>
      <c r="E1405" s="35">
        <v>40</v>
      </c>
      <c r="F1405" s="33">
        <v>9</v>
      </c>
      <c r="G1405" s="34">
        <v>6</v>
      </c>
      <c r="H1405" s="34">
        <v>3</v>
      </c>
      <c r="I1405" s="35">
        <v>75</v>
      </c>
      <c r="J1405" s="33">
        <v>13</v>
      </c>
      <c r="K1405" s="34">
        <v>5</v>
      </c>
      <c r="L1405" s="34">
        <v>8</v>
      </c>
    </row>
    <row r="1406" spans="1:13" s="97" customFormat="1" ht="15.75" customHeight="1">
      <c r="A1406" s="32">
        <v>6</v>
      </c>
      <c r="B1406" s="33">
        <v>8</v>
      </c>
      <c r="C1406" s="34">
        <v>1</v>
      </c>
      <c r="D1406" s="34">
        <v>7</v>
      </c>
      <c r="E1406" s="35">
        <v>41</v>
      </c>
      <c r="F1406" s="33">
        <v>17</v>
      </c>
      <c r="G1406" s="34">
        <v>7</v>
      </c>
      <c r="H1406" s="34">
        <v>10</v>
      </c>
      <c r="I1406" s="35">
        <v>76</v>
      </c>
      <c r="J1406" s="33">
        <v>8</v>
      </c>
      <c r="K1406" s="34">
        <v>5</v>
      </c>
      <c r="L1406" s="34">
        <v>3</v>
      </c>
    </row>
    <row r="1407" spans="1:13" s="97" customFormat="1" ht="15.75" customHeight="1">
      <c r="A1407" s="32">
        <v>7</v>
      </c>
      <c r="B1407" s="33">
        <v>7</v>
      </c>
      <c r="C1407" s="34">
        <v>5</v>
      </c>
      <c r="D1407" s="34">
        <v>2</v>
      </c>
      <c r="E1407" s="35">
        <v>42</v>
      </c>
      <c r="F1407" s="33">
        <v>15</v>
      </c>
      <c r="G1407" s="34">
        <v>9</v>
      </c>
      <c r="H1407" s="34">
        <v>6</v>
      </c>
      <c r="I1407" s="35">
        <v>77</v>
      </c>
      <c r="J1407" s="33">
        <v>11</v>
      </c>
      <c r="K1407" s="34">
        <v>7</v>
      </c>
      <c r="L1407" s="34">
        <v>4</v>
      </c>
    </row>
    <row r="1408" spans="1:13" s="97" customFormat="1" ht="15.75" customHeight="1">
      <c r="A1408" s="32">
        <v>8</v>
      </c>
      <c r="B1408" s="33">
        <v>11</v>
      </c>
      <c r="C1408" s="34">
        <v>5</v>
      </c>
      <c r="D1408" s="34">
        <v>6</v>
      </c>
      <c r="E1408" s="35">
        <v>43</v>
      </c>
      <c r="F1408" s="33">
        <v>14</v>
      </c>
      <c r="G1408" s="34">
        <v>6</v>
      </c>
      <c r="H1408" s="34">
        <v>8</v>
      </c>
      <c r="I1408" s="35">
        <v>78</v>
      </c>
      <c r="J1408" s="33">
        <v>3</v>
      </c>
      <c r="K1408" s="34">
        <v>2</v>
      </c>
      <c r="L1408" s="34">
        <v>1</v>
      </c>
    </row>
    <row r="1409" spans="1:12" s="97" customFormat="1" ht="18" customHeight="1">
      <c r="A1409" s="40">
        <v>9</v>
      </c>
      <c r="B1409" s="44">
        <v>4</v>
      </c>
      <c r="C1409" s="42">
        <v>2</v>
      </c>
      <c r="D1409" s="42">
        <v>2</v>
      </c>
      <c r="E1409" s="43">
        <v>44</v>
      </c>
      <c r="F1409" s="44">
        <v>23</v>
      </c>
      <c r="G1409" s="42">
        <v>16</v>
      </c>
      <c r="H1409" s="42">
        <v>7</v>
      </c>
      <c r="I1409" s="43">
        <v>79</v>
      </c>
      <c r="J1409" s="44">
        <v>6</v>
      </c>
      <c r="K1409" s="42">
        <v>1</v>
      </c>
      <c r="L1409" s="42">
        <v>5</v>
      </c>
    </row>
    <row r="1410" spans="1:12" s="31" customFormat="1" ht="25.5" customHeight="1">
      <c r="A1410" s="23" t="s">
        <v>23</v>
      </c>
      <c r="B1410" s="24">
        <v>52</v>
      </c>
      <c r="C1410" s="24">
        <v>23</v>
      </c>
      <c r="D1410" s="24">
        <v>29</v>
      </c>
      <c r="E1410" s="25" t="s">
        <v>24</v>
      </c>
      <c r="F1410" s="24">
        <v>95</v>
      </c>
      <c r="G1410" s="24">
        <v>47</v>
      </c>
      <c r="H1410" s="24">
        <v>48</v>
      </c>
      <c r="I1410" s="25" t="s">
        <v>25</v>
      </c>
      <c r="J1410" s="24">
        <v>22</v>
      </c>
      <c r="K1410" s="24">
        <v>8</v>
      </c>
      <c r="L1410" s="24">
        <v>14</v>
      </c>
    </row>
    <row r="1411" spans="1:12" s="97" customFormat="1" ht="15.75" customHeight="1">
      <c r="A1411" s="32">
        <v>10</v>
      </c>
      <c r="B1411" s="33">
        <v>4</v>
      </c>
      <c r="C1411" s="34">
        <v>2</v>
      </c>
      <c r="D1411" s="34">
        <v>2</v>
      </c>
      <c r="E1411" s="35">
        <v>45</v>
      </c>
      <c r="F1411" s="33">
        <v>15</v>
      </c>
      <c r="G1411" s="34">
        <v>7</v>
      </c>
      <c r="H1411" s="34">
        <v>8</v>
      </c>
      <c r="I1411" s="35">
        <v>80</v>
      </c>
      <c r="J1411" s="33">
        <v>2</v>
      </c>
      <c r="K1411" s="34">
        <v>0</v>
      </c>
      <c r="L1411" s="34">
        <v>2</v>
      </c>
    </row>
    <row r="1412" spans="1:12" s="97" customFormat="1" ht="15.75" customHeight="1">
      <c r="A1412" s="32">
        <v>11</v>
      </c>
      <c r="B1412" s="33">
        <v>11</v>
      </c>
      <c r="C1412" s="34">
        <v>3</v>
      </c>
      <c r="D1412" s="34">
        <v>8</v>
      </c>
      <c r="E1412" s="35">
        <v>46</v>
      </c>
      <c r="F1412" s="33">
        <v>23</v>
      </c>
      <c r="G1412" s="34">
        <v>11</v>
      </c>
      <c r="H1412" s="34">
        <v>12</v>
      </c>
      <c r="I1412" s="35">
        <v>81</v>
      </c>
      <c r="J1412" s="33">
        <v>8</v>
      </c>
      <c r="K1412" s="34">
        <v>3</v>
      </c>
      <c r="L1412" s="34">
        <v>5</v>
      </c>
    </row>
    <row r="1413" spans="1:12" s="97" customFormat="1" ht="15.75" customHeight="1">
      <c r="A1413" s="32">
        <v>12</v>
      </c>
      <c r="B1413" s="33">
        <v>9</v>
      </c>
      <c r="C1413" s="34">
        <v>6</v>
      </c>
      <c r="D1413" s="34">
        <v>3</v>
      </c>
      <c r="E1413" s="35">
        <v>47</v>
      </c>
      <c r="F1413" s="33">
        <v>22</v>
      </c>
      <c r="G1413" s="34">
        <v>9</v>
      </c>
      <c r="H1413" s="34">
        <v>13</v>
      </c>
      <c r="I1413" s="35">
        <v>82</v>
      </c>
      <c r="J1413" s="33">
        <v>3</v>
      </c>
      <c r="K1413" s="34">
        <v>2</v>
      </c>
      <c r="L1413" s="34">
        <v>1</v>
      </c>
    </row>
    <row r="1414" spans="1:12" s="97" customFormat="1" ht="15.75" customHeight="1">
      <c r="A1414" s="32">
        <v>13</v>
      </c>
      <c r="B1414" s="33">
        <v>10</v>
      </c>
      <c r="C1414" s="34">
        <v>5</v>
      </c>
      <c r="D1414" s="34">
        <v>5</v>
      </c>
      <c r="E1414" s="35">
        <v>48</v>
      </c>
      <c r="F1414" s="33">
        <v>18</v>
      </c>
      <c r="G1414" s="34">
        <v>11</v>
      </c>
      <c r="H1414" s="34">
        <v>7</v>
      </c>
      <c r="I1414" s="35">
        <v>83</v>
      </c>
      <c r="J1414" s="33">
        <v>6</v>
      </c>
      <c r="K1414" s="34">
        <v>2</v>
      </c>
      <c r="L1414" s="34">
        <v>4</v>
      </c>
    </row>
    <row r="1415" spans="1:12" s="97" customFormat="1" ht="18" customHeight="1">
      <c r="A1415" s="40">
        <v>14</v>
      </c>
      <c r="B1415" s="44">
        <v>18</v>
      </c>
      <c r="C1415" s="42">
        <v>7</v>
      </c>
      <c r="D1415" s="42">
        <v>11</v>
      </c>
      <c r="E1415" s="43">
        <v>49</v>
      </c>
      <c r="F1415" s="44">
        <v>17</v>
      </c>
      <c r="G1415" s="42">
        <v>9</v>
      </c>
      <c r="H1415" s="42">
        <v>8</v>
      </c>
      <c r="I1415" s="43">
        <v>84</v>
      </c>
      <c r="J1415" s="44">
        <v>3</v>
      </c>
      <c r="K1415" s="42">
        <v>1</v>
      </c>
      <c r="L1415" s="42">
        <v>2</v>
      </c>
    </row>
    <row r="1416" spans="1:12" s="31" customFormat="1" ht="25.5" customHeight="1">
      <c r="A1416" s="23" t="s">
        <v>26</v>
      </c>
      <c r="B1416" s="24">
        <v>56</v>
      </c>
      <c r="C1416" s="24">
        <v>31</v>
      </c>
      <c r="D1416" s="24">
        <v>25</v>
      </c>
      <c r="E1416" s="25" t="s">
        <v>27</v>
      </c>
      <c r="F1416" s="24">
        <v>79</v>
      </c>
      <c r="G1416" s="24">
        <v>38</v>
      </c>
      <c r="H1416" s="24">
        <v>41</v>
      </c>
      <c r="I1416" s="25" t="s">
        <v>28</v>
      </c>
      <c r="J1416" s="24">
        <v>21</v>
      </c>
      <c r="K1416" s="24">
        <v>9</v>
      </c>
      <c r="L1416" s="24">
        <v>12</v>
      </c>
    </row>
    <row r="1417" spans="1:12" s="97" customFormat="1" ht="15.75" customHeight="1">
      <c r="A1417" s="32">
        <v>15</v>
      </c>
      <c r="B1417" s="33">
        <v>7</v>
      </c>
      <c r="C1417" s="34">
        <v>4</v>
      </c>
      <c r="D1417" s="34">
        <v>3</v>
      </c>
      <c r="E1417" s="35">
        <v>50</v>
      </c>
      <c r="F1417" s="33">
        <v>17</v>
      </c>
      <c r="G1417" s="34">
        <v>8</v>
      </c>
      <c r="H1417" s="34">
        <v>9</v>
      </c>
      <c r="I1417" s="35">
        <v>85</v>
      </c>
      <c r="J1417" s="33">
        <v>3</v>
      </c>
      <c r="K1417" s="34">
        <v>1</v>
      </c>
      <c r="L1417" s="34">
        <v>2</v>
      </c>
    </row>
    <row r="1418" spans="1:12" s="97" customFormat="1" ht="15.75" customHeight="1">
      <c r="A1418" s="32">
        <v>16</v>
      </c>
      <c r="B1418" s="33">
        <v>8</v>
      </c>
      <c r="C1418" s="34">
        <v>2</v>
      </c>
      <c r="D1418" s="34">
        <v>6</v>
      </c>
      <c r="E1418" s="35">
        <v>51</v>
      </c>
      <c r="F1418" s="33">
        <v>11</v>
      </c>
      <c r="G1418" s="34">
        <v>3</v>
      </c>
      <c r="H1418" s="34">
        <v>8</v>
      </c>
      <c r="I1418" s="35">
        <v>86</v>
      </c>
      <c r="J1418" s="33">
        <v>5</v>
      </c>
      <c r="K1418" s="34">
        <v>2</v>
      </c>
      <c r="L1418" s="34">
        <v>3</v>
      </c>
    </row>
    <row r="1419" spans="1:12" s="97" customFormat="1" ht="15.75" customHeight="1">
      <c r="A1419" s="32">
        <v>17</v>
      </c>
      <c r="B1419" s="33">
        <v>15</v>
      </c>
      <c r="C1419" s="34">
        <v>8</v>
      </c>
      <c r="D1419" s="34">
        <v>7</v>
      </c>
      <c r="E1419" s="35">
        <v>52</v>
      </c>
      <c r="F1419" s="33">
        <v>21</v>
      </c>
      <c r="G1419" s="34">
        <v>11</v>
      </c>
      <c r="H1419" s="34">
        <v>10</v>
      </c>
      <c r="I1419" s="35">
        <v>87</v>
      </c>
      <c r="J1419" s="33">
        <v>6</v>
      </c>
      <c r="K1419" s="34">
        <v>3</v>
      </c>
      <c r="L1419" s="34">
        <v>3</v>
      </c>
    </row>
    <row r="1420" spans="1:12" s="97" customFormat="1" ht="15.75" customHeight="1">
      <c r="A1420" s="32">
        <v>18</v>
      </c>
      <c r="B1420" s="33">
        <v>8</v>
      </c>
      <c r="C1420" s="34">
        <v>5</v>
      </c>
      <c r="D1420" s="34">
        <v>3</v>
      </c>
      <c r="E1420" s="35">
        <v>53</v>
      </c>
      <c r="F1420" s="33">
        <v>10</v>
      </c>
      <c r="G1420" s="34">
        <v>1</v>
      </c>
      <c r="H1420" s="34">
        <v>9</v>
      </c>
      <c r="I1420" s="35">
        <v>88</v>
      </c>
      <c r="J1420" s="33">
        <v>6</v>
      </c>
      <c r="K1420" s="34">
        <v>2</v>
      </c>
      <c r="L1420" s="34">
        <v>4</v>
      </c>
    </row>
    <row r="1421" spans="1:12" s="97" customFormat="1" ht="18" customHeight="1">
      <c r="A1421" s="40">
        <v>19</v>
      </c>
      <c r="B1421" s="44">
        <v>18</v>
      </c>
      <c r="C1421" s="42">
        <v>12</v>
      </c>
      <c r="D1421" s="42">
        <v>6</v>
      </c>
      <c r="E1421" s="43">
        <v>54</v>
      </c>
      <c r="F1421" s="44">
        <v>20</v>
      </c>
      <c r="G1421" s="42">
        <v>15</v>
      </c>
      <c r="H1421" s="42">
        <v>5</v>
      </c>
      <c r="I1421" s="43">
        <v>89</v>
      </c>
      <c r="J1421" s="44">
        <v>1</v>
      </c>
      <c r="K1421" s="42">
        <v>1</v>
      </c>
      <c r="L1421" s="42">
        <v>0</v>
      </c>
    </row>
    <row r="1422" spans="1:12" s="31" customFormat="1" ht="25.5" customHeight="1">
      <c r="A1422" s="23" t="s">
        <v>29</v>
      </c>
      <c r="B1422" s="24">
        <v>54</v>
      </c>
      <c r="C1422" s="24">
        <v>35</v>
      </c>
      <c r="D1422" s="24">
        <v>19</v>
      </c>
      <c r="E1422" s="25" t="s">
        <v>30</v>
      </c>
      <c r="F1422" s="24">
        <v>75</v>
      </c>
      <c r="G1422" s="24">
        <v>42</v>
      </c>
      <c r="H1422" s="24">
        <v>33</v>
      </c>
      <c r="I1422" s="25" t="s">
        <v>31</v>
      </c>
      <c r="J1422" s="24">
        <v>10</v>
      </c>
      <c r="K1422" s="24">
        <v>6</v>
      </c>
      <c r="L1422" s="24">
        <v>4</v>
      </c>
    </row>
    <row r="1423" spans="1:12" s="97" customFormat="1" ht="15.75" customHeight="1">
      <c r="A1423" s="32">
        <v>20</v>
      </c>
      <c r="B1423" s="33">
        <v>5</v>
      </c>
      <c r="C1423" s="34">
        <v>0</v>
      </c>
      <c r="D1423" s="34">
        <v>5</v>
      </c>
      <c r="E1423" s="35">
        <v>55</v>
      </c>
      <c r="F1423" s="33">
        <v>11</v>
      </c>
      <c r="G1423" s="34">
        <v>5</v>
      </c>
      <c r="H1423" s="34">
        <v>6</v>
      </c>
      <c r="I1423" s="35">
        <v>90</v>
      </c>
      <c r="J1423" s="33">
        <v>4</v>
      </c>
      <c r="K1423" s="34">
        <v>3</v>
      </c>
      <c r="L1423" s="34">
        <v>1</v>
      </c>
    </row>
    <row r="1424" spans="1:12" s="97" customFormat="1" ht="15.75" customHeight="1">
      <c r="A1424" s="32">
        <v>21</v>
      </c>
      <c r="B1424" s="33">
        <v>15</v>
      </c>
      <c r="C1424" s="34">
        <v>12</v>
      </c>
      <c r="D1424" s="34">
        <v>3</v>
      </c>
      <c r="E1424" s="35">
        <v>56</v>
      </c>
      <c r="F1424" s="33">
        <v>19</v>
      </c>
      <c r="G1424" s="34">
        <v>14</v>
      </c>
      <c r="H1424" s="34">
        <v>5</v>
      </c>
      <c r="I1424" s="35">
        <v>91</v>
      </c>
      <c r="J1424" s="33">
        <v>2</v>
      </c>
      <c r="K1424" s="34">
        <v>1</v>
      </c>
      <c r="L1424" s="34">
        <v>1</v>
      </c>
    </row>
    <row r="1425" spans="1:12" s="97" customFormat="1" ht="15.75" customHeight="1">
      <c r="A1425" s="32">
        <v>22</v>
      </c>
      <c r="B1425" s="33">
        <v>18</v>
      </c>
      <c r="C1425" s="34">
        <v>14</v>
      </c>
      <c r="D1425" s="34">
        <v>4</v>
      </c>
      <c r="E1425" s="35">
        <v>57</v>
      </c>
      <c r="F1425" s="33">
        <v>10</v>
      </c>
      <c r="G1425" s="34">
        <v>4</v>
      </c>
      <c r="H1425" s="34">
        <v>6</v>
      </c>
      <c r="I1425" s="35">
        <v>92</v>
      </c>
      <c r="J1425" s="33">
        <v>2</v>
      </c>
      <c r="K1425" s="34">
        <v>0</v>
      </c>
      <c r="L1425" s="34">
        <v>2</v>
      </c>
    </row>
    <row r="1426" spans="1:12" s="97" customFormat="1" ht="15.75" customHeight="1">
      <c r="A1426" s="32">
        <v>23</v>
      </c>
      <c r="B1426" s="33">
        <v>9</v>
      </c>
      <c r="C1426" s="34">
        <v>5</v>
      </c>
      <c r="D1426" s="34">
        <v>4</v>
      </c>
      <c r="E1426" s="35">
        <v>58</v>
      </c>
      <c r="F1426" s="33">
        <v>17</v>
      </c>
      <c r="G1426" s="34">
        <v>8</v>
      </c>
      <c r="H1426" s="34">
        <v>9</v>
      </c>
      <c r="I1426" s="35">
        <v>93</v>
      </c>
      <c r="J1426" s="33">
        <v>2</v>
      </c>
      <c r="K1426" s="34">
        <v>2</v>
      </c>
      <c r="L1426" s="34">
        <v>0</v>
      </c>
    </row>
    <row r="1427" spans="1:12" s="97" customFormat="1" ht="18" customHeight="1">
      <c r="A1427" s="40">
        <v>24</v>
      </c>
      <c r="B1427" s="44">
        <v>7</v>
      </c>
      <c r="C1427" s="42">
        <v>4</v>
      </c>
      <c r="D1427" s="42">
        <v>3</v>
      </c>
      <c r="E1427" s="43">
        <v>59</v>
      </c>
      <c r="F1427" s="44">
        <v>18</v>
      </c>
      <c r="G1427" s="42">
        <v>11</v>
      </c>
      <c r="H1427" s="42">
        <v>7</v>
      </c>
      <c r="I1427" s="43">
        <v>94</v>
      </c>
      <c r="J1427" s="44">
        <v>0</v>
      </c>
      <c r="K1427" s="42">
        <v>0</v>
      </c>
      <c r="L1427" s="42">
        <v>0</v>
      </c>
    </row>
    <row r="1428" spans="1:12" s="31" customFormat="1" ht="25.5" customHeight="1">
      <c r="A1428" s="23" t="s">
        <v>32</v>
      </c>
      <c r="B1428" s="24">
        <v>56</v>
      </c>
      <c r="C1428" s="24">
        <v>32</v>
      </c>
      <c r="D1428" s="24">
        <v>24</v>
      </c>
      <c r="E1428" s="25" t="s">
        <v>33</v>
      </c>
      <c r="F1428" s="24">
        <v>91</v>
      </c>
      <c r="G1428" s="24">
        <v>42</v>
      </c>
      <c r="H1428" s="24">
        <v>49</v>
      </c>
      <c r="I1428" s="64" t="s">
        <v>34</v>
      </c>
      <c r="J1428" s="24">
        <v>3</v>
      </c>
      <c r="K1428" s="24">
        <v>1</v>
      </c>
      <c r="L1428" s="24">
        <v>2</v>
      </c>
    </row>
    <row r="1429" spans="1:12" s="97" customFormat="1" ht="15.75" customHeight="1">
      <c r="A1429" s="32">
        <v>25</v>
      </c>
      <c r="B1429" s="33">
        <v>12</v>
      </c>
      <c r="C1429" s="34">
        <v>6</v>
      </c>
      <c r="D1429" s="34">
        <v>6</v>
      </c>
      <c r="E1429" s="35">
        <v>60</v>
      </c>
      <c r="F1429" s="33">
        <v>18</v>
      </c>
      <c r="G1429" s="34">
        <v>10</v>
      </c>
      <c r="H1429" s="34">
        <v>8</v>
      </c>
      <c r="I1429" s="35">
        <v>95</v>
      </c>
      <c r="J1429" s="33">
        <v>1</v>
      </c>
      <c r="K1429" s="34">
        <v>0</v>
      </c>
      <c r="L1429" s="34">
        <v>1</v>
      </c>
    </row>
    <row r="1430" spans="1:12" s="97" customFormat="1" ht="15.75" customHeight="1">
      <c r="A1430" s="32">
        <v>26</v>
      </c>
      <c r="B1430" s="33">
        <v>13</v>
      </c>
      <c r="C1430" s="34">
        <v>9</v>
      </c>
      <c r="D1430" s="34">
        <v>4</v>
      </c>
      <c r="E1430" s="35">
        <v>61</v>
      </c>
      <c r="F1430" s="33">
        <v>18</v>
      </c>
      <c r="G1430" s="34">
        <v>11</v>
      </c>
      <c r="H1430" s="34">
        <v>7</v>
      </c>
      <c r="I1430" s="35">
        <v>96</v>
      </c>
      <c r="J1430" s="33">
        <v>0</v>
      </c>
      <c r="K1430" s="34">
        <v>0</v>
      </c>
      <c r="L1430" s="34">
        <v>0</v>
      </c>
    </row>
    <row r="1431" spans="1:12" s="97" customFormat="1" ht="15.75" customHeight="1">
      <c r="A1431" s="32">
        <v>27</v>
      </c>
      <c r="B1431" s="33">
        <v>10</v>
      </c>
      <c r="C1431" s="34">
        <v>5</v>
      </c>
      <c r="D1431" s="34">
        <v>5</v>
      </c>
      <c r="E1431" s="35">
        <v>62</v>
      </c>
      <c r="F1431" s="33">
        <v>21</v>
      </c>
      <c r="G1431" s="34">
        <v>9</v>
      </c>
      <c r="H1431" s="34">
        <v>12</v>
      </c>
      <c r="I1431" s="35">
        <v>97</v>
      </c>
      <c r="J1431" s="33">
        <v>1</v>
      </c>
      <c r="K1431" s="34">
        <v>0</v>
      </c>
      <c r="L1431" s="34">
        <v>1</v>
      </c>
    </row>
    <row r="1432" spans="1:12" s="97" customFormat="1" ht="15.75" customHeight="1">
      <c r="A1432" s="32">
        <v>28</v>
      </c>
      <c r="B1432" s="33">
        <v>12</v>
      </c>
      <c r="C1432" s="34">
        <v>8</v>
      </c>
      <c r="D1432" s="34">
        <v>4</v>
      </c>
      <c r="E1432" s="35">
        <v>63</v>
      </c>
      <c r="F1432" s="33">
        <v>16</v>
      </c>
      <c r="G1432" s="34">
        <v>5</v>
      </c>
      <c r="H1432" s="34">
        <v>11</v>
      </c>
      <c r="I1432" s="35">
        <v>98</v>
      </c>
      <c r="J1432" s="33">
        <v>0</v>
      </c>
      <c r="K1432" s="34">
        <v>0</v>
      </c>
      <c r="L1432" s="34">
        <v>0</v>
      </c>
    </row>
    <row r="1433" spans="1:12" s="97" customFormat="1" ht="18" customHeight="1">
      <c r="A1433" s="40">
        <v>29</v>
      </c>
      <c r="B1433" s="44">
        <v>9</v>
      </c>
      <c r="C1433" s="42">
        <v>4</v>
      </c>
      <c r="D1433" s="42">
        <v>5</v>
      </c>
      <c r="E1433" s="43">
        <v>64</v>
      </c>
      <c r="F1433" s="44">
        <v>18</v>
      </c>
      <c r="G1433" s="42">
        <v>7</v>
      </c>
      <c r="H1433" s="42">
        <v>11</v>
      </c>
      <c r="I1433" s="35">
        <v>99</v>
      </c>
      <c r="J1433" s="33">
        <v>0</v>
      </c>
      <c r="K1433" s="34">
        <v>0</v>
      </c>
      <c r="L1433" s="34">
        <v>0</v>
      </c>
    </row>
    <row r="1434" spans="1:12" s="31" customFormat="1" ht="25.5" customHeight="1">
      <c r="A1434" s="23" t="s">
        <v>35</v>
      </c>
      <c r="B1434" s="24">
        <v>53</v>
      </c>
      <c r="C1434" s="24">
        <v>28</v>
      </c>
      <c r="D1434" s="24">
        <v>25</v>
      </c>
      <c r="E1434" s="25" t="s">
        <v>36</v>
      </c>
      <c r="F1434" s="24">
        <v>83</v>
      </c>
      <c r="G1434" s="24">
        <v>48</v>
      </c>
      <c r="H1434" s="24">
        <v>35</v>
      </c>
      <c r="I1434" s="68">
        <v>100</v>
      </c>
      <c r="J1434" s="69">
        <v>0</v>
      </c>
      <c r="K1434" s="70">
        <v>0</v>
      </c>
      <c r="L1434" s="70">
        <v>0</v>
      </c>
    </row>
    <row r="1435" spans="1:12" s="97" customFormat="1" ht="15.75" customHeight="1">
      <c r="A1435" s="32">
        <v>30</v>
      </c>
      <c r="B1435" s="33">
        <v>9</v>
      </c>
      <c r="C1435" s="34">
        <v>8</v>
      </c>
      <c r="D1435" s="34">
        <v>1</v>
      </c>
      <c r="E1435" s="35">
        <v>65</v>
      </c>
      <c r="F1435" s="33">
        <v>15</v>
      </c>
      <c r="G1435" s="34">
        <v>9</v>
      </c>
      <c r="H1435" s="34">
        <v>6</v>
      </c>
      <c r="I1435" s="35">
        <v>101</v>
      </c>
      <c r="J1435" s="33">
        <v>0</v>
      </c>
      <c r="K1435" s="34">
        <v>0</v>
      </c>
      <c r="L1435" s="34">
        <v>0</v>
      </c>
    </row>
    <row r="1436" spans="1:12" s="97" customFormat="1" ht="15.75" customHeight="1">
      <c r="A1436" s="32">
        <v>31</v>
      </c>
      <c r="B1436" s="33">
        <v>7</v>
      </c>
      <c r="C1436" s="34">
        <v>3</v>
      </c>
      <c r="D1436" s="34">
        <v>4</v>
      </c>
      <c r="E1436" s="35">
        <v>66</v>
      </c>
      <c r="F1436" s="33">
        <v>19</v>
      </c>
      <c r="G1436" s="34">
        <v>8</v>
      </c>
      <c r="H1436" s="34">
        <v>11</v>
      </c>
      <c r="I1436" s="35">
        <v>102</v>
      </c>
      <c r="J1436" s="33">
        <v>0</v>
      </c>
      <c r="K1436" s="34">
        <v>0</v>
      </c>
      <c r="L1436" s="34">
        <v>0</v>
      </c>
    </row>
    <row r="1437" spans="1:12" s="97" customFormat="1" ht="15.75" customHeight="1">
      <c r="A1437" s="32">
        <v>32</v>
      </c>
      <c r="B1437" s="33">
        <v>11</v>
      </c>
      <c r="C1437" s="34">
        <v>6</v>
      </c>
      <c r="D1437" s="34">
        <v>5</v>
      </c>
      <c r="E1437" s="35">
        <v>67</v>
      </c>
      <c r="F1437" s="33">
        <v>21</v>
      </c>
      <c r="G1437" s="34">
        <v>14</v>
      </c>
      <c r="H1437" s="34">
        <v>7</v>
      </c>
      <c r="I1437" s="35">
        <v>103</v>
      </c>
      <c r="J1437" s="33">
        <v>1</v>
      </c>
      <c r="K1437" s="34">
        <v>1</v>
      </c>
      <c r="L1437" s="34">
        <v>0</v>
      </c>
    </row>
    <row r="1438" spans="1:12" s="97" customFormat="1" ht="15.75" customHeight="1">
      <c r="A1438" s="32">
        <v>33</v>
      </c>
      <c r="B1438" s="33">
        <v>12</v>
      </c>
      <c r="C1438" s="34">
        <v>4</v>
      </c>
      <c r="D1438" s="34">
        <v>8</v>
      </c>
      <c r="E1438" s="35">
        <v>68</v>
      </c>
      <c r="F1438" s="33">
        <v>16</v>
      </c>
      <c r="G1438" s="34">
        <v>11</v>
      </c>
      <c r="H1438" s="34">
        <v>5</v>
      </c>
      <c r="I1438" s="72" t="s">
        <v>37</v>
      </c>
      <c r="J1438" s="44">
        <v>0</v>
      </c>
      <c r="K1438" s="42">
        <v>0</v>
      </c>
      <c r="L1438" s="42">
        <v>0</v>
      </c>
    </row>
    <row r="1439" spans="1:12" s="97" customFormat="1" ht="21" customHeight="1" thickBot="1">
      <c r="A1439" s="74">
        <v>34</v>
      </c>
      <c r="B1439" s="33">
        <v>14</v>
      </c>
      <c r="C1439" s="34">
        <v>7</v>
      </c>
      <c r="D1439" s="34">
        <v>7</v>
      </c>
      <c r="E1439" s="35">
        <v>69</v>
      </c>
      <c r="F1439" s="33">
        <v>12</v>
      </c>
      <c r="G1439" s="34">
        <v>6</v>
      </c>
      <c r="H1439" s="34">
        <v>6</v>
      </c>
      <c r="I1439" s="75" t="s">
        <v>8</v>
      </c>
      <c r="J1439" s="69">
        <v>1058</v>
      </c>
      <c r="K1439" s="69">
        <v>548</v>
      </c>
      <c r="L1439" s="69">
        <v>510</v>
      </c>
    </row>
    <row r="1440" spans="1:12" s="106" customFormat="1" ht="24" customHeight="1" thickTop="1" thickBot="1">
      <c r="A1440" s="81" t="s">
        <v>38</v>
      </c>
      <c r="B1440" s="82">
        <v>133</v>
      </c>
      <c r="C1440" s="83">
        <v>61</v>
      </c>
      <c r="D1440" s="83">
        <v>72</v>
      </c>
      <c r="E1440" s="84" t="s">
        <v>39</v>
      </c>
      <c r="F1440" s="83">
        <v>708</v>
      </c>
      <c r="G1440" s="83">
        <v>376</v>
      </c>
      <c r="H1440" s="83">
        <v>332</v>
      </c>
      <c r="I1440" s="85" t="s">
        <v>40</v>
      </c>
      <c r="J1440" s="83">
        <v>217</v>
      </c>
      <c r="K1440" s="83">
        <v>111</v>
      </c>
      <c r="L1440" s="83">
        <v>106</v>
      </c>
    </row>
    <row r="1441" spans="1:13" s="13" customFormat="1" ht="24" customHeight="1" thickBot="1">
      <c r="A1441" s="1"/>
      <c r="B1441" s="2" t="s">
        <v>221</v>
      </c>
      <c r="C1441" s="3"/>
      <c r="D1441" s="4"/>
      <c r="E1441" s="5"/>
      <c r="F1441" s="6"/>
      <c r="G1441" s="96" t="s">
        <v>238</v>
      </c>
      <c r="H1441" s="6"/>
      <c r="I1441" s="5"/>
      <c r="J1441" s="6"/>
      <c r="K1441" s="107" t="s">
        <v>148</v>
      </c>
      <c r="L1441" s="9"/>
      <c r="M1441" s="97" t="s">
        <v>281</v>
      </c>
    </row>
    <row r="1442" spans="1:13" s="22" customFormat="1" ht="21" customHeight="1">
      <c r="A1442" s="14" t="s">
        <v>4</v>
      </c>
      <c r="B1442" s="15" t="s">
        <v>5</v>
      </c>
      <c r="C1442" s="15" t="s">
        <v>6</v>
      </c>
      <c r="D1442" s="16" t="s">
        <v>7</v>
      </c>
      <c r="E1442" s="14" t="s">
        <v>4</v>
      </c>
      <c r="F1442" s="15" t="s">
        <v>5</v>
      </c>
      <c r="G1442" s="15" t="s">
        <v>6</v>
      </c>
      <c r="H1442" s="16" t="s">
        <v>7</v>
      </c>
      <c r="I1442" s="14" t="s">
        <v>4</v>
      </c>
      <c r="J1442" s="15" t="s">
        <v>5</v>
      </c>
      <c r="K1442" s="15" t="s">
        <v>6</v>
      </c>
      <c r="L1442" s="17" t="s">
        <v>7</v>
      </c>
    </row>
    <row r="1443" spans="1:13" s="31" customFormat="1" ht="25.5" customHeight="1">
      <c r="A1443" s="23" t="s">
        <v>9</v>
      </c>
      <c r="B1443" s="24">
        <v>111</v>
      </c>
      <c r="C1443" s="24">
        <v>58</v>
      </c>
      <c r="D1443" s="24">
        <v>53</v>
      </c>
      <c r="E1443" s="25" t="s">
        <v>10</v>
      </c>
      <c r="F1443" s="24">
        <v>137</v>
      </c>
      <c r="G1443" s="24">
        <v>71</v>
      </c>
      <c r="H1443" s="24">
        <v>66</v>
      </c>
      <c r="I1443" s="25" t="s">
        <v>11</v>
      </c>
      <c r="J1443" s="24">
        <v>91</v>
      </c>
      <c r="K1443" s="24">
        <v>42</v>
      </c>
      <c r="L1443" s="24">
        <v>49</v>
      </c>
    </row>
    <row r="1444" spans="1:13" s="97" customFormat="1" ht="15.75" customHeight="1">
      <c r="A1444" s="32">
        <v>0</v>
      </c>
      <c r="B1444" s="33">
        <v>23</v>
      </c>
      <c r="C1444" s="34">
        <v>9</v>
      </c>
      <c r="D1444" s="34">
        <v>14</v>
      </c>
      <c r="E1444" s="35">
        <v>35</v>
      </c>
      <c r="F1444" s="33">
        <v>20</v>
      </c>
      <c r="G1444" s="34">
        <v>9</v>
      </c>
      <c r="H1444" s="34">
        <v>11</v>
      </c>
      <c r="I1444" s="35">
        <v>70</v>
      </c>
      <c r="J1444" s="33">
        <v>19</v>
      </c>
      <c r="K1444" s="34">
        <v>7</v>
      </c>
      <c r="L1444" s="34">
        <v>12</v>
      </c>
    </row>
    <row r="1445" spans="1:13" s="97" customFormat="1" ht="15.75" customHeight="1">
      <c r="A1445" s="32">
        <v>1</v>
      </c>
      <c r="B1445" s="33">
        <v>24</v>
      </c>
      <c r="C1445" s="34">
        <v>14</v>
      </c>
      <c r="D1445" s="34">
        <v>10</v>
      </c>
      <c r="E1445" s="35">
        <v>36</v>
      </c>
      <c r="F1445" s="33">
        <v>31</v>
      </c>
      <c r="G1445" s="34">
        <v>14</v>
      </c>
      <c r="H1445" s="34">
        <v>17</v>
      </c>
      <c r="I1445" s="35">
        <v>71</v>
      </c>
      <c r="J1445" s="33">
        <v>13</v>
      </c>
      <c r="K1445" s="34">
        <v>7</v>
      </c>
      <c r="L1445" s="34">
        <v>6</v>
      </c>
    </row>
    <row r="1446" spans="1:13" s="97" customFormat="1" ht="15.75" customHeight="1">
      <c r="A1446" s="32">
        <v>2</v>
      </c>
      <c r="B1446" s="33">
        <v>24</v>
      </c>
      <c r="C1446" s="34">
        <v>14</v>
      </c>
      <c r="D1446" s="34">
        <v>10</v>
      </c>
      <c r="E1446" s="35">
        <v>37</v>
      </c>
      <c r="F1446" s="33">
        <v>33</v>
      </c>
      <c r="G1446" s="34">
        <v>23</v>
      </c>
      <c r="H1446" s="34">
        <v>10</v>
      </c>
      <c r="I1446" s="35">
        <v>72</v>
      </c>
      <c r="J1446" s="33">
        <v>9</v>
      </c>
      <c r="K1446" s="34">
        <v>5</v>
      </c>
      <c r="L1446" s="34">
        <v>4</v>
      </c>
    </row>
    <row r="1447" spans="1:13" s="97" customFormat="1" ht="15.75" customHeight="1">
      <c r="A1447" s="32">
        <v>3</v>
      </c>
      <c r="B1447" s="33">
        <v>15</v>
      </c>
      <c r="C1447" s="34">
        <v>11</v>
      </c>
      <c r="D1447" s="34">
        <v>4</v>
      </c>
      <c r="E1447" s="35">
        <v>38</v>
      </c>
      <c r="F1447" s="33">
        <v>22</v>
      </c>
      <c r="G1447" s="34">
        <v>9</v>
      </c>
      <c r="H1447" s="34">
        <v>13</v>
      </c>
      <c r="I1447" s="35">
        <v>73</v>
      </c>
      <c r="J1447" s="33">
        <v>29</v>
      </c>
      <c r="K1447" s="34">
        <v>12</v>
      </c>
      <c r="L1447" s="34">
        <v>17</v>
      </c>
    </row>
    <row r="1448" spans="1:13" s="97" customFormat="1" ht="18" customHeight="1">
      <c r="A1448" s="40">
        <v>4</v>
      </c>
      <c r="B1448" s="41">
        <v>25</v>
      </c>
      <c r="C1448" s="42">
        <v>10</v>
      </c>
      <c r="D1448" s="42">
        <v>15</v>
      </c>
      <c r="E1448" s="43">
        <v>39</v>
      </c>
      <c r="F1448" s="44">
        <v>31</v>
      </c>
      <c r="G1448" s="42">
        <v>16</v>
      </c>
      <c r="H1448" s="42">
        <v>15</v>
      </c>
      <c r="I1448" s="43">
        <v>74</v>
      </c>
      <c r="J1448" s="44">
        <v>21</v>
      </c>
      <c r="K1448" s="42">
        <v>11</v>
      </c>
      <c r="L1448" s="42">
        <v>10</v>
      </c>
    </row>
    <row r="1449" spans="1:13" s="31" customFormat="1" ht="25.5" customHeight="1">
      <c r="A1449" s="23" t="s">
        <v>13</v>
      </c>
      <c r="B1449" s="24">
        <v>84</v>
      </c>
      <c r="C1449" s="24">
        <v>40</v>
      </c>
      <c r="D1449" s="24">
        <v>44</v>
      </c>
      <c r="E1449" s="25" t="s">
        <v>14</v>
      </c>
      <c r="F1449" s="24">
        <v>141</v>
      </c>
      <c r="G1449" s="24">
        <v>72</v>
      </c>
      <c r="H1449" s="24">
        <v>69</v>
      </c>
      <c r="I1449" s="25" t="s">
        <v>15</v>
      </c>
      <c r="J1449" s="24">
        <v>69</v>
      </c>
      <c r="K1449" s="24">
        <v>28</v>
      </c>
      <c r="L1449" s="24">
        <v>41</v>
      </c>
    </row>
    <row r="1450" spans="1:13" s="97" customFormat="1" ht="15.75" customHeight="1">
      <c r="A1450" s="32">
        <v>5</v>
      </c>
      <c r="B1450" s="33">
        <v>10</v>
      </c>
      <c r="C1450" s="34">
        <v>6</v>
      </c>
      <c r="D1450" s="34">
        <v>4</v>
      </c>
      <c r="E1450" s="35">
        <v>40</v>
      </c>
      <c r="F1450" s="33">
        <v>24</v>
      </c>
      <c r="G1450" s="34">
        <v>11</v>
      </c>
      <c r="H1450" s="34">
        <v>13</v>
      </c>
      <c r="I1450" s="35">
        <v>75</v>
      </c>
      <c r="J1450" s="33">
        <v>20</v>
      </c>
      <c r="K1450" s="34">
        <v>5</v>
      </c>
      <c r="L1450" s="34">
        <v>15</v>
      </c>
    </row>
    <row r="1451" spans="1:13" s="97" customFormat="1" ht="15.75" customHeight="1">
      <c r="A1451" s="32">
        <v>6</v>
      </c>
      <c r="B1451" s="33">
        <v>16</v>
      </c>
      <c r="C1451" s="34">
        <v>7</v>
      </c>
      <c r="D1451" s="34">
        <v>9</v>
      </c>
      <c r="E1451" s="35">
        <v>41</v>
      </c>
      <c r="F1451" s="33">
        <v>38</v>
      </c>
      <c r="G1451" s="34">
        <v>23</v>
      </c>
      <c r="H1451" s="34">
        <v>15</v>
      </c>
      <c r="I1451" s="35">
        <v>76</v>
      </c>
      <c r="J1451" s="33">
        <v>16</v>
      </c>
      <c r="K1451" s="34">
        <v>9</v>
      </c>
      <c r="L1451" s="34">
        <v>7</v>
      </c>
    </row>
    <row r="1452" spans="1:13" s="97" customFormat="1" ht="15.75" customHeight="1">
      <c r="A1452" s="32">
        <v>7</v>
      </c>
      <c r="B1452" s="33">
        <v>14</v>
      </c>
      <c r="C1452" s="34">
        <v>7</v>
      </c>
      <c r="D1452" s="34">
        <v>7</v>
      </c>
      <c r="E1452" s="35">
        <v>42</v>
      </c>
      <c r="F1452" s="33">
        <v>23</v>
      </c>
      <c r="G1452" s="34">
        <v>10</v>
      </c>
      <c r="H1452" s="34">
        <v>13</v>
      </c>
      <c r="I1452" s="35">
        <v>77</v>
      </c>
      <c r="J1452" s="33">
        <v>10</v>
      </c>
      <c r="K1452" s="34">
        <v>5</v>
      </c>
      <c r="L1452" s="34">
        <v>5</v>
      </c>
    </row>
    <row r="1453" spans="1:13" s="97" customFormat="1" ht="15.75" customHeight="1">
      <c r="A1453" s="32">
        <v>8</v>
      </c>
      <c r="B1453" s="33">
        <v>19</v>
      </c>
      <c r="C1453" s="34">
        <v>10</v>
      </c>
      <c r="D1453" s="34">
        <v>9</v>
      </c>
      <c r="E1453" s="35">
        <v>43</v>
      </c>
      <c r="F1453" s="33">
        <v>23</v>
      </c>
      <c r="G1453" s="34">
        <v>15</v>
      </c>
      <c r="H1453" s="34">
        <v>8</v>
      </c>
      <c r="I1453" s="35">
        <v>78</v>
      </c>
      <c r="J1453" s="33">
        <v>13</v>
      </c>
      <c r="K1453" s="34">
        <v>5</v>
      </c>
      <c r="L1453" s="34">
        <v>8</v>
      </c>
    </row>
    <row r="1454" spans="1:13" s="97" customFormat="1" ht="18" customHeight="1">
      <c r="A1454" s="40">
        <v>9</v>
      </c>
      <c r="B1454" s="44">
        <v>25</v>
      </c>
      <c r="C1454" s="42">
        <v>10</v>
      </c>
      <c r="D1454" s="42">
        <v>15</v>
      </c>
      <c r="E1454" s="43">
        <v>44</v>
      </c>
      <c r="F1454" s="44">
        <v>33</v>
      </c>
      <c r="G1454" s="42">
        <v>13</v>
      </c>
      <c r="H1454" s="42">
        <v>20</v>
      </c>
      <c r="I1454" s="43">
        <v>79</v>
      </c>
      <c r="J1454" s="44">
        <v>10</v>
      </c>
      <c r="K1454" s="42">
        <v>4</v>
      </c>
      <c r="L1454" s="42">
        <v>6</v>
      </c>
    </row>
    <row r="1455" spans="1:13" s="31" customFormat="1" ht="25.5" customHeight="1">
      <c r="A1455" s="23" t="s">
        <v>23</v>
      </c>
      <c r="B1455" s="24">
        <v>89</v>
      </c>
      <c r="C1455" s="24">
        <v>45</v>
      </c>
      <c r="D1455" s="24">
        <v>44</v>
      </c>
      <c r="E1455" s="25" t="s">
        <v>24</v>
      </c>
      <c r="F1455" s="24">
        <v>139</v>
      </c>
      <c r="G1455" s="24">
        <v>74</v>
      </c>
      <c r="H1455" s="24">
        <v>65</v>
      </c>
      <c r="I1455" s="25" t="s">
        <v>25</v>
      </c>
      <c r="J1455" s="24">
        <v>54</v>
      </c>
      <c r="K1455" s="24">
        <v>26</v>
      </c>
      <c r="L1455" s="24">
        <v>28</v>
      </c>
    </row>
    <row r="1456" spans="1:13" s="97" customFormat="1" ht="15.75" customHeight="1">
      <c r="A1456" s="32">
        <v>10</v>
      </c>
      <c r="B1456" s="33">
        <v>10</v>
      </c>
      <c r="C1456" s="34">
        <v>4</v>
      </c>
      <c r="D1456" s="34">
        <v>6</v>
      </c>
      <c r="E1456" s="35">
        <v>45</v>
      </c>
      <c r="F1456" s="33">
        <v>34</v>
      </c>
      <c r="G1456" s="34">
        <v>20</v>
      </c>
      <c r="H1456" s="34">
        <v>14</v>
      </c>
      <c r="I1456" s="35">
        <v>80</v>
      </c>
      <c r="J1456" s="33">
        <v>20</v>
      </c>
      <c r="K1456" s="34">
        <v>13</v>
      </c>
      <c r="L1456" s="34">
        <v>7</v>
      </c>
    </row>
    <row r="1457" spans="1:12" s="97" customFormat="1" ht="15.75" customHeight="1">
      <c r="A1457" s="32">
        <v>11</v>
      </c>
      <c r="B1457" s="33">
        <v>26</v>
      </c>
      <c r="C1457" s="34">
        <v>15</v>
      </c>
      <c r="D1457" s="34">
        <v>11</v>
      </c>
      <c r="E1457" s="35">
        <v>46</v>
      </c>
      <c r="F1457" s="33">
        <v>23</v>
      </c>
      <c r="G1457" s="34">
        <v>14</v>
      </c>
      <c r="H1457" s="34">
        <v>9</v>
      </c>
      <c r="I1457" s="35">
        <v>81</v>
      </c>
      <c r="J1457" s="33">
        <v>10</v>
      </c>
      <c r="K1457" s="34">
        <v>2</v>
      </c>
      <c r="L1457" s="34">
        <v>8</v>
      </c>
    </row>
    <row r="1458" spans="1:12" s="97" customFormat="1" ht="15.75" customHeight="1">
      <c r="A1458" s="32">
        <v>12</v>
      </c>
      <c r="B1458" s="33">
        <v>15</v>
      </c>
      <c r="C1458" s="34">
        <v>6</v>
      </c>
      <c r="D1458" s="34">
        <v>9</v>
      </c>
      <c r="E1458" s="35">
        <v>47</v>
      </c>
      <c r="F1458" s="33">
        <v>27</v>
      </c>
      <c r="G1458" s="34">
        <v>12</v>
      </c>
      <c r="H1458" s="34">
        <v>15</v>
      </c>
      <c r="I1458" s="35">
        <v>82</v>
      </c>
      <c r="J1458" s="33">
        <v>10</v>
      </c>
      <c r="K1458" s="34">
        <v>2</v>
      </c>
      <c r="L1458" s="34">
        <v>8</v>
      </c>
    </row>
    <row r="1459" spans="1:12" s="97" customFormat="1" ht="15.75" customHeight="1">
      <c r="A1459" s="32">
        <v>13</v>
      </c>
      <c r="B1459" s="33">
        <v>19</v>
      </c>
      <c r="C1459" s="34">
        <v>12</v>
      </c>
      <c r="D1459" s="34">
        <v>7</v>
      </c>
      <c r="E1459" s="35">
        <v>48</v>
      </c>
      <c r="F1459" s="33">
        <v>27</v>
      </c>
      <c r="G1459" s="34">
        <v>13</v>
      </c>
      <c r="H1459" s="34">
        <v>14</v>
      </c>
      <c r="I1459" s="35">
        <v>83</v>
      </c>
      <c r="J1459" s="33">
        <v>7</v>
      </c>
      <c r="K1459" s="34">
        <v>4</v>
      </c>
      <c r="L1459" s="34">
        <v>3</v>
      </c>
    </row>
    <row r="1460" spans="1:12" s="97" customFormat="1" ht="18" customHeight="1">
      <c r="A1460" s="40">
        <v>14</v>
      </c>
      <c r="B1460" s="44">
        <v>19</v>
      </c>
      <c r="C1460" s="42">
        <v>8</v>
      </c>
      <c r="D1460" s="42">
        <v>11</v>
      </c>
      <c r="E1460" s="43">
        <v>49</v>
      </c>
      <c r="F1460" s="44">
        <v>28</v>
      </c>
      <c r="G1460" s="42">
        <v>15</v>
      </c>
      <c r="H1460" s="42">
        <v>13</v>
      </c>
      <c r="I1460" s="43">
        <v>84</v>
      </c>
      <c r="J1460" s="44">
        <v>7</v>
      </c>
      <c r="K1460" s="42">
        <v>5</v>
      </c>
      <c r="L1460" s="42">
        <v>2</v>
      </c>
    </row>
    <row r="1461" spans="1:12" s="31" customFormat="1" ht="25.5" customHeight="1">
      <c r="A1461" s="23" t="s">
        <v>26</v>
      </c>
      <c r="B1461" s="24">
        <v>82</v>
      </c>
      <c r="C1461" s="24">
        <v>41</v>
      </c>
      <c r="D1461" s="24">
        <v>41</v>
      </c>
      <c r="E1461" s="25" t="s">
        <v>27</v>
      </c>
      <c r="F1461" s="24">
        <v>119</v>
      </c>
      <c r="G1461" s="24">
        <v>54</v>
      </c>
      <c r="H1461" s="24">
        <v>65</v>
      </c>
      <c r="I1461" s="25" t="s">
        <v>28</v>
      </c>
      <c r="J1461" s="24">
        <v>24</v>
      </c>
      <c r="K1461" s="24">
        <v>8</v>
      </c>
      <c r="L1461" s="24">
        <v>16</v>
      </c>
    </row>
    <row r="1462" spans="1:12" s="97" customFormat="1" ht="15.75" customHeight="1">
      <c r="A1462" s="32">
        <v>15</v>
      </c>
      <c r="B1462" s="33">
        <v>29</v>
      </c>
      <c r="C1462" s="34">
        <v>15</v>
      </c>
      <c r="D1462" s="34">
        <v>14</v>
      </c>
      <c r="E1462" s="35">
        <v>50</v>
      </c>
      <c r="F1462" s="33">
        <v>31</v>
      </c>
      <c r="G1462" s="34">
        <v>13</v>
      </c>
      <c r="H1462" s="34">
        <v>18</v>
      </c>
      <c r="I1462" s="35">
        <v>85</v>
      </c>
      <c r="J1462" s="33">
        <v>4</v>
      </c>
      <c r="K1462" s="34">
        <v>1</v>
      </c>
      <c r="L1462" s="34">
        <v>3</v>
      </c>
    </row>
    <row r="1463" spans="1:12" s="97" customFormat="1" ht="15.75" customHeight="1">
      <c r="A1463" s="32">
        <v>16</v>
      </c>
      <c r="B1463" s="33">
        <v>13</v>
      </c>
      <c r="C1463" s="34">
        <v>6</v>
      </c>
      <c r="D1463" s="34">
        <v>7</v>
      </c>
      <c r="E1463" s="35">
        <v>51</v>
      </c>
      <c r="F1463" s="33">
        <v>16</v>
      </c>
      <c r="G1463" s="34">
        <v>5</v>
      </c>
      <c r="H1463" s="34">
        <v>11</v>
      </c>
      <c r="I1463" s="35">
        <v>86</v>
      </c>
      <c r="J1463" s="33">
        <v>5</v>
      </c>
      <c r="K1463" s="34">
        <v>2</v>
      </c>
      <c r="L1463" s="34">
        <v>3</v>
      </c>
    </row>
    <row r="1464" spans="1:12" s="97" customFormat="1" ht="15.75" customHeight="1">
      <c r="A1464" s="32">
        <v>17</v>
      </c>
      <c r="B1464" s="33">
        <v>11</v>
      </c>
      <c r="C1464" s="34">
        <v>6</v>
      </c>
      <c r="D1464" s="34">
        <v>5</v>
      </c>
      <c r="E1464" s="35">
        <v>52</v>
      </c>
      <c r="F1464" s="33">
        <v>29</v>
      </c>
      <c r="G1464" s="34">
        <v>16</v>
      </c>
      <c r="H1464" s="34">
        <v>13</v>
      </c>
      <c r="I1464" s="35">
        <v>87</v>
      </c>
      <c r="J1464" s="33">
        <v>9</v>
      </c>
      <c r="K1464" s="34">
        <v>4</v>
      </c>
      <c r="L1464" s="34">
        <v>5</v>
      </c>
    </row>
    <row r="1465" spans="1:12" s="97" customFormat="1" ht="15.75" customHeight="1">
      <c r="A1465" s="32">
        <v>18</v>
      </c>
      <c r="B1465" s="33">
        <v>12</v>
      </c>
      <c r="C1465" s="34">
        <v>6</v>
      </c>
      <c r="D1465" s="34">
        <v>6</v>
      </c>
      <c r="E1465" s="35">
        <v>53</v>
      </c>
      <c r="F1465" s="33">
        <v>26</v>
      </c>
      <c r="G1465" s="34">
        <v>11</v>
      </c>
      <c r="H1465" s="34">
        <v>15</v>
      </c>
      <c r="I1465" s="35">
        <v>88</v>
      </c>
      <c r="J1465" s="33">
        <v>4</v>
      </c>
      <c r="K1465" s="34">
        <v>1</v>
      </c>
      <c r="L1465" s="34">
        <v>3</v>
      </c>
    </row>
    <row r="1466" spans="1:12" s="97" customFormat="1" ht="18" customHeight="1">
      <c r="A1466" s="40">
        <v>19</v>
      </c>
      <c r="B1466" s="44">
        <v>17</v>
      </c>
      <c r="C1466" s="42">
        <v>8</v>
      </c>
      <c r="D1466" s="42">
        <v>9</v>
      </c>
      <c r="E1466" s="43">
        <v>54</v>
      </c>
      <c r="F1466" s="44">
        <v>17</v>
      </c>
      <c r="G1466" s="42">
        <v>9</v>
      </c>
      <c r="H1466" s="42">
        <v>8</v>
      </c>
      <c r="I1466" s="43">
        <v>89</v>
      </c>
      <c r="J1466" s="44">
        <v>2</v>
      </c>
      <c r="K1466" s="42">
        <v>0</v>
      </c>
      <c r="L1466" s="42">
        <v>2</v>
      </c>
    </row>
    <row r="1467" spans="1:12" s="31" customFormat="1" ht="25.5" customHeight="1">
      <c r="A1467" s="23" t="s">
        <v>29</v>
      </c>
      <c r="B1467" s="24">
        <v>97</v>
      </c>
      <c r="C1467" s="24">
        <v>41</v>
      </c>
      <c r="D1467" s="24">
        <v>56</v>
      </c>
      <c r="E1467" s="25" t="s">
        <v>30</v>
      </c>
      <c r="F1467" s="24">
        <v>113</v>
      </c>
      <c r="G1467" s="24">
        <v>60</v>
      </c>
      <c r="H1467" s="24">
        <v>53</v>
      </c>
      <c r="I1467" s="25" t="s">
        <v>31</v>
      </c>
      <c r="J1467" s="24">
        <v>6</v>
      </c>
      <c r="K1467" s="24">
        <v>0</v>
      </c>
      <c r="L1467" s="24">
        <v>6</v>
      </c>
    </row>
    <row r="1468" spans="1:12" s="97" customFormat="1" ht="15.75" customHeight="1">
      <c r="A1468" s="32">
        <v>20</v>
      </c>
      <c r="B1468" s="33">
        <v>22</v>
      </c>
      <c r="C1468" s="34">
        <v>11</v>
      </c>
      <c r="D1468" s="34">
        <v>11</v>
      </c>
      <c r="E1468" s="35">
        <v>55</v>
      </c>
      <c r="F1468" s="33">
        <v>18</v>
      </c>
      <c r="G1468" s="34">
        <v>10</v>
      </c>
      <c r="H1468" s="34">
        <v>8</v>
      </c>
      <c r="I1468" s="35">
        <v>90</v>
      </c>
      <c r="J1468" s="33">
        <v>3</v>
      </c>
      <c r="K1468" s="34">
        <v>0</v>
      </c>
      <c r="L1468" s="34">
        <v>3</v>
      </c>
    </row>
    <row r="1469" spans="1:12" s="97" customFormat="1" ht="15.75" customHeight="1">
      <c r="A1469" s="32">
        <v>21</v>
      </c>
      <c r="B1469" s="33">
        <v>19</v>
      </c>
      <c r="C1469" s="34">
        <v>10</v>
      </c>
      <c r="D1469" s="34">
        <v>9</v>
      </c>
      <c r="E1469" s="35">
        <v>56</v>
      </c>
      <c r="F1469" s="33">
        <v>27</v>
      </c>
      <c r="G1469" s="34">
        <v>15</v>
      </c>
      <c r="H1469" s="34">
        <v>12</v>
      </c>
      <c r="I1469" s="35">
        <v>91</v>
      </c>
      <c r="J1469" s="33">
        <v>1</v>
      </c>
      <c r="K1469" s="34">
        <v>0</v>
      </c>
      <c r="L1469" s="34">
        <v>1</v>
      </c>
    </row>
    <row r="1470" spans="1:12" s="97" customFormat="1" ht="15.75" customHeight="1">
      <c r="A1470" s="32">
        <v>22</v>
      </c>
      <c r="B1470" s="33">
        <v>19</v>
      </c>
      <c r="C1470" s="34">
        <v>6</v>
      </c>
      <c r="D1470" s="34">
        <v>13</v>
      </c>
      <c r="E1470" s="35">
        <v>57</v>
      </c>
      <c r="F1470" s="33">
        <v>24</v>
      </c>
      <c r="G1470" s="34">
        <v>12</v>
      </c>
      <c r="H1470" s="34">
        <v>12</v>
      </c>
      <c r="I1470" s="35">
        <v>92</v>
      </c>
      <c r="J1470" s="33">
        <v>1</v>
      </c>
      <c r="K1470" s="34">
        <v>0</v>
      </c>
      <c r="L1470" s="34">
        <v>1</v>
      </c>
    </row>
    <row r="1471" spans="1:12" s="97" customFormat="1" ht="15.75" customHeight="1">
      <c r="A1471" s="32">
        <v>23</v>
      </c>
      <c r="B1471" s="33">
        <v>16</v>
      </c>
      <c r="C1471" s="34">
        <v>7</v>
      </c>
      <c r="D1471" s="34">
        <v>9</v>
      </c>
      <c r="E1471" s="35">
        <v>58</v>
      </c>
      <c r="F1471" s="33">
        <v>19</v>
      </c>
      <c r="G1471" s="34">
        <v>8</v>
      </c>
      <c r="H1471" s="34">
        <v>11</v>
      </c>
      <c r="I1471" s="35">
        <v>93</v>
      </c>
      <c r="J1471" s="33">
        <v>1</v>
      </c>
      <c r="K1471" s="34">
        <v>0</v>
      </c>
      <c r="L1471" s="34">
        <v>1</v>
      </c>
    </row>
    <row r="1472" spans="1:12" s="97" customFormat="1" ht="18" customHeight="1">
      <c r="A1472" s="40">
        <v>24</v>
      </c>
      <c r="B1472" s="44">
        <v>21</v>
      </c>
      <c r="C1472" s="42">
        <v>7</v>
      </c>
      <c r="D1472" s="42">
        <v>14</v>
      </c>
      <c r="E1472" s="43">
        <v>59</v>
      </c>
      <c r="F1472" s="44">
        <v>25</v>
      </c>
      <c r="G1472" s="42">
        <v>15</v>
      </c>
      <c r="H1472" s="42">
        <v>10</v>
      </c>
      <c r="I1472" s="43">
        <v>94</v>
      </c>
      <c r="J1472" s="44">
        <v>0</v>
      </c>
      <c r="K1472" s="42">
        <v>0</v>
      </c>
      <c r="L1472" s="42">
        <v>0</v>
      </c>
    </row>
    <row r="1473" spans="1:13" s="31" customFormat="1" ht="25.5" customHeight="1">
      <c r="A1473" s="23" t="s">
        <v>32</v>
      </c>
      <c r="B1473" s="24">
        <v>121</v>
      </c>
      <c r="C1473" s="24">
        <v>52</v>
      </c>
      <c r="D1473" s="24">
        <v>69</v>
      </c>
      <c r="E1473" s="25" t="s">
        <v>33</v>
      </c>
      <c r="F1473" s="24">
        <v>102</v>
      </c>
      <c r="G1473" s="24">
        <v>56</v>
      </c>
      <c r="H1473" s="24">
        <v>46</v>
      </c>
      <c r="I1473" s="64" t="s">
        <v>34</v>
      </c>
      <c r="J1473" s="24">
        <v>7</v>
      </c>
      <c r="K1473" s="24">
        <v>0</v>
      </c>
      <c r="L1473" s="24">
        <v>7</v>
      </c>
    </row>
    <row r="1474" spans="1:13" s="97" customFormat="1" ht="15.75" customHeight="1">
      <c r="A1474" s="32">
        <v>25</v>
      </c>
      <c r="B1474" s="33">
        <v>16</v>
      </c>
      <c r="C1474" s="34">
        <v>7</v>
      </c>
      <c r="D1474" s="34">
        <v>9</v>
      </c>
      <c r="E1474" s="35">
        <v>60</v>
      </c>
      <c r="F1474" s="33">
        <v>28</v>
      </c>
      <c r="G1474" s="34">
        <v>20</v>
      </c>
      <c r="H1474" s="34">
        <v>8</v>
      </c>
      <c r="I1474" s="35">
        <v>95</v>
      </c>
      <c r="J1474" s="33">
        <v>3</v>
      </c>
      <c r="K1474" s="34">
        <v>0</v>
      </c>
      <c r="L1474" s="34">
        <v>3</v>
      </c>
    </row>
    <row r="1475" spans="1:13" s="97" customFormat="1" ht="15.75" customHeight="1">
      <c r="A1475" s="32">
        <v>26</v>
      </c>
      <c r="B1475" s="33">
        <v>22</v>
      </c>
      <c r="C1475" s="34">
        <v>12</v>
      </c>
      <c r="D1475" s="34">
        <v>10</v>
      </c>
      <c r="E1475" s="35">
        <v>61</v>
      </c>
      <c r="F1475" s="33">
        <v>15</v>
      </c>
      <c r="G1475" s="34">
        <v>10</v>
      </c>
      <c r="H1475" s="34">
        <v>5</v>
      </c>
      <c r="I1475" s="35">
        <v>96</v>
      </c>
      <c r="J1475" s="33">
        <v>1</v>
      </c>
      <c r="K1475" s="34">
        <v>0</v>
      </c>
      <c r="L1475" s="34">
        <v>1</v>
      </c>
    </row>
    <row r="1476" spans="1:13" s="97" customFormat="1" ht="15.75" customHeight="1">
      <c r="A1476" s="32">
        <v>27</v>
      </c>
      <c r="B1476" s="33">
        <v>31</v>
      </c>
      <c r="C1476" s="34">
        <v>12</v>
      </c>
      <c r="D1476" s="34">
        <v>19</v>
      </c>
      <c r="E1476" s="35">
        <v>62</v>
      </c>
      <c r="F1476" s="33">
        <v>22</v>
      </c>
      <c r="G1476" s="34">
        <v>10</v>
      </c>
      <c r="H1476" s="34">
        <v>12</v>
      </c>
      <c r="I1476" s="35">
        <v>97</v>
      </c>
      <c r="J1476" s="33">
        <v>0</v>
      </c>
      <c r="K1476" s="34">
        <v>0</v>
      </c>
      <c r="L1476" s="34">
        <v>0</v>
      </c>
    </row>
    <row r="1477" spans="1:13" s="97" customFormat="1" ht="15.75" customHeight="1">
      <c r="A1477" s="32">
        <v>28</v>
      </c>
      <c r="B1477" s="33">
        <v>26</v>
      </c>
      <c r="C1477" s="34">
        <v>8</v>
      </c>
      <c r="D1477" s="34">
        <v>18</v>
      </c>
      <c r="E1477" s="35">
        <v>63</v>
      </c>
      <c r="F1477" s="33">
        <v>20</v>
      </c>
      <c r="G1477" s="34">
        <v>9</v>
      </c>
      <c r="H1477" s="34">
        <v>11</v>
      </c>
      <c r="I1477" s="35">
        <v>98</v>
      </c>
      <c r="J1477" s="33">
        <v>1</v>
      </c>
      <c r="K1477" s="34">
        <v>0</v>
      </c>
      <c r="L1477" s="34">
        <v>1</v>
      </c>
    </row>
    <row r="1478" spans="1:13" s="97" customFormat="1" ht="18" customHeight="1">
      <c r="A1478" s="40">
        <v>29</v>
      </c>
      <c r="B1478" s="44">
        <v>26</v>
      </c>
      <c r="C1478" s="42">
        <v>13</v>
      </c>
      <c r="D1478" s="42">
        <v>13</v>
      </c>
      <c r="E1478" s="43">
        <v>64</v>
      </c>
      <c r="F1478" s="44">
        <v>17</v>
      </c>
      <c r="G1478" s="42">
        <v>7</v>
      </c>
      <c r="H1478" s="42">
        <v>10</v>
      </c>
      <c r="I1478" s="35">
        <v>99</v>
      </c>
      <c r="J1478" s="33">
        <v>1</v>
      </c>
      <c r="K1478" s="34">
        <v>0</v>
      </c>
      <c r="L1478" s="34">
        <v>1</v>
      </c>
    </row>
    <row r="1479" spans="1:13" s="31" customFormat="1" ht="25.5" customHeight="1">
      <c r="A1479" s="23" t="s">
        <v>35</v>
      </c>
      <c r="B1479" s="24">
        <v>122</v>
      </c>
      <c r="C1479" s="24">
        <v>61</v>
      </c>
      <c r="D1479" s="24">
        <v>61</v>
      </c>
      <c r="E1479" s="25" t="s">
        <v>36</v>
      </c>
      <c r="F1479" s="24">
        <v>126</v>
      </c>
      <c r="G1479" s="24">
        <v>64</v>
      </c>
      <c r="H1479" s="24">
        <v>62</v>
      </c>
      <c r="I1479" s="68">
        <v>100</v>
      </c>
      <c r="J1479" s="69">
        <v>0</v>
      </c>
      <c r="K1479" s="70">
        <v>0</v>
      </c>
      <c r="L1479" s="70">
        <v>0</v>
      </c>
    </row>
    <row r="1480" spans="1:13" s="97" customFormat="1" ht="15.75" customHeight="1">
      <c r="A1480" s="32">
        <v>30</v>
      </c>
      <c r="B1480" s="33">
        <v>31</v>
      </c>
      <c r="C1480" s="34">
        <v>16</v>
      </c>
      <c r="D1480" s="34">
        <v>15</v>
      </c>
      <c r="E1480" s="35">
        <v>65</v>
      </c>
      <c r="F1480" s="33">
        <v>16</v>
      </c>
      <c r="G1480" s="34">
        <v>8</v>
      </c>
      <c r="H1480" s="34">
        <v>8</v>
      </c>
      <c r="I1480" s="35">
        <v>101</v>
      </c>
      <c r="J1480" s="33">
        <v>0</v>
      </c>
      <c r="K1480" s="34">
        <v>0</v>
      </c>
      <c r="L1480" s="34">
        <v>0</v>
      </c>
    </row>
    <row r="1481" spans="1:13" s="97" customFormat="1" ht="15.75" customHeight="1">
      <c r="A1481" s="32">
        <v>31</v>
      </c>
      <c r="B1481" s="33">
        <v>23</v>
      </c>
      <c r="C1481" s="34">
        <v>12</v>
      </c>
      <c r="D1481" s="34">
        <v>11</v>
      </c>
      <c r="E1481" s="35">
        <v>66</v>
      </c>
      <c r="F1481" s="33">
        <v>23</v>
      </c>
      <c r="G1481" s="34">
        <v>11</v>
      </c>
      <c r="H1481" s="34">
        <v>12</v>
      </c>
      <c r="I1481" s="35">
        <v>102</v>
      </c>
      <c r="J1481" s="33">
        <v>0</v>
      </c>
      <c r="K1481" s="34">
        <v>0</v>
      </c>
      <c r="L1481" s="34">
        <v>0</v>
      </c>
    </row>
    <row r="1482" spans="1:13" s="97" customFormat="1" ht="15.75" customHeight="1">
      <c r="A1482" s="32">
        <v>32</v>
      </c>
      <c r="B1482" s="33">
        <v>22</v>
      </c>
      <c r="C1482" s="34">
        <v>12</v>
      </c>
      <c r="D1482" s="34">
        <v>10</v>
      </c>
      <c r="E1482" s="35">
        <v>67</v>
      </c>
      <c r="F1482" s="33">
        <v>25</v>
      </c>
      <c r="G1482" s="34">
        <v>15</v>
      </c>
      <c r="H1482" s="34">
        <v>10</v>
      </c>
      <c r="I1482" s="35">
        <v>103</v>
      </c>
      <c r="J1482" s="33">
        <v>0</v>
      </c>
      <c r="K1482" s="34">
        <v>0</v>
      </c>
      <c r="L1482" s="34">
        <v>0</v>
      </c>
    </row>
    <row r="1483" spans="1:13" s="97" customFormat="1" ht="15.75" customHeight="1">
      <c r="A1483" s="32">
        <v>33</v>
      </c>
      <c r="B1483" s="33">
        <v>26</v>
      </c>
      <c r="C1483" s="34">
        <v>12</v>
      </c>
      <c r="D1483" s="34">
        <v>14</v>
      </c>
      <c r="E1483" s="35">
        <v>68</v>
      </c>
      <c r="F1483" s="33">
        <v>35</v>
      </c>
      <c r="G1483" s="34">
        <v>14</v>
      </c>
      <c r="H1483" s="34">
        <v>21</v>
      </c>
      <c r="I1483" s="72" t="s">
        <v>37</v>
      </c>
      <c r="J1483" s="44">
        <v>1</v>
      </c>
      <c r="K1483" s="42">
        <v>0</v>
      </c>
      <c r="L1483" s="42">
        <v>1</v>
      </c>
    </row>
    <row r="1484" spans="1:13" s="97" customFormat="1" ht="21" customHeight="1" thickBot="1">
      <c r="A1484" s="74">
        <v>34</v>
      </c>
      <c r="B1484" s="33">
        <v>20</v>
      </c>
      <c r="C1484" s="34">
        <v>9</v>
      </c>
      <c r="D1484" s="34">
        <v>11</v>
      </c>
      <c r="E1484" s="35">
        <v>69</v>
      </c>
      <c r="F1484" s="33">
        <v>27</v>
      </c>
      <c r="G1484" s="34">
        <v>16</v>
      </c>
      <c r="H1484" s="34">
        <v>11</v>
      </c>
      <c r="I1484" s="75" t="s">
        <v>8</v>
      </c>
      <c r="J1484" s="69">
        <v>1834</v>
      </c>
      <c r="K1484" s="69">
        <v>893</v>
      </c>
      <c r="L1484" s="69">
        <v>941</v>
      </c>
    </row>
    <row r="1485" spans="1:13" s="106" customFormat="1" ht="24" customHeight="1" thickTop="1" thickBot="1">
      <c r="A1485" s="81" t="s">
        <v>38</v>
      </c>
      <c r="B1485" s="82">
        <v>284</v>
      </c>
      <c r="C1485" s="83">
        <v>143</v>
      </c>
      <c r="D1485" s="83">
        <v>141</v>
      </c>
      <c r="E1485" s="84" t="s">
        <v>39</v>
      </c>
      <c r="F1485" s="83">
        <v>1173</v>
      </c>
      <c r="G1485" s="83">
        <v>582</v>
      </c>
      <c r="H1485" s="83">
        <v>591</v>
      </c>
      <c r="I1485" s="85" t="s">
        <v>40</v>
      </c>
      <c r="J1485" s="83">
        <v>377</v>
      </c>
      <c r="K1485" s="83">
        <v>168</v>
      </c>
      <c r="L1485" s="83">
        <v>209</v>
      </c>
    </row>
    <row r="1486" spans="1:13" s="13" customFormat="1" ht="24" customHeight="1" thickBot="1">
      <c r="A1486" s="1"/>
      <c r="B1486" s="2" t="s">
        <v>221</v>
      </c>
      <c r="C1486" s="3"/>
      <c r="D1486" s="4"/>
      <c r="E1486" s="5"/>
      <c r="F1486" s="6"/>
      <c r="G1486" s="96" t="s">
        <v>238</v>
      </c>
      <c r="H1486" s="6"/>
      <c r="I1486" s="5"/>
      <c r="J1486" s="6"/>
      <c r="K1486" s="107" t="s">
        <v>149</v>
      </c>
      <c r="L1486" s="9"/>
      <c r="M1486" s="97" t="s">
        <v>282</v>
      </c>
    </row>
    <row r="1487" spans="1:13" s="22" customFormat="1" ht="21" customHeight="1">
      <c r="A1487" s="14" t="s">
        <v>4</v>
      </c>
      <c r="B1487" s="15" t="s">
        <v>5</v>
      </c>
      <c r="C1487" s="15" t="s">
        <v>6</v>
      </c>
      <c r="D1487" s="16" t="s">
        <v>7</v>
      </c>
      <c r="E1487" s="14" t="s">
        <v>4</v>
      </c>
      <c r="F1487" s="15" t="s">
        <v>5</v>
      </c>
      <c r="G1487" s="15" t="s">
        <v>6</v>
      </c>
      <c r="H1487" s="16" t="s">
        <v>7</v>
      </c>
      <c r="I1487" s="14" t="s">
        <v>4</v>
      </c>
      <c r="J1487" s="15" t="s">
        <v>5</v>
      </c>
      <c r="K1487" s="15" t="s">
        <v>6</v>
      </c>
      <c r="L1487" s="17" t="s">
        <v>7</v>
      </c>
    </row>
    <row r="1488" spans="1:13" s="31" customFormat="1" ht="25.5" customHeight="1">
      <c r="A1488" s="23" t="s">
        <v>9</v>
      </c>
      <c r="B1488" s="24">
        <v>74</v>
      </c>
      <c r="C1488" s="24">
        <v>40</v>
      </c>
      <c r="D1488" s="24">
        <v>34</v>
      </c>
      <c r="E1488" s="25" t="s">
        <v>10</v>
      </c>
      <c r="F1488" s="24">
        <v>118</v>
      </c>
      <c r="G1488" s="24">
        <v>63</v>
      </c>
      <c r="H1488" s="24">
        <v>55</v>
      </c>
      <c r="I1488" s="25" t="s">
        <v>11</v>
      </c>
      <c r="J1488" s="24">
        <v>114</v>
      </c>
      <c r="K1488" s="24">
        <v>52</v>
      </c>
      <c r="L1488" s="24">
        <v>62</v>
      </c>
    </row>
    <row r="1489" spans="1:12" s="97" customFormat="1" ht="15.75" customHeight="1">
      <c r="A1489" s="32">
        <v>0</v>
      </c>
      <c r="B1489" s="33">
        <v>17</v>
      </c>
      <c r="C1489" s="34">
        <v>9</v>
      </c>
      <c r="D1489" s="34">
        <v>8</v>
      </c>
      <c r="E1489" s="35">
        <v>35</v>
      </c>
      <c r="F1489" s="33">
        <v>28</v>
      </c>
      <c r="G1489" s="34">
        <v>12</v>
      </c>
      <c r="H1489" s="34">
        <v>16</v>
      </c>
      <c r="I1489" s="35">
        <v>70</v>
      </c>
      <c r="J1489" s="33">
        <v>25</v>
      </c>
      <c r="K1489" s="34">
        <v>11</v>
      </c>
      <c r="L1489" s="34">
        <v>14</v>
      </c>
    </row>
    <row r="1490" spans="1:12" s="97" customFormat="1" ht="15.75" customHeight="1">
      <c r="A1490" s="32">
        <v>1</v>
      </c>
      <c r="B1490" s="33">
        <v>15</v>
      </c>
      <c r="C1490" s="34">
        <v>7</v>
      </c>
      <c r="D1490" s="34">
        <v>8</v>
      </c>
      <c r="E1490" s="35">
        <v>36</v>
      </c>
      <c r="F1490" s="33">
        <v>17</v>
      </c>
      <c r="G1490" s="34">
        <v>10</v>
      </c>
      <c r="H1490" s="34">
        <v>7</v>
      </c>
      <c r="I1490" s="35">
        <v>71</v>
      </c>
      <c r="J1490" s="33">
        <v>22</v>
      </c>
      <c r="K1490" s="34">
        <v>11</v>
      </c>
      <c r="L1490" s="34">
        <v>11</v>
      </c>
    </row>
    <row r="1491" spans="1:12" s="97" customFormat="1" ht="15.75" customHeight="1">
      <c r="A1491" s="32">
        <v>2</v>
      </c>
      <c r="B1491" s="33">
        <v>9</v>
      </c>
      <c r="C1491" s="34">
        <v>6</v>
      </c>
      <c r="D1491" s="34">
        <v>3</v>
      </c>
      <c r="E1491" s="35">
        <v>37</v>
      </c>
      <c r="F1491" s="33">
        <v>27</v>
      </c>
      <c r="G1491" s="34">
        <v>16</v>
      </c>
      <c r="H1491" s="34">
        <v>11</v>
      </c>
      <c r="I1491" s="35">
        <v>72</v>
      </c>
      <c r="J1491" s="33">
        <v>22</v>
      </c>
      <c r="K1491" s="34">
        <v>9</v>
      </c>
      <c r="L1491" s="34">
        <v>13</v>
      </c>
    </row>
    <row r="1492" spans="1:12" s="97" customFormat="1" ht="15.75" customHeight="1">
      <c r="A1492" s="32">
        <v>3</v>
      </c>
      <c r="B1492" s="33">
        <v>13</v>
      </c>
      <c r="C1492" s="34">
        <v>7</v>
      </c>
      <c r="D1492" s="34">
        <v>6</v>
      </c>
      <c r="E1492" s="35">
        <v>38</v>
      </c>
      <c r="F1492" s="33">
        <v>26</v>
      </c>
      <c r="G1492" s="34">
        <v>13</v>
      </c>
      <c r="H1492" s="34">
        <v>13</v>
      </c>
      <c r="I1492" s="35">
        <v>73</v>
      </c>
      <c r="J1492" s="33">
        <v>25</v>
      </c>
      <c r="K1492" s="34">
        <v>8</v>
      </c>
      <c r="L1492" s="34">
        <v>17</v>
      </c>
    </row>
    <row r="1493" spans="1:12" s="97" customFormat="1" ht="18" customHeight="1">
      <c r="A1493" s="40">
        <v>4</v>
      </c>
      <c r="B1493" s="41">
        <v>20</v>
      </c>
      <c r="C1493" s="42">
        <v>11</v>
      </c>
      <c r="D1493" s="42">
        <v>9</v>
      </c>
      <c r="E1493" s="43">
        <v>39</v>
      </c>
      <c r="F1493" s="44">
        <v>20</v>
      </c>
      <c r="G1493" s="42">
        <v>12</v>
      </c>
      <c r="H1493" s="42">
        <v>8</v>
      </c>
      <c r="I1493" s="43">
        <v>74</v>
      </c>
      <c r="J1493" s="44">
        <v>20</v>
      </c>
      <c r="K1493" s="42">
        <v>13</v>
      </c>
      <c r="L1493" s="42">
        <v>7</v>
      </c>
    </row>
    <row r="1494" spans="1:12" s="31" customFormat="1" ht="25.5" customHeight="1">
      <c r="A1494" s="23" t="s">
        <v>13</v>
      </c>
      <c r="B1494" s="24">
        <v>67</v>
      </c>
      <c r="C1494" s="24">
        <v>30</v>
      </c>
      <c r="D1494" s="24">
        <v>37</v>
      </c>
      <c r="E1494" s="25" t="s">
        <v>14</v>
      </c>
      <c r="F1494" s="24">
        <v>138</v>
      </c>
      <c r="G1494" s="24">
        <v>76</v>
      </c>
      <c r="H1494" s="24">
        <v>62</v>
      </c>
      <c r="I1494" s="25" t="s">
        <v>15</v>
      </c>
      <c r="J1494" s="24">
        <v>94</v>
      </c>
      <c r="K1494" s="24">
        <v>44</v>
      </c>
      <c r="L1494" s="24">
        <v>50</v>
      </c>
    </row>
    <row r="1495" spans="1:12" s="97" customFormat="1" ht="15.75" customHeight="1">
      <c r="A1495" s="32">
        <v>5</v>
      </c>
      <c r="B1495" s="33">
        <v>11</v>
      </c>
      <c r="C1495" s="34">
        <v>4</v>
      </c>
      <c r="D1495" s="34">
        <v>7</v>
      </c>
      <c r="E1495" s="35">
        <v>40</v>
      </c>
      <c r="F1495" s="33">
        <v>25</v>
      </c>
      <c r="G1495" s="34">
        <v>12</v>
      </c>
      <c r="H1495" s="34">
        <v>13</v>
      </c>
      <c r="I1495" s="35">
        <v>75</v>
      </c>
      <c r="J1495" s="33">
        <v>21</v>
      </c>
      <c r="K1495" s="34">
        <v>8</v>
      </c>
      <c r="L1495" s="34">
        <v>13</v>
      </c>
    </row>
    <row r="1496" spans="1:12" s="97" customFormat="1" ht="15.75" customHeight="1">
      <c r="A1496" s="32">
        <v>6</v>
      </c>
      <c r="B1496" s="33">
        <v>18</v>
      </c>
      <c r="C1496" s="34">
        <v>7</v>
      </c>
      <c r="D1496" s="34">
        <v>11</v>
      </c>
      <c r="E1496" s="35">
        <v>41</v>
      </c>
      <c r="F1496" s="33">
        <v>23</v>
      </c>
      <c r="G1496" s="34">
        <v>10</v>
      </c>
      <c r="H1496" s="34">
        <v>13</v>
      </c>
      <c r="I1496" s="35">
        <v>76</v>
      </c>
      <c r="J1496" s="33">
        <v>24</v>
      </c>
      <c r="K1496" s="34">
        <v>11</v>
      </c>
      <c r="L1496" s="34">
        <v>13</v>
      </c>
    </row>
    <row r="1497" spans="1:12" s="97" customFormat="1" ht="15.75" customHeight="1">
      <c r="A1497" s="32">
        <v>7</v>
      </c>
      <c r="B1497" s="33">
        <v>12</v>
      </c>
      <c r="C1497" s="34">
        <v>8</v>
      </c>
      <c r="D1497" s="34">
        <v>4</v>
      </c>
      <c r="E1497" s="35">
        <v>42</v>
      </c>
      <c r="F1497" s="33">
        <v>27</v>
      </c>
      <c r="G1497" s="34">
        <v>14</v>
      </c>
      <c r="H1497" s="34">
        <v>13</v>
      </c>
      <c r="I1497" s="35">
        <v>77</v>
      </c>
      <c r="J1497" s="33">
        <v>17</v>
      </c>
      <c r="K1497" s="34">
        <v>9</v>
      </c>
      <c r="L1497" s="34">
        <v>8</v>
      </c>
    </row>
    <row r="1498" spans="1:12" s="97" customFormat="1" ht="15.75" customHeight="1">
      <c r="A1498" s="32">
        <v>8</v>
      </c>
      <c r="B1498" s="33">
        <v>9</v>
      </c>
      <c r="C1498" s="34">
        <v>6</v>
      </c>
      <c r="D1498" s="34">
        <v>3</v>
      </c>
      <c r="E1498" s="35">
        <v>43</v>
      </c>
      <c r="F1498" s="33">
        <v>36</v>
      </c>
      <c r="G1498" s="34">
        <v>21</v>
      </c>
      <c r="H1498" s="34">
        <v>15</v>
      </c>
      <c r="I1498" s="35">
        <v>78</v>
      </c>
      <c r="J1498" s="33">
        <v>12</v>
      </c>
      <c r="K1498" s="34">
        <v>6</v>
      </c>
      <c r="L1498" s="34">
        <v>6</v>
      </c>
    </row>
    <row r="1499" spans="1:12" s="97" customFormat="1" ht="18" customHeight="1">
      <c r="A1499" s="40">
        <v>9</v>
      </c>
      <c r="B1499" s="44">
        <v>17</v>
      </c>
      <c r="C1499" s="42">
        <v>5</v>
      </c>
      <c r="D1499" s="42">
        <v>12</v>
      </c>
      <c r="E1499" s="43">
        <v>44</v>
      </c>
      <c r="F1499" s="44">
        <v>27</v>
      </c>
      <c r="G1499" s="42">
        <v>19</v>
      </c>
      <c r="H1499" s="42">
        <v>8</v>
      </c>
      <c r="I1499" s="43">
        <v>79</v>
      </c>
      <c r="J1499" s="44">
        <v>20</v>
      </c>
      <c r="K1499" s="42">
        <v>10</v>
      </c>
      <c r="L1499" s="42">
        <v>10</v>
      </c>
    </row>
    <row r="1500" spans="1:12" s="31" customFormat="1" ht="25.5" customHeight="1">
      <c r="A1500" s="23" t="s">
        <v>23</v>
      </c>
      <c r="B1500" s="24">
        <v>83</v>
      </c>
      <c r="C1500" s="24">
        <v>40</v>
      </c>
      <c r="D1500" s="24">
        <v>43</v>
      </c>
      <c r="E1500" s="25" t="s">
        <v>24</v>
      </c>
      <c r="F1500" s="24">
        <v>135</v>
      </c>
      <c r="G1500" s="24">
        <v>75</v>
      </c>
      <c r="H1500" s="24">
        <v>60</v>
      </c>
      <c r="I1500" s="25" t="s">
        <v>25</v>
      </c>
      <c r="J1500" s="24">
        <v>60</v>
      </c>
      <c r="K1500" s="24">
        <v>24</v>
      </c>
      <c r="L1500" s="24">
        <v>36</v>
      </c>
    </row>
    <row r="1501" spans="1:12" s="97" customFormat="1" ht="15.75" customHeight="1">
      <c r="A1501" s="32">
        <v>10</v>
      </c>
      <c r="B1501" s="33">
        <v>9</v>
      </c>
      <c r="C1501" s="34">
        <v>5</v>
      </c>
      <c r="D1501" s="34">
        <v>4</v>
      </c>
      <c r="E1501" s="35">
        <v>45</v>
      </c>
      <c r="F1501" s="33">
        <v>22</v>
      </c>
      <c r="G1501" s="34">
        <v>14</v>
      </c>
      <c r="H1501" s="34">
        <v>8</v>
      </c>
      <c r="I1501" s="35">
        <v>80</v>
      </c>
      <c r="J1501" s="33">
        <v>16</v>
      </c>
      <c r="K1501" s="34">
        <v>7</v>
      </c>
      <c r="L1501" s="34">
        <v>9</v>
      </c>
    </row>
    <row r="1502" spans="1:12" s="97" customFormat="1" ht="15.75" customHeight="1">
      <c r="A1502" s="32">
        <v>11</v>
      </c>
      <c r="B1502" s="33">
        <v>16</v>
      </c>
      <c r="C1502" s="34">
        <v>4</v>
      </c>
      <c r="D1502" s="34">
        <v>12</v>
      </c>
      <c r="E1502" s="35">
        <v>46</v>
      </c>
      <c r="F1502" s="33">
        <v>31</v>
      </c>
      <c r="G1502" s="34">
        <v>17</v>
      </c>
      <c r="H1502" s="34">
        <v>14</v>
      </c>
      <c r="I1502" s="35">
        <v>81</v>
      </c>
      <c r="J1502" s="33">
        <v>18</v>
      </c>
      <c r="K1502" s="34">
        <v>6</v>
      </c>
      <c r="L1502" s="34">
        <v>12</v>
      </c>
    </row>
    <row r="1503" spans="1:12" s="97" customFormat="1" ht="15.75" customHeight="1">
      <c r="A1503" s="32">
        <v>12</v>
      </c>
      <c r="B1503" s="33">
        <v>24</v>
      </c>
      <c r="C1503" s="34">
        <v>13</v>
      </c>
      <c r="D1503" s="34">
        <v>11</v>
      </c>
      <c r="E1503" s="35">
        <v>47</v>
      </c>
      <c r="F1503" s="33">
        <v>26</v>
      </c>
      <c r="G1503" s="34">
        <v>17</v>
      </c>
      <c r="H1503" s="34">
        <v>9</v>
      </c>
      <c r="I1503" s="35">
        <v>82</v>
      </c>
      <c r="J1503" s="33">
        <v>8</v>
      </c>
      <c r="K1503" s="34">
        <v>2</v>
      </c>
      <c r="L1503" s="34">
        <v>6</v>
      </c>
    </row>
    <row r="1504" spans="1:12" s="97" customFormat="1" ht="15.75" customHeight="1">
      <c r="A1504" s="32">
        <v>13</v>
      </c>
      <c r="B1504" s="33">
        <v>14</v>
      </c>
      <c r="C1504" s="34">
        <v>10</v>
      </c>
      <c r="D1504" s="34">
        <v>4</v>
      </c>
      <c r="E1504" s="35">
        <v>48</v>
      </c>
      <c r="F1504" s="33">
        <v>25</v>
      </c>
      <c r="G1504" s="34">
        <v>12</v>
      </c>
      <c r="H1504" s="34">
        <v>13</v>
      </c>
      <c r="I1504" s="35">
        <v>83</v>
      </c>
      <c r="J1504" s="33">
        <v>10</v>
      </c>
      <c r="K1504" s="34">
        <v>5</v>
      </c>
      <c r="L1504" s="34">
        <v>5</v>
      </c>
    </row>
    <row r="1505" spans="1:12" s="97" customFormat="1" ht="18" customHeight="1">
      <c r="A1505" s="40">
        <v>14</v>
      </c>
      <c r="B1505" s="44">
        <v>20</v>
      </c>
      <c r="C1505" s="42">
        <v>8</v>
      </c>
      <c r="D1505" s="42">
        <v>12</v>
      </c>
      <c r="E1505" s="43">
        <v>49</v>
      </c>
      <c r="F1505" s="44">
        <v>31</v>
      </c>
      <c r="G1505" s="42">
        <v>15</v>
      </c>
      <c r="H1505" s="42">
        <v>16</v>
      </c>
      <c r="I1505" s="43">
        <v>84</v>
      </c>
      <c r="J1505" s="44">
        <v>8</v>
      </c>
      <c r="K1505" s="42">
        <v>4</v>
      </c>
      <c r="L1505" s="42">
        <v>4</v>
      </c>
    </row>
    <row r="1506" spans="1:12" s="31" customFormat="1" ht="25.5" customHeight="1">
      <c r="A1506" s="23" t="s">
        <v>26</v>
      </c>
      <c r="B1506" s="24">
        <v>99</v>
      </c>
      <c r="C1506" s="24">
        <v>52</v>
      </c>
      <c r="D1506" s="24">
        <v>47</v>
      </c>
      <c r="E1506" s="25" t="s">
        <v>27</v>
      </c>
      <c r="F1506" s="24">
        <v>126</v>
      </c>
      <c r="G1506" s="24">
        <v>67</v>
      </c>
      <c r="H1506" s="24">
        <v>59</v>
      </c>
      <c r="I1506" s="25" t="s">
        <v>28</v>
      </c>
      <c r="J1506" s="24">
        <v>20</v>
      </c>
      <c r="K1506" s="24">
        <v>7</v>
      </c>
      <c r="L1506" s="24">
        <v>13</v>
      </c>
    </row>
    <row r="1507" spans="1:12" s="97" customFormat="1" ht="15.75" customHeight="1">
      <c r="A1507" s="32">
        <v>15</v>
      </c>
      <c r="B1507" s="33">
        <v>17</v>
      </c>
      <c r="C1507" s="34">
        <v>8</v>
      </c>
      <c r="D1507" s="34">
        <v>9</v>
      </c>
      <c r="E1507" s="35">
        <v>50</v>
      </c>
      <c r="F1507" s="33">
        <v>28</v>
      </c>
      <c r="G1507" s="34">
        <v>13</v>
      </c>
      <c r="H1507" s="34">
        <v>15</v>
      </c>
      <c r="I1507" s="35">
        <v>85</v>
      </c>
      <c r="J1507" s="33">
        <v>3</v>
      </c>
      <c r="K1507" s="34">
        <v>2</v>
      </c>
      <c r="L1507" s="34">
        <v>1</v>
      </c>
    </row>
    <row r="1508" spans="1:12" s="97" customFormat="1" ht="15.75" customHeight="1">
      <c r="A1508" s="32">
        <v>16</v>
      </c>
      <c r="B1508" s="33">
        <v>19</v>
      </c>
      <c r="C1508" s="34">
        <v>12</v>
      </c>
      <c r="D1508" s="34">
        <v>7</v>
      </c>
      <c r="E1508" s="35">
        <v>51</v>
      </c>
      <c r="F1508" s="33">
        <v>18</v>
      </c>
      <c r="G1508" s="34">
        <v>10</v>
      </c>
      <c r="H1508" s="34">
        <v>8</v>
      </c>
      <c r="I1508" s="35">
        <v>86</v>
      </c>
      <c r="J1508" s="33">
        <v>6</v>
      </c>
      <c r="K1508" s="34">
        <v>2</v>
      </c>
      <c r="L1508" s="34">
        <v>4</v>
      </c>
    </row>
    <row r="1509" spans="1:12" s="97" customFormat="1" ht="15.75" customHeight="1">
      <c r="A1509" s="32">
        <v>17</v>
      </c>
      <c r="B1509" s="33">
        <v>23</v>
      </c>
      <c r="C1509" s="34">
        <v>9</v>
      </c>
      <c r="D1509" s="34">
        <v>14</v>
      </c>
      <c r="E1509" s="35">
        <v>52</v>
      </c>
      <c r="F1509" s="33">
        <v>31</v>
      </c>
      <c r="G1509" s="34">
        <v>18</v>
      </c>
      <c r="H1509" s="34">
        <v>13</v>
      </c>
      <c r="I1509" s="35">
        <v>87</v>
      </c>
      <c r="J1509" s="33">
        <v>0</v>
      </c>
      <c r="K1509" s="34">
        <v>0</v>
      </c>
      <c r="L1509" s="34">
        <v>0</v>
      </c>
    </row>
    <row r="1510" spans="1:12" s="97" customFormat="1" ht="15.75" customHeight="1">
      <c r="A1510" s="32">
        <v>18</v>
      </c>
      <c r="B1510" s="33">
        <v>21</v>
      </c>
      <c r="C1510" s="34">
        <v>15</v>
      </c>
      <c r="D1510" s="34">
        <v>6</v>
      </c>
      <c r="E1510" s="35">
        <v>53</v>
      </c>
      <c r="F1510" s="33">
        <v>28</v>
      </c>
      <c r="G1510" s="34">
        <v>15</v>
      </c>
      <c r="H1510" s="34">
        <v>13</v>
      </c>
      <c r="I1510" s="35">
        <v>88</v>
      </c>
      <c r="J1510" s="33">
        <v>6</v>
      </c>
      <c r="K1510" s="34">
        <v>2</v>
      </c>
      <c r="L1510" s="34">
        <v>4</v>
      </c>
    </row>
    <row r="1511" spans="1:12" s="97" customFormat="1" ht="18" customHeight="1">
      <c r="A1511" s="40">
        <v>19</v>
      </c>
      <c r="B1511" s="44">
        <v>19</v>
      </c>
      <c r="C1511" s="42">
        <v>8</v>
      </c>
      <c r="D1511" s="42">
        <v>11</v>
      </c>
      <c r="E1511" s="43">
        <v>54</v>
      </c>
      <c r="F1511" s="44">
        <v>21</v>
      </c>
      <c r="G1511" s="42">
        <v>11</v>
      </c>
      <c r="H1511" s="42">
        <v>10</v>
      </c>
      <c r="I1511" s="43">
        <v>89</v>
      </c>
      <c r="J1511" s="44">
        <v>5</v>
      </c>
      <c r="K1511" s="42">
        <v>1</v>
      </c>
      <c r="L1511" s="42">
        <v>4</v>
      </c>
    </row>
    <row r="1512" spans="1:12" s="31" customFormat="1" ht="25.5" customHeight="1">
      <c r="A1512" s="23" t="s">
        <v>29</v>
      </c>
      <c r="B1512" s="24">
        <v>76</v>
      </c>
      <c r="C1512" s="24">
        <v>48</v>
      </c>
      <c r="D1512" s="24">
        <v>28</v>
      </c>
      <c r="E1512" s="25" t="s">
        <v>30</v>
      </c>
      <c r="F1512" s="24">
        <v>111</v>
      </c>
      <c r="G1512" s="24">
        <v>60</v>
      </c>
      <c r="H1512" s="24">
        <v>51</v>
      </c>
      <c r="I1512" s="25" t="s">
        <v>31</v>
      </c>
      <c r="J1512" s="24">
        <v>5</v>
      </c>
      <c r="K1512" s="24">
        <v>3</v>
      </c>
      <c r="L1512" s="24">
        <v>2</v>
      </c>
    </row>
    <row r="1513" spans="1:12" s="97" customFormat="1" ht="15.75" customHeight="1">
      <c r="A1513" s="32">
        <v>20</v>
      </c>
      <c r="B1513" s="33">
        <v>17</v>
      </c>
      <c r="C1513" s="34">
        <v>9</v>
      </c>
      <c r="D1513" s="34">
        <v>8</v>
      </c>
      <c r="E1513" s="35">
        <v>55</v>
      </c>
      <c r="F1513" s="33">
        <v>27</v>
      </c>
      <c r="G1513" s="34">
        <v>13</v>
      </c>
      <c r="H1513" s="34">
        <v>14</v>
      </c>
      <c r="I1513" s="35">
        <v>90</v>
      </c>
      <c r="J1513" s="33">
        <v>2</v>
      </c>
      <c r="K1513" s="34">
        <v>1</v>
      </c>
      <c r="L1513" s="34">
        <v>1</v>
      </c>
    </row>
    <row r="1514" spans="1:12" s="97" customFormat="1" ht="15.75" customHeight="1">
      <c r="A1514" s="32">
        <v>21</v>
      </c>
      <c r="B1514" s="33">
        <v>16</v>
      </c>
      <c r="C1514" s="34">
        <v>11</v>
      </c>
      <c r="D1514" s="34">
        <v>5</v>
      </c>
      <c r="E1514" s="35">
        <v>56</v>
      </c>
      <c r="F1514" s="33">
        <v>25</v>
      </c>
      <c r="G1514" s="34">
        <v>15</v>
      </c>
      <c r="H1514" s="34">
        <v>10</v>
      </c>
      <c r="I1514" s="35">
        <v>91</v>
      </c>
      <c r="J1514" s="33">
        <v>0</v>
      </c>
      <c r="K1514" s="34">
        <v>0</v>
      </c>
      <c r="L1514" s="34">
        <v>0</v>
      </c>
    </row>
    <row r="1515" spans="1:12" s="97" customFormat="1" ht="15.75" customHeight="1">
      <c r="A1515" s="32">
        <v>22</v>
      </c>
      <c r="B1515" s="33">
        <v>20</v>
      </c>
      <c r="C1515" s="34">
        <v>13</v>
      </c>
      <c r="D1515" s="34">
        <v>7</v>
      </c>
      <c r="E1515" s="35">
        <v>57</v>
      </c>
      <c r="F1515" s="33">
        <v>21</v>
      </c>
      <c r="G1515" s="34">
        <v>11</v>
      </c>
      <c r="H1515" s="34">
        <v>10</v>
      </c>
      <c r="I1515" s="35">
        <v>92</v>
      </c>
      <c r="J1515" s="33">
        <v>1</v>
      </c>
      <c r="K1515" s="34">
        <v>1</v>
      </c>
      <c r="L1515" s="34">
        <v>0</v>
      </c>
    </row>
    <row r="1516" spans="1:12" s="97" customFormat="1" ht="15.75" customHeight="1">
      <c r="A1516" s="32">
        <v>23</v>
      </c>
      <c r="B1516" s="33">
        <v>10</v>
      </c>
      <c r="C1516" s="34">
        <v>5</v>
      </c>
      <c r="D1516" s="34">
        <v>5</v>
      </c>
      <c r="E1516" s="35">
        <v>58</v>
      </c>
      <c r="F1516" s="33">
        <v>18</v>
      </c>
      <c r="G1516" s="34">
        <v>9</v>
      </c>
      <c r="H1516" s="34">
        <v>9</v>
      </c>
      <c r="I1516" s="35">
        <v>93</v>
      </c>
      <c r="J1516" s="33">
        <v>1</v>
      </c>
      <c r="K1516" s="34">
        <v>1</v>
      </c>
      <c r="L1516" s="34">
        <v>0</v>
      </c>
    </row>
    <row r="1517" spans="1:12" s="97" customFormat="1" ht="18" customHeight="1">
      <c r="A1517" s="40">
        <v>24</v>
      </c>
      <c r="B1517" s="44">
        <v>13</v>
      </c>
      <c r="C1517" s="42">
        <v>10</v>
      </c>
      <c r="D1517" s="42">
        <v>3</v>
      </c>
      <c r="E1517" s="43">
        <v>59</v>
      </c>
      <c r="F1517" s="44">
        <v>20</v>
      </c>
      <c r="G1517" s="42">
        <v>12</v>
      </c>
      <c r="H1517" s="42">
        <v>8</v>
      </c>
      <c r="I1517" s="43">
        <v>94</v>
      </c>
      <c r="J1517" s="44">
        <v>1</v>
      </c>
      <c r="K1517" s="42">
        <v>0</v>
      </c>
      <c r="L1517" s="42">
        <v>1</v>
      </c>
    </row>
    <row r="1518" spans="1:12" s="31" customFormat="1" ht="25.5" customHeight="1">
      <c r="A1518" s="23" t="s">
        <v>32</v>
      </c>
      <c r="B1518" s="24">
        <v>109</v>
      </c>
      <c r="C1518" s="24">
        <v>63</v>
      </c>
      <c r="D1518" s="24">
        <v>46</v>
      </c>
      <c r="E1518" s="25" t="s">
        <v>33</v>
      </c>
      <c r="F1518" s="24">
        <v>84</v>
      </c>
      <c r="G1518" s="24">
        <v>45</v>
      </c>
      <c r="H1518" s="24">
        <v>39</v>
      </c>
      <c r="I1518" s="64" t="s">
        <v>34</v>
      </c>
      <c r="J1518" s="24">
        <v>3</v>
      </c>
      <c r="K1518" s="24">
        <v>0</v>
      </c>
      <c r="L1518" s="24">
        <v>3</v>
      </c>
    </row>
    <row r="1519" spans="1:12" s="97" customFormat="1" ht="15.75" customHeight="1">
      <c r="A1519" s="32">
        <v>25</v>
      </c>
      <c r="B1519" s="33">
        <v>19</v>
      </c>
      <c r="C1519" s="34">
        <v>11</v>
      </c>
      <c r="D1519" s="34">
        <v>8</v>
      </c>
      <c r="E1519" s="35">
        <v>60</v>
      </c>
      <c r="F1519" s="33">
        <v>12</v>
      </c>
      <c r="G1519" s="34">
        <v>10</v>
      </c>
      <c r="H1519" s="34">
        <v>2</v>
      </c>
      <c r="I1519" s="35">
        <v>95</v>
      </c>
      <c r="J1519" s="33">
        <v>0</v>
      </c>
      <c r="K1519" s="34">
        <v>0</v>
      </c>
      <c r="L1519" s="34">
        <v>0</v>
      </c>
    </row>
    <row r="1520" spans="1:12" s="97" customFormat="1" ht="15.75" customHeight="1">
      <c r="A1520" s="32">
        <v>26</v>
      </c>
      <c r="B1520" s="33">
        <v>29</v>
      </c>
      <c r="C1520" s="34">
        <v>22</v>
      </c>
      <c r="D1520" s="34">
        <v>7</v>
      </c>
      <c r="E1520" s="35">
        <v>61</v>
      </c>
      <c r="F1520" s="33">
        <v>21</v>
      </c>
      <c r="G1520" s="34">
        <v>10</v>
      </c>
      <c r="H1520" s="34">
        <v>11</v>
      </c>
      <c r="I1520" s="35">
        <v>96</v>
      </c>
      <c r="J1520" s="33">
        <v>2</v>
      </c>
      <c r="K1520" s="34">
        <v>0</v>
      </c>
      <c r="L1520" s="34">
        <v>2</v>
      </c>
    </row>
    <row r="1521" spans="1:13" s="97" customFormat="1" ht="15.75" customHeight="1">
      <c r="A1521" s="32">
        <v>27</v>
      </c>
      <c r="B1521" s="33">
        <v>23</v>
      </c>
      <c r="C1521" s="34">
        <v>12</v>
      </c>
      <c r="D1521" s="34">
        <v>11</v>
      </c>
      <c r="E1521" s="35">
        <v>62</v>
      </c>
      <c r="F1521" s="33">
        <v>22</v>
      </c>
      <c r="G1521" s="34">
        <v>11</v>
      </c>
      <c r="H1521" s="34">
        <v>11</v>
      </c>
      <c r="I1521" s="35">
        <v>97</v>
      </c>
      <c r="J1521" s="33">
        <v>1</v>
      </c>
      <c r="K1521" s="34">
        <v>0</v>
      </c>
      <c r="L1521" s="34">
        <v>1</v>
      </c>
    </row>
    <row r="1522" spans="1:13" s="97" customFormat="1" ht="15.75" customHeight="1">
      <c r="A1522" s="32">
        <v>28</v>
      </c>
      <c r="B1522" s="33">
        <v>21</v>
      </c>
      <c r="C1522" s="34">
        <v>9</v>
      </c>
      <c r="D1522" s="34">
        <v>12</v>
      </c>
      <c r="E1522" s="35">
        <v>63</v>
      </c>
      <c r="F1522" s="33">
        <v>15</v>
      </c>
      <c r="G1522" s="34">
        <v>9</v>
      </c>
      <c r="H1522" s="34">
        <v>6</v>
      </c>
      <c r="I1522" s="35">
        <v>98</v>
      </c>
      <c r="J1522" s="33">
        <v>0</v>
      </c>
      <c r="K1522" s="34">
        <v>0</v>
      </c>
      <c r="L1522" s="34">
        <v>0</v>
      </c>
    </row>
    <row r="1523" spans="1:13" s="97" customFormat="1" ht="18" customHeight="1">
      <c r="A1523" s="40">
        <v>29</v>
      </c>
      <c r="B1523" s="44">
        <v>17</v>
      </c>
      <c r="C1523" s="42">
        <v>9</v>
      </c>
      <c r="D1523" s="42">
        <v>8</v>
      </c>
      <c r="E1523" s="43">
        <v>64</v>
      </c>
      <c r="F1523" s="44">
        <v>14</v>
      </c>
      <c r="G1523" s="42">
        <v>5</v>
      </c>
      <c r="H1523" s="42">
        <v>9</v>
      </c>
      <c r="I1523" s="35">
        <v>99</v>
      </c>
      <c r="J1523" s="33">
        <v>0</v>
      </c>
      <c r="K1523" s="34">
        <v>0</v>
      </c>
      <c r="L1523" s="34">
        <v>0</v>
      </c>
    </row>
    <row r="1524" spans="1:13" s="31" customFormat="1" ht="25.5" customHeight="1">
      <c r="A1524" s="23" t="s">
        <v>35</v>
      </c>
      <c r="B1524" s="24">
        <v>114</v>
      </c>
      <c r="C1524" s="24">
        <v>57</v>
      </c>
      <c r="D1524" s="24">
        <v>57</v>
      </c>
      <c r="E1524" s="25" t="s">
        <v>36</v>
      </c>
      <c r="F1524" s="24">
        <v>112</v>
      </c>
      <c r="G1524" s="24">
        <v>51</v>
      </c>
      <c r="H1524" s="24">
        <v>61</v>
      </c>
      <c r="I1524" s="68">
        <v>100</v>
      </c>
      <c r="J1524" s="69">
        <v>0</v>
      </c>
      <c r="K1524" s="70">
        <v>0</v>
      </c>
      <c r="L1524" s="70">
        <v>0</v>
      </c>
    </row>
    <row r="1525" spans="1:13" s="97" customFormat="1" ht="15.75" customHeight="1">
      <c r="A1525" s="32">
        <v>30</v>
      </c>
      <c r="B1525" s="33">
        <v>29</v>
      </c>
      <c r="C1525" s="34">
        <v>11</v>
      </c>
      <c r="D1525" s="34">
        <v>18</v>
      </c>
      <c r="E1525" s="35">
        <v>65</v>
      </c>
      <c r="F1525" s="33">
        <v>23</v>
      </c>
      <c r="G1525" s="34">
        <v>11</v>
      </c>
      <c r="H1525" s="34">
        <v>12</v>
      </c>
      <c r="I1525" s="35">
        <v>101</v>
      </c>
      <c r="J1525" s="33">
        <v>0</v>
      </c>
      <c r="K1525" s="34">
        <v>0</v>
      </c>
      <c r="L1525" s="34">
        <v>0</v>
      </c>
    </row>
    <row r="1526" spans="1:13" s="97" customFormat="1" ht="15.75" customHeight="1">
      <c r="A1526" s="32">
        <v>31</v>
      </c>
      <c r="B1526" s="33">
        <v>24</v>
      </c>
      <c r="C1526" s="34">
        <v>16</v>
      </c>
      <c r="D1526" s="34">
        <v>8</v>
      </c>
      <c r="E1526" s="35">
        <v>66</v>
      </c>
      <c r="F1526" s="33">
        <v>23</v>
      </c>
      <c r="G1526" s="34">
        <v>13</v>
      </c>
      <c r="H1526" s="34">
        <v>10</v>
      </c>
      <c r="I1526" s="35">
        <v>102</v>
      </c>
      <c r="J1526" s="33">
        <v>0</v>
      </c>
      <c r="K1526" s="34">
        <v>0</v>
      </c>
      <c r="L1526" s="34">
        <v>0</v>
      </c>
    </row>
    <row r="1527" spans="1:13" s="97" customFormat="1" ht="15.75" customHeight="1">
      <c r="A1527" s="32">
        <v>32</v>
      </c>
      <c r="B1527" s="33">
        <v>17</v>
      </c>
      <c r="C1527" s="34">
        <v>8</v>
      </c>
      <c r="D1527" s="34">
        <v>9</v>
      </c>
      <c r="E1527" s="35">
        <v>67</v>
      </c>
      <c r="F1527" s="33">
        <v>18</v>
      </c>
      <c r="G1527" s="34">
        <v>8</v>
      </c>
      <c r="H1527" s="34">
        <v>10</v>
      </c>
      <c r="I1527" s="35">
        <v>103</v>
      </c>
      <c r="J1527" s="33">
        <v>0</v>
      </c>
      <c r="K1527" s="34">
        <v>0</v>
      </c>
      <c r="L1527" s="34">
        <v>0</v>
      </c>
    </row>
    <row r="1528" spans="1:13" s="97" customFormat="1" ht="15.75" customHeight="1">
      <c r="A1528" s="32">
        <v>33</v>
      </c>
      <c r="B1528" s="33">
        <v>21</v>
      </c>
      <c r="C1528" s="34">
        <v>14</v>
      </c>
      <c r="D1528" s="34">
        <v>7</v>
      </c>
      <c r="E1528" s="35">
        <v>68</v>
      </c>
      <c r="F1528" s="33">
        <v>20</v>
      </c>
      <c r="G1528" s="34">
        <v>7</v>
      </c>
      <c r="H1528" s="34">
        <v>13</v>
      </c>
      <c r="I1528" s="72" t="s">
        <v>37</v>
      </c>
      <c r="J1528" s="44">
        <v>0</v>
      </c>
      <c r="K1528" s="42">
        <v>0</v>
      </c>
      <c r="L1528" s="42">
        <v>0</v>
      </c>
    </row>
    <row r="1529" spans="1:13" s="97" customFormat="1" ht="21" customHeight="1" thickBot="1">
      <c r="A1529" s="74">
        <v>34</v>
      </c>
      <c r="B1529" s="33">
        <v>23</v>
      </c>
      <c r="C1529" s="34">
        <v>8</v>
      </c>
      <c r="D1529" s="34">
        <v>15</v>
      </c>
      <c r="E1529" s="35">
        <v>69</v>
      </c>
      <c r="F1529" s="33">
        <v>28</v>
      </c>
      <c r="G1529" s="34">
        <v>12</v>
      </c>
      <c r="H1529" s="34">
        <v>16</v>
      </c>
      <c r="I1529" s="75" t="s">
        <v>8</v>
      </c>
      <c r="J1529" s="69">
        <v>1742</v>
      </c>
      <c r="K1529" s="69">
        <v>897</v>
      </c>
      <c r="L1529" s="69">
        <v>845</v>
      </c>
    </row>
    <row r="1530" spans="1:13" s="106" customFormat="1" ht="24" customHeight="1" thickTop="1" thickBot="1">
      <c r="A1530" s="81" t="s">
        <v>38</v>
      </c>
      <c r="B1530" s="82">
        <v>224</v>
      </c>
      <c r="C1530" s="83">
        <v>110</v>
      </c>
      <c r="D1530" s="83">
        <v>114</v>
      </c>
      <c r="E1530" s="84" t="s">
        <v>39</v>
      </c>
      <c r="F1530" s="83">
        <v>1110</v>
      </c>
      <c r="G1530" s="83">
        <v>606</v>
      </c>
      <c r="H1530" s="83">
        <v>504</v>
      </c>
      <c r="I1530" s="85" t="s">
        <v>40</v>
      </c>
      <c r="J1530" s="83">
        <v>408</v>
      </c>
      <c r="K1530" s="83">
        <v>181</v>
      </c>
      <c r="L1530" s="83">
        <v>227</v>
      </c>
    </row>
    <row r="1531" spans="1:13" s="13" customFormat="1" ht="24" customHeight="1" thickBot="1">
      <c r="A1531" s="1"/>
      <c r="B1531" s="2" t="s">
        <v>221</v>
      </c>
      <c r="C1531" s="3"/>
      <c r="D1531" s="4"/>
      <c r="E1531" s="5"/>
      <c r="F1531" s="6"/>
      <c r="G1531" s="96" t="s">
        <v>238</v>
      </c>
      <c r="H1531" s="6"/>
      <c r="I1531" s="5"/>
      <c r="J1531" s="6"/>
      <c r="K1531" s="107" t="s">
        <v>150</v>
      </c>
      <c r="L1531" s="9"/>
      <c r="M1531" s="97" t="s">
        <v>283</v>
      </c>
    </row>
    <row r="1532" spans="1:13" s="22" customFormat="1" ht="21" customHeight="1">
      <c r="A1532" s="14" t="s">
        <v>4</v>
      </c>
      <c r="B1532" s="15" t="s">
        <v>5</v>
      </c>
      <c r="C1532" s="15" t="s">
        <v>6</v>
      </c>
      <c r="D1532" s="16" t="s">
        <v>7</v>
      </c>
      <c r="E1532" s="14" t="s">
        <v>4</v>
      </c>
      <c r="F1532" s="15" t="s">
        <v>5</v>
      </c>
      <c r="G1532" s="15" t="s">
        <v>6</v>
      </c>
      <c r="H1532" s="16" t="s">
        <v>7</v>
      </c>
      <c r="I1532" s="14" t="s">
        <v>4</v>
      </c>
      <c r="J1532" s="15" t="s">
        <v>5</v>
      </c>
      <c r="K1532" s="15" t="s">
        <v>6</v>
      </c>
      <c r="L1532" s="17" t="s">
        <v>7</v>
      </c>
    </row>
    <row r="1533" spans="1:13" s="31" customFormat="1" ht="25.5" customHeight="1">
      <c r="A1533" s="23" t="s">
        <v>9</v>
      </c>
      <c r="B1533" s="24">
        <v>103</v>
      </c>
      <c r="C1533" s="24">
        <v>45</v>
      </c>
      <c r="D1533" s="24">
        <v>58</v>
      </c>
      <c r="E1533" s="25" t="s">
        <v>10</v>
      </c>
      <c r="F1533" s="24">
        <v>125</v>
      </c>
      <c r="G1533" s="24">
        <v>69</v>
      </c>
      <c r="H1533" s="24">
        <v>56</v>
      </c>
      <c r="I1533" s="25" t="s">
        <v>11</v>
      </c>
      <c r="J1533" s="24">
        <v>52</v>
      </c>
      <c r="K1533" s="24">
        <v>26</v>
      </c>
      <c r="L1533" s="24">
        <v>26</v>
      </c>
    </row>
    <row r="1534" spans="1:13" s="97" customFormat="1" ht="15.75" customHeight="1">
      <c r="A1534" s="32">
        <v>0</v>
      </c>
      <c r="B1534" s="33">
        <v>24</v>
      </c>
      <c r="C1534" s="34">
        <v>12</v>
      </c>
      <c r="D1534" s="34">
        <v>12</v>
      </c>
      <c r="E1534" s="35">
        <v>35</v>
      </c>
      <c r="F1534" s="33">
        <v>25</v>
      </c>
      <c r="G1534" s="34">
        <v>13</v>
      </c>
      <c r="H1534" s="34">
        <v>12</v>
      </c>
      <c r="I1534" s="35">
        <v>70</v>
      </c>
      <c r="J1534" s="33">
        <v>13</v>
      </c>
      <c r="K1534" s="34">
        <v>7</v>
      </c>
      <c r="L1534" s="34">
        <v>6</v>
      </c>
    </row>
    <row r="1535" spans="1:13" s="97" customFormat="1" ht="15.75" customHeight="1">
      <c r="A1535" s="32">
        <v>1</v>
      </c>
      <c r="B1535" s="33">
        <v>23</v>
      </c>
      <c r="C1535" s="34">
        <v>10</v>
      </c>
      <c r="D1535" s="34">
        <v>13</v>
      </c>
      <c r="E1535" s="35">
        <v>36</v>
      </c>
      <c r="F1535" s="33">
        <v>30</v>
      </c>
      <c r="G1535" s="34">
        <v>16</v>
      </c>
      <c r="H1535" s="34">
        <v>14</v>
      </c>
      <c r="I1535" s="35">
        <v>71</v>
      </c>
      <c r="J1535" s="33">
        <v>12</v>
      </c>
      <c r="K1535" s="34">
        <v>8</v>
      </c>
      <c r="L1535" s="34">
        <v>4</v>
      </c>
    </row>
    <row r="1536" spans="1:13" s="97" customFormat="1" ht="15.75" customHeight="1">
      <c r="A1536" s="32">
        <v>2</v>
      </c>
      <c r="B1536" s="33">
        <v>20</v>
      </c>
      <c r="C1536" s="34">
        <v>6</v>
      </c>
      <c r="D1536" s="34">
        <v>14</v>
      </c>
      <c r="E1536" s="35">
        <v>37</v>
      </c>
      <c r="F1536" s="33">
        <v>20</v>
      </c>
      <c r="G1536" s="34">
        <v>8</v>
      </c>
      <c r="H1536" s="34">
        <v>12</v>
      </c>
      <c r="I1536" s="35">
        <v>72</v>
      </c>
      <c r="J1536" s="33">
        <v>9</v>
      </c>
      <c r="K1536" s="34">
        <v>2</v>
      </c>
      <c r="L1536" s="34">
        <v>7</v>
      </c>
    </row>
    <row r="1537" spans="1:12" s="97" customFormat="1" ht="15.75" customHeight="1">
      <c r="A1537" s="32">
        <v>3</v>
      </c>
      <c r="B1537" s="33">
        <v>18</v>
      </c>
      <c r="C1537" s="34">
        <v>7</v>
      </c>
      <c r="D1537" s="34">
        <v>11</v>
      </c>
      <c r="E1537" s="35">
        <v>38</v>
      </c>
      <c r="F1537" s="33">
        <v>23</v>
      </c>
      <c r="G1537" s="34">
        <v>13</v>
      </c>
      <c r="H1537" s="34">
        <v>10</v>
      </c>
      <c r="I1537" s="35">
        <v>73</v>
      </c>
      <c r="J1537" s="33">
        <v>10</v>
      </c>
      <c r="K1537" s="34">
        <v>6</v>
      </c>
      <c r="L1537" s="34">
        <v>4</v>
      </c>
    </row>
    <row r="1538" spans="1:12" s="97" customFormat="1" ht="18" customHeight="1">
      <c r="A1538" s="40">
        <v>4</v>
      </c>
      <c r="B1538" s="41">
        <v>18</v>
      </c>
      <c r="C1538" s="42">
        <v>10</v>
      </c>
      <c r="D1538" s="42">
        <v>8</v>
      </c>
      <c r="E1538" s="43">
        <v>39</v>
      </c>
      <c r="F1538" s="44">
        <v>27</v>
      </c>
      <c r="G1538" s="42">
        <v>19</v>
      </c>
      <c r="H1538" s="42">
        <v>8</v>
      </c>
      <c r="I1538" s="43">
        <v>74</v>
      </c>
      <c r="J1538" s="44">
        <v>8</v>
      </c>
      <c r="K1538" s="42">
        <v>3</v>
      </c>
      <c r="L1538" s="42">
        <v>5</v>
      </c>
    </row>
    <row r="1539" spans="1:12" s="31" customFormat="1" ht="25.5" customHeight="1">
      <c r="A1539" s="23" t="s">
        <v>13</v>
      </c>
      <c r="B1539" s="24">
        <v>82</v>
      </c>
      <c r="C1539" s="24">
        <v>38</v>
      </c>
      <c r="D1539" s="24">
        <v>44</v>
      </c>
      <c r="E1539" s="25" t="s">
        <v>14</v>
      </c>
      <c r="F1539" s="24">
        <v>116</v>
      </c>
      <c r="G1539" s="24">
        <v>58</v>
      </c>
      <c r="H1539" s="24">
        <v>58</v>
      </c>
      <c r="I1539" s="25" t="s">
        <v>15</v>
      </c>
      <c r="J1539" s="24">
        <v>45</v>
      </c>
      <c r="K1539" s="24">
        <v>26</v>
      </c>
      <c r="L1539" s="24">
        <v>19</v>
      </c>
    </row>
    <row r="1540" spans="1:12" s="97" customFormat="1" ht="15.75" customHeight="1">
      <c r="A1540" s="32">
        <v>5</v>
      </c>
      <c r="B1540" s="33">
        <v>20</v>
      </c>
      <c r="C1540" s="34">
        <v>7</v>
      </c>
      <c r="D1540" s="34">
        <v>13</v>
      </c>
      <c r="E1540" s="35">
        <v>40</v>
      </c>
      <c r="F1540" s="33">
        <v>18</v>
      </c>
      <c r="G1540" s="34">
        <v>6</v>
      </c>
      <c r="H1540" s="34">
        <v>12</v>
      </c>
      <c r="I1540" s="35">
        <v>75</v>
      </c>
      <c r="J1540" s="33">
        <v>7</v>
      </c>
      <c r="K1540" s="34">
        <v>3</v>
      </c>
      <c r="L1540" s="34">
        <v>4</v>
      </c>
    </row>
    <row r="1541" spans="1:12" s="97" customFormat="1" ht="15.75" customHeight="1">
      <c r="A1541" s="32">
        <v>6</v>
      </c>
      <c r="B1541" s="33">
        <v>14</v>
      </c>
      <c r="C1541" s="34">
        <v>9</v>
      </c>
      <c r="D1541" s="34">
        <v>5</v>
      </c>
      <c r="E1541" s="35">
        <v>41</v>
      </c>
      <c r="F1541" s="33">
        <v>16</v>
      </c>
      <c r="G1541" s="34">
        <v>10</v>
      </c>
      <c r="H1541" s="34">
        <v>6</v>
      </c>
      <c r="I1541" s="35">
        <v>76</v>
      </c>
      <c r="J1541" s="33">
        <v>11</v>
      </c>
      <c r="K1541" s="34">
        <v>7</v>
      </c>
      <c r="L1541" s="34">
        <v>4</v>
      </c>
    </row>
    <row r="1542" spans="1:12" s="97" customFormat="1" ht="15.75" customHeight="1">
      <c r="A1542" s="32">
        <v>7</v>
      </c>
      <c r="B1542" s="33">
        <v>19</v>
      </c>
      <c r="C1542" s="34">
        <v>10</v>
      </c>
      <c r="D1542" s="34">
        <v>9</v>
      </c>
      <c r="E1542" s="35">
        <v>42</v>
      </c>
      <c r="F1542" s="33">
        <v>27</v>
      </c>
      <c r="G1542" s="34">
        <v>12</v>
      </c>
      <c r="H1542" s="34">
        <v>15</v>
      </c>
      <c r="I1542" s="35">
        <v>77</v>
      </c>
      <c r="J1542" s="33">
        <v>11</v>
      </c>
      <c r="K1542" s="34">
        <v>7</v>
      </c>
      <c r="L1542" s="34">
        <v>4</v>
      </c>
    </row>
    <row r="1543" spans="1:12" s="97" customFormat="1" ht="15.75" customHeight="1">
      <c r="A1543" s="32">
        <v>8</v>
      </c>
      <c r="B1543" s="33">
        <v>10</v>
      </c>
      <c r="C1543" s="34">
        <v>6</v>
      </c>
      <c r="D1543" s="34">
        <v>4</v>
      </c>
      <c r="E1543" s="35">
        <v>43</v>
      </c>
      <c r="F1543" s="33">
        <v>28</v>
      </c>
      <c r="G1543" s="34">
        <v>18</v>
      </c>
      <c r="H1543" s="34">
        <v>10</v>
      </c>
      <c r="I1543" s="35">
        <v>78</v>
      </c>
      <c r="J1543" s="33">
        <v>5</v>
      </c>
      <c r="K1543" s="34">
        <v>3</v>
      </c>
      <c r="L1543" s="34">
        <v>2</v>
      </c>
    </row>
    <row r="1544" spans="1:12" s="97" customFormat="1" ht="18" customHeight="1">
      <c r="A1544" s="40">
        <v>9</v>
      </c>
      <c r="B1544" s="44">
        <v>19</v>
      </c>
      <c r="C1544" s="42">
        <v>6</v>
      </c>
      <c r="D1544" s="42">
        <v>13</v>
      </c>
      <c r="E1544" s="43">
        <v>44</v>
      </c>
      <c r="F1544" s="44">
        <v>27</v>
      </c>
      <c r="G1544" s="42">
        <v>12</v>
      </c>
      <c r="H1544" s="42">
        <v>15</v>
      </c>
      <c r="I1544" s="43">
        <v>79</v>
      </c>
      <c r="J1544" s="44">
        <v>11</v>
      </c>
      <c r="K1544" s="42">
        <v>6</v>
      </c>
      <c r="L1544" s="42">
        <v>5</v>
      </c>
    </row>
    <row r="1545" spans="1:12" s="31" customFormat="1" ht="25.5" customHeight="1">
      <c r="A1545" s="23" t="s">
        <v>23</v>
      </c>
      <c r="B1545" s="24">
        <v>79</v>
      </c>
      <c r="C1545" s="24">
        <v>43</v>
      </c>
      <c r="D1545" s="24">
        <v>36</v>
      </c>
      <c r="E1545" s="25" t="s">
        <v>24</v>
      </c>
      <c r="F1545" s="24">
        <v>116</v>
      </c>
      <c r="G1545" s="24">
        <v>68</v>
      </c>
      <c r="H1545" s="24">
        <v>48</v>
      </c>
      <c r="I1545" s="25" t="s">
        <v>25</v>
      </c>
      <c r="J1545" s="24">
        <v>55</v>
      </c>
      <c r="K1545" s="24">
        <v>20</v>
      </c>
      <c r="L1545" s="24">
        <v>35</v>
      </c>
    </row>
    <row r="1546" spans="1:12" s="97" customFormat="1" ht="15.75" customHeight="1">
      <c r="A1546" s="32">
        <v>10</v>
      </c>
      <c r="B1546" s="33">
        <v>15</v>
      </c>
      <c r="C1546" s="34">
        <v>6</v>
      </c>
      <c r="D1546" s="34">
        <v>9</v>
      </c>
      <c r="E1546" s="35">
        <v>45</v>
      </c>
      <c r="F1546" s="33">
        <v>37</v>
      </c>
      <c r="G1546" s="34">
        <v>26</v>
      </c>
      <c r="H1546" s="34">
        <v>11</v>
      </c>
      <c r="I1546" s="35">
        <v>80</v>
      </c>
      <c r="J1546" s="33">
        <v>16</v>
      </c>
      <c r="K1546" s="34">
        <v>6</v>
      </c>
      <c r="L1546" s="34">
        <v>10</v>
      </c>
    </row>
    <row r="1547" spans="1:12" s="97" customFormat="1" ht="15.75" customHeight="1">
      <c r="A1547" s="32">
        <v>11</v>
      </c>
      <c r="B1547" s="33">
        <v>14</v>
      </c>
      <c r="C1547" s="34">
        <v>6</v>
      </c>
      <c r="D1547" s="34">
        <v>8</v>
      </c>
      <c r="E1547" s="35">
        <v>46</v>
      </c>
      <c r="F1547" s="33">
        <v>26</v>
      </c>
      <c r="G1547" s="34">
        <v>15</v>
      </c>
      <c r="H1547" s="34">
        <v>11</v>
      </c>
      <c r="I1547" s="35">
        <v>81</v>
      </c>
      <c r="J1547" s="33">
        <v>12</v>
      </c>
      <c r="K1547" s="34">
        <v>3</v>
      </c>
      <c r="L1547" s="34">
        <v>9</v>
      </c>
    </row>
    <row r="1548" spans="1:12" s="97" customFormat="1" ht="15.75" customHeight="1">
      <c r="A1548" s="32">
        <v>12</v>
      </c>
      <c r="B1548" s="33">
        <v>20</v>
      </c>
      <c r="C1548" s="34">
        <v>10</v>
      </c>
      <c r="D1548" s="34">
        <v>10</v>
      </c>
      <c r="E1548" s="35">
        <v>47</v>
      </c>
      <c r="F1548" s="33">
        <v>14</v>
      </c>
      <c r="G1548" s="34">
        <v>4</v>
      </c>
      <c r="H1548" s="34">
        <v>10</v>
      </c>
      <c r="I1548" s="35">
        <v>82</v>
      </c>
      <c r="J1548" s="33">
        <v>10</v>
      </c>
      <c r="K1548" s="34">
        <v>2</v>
      </c>
      <c r="L1548" s="34">
        <v>8</v>
      </c>
    </row>
    <row r="1549" spans="1:12" s="97" customFormat="1" ht="15.75" customHeight="1">
      <c r="A1549" s="32">
        <v>13</v>
      </c>
      <c r="B1549" s="33">
        <v>15</v>
      </c>
      <c r="C1549" s="34">
        <v>11</v>
      </c>
      <c r="D1549" s="34">
        <v>4</v>
      </c>
      <c r="E1549" s="35">
        <v>48</v>
      </c>
      <c r="F1549" s="33">
        <v>21</v>
      </c>
      <c r="G1549" s="34">
        <v>12</v>
      </c>
      <c r="H1549" s="34">
        <v>9</v>
      </c>
      <c r="I1549" s="35">
        <v>83</v>
      </c>
      <c r="J1549" s="33">
        <v>9</v>
      </c>
      <c r="K1549" s="34">
        <v>6</v>
      </c>
      <c r="L1549" s="34">
        <v>3</v>
      </c>
    </row>
    <row r="1550" spans="1:12" s="97" customFormat="1" ht="18" customHeight="1">
      <c r="A1550" s="40">
        <v>14</v>
      </c>
      <c r="B1550" s="44">
        <v>15</v>
      </c>
      <c r="C1550" s="42">
        <v>10</v>
      </c>
      <c r="D1550" s="42">
        <v>5</v>
      </c>
      <c r="E1550" s="43">
        <v>49</v>
      </c>
      <c r="F1550" s="44">
        <v>18</v>
      </c>
      <c r="G1550" s="42">
        <v>11</v>
      </c>
      <c r="H1550" s="42">
        <v>7</v>
      </c>
      <c r="I1550" s="43">
        <v>84</v>
      </c>
      <c r="J1550" s="44">
        <v>8</v>
      </c>
      <c r="K1550" s="42">
        <v>3</v>
      </c>
      <c r="L1550" s="42">
        <v>5</v>
      </c>
    </row>
    <row r="1551" spans="1:12" s="31" customFormat="1" ht="25.5" customHeight="1">
      <c r="A1551" s="23" t="s">
        <v>26</v>
      </c>
      <c r="B1551" s="24">
        <v>78</v>
      </c>
      <c r="C1551" s="24">
        <v>46</v>
      </c>
      <c r="D1551" s="24">
        <v>32</v>
      </c>
      <c r="E1551" s="25" t="s">
        <v>27</v>
      </c>
      <c r="F1551" s="24">
        <v>89</v>
      </c>
      <c r="G1551" s="24">
        <v>43</v>
      </c>
      <c r="H1551" s="24">
        <v>46</v>
      </c>
      <c r="I1551" s="25" t="s">
        <v>28</v>
      </c>
      <c r="J1551" s="24">
        <v>28</v>
      </c>
      <c r="K1551" s="24">
        <v>12</v>
      </c>
      <c r="L1551" s="24">
        <v>16</v>
      </c>
    </row>
    <row r="1552" spans="1:12" s="97" customFormat="1" ht="15.75" customHeight="1">
      <c r="A1552" s="32">
        <v>15</v>
      </c>
      <c r="B1552" s="33">
        <v>16</v>
      </c>
      <c r="C1552" s="34">
        <v>9</v>
      </c>
      <c r="D1552" s="34">
        <v>7</v>
      </c>
      <c r="E1552" s="35">
        <v>50</v>
      </c>
      <c r="F1552" s="33">
        <v>19</v>
      </c>
      <c r="G1552" s="34">
        <v>10</v>
      </c>
      <c r="H1552" s="34">
        <v>9</v>
      </c>
      <c r="I1552" s="35">
        <v>85</v>
      </c>
      <c r="J1552" s="33">
        <v>12</v>
      </c>
      <c r="K1552" s="34">
        <v>5</v>
      </c>
      <c r="L1552" s="34">
        <v>7</v>
      </c>
    </row>
    <row r="1553" spans="1:12" s="97" customFormat="1" ht="15.75" customHeight="1">
      <c r="A1553" s="32">
        <v>16</v>
      </c>
      <c r="B1553" s="33">
        <v>14</v>
      </c>
      <c r="C1553" s="34">
        <v>6</v>
      </c>
      <c r="D1553" s="34">
        <v>8</v>
      </c>
      <c r="E1553" s="35">
        <v>51</v>
      </c>
      <c r="F1553" s="33">
        <v>13</v>
      </c>
      <c r="G1553" s="34">
        <v>8</v>
      </c>
      <c r="H1553" s="34">
        <v>5</v>
      </c>
      <c r="I1553" s="35">
        <v>86</v>
      </c>
      <c r="J1553" s="33">
        <v>3</v>
      </c>
      <c r="K1553" s="34">
        <v>0</v>
      </c>
      <c r="L1553" s="34">
        <v>3</v>
      </c>
    </row>
    <row r="1554" spans="1:12" s="97" customFormat="1" ht="15.75" customHeight="1">
      <c r="A1554" s="32">
        <v>17</v>
      </c>
      <c r="B1554" s="33">
        <v>20</v>
      </c>
      <c r="C1554" s="34">
        <v>14</v>
      </c>
      <c r="D1554" s="34">
        <v>6</v>
      </c>
      <c r="E1554" s="35">
        <v>52</v>
      </c>
      <c r="F1554" s="33">
        <v>15</v>
      </c>
      <c r="G1554" s="34">
        <v>4</v>
      </c>
      <c r="H1554" s="34">
        <v>11</v>
      </c>
      <c r="I1554" s="35">
        <v>87</v>
      </c>
      <c r="J1554" s="33">
        <v>7</v>
      </c>
      <c r="K1554" s="34">
        <v>3</v>
      </c>
      <c r="L1554" s="34">
        <v>4</v>
      </c>
    </row>
    <row r="1555" spans="1:12" s="97" customFormat="1" ht="15.75" customHeight="1">
      <c r="A1555" s="32">
        <v>18</v>
      </c>
      <c r="B1555" s="33">
        <v>16</v>
      </c>
      <c r="C1555" s="34">
        <v>11</v>
      </c>
      <c r="D1555" s="34">
        <v>5</v>
      </c>
      <c r="E1555" s="35">
        <v>53</v>
      </c>
      <c r="F1555" s="33">
        <v>23</v>
      </c>
      <c r="G1555" s="34">
        <v>13</v>
      </c>
      <c r="H1555" s="34">
        <v>10</v>
      </c>
      <c r="I1555" s="35">
        <v>88</v>
      </c>
      <c r="J1555" s="33">
        <v>3</v>
      </c>
      <c r="K1555" s="34">
        <v>2</v>
      </c>
      <c r="L1555" s="34">
        <v>1</v>
      </c>
    </row>
    <row r="1556" spans="1:12" s="97" customFormat="1" ht="18" customHeight="1">
      <c r="A1556" s="40">
        <v>19</v>
      </c>
      <c r="B1556" s="44">
        <v>12</v>
      </c>
      <c r="C1556" s="42">
        <v>6</v>
      </c>
      <c r="D1556" s="42">
        <v>6</v>
      </c>
      <c r="E1556" s="43">
        <v>54</v>
      </c>
      <c r="F1556" s="44">
        <v>19</v>
      </c>
      <c r="G1556" s="42">
        <v>8</v>
      </c>
      <c r="H1556" s="42">
        <v>11</v>
      </c>
      <c r="I1556" s="43">
        <v>89</v>
      </c>
      <c r="J1556" s="44">
        <v>3</v>
      </c>
      <c r="K1556" s="42">
        <v>2</v>
      </c>
      <c r="L1556" s="42">
        <v>1</v>
      </c>
    </row>
    <row r="1557" spans="1:12" s="31" customFormat="1" ht="25.5" customHeight="1">
      <c r="A1557" s="23" t="s">
        <v>29</v>
      </c>
      <c r="B1557" s="24">
        <v>71</v>
      </c>
      <c r="C1557" s="24">
        <v>34</v>
      </c>
      <c r="D1557" s="24">
        <v>37</v>
      </c>
      <c r="E1557" s="25" t="s">
        <v>30</v>
      </c>
      <c r="F1557" s="24">
        <v>82</v>
      </c>
      <c r="G1557" s="24">
        <v>43</v>
      </c>
      <c r="H1557" s="24">
        <v>39</v>
      </c>
      <c r="I1557" s="25" t="s">
        <v>31</v>
      </c>
      <c r="J1557" s="24">
        <v>12</v>
      </c>
      <c r="K1557" s="24">
        <v>5</v>
      </c>
      <c r="L1557" s="24">
        <v>7</v>
      </c>
    </row>
    <row r="1558" spans="1:12" s="97" customFormat="1" ht="15.75" customHeight="1">
      <c r="A1558" s="32">
        <v>20</v>
      </c>
      <c r="B1558" s="33">
        <v>15</v>
      </c>
      <c r="C1558" s="34">
        <v>4</v>
      </c>
      <c r="D1558" s="34">
        <v>11</v>
      </c>
      <c r="E1558" s="35">
        <v>55</v>
      </c>
      <c r="F1558" s="33">
        <v>21</v>
      </c>
      <c r="G1558" s="34">
        <v>15</v>
      </c>
      <c r="H1558" s="34">
        <v>6</v>
      </c>
      <c r="I1558" s="35">
        <v>90</v>
      </c>
      <c r="J1558" s="33">
        <v>6</v>
      </c>
      <c r="K1558" s="34">
        <v>3</v>
      </c>
      <c r="L1558" s="34">
        <v>3</v>
      </c>
    </row>
    <row r="1559" spans="1:12" s="97" customFormat="1" ht="15.75" customHeight="1">
      <c r="A1559" s="32">
        <v>21</v>
      </c>
      <c r="B1559" s="33">
        <v>14</v>
      </c>
      <c r="C1559" s="34">
        <v>7</v>
      </c>
      <c r="D1559" s="34">
        <v>7</v>
      </c>
      <c r="E1559" s="35">
        <v>56</v>
      </c>
      <c r="F1559" s="33">
        <v>14</v>
      </c>
      <c r="G1559" s="34">
        <v>7</v>
      </c>
      <c r="H1559" s="34">
        <v>7</v>
      </c>
      <c r="I1559" s="35">
        <v>91</v>
      </c>
      <c r="J1559" s="33">
        <v>0</v>
      </c>
      <c r="K1559" s="34">
        <v>0</v>
      </c>
      <c r="L1559" s="34">
        <v>0</v>
      </c>
    </row>
    <row r="1560" spans="1:12" s="97" customFormat="1" ht="15.75" customHeight="1">
      <c r="A1560" s="32">
        <v>22</v>
      </c>
      <c r="B1560" s="33">
        <v>9</v>
      </c>
      <c r="C1560" s="34">
        <v>4</v>
      </c>
      <c r="D1560" s="34">
        <v>5</v>
      </c>
      <c r="E1560" s="35">
        <v>57</v>
      </c>
      <c r="F1560" s="33">
        <v>19</v>
      </c>
      <c r="G1560" s="34">
        <v>6</v>
      </c>
      <c r="H1560" s="34">
        <v>13</v>
      </c>
      <c r="I1560" s="35">
        <v>92</v>
      </c>
      <c r="J1560" s="33">
        <v>4</v>
      </c>
      <c r="K1560" s="34">
        <v>1</v>
      </c>
      <c r="L1560" s="34">
        <v>3</v>
      </c>
    </row>
    <row r="1561" spans="1:12" s="97" customFormat="1" ht="15.75" customHeight="1">
      <c r="A1561" s="32">
        <v>23</v>
      </c>
      <c r="B1561" s="33">
        <v>18</v>
      </c>
      <c r="C1561" s="34">
        <v>11</v>
      </c>
      <c r="D1561" s="34">
        <v>7</v>
      </c>
      <c r="E1561" s="35">
        <v>58</v>
      </c>
      <c r="F1561" s="33">
        <v>16</v>
      </c>
      <c r="G1561" s="34">
        <v>10</v>
      </c>
      <c r="H1561" s="34">
        <v>6</v>
      </c>
      <c r="I1561" s="35">
        <v>93</v>
      </c>
      <c r="J1561" s="33">
        <v>2</v>
      </c>
      <c r="K1561" s="34">
        <v>1</v>
      </c>
      <c r="L1561" s="34">
        <v>1</v>
      </c>
    </row>
    <row r="1562" spans="1:12" s="97" customFormat="1" ht="18" customHeight="1">
      <c r="A1562" s="40">
        <v>24</v>
      </c>
      <c r="B1562" s="44">
        <v>15</v>
      </c>
      <c r="C1562" s="42">
        <v>8</v>
      </c>
      <c r="D1562" s="42">
        <v>7</v>
      </c>
      <c r="E1562" s="43">
        <v>59</v>
      </c>
      <c r="F1562" s="44">
        <v>12</v>
      </c>
      <c r="G1562" s="42">
        <v>5</v>
      </c>
      <c r="H1562" s="42">
        <v>7</v>
      </c>
      <c r="I1562" s="43">
        <v>94</v>
      </c>
      <c r="J1562" s="44">
        <v>0</v>
      </c>
      <c r="K1562" s="42">
        <v>0</v>
      </c>
      <c r="L1562" s="42">
        <v>0</v>
      </c>
    </row>
    <row r="1563" spans="1:12" s="31" customFormat="1" ht="25.5" customHeight="1">
      <c r="A1563" s="23" t="s">
        <v>32</v>
      </c>
      <c r="B1563" s="24">
        <v>118</v>
      </c>
      <c r="C1563" s="24">
        <v>54</v>
      </c>
      <c r="D1563" s="24">
        <v>64</v>
      </c>
      <c r="E1563" s="25" t="s">
        <v>33</v>
      </c>
      <c r="F1563" s="24">
        <v>74</v>
      </c>
      <c r="G1563" s="24">
        <v>38</v>
      </c>
      <c r="H1563" s="24">
        <v>36</v>
      </c>
      <c r="I1563" s="64" t="s">
        <v>34</v>
      </c>
      <c r="J1563" s="24">
        <v>3</v>
      </c>
      <c r="K1563" s="24">
        <v>0</v>
      </c>
      <c r="L1563" s="24">
        <v>3</v>
      </c>
    </row>
    <row r="1564" spans="1:12" s="97" customFormat="1" ht="15.75" customHeight="1">
      <c r="A1564" s="32">
        <v>25</v>
      </c>
      <c r="B1564" s="33">
        <v>22</v>
      </c>
      <c r="C1564" s="34">
        <v>10</v>
      </c>
      <c r="D1564" s="34">
        <v>12</v>
      </c>
      <c r="E1564" s="35">
        <v>60</v>
      </c>
      <c r="F1564" s="33">
        <v>16</v>
      </c>
      <c r="G1564" s="34">
        <v>12</v>
      </c>
      <c r="H1564" s="34">
        <v>4</v>
      </c>
      <c r="I1564" s="35">
        <v>95</v>
      </c>
      <c r="J1564" s="33">
        <v>2</v>
      </c>
      <c r="K1564" s="34">
        <v>0</v>
      </c>
      <c r="L1564" s="34">
        <v>2</v>
      </c>
    </row>
    <row r="1565" spans="1:12" s="97" customFormat="1" ht="15.75" customHeight="1">
      <c r="A1565" s="32">
        <v>26</v>
      </c>
      <c r="B1565" s="33">
        <v>16</v>
      </c>
      <c r="C1565" s="34">
        <v>7</v>
      </c>
      <c r="D1565" s="34">
        <v>9</v>
      </c>
      <c r="E1565" s="35">
        <v>61</v>
      </c>
      <c r="F1565" s="33">
        <v>11</v>
      </c>
      <c r="G1565" s="34">
        <v>4</v>
      </c>
      <c r="H1565" s="34">
        <v>7</v>
      </c>
      <c r="I1565" s="35">
        <v>96</v>
      </c>
      <c r="J1565" s="33">
        <v>0</v>
      </c>
      <c r="K1565" s="34">
        <v>0</v>
      </c>
      <c r="L1565" s="34">
        <v>0</v>
      </c>
    </row>
    <row r="1566" spans="1:12" s="97" customFormat="1" ht="15.75" customHeight="1">
      <c r="A1566" s="32">
        <v>27</v>
      </c>
      <c r="B1566" s="33">
        <v>29</v>
      </c>
      <c r="C1566" s="34">
        <v>14</v>
      </c>
      <c r="D1566" s="34">
        <v>15</v>
      </c>
      <c r="E1566" s="35">
        <v>62</v>
      </c>
      <c r="F1566" s="33">
        <v>19</v>
      </c>
      <c r="G1566" s="34">
        <v>12</v>
      </c>
      <c r="H1566" s="34">
        <v>7</v>
      </c>
      <c r="I1566" s="35">
        <v>97</v>
      </c>
      <c r="J1566" s="33">
        <v>1</v>
      </c>
      <c r="K1566" s="34">
        <v>0</v>
      </c>
      <c r="L1566" s="34">
        <v>1</v>
      </c>
    </row>
    <row r="1567" spans="1:12" s="97" customFormat="1" ht="15.75" customHeight="1">
      <c r="A1567" s="32">
        <v>28</v>
      </c>
      <c r="B1567" s="33">
        <v>25</v>
      </c>
      <c r="C1567" s="34">
        <v>11</v>
      </c>
      <c r="D1567" s="34">
        <v>14</v>
      </c>
      <c r="E1567" s="35">
        <v>63</v>
      </c>
      <c r="F1567" s="33">
        <v>12</v>
      </c>
      <c r="G1567" s="34">
        <v>4</v>
      </c>
      <c r="H1567" s="34">
        <v>8</v>
      </c>
      <c r="I1567" s="35">
        <v>98</v>
      </c>
      <c r="J1567" s="33">
        <v>0</v>
      </c>
      <c r="K1567" s="34">
        <v>0</v>
      </c>
      <c r="L1567" s="34">
        <v>0</v>
      </c>
    </row>
    <row r="1568" spans="1:12" s="97" customFormat="1" ht="18" customHeight="1">
      <c r="A1568" s="40">
        <v>29</v>
      </c>
      <c r="B1568" s="44">
        <v>26</v>
      </c>
      <c r="C1568" s="42">
        <v>12</v>
      </c>
      <c r="D1568" s="42">
        <v>14</v>
      </c>
      <c r="E1568" s="43">
        <v>64</v>
      </c>
      <c r="F1568" s="44">
        <v>16</v>
      </c>
      <c r="G1568" s="42">
        <v>6</v>
      </c>
      <c r="H1568" s="42">
        <v>10</v>
      </c>
      <c r="I1568" s="35">
        <v>99</v>
      </c>
      <c r="J1568" s="33">
        <v>0</v>
      </c>
      <c r="K1568" s="34">
        <v>0</v>
      </c>
      <c r="L1568" s="34">
        <v>0</v>
      </c>
    </row>
    <row r="1569" spans="1:13" s="31" customFormat="1" ht="25.5" customHeight="1">
      <c r="A1569" s="23" t="s">
        <v>35</v>
      </c>
      <c r="B1569" s="24">
        <v>113</v>
      </c>
      <c r="C1569" s="24">
        <v>57</v>
      </c>
      <c r="D1569" s="24">
        <v>56</v>
      </c>
      <c r="E1569" s="25" t="s">
        <v>36</v>
      </c>
      <c r="F1569" s="24">
        <v>84</v>
      </c>
      <c r="G1569" s="24">
        <v>45</v>
      </c>
      <c r="H1569" s="24">
        <v>39</v>
      </c>
      <c r="I1569" s="68">
        <v>100</v>
      </c>
      <c r="J1569" s="69">
        <v>0</v>
      </c>
      <c r="K1569" s="70">
        <v>0</v>
      </c>
      <c r="L1569" s="70">
        <v>0</v>
      </c>
    </row>
    <row r="1570" spans="1:13" s="97" customFormat="1" ht="15.75" customHeight="1">
      <c r="A1570" s="32">
        <v>30</v>
      </c>
      <c r="B1570" s="33">
        <v>25</v>
      </c>
      <c r="C1570" s="34">
        <v>8</v>
      </c>
      <c r="D1570" s="34">
        <v>17</v>
      </c>
      <c r="E1570" s="35">
        <v>65</v>
      </c>
      <c r="F1570" s="33">
        <v>14</v>
      </c>
      <c r="G1570" s="34">
        <v>5</v>
      </c>
      <c r="H1570" s="34">
        <v>9</v>
      </c>
      <c r="I1570" s="35">
        <v>101</v>
      </c>
      <c r="J1570" s="33">
        <v>0</v>
      </c>
      <c r="K1570" s="34">
        <v>0</v>
      </c>
      <c r="L1570" s="34">
        <v>0</v>
      </c>
    </row>
    <row r="1571" spans="1:13" s="97" customFormat="1" ht="15.75" customHeight="1">
      <c r="A1571" s="32">
        <v>31</v>
      </c>
      <c r="B1571" s="33">
        <v>24</v>
      </c>
      <c r="C1571" s="34">
        <v>11</v>
      </c>
      <c r="D1571" s="34">
        <v>13</v>
      </c>
      <c r="E1571" s="35">
        <v>66</v>
      </c>
      <c r="F1571" s="33">
        <v>22</v>
      </c>
      <c r="G1571" s="34">
        <v>12</v>
      </c>
      <c r="H1571" s="34">
        <v>10</v>
      </c>
      <c r="I1571" s="35">
        <v>102</v>
      </c>
      <c r="J1571" s="33">
        <v>0</v>
      </c>
      <c r="K1571" s="34">
        <v>0</v>
      </c>
      <c r="L1571" s="34">
        <v>0</v>
      </c>
    </row>
    <row r="1572" spans="1:13" s="97" customFormat="1" ht="15.75" customHeight="1">
      <c r="A1572" s="32">
        <v>32</v>
      </c>
      <c r="B1572" s="33">
        <v>21</v>
      </c>
      <c r="C1572" s="34">
        <v>12</v>
      </c>
      <c r="D1572" s="34">
        <v>9</v>
      </c>
      <c r="E1572" s="35">
        <v>67</v>
      </c>
      <c r="F1572" s="33">
        <v>11</v>
      </c>
      <c r="G1572" s="34">
        <v>8</v>
      </c>
      <c r="H1572" s="34">
        <v>3</v>
      </c>
      <c r="I1572" s="35">
        <v>103</v>
      </c>
      <c r="J1572" s="33">
        <v>0</v>
      </c>
      <c r="K1572" s="34">
        <v>0</v>
      </c>
      <c r="L1572" s="34">
        <v>0</v>
      </c>
    </row>
    <row r="1573" spans="1:13" s="97" customFormat="1" ht="15.75" customHeight="1">
      <c r="A1573" s="32">
        <v>33</v>
      </c>
      <c r="B1573" s="33">
        <v>23</v>
      </c>
      <c r="C1573" s="34">
        <v>14</v>
      </c>
      <c r="D1573" s="34">
        <v>9</v>
      </c>
      <c r="E1573" s="35">
        <v>68</v>
      </c>
      <c r="F1573" s="33">
        <v>18</v>
      </c>
      <c r="G1573" s="34">
        <v>9</v>
      </c>
      <c r="H1573" s="34">
        <v>9</v>
      </c>
      <c r="I1573" s="72" t="s">
        <v>37</v>
      </c>
      <c r="J1573" s="44">
        <v>0</v>
      </c>
      <c r="K1573" s="42">
        <v>0</v>
      </c>
      <c r="L1573" s="42">
        <v>0</v>
      </c>
    </row>
    <row r="1574" spans="1:13" s="97" customFormat="1" ht="21" customHeight="1" thickBot="1">
      <c r="A1574" s="74">
        <v>34</v>
      </c>
      <c r="B1574" s="33">
        <v>20</v>
      </c>
      <c r="C1574" s="34">
        <v>12</v>
      </c>
      <c r="D1574" s="34">
        <v>8</v>
      </c>
      <c r="E1574" s="35">
        <v>69</v>
      </c>
      <c r="F1574" s="33">
        <v>19</v>
      </c>
      <c r="G1574" s="34">
        <v>11</v>
      </c>
      <c r="H1574" s="34">
        <v>8</v>
      </c>
      <c r="I1574" s="75" t="s">
        <v>8</v>
      </c>
      <c r="J1574" s="69">
        <v>1525</v>
      </c>
      <c r="K1574" s="69">
        <v>770</v>
      </c>
      <c r="L1574" s="69">
        <v>755</v>
      </c>
    </row>
    <row r="1575" spans="1:13" s="106" customFormat="1" ht="24" customHeight="1" thickTop="1" thickBot="1">
      <c r="A1575" s="81" t="s">
        <v>38</v>
      </c>
      <c r="B1575" s="82">
        <v>264</v>
      </c>
      <c r="C1575" s="83">
        <v>126</v>
      </c>
      <c r="D1575" s="83">
        <v>138</v>
      </c>
      <c r="E1575" s="84" t="s">
        <v>39</v>
      </c>
      <c r="F1575" s="83">
        <v>982</v>
      </c>
      <c r="G1575" s="83">
        <v>510</v>
      </c>
      <c r="H1575" s="83">
        <v>472</v>
      </c>
      <c r="I1575" s="85" t="s">
        <v>40</v>
      </c>
      <c r="J1575" s="83">
        <v>279</v>
      </c>
      <c r="K1575" s="83">
        <v>134</v>
      </c>
      <c r="L1575" s="83">
        <v>145</v>
      </c>
    </row>
    <row r="1576" spans="1:13" s="13" customFormat="1" ht="24" customHeight="1" thickBot="1">
      <c r="A1576" s="1"/>
      <c r="B1576" s="2" t="s">
        <v>221</v>
      </c>
      <c r="C1576" s="3"/>
      <c r="D1576" s="4"/>
      <c r="E1576" s="5"/>
      <c r="F1576" s="6"/>
      <c r="G1576" s="96" t="s">
        <v>238</v>
      </c>
      <c r="H1576" s="6"/>
      <c r="I1576" s="5"/>
      <c r="J1576" s="6"/>
      <c r="K1576" s="107" t="s">
        <v>151</v>
      </c>
      <c r="L1576" s="9"/>
      <c r="M1576" s="97" t="s">
        <v>284</v>
      </c>
    </row>
    <row r="1577" spans="1:13" s="22" customFormat="1" ht="21" customHeight="1">
      <c r="A1577" s="14" t="s">
        <v>4</v>
      </c>
      <c r="B1577" s="15" t="s">
        <v>5</v>
      </c>
      <c r="C1577" s="15" t="s">
        <v>6</v>
      </c>
      <c r="D1577" s="16" t="s">
        <v>7</v>
      </c>
      <c r="E1577" s="14" t="s">
        <v>4</v>
      </c>
      <c r="F1577" s="15" t="s">
        <v>5</v>
      </c>
      <c r="G1577" s="15" t="s">
        <v>6</v>
      </c>
      <c r="H1577" s="16" t="s">
        <v>7</v>
      </c>
      <c r="I1577" s="14" t="s">
        <v>4</v>
      </c>
      <c r="J1577" s="15" t="s">
        <v>5</v>
      </c>
      <c r="K1577" s="15" t="s">
        <v>6</v>
      </c>
      <c r="L1577" s="17" t="s">
        <v>7</v>
      </c>
    </row>
    <row r="1578" spans="1:13" s="31" customFormat="1" ht="25.5" customHeight="1">
      <c r="A1578" s="23" t="s">
        <v>9</v>
      </c>
      <c r="B1578" s="24">
        <v>84</v>
      </c>
      <c r="C1578" s="24">
        <v>46</v>
      </c>
      <c r="D1578" s="24">
        <v>38</v>
      </c>
      <c r="E1578" s="25" t="s">
        <v>10</v>
      </c>
      <c r="F1578" s="24">
        <v>98</v>
      </c>
      <c r="G1578" s="24">
        <v>65</v>
      </c>
      <c r="H1578" s="24">
        <v>33</v>
      </c>
      <c r="I1578" s="25" t="s">
        <v>11</v>
      </c>
      <c r="J1578" s="24">
        <v>64</v>
      </c>
      <c r="K1578" s="24">
        <v>31</v>
      </c>
      <c r="L1578" s="24">
        <v>33</v>
      </c>
    </row>
    <row r="1579" spans="1:13" s="97" customFormat="1" ht="15.75" customHeight="1">
      <c r="A1579" s="32">
        <v>0</v>
      </c>
      <c r="B1579" s="33">
        <v>16</v>
      </c>
      <c r="C1579" s="34">
        <v>9</v>
      </c>
      <c r="D1579" s="34">
        <v>7</v>
      </c>
      <c r="E1579" s="35">
        <v>35</v>
      </c>
      <c r="F1579" s="33">
        <v>28</v>
      </c>
      <c r="G1579" s="34">
        <v>19</v>
      </c>
      <c r="H1579" s="34">
        <v>9</v>
      </c>
      <c r="I1579" s="35">
        <v>70</v>
      </c>
      <c r="J1579" s="33">
        <v>16</v>
      </c>
      <c r="K1579" s="34">
        <v>11</v>
      </c>
      <c r="L1579" s="34">
        <v>5</v>
      </c>
    </row>
    <row r="1580" spans="1:13" s="97" customFormat="1" ht="15.75" customHeight="1">
      <c r="A1580" s="32">
        <v>1</v>
      </c>
      <c r="B1580" s="33">
        <v>19</v>
      </c>
      <c r="C1580" s="34">
        <v>11</v>
      </c>
      <c r="D1580" s="34">
        <v>8</v>
      </c>
      <c r="E1580" s="35">
        <v>36</v>
      </c>
      <c r="F1580" s="33">
        <v>16</v>
      </c>
      <c r="G1580" s="34">
        <v>11</v>
      </c>
      <c r="H1580" s="34">
        <v>5</v>
      </c>
      <c r="I1580" s="35">
        <v>71</v>
      </c>
      <c r="J1580" s="33">
        <v>11</v>
      </c>
      <c r="K1580" s="34">
        <v>6</v>
      </c>
      <c r="L1580" s="34">
        <v>5</v>
      </c>
    </row>
    <row r="1581" spans="1:13" s="97" customFormat="1" ht="15.75" customHeight="1">
      <c r="A1581" s="32">
        <v>2</v>
      </c>
      <c r="B1581" s="33">
        <v>18</v>
      </c>
      <c r="C1581" s="34">
        <v>10</v>
      </c>
      <c r="D1581" s="34">
        <v>8</v>
      </c>
      <c r="E1581" s="35">
        <v>37</v>
      </c>
      <c r="F1581" s="33">
        <v>16</v>
      </c>
      <c r="G1581" s="34">
        <v>12</v>
      </c>
      <c r="H1581" s="34">
        <v>4</v>
      </c>
      <c r="I1581" s="35">
        <v>72</v>
      </c>
      <c r="J1581" s="33">
        <v>13</v>
      </c>
      <c r="K1581" s="34">
        <v>6</v>
      </c>
      <c r="L1581" s="34">
        <v>7</v>
      </c>
    </row>
    <row r="1582" spans="1:13" s="97" customFormat="1" ht="15.75" customHeight="1">
      <c r="A1582" s="32">
        <v>3</v>
      </c>
      <c r="B1582" s="33">
        <v>14</v>
      </c>
      <c r="C1582" s="34">
        <v>9</v>
      </c>
      <c r="D1582" s="34">
        <v>5</v>
      </c>
      <c r="E1582" s="35">
        <v>38</v>
      </c>
      <c r="F1582" s="33">
        <v>20</v>
      </c>
      <c r="G1582" s="34">
        <v>12</v>
      </c>
      <c r="H1582" s="34">
        <v>8</v>
      </c>
      <c r="I1582" s="35">
        <v>73</v>
      </c>
      <c r="J1582" s="33">
        <v>13</v>
      </c>
      <c r="K1582" s="34">
        <v>4</v>
      </c>
      <c r="L1582" s="34">
        <v>9</v>
      </c>
    </row>
    <row r="1583" spans="1:13" s="97" customFormat="1" ht="18" customHeight="1">
      <c r="A1583" s="40">
        <v>4</v>
      </c>
      <c r="B1583" s="41">
        <v>17</v>
      </c>
      <c r="C1583" s="42">
        <v>7</v>
      </c>
      <c r="D1583" s="42">
        <v>10</v>
      </c>
      <c r="E1583" s="43">
        <v>39</v>
      </c>
      <c r="F1583" s="44">
        <v>18</v>
      </c>
      <c r="G1583" s="42">
        <v>11</v>
      </c>
      <c r="H1583" s="42">
        <v>7</v>
      </c>
      <c r="I1583" s="43">
        <v>74</v>
      </c>
      <c r="J1583" s="44">
        <v>11</v>
      </c>
      <c r="K1583" s="42">
        <v>4</v>
      </c>
      <c r="L1583" s="42">
        <v>7</v>
      </c>
    </row>
    <row r="1584" spans="1:13" s="31" customFormat="1" ht="25.5" customHeight="1">
      <c r="A1584" s="23" t="s">
        <v>13</v>
      </c>
      <c r="B1584" s="24">
        <v>53</v>
      </c>
      <c r="C1584" s="24">
        <v>30</v>
      </c>
      <c r="D1584" s="24">
        <v>23</v>
      </c>
      <c r="E1584" s="25" t="s">
        <v>14</v>
      </c>
      <c r="F1584" s="24">
        <v>122</v>
      </c>
      <c r="G1584" s="24">
        <v>76</v>
      </c>
      <c r="H1584" s="24">
        <v>46</v>
      </c>
      <c r="I1584" s="25" t="s">
        <v>15</v>
      </c>
      <c r="J1584" s="24">
        <v>54</v>
      </c>
      <c r="K1584" s="24">
        <v>32</v>
      </c>
      <c r="L1584" s="24">
        <v>22</v>
      </c>
    </row>
    <row r="1585" spans="1:12" s="97" customFormat="1" ht="15.75" customHeight="1">
      <c r="A1585" s="32">
        <v>5</v>
      </c>
      <c r="B1585" s="33">
        <v>12</v>
      </c>
      <c r="C1585" s="34">
        <v>9</v>
      </c>
      <c r="D1585" s="34">
        <v>3</v>
      </c>
      <c r="E1585" s="35">
        <v>40</v>
      </c>
      <c r="F1585" s="33">
        <v>24</v>
      </c>
      <c r="G1585" s="34">
        <v>16</v>
      </c>
      <c r="H1585" s="34">
        <v>8</v>
      </c>
      <c r="I1585" s="35">
        <v>75</v>
      </c>
      <c r="J1585" s="33">
        <v>9</v>
      </c>
      <c r="K1585" s="34">
        <v>6</v>
      </c>
      <c r="L1585" s="34">
        <v>3</v>
      </c>
    </row>
    <row r="1586" spans="1:12" s="97" customFormat="1" ht="15.75" customHeight="1">
      <c r="A1586" s="32">
        <v>6</v>
      </c>
      <c r="B1586" s="33">
        <v>13</v>
      </c>
      <c r="C1586" s="34">
        <v>5</v>
      </c>
      <c r="D1586" s="34">
        <v>8</v>
      </c>
      <c r="E1586" s="35">
        <v>41</v>
      </c>
      <c r="F1586" s="33">
        <v>20</v>
      </c>
      <c r="G1586" s="34">
        <v>14</v>
      </c>
      <c r="H1586" s="34">
        <v>6</v>
      </c>
      <c r="I1586" s="35">
        <v>76</v>
      </c>
      <c r="J1586" s="33">
        <v>11</v>
      </c>
      <c r="K1586" s="34">
        <v>7</v>
      </c>
      <c r="L1586" s="34">
        <v>4</v>
      </c>
    </row>
    <row r="1587" spans="1:12" s="97" customFormat="1" ht="15.75" customHeight="1">
      <c r="A1587" s="32">
        <v>7</v>
      </c>
      <c r="B1587" s="33">
        <v>7</v>
      </c>
      <c r="C1587" s="34">
        <v>4</v>
      </c>
      <c r="D1587" s="34">
        <v>3</v>
      </c>
      <c r="E1587" s="35">
        <v>42</v>
      </c>
      <c r="F1587" s="33">
        <v>30</v>
      </c>
      <c r="G1587" s="34">
        <v>15</v>
      </c>
      <c r="H1587" s="34">
        <v>15</v>
      </c>
      <c r="I1587" s="35">
        <v>77</v>
      </c>
      <c r="J1587" s="33">
        <v>15</v>
      </c>
      <c r="K1587" s="34">
        <v>8</v>
      </c>
      <c r="L1587" s="34">
        <v>7</v>
      </c>
    </row>
    <row r="1588" spans="1:12" s="97" customFormat="1" ht="15.75" customHeight="1">
      <c r="A1588" s="32">
        <v>8</v>
      </c>
      <c r="B1588" s="33">
        <v>10</v>
      </c>
      <c r="C1588" s="34">
        <v>3</v>
      </c>
      <c r="D1588" s="34">
        <v>7</v>
      </c>
      <c r="E1588" s="35">
        <v>43</v>
      </c>
      <c r="F1588" s="33">
        <v>23</v>
      </c>
      <c r="G1588" s="34">
        <v>15</v>
      </c>
      <c r="H1588" s="34">
        <v>8</v>
      </c>
      <c r="I1588" s="35">
        <v>78</v>
      </c>
      <c r="J1588" s="33">
        <v>12</v>
      </c>
      <c r="K1588" s="34">
        <v>7</v>
      </c>
      <c r="L1588" s="34">
        <v>5</v>
      </c>
    </row>
    <row r="1589" spans="1:12" s="97" customFormat="1" ht="18" customHeight="1">
      <c r="A1589" s="40">
        <v>9</v>
      </c>
      <c r="B1589" s="44">
        <v>11</v>
      </c>
      <c r="C1589" s="42">
        <v>9</v>
      </c>
      <c r="D1589" s="42">
        <v>2</v>
      </c>
      <c r="E1589" s="43">
        <v>44</v>
      </c>
      <c r="F1589" s="44">
        <v>25</v>
      </c>
      <c r="G1589" s="42">
        <v>16</v>
      </c>
      <c r="H1589" s="42">
        <v>9</v>
      </c>
      <c r="I1589" s="43">
        <v>79</v>
      </c>
      <c r="J1589" s="44">
        <v>7</v>
      </c>
      <c r="K1589" s="42">
        <v>4</v>
      </c>
      <c r="L1589" s="42">
        <v>3</v>
      </c>
    </row>
    <row r="1590" spans="1:12" s="31" customFormat="1" ht="25.5" customHeight="1">
      <c r="A1590" s="23" t="s">
        <v>23</v>
      </c>
      <c r="B1590" s="24">
        <v>53</v>
      </c>
      <c r="C1590" s="24">
        <v>27</v>
      </c>
      <c r="D1590" s="24">
        <v>26</v>
      </c>
      <c r="E1590" s="25" t="s">
        <v>24</v>
      </c>
      <c r="F1590" s="24">
        <v>109</v>
      </c>
      <c r="G1590" s="24">
        <v>65</v>
      </c>
      <c r="H1590" s="24">
        <v>44</v>
      </c>
      <c r="I1590" s="25" t="s">
        <v>25</v>
      </c>
      <c r="J1590" s="24">
        <v>32</v>
      </c>
      <c r="K1590" s="24">
        <v>14</v>
      </c>
      <c r="L1590" s="24">
        <v>18</v>
      </c>
    </row>
    <row r="1591" spans="1:12" s="97" customFormat="1" ht="15.75" customHeight="1">
      <c r="A1591" s="32">
        <v>10</v>
      </c>
      <c r="B1591" s="33">
        <v>7</v>
      </c>
      <c r="C1591" s="34">
        <v>5</v>
      </c>
      <c r="D1591" s="34">
        <v>2</v>
      </c>
      <c r="E1591" s="35">
        <v>45</v>
      </c>
      <c r="F1591" s="33">
        <v>26</v>
      </c>
      <c r="G1591" s="34">
        <v>14</v>
      </c>
      <c r="H1591" s="34">
        <v>12</v>
      </c>
      <c r="I1591" s="35">
        <v>80</v>
      </c>
      <c r="J1591" s="33">
        <v>8</v>
      </c>
      <c r="K1591" s="34">
        <v>3</v>
      </c>
      <c r="L1591" s="34">
        <v>5</v>
      </c>
    </row>
    <row r="1592" spans="1:12" s="97" customFormat="1" ht="15.75" customHeight="1">
      <c r="A1592" s="32">
        <v>11</v>
      </c>
      <c r="B1592" s="33">
        <v>14</v>
      </c>
      <c r="C1592" s="34">
        <v>7</v>
      </c>
      <c r="D1592" s="34">
        <v>7</v>
      </c>
      <c r="E1592" s="35">
        <v>46</v>
      </c>
      <c r="F1592" s="33">
        <v>17</v>
      </c>
      <c r="G1592" s="34">
        <v>9</v>
      </c>
      <c r="H1592" s="34">
        <v>8</v>
      </c>
      <c r="I1592" s="35">
        <v>81</v>
      </c>
      <c r="J1592" s="33">
        <v>10</v>
      </c>
      <c r="K1592" s="34">
        <v>6</v>
      </c>
      <c r="L1592" s="34">
        <v>4</v>
      </c>
    </row>
    <row r="1593" spans="1:12" s="97" customFormat="1" ht="15.75" customHeight="1">
      <c r="A1593" s="32">
        <v>12</v>
      </c>
      <c r="B1593" s="33">
        <v>10</v>
      </c>
      <c r="C1593" s="34">
        <v>4</v>
      </c>
      <c r="D1593" s="34">
        <v>6</v>
      </c>
      <c r="E1593" s="35">
        <v>47</v>
      </c>
      <c r="F1593" s="33">
        <v>25</v>
      </c>
      <c r="G1593" s="34">
        <v>18</v>
      </c>
      <c r="H1593" s="34">
        <v>7</v>
      </c>
      <c r="I1593" s="35">
        <v>82</v>
      </c>
      <c r="J1593" s="33">
        <v>9</v>
      </c>
      <c r="K1593" s="34">
        <v>4</v>
      </c>
      <c r="L1593" s="34">
        <v>5</v>
      </c>
    </row>
    <row r="1594" spans="1:12" s="97" customFormat="1" ht="15.75" customHeight="1">
      <c r="A1594" s="32">
        <v>13</v>
      </c>
      <c r="B1594" s="33">
        <v>10</v>
      </c>
      <c r="C1594" s="34">
        <v>6</v>
      </c>
      <c r="D1594" s="34">
        <v>4</v>
      </c>
      <c r="E1594" s="35">
        <v>48</v>
      </c>
      <c r="F1594" s="33">
        <v>26</v>
      </c>
      <c r="G1594" s="34">
        <v>14</v>
      </c>
      <c r="H1594" s="34">
        <v>12</v>
      </c>
      <c r="I1594" s="35">
        <v>83</v>
      </c>
      <c r="J1594" s="33">
        <v>3</v>
      </c>
      <c r="K1594" s="34">
        <v>1</v>
      </c>
      <c r="L1594" s="34">
        <v>2</v>
      </c>
    </row>
    <row r="1595" spans="1:12" s="97" customFormat="1" ht="18" customHeight="1">
      <c r="A1595" s="40">
        <v>14</v>
      </c>
      <c r="B1595" s="44">
        <v>12</v>
      </c>
      <c r="C1595" s="42">
        <v>5</v>
      </c>
      <c r="D1595" s="42">
        <v>7</v>
      </c>
      <c r="E1595" s="43">
        <v>49</v>
      </c>
      <c r="F1595" s="44">
        <v>15</v>
      </c>
      <c r="G1595" s="42">
        <v>10</v>
      </c>
      <c r="H1595" s="42">
        <v>5</v>
      </c>
      <c r="I1595" s="43">
        <v>84</v>
      </c>
      <c r="J1595" s="44">
        <v>2</v>
      </c>
      <c r="K1595" s="42">
        <v>0</v>
      </c>
      <c r="L1595" s="42">
        <v>2</v>
      </c>
    </row>
    <row r="1596" spans="1:12" s="31" customFormat="1" ht="25.5" customHeight="1">
      <c r="A1596" s="23" t="s">
        <v>26</v>
      </c>
      <c r="B1596" s="24">
        <v>61</v>
      </c>
      <c r="C1596" s="24">
        <v>27</v>
      </c>
      <c r="D1596" s="24">
        <v>34</v>
      </c>
      <c r="E1596" s="25" t="s">
        <v>27</v>
      </c>
      <c r="F1596" s="24">
        <v>75</v>
      </c>
      <c r="G1596" s="24">
        <v>45</v>
      </c>
      <c r="H1596" s="24">
        <v>30</v>
      </c>
      <c r="I1596" s="25" t="s">
        <v>28</v>
      </c>
      <c r="J1596" s="24">
        <v>15</v>
      </c>
      <c r="K1596" s="24">
        <v>6</v>
      </c>
      <c r="L1596" s="24">
        <v>9</v>
      </c>
    </row>
    <row r="1597" spans="1:12" s="97" customFormat="1" ht="15.75" customHeight="1">
      <c r="A1597" s="32">
        <v>15</v>
      </c>
      <c r="B1597" s="33">
        <v>8</v>
      </c>
      <c r="C1597" s="34">
        <v>5</v>
      </c>
      <c r="D1597" s="34">
        <v>3</v>
      </c>
      <c r="E1597" s="35">
        <v>50</v>
      </c>
      <c r="F1597" s="33">
        <v>15</v>
      </c>
      <c r="G1597" s="34">
        <v>10</v>
      </c>
      <c r="H1597" s="34">
        <v>5</v>
      </c>
      <c r="I1597" s="35">
        <v>85</v>
      </c>
      <c r="J1597" s="33">
        <v>2</v>
      </c>
      <c r="K1597" s="34">
        <v>0</v>
      </c>
      <c r="L1597" s="34">
        <v>2</v>
      </c>
    </row>
    <row r="1598" spans="1:12" s="97" customFormat="1" ht="15.75" customHeight="1">
      <c r="A1598" s="32">
        <v>16</v>
      </c>
      <c r="B1598" s="33">
        <v>10</v>
      </c>
      <c r="C1598" s="34">
        <v>3</v>
      </c>
      <c r="D1598" s="34">
        <v>7</v>
      </c>
      <c r="E1598" s="35">
        <v>51</v>
      </c>
      <c r="F1598" s="33">
        <v>19</v>
      </c>
      <c r="G1598" s="34">
        <v>7</v>
      </c>
      <c r="H1598" s="34">
        <v>12</v>
      </c>
      <c r="I1598" s="35">
        <v>86</v>
      </c>
      <c r="J1598" s="33">
        <v>2</v>
      </c>
      <c r="K1598" s="34">
        <v>1</v>
      </c>
      <c r="L1598" s="34">
        <v>1</v>
      </c>
    </row>
    <row r="1599" spans="1:12" s="97" customFormat="1" ht="15.75" customHeight="1">
      <c r="A1599" s="32">
        <v>17</v>
      </c>
      <c r="B1599" s="33">
        <v>12</v>
      </c>
      <c r="C1599" s="34">
        <v>3</v>
      </c>
      <c r="D1599" s="34">
        <v>9</v>
      </c>
      <c r="E1599" s="35">
        <v>52</v>
      </c>
      <c r="F1599" s="33">
        <v>9</v>
      </c>
      <c r="G1599" s="34">
        <v>6</v>
      </c>
      <c r="H1599" s="34">
        <v>3</v>
      </c>
      <c r="I1599" s="35">
        <v>87</v>
      </c>
      <c r="J1599" s="33">
        <v>4</v>
      </c>
      <c r="K1599" s="34">
        <v>3</v>
      </c>
      <c r="L1599" s="34">
        <v>1</v>
      </c>
    </row>
    <row r="1600" spans="1:12" s="97" customFormat="1" ht="15.75" customHeight="1">
      <c r="A1600" s="32">
        <v>18</v>
      </c>
      <c r="B1600" s="33">
        <v>13</v>
      </c>
      <c r="C1600" s="34">
        <v>6</v>
      </c>
      <c r="D1600" s="34">
        <v>7</v>
      </c>
      <c r="E1600" s="35">
        <v>53</v>
      </c>
      <c r="F1600" s="33">
        <v>22</v>
      </c>
      <c r="G1600" s="34">
        <v>13</v>
      </c>
      <c r="H1600" s="34">
        <v>9</v>
      </c>
      <c r="I1600" s="35">
        <v>88</v>
      </c>
      <c r="J1600" s="33">
        <v>4</v>
      </c>
      <c r="K1600" s="34">
        <v>1</v>
      </c>
      <c r="L1600" s="34">
        <v>3</v>
      </c>
    </row>
    <row r="1601" spans="1:12" s="97" customFormat="1" ht="18" customHeight="1">
      <c r="A1601" s="40">
        <v>19</v>
      </c>
      <c r="B1601" s="44">
        <v>18</v>
      </c>
      <c r="C1601" s="42">
        <v>10</v>
      </c>
      <c r="D1601" s="42">
        <v>8</v>
      </c>
      <c r="E1601" s="43">
        <v>54</v>
      </c>
      <c r="F1601" s="44">
        <v>10</v>
      </c>
      <c r="G1601" s="42">
        <v>9</v>
      </c>
      <c r="H1601" s="42">
        <v>1</v>
      </c>
      <c r="I1601" s="43">
        <v>89</v>
      </c>
      <c r="J1601" s="44">
        <v>3</v>
      </c>
      <c r="K1601" s="42">
        <v>1</v>
      </c>
      <c r="L1601" s="42">
        <v>2</v>
      </c>
    </row>
    <row r="1602" spans="1:12" s="31" customFormat="1" ht="25.5" customHeight="1">
      <c r="A1602" s="23" t="s">
        <v>29</v>
      </c>
      <c r="B1602" s="24">
        <v>89</v>
      </c>
      <c r="C1602" s="24">
        <v>62</v>
      </c>
      <c r="D1602" s="24">
        <v>27</v>
      </c>
      <c r="E1602" s="25" t="s">
        <v>30</v>
      </c>
      <c r="F1602" s="24">
        <v>87</v>
      </c>
      <c r="G1602" s="24">
        <v>48</v>
      </c>
      <c r="H1602" s="24">
        <v>39</v>
      </c>
      <c r="I1602" s="25" t="s">
        <v>31</v>
      </c>
      <c r="J1602" s="24">
        <v>8</v>
      </c>
      <c r="K1602" s="24">
        <v>3</v>
      </c>
      <c r="L1602" s="24">
        <v>5</v>
      </c>
    </row>
    <row r="1603" spans="1:12" s="97" customFormat="1" ht="15.75" customHeight="1">
      <c r="A1603" s="32">
        <v>20</v>
      </c>
      <c r="B1603" s="33">
        <v>15</v>
      </c>
      <c r="C1603" s="34">
        <v>10</v>
      </c>
      <c r="D1603" s="34">
        <v>5</v>
      </c>
      <c r="E1603" s="35">
        <v>55</v>
      </c>
      <c r="F1603" s="33">
        <v>15</v>
      </c>
      <c r="G1603" s="34">
        <v>9</v>
      </c>
      <c r="H1603" s="34">
        <v>6</v>
      </c>
      <c r="I1603" s="35">
        <v>90</v>
      </c>
      <c r="J1603" s="33">
        <v>1</v>
      </c>
      <c r="K1603" s="34">
        <v>1</v>
      </c>
      <c r="L1603" s="34">
        <v>0</v>
      </c>
    </row>
    <row r="1604" spans="1:12" s="97" customFormat="1" ht="15.75" customHeight="1">
      <c r="A1604" s="32">
        <v>21</v>
      </c>
      <c r="B1604" s="33">
        <v>20</v>
      </c>
      <c r="C1604" s="34">
        <v>12</v>
      </c>
      <c r="D1604" s="34">
        <v>8</v>
      </c>
      <c r="E1604" s="35">
        <v>56</v>
      </c>
      <c r="F1604" s="33">
        <v>14</v>
      </c>
      <c r="G1604" s="34">
        <v>6</v>
      </c>
      <c r="H1604" s="34">
        <v>8</v>
      </c>
      <c r="I1604" s="35">
        <v>91</v>
      </c>
      <c r="J1604" s="33">
        <v>4</v>
      </c>
      <c r="K1604" s="34">
        <v>1</v>
      </c>
      <c r="L1604" s="34">
        <v>3</v>
      </c>
    </row>
    <row r="1605" spans="1:12" s="97" customFormat="1" ht="15.75" customHeight="1">
      <c r="A1605" s="32">
        <v>22</v>
      </c>
      <c r="B1605" s="33">
        <v>19</v>
      </c>
      <c r="C1605" s="34">
        <v>15</v>
      </c>
      <c r="D1605" s="34">
        <v>4</v>
      </c>
      <c r="E1605" s="35">
        <v>57</v>
      </c>
      <c r="F1605" s="33">
        <v>17</v>
      </c>
      <c r="G1605" s="34">
        <v>10</v>
      </c>
      <c r="H1605" s="34">
        <v>7</v>
      </c>
      <c r="I1605" s="35">
        <v>92</v>
      </c>
      <c r="J1605" s="33">
        <v>3</v>
      </c>
      <c r="K1605" s="34">
        <v>1</v>
      </c>
      <c r="L1605" s="34">
        <v>2</v>
      </c>
    </row>
    <row r="1606" spans="1:12" s="97" customFormat="1" ht="15.75" customHeight="1">
      <c r="A1606" s="32">
        <v>23</v>
      </c>
      <c r="B1606" s="33">
        <v>20</v>
      </c>
      <c r="C1606" s="34">
        <v>13</v>
      </c>
      <c r="D1606" s="34">
        <v>7</v>
      </c>
      <c r="E1606" s="35">
        <v>58</v>
      </c>
      <c r="F1606" s="33">
        <v>20</v>
      </c>
      <c r="G1606" s="34">
        <v>9</v>
      </c>
      <c r="H1606" s="34">
        <v>11</v>
      </c>
      <c r="I1606" s="35">
        <v>93</v>
      </c>
      <c r="J1606" s="33">
        <v>0</v>
      </c>
      <c r="K1606" s="34">
        <v>0</v>
      </c>
      <c r="L1606" s="34">
        <v>0</v>
      </c>
    </row>
    <row r="1607" spans="1:12" s="97" customFormat="1" ht="18" customHeight="1">
      <c r="A1607" s="40">
        <v>24</v>
      </c>
      <c r="B1607" s="44">
        <v>15</v>
      </c>
      <c r="C1607" s="42">
        <v>12</v>
      </c>
      <c r="D1607" s="42">
        <v>3</v>
      </c>
      <c r="E1607" s="43">
        <v>59</v>
      </c>
      <c r="F1607" s="44">
        <v>21</v>
      </c>
      <c r="G1607" s="42">
        <v>14</v>
      </c>
      <c r="H1607" s="42">
        <v>7</v>
      </c>
      <c r="I1607" s="43">
        <v>94</v>
      </c>
      <c r="J1607" s="44">
        <v>0</v>
      </c>
      <c r="K1607" s="42">
        <v>0</v>
      </c>
      <c r="L1607" s="42">
        <v>0</v>
      </c>
    </row>
    <row r="1608" spans="1:12" s="31" customFormat="1" ht="25.5" customHeight="1">
      <c r="A1608" s="23" t="s">
        <v>32</v>
      </c>
      <c r="B1608" s="24">
        <v>109</v>
      </c>
      <c r="C1608" s="24">
        <v>63</v>
      </c>
      <c r="D1608" s="24">
        <v>46</v>
      </c>
      <c r="E1608" s="25" t="s">
        <v>33</v>
      </c>
      <c r="F1608" s="24">
        <v>57</v>
      </c>
      <c r="G1608" s="24">
        <v>34</v>
      </c>
      <c r="H1608" s="24">
        <v>23</v>
      </c>
      <c r="I1608" s="64" t="s">
        <v>34</v>
      </c>
      <c r="J1608" s="24">
        <v>4</v>
      </c>
      <c r="K1608" s="24">
        <v>2</v>
      </c>
      <c r="L1608" s="24">
        <v>2</v>
      </c>
    </row>
    <row r="1609" spans="1:12" s="97" customFormat="1" ht="15.75" customHeight="1">
      <c r="A1609" s="32">
        <v>25</v>
      </c>
      <c r="B1609" s="33">
        <v>19</v>
      </c>
      <c r="C1609" s="34">
        <v>12</v>
      </c>
      <c r="D1609" s="34">
        <v>7</v>
      </c>
      <c r="E1609" s="35">
        <v>60</v>
      </c>
      <c r="F1609" s="33">
        <v>13</v>
      </c>
      <c r="G1609" s="34">
        <v>9</v>
      </c>
      <c r="H1609" s="34">
        <v>4</v>
      </c>
      <c r="I1609" s="35">
        <v>95</v>
      </c>
      <c r="J1609" s="33">
        <v>2</v>
      </c>
      <c r="K1609" s="34">
        <v>1</v>
      </c>
      <c r="L1609" s="34">
        <v>1</v>
      </c>
    </row>
    <row r="1610" spans="1:12" s="97" customFormat="1" ht="15.75" customHeight="1">
      <c r="A1610" s="32">
        <v>26</v>
      </c>
      <c r="B1610" s="33">
        <v>21</v>
      </c>
      <c r="C1610" s="34">
        <v>11</v>
      </c>
      <c r="D1610" s="34">
        <v>10</v>
      </c>
      <c r="E1610" s="35">
        <v>61</v>
      </c>
      <c r="F1610" s="33">
        <v>10</v>
      </c>
      <c r="G1610" s="34">
        <v>5</v>
      </c>
      <c r="H1610" s="34">
        <v>5</v>
      </c>
      <c r="I1610" s="35">
        <v>96</v>
      </c>
      <c r="J1610" s="33">
        <v>1</v>
      </c>
      <c r="K1610" s="34">
        <v>0</v>
      </c>
      <c r="L1610" s="34">
        <v>1</v>
      </c>
    </row>
    <row r="1611" spans="1:12" s="97" customFormat="1" ht="15.75" customHeight="1">
      <c r="A1611" s="32">
        <v>27</v>
      </c>
      <c r="B1611" s="33">
        <v>25</v>
      </c>
      <c r="C1611" s="34">
        <v>12</v>
      </c>
      <c r="D1611" s="34">
        <v>13</v>
      </c>
      <c r="E1611" s="35">
        <v>62</v>
      </c>
      <c r="F1611" s="33">
        <v>15</v>
      </c>
      <c r="G1611" s="34">
        <v>9</v>
      </c>
      <c r="H1611" s="34">
        <v>6</v>
      </c>
      <c r="I1611" s="35">
        <v>97</v>
      </c>
      <c r="J1611" s="33">
        <v>1</v>
      </c>
      <c r="K1611" s="34">
        <v>1</v>
      </c>
      <c r="L1611" s="34">
        <v>0</v>
      </c>
    </row>
    <row r="1612" spans="1:12" s="97" customFormat="1" ht="15.75" customHeight="1">
      <c r="A1612" s="32">
        <v>28</v>
      </c>
      <c r="B1612" s="33">
        <v>18</v>
      </c>
      <c r="C1612" s="34">
        <v>10</v>
      </c>
      <c r="D1612" s="34">
        <v>8</v>
      </c>
      <c r="E1612" s="35">
        <v>63</v>
      </c>
      <c r="F1612" s="33">
        <v>10</v>
      </c>
      <c r="G1612" s="34">
        <v>4</v>
      </c>
      <c r="H1612" s="34">
        <v>6</v>
      </c>
      <c r="I1612" s="35">
        <v>98</v>
      </c>
      <c r="J1612" s="33">
        <v>0</v>
      </c>
      <c r="K1612" s="34">
        <v>0</v>
      </c>
      <c r="L1612" s="34">
        <v>0</v>
      </c>
    </row>
    <row r="1613" spans="1:12" s="97" customFormat="1" ht="18" customHeight="1">
      <c r="A1613" s="40">
        <v>29</v>
      </c>
      <c r="B1613" s="44">
        <v>26</v>
      </c>
      <c r="C1613" s="42">
        <v>18</v>
      </c>
      <c r="D1613" s="42">
        <v>8</v>
      </c>
      <c r="E1613" s="43">
        <v>64</v>
      </c>
      <c r="F1613" s="44">
        <v>9</v>
      </c>
      <c r="G1613" s="42">
        <v>7</v>
      </c>
      <c r="H1613" s="42">
        <v>2</v>
      </c>
      <c r="I1613" s="35">
        <v>99</v>
      </c>
      <c r="J1613" s="33">
        <v>0</v>
      </c>
      <c r="K1613" s="34">
        <v>0</v>
      </c>
      <c r="L1613" s="34">
        <v>0</v>
      </c>
    </row>
    <row r="1614" spans="1:12" s="31" customFormat="1" ht="25.5" customHeight="1">
      <c r="A1614" s="23" t="s">
        <v>35</v>
      </c>
      <c r="B1614" s="24">
        <v>112</v>
      </c>
      <c r="C1614" s="24">
        <v>55</v>
      </c>
      <c r="D1614" s="24">
        <v>57</v>
      </c>
      <c r="E1614" s="25" t="s">
        <v>36</v>
      </c>
      <c r="F1614" s="24">
        <v>81</v>
      </c>
      <c r="G1614" s="24">
        <v>37</v>
      </c>
      <c r="H1614" s="24">
        <v>44</v>
      </c>
      <c r="I1614" s="68">
        <v>100</v>
      </c>
      <c r="J1614" s="69">
        <v>0</v>
      </c>
      <c r="K1614" s="70">
        <v>0</v>
      </c>
      <c r="L1614" s="70">
        <v>0</v>
      </c>
    </row>
    <row r="1615" spans="1:12" s="97" customFormat="1" ht="15.75" customHeight="1">
      <c r="A1615" s="32">
        <v>30</v>
      </c>
      <c r="B1615" s="33">
        <v>30</v>
      </c>
      <c r="C1615" s="34">
        <v>14</v>
      </c>
      <c r="D1615" s="34">
        <v>16</v>
      </c>
      <c r="E1615" s="35">
        <v>65</v>
      </c>
      <c r="F1615" s="33">
        <v>7</v>
      </c>
      <c r="G1615" s="34">
        <v>4</v>
      </c>
      <c r="H1615" s="34">
        <v>3</v>
      </c>
      <c r="I1615" s="35">
        <v>101</v>
      </c>
      <c r="J1615" s="33">
        <v>0</v>
      </c>
      <c r="K1615" s="34">
        <v>0</v>
      </c>
      <c r="L1615" s="34">
        <v>0</v>
      </c>
    </row>
    <row r="1616" spans="1:12" s="97" customFormat="1" ht="15.75" customHeight="1">
      <c r="A1616" s="32">
        <v>31</v>
      </c>
      <c r="B1616" s="33">
        <v>15</v>
      </c>
      <c r="C1616" s="34">
        <v>6</v>
      </c>
      <c r="D1616" s="34">
        <v>9</v>
      </c>
      <c r="E1616" s="35">
        <v>66</v>
      </c>
      <c r="F1616" s="33">
        <v>17</v>
      </c>
      <c r="G1616" s="34">
        <v>9</v>
      </c>
      <c r="H1616" s="34">
        <v>8</v>
      </c>
      <c r="I1616" s="35">
        <v>102</v>
      </c>
      <c r="J1616" s="33">
        <v>0</v>
      </c>
      <c r="K1616" s="34">
        <v>0</v>
      </c>
      <c r="L1616" s="34">
        <v>0</v>
      </c>
    </row>
    <row r="1617" spans="1:13" s="97" customFormat="1" ht="15.75" customHeight="1">
      <c r="A1617" s="32">
        <v>32</v>
      </c>
      <c r="B1617" s="33">
        <v>24</v>
      </c>
      <c r="C1617" s="34">
        <v>11</v>
      </c>
      <c r="D1617" s="34">
        <v>13</v>
      </c>
      <c r="E1617" s="35">
        <v>67</v>
      </c>
      <c r="F1617" s="33">
        <v>11</v>
      </c>
      <c r="G1617" s="34">
        <v>1</v>
      </c>
      <c r="H1617" s="34">
        <v>10</v>
      </c>
      <c r="I1617" s="35">
        <v>103</v>
      </c>
      <c r="J1617" s="33">
        <v>0</v>
      </c>
      <c r="K1617" s="34">
        <v>0</v>
      </c>
      <c r="L1617" s="34">
        <v>0</v>
      </c>
    </row>
    <row r="1618" spans="1:13" s="97" customFormat="1" ht="15.75" customHeight="1">
      <c r="A1618" s="32">
        <v>33</v>
      </c>
      <c r="B1618" s="33">
        <v>22</v>
      </c>
      <c r="C1618" s="34">
        <v>11</v>
      </c>
      <c r="D1618" s="34">
        <v>11</v>
      </c>
      <c r="E1618" s="35">
        <v>68</v>
      </c>
      <c r="F1618" s="33">
        <v>22</v>
      </c>
      <c r="G1618" s="34">
        <v>11</v>
      </c>
      <c r="H1618" s="34">
        <v>11</v>
      </c>
      <c r="I1618" s="72" t="s">
        <v>37</v>
      </c>
      <c r="J1618" s="44">
        <v>0</v>
      </c>
      <c r="K1618" s="42">
        <v>0</v>
      </c>
      <c r="L1618" s="42">
        <v>0</v>
      </c>
    </row>
    <row r="1619" spans="1:13" s="97" customFormat="1" ht="21" customHeight="1" thickBot="1">
      <c r="A1619" s="74">
        <v>34</v>
      </c>
      <c r="B1619" s="33">
        <v>21</v>
      </c>
      <c r="C1619" s="34">
        <v>13</v>
      </c>
      <c r="D1619" s="34">
        <v>8</v>
      </c>
      <c r="E1619" s="35">
        <v>69</v>
      </c>
      <c r="F1619" s="33">
        <v>24</v>
      </c>
      <c r="G1619" s="34">
        <v>12</v>
      </c>
      <c r="H1619" s="34">
        <v>12</v>
      </c>
      <c r="I1619" s="75" t="s">
        <v>8</v>
      </c>
      <c r="J1619" s="69">
        <v>1367</v>
      </c>
      <c r="K1619" s="69">
        <v>768</v>
      </c>
      <c r="L1619" s="69">
        <v>599</v>
      </c>
    </row>
    <row r="1620" spans="1:13" s="106" customFormat="1" ht="24" customHeight="1" thickTop="1" thickBot="1">
      <c r="A1620" s="81" t="s">
        <v>38</v>
      </c>
      <c r="B1620" s="82">
        <v>190</v>
      </c>
      <c r="C1620" s="83">
        <v>103</v>
      </c>
      <c r="D1620" s="83">
        <v>87</v>
      </c>
      <c r="E1620" s="84" t="s">
        <v>39</v>
      </c>
      <c r="F1620" s="83">
        <v>919</v>
      </c>
      <c r="G1620" s="83">
        <v>540</v>
      </c>
      <c r="H1620" s="83">
        <v>379</v>
      </c>
      <c r="I1620" s="85" t="s">
        <v>40</v>
      </c>
      <c r="J1620" s="83">
        <v>258</v>
      </c>
      <c r="K1620" s="83">
        <v>125</v>
      </c>
      <c r="L1620" s="83">
        <v>133</v>
      </c>
    </row>
    <row r="1621" spans="1:13" s="13" customFormat="1" ht="24" customHeight="1" thickBot="1">
      <c r="A1621" s="1"/>
      <c r="B1621" s="2" t="s">
        <v>221</v>
      </c>
      <c r="C1621" s="3"/>
      <c r="D1621" s="4"/>
      <c r="E1621" s="5"/>
      <c r="F1621" s="6"/>
      <c r="G1621" s="96" t="s">
        <v>238</v>
      </c>
      <c r="H1621" s="6"/>
      <c r="I1621" s="5"/>
      <c r="J1621" s="6"/>
      <c r="K1621" s="107" t="s">
        <v>152</v>
      </c>
      <c r="L1621" s="9"/>
      <c r="M1621" s="97" t="s">
        <v>285</v>
      </c>
    </row>
    <row r="1622" spans="1:13" s="22" customFormat="1" ht="21" customHeight="1">
      <c r="A1622" s="14" t="s">
        <v>4</v>
      </c>
      <c r="B1622" s="15" t="s">
        <v>5</v>
      </c>
      <c r="C1622" s="15" t="s">
        <v>6</v>
      </c>
      <c r="D1622" s="16" t="s">
        <v>7</v>
      </c>
      <c r="E1622" s="14" t="s">
        <v>4</v>
      </c>
      <c r="F1622" s="15" t="s">
        <v>5</v>
      </c>
      <c r="G1622" s="15" t="s">
        <v>6</v>
      </c>
      <c r="H1622" s="16" t="s">
        <v>7</v>
      </c>
      <c r="I1622" s="14" t="s">
        <v>4</v>
      </c>
      <c r="J1622" s="15" t="s">
        <v>5</v>
      </c>
      <c r="K1622" s="15" t="s">
        <v>6</v>
      </c>
      <c r="L1622" s="17" t="s">
        <v>7</v>
      </c>
    </row>
    <row r="1623" spans="1:13" s="31" customFormat="1" ht="25.5" customHeight="1">
      <c r="A1623" s="23" t="s">
        <v>9</v>
      </c>
      <c r="B1623" s="24">
        <v>37</v>
      </c>
      <c r="C1623" s="24">
        <v>21</v>
      </c>
      <c r="D1623" s="24">
        <v>16</v>
      </c>
      <c r="E1623" s="25" t="s">
        <v>10</v>
      </c>
      <c r="F1623" s="24">
        <v>40</v>
      </c>
      <c r="G1623" s="24">
        <v>22</v>
      </c>
      <c r="H1623" s="24">
        <v>18</v>
      </c>
      <c r="I1623" s="25" t="s">
        <v>11</v>
      </c>
      <c r="J1623" s="24">
        <v>36</v>
      </c>
      <c r="K1623" s="24">
        <v>15</v>
      </c>
      <c r="L1623" s="24">
        <v>21</v>
      </c>
    </row>
    <row r="1624" spans="1:13" s="97" customFormat="1" ht="15.75" customHeight="1">
      <c r="A1624" s="32">
        <v>0</v>
      </c>
      <c r="B1624" s="33">
        <v>12</v>
      </c>
      <c r="C1624" s="34">
        <v>8</v>
      </c>
      <c r="D1624" s="34">
        <v>4</v>
      </c>
      <c r="E1624" s="35">
        <v>35</v>
      </c>
      <c r="F1624" s="33">
        <v>10</v>
      </c>
      <c r="G1624" s="34">
        <v>6</v>
      </c>
      <c r="H1624" s="34">
        <v>4</v>
      </c>
      <c r="I1624" s="35">
        <v>70</v>
      </c>
      <c r="J1624" s="33">
        <v>9</v>
      </c>
      <c r="K1624" s="34">
        <v>5</v>
      </c>
      <c r="L1624" s="34">
        <v>4</v>
      </c>
    </row>
    <row r="1625" spans="1:13" s="97" customFormat="1" ht="15.75" customHeight="1">
      <c r="A1625" s="32">
        <v>1</v>
      </c>
      <c r="B1625" s="33">
        <v>7</v>
      </c>
      <c r="C1625" s="34">
        <v>5</v>
      </c>
      <c r="D1625" s="34">
        <v>2</v>
      </c>
      <c r="E1625" s="35">
        <v>36</v>
      </c>
      <c r="F1625" s="33">
        <v>6</v>
      </c>
      <c r="G1625" s="34">
        <v>1</v>
      </c>
      <c r="H1625" s="34">
        <v>5</v>
      </c>
      <c r="I1625" s="35">
        <v>71</v>
      </c>
      <c r="J1625" s="33">
        <v>7</v>
      </c>
      <c r="K1625" s="34">
        <v>2</v>
      </c>
      <c r="L1625" s="34">
        <v>5</v>
      </c>
    </row>
    <row r="1626" spans="1:13" s="97" customFormat="1" ht="15.75" customHeight="1">
      <c r="A1626" s="32">
        <v>2</v>
      </c>
      <c r="B1626" s="33">
        <v>8</v>
      </c>
      <c r="C1626" s="34">
        <v>3</v>
      </c>
      <c r="D1626" s="34">
        <v>5</v>
      </c>
      <c r="E1626" s="35">
        <v>37</v>
      </c>
      <c r="F1626" s="33">
        <v>5</v>
      </c>
      <c r="G1626" s="34">
        <v>3</v>
      </c>
      <c r="H1626" s="34">
        <v>2</v>
      </c>
      <c r="I1626" s="35">
        <v>72</v>
      </c>
      <c r="J1626" s="33">
        <v>6</v>
      </c>
      <c r="K1626" s="34">
        <v>2</v>
      </c>
      <c r="L1626" s="34">
        <v>4</v>
      </c>
    </row>
    <row r="1627" spans="1:13" s="97" customFormat="1" ht="15.75" customHeight="1">
      <c r="A1627" s="32">
        <v>3</v>
      </c>
      <c r="B1627" s="33">
        <v>5</v>
      </c>
      <c r="C1627" s="34">
        <v>2</v>
      </c>
      <c r="D1627" s="34">
        <v>3</v>
      </c>
      <c r="E1627" s="35">
        <v>38</v>
      </c>
      <c r="F1627" s="33">
        <v>11</v>
      </c>
      <c r="G1627" s="34">
        <v>6</v>
      </c>
      <c r="H1627" s="34">
        <v>5</v>
      </c>
      <c r="I1627" s="35">
        <v>73</v>
      </c>
      <c r="J1627" s="33">
        <v>8</v>
      </c>
      <c r="K1627" s="34">
        <v>4</v>
      </c>
      <c r="L1627" s="34">
        <v>4</v>
      </c>
    </row>
    <row r="1628" spans="1:13" s="97" customFormat="1" ht="18" customHeight="1">
      <c r="A1628" s="40">
        <v>4</v>
      </c>
      <c r="B1628" s="41">
        <v>5</v>
      </c>
      <c r="C1628" s="42">
        <v>3</v>
      </c>
      <c r="D1628" s="42">
        <v>2</v>
      </c>
      <c r="E1628" s="43">
        <v>39</v>
      </c>
      <c r="F1628" s="44">
        <v>8</v>
      </c>
      <c r="G1628" s="42">
        <v>6</v>
      </c>
      <c r="H1628" s="42">
        <v>2</v>
      </c>
      <c r="I1628" s="43">
        <v>74</v>
      </c>
      <c r="J1628" s="44">
        <v>6</v>
      </c>
      <c r="K1628" s="42">
        <v>2</v>
      </c>
      <c r="L1628" s="42">
        <v>4</v>
      </c>
    </row>
    <row r="1629" spans="1:13" s="31" customFormat="1" ht="25.5" customHeight="1">
      <c r="A1629" s="23" t="s">
        <v>13</v>
      </c>
      <c r="B1629" s="24">
        <v>20</v>
      </c>
      <c r="C1629" s="24">
        <v>9</v>
      </c>
      <c r="D1629" s="24">
        <v>11</v>
      </c>
      <c r="E1629" s="25" t="s">
        <v>14</v>
      </c>
      <c r="F1629" s="24">
        <v>53</v>
      </c>
      <c r="G1629" s="24">
        <v>32</v>
      </c>
      <c r="H1629" s="24">
        <v>21</v>
      </c>
      <c r="I1629" s="25" t="s">
        <v>15</v>
      </c>
      <c r="J1629" s="24">
        <v>19</v>
      </c>
      <c r="K1629" s="24">
        <v>11</v>
      </c>
      <c r="L1629" s="24">
        <v>8</v>
      </c>
    </row>
    <row r="1630" spans="1:13" s="97" customFormat="1" ht="15.75" customHeight="1">
      <c r="A1630" s="32">
        <v>5</v>
      </c>
      <c r="B1630" s="33">
        <v>6</v>
      </c>
      <c r="C1630" s="34">
        <v>3</v>
      </c>
      <c r="D1630" s="34">
        <v>3</v>
      </c>
      <c r="E1630" s="35">
        <v>40</v>
      </c>
      <c r="F1630" s="33">
        <v>10</v>
      </c>
      <c r="G1630" s="34">
        <v>5</v>
      </c>
      <c r="H1630" s="34">
        <v>5</v>
      </c>
      <c r="I1630" s="35">
        <v>75</v>
      </c>
      <c r="J1630" s="33">
        <v>5</v>
      </c>
      <c r="K1630" s="34">
        <v>3</v>
      </c>
      <c r="L1630" s="34">
        <v>2</v>
      </c>
    </row>
    <row r="1631" spans="1:13" s="97" customFormat="1" ht="15.75" customHeight="1">
      <c r="A1631" s="32">
        <v>6</v>
      </c>
      <c r="B1631" s="33">
        <v>3</v>
      </c>
      <c r="C1631" s="34">
        <v>2</v>
      </c>
      <c r="D1631" s="34">
        <v>1</v>
      </c>
      <c r="E1631" s="35">
        <v>41</v>
      </c>
      <c r="F1631" s="33">
        <v>9</v>
      </c>
      <c r="G1631" s="34">
        <v>6</v>
      </c>
      <c r="H1631" s="34">
        <v>3</v>
      </c>
      <c r="I1631" s="35">
        <v>76</v>
      </c>
      <c r="J1631" s="33">
        <v>2</v>
      </c>
      <c r="K1631" s="34">
        <v>1</v>
      </c>
      <c r="L1631" s="34">
        <v>1</v>
      </c>
    </row>
    <row r="1632" spans="1:13" s="97" customFormat="1" ht="15.75" customHeight="1">
      <c r="A1632" s="32">
        <v>7</v>
      </c>
      <c r="B1632" s="33">
        <v>2</v>
      </c>
      <c r="C1632" s="34">
        <v>1</v>
      </c>
      <c r="D1632" s="34">
        <v>1</v>
      </c>
      <c r="E1632" s="35">
        <v>42</v>
      </c>
      <c r="F1632" s="33">
        <v>8</v>
      </c>
      <c r="G1632" s="34">
        <v>4</v>
      </c>
      <c r="H1632" s="34">
        <v>4</v>
      </c>
      <c r="I1632" s="35">
        <v>77</v>
      </c>
      <c r="J1632" s="33">
        <v>6</v>
      </c>
      <c r="K1632" s="34">
        <v>4</v>
      </c>
      <c r="L1632" s="34">
        <v>2</v>
      </c>
    </row>
    <row r="1633" spans="1:12" s="97" customFormat="1" ht="15.75" customHeight="1">
      <c r="A1633" s="32">
        <v>8</v>
      </c>
      <c r="B1633" s="33">
        <v>3</v>
      </c>
      <c r="C1633" s="34">
        <v>2</v>
      </c>
      <c r="D1633" s="34">
        <v>1</v>
      </c>
      <c r="E1633" s="35">
        <v>43</v>
      </c>
      <c r="F1633" s="33">
        <v>13</v>
      </c>
      <c r="G1633" s="34">
        <v>10</v>
      </c>
      <c r="H1633" s="34">
        <v>3</v>
      </c>
      <c r="I1633" s="35">
        <v>78</v>
      </c>
      <c r="J1633" s="33">
        <v>1</v>
      </c>
      <c r="K1633" s="34">
        <v>1</v>
      </c>
      <c r="L1633" s="34">
        <v>0</v>
      </c>
    </row>
    <row r="1634" spans="1:12" s="97" customFormat="1" ht="18" customHeight="1">
      <c r="A1634" s="40">
        <v>9</v>
      </c>
      <c r="B1634" s="44">
        <v>6</v>
      </c>
      <c r="C1634" s="42">
        <v>1</v>
      </c>
      <c r="D1634" s="42">
        <v>5</v>
      </c>
      <c r="E1634" s="43">
        <v>44</v>
      </c>
      <c r="F1634" s="44">
        <v>13</v>
      </c>
      <c r="G1634" s="42">
        <v>7</v>
      </c>
      <c r="H1634" s="42">
        <v>6</v>
      </c>
      <c r="I1634" s="43">
        <v>79</v>
      </c>
      <c r="J1634" s="44">
        <v>5</v>
      </c>
      <c r="K1634" s="42">
        <v>2</v>
      </c>
      <c r="L1634" s="42">
        <v>3</v>
      </c>
    </row>
    <row r="1635" spans="1:12" s="31" customFormat="1" ht="25.5" customHeight="1">
      <c r="A1635" s="23" t="s">
        <v>23</v>
      </c>
      <c r="B1635" s="24">
        <v>21</v>
      </c>
      <c r="C1635" s="24">
        <v>12</v>
      </c>
      <c r="D1635" s="24">
        <v>9</v>
      </c>
      <c r="E1635" s="25" t="s">
        <v>24</v>
      </c>
      <c r="F1635" s="24">
        <v>36</v>
      </c>
      <c r="G1635" s="24">
        <v>20</v>
      </c>
      <c r="H1635" s="24">
        <v>16</v>
      </c>
      <c r="I1635" s="25" t="s">
        <v>25</v>
      </c>
      <c r="J1635" s="24">
        <v>21</v>
      </c>
      <c r="K1635" s="24">
        <v>8</v>
      </c>
      <c r="L1635" s="24">
        <v>13</v>
      </c>
    </row>
    <row r="1636" spans="1:12" s="97" customFormat="1" ht="15.75" customHeight="1">
      <c r="A1636" s="32">
        <v>10</v>
      </c>
      <c r="B1636" s="33">
        <v>5</v>
      </c>
      <c r="C1636" s="34">
        <v>2</v>
      </c>
      <c r="D1636" s="34">
        <v>3</v>
      </c>
      <c r="E1636" s="35">
        <v>45</v>
      </c>
      <c r="F1636" s="33">
        <v>7</v>
      </c>
      <c r="G1636" s="34">
        <v>5</v>
      </c>
      <c r="H1636" s="34">
        <v>2</v>
      </c>
      <c r="I1636" s="35">
        <v>80</v>
      </c>
      <c r="J1636" s="33">
        <v>4</v>
      </c>
      <c r="K1636" s="34">
        <v>3</v>
      </c>
      <c r="L1636" s="34">
        <v>1</v>
      </c>
    </row>
    <row r="1637" spans="1:12" s="97" customFormat="1" ht="15.75" customHeight="1">
      <c r="A1637" s="32">
        <v>11</v>
      </c>
      <c r="B1637" s="33">
        <v>2</v>
      </c>
      <c r="C1637" s="34">
        <v>2</v>
      </c>
      <c r="D1637" s="34">
        <v>0</v>
      </c>
      <c r="E1637" s="35">
        <v>46</v>
      </c>
      <c r="F1637" s="33">
        <v>5</v>
      </c>
      <c r="G1637" s="34">
        <v>3</v>
      </c>
      <c r="H1637" s="34">
        <v>2</v>
      </c>
      <c r="I1637" s="35">
        <v>81</v>
      </c>
      <c r="J1637" s="33">
        <v>5</v>
      </c>
      <c r="K1637" s="34">
        <v>2</v>
      </c>
      <c r="L1637" s="34">
        <v>3</v>
      </c>
    </row>
    <row r="1638" spans="1:12" s="97" customFormat="1" ht="15.75" customHeight="1">
      <c r="A1638" s="32">
        <v>12</v>
      </c>
      <c r="B1638" s="33">
        <v>4</v>
      </c>
      <c r="C1638" s="34">
        <v>2</v>
      </c>
      <c r="D1638" s="34">
        <v>2</v>
      </c>
      <c r="E1638" s="35">
        <v>47</v>
      </c>
      <c r="F1638" s="33">
        <v>7</v>
      </c>
      <c r="G1638" s="34">
        <v>4</v>
      </c>
      <c r="H1638" s="34">
        <v>3</v>
      </c>
      <c r="I1638" s="35">
        <v>82</v>
      </c>
      <c r="J1638" s="33">
        <v>6</v>
      </c>
      <c r="K1638" s="34">
        <v>1</v>
      </c>
      <c r="L1638" s="34">
        <v>5</v>
      </c>
    </row>
    <row r="1639" spans="1:12" s="97" customFormat="1" ht="15.75" customHeight="1">
      <c r="A1639" s="32">
        <v>13</v>
      </c>
      <c r="B1639" s="33">
        <v>4</v>
      </c>
      <c r="C1639" s="34">
        <v>3</v>
      </c>
      <c r="D1639" s="34">
        <v>1</v>
      </c>
      <c r="E1639" s="35">
        <v>48</v>
      </c>
      <c r="F1639" s="33">
        <v>10</v>
      </c>
      <c r="G1639" s="34">
        <v>6</v>
      </c>
      <c r="H1639" s="34">
        <v>4</v>
      </c>
      <c r="I1639" s="35">
        <v>83</v>
      </c>
      <c r="J1639" s="33">
        <v>2</v>
      </c>
      <c r="K1639" s="34">
        <v>1</v>
      </c>
      <c r="L1639" s="34">
        <v>1</v>
      </c>
    </row>
    <row r="1640" spans="1:12" s="97" customFormat="1" ht="18" customHeight="1">
      <c r="A1640" s="40">
        <v>14</v>
      </c>
      <c r="B1640" s="44">
        <v>6</v>
      </c>
      <c r="C1640" s="42">
        <v>3</v>
      </c>
      <c r="D1640" s="42">
        <v>3</v>
      </c>
      <c r="E1640" s="43">
        <v>49</v>
      </c>
      <c r="F1640" s="44">
        <v>7</v>
      </c>
      <c r="G1640" s="42">
        <v>2</v>
      </c>
      <c r="H1640" s="42">
        <v>5</v>
      </c>
      <c r="I1640" s="43">
        <v>84</v>
      </c>
      <c r="J1640" s="44">
        <v>4</v>
      </c>
      <c r="K1640" s="42">
        <v>1</v>
      </c>
      <c r="L1640" s="42">
        <v>3</v>
      </c>
    </row>
    <row r="1641" spans="1:12" s="31" customFormat="1" ht="25.5" customHeight="1">
      <c r="A1641" s="23" t="s">
        <v>26</v>
      </c>
      <c r="B1641" s="24">
        <v>15</v>
      </c>
      <c r="C1641" s="24">
        <v>9</v>
      </c>
      <c r="D1641" s="24">
        <v>6</v>
      </c>
      <c r="E1641" s="25" t="s">
        <v>27</v>
      </c>
      <c r="F1641" s="24">
        <v>37</v>
      </c>
      <c r="G1641" s="24">
        <v>20</v>
      </c>
      <c r="H1641" s="24">
        <v>17</v>
      </c>
      <c r="I1641" s="25" t="s">
        <v>28</v>
      </c>
      <c r="J1641" s="24">
        <v>12</v>
      </c>
      <c r="K1641" s="24">
        <v>4</v>
      </c>
      <c r="L1641" s="24">
        <v>8</v>
      </c>
    </row>
    <row r="1642" spans="1:12" s="97" customFormat="1" ht="15.75" customHeight="1">
      <c r="A1642" s="32">
        <v>15</v>
      </c>
      <c r="B1642" s="33">
        <v>2</v>
      </c>
      <c r="C1642" s="34">
        <v>2</v>
      </c>
      <c r="D1642" s="34">
        <v>0</v>
      </c>
      <c r="E1642" s="35">
        <v>50</v>
      </c>
      <c r="F1642" s="33">
        <v>6</v>
      </c>
      <c r="G1642" s="34">
        <v>5</v>
      </c>
      <c r="H1642" s="34">
        <v>1</v>
      </c>
      <c r="I1642" s="35">
        <v>85</v>
      </c>
      <c r="J1642" s="33">
        <v>2</v>
      </c>
      <c r="K1642" s="34">
        <v>1</v>
      </c>
      <c r="L1642" s="34">
        <v>1</v>
      </c>
    </row>
    <row r="1643" spans="1:12" s="97" customFormat="1" ht="15.75" customHeight="1">
      <c r="A1643" s="32">
        <v>16</v>
      </c>
      <c r="B1643" s="33">
        <v>3</v>
      </c>
      <c r="C1643" s="34">
        <v>2</v>
      </c>
      <c r="D1643" s="34">
        <v>1</v>
      </c>
      <c r="E1643" s="35">
        <v>51</v>
      </c>
      <c r="F1643" s="33">
        <v>8</v>
      </c>
      <c r="G1643" s="34">
        <v>4</v>
      </c>
      <c r="H1643" s="34">
        <v>4</v>
      </c>
      <c r="I1643" s="35">
        <v>86</v>
      </c>
      <c r="J1643" s="33">
        <v>1</v>
      </c>
      <c r="K1643" s="34">
        <v>0</v>
      </c>
      <c r="L1643" s="34">
        <v>1</v>
      </c>
    </row>
    <row r="1644" spans="1:12" s="97" customFormat="1" ht="15.75" customHeight="1">
      <c r="A1644" s="32">
        <v>17</v>
      </c>
      <c r="B1644" s="33">
        <v>4</v>
      </c>
      <c r="C1644" s="34">
        <v>3</v>
      </c>
      <c r="D1644" s="34">
        <v>1</v>
      </c>
      <c r="E1644" s="35">
        <v>52</v>
      </c>
      <c r="F1644" s="33">
        <v>5</v>
      </c>
      <c r="G1644" s="34">
        <v>1</v>
      </c>
      <c r="H1644" s="34">
        <v>4</v>
      </c>
      <c r="I1644" s="35">
        <v>87</v>
      </c>
      <c r="J1644" s="33">
        <v>3</v>
      </c>
      <c r="K1644" s="34">
        <v>2</v>
      </c>
      <c r="L1644" s="34">
        <v>1</v>
      </c>
    </row>
    <row r="1645" spans="1:12" s="97" customFormat="1" ht="15.75" customHeight="1">
      <c r="A1645" s="32">
        <v>18</v>
      </c>
      <c r="B1645" s="33">
        <v>4</v>
      </c>
      <c r="C1645" s="34">
        <v>2</v>
      </c>
      <c r="D1645" s="34">
        <v>2</v>
      </c>
      <c r="E1645" s="35">
        <v>53</v>
      </c>
      <c r="F1645" s="33">
        <v>8</v>
      </c>
      <c r="G1645" s="34">
        <v>4</v>
      </c>
      <c r="H1645" s="34">
        <v>4</v>
      </c>
      <c r="I1645" s="35">
        <v>88</v>
      </c>
      <c r="J1645" s="33">
        <v>1</v>
      </c>
      <c r="K1645" s="34">
        <v>1</v>
      </c>
      <c r="L1645" s="34">
        <v>0</v>
      </c>
    </row>
    <row r="1646" spans="1:12" s="97" customFormat="1" ht="18" customHeight="1">
      <c r="A1646" s="40">
        <v>19</v>
      </c>
      <c r="B1646" s="44">
        <v>2</v>
      </c>
      <c r="C1646" s="42">
        <v>0</v>
      </c>
      <c r="D1646" s="42">
        <v>2</v>
      </c>
      <c r="E1646" s="43">
        <v>54</v>
      </c>
      <c r="F1646" s="44">
        <v>10</v>
      </c>
      <c r="G1646" s="42">
        <v>6</v>
      </c>
      <c r="H1646" s="42">
        <v>4</v>
      </c>
      <c r="I1646" s="43">
        <v>89</v>
      </c>
      <c r="J1646" s="44">
        <v>5</v>
      </c>
      <c r="K1646" s="42">
        <v>0</v>
      </c>
      <c r="L1646" s="42">
        <v>5</v>
      </c>
    </row>
    <row r="1647" spans="1:12" s="31" customFormat="1" ht="25.5" customHeight="1">
      <c r="A1647" s="23" t="s">
        <v>29</v>
      </c>
      <c r="B1647" s="24">
        <v>44</v>
      </c>
      <c r="C1647" s="24">
        <v>28</v>
      </c>
      <c r="D1647" s="24">
        <v>16</v>
      </c>
      <c r="E1647" s="25" t="s">
        <v>30</v>
      </c>
      <c r="F1647" s="24">
        <v>33</v>
      </c>
      <c r="G1647" s="24">
        <v>19</v>
      </c>
      <c r="H1647" s="24">
        <v>14</v>
      </c>
      <c r="I1647" s="25" t="s">
        <v>31</v>
      </c>
      <c r="J1647" s="24">
        <v>6</v>
      </c>
      <c r="K1647" s="24">
        <v>2</v>
      </c>
      <c r="L1647" s="24">
        <v>4</v>
      </c>
    </row>
    <row r="1648" spans="1:12" s="97" customFormat="1" ht="15.75" customHeight="1">
      <c r="A1648" s="32">
        <v>20</v>
      </c>
      <c r="B1648" s="33">
        <v>6</v>
      </c>
      <c r="C1648" s="34">
        <v>4</v>
      </c>
      <c r="D1648" s="34">
        <v>2</v>
      </c>
      <c r="E1648" s="35">
        <v>55</v>
      </c>
      <c r="F1648" s="33">
        <v>6</v>
      </c>
      <c r="G1648" s="34">
        <v>2</v>
      </c>
      <c r="H1648" s="34">
        <v>4</v>
      </c>
      <c r="I1648" s="35">
        <v>90</v>
      </c>
      <c r="J1648" s="33">
        <v>0</v>
      </c>
      <c r="K1648" s="34">
        <v>0</v>
      </c>
      <c r="L1648" s="34">
        <v>0</v>
      </c>
    </row>
    <row r="1649" spans="1:12" s="97" customFormat="1" ht="15.75" customHeight="1">
      <c r="A1649" s="32">
        <v>21</v>
      </c>
      <c r="B1649" s="33">
        <v>12</v>
      </c>
      <c r="C1649" s="34">
        <v>9</v>
      </c>
      <c r="D1649" s="34">
        <v>3</v>
      </c>
      <c r="E1649" s="35">
        <v>56</v>
      </c>
      <c r="F1649" s="33">
        <v>8</v>
      </c>
      <c r="G1649" s="34">
        <v>5</v>
      </c>
      <c r="H1649" s="34">
        <v>3</v>
      </c>
      <c r="I1649" s="35">
        <v>91</v>
      </c>
      <c r="J1649" s="33">
        <v>1</v>
      </c>
      <c r="K1649" s="34">
        <v>0</v>
      </c>
      <c r="L1649" s="34">
        <v>1</v>
      </c>
    </row>
    <row r="1650" spans="1:12" s="97" customFormat="1" ht="15.75" customHeight="1">
      <c r="A1650" s="32">
        <v>22</v>
      </c>
      <c r="B1650" s="33">
        <v>6</v>
      </c>
      <c r="C1650" s="34">
        <v>4</v>
      </c>
      <c r="D1650" s="34">
        <v>2</v>
      </c>
      <c r="E1650" s="35">
        <v>57</v>
      </c>
      <c r="F1650" s="33">
        <v>10</v>
      </c>
      <c r="G1650" s="34">
        <v>6</v>
      </c>
      <c r="H1650" s="34">
        <v>4</v>
      </c>
      <c r="I1650" s="35">
        <v>92</v>
      </c>
      <c r="J1650" s="33">
        <v>1</v>
      </c>
      <c r="K1650" s="34">
        <v>1</v>
      </c>
      <c r="L1650" s="34">
        <v>0</v>
      </c>
    </row>
    <row r="1651" spans="1:12" s="97" customFormat="1" ht="15.75" customHeight="1">
      <c r="A1651" s="32">
        <v>23</v>
      </c>
      <c r="B1651" s="33">
        <v>10</v>
      </c>
      <c r="C1651" s="34">
        <v>6</v>
      </c>
      <c r="D1651" s="34">
        <v>4</v>
      </c>
      <c r="E1651" s="35">
        <v>58</v>
      </c>
      <c r="F1651" s="33">
        <v>4</v>
      </c>
      <c r="G1651" s="34">
        <v>4</v>
      </c>
      <c r="H1651" s="34">
        <v>0</v>
      </c>
      <c r="I1651" s="35">
        <v>93</v>
      </c>
      <c r="J1651" s="33">
        <v>1</v>
      </c>
      <c r="K1651" s="34">
        <v>0</v>
      </c>
      <c r="L1651" s="34">
        <v>1</v>
      </c>
    </row>
    <row r="1652" spans="1:12" s="97" customFormat="1" ht="18" customHeight="1">
      <c r="A1652" s="40">
        <v>24</v>
      </c>
      <c r="B1652" s="44">
        <v>10</v>
      </c>
      <c r="C1652" s="42">
        <v>5</v>
      </c>
      <c r="D1652" s="42">
        <v>5</v>
      </c>
      <c r="E1652" s="43">
        <v>59</v>
      </c>
      <c r="F1652" s="44">
        <v>5</v>
      </c>
      <c r="G1652" s="42">
        <v>2</v>
      </c>
      <c r="H1652" s="42">
        <v>3</v>
      </c>
      <c r="I1652" s="43">
        <v>94</v>
      </c>
      <c r="J1652" s="44">
        <v>3</v>
      </c>
      <c r="K1652" s="42">
        <v>1</v>
      </c>
      <c r="L1652" s="42">
        <v>2</v>
      </c>
    </row>
    <row r="1653" spans="1:12" s="31" customFormat="1" ht="25.5" customHeight="1">
      <c r="A1653" s="23" t="s">
        <v>32</v>
      </c>
      <c r="B1653" s="24">
        <v>50</v>
      </c>
      <c r="C1653" s="24">
        <v>27</v>
      </c>
      <c r="D1653" s="24">
        <v>23</v>
      </c>
      <c r="E1653" s="25" t="s">
        <v>33</v>
      </c>
      <c r="F1653" s="24">
        <v>23</v>
      </c>
      <c r="G1653" s="24">
        <v>12</v>
      </c>
      <c r="H1653" s="24">
        <v>11</v>
      </c>
      <c r="I1653" s="64" t="s">
        <v>34</v>
      </c>
      <c r="J1653" s="24">
        <v>1</v>
      </c>
      <c r="K1653" s="24">
        <v>0</v>
      </c>
      <c r="L1653" s="24">
        <v>1</v>
      </c>
    </row>
    <row r="1654" spans="1:12" s="97" customFormat="1" ht="15.75" customHeight="1">
      <c r="A1654" s="32">
        <v>25</v>
      </c>
      <c r="B1654" s="33">
        <v>8</v>
      </c>
      <c r="C1654" s="34">
        <v>6</v>
      </c>
      <c r="D1654" s="34">
        <v>2</v>
      </c>
      <c r="E1654" s="35">
        <v>60</v>
      </c>
      <c r="F1654" s="33">
        <v>4</v>
      </c>
      <c r="G1654" s="34">
        <v>3</v>
      </c>
      <c r="H1654" s="34">
        <v>1</v>
      </c>
      <c r="I1654" s="35">
        <v>95</v>
      </c>
      <c r="J1654" s="33">
        <v>1</v>
      </c>
      <c r="K1654" s="34">
        <v>0</v>
      </c>
      <c r="L1654" s="34">
        <v>1</v>
      </c>
    </row>
    <row r="1655" spans="1:12" s="97" customFormat="1" ht="15.75" customHeight="1">
      <c r="A1655" s="32">
        <v>26</v>
      </c>
      <c r="B1655" s="33">
        <v>17</v>
      </c>
      <c r="C1655" s="34">
        <v>9</v>
      </c>
      <c r="D1655" s="34">
        <v>8</v>
      </c>
      <c r="E1655" s="35">
        <v>61</v>
      </c>
      <c r="F1655" s="33">
        <v>6</v>
      </c>
      <c r="G1655" s="34">
        <v>2</v>
      </c>
      <c r="H1655" s="34">
        <v>4</v>
      </c>
      <c r="I1655" s="35">
        <v>96</v>
      </c>
      <c r="J1655" s="33">
        <v>0</v>
      </c>
      <c r="K1655" s="34">
        <v>0</v>
      </c>
      <c r="L1655" s="34">
        <v>0</v>
      </c>
    </row>
    <row r="1656" spans="1:12" s="97" customFormat="1" ht="15.75" customHeight="1">
      <c r="A1656" s="32">
        <v>27</v>
      </c>
      <c r="B1656" s="33">
        <v>8</v>
      </c>
      <c r="C1656" s="34">
        <v>4</v>
      </c>
      <c r="D1656" s="34">
        <v>4</v>
      </c>
      <c r="E1656" s="35">
        <v>62</v>
      </c>
      <c r="F1656" s="33">
        <v>7</v>
      </c>
      <c r="G1656" s="34">
        <v>3</v>
      </c>
      <c r="H1656" s="34">
        <v>4</v>
      </c>
      <c r="I1656" s="35">
        <v>97</v>
      </c>
      <c r="J1656" s="33">
        <v>0</v>
      </c>
      <c r="K1656" s="34">
        <v>0</v>
      </c>
      <c r="L1656" s="34">
        <v>0</v>
      </c>
    </row>
    <row r="1657" spans="1:12" s="97" customFormat="1" ht="15.75" customHeight="1">
      <c r="A1657" s="32">
        <v>28</v>
      </c>
      <c r="B1657" s="33">
        <v>10</v>
      </c>
      <c r="C1657" s="34">
        <v>5</v>
      </c>
      <c r="D1657" s="34">
        <v>5</v>
      </c>
      <c r="E1657" s="35">
        <v>63</v>
      </c>
      <c r="F1657" s="33">
        <v>5</v>
      </c>
      <c r="G1657" s="34">
        <v>3</v>
      </c>
      <c r="H1657" s="34">
        <v>2</v>
      </c>
      <c r="I1657" s="35">
        <v>98</v>
      </c>
      <c r="J1657" s="33">
        <v>0</v>
      </c>
      <c r="K1657" s="34">
        <v>0</v>
      </c>
      <c r="L1657" s="34">
        <v>0</v>
      </c>
    </row>
    <row r="1658" spans="1:12" s="97" customFormat="1" ht="18" customHeight="1">
      <c r="A1658" s="40">
        <v>29</v>
      </c>
      <c r="B1658" s="44">
        <v>7</v>
      </c>
      <c r="C1658" s="42">
        <v>3</v>
      </c>
      <c r="D1658" s="42">
        <v>4</v>
      </c>
      <c r="E1658" s="43">
        <v>64</v>
      </c>
      <c r="F1658" s="44">
        <v>1</v>
      </c>
      <c r="G1658" s="42">
        <v>1</v>
      </c>
      <c r="H1658" s="42">
        <v>0</v>
      </c>
      <c r="I1658" s="35">
        <v>99</v>
      </c>
      <c r="J1658" s="33">
        <v>0</v>
      </c>
      <c r="K1658" s="34">
        <v>0</v>
      </c>
      <c r="L1658" s="34">
        <v>0</v>
      </c>
    </row>
    <row r="1659" spans="1:12" s="31" customFormat="1" ht="25.5" customHeight="1">
      <c r="A1659" s="23" t="s">
        <v>35</v>
      </c>
      <c r="B1659" s="24">
        <v>53</v>
      </c>
      <c r="C1659" s="24">
        <v>28</v>
      </c>
      <c r="D1659" s="24">
        <v>25</v>
      </c>
      <c r="E1659" s="25" t="s">
        <v>36</v>
      </c>
      <c r="F1659" s="24">
        <v>32</v>
      </c>
      <c r="G1659" s="24">
        <v>16</v>
      </c>
      <c r="H1659" s="24">
        <v>16</v>
      </c>
      <c r="I1659" s="68">
        <v>100</v>
      </c>
      <c r="J1659" s="69">
        <v>0</v>
      </c>
      <c r="K1659" s="70">
        <v>0</v>
      </c>
      <c r="L1659" s="70">
        <v>0</v>
      </c>
    </row>
    <row r="1660" spans="1:12" s="97" customFormat="1" ht="15.75" customHeight="1">
      <c r="A1660" s="32">
        <v>30</v>
      </c>
      <c r="B1660" s="33">
        <v>10</v>
      </c>
      <c r="C1660" s="34">
        <v>4</v>
      </c>
      <c r="D1660" s="34">
        <v>6</v>
      </c>
      <c r="E1660" s="35">
        <v>65</v>
      </c>
      <c r="F1660" s="33">
        <v>3</v>
      </c>
      <c r="G1660" s="34">
        <v>1</v>
      </c>
      <c r="H1660" s="34">
        <v>2</v>
      </c>
      <c r="I1660" s="35">
        <v>101</v>
      </c>
      <c r="J1660" s="33">
        <v>0</v>
      </c>
      <c r="K1660" s="34">
        <v>0</v>
      </c>
      <c r="L1660" s="34">
        <v>0</v>
      </c>
    </row>
    <row r="1661" spans="1:12" s="97" customFormat="1" ht="15.75" customHeight="1">
      <c r="A1661" s="32">
        <v>31</v>
      </c>
      <c r="B1661" s="33">
        <v>5</v>
      </c>
      <c r="C1661" s="34">
        <v>3</v>
      </c>
      <c r="D1661" s="34">
        <v>2</v>
      </c>
      <c r="E1661" s="35">
        <v>66</v>
      </c>
      <c r="F1661" s="33">
        <v>5</v>
      </c>
      <c r="G1661" s="34">
        <v>3</v>
      </c>
      <c r="H1661" s="34">
        <v>2</v>
      </c>
      <c r="I1661" s="35">
        <v>102</v>
      </c>
      <c r="J1661" s="33">
        <v>0</v>
      </c>
      <c r="K1661" s="34">
        <v>0</v>
      </c>
      <c r="L1661" s="34">
        <v>0</v>
      </c>
    </row>
    <row r="1662" spans="1:12" s="97" customFormat="1" ht="15.75" customHeight="1">
      <c r="A1662" s="32">
        <v>32</v>
      </c>
      <c r="B1662" s="33">
        <v>18</v>
      </c>
      <c r="C1662" s="34">
        <v>7</v>
      </c>
      <c r="D1662" s="34">
        <v>11</v>
      </c>
      <c r="E1662" s="35">
        <v>67</v>
      </c>
      <c r="F1662" s="33">
        <v>11</v>
      </c>
      <c r="G1662" s="34">
        <v>7</v>
      </c>
      <c r="H1662" s="34">
        <v>4</v>
      </c>
      <c r="I1662" s="35">
        <v>103</v>
      </c>
      <c r="J1662" s="33">
        <v>0</v>
      </c>
      <c r="K1662" s="34">
        <v>0</v>
      </c>
      <c r="L1662" s="34">
        <v>0</v>
      </c>
    </row>
    <row r="1663" spans="1:12" s="97" customFormat="1" ht="15.75" customHeight="1">
      <c r="A1663" s="32">
        <v>33</v>
      </c>
      <c r="B1663" s="33">
        <v>10</v>
      </c>
      <c r="C1663" s="34">
        <v>6</v>
      </c>
      <c r="D1663" s="34">
        <v>4</v>
      </c>
      <c r="E1663" s="35">
        <v>68</v>
      </c>
      <c r="F1663" s="33">
        <v>5</v>
      </c>
      <c r="G1663" s="34">
        <v>1</v>
      </c>
      <c r="H1663" s="34">
        <v>4</v>
      </c>
      <c r="I1663" s="72" t="s">
        <v>37</v>
      </c>
      <c r="J1663" s="44">
        <v>0</v>
      </c>
      <c r="K1663" s="42">
        <v>0</v>
      </c>
      <c r="L1663" s="42">
        <v>0</v>
      </c>
    </row>
    <row r="1664" spans="1:12" s="97" customFormat="1" ht="21" customHeight="1" thickBot="1">
      <c r="A1664" s="74">
        <v>34</v>
      </c>
      <c r="B1664" s="33">
        <v>10</v>
      </c>
      <c r="C1664" s="34">
        <v>8</v>
      </c>
      <c r="D1664" s="34">
        <v>2</v>
      </c>
      <c r="E1664" s="35">
        <v>69</v>
      </c>
      <c r="F1664" s="33">
        <v>8</v>
      </c>
      <c r="G1664" s="34">
        <v>4</v>
      </c>
      <c r="H1664" s="34">
        <v>4</v>
      </c>
      <c r="I1664" s="75" t="s">
        <v>8</v>
      </c>
      <c r="J1664" s="69">
        <v>589</v>
      </c>
      <c r="K1664" s="69">
        <v>315</v>
      </c>
      <c r="L1664" s="69">
        <v>274</v>
      </c>
    </row>
    <row r="1665" spans="1:13" s="106" customFormat="1" ht="24" customHeight="1" thickTop="1" thickBot="1">
      <c r="A1665" s="81" t="s">
        <v>38</v>
      </c>
      <c r="B1665" s="82">
        <v>78</v>
      </c>
      <c r="C1665" s="83">
        <v>42</v>
      </c>
      <c r="D1665" s="83">
        <v>36</v>
      </c>
      <c r="E1665" s="84" t="s">
        <v>39</v>
      </c>
      <c r="F1665" s="83">
        <v>384</v>
      </c>
      <c r="G1665" s="83">
        <v>217</v>
      </c>
      <c r="H1665" s="83">
        <v>167</v>
      </c>
      <c r="I1665" s="85" t="s">
        <v>40</v>
      </c>
      <c r="J1665" s="83">
        <v>127</v>
      </c>
      <c r="K1665" s="83">
        <v>56</v>
      </c>
      <c r="L1665" s="83">
        <v>71</v>
      </c>
    </row>
    <row r="1666" spans="1:13" s="13" customFormat="1" ht="24" customHeight="1" thickBot="1">
      <c r="A1666" s="1"/>
      <c r="B1666" s="2" t="s">
        <v>221</v>
      </c>
      <c r="C1666" s="3"/>
      <c r="D1666" s="4"/>
      <c r="E1666" s="5"/>
      <c r="F1666" s="6"/>
      <c r="G1666" s="96" t="s">
        <v>238</v>
      </c>
      <c r="H1666" s="6"/>
      <c r="I1666" s="5"/>
      <c r="J1666" s="6"/>
      <c r="K1666" s="107" t="s">
        <v>153</v>
      </c>
      <c r="L1666" s="9"/>
      <c r="M1666" s="97" t="s">
        <v>286</v>
      </c>
    </row>
    <row r="1667" spans="1:13" s="22" customFormat="1" ht="21" customHeight="1">
      <c r="A1667" s="14" t="s">
        <v>4</v>
      </c>
      <c r="B1667" s="15" t="s">
        <v>5</v>
      </c>
      <c r="C1667" s="15" t="s">
        <v>6</v>
      </c>
      <c r="D1667" s="16" t="s">
        <v>7</v>
      </c>
      <c r="E1667" s="14" t="s">
        <v>4</v>
      </c>
      <c r="F1667" s="15" t="s">
        <v>5</v>
      </c>
      <c r="G1667" s="15" t="s">
        <v>6</v>
      </c>
      <c r="H1667" s="16" t="s">
        <v>7</v>
      </c>
      <c r="I1667" s="14" t="s">
        <v>4</v>
      </c>
      <c r="J1667" s="15" t="s">
        <v>5</v>
      </c>
      <c r="K1667" s="15" t="s">
        <v>6</v>
      </c>
      <c r="L1667" s="17" t="s">
        <v>7</v>
      </c>
    </row>
    <row r="1668" spans="1:13" s="31" customFormat="1" ht="25.5" customHeight="1">
      <c r="A1668" s="23" t="s">
        <v>9</v>
      </c>
      <c r="B1668" s="24">
        <v>121</v>
      </c>
      <c r="C1668" s="24">
        <v>66</v>
      </c>
      <c r="D1668" s="24">
        <v>55</v>
      </c>
      <c r="E1668" s="25" t="s">
        <v>10</v>
      </c>
      <c r="F1668" s="24">
        <v>156</v>
      </c>
      <c r="G1668" s="24">
        <v>73</v>
      </c>
      <c r="H1668" s="24">
        <v>83</v>
      </c>
      <c r="I1668" s="25" t="s">
        <v>11</v>
      </c>
      <c r="J1668" s="24">
        <v>86</v>
      </c>
      <c r="K1668" s="24">
        <v>34</v>
      </c>
      <c r="L1668" s="24">
        <v>52</v>
      </c>
    </row>
    <row r="1669" spans="1:13" s="97" customFormat="1" ht="15.75" customHeight="1">
      <c r="A1669" s="32">
        <v>0</v>
      </c>
      <c r="B1669" s="33">
        <v>20</v>
      </c>
      <c r="C1669" s="34">
        <v>12</v>
      </c>
      <c r="D1669" s="34">
        <v>8</v>
      </c>
      <c r="E1669" s="35">
        <v>35</v>
      </c>
      <c r="F1669" s="33">
        <v>27</v>
      </c>
      <c r="G1669" s="34">
        <v>12</v>
      </c>
      <c r="H1669" s="34">
        <v>15</v>
      </c>
      <c r="I1669" s="35">
        <v>70</v>
      </c>
      <c r="J1669" s="33">
        <v>20</v>
      </c>
      <c r="K1669" s="34">
        <v>7</v>
      </c>
      <c r="L1669" s="34">
        <v>13</v>
      </c>
    </row>
    <row r="1670" spans="1:13" s="97" customFormat="1" ht="15.75" customHeight="1">
      <c r="A1670" s="32">
        <v>1</v>
      </c>
      <c r="B1670" s="33">
        <v>30</v>
      </c>
      <c r="C1670" s="34">
        <v>14</v>
      </c>
      <c r="D1670" s="34">
        <v>16</v>
      </c>
      <c r="E1670" s="35">
        <v>36</v>
      </c>
      <c r="F1670" s="33">
        <v>32</v>
      </c>
      <c r="G1670" s="34">
        <v>14</v>
      </c>
      <c r="H1670" s="34">
        <v>18</v>
      </c>
      <c r="I1670" s="35">
        <v>71</v>
      </c>
      <c r="J1670" s="33">
        <v>11</v>
      </c>
      <c r="K1670" s="34">
        <v>6</v>
      </c>
      <c r="L1670" s="34">
        <v>5</v>
      </c>
    </row>
    <row r="1671" spans="1:13" s="97" customFormat="1" ht="15.75" customHeight="1">
      <c r="A1671" s="32">
        <v>2</v>
      </c>
      <c r="B1671" s="33">
        <v>23</v>
      </c>
      <c r="C1671" s="34">
        <v>14</v>
      </c>
      <c r="D1671" s="34">
        <v>9</v>
      </c>
      <c r="E1671" s="35">
        <v>37</v>
      </c>
      <c r="F1671" s="33">
        <v>31</v>
      </c>
      <c r="G1671" s="34">
        <v>18</v>
      </c>
      <c r="H1671" s="34">
        <v>13</v>
      </c>
      <c r="I1671" s="35">
        <v>72</v>
      </c>
      <c r="J1671" s="33">
        <v>17</v>
      </c>
      <c r="K1671" s="34">
        <v>8</v>
      </c>
      <c r="L1671" s="34">
        <v>9</v>
      </c>
    </row>
    <row r="1672" spans="1:13" s="97" customFormat="1" ht="15.75" customHeight="1">
      <c r="A1672" s="32">
        <v>3</v>
      </c>
      <c r="B1672" s="33">
        <v>29</v>
      </c>
      <c r="C1672" s="34">
        <v>15</v>
      </c>
      <c r="D1672" s="34">
        <v>14</v>
      </c>
      <c r="E1672" s="35">
        <v>38</v>
      </c>
      <c r="F1672" s="33">
        <v>35</v>
      </c>
      <c r="G1672" s="34">
        <v>16</v>
      </c>
      <c r="H1672" s="34">
        <v>19</v>
      </c>
      <c r="I1672" s="35">
        <v>73</v>
      </c>
      <c r="J1672" s="33">
        <v>25</v>
      </c>
      <c r="K1672" s="34">
        <v>9</v>
      </c>
      <c r="L1672" s="34">
        <v>16</v>
      </c>
    </row>
    <row r="1673" spans="1:13" s="97" customFormat="1" ht="18" customHeight="1">
      <c r="A1673" s="40">
        <v>4</v>
      </c>
      <c r="B1673" s="41">
        <v>19</v>
      </c>
      <c r="C1673" s="42">
        <v>11</v>
      </c>
      <c r="D1673" s="42">
        <v>8</v>
      </c>
      <c r="E1673" s="43">
        <v>39</v>
      </c>
      <c r="F1673" s="44">
        <v>31</v>
      </c>
      <c r="G1673" s="42">
        <v>13</v>
      </c>
      <c r="H1673" s="42">
        <v>18</v>
      </c>
      <c r="I1673" s="43">
        <v>74</v>
      </c>
      <c r="J1673" s="44">
        <v>13</v>
      </c>
      <c r="K1673" s="42">
        <v>4</v>
      </c>
      <c r="L1673" s="42">
        <v>9</v>
      </c>
    </row>
    <row r="1674" spans="1:13" s="31" customFormat="1" ht="25.5" customHeight="1">
      <c r="A1674" s="23" t="s">
        <v>13</v>
      </c>
      <c r="B1674" s="24">
        <v>124</v>
      </c>
      <c r="C1674" s="24">
        <v>57</v>
      </c>
      <c r="D1674" s="24">
        <v>67</v>
      </c>
      <c r="E1674" s="25" t="s">
        <v>14</v>
      </c>
      <c r="F1674" s="24">
        <v>190</v>
      </c>
      <c r="G1674" s="24">
        <v>104</v>
      </c>
      <c r="H1674" s="24">
        <v>86</v>
      </c>
      <c r="I1674" s="25" t="s">
        <v>15</v>
      </c>
      <c r="J1674" s="24">
        <v>69</v>
      </c>
      <c r="K1674" s="24">
        <v>32</v>
      </c>
      <c r="L1674" s="24">
        <v>37</v>
      </c>
    </row>
    <row r="1675" spans="1:13" s="97" customFormat="1" ht="15.75" customHeight="1">
      <c r="A1675" s="32">
        <v>5</v>
      </c>
      <c r="B1675" s="33">
        <v>27</v>
      </c>
      <c r="C1675" s="34">
        <v>17</v>
      </c>
      <c r="D1675" s="34">
        <v>10</v>
      </c>
      <c r="E1675" s="35">
        <v>40</v>
      </c>
      <c r="F1675" s="33">
        <v>31</v>
      </c>
      <c r="G1675" s="34">
        <v>17</v>
      </c>
      <c r="H1675" s="34">
        <v>14</v>
      </c>
      <c r="I1675" s="35">
        <v>75</v>
      </c>
      <c r="J1675" s="33">
        <v>10</v>
      </c>
      <c r="K1675" s="34">
        <v>5</v>
      </c>
      <c r="L1675" s="34">
        <v>5</v>
      </c>
    </row>
    <row r="1676" spans="1:13" s="97" customFormat="1" ht="15.75" customHeight="1">
      <c r="A1676" s="32">
        <v>6</v>
      </c>
      <c r="B1676" s="33">
        <v>29</v>
      </c>
      <c r="C1676" s="34">
        <v>11</v>
      </c>
      <c r="D1676" s="34">
        <v>18</v>
      </c>
      <c r="E1676" s="35">
        <v>41</v>
      </c>
      <c r="F1676" s="33">
        <v>48</v>
      </c>
      <c r="G1676" s="34">
        <v>27</v>
      </c>
      <c r="H1676" s="34">
        <v>21</v>
      </c>
      <c r="I1676" s="35">
        <v>76</v>
      </c>
      <c r="J1676" s="33">
        <v>17</v>
      </c>
      <c r="K1676" s="34">
        <v>10</v>
      </c>
      <c r="L1676" s="34">
        <v>7</v>
      </c>
    </row>
    <row r="1677" spans="1:13" s="97" customFormat="1" ht="15.75" customHeight="1">
      <c r="A1677" s="32">
        <v>7</v>
      </c>
      <c r="B1677" s="33">
        <v>26</v>
      </c>
      <c r="C1677" s="34">
        <v>10</v>
      </c>
      <c r="D1677" s="34">
        <v>16</v>
      </c>
      <c r="E1677" s="35">
        <v>42</v>
      </c>
      <c r="F1677" s="33">
        <v>38</v>
      </c>
      <c r="G1677" s="34">
        <v>19</v>
      </c>
      <c r="H1677" s="34">
        <v>19</v>
      </c>
      <c r="I1677" s="35">
        <v>77</v>
      </c>
      <c r="J1677" s="33">
        <v>13</v>
      </c>
      <c r="K1677" s="34">
        <v>7</v>
      </c>
      <c r="L1677" s="34">
        <v>6</v>
      </c>
    </row>
    <row r="1678" spans="1:13" s="97" customFormat="1" ht="15.75" customHeight="1">
      <c r="A1678" s="32">
        <v>8</v>
      </c>
      <c r="B1678" s="33">
        <v>23</v>
      </c>
      <c r="C1678" s="34">
        <v>8</v>
      </c>
      <c r="D1678" s="34">
        <v>15</v>
      </c>
      <c r="E1678" s="35">
        <v>43</v>
      </c>
      <c r="F1678" s="33">
        <v>40</v>
      </c>
      <c r="G1678" s="34">
        <v>20</v>
      </c>
      <c r="H1678" s="34">
        <v>20</v>
      </c>
      <c r="I1678" s="35">
        <v>78</v>
      </c>
      <c r="J1678" s="33">
        <v>15</v>
      </c>
      <c r="K1678" s="34">
        <v>6</v>
      </c>
      <c r="L1678" s="34">
        <v>9</v>
      </c>
    </row>
    <row r="1679" spans="1:13" s="97" customFormat="1" ht="18" customHeight="1">
      <c r="A1679" s="40">
        <v>9</v>
      </c>
      <c r="B1679" s="44">
        <v>19</v>
      </c>
      <c r="C1679" s="42">
        <v>11</v>
      </c>
      <c r="D1679" s="42">
        <v>8</v>
      </c>
      <c r="E1679" s="43">
        <v>44</v>
      </c>
      <c r="F1679" s="44">
        <v>33</v>
      </c>
      <c r="G1679" s="42">
        <v>21</v>
      </c>
      <c r="H1679" s="42">
        <v>12</v>
      </c>
      <c r="I1679" s="43">
        <v>79</v>
      </c>
      <c r="J1679" s="44">
        <v>14</v>
      </c>
      <c r="K1679" s="42">
        <v>4</v>
      </c>
      <c r="L1679" s="42">
        <v>10</v>
      </c>
    </row>
    <row r="1680" spans="1:13" s="31" customFormat="1" ht="25.5" customHeight="1">
      <c r="A1680" s="23" t="s">
        <v>23</v>
      </c>
      <c r="B1680" s="24">
        <v>105</v>
      </c>
      <c r="C1680" s="24">
        <v>54</v>
      </c>
      <c r="D1680" s="24">
        <v>51</v>
      </c>
      <c r="E1680" s="25" t="s">
        <v>24</v>
      </c>
      <c r="F1680" s="24">
        <v>176</v>
      </c>
      <c r="G1680" s="24">
        <v>93</v>
      </c>
      <c r="H1680" s="24">
        <v>83</v>
      </c>
      <c r="I1680" s="25" t="s">
        <v>25</v>
      </c>
      <c r="J1680" s="24">
        <v>42</v>
      </c>
      <c r="K1680" s="24">
        <v>26</v>
      </c>
      <c r="L1680" s="24">
        <v>16</v>
      </c>
    </row>
    <row r="1681" spans="1:12" s="97" customFormat="1" ht="15.75" customHeight="1">
      <c r="A1681" s="32">
        <v>10</v>
      </c>
      <c r="B1681" s="33">
        <v>14</v>
      </c>
      <c r="C1681" s="34">
        <v>7</v>
      </c>
      <c r="D1681" s="34">
        <v>7</v>
      </c>
      <c r="E1681" s="35">
        <v>45</v>
      </c>
      <c r="F1681" s="33">
        <v>39</v>
      </c>
      <c r="G1681" s="34">
        <v>20</v>
      </c>
      <c r="H1681" s="34">
        <v>19</v>
      </c>
      <c r="I1681" s="35">
        <v>80</v>
      </c>
      <c r="J1681" s="33">
        <v>9</v>
      </c>
      <c r="K1681" s="34">
        <v>5</v>
      </c>
      <c r="L1681" s="34">
        <v>4</v>
      </c>
    </row>
    <row r="1682" spans="1:12" s="97" customFormat="1" ht="15.75" customHeight="1">
      <c r="A1682" s="32">
        <v>11</v>
      </c>
      <c r="B1682" s="33">
        <v>22</v>
      </c>
      <c r="C1682" s="34">
        <v>12</v>
      </c>
      <c r="D1682" s="34">
        <v>10</v>
      </c>
      <c r="E1682" s="35">
        <v>46</v>
      </c>
      <c r="F1682" s="33">
        <v>43</v>
      </c>
      <c r="G1682" s="34">
        <v>21</v>
      </c>
      <c r="H1682" s="34">
        <v>22</v>
      </c>
      <c r="I1682" s="35">
        <v>81</v>
      </c>
      <c r="J1682" s="33">
        <v>11</v>
      </c>
      <c r="K1682" s="34">
        <v>7</v>
      </c>
      <c r="L1682" s="34">
        <v>4</v>
      </c>
    </row>
    <row r="1683" spans="1:12" s="97" customFormat="1" ht="15.75" customHeight="1">
      <c r="A1683" s="32">
        <v>12</v>
      </c>
      <c r="B1683" s="33">
        <v>20</v>
      </c>
      <c r="C1683" s="34">
        <v>12</v>
      </c>
      <c r="D1683" s="34">
        <v>8</v>
      </c>
      <c r="E1683" s="35">
        <v>47</v>
      </c>
      <c r="F1683" s="33">
        <v>39</v>
      </c>
      <c r="G1683" s="34">
        <v>16</v>
      </c>
      <c r="H1683" s="34">
        <v>23</v>
      </c>
      <c r="I1683" s="35">
        <v>82</v>
      </c>
      <c r="J1683" s="33">
        <v>7</v>
      </c>
      <c r="K1683" s="34">
        <v>4</v>
      </c>
      <c r="L1683" s="34">
        <v>3</v>
      </c>
    </row>
    <row r="1684" spans="1:12" s="97" customFormat="1" ht="15.75" customHeight="1">
      <c r="A1684" s="32">
        <v>13</v>
      </c>
      <c r="B1684" s="33">
        <v>20</v>
      </c>
      <c r="C1684" s="34">
        <v>10</v>
      </c>
      <c r="D1684" s="34">
        <v>10</v>
      </c>
      <c r="E1684" s="35">
        <v>48</v>
      </c>
      <c r="F1684" s="33">
        <v>34</v>
      </c>
      <c r="G1684" s="34">
        <v>22</v>
      </c>
      <c r="H1684" s="34">
        <v>12</v>
      </c>
      <c r="I1684" s="35">
        <v>83</v>
      </c>
      <c r="J1684" s="33">
        <v>11</v>
      </c>
      <c r="K1684" s="34">
        <v>6</v>
      </c>
      <c r="L1684" s="34">
        <v>5</v>
      </c>
    </row>
    <row r="1685" spans="1:12" s="97" customFormat="1" ht="18" customHeight="1">
      <c r="A1685" s="40">
        <v>14</v>
      </c>
      <c r="B1685" s="44">
        <v>29</v>
      </c>
      <c r="C1685" s="42">
        <v>13</v>
      </c>
      <c r="D1685" s="42">
        <v>16</v>
      </c>
      <c r="E1685" s="43">
        <v>49</v>
      </c>
      <c r="F1685" s="44">
        <v>21</v>
      </c>
      <c r="G1685" s="42">
        <v>14</v>
      </c>
      <c r="H1685" s="42">
        <v>7</v>
      </c>
      <c r="I1685" s="43">
        <v>84</v>
      </c>
      <c r="J1685" s="44">
        <v>4</v>
      </c>
      <c r="K1685" s="42">
        <v>4</v>
      </c>
      <c r="L1685" s="42">
        <v>0</v>
      </c>
    </row>
    <row r="1686" spans="1:12" s="31" customFormat="1" ht="25.5" customHeight="1">
      <c r="A1686" s="23" t="s">
        <v>26</v>
      </c>
      <c r="B1686" s="24">
        <v>90</v>
      </c>
      <c r="C1686" s="24">
        <v>42</v>
      </c>
      <c r="D1686" s="24">
        <v>48</v>
      </c>
      <c r="E1686" s="25" t="s">
        <v>27</v>
      </c>
      <c r="F1686" s="24">
        <v>155</v>
      </c>
      <c r="G1686" s="24">
        <v>87</v>
      </c>
      <c r="H1686" s="24">
        <v>68</v>
      </c>
      <c r="I1686" s="25" t="s">
        <v>28</v>
      </c>
      <c r="J1686" s="24">
        <v>20</v>
      </c>
      <c r="K1686" s="24">
        <v>5</v>
      </c>
      <c r="L1686" s="24">
        <v>15</v>
      </c>
    </row>
    <row r="1687" spans="1:12" s="97" customFormat="1" ht="15.75" customHeight="1">
      <c r="A1687" s="32">
        <v>15</v>
      </c>
      <c r="B1687" s="33">
        <v>9</v>
      </c>
      <c r="C1687" s="34">
        <v>5</v>
      </c>
      <c r="D1687" s="34">
        <v>4</v>
      </c>
      <c r="E1687" s="35">
        <v>50</v>
      </c>
      <c r="F1687" s="33">
        <v>29</v>
      </c>
      <c r="G1687" s="34">
        <v>15</v>
      </c>
      <c r="H1687" s="34">
        <v>14</v>
      </c>
      <c r="I1687" s="35">
        <v>85</v>
      </c>
      <c r="J1687" s="33">
        <v>8</v>
      </c>
      <c r="K1687" s="34">
        <v>2</v>
      </c>
      <c r="L1687" s="34">
        <v>6</v>
      </c>
    </row>
    <row r="1688" spans="1:12" s="97" customFormat="1" ht="15.75" customHeight="1">
      <c r="A1688" s="32">
        <v>16</v>
      </c>
      <c r="B1688" s="33">
        <v>22</v>
      </c>
      <c r="C1688" s="34">
        <v>11</v>
      </c>
      <c r="D1688" s="34">
        <v>11</v>
      </c>
      <c r="E1688" s="35">
        <v>51</v>
      </c>
      <c r="F1688" s="33">
        <v>23</v>
      </c>
      <c r="G1688" s="34">
        <v>11</v>
      </c>
      <c r="H1688" s="34">
        <v>12</v>
      </c>
      <c r="I1688" s="35">
        <v>86</v>
      </c>
      <c r="J1688" s="33">
        <v>4</v>
      </c>
      <c r="K1688" s="34">
        <v>0</v>
      </c>
      <c r="L1688" s="34">
        <v>4</v>
      </c>
    </row>
    <row r="1689" spans="1:12" s="97" customFormat="1" ht="15.75" customHeight="1">
      <c r="A1689" s="32">
        <v>17</v>
      </c>
      <c r="B1689" s="33">
        <v>19</v>
      </c>
      <c r="C1689" s="34">
        <v>6</v>
      </c>
      <c r="D1689" s="34">
        <v>13</v>
      </c>
      <c r="E1689" s="35">
        <v>52</v>
      </c>
      <c r="F1689" s="33">
        <v>36</v>
      </c>
      <c r="G1689" s="34">
        <v>21</v>
      </c>
      <c r="H1689" s="34">
        <v>15</v>
      </c>
      <c r="I1689" s="35">
        <v>87</v>
      </c>
      <c r="J1689" s="33">
        <v>3</v>
      </c>
      <c r="K1689" s="34">
        <v>2</v>
      </c>
      <c r="L1689" s="34">
        <v>1</v>
      </c>
    </row>
    <row r="1690" spans="1:12" s="97" customFormat="1" ht="15.75" customHeight="1">
      <c r="A1690" s="32">
        <v>18</v>
      </c>
      <c r="B1690" s="33">
        <v>24</v>
      </c>
      <c r="C1690" s="34">
        <v>11</v>
      </c>
      <c r="D1690" s="34">
        <v>13</v>
      </c>
      <c r="E1690" s="35">
        <v>53</v>
      </c>
      <c r="F1690" s="33">
        <v>43</v>
      </c>
      <c r="G1690" s="34">
        <v>24</v>
      </c>
      <c r="H1690" s="34">
        <v>19</v>
      </c>
      <c r="I1690" s="35">
        <v>88</v>
      </c>
      <c r="J1690" s="33">
        <v>2</v>
      </c>
      <c r="K1690" s="34">
        <v>0</v>
      </c>
      <c r="L1690" s="34">
        <v>2</v>
      </c>
    </row>
    <row r="1691" spans="1:12" s="97" customFormat="1" ht="18" customHeight="1">
      <c r="A1691" s="40">
        <v>19</v>
      </c>
      <c r="B1691" s="44">
        <v>16</v>
      </c>
      <c r="C1691" s="42">
        <v>9</v>
      </c>
      <c r="D1691" s="42">
        <v>7</v>
      </c>
      <c r="E1691" s="43">
        <v>54</v>
      </c>
      <c r="F1691" s="44">
        <v>24</v>
      </c>
      <c r="G1691" s="42">
        <v>16</v>
      </c>
      <c r="H1691" s="42">
        <v>8</v>
      </c>
      <c r="I1691" s="43">
        <v>89</v>
      </c>
      <c r="J1691" s="44">
        <v>3</v>
      </c>
      <c r="K1691" s="42">
        <v>1</v>
      </c>
      <c r="L1691" s="42">
        <v>2</v>
      </c>
    </row>
    <row r="1692" spans="1:12" s="31" customFormat="1" ht="25.5" customHeight="1">
      <c r="A1692" s="23" t="s">
        <v>29</v>
      </c>
      <c r="B1692" s="24">
        <v>97</v>
      </c>
      <c r="C1692" s="24">
        <v>54</v>
      </c>
      <c r="D1692" s="24">
        <v>43</v>
      </c>
      <c r="E1692" s="25" t="s">
        <v>30</v>
      </c>
      <c r="F1692" s="24">
        <v>128</v>
      </c>
      <c r="G1692" s="24">
        <v>68</v>
      </c>
      <c r="H1692" s="24">
        <v>60</v>
      </c>
      <c r="I1692" s="25" t="s">
        <v>31</v>
      </c>
      <c r="J1692" s="24">
        <v>8</v>
      </c>
      <c r="K1692" s="24">
        <v>2</v>
      </c>
      <c r="L1692" s="24">
        <v>6</v>
      </c>
    </row>
    <row r="1693" spans="1:12" s="97" customFormat="1" ht="15.75" customHeight="1">
      <c r="A1693" s="32">
        <v>20</v>
      </c>
      <c r="B1693" s="33">
        <v>21</v>
      </c>
      <c r="C1693" s="34">
        <v>12</v>
      </c>
      <c r="D1693" s="34">
        <v>9</v>
      </c>
      <c r="E1693" s="35">
        <v>55</v>
      </c>
      <c r="F1693" s="33">
        <v>29</v>
      </c>
      <c r="G1693" s="34">
        <v>16</v>
      </c>
      <c r="H1693" s="34">
        <v>13</v>
      </c>
      <c r="I1693" s="35">
        <v>90</v>
      </c>
      <c r="J1693" s="33">
        <v>2</v>
      </c>
      <c r="K1693" s="34">
        <v>0</v>
      </c>
      <c r="L1693" s="34">
        <v>2</v>
      </c>
    </row>
    <row r="1694" spans="1:12" s="97" customFormat="1" ht="15.75" customHeight="1">
      <c r="A1694" s="32">
        <v>21</v>
      </c>
      <c r="B1694" s="33">
        <v>16</v>
      </c>
      <c r="C1694" s="34">
        <v>10</v>
      </c>
      <c r="D1694" s="34">
        <v>6</v>
      </c>
      <c r="E1694" s="35">
        <v>56</v>
      </c>
      <c r="F1694" s="33">
        <v>23</v>
      </c>
      <c r="G1694" s="34">
        <v>10</v>
      </c>
      <c r="H1694" s="34">
        <v>13</v>
      </c>
      <c r="I1694" s="35">
        <v>91</v>
      </c>
      <c r="J1694" s="33">
        <v>1</v>
      </c>
      <c r="K1694" s="34">
        <v>0</v>
      </c>
      <c r="L1694" s="34">
        <v>1</v>
      </c>
    </row>
    <row r="1695" spans="1:12" s="97" customFormat="1" ht="15.75" customHeight="1">
      <c r="A1695" s="32">
        <v>22</v>
      </c>
      <c r="B1695" s="33">
        <v>22</v>
      </c>
      <c r="C1695" s="34">
        <v>11</v>
      </c>
      <c r="D1695" s="34">
        <v>11</v>
      </c>
      <c r="E1695" s="35">
        <v>57</v>
      </c>
      <c r="F1695" s="33">
        <v>30</v>
      </c>
      <c r="G1695" s="34">
        <v>23</v>
      </c>
      <c r="H1695" s="34">
        <v>7</v>
      </c>
      <c r="I1695" s="35">
        <v>92</v>
      </c>
      <c r="J1695" s="33">
        <v>0</v>
      </c>
      <c r="K1695" s="34">
        <v>0</v>
      </c>
      <c r="L1695" s="34">
        <v>0</v>
      </c>
    </row>
    <row r="1696" spans="1:12" s="97" customFormat="1" ht="15.75" customHeight="1">
      <c r="A1696" s="32">
        <v>23</v>
      </c>
      <c r="B1696" s="33">
        <v>24</v>
      </c>
      <c r="C1696" s="34">
        <v>14</v>
      </c>
      <c r="D1696" s="34">
        <v>10</v>
      </c>
      <c r="E1696" s="35">
        <v>58</v>
      </c>
      <c r="F1696" s="33">
        <v>17</v>
      </c>
      <c r="G1696" s="34">
        <v>7</v>
      </c>
      <c r="H1696" s="34">
        <v>10</v>
      </c>
      <c r="I1696" s="35">
        <v>93</v>
      </c>
      <c r="J1696" s="33">
        <v>3</v>
      </c>
      <c r="K1696" s="34">
        <v>1</v>
      </c>
      <c r="L1696" s="34">
        <v>2</v>
      </c>
    </row>
    <row r="1697" spans="1:13" s="97" customFormat="1" ht="18" customHeight="1">
      <c r="A1697" s="40">
        <v>24</v>
      </c>
      <c r="B1697" s="44">
        <v>14</v>
      </c>
      <c r="C1697" s="42">
        <v>7</v>
      </c>
      <c r="D1697" s="42">
        <v>7</v>
      </c>
      <c r="E1697" s="43">
        <v>59</v>
      </c>
      <c r="F1697" s="44">
        <v>29</v>
      </c>
      <c r="G1697" s="42">
        <v>12</v>
      </c>
      <c r="H1697" s="42">
        <v>17</v>
      </c>
      <c r="I1697" s="43">
        <v>94</v>
      </c>
      <c r="J1697" s="44">
        <v>2</v>
      </c>
      <c r="K1697" s="42">
        <v>1</v>
      </c>
      <c r="L1697" s="42">
        <v>1</v>
      </c>
    </row>
    <row r="1698" spans="1:13" s="31" customFormat="1" ht="25.5" customHeight="1">
      <c r="A1698" s="23" t="s">
        <v>32</v>
      </c>
      <c r="B1698" s="24">
        <v>144</v>
      </c>
      <c r="C1698" s="24">
        <v>61</v>
      </c>
      <c r="D1698" s="24">
        <v>83</v>
      </c>
      <c r="E1698" s="25" t="s">
        <v>33</v>
      </c>
      <c r="F1698" s="24">
        <v>115</v>
      </c>
      <c r="G1698" s="24">
        <v>59</v>
      </c>
      <c r="H1698" s="24">
        <v>56</v>
      </c>
      <c r="I1698" s="64" t="s">
        <v>34</v>
      </c>
      <c r="J1698" s="24">
        <v>3</v>
      </c>
      <c r="K1698" s="24">
        <v>0</v>
      </c>
      <c r="L1698" s="24">
        <v>3</v>
      </c>
    </row>
    <row r="1699" spans="1:13" s="97" customFormat="1" ht="15.75" customHeight="1">
      <c r="A1699" s="32">
        <v>25</v>
      </c>
      <c r="B1699" s="33">
        <v>24</v>
      </c>
      <c r="C1699" s="34">
        <v>11</v>
      </c>
      <c r="D1699" s="34">
        <v>13</v>
      </c>
      <c r="E1699" s="35">
        <v>60</v>
      </c>
      <c r="F1699" s="33">
        <v>20</v>
      </c>
      <c r="G1699" s="34">
        <v>11</v>
      </c>
      <c r="H1699" s="34">
        <v>9</v>
      </c>
      <c r="I1699" s="35">
        <v>95</v>
      </c>
      <c r="J1699" s="33">
        <v>1</v>
      </c>
      <c r="K1699" s="34">
        <v>0</v>
      </c>
      <c r="L1699" s="34">
        <v>1</v>
      </c>
    </row>
    <row r="1700" spans="1:13" s="97" customFormat="1" ht="15.75" customHeight="1">
      <c r="A1700" s="32">
        <v>26</v>
      </c>
      <c r="B1700" s="33">
        <v>22</v>
      </c>
      <c r="C1700" s="34">
        <v>6</v>
      </c>
      <c r="D1700" s="34">
        <v>16</v>
      </c>
      <c r="E1700" s="35">
        <v>61</v>
      </c>
      <c r="F1700" s="33">
        <v>23</v>
      </c>
      <c r="G1700" s="34">
        <v>12</v>
      </c>
      <c r="H1700" s="34">
        <v>11</v>
      </c>
      <c r="I1700" s="35">
        <v>96</v>
      </c>
      <c r="J1700" s="33">
        <v>1</v>
      </c>
      <c r="K1700" s="34">
        <v>0</v>
      </c>
      <c r="L1700" s="34">
        <v>1</v>
      </c>
    </row>
    <row r="1701" spans="1:13" s="97" customFormat="1" ht="15.75" customHeight="1">
      <c r="A1701" s="32">
        <v>27</v>
      </c>
      <c r="B1701" s="33">
        <v>38</v>
      </c>
      <c r="C1701" s="34">
        <v>16</v>
      </c>
      <c r="D1701" s="34">
        <v>22</v>
      </c>
      <c r="E1701" s="35">
        <v>62</v>
      </c>
      <c r="F1701" s="33">
        <v>31</v>
      </c>
      <c r="G1701" s="34">
        <v>15</v>
      </c>
      <c r="H1701" s="34">
        <v>16</v>
      </c>
      <c r="I1701" s="35">
        <v>97</v>
      </c>
      <c r="J1701" s="33">
        <v>0</v>
      </c>
      <c r="K1701" s="34">
        <v>0</v>
      </c>
      <c r="L1701" s="34">
        <v>0</v>
      </c>
    </row>
    <row r="1702" spans="1:13" s="97" customFormat="1" ht="15.75" customHeight="1">
      <c r="A1702" s="32">
        <v>28</v>
      </c>
      <c r="B1702" s="33">
        <v>32</v>
      </c>
      <c r="C1702" s="34">
        <v>15</v>
      </c>
      <c r="D1702" s="34">
        <v>17</v>
      </c>
      <c r="E1702" s="35">
        <v>63</v>
      </c>
      <c r="F1702" s="33">
        <v>19</v>
      </c>
      <c r="G1702" s="34">
        <v>10</v>
      </c>
      <c r="H1702" s="34">
        <v>9</v>
      </c>
      <c r="I1702" s="35">
        <v>98</v>
      </c>
      <c r="J1702" s="33">
        <v>0</v>
      </c>
      <c r="K1702" s="34">
        <v>0</v>
      </c>
      <c r="L1702" s="34">
        <v>0</v>
      </c>
    </row>
    <row r="1703" spans="1:13" s="97" customFormat="1" ht="18" customHeight="1">
      <c r="A1703" s="40">
        <v>29</v>
      </c>
      <c r="B1703" s="44">
        <v>28</v>
      </c>
      <c r="C1703" s="42">
        <v>13</v>
      </c>
      <c r="D1703" s="42">
        <v>15</v>
      </c>
      <c r="E1703" s="43">
        <v>64</v>
      </c>
      <c r="F1703" s="44">
        <v>22</v>
      </c>
      <c r="G1703" s="42">
        <v>11</v>
      </c>
      <c r="H1703" s="42">
        <v>11</v>
      </c>
      <c r="I1703" s="35">
        <v>99</v>
      </c>
      <c r="J1703" s="33">
        <v>0</v>
      </c>
      <c r="K1703" s="34">
        <v>0</v>
      </c>
      <c r="L1703" s="34">
        <v>0</v>
      </c>
    </row>
    <row r="1704" spans="1:13" s="31" customFormat="1" ht="25.5" customHeight="1">
      <c r="A1704" s="23" t="s">
        <v>35</v>
      </c>
      <c r="B1704" s="24">
        <v>158</v>
      </c>
      <c r="C1704" s="24">
        <v>85</v>
      </c>
      <c r="D1704" s="24">
        <v>73</v>
      </c>
      <c r="E1704" s="25" t="s">
        <v>36</v>
      </c>
      <c r="F1704" s="24">
        <v>118</v>
      </c>
      <c r="G1704" s="24">
        <v>64</v>
      </c>
      <c r="H1704" s="24">
        <v>54</v>
      </c>
      <c r="I1704" s="68">
        <v>100</v>
      </c>
      <c r="J1704" s="69">
        <v>1</v>
      </c>
      <c r="K1704" s="70">
        <v>0</v>
      </c>
      <c r="L1704" s="70">
        <v>1</v>
      </c>
    </row>
    <row r="1705" spans="1:13" s="97" customFormat="1" ht="15.75" customHeight="1">
      <c r="A1705" s="32">
        <v>30</v>
      </c>
      <c r="B1705" s="33">
        <v>34</v>
      </c>
      <c r="C1705" s="34">
        <v>19</v>
      </c>
      <c r="D1705" s="34">
        <v>15</v>
      </c>
      <c r="E1705" s="35">
        <v>65</v>
      </c>
      <c r="F1705" s="33">
        <v>24</v>
      </c>
      <c r="G1705" s="34">
        <v>12</v>
      </c>
      <c r="H1705" s="34">
        <v>12</v>
      </c>
      <c r="I1705" s="35">
        <v>101</v>
      </c>
      <c r="J1705" s="33">
        <v>0</v>
      </c>
      <c r="K1705" s="34">
        <v>0</v>
      </c>
      <c r="L1705" s="34">
        <v>0</v>
      </c>
    </row>
    <row r="1706" spans="1:13" s="97" customFormat="1" ht="15.75" customHeight="1">
      <c r="A1706" s="32">
        <v>31</v>
      </c>
      <c r="B1706" s="33">
        <v>28</v>
      </c>
      <c r="C1706" s="34">
        <v>11</v>
      </c>
      <c r="D1706" s="34">
        <v>17</v>
      </c>
      <c r="E1706" s="35">
        <v>66</v>
      </c>
      <c r="F1706" s="33">
        <v>24</v>
      </c>
      <c r="G1706" s="34">
        <v>13</v>
      </c>
      <c r="H1706" s="34">
        <v>11</v>
      </c>
      <c r="I1706" s="35">
        <v>102</v>
      </c>
      <c r="J1706" s="33">
        <v>0</v>
      </c>
      <c r="K1706" s="34">
        <v>0</v>
      </c>
      <c r="L1706" s="34">
        <v>0</v>
      </c>
    </row>
    <row r="1707" spans="1:13" s="97" customFormat="1" ht="15.75" customHeight="1">
      <c r="A1707" s="32">
        <v>32</v>
      </c>
      <c r="B1707" s="33">
        <v>26</v>
      </c>
      <c r="C1707" s="34">
        <v>12</v>
      </c>
      <c r="D1707" s="34">
        <v>14</v>
      </c>
      <c r="E1707" s="35">
        <v>67</v>
      </c>
      <c r="F1707" s="33">
        <v>23</v>
      </c>
      <c r="G1707" s="34">
        <v>14</v>
      </c>
      <c r="H1707" s="34">
        <v>9</v>
      </c>
      <c r="I1707" s="35">
        <v>103</v>
      </c>
      <c r="J1707" s="33">
        <v>0</v>
      </c>
      <c r="K1707" s="34">
        <v>0</v>
      </c>
      <c r="L1707" s="34">
        <v>0</v>
      </c>
    </row>
    <row r="1708" spans="1:13" s="97" customFormat="1" ht="15.75" customHeight="1">
      <c r="A1708" s="32">
        <v>33</v>
      </c>
      <c r="B1708" s="33">
        <v>33</v>
      </c>
      <c r="C1708" s="34">
        <v>16</v>
      </c>
      <c r="D1708" s="34">
        <v>17</v>
      </c>
      <c r="E1708" s="35">
        <v>68</v>
      </c>
      <c r="F1708" s="33">
        <v>27</v>
      </c>
      <c r="G1708" s="34">
        <v>15</v>
      </c>
      <c r="H1708" s="34">
        <v>12</v>
      </c>
      <c r="I1708" s="72" t="s">
        <v>37</v>
      </c>
      <c r="J1708" s="44">
        <v>0</v>
      </c>
      <c r="K1708" s="42">
        <v>0</v>
      </c>
      <c r="L1708" s="42">
        <v>0</v>
      </c>
    </row>
    <row r="1709" spans="1:13" s="97" customFormat="1" ht="21" customHeight="1" thickBot="1">
      <c r="A1709" s="74">
        <v>34</v>
      </c>
      <c r="B1709" s="33">
        <v>37</v>
      </c>
      <c r="C1709" s="34">
        <v>27</v>
      </c>
      <c r="D1709" s="34">
        <v>10</v>
      </c>
      <c r="E1709" s="35">
        <v>69</v>
      </c>
      <c r="F1709" s="33">
        <v>20</v>
      </c>
      <c r="G1709" s="34">
        <v>10</v>
      </c>
      <c r="H1709" s="34">
        <v>10</v>
      </c>
      <c r="I1709" s="75" t="s">
        <v>8</v>
      </c>
      <c r="J1709" s="69">
        <v>2105</v>
      </c>
      <c r="K1709" s="69">
        <v>1066</v>
      </c>
      <c r="L1709" s="69">
        <v>1039</v>
      </c>
    </row>
    <row r="1710" spans="1:13" s="106" customFormat="1" ht="24" customHeight="1" thickTop="1" thickBot="1">
      <c r="A1710" s="81" t="s">
        <v>38</v>
      </c>
      <c r="B1710" s="82">
        <v>350</v>
      </c>
      <c r="C1710" s="83">
        <v>177</v>
      </c>
      <c r="D1710" s="83">
        <v>173</v>
      </c>
      <c r="E1710" s="84" t="s">
        <v>39</v>
      </c>
      <c r="F1710" s="83">
        <v>1409</v>
      </c>
      <c r="G1710" s="83">
        <v>726</v>
      </c>
      <c r="H1710" s="83">
        <v>683</v>
      </c>
      <c r="I1710" s="85" t="s">
        <v>40</v>
      </c>
      <c r="J1710" s="83">
        <v>346</v>
      </c>
      <c r="K1710" s="83">
        <v>163</v>
      </c>
      <c r="L1710" s="83">
        <v>183</v>
      </c>
    </row>
    <row r="1711" spans="1:13" s="13" customFormat="1" ht="24" customHeight="1" thickBot="1">
      <c r="A1711" s="1"/>
      <c r="B1711" s="2" t="s">
        <v>221</v>
      </c>
      <c r="C1711" s="3"/>
      <c r="D1711" s="4"/>
      <c r="E1711" s="5"/>
      <c r="F1711" s="6"/>
      <c r="G1711" s="96" t="s">
        <v>238</v>
      </c>
      <c r="H1711" s="6"/>
      <c r="I1711" s="5"/>
      <c r="J1711" s="6"/>
      <c r="K1711" s="107" t="s">
        <v>154</v>
      </c>
      <c r="L1711" s="9"/>
      <c r="M1711" s="97" t="s">
        <v>287</v>
      </c>
    </row>
    <row r="1712" spans="1:13" s="22" customFormat="1" ht="21" customHeight="1">
      <c r="A1712" s="14" t="s">
        <v>4</v>
      </c>
      <c r="B1712" s="15" t="s">
        <v>5</v>
      </c>
      <c r="C1712" s="15" t="s">
        <v>6</v>
      </c>
      <c r="D1712" s="16" t="s">
        <v>7</v>
      </c>
      <c r="E1712" s="14" t="s">
        <v>4</v>
      </c>
      <c r="F1712" s="15" t="s">
        <v>5</v>
      </c>
      <c r="G1712" s="15" t="s">
        <v>6</v>
      </c>
      <c r="H1712" s="16" t="s">
        <v>7</v>
      </c>
      <c r="I1712" s="14" t="s">
        <v>4</v>
      </c>
      <c r="J1712" s="15" t="s">
        <v>5</v>
      </c>
      <c r="K1712" s="15" t="s">
        <v>6</v>
      </c>
      <c r="L1712" s="17" t="s">
        <v>7</v>
      </c>
    </row>
    <row r="1713" spans="1:12" s="31" customFormat="1" ht="25.5" customHeight="1">
      <c r="A1713" s="23" t="s">
        <v>9</v>
      </c>
      <c r="B1713" s="24">
        <v>13</v>
      </c>
      <c r="C1713" s="24">
        <v>7</v>
      </c>
      <c r="D1713" s="24">
        <v>6</v>
      </c>
      <c r="E1713" s="25" t="s">
        <v>10</v>
      </c>
      <c r="F1713" s="24">
        <v>11</v>
      </c>
      <c r="G1713" s="24">
        <v>7</v>
      </c>
      <c r="H1713" s="24">
        <v>4</v>
      </c>
      <c r="I1713" s="25" t="s">
        <v>11</v>
      </c>
      <c r="J1713" s="24">
        <v>11</v>
      </c>
      <c r="K1713" s="24">
        <v>8</v>
      </c>
      <c r="L1713" s="24">
        <v>3</v>
      </c>
    </row>
    <row r="1714" spans="1:12" s="97" customFormat="1" ht="15.75" customHeight="1">
      <c r="A1714" s="32">
        <v>0</v>
      </c>
      <c r="B1714" s="33">
        <v>4</v>
      </c>
      <c r="C1714" s="34">
        <v>2</v>
      </c>
      <c r="D1714" s="34">
        <v>2</v>
      </c>
      <c r="E1714" s="35">
        <v>35</v>
      </c>
      <c r="F1714" s="33">
        <v>4</v>
      </c>
      <c r="G1714" s="34">
        <v>1</v>
      </c>
      <c r="H1714" s="34">
        <v>3</v>
      </c>
      <c r="I1714" s="35">
        <v>70</v>
      </c>
      <c r="J1714" s="33">
        <v>3</v>
      </c>
      <c r="K1714" s="34">
        <v>2</v>
      </c>
      <c r="L1714" s="34">
        <v>1</v>
      </c>
    </row>
    <row r="1715" spans="1:12" s="97" customFormat="1" ht="15.75" customHeight="1">
      <c r="A1715" s="32">
        <v>1</v>
      </c>
      <c r="B1715" s="33">
        <v>0</v>
      </c>
      <c r="C1715" s="34">
        <v>0</v>
      </c>
      <c r="D1715" s="34">
        <v>0</v>
      </c>
      <c r="E1715" s="35">
        <v>36</v>
      </c>
      <c r="F1715" s="33">
        <v>2</v>
      </c>
      <c r="G1715" s="34">
        <v>2</v>
      </c>
      <c r="H1715" s="34">
        <v>0</v>
      </c>
      <c r="I1715" s="35">
        <v>71</v>
      </c>
      <c r="J1715" s="33">
        <v>0</v>
      </c>
      <c r="K1715" s="34">
        <v>0</v>
      </c>
      <c r="L1715" s="34">
        <v>0</v>
      </c>
    </row>
    <row r="1716" spans="1:12" s="97" customFormat="1" ht="15.75" customHeight="1">
      <c r="A1716" s="32">
        <v>2</v>
      </c>
      <c r="B1716" s="33">
        <v>3</v>
      </c>
      <c r="C1716" s="34">
        <v>3</v>
      </c>
      <c r="D1716" s="34">
        <v>0</v>
      </c>
      <c r="E1716" s="35">
        <v>37</v>
      </c>
      <c r="F1716" s="33">
        <v>3</v>
      </c>
      <c r="G1716" s="34">
        <v>2</v>
      </c>
      <c r="H1716" s="34">
        <v>1</v>
      </c>
      <c r="I1716" s="35">
        <v>72</v>
      </c>
      <c r="J1716" s="33">
        <v>2</v>
      </c>
      <c r="K1716" s="34">
        <v>1</v>
      </c>
      <c r="L1716" s="34">
        <v>1</v>
      </c>
    </row>
    <row r="1717" spans="1:12" s="97" customFormat="1" ht="15.75" customHeight="1">
      <c r="A1717" s="32">
        <v>3</v>
      </c>
      <c r="B1717" s="33">
        <v>1</v>
      </c>
      <c r="C1717" s="34">
        <v>1</v>
      </c>
      <c r="D1717" s="34">
        <v>0</v>
      </c>
      <c r="E1717" s="35">
        <v>38</v>
      </c>
      <c r="F1717" s="33">
        <v>2</v>
      </c>
      <c r="G1717" s="34">
        <v>2</v>
      </c>
      <c r="H1717" s="34">
        <v>0</v>
      </c>
      <c r="I1717" s="35">
        <v>73</v>
      </c>
      <c r="J1717" s="33">
        <v>4</v>
      </c>
      <c r="K1717" s="34">
        <v>3</v>
      </c>
      <c r="L1717" s="34">
        <v>1</v>
      </c>
    </row>
    <row r="1718" spans="1:12" s="97" customFormat="1" ht="18" customHeight="1">
      <c r="A1718" s="40">
        <v>4</v>
      </c>
      <c r="B1718" s="41">
        <v>5</v>
      </c>
      <c r="C1718" s="42">
        <v>1</v>
      </c>
      <c r="D1718" s="42">
        <v>4</v>
      </c>
      <c r="E1718" s="43">
        <v>39</v>
      </c>
      <c r="F1718" s="44">
        <v>0</v>
      </c>
      <c r="G1718" s="42">
        <v>0</v>
      </c>
      <c r="H1718" s="42">
        <v>0</v>
      </c>
      <c r="I1718" s="43">
        <v>74</v>
      </c>
      <c r="J1718" s="44">
        <v>2</v>
      </c>
      <c r="K1718" s="42">
        <v>2</v>
      </c>
      <c r="L1718" s="42">
        <v>0</v>
      </c>
    </row>
    <row r="1719" spans="1:12" s="31" customFormat="1" ht="25.5" customHeight="1">
      <c r="A1719" s="23" t="s">
        <v>13</v>
      </c>
      <c r="B1719" s="24">
        <v>5</v>
      </c>
      <c r="C1719" s="24">
        <v>1</v>
      </c>
      <c r="D1719" s="24">
        <v>4</v>
      </c>
      <c r="E1719" s="25" t="s">
        <v>14</v>
      </c>
      <c r="F1719" s="24">
        <v>16</v>
      </c>
      <c r="G1719" s="24">
        <v>11</v>
      </c>
      <c r="H1719" s="24">
        <v>5</v>
      </c>
      <c r="I1719" s="25" t="s">
        <v>15</v>
      </c>
      <c r="J1719" s="24">
        <v>15</v>
      </c>
      <c r="K1719" s="24">
        <v>6</v>
      </c>
      <c r="L1719" s="24">
        <v>9</v>
      </c>
    </row>
    <row r="1720" spans="1:12" s="97" customFormat="1" ht="15.75" customHeight="1">
      <c r="A1720" s="32">
        <v>5</v>
      </c>
      <c r="B1720" s="33">
        <v>2</v>
      </c>
      <c r="C1720" s="34">
        <v>0</v>
      </c>
      <c r="D1720" s="34">
        <v>2</v>
      </c>
      <c r="E1720" s="35">
        <v>40</v>
      </c>
      <c r="F1720" s="33">
        <v>0</v>
      </c>
      <c r="G1720" s="34">
        <v>0</v>
      </c>
      <c r="H1720" s="34">
        <v>0</v>
      </c>
      <c r="I1720" s="35">
        <v>75</v>
      </c>
      <c r="J1720" s="33">
        <v>3</v>
      </c>
      <c r="K1720" s="34">
        <v>2</v>
      </c>
      <c r="L1720" s="34">
        <v>1</v>
      </c>
    </row>
    <row r="1721" spans="1:12" s="97" customFormat="1" ht="15.75" customHeight="1">
      <c r="A1721" s="32">
        <v>6</v>
      </c>
      <c r="B1721" s="33">
        <v>1</v>
      </c>
      <c r="C1721" s="34">
        <v>1</v>
      </c>
      <c r="D1721" s="34">
        <v>0</v>
      </c>
      <c r="E1721" s="35">
        <v>41</v>
      </c>
      <c r="F1721" s="33">
        <v>3</v>
      </c>
      <c r="G1721" s="34">
        <v>3</v>
      </c>
      <c r="H1721" s="34">
        <v>0</v>
      </c>
      <c r="I1721" s="35">
        <v>76</v>
      </c>
      <c r="J1721" s="33">
        <v>2</v>
      </c>
      <c r="K1721" s="34">
        <v>0</v>
      </c>
      <c r="L1721" s="34">
        <v>2</v>
      </c>
    </row>
    <row r="1722" spans="1:12" s="97" customFormat="1" ht="15.75" customHeight="1">
      <c r="A1722" s="32">
        <v>7</v>
      </c>
      <c r="B1722" s="33">
        <v>0</v>
      </c>
      <c r="C1722" s="34">
        <v>0</v>
      </c>
      <c r="D1722" s="34">
        <v>0</v>
      </c>
      <c r="E1722" s="35">
        <v>42</v>
      </c>
      <c r="F1722" s="33">
        <v>2</v>
      </c>
      <c r="G1722" s="34">
        <v>1</v>
      </c>
      <c r="H1722" s="34">
        <v>1</v>
      </c>
      <c r="I1722" s="35">
        <v>77</v>
      </c>
      <c r="J1722" s="33">
        <v>3</v>
      </c>
      <c r="K1722" s="34">
        <v>2</v>
      </c>
      <c r="L1722" s="34">
        <v>1</v>
      </c>
    </row>
    <row r="1723" spans="1:12" s="97" customFormat="1" ht="15.75" customHeight="1">
      <c r="A1723" s="32">
        <v>8</v>
      </c>
      <c r="B1723" s="33">
        <v>2</v>
      </c>
      <c r="C1723" s="34">
        <v>0</v>
      </c>
      <c r="D1723" s="34">
        <v>2</v>
      </c>
      <c r="E1723" s="35">
        <v>43</v>
      </c>
      <c r="F1723" s="33">
        <v>6</v>
      </c>
      <c r="G1723" s="34">
        <v>5</v>
      </c>
      <c r="H1723" s="34">
        <v>1</v>
      </c>
      <c r="I1723" s="35">
        <v>78</v>
      </c>
      <c r="J1723" s="33">
        <v>6</v>
      </c>
      <c r="K1723" s="34">
        <v>1</v>
      </c>
      <c r="L1723" s="34">
        <v>5</v>
      </c>
    </row>
    <row r="1724" spans="1:12" s="97" customFormat="1" ht="18" customHeight="1">
      <c r="A1724" s="40">
        <v>9</v>
      </c>
      <c r="B1724" s="44">
        <v>0</v>
      </c>
      <c r="C1724" s="42">
        <v>0</v>
      </c>
      <c r="D1724" s="42">
        <v>0</v>
      </c>
      <c r="E1724" s="43">
        <v>44</v>
      </c>
      <c r="F1724" s="44">
        <v>5</v>
      </c>
      <c r="G1724" s="42">
        <v>2</v>
      </c>
      <c r="H1724" s="42">
        <v>3</v>
      </c>
      <c r="I1724" s="43">
        <v>79</v>
      </c>
      <c r="J1724" s="44">
        <v>1</v>
      </c>
      <c r="K1724" s="42">
        <v>1</v>
      </c>
      <c r="L1724" s="42">
        <v>0</v>
      </c>
    </row>
    <row r="1725" spans="1:12" s="31" customFormat="1" ht="25.5" customHeight="1">
      <c r="A1725" s="23" t="s">
        <v>23</v>
      </c>
      <c r="B1725" s="24">
        <v>7</v>
      </c>
      <c r="C1725" s="24">
        <v>2</v>
      </c>
      <c r="D1725" s="24">
        <v>5</v>
      </c>
      <c r="E1725" s="25" t="s">
        <v>24</v>
      </c>
      <c r="F1725" s="24">
        <v>11</v>
      </c>
      <c r="G1725" s="24">
        <v>6</v>
      </c>
      <c r="H1725" s="24">
        <v>5</v>
      </c>
      <c r="I1725" s="25" t="s">
        <v>25</v>
      </c>
      <c r="J1725" s="24">
        <v>8</v>
      </c>
      <c r="K1725" s="24">
        <v>4</v>
      </c>
      <c r="L1725" s="24">
        <v>4</v>
      </c>
    </row>
    <row r="1726" spans="1:12" s="97" customFormat="1" ht="15.75" customHeight="1">
      <c r="A1726" s="32">
        <v>10</v>
      </c>
      <c r="B1726" s="33">
        <v>3</v>
      </c>
      <c r="C1726" s="34">
        <v>0</v>
      </c>
      <c r="D1726" s="34">
        <v>3</v>
      </c>
      <c r="E1726" s="35">
        <v>45</v>
      </c>
      <c r="F1726" s="33">
        <v>3</v>
      </c>
      <c r="G1726" s="34">
        <v>2</v>
      </c>
      <c r="H1726" s="34">
        <v>1</v>
      </c>
      <c r="I1726" s="35">
        <v>80</v>
      </c>
      <c r="J1726" s="33">
        <v>2</v>
      </c>
      <c r="K1726" s="34">
        <v>1</v>
      </c>
      <c r="L1726" s="34">
        <v>1</v>
      </c>
    </row>
    <row r="1727" spans="1:12" s="97" customFormat="1" ht="15.75" customHeight="1">
      <c r="A1727" s="32">
        <v>11</v>
      </c>
      <c r="B1727" s="33">
        <v>0</v>
      </c>
      <c r="C1727" s="34">
        <v>0</v>
      </c>
      <c r="D1727" s="34">
        <v>0</v>
      </c>
      <c r="E1727" s="35">
        <v>46</v>
      </c>
      <c r="F1727" s="33">
        <v>3</v>
      </c>
      <c r="G1727" s="34">
        <v>1</v>
      </c>
      <c r="H1727" s="34">
        <v>2</v>
      </c>
      <c r="I1727" s="35">
        <v>81</v>
      </c>
      <c r="J1727" s="33">
        <v>2</v>
      </c>
      <c r="K1727" s="34">
        <v>1</v>
      </c>
      <c r="L1727" s="34">
        <v>1</v>
      </c>
    </row>
    <row r="1728" spans="1:12" s="97" customFormat="1" ht="15.75" customHeight="1">
      <c r="A1728" s="32">
        <v>12</v>
      </c>
      <c r="B1728" s="33">
        <v>2</v>
      </c>
      <c r="C1728" s="34">
        <v>0</v>
      </c>
      <c r="D1728" s="34">
        <v>2</v>
      </c>
      <c r="E1728" s="35">
        <v>47</v>
      </c>
      <c r="F1728" s="33">
        <v>0</v>
      </c>
      <c r="G1728" s="34">
        <v>0</v>
      </c>
      <c r="H1728" s="34">
        <v>0</v>
      </c>
      <c r="I1728" s="35">
        <v>82</v>
      </c>
      <c r="J1728" s="33">
        <v>0</v>
      </c>
      <c r="K1728" s="34">
        <v>0</v>
      </c>
      <c r="L1728" s="34">
        <v>0</v>
      </c>
    </row>
    <row r="1729" spans="1:12" s="97" customFormat="1" ht="15.75" customHeight="1">
      <c r="A1729" s="32">
        <v>13</v>
      </c>
      <c r="B1729" s="33">
        <v>1</v>
      </c>
      <c r="C1729" s="34">
        <v>1</v>
      </c>
      <c r="D1729" s="34">
        <v>0</v>
      </c>
      <c r="E1729" s="35">
        <v>48</v>
      </c>
      <c r="F1729" s="33">
        <v>4</v>
      </c>
      <c r="G1729" s="34">
        <v>2</v>
      </c>
      <c r="H1729" s="34">
        <v>2</v>
      </c>
      <c r="I1729" s="35">
        <v>83</v>
      </c>
      <c r="J1729" s="33">
        <v>3</v>
      </c>
      <c r="K1729" s="34">
        <v>1</v>
      </c>
      <c r="L1729" s="34">
        <v>2</v>
      </c>
    </row>
    <row r="1730" spans="1:12" s="97" customFormat="1" ht="18" customHeight="1">
      <c r="A1730" s="40">
        <v>14</v>
      </c>
      <c r="B1730" s="44">
        <v>1</v>
      </c>
      <c r="C1730" s="42">
        <v>1</v>
      </c>
      <c r="D1730" s="42">
        <v>0</v>
      </c>
      <c r="E1730" s="43">
        <v>49</v>
      </c>
      <c r="F1730" s="44">
        <v>1</v>
      </c>
      <c r="G1730" s="42">
        <v>1</v>
      </c>
      <c r="H1730" s="42">
        <v>0</v>
      </c>
      <c r="I1730" s="43">
        <v>84</v>
      </c>
      <c r="J1730" s="44">
        <v>1</v>
      </c>
      <c r="K1730" s="42">
        <v>1</v>
      </c>
      <c r="L1730" s="42">
        <v>0</v>
      </c>
    </row>
    <row r="1731" spans="1:12" s="31" customFormat="1" ht="25.5" customHeight="1">
      <c r="A1731" s="23" t="s">
        <v>26</v>
      </c>
      <c r="B1731" s="24">
        <v>5</v>
      </c>
      <c r="C1731" s="24">
        <v>2</v>
      </c>
      <c r="D1731" s="24">
        <v>3</v>
      </c>
      <c r="E1731" s="25" t="s">
        <v>27</v>
      </c>
      <c r="F1731" s="24">
        <v>18</v>
      </c>
      <c r="G1731" s="24">
        <v>11</v>
      </c>
      <c r="H1731" s="24">
        <v>7</v>
      </c>
      <c r="I1731" s="25" t="s">
        <v>28</v>
      </c>
      <c r="J1731" s="24">
        <v>0</v>
      </c>
      <c r="K1731" s="24">
        <v>0</v>
      </c>
      <c r="L1731" s="24">
        <v>0</v>
      </c>
    </row>
    <row r="1732" spans="1:12" s="97" customFormat="1" ht="15.75" customHeight="1">
      <c r="A1732" s="32">
        <v>15</v>
      </c>
      <c r="B1732" s="33">
        <v>2</v>
      </c>
      <c r="C1732" s="34">
        <v>0</v>
      </c>
      <c r="D1732" s="34">
        <v>2</v>
      </c>
      <c r="E1732" s="35">
        <v>50</v>
      </c>
      <c r="F1732" s="33">
        <v>6</v>
      </c>
      <c r="G1732" s="34">
        <v>3</v>
      </c>
      <c r="H1732" s="34">
        <v>3</v>
      </c>
      <c r="I1732" s="35">
        <v>85</v>
      </c>
      <c r="J1732" s="33">
        <v>0</v>
      </c>
      <c r="K1732" s="34">
        <v>0</v>
      </c>
      <c r="L1732" s="34">
        <v>0</v>
      </c>
    </row>
    <row r="1733" spans="1:12" s="97" customFormat="1" ht="15.75" customHeight="1">
      <c r="A1733" s="32">
        <v>16</v>
      </c>
      <c r="B1733" s="33">
        <v>0</v>
      </c>
      <c r="C1733" s="34">
        <v>0</v>
      </c>
      <c r="D1733" s="34">
        <v>0</v>
      </c>
      <c r="E1733" s="35">
        <v>51</v>
      </c>
      <c r="F1733" s="33">
        <v>2</v>
      </c>
      <c r="G1733" s="34">
        <v>1</v>
      </c>
      <c r="H1733" s="34">
        <v>1</v>
      </c>
      <c r="I1733" s="35">
        <v>86</v>
      </c>
      <c r="J1733" s="33">
        <v>0</v>
      </c>
      <c r="K1733" s="34">
        <v>0</v>
      </c>
      <c r="L1733" s="34">
        <v>0</v>
      </c>
    </row>
    <row r="1734" spans="1:12" s="97" customFormat="1" ht="15.75" customHeight="1">
      <c r="A1734" s="32">
        <v>17</v>
      </c>
      <c r="B1734" s="33">
        <v>1</v>
      </c>
      <c r="C1734" s="34">
        <v>1</v>
      </c>
      <c r="D1734" s="34">
        <v>0</v>
      </c>
      <c r="E1734" s="35">
        <v>52</v>
      </c>
      <c r="F1734" s="33">
        <v>4</v>
      </c>
      <c r="G1734" s="34">
        <v>3</v>
      </c>
      <c r="H1734" s="34">
        <v>1</v>
      </c>
      <c r="I1734" s="35">
        <v>87</v>
      </c>
      <c r="J1734" s="33">
        <v>0</v>
      </c>
      <c r="K1734" s="34">
        <v>0</v>
      </c>
      <c r="L1734" s="34">
        <v>0</v>
      </c>
    </row>
    <row r="1735" spans="1:12" s="97" customFormat="1" ht="15.75" customHeight="1">
      <c r="A1735" s="32">
        <v>18</v>
      </c>
      <c r="B1735" s="33">
        <v>2</v>
      </c>
      <c r="C1735" s="34">
        <v>1</v>
      </c>
      <c r="D1735" s="34">
        <v>1</v>
      </c>
      <c r="E1735" s="35">
        <v>53</v>
      </c>
      <c r="F1735" s="33">
        <v>2</v>
      </c>
      <c r="G1735" s="34">
        <v>2</v>
      </c>
      <c r="H1735" s="34">
        <v>0</v>
      </c>
      <c r="I1735" s="35">
        <v>88</v>
      </c>
      <c r="J1735" s="33">
        <v>0</v>
      </c>
      <c r="K1735" s="34">
        <v>0</v>
      </c>
      <c r="L1735" s="34">
        <v>0</v>
      </c>
    </row>
    <row r="1736" spans="1:12" s="97" customFormat="1" ht="18" customHeight="1">
      <c r="A1736" s="40">
        <v>19</v>
      </c>
      <c r="B1736" s="44">
        <v>0</v>
      </c>
      <c r="C1736" s="42">
        <v>0</v>
      </c>
      <c r="D1736" s="42">
        <v>0</v>
      </c>
      <c r="E1736" s="43">
        <v>54</v>
      </c>
      <c r="F1736" s="44">
        <v>4</v>
      </c>
      <c r="G1736" s="42">
        <v>2</v>
      </c>
      <c r="H1736" s="42">
        <v>2</v>
      </c>
      <c r="I1736" s="43">
        <v>89</v>
      </c>
      <c r="J1736" s="44">
        <v>0</v>
      </c>
      <c r="K1736" s="42">
        <v>0</v>
      </c>
      <c r="L1736" s="42">
        <v>0</v>
      </c>
    </row>
    <row r="1737" spans="1:12" s="31" customFormat="1" ht="25.5" customHeight="1">
      <c r="A1737" s="23" t="s">
        <v>29</v>
      </c>
      <c r="B1737" s="24">
        <v>9</v>
      </c>
      <c r="C1737" s="24">
        <v>3</v>
      </c>
      <c r="D1737" s="24">
        <v>6</v>
      </c>
      <c r="E1737" s="25" t="s">
        <v>30</v>
      </c>
      <c r="F1737" s="24">
        <v>10</v>
      </c>
      <c r="G1737" s="24">
        <v>7</v>
      </c>
      <c r="H1737" s="24">
        <v>3</v>
      </c>
      <c r="I1737" s="25" t="s">
        <v>31</v>
      </c>
      <c r="J1737" s="24">
        <v>3</v>
      </c>
      <c r="K1737" s="24">
        <v>1</v>
      </c>
      <c r="L1737" s="24">
        <v>2</v>
      </c>
    </row>
    <row r="1738" spans="1:12" s="97" customFormat="1" ht="15.75" customHeight="1">
      <c r="A1738" s="32">
        <v>20</v>
      </c>
      <c r="B1738" s="33">
        <v>2</v>
      </c>
      <c r="C1738" s="34">
        <v>0</v>
      </c>
      <c r="D1738" s="34">
        <v>2</v>
      </c>
      <c r="E1738" s="35">
        <v>55</v>
      </c>
      <c r="F1738" s="33">
        <v>2</v>
      </c>
      <c r="G1738" s="34">
        <v>2</v>
      </c>
      <c r="H1738" s="34">
        <v>0</v>
      </c>
      <c r="I1738" s="35">
        <v>90</v>
      </c>
      <c r="J1738" s="33">
        <v>1</v>
      </c>
      <c r="K1738" s="34">
        <v>0</v>
      </c>
      <c r="L1738" s="34">
        <v>1</v>
      </c>
    </row>
    <row r="1739" spans="1:12" s="97" customFormat="1" ht="15.75" customHeight="1">
      <c r="A1739" s="32">
        <v>21</v>
      </c>
      <c r="B1739" s="33">
        <v>3</v>
      </c>
      <c r="C1739" s="34">
        <v>2</v>
      </c>
      <c r="D1739" s="34">
        <v>1</v>
      </c>
      <c r="E1739" s="35">
        <v>56</v>
      </c>
      <c r="F1739" s="33">
        <v>2</v>
      </c>
      <c r="G1739" s="34">
        <v>1</v>
      </c>
      <c r="H1739" s="34">
        <v>1</v>
      </c>
      <c r="I1739" s="35">
        <v>91</v>
      </c>
      <c r="J1739" s="33">
        <v>1</v>
      </c>
      <c r="K1739" s="34">
        <v>0</v>
      </c>
      <c r="L1739" s="34">
        <v>1</v>
      </c>
    </row>
    <row r="1740" spans="1:12" s="97" customFormat="1" ht="15.75" customHeight="1">
      <c r="A1740" s="32">
        <v>22</v>
      </c>
      <c r="B1740" s="33">
        <v>1</v>
      </c>
      <c r="C1740" s="34">
        <v>0</v>
      </c>
      <c r="D1740" s="34">
        <v>1</v>
      </c>
      <c r="E1740" s="35">
        <v>57</v>
      </c>
      <c r="F1740" s="33">
        <v>2</v>
      </c>
      <c r="G1740" s="34">
        <v>0</v>
      </c>
      <c r="H1740" s="34">
        <v>2</v>
      </c>
      <c r="I1740" s="35">
        <v>92</v>
      </c>
      <c r="J1740" s="33">
        <v>1</v>
      </c>
      <c r="K1740" s="34">
        <v>1</v>
      </c>
      <c r="L1740" s="34">
        <v>0</v>
      </c>
    </row>
    <row r="1741" spans="1:12" s="97" customFormat="1" ht="15.75" customHeight="1">
      <c r="A1741" s="32">
        <v>23</v>
      </c>
      <c r="B1741" s="33">
        <v>3</v>
      </c>
      <c r="C1741" s="34">
        <v>1</v>
      </c>
      <c r="D1741" s="34">
        <v>2</v>
      </c>
      <c r="E1741" s="35">
        <v>58</v>
      </c>
      <c r="F1741" s="33">
        <v>0</v>
      </c>
      <c r="G1741" s="34">
        <v>0</v>
      </c>
      <c r="H1741" s="34">
        <v>0</v>
      </c>
      <c r="I1741" s="35">
        <v>93</v>
      </c>
      <c r="J1741" s="33">
        <v>0</v>
      </c>
      <c r="K1741" s="34">
        <v>0</v>
      </c>
      <c r="L1741" s="34">
        <v>0</v>
      </c>
    </row>
    <row r="1742" spans="1:12" s="97" customFormat="1" ht="18" customHeight="1">
      <c r="A1742" s="40">
        <v>24</v>
      </c>
      <c r="B1742" s="44">
        <v>0</v>
      </c>
      <c r="C1742" s="42">
        <v>0</v>
      </c>
      <c r="D1742" s="42">
        <v>0</v>
      </c>
      <c r="E1742" s="43">
        <v>59</v>
      </c>
      <c r="F1742" s="44">
        <v>4</v>
      </c>
      <c r="G1742" s="42">
        <v>4</v>
      </c>
      <c r="H1742" s="42">
        <v>0</v>
      </c>
      <c r="I1742" s="43">
        <v>94</v>
      </c>
      <c r="J1742" s="44">
        <v>0</v>
      </c>
      <c r="K1742" s="42">
        <v>0</v>
      </c>
      <c r="L1742" s="42">
        <v>0</v>
      </c>
    </row>
    <row r="1743" spans="1:12" s="31" customFormat="1" ht="25.5" customHeight="1">
      <c r="A1743" s="23" t="s">
        <v>32</v>
      </c>
      <c r="B1743" s="24">
        <v>6</v>
      </c>
      <c r="C1743" s="24">
        <v>3</v>
      </c>
      <c r="D1743" s="24">
        <v>3</v>
      </c>
      <c r="E1743" s="25" t="s">
        <v>33</v>
      </c>
      <c r="F1743" s="24">
        <v>15</v>
      </c>
      <c r="G1743" s="24">
        <v>6</v>
      </c>
      <c r="H1743" s="24">
        <v>9</v>
      </c>
      <c r="I1743" s="64" t="s">
        <v>34</v>
      </c>
      <c r="J1743" s="24">
        <v>1</v>
      </c>
      <c r="K1743" s="24">
        <v>0</v>
      </c>
      <c r="L1743" s="24">
        <v>1</v>
      </c>
    </row>
    <row r="1744" spans="1:12" s="97" customFormat="1" ht="15.75" customHeight="1">
      <c r="A1744" s="32">
        <v>25</v>
      </c>
      <c r="B1744" s="33">
        <v>1</v>
      </c>
      <c r="C1744" s="34">
        <v>0</v>
      </c>
      <c r="D1744" s="34">
        <v>1</v>
      </c>
      <c r="E1744" s="35">
        <v>60</v>
      </c>
      <c r="F1744" s="33">
        <v>0</v>
      </c>
      <c r="G1744" s="34">
        <v>0</v>
      </c>
      <c r="H1744" s="34">
        <v>0</v>
      </c>
      <c r="I1744" s="35">
        <v>95</v>
      </c>
      <c r="J1744" s="33">
        <v>1</v>
      </c>
      <c r="K1744" s="34">
        <v>0</v>
      </c>
      <c r="L1744" s="34">
        <v>1</v>
      </c>
    </row>
    <row r="1745" spans="1:13" s="97" customFormat="1" ht="15.75" customHeight="1">
      <c r="A1745" s="32">
        <v>26</v>
      </c>
      <c r="B1745" s="33">
        <v>0</v>
      </c>
      <c r="C1745" s="34">
        <v>0</v>
      </c>
      <c r="D1745" s="34">
        <v>0</v>
      </c>
      <c r="E1745" s="35">
        <v>61</v>
      </c>
      <c r="F1745" s="33">
        <v>7</v>
      </c>
      <c r="G1745" s="34">
        <v>2</v>
      </c>
      <c r="H1745" s="34">
        <v>5</v>
      </c>
      <c r="I1745" s="35">
        <v>96</v>
      </c>
      <c r="J1745" s="33">
        <v>0</v>
      </c>
      <c r="K1745" s="34">
        <v>0</v>
      </c>
      <c r="L1745" s="34">
        <v>0</v>
      </c>
    </row>
    <row r="1746" spans="1:13" s="97" customFormat="1" ht="15.75" customHeight="1">
      <c r="A1746" s="32">
        <v>27</v>
      </c>
      <c r="B1746" s="33">
        <v>1</v>
      </c>
      <c r="C1746" s="34">
        <v>0</v>
      </c>
      <c r="D1746" s="34">
        <v>1</v>
      </c>
      <c r="E1746" s="35">
        <v>62</v>
      </c>
      <c r="F1746" s="33">
        <v>4</v>
      </c>
      <c r="G1746" s="34">
        <v>1</v>
      </c>
      <c r="H1746" s="34">
        <v>3</v>
      </c>
      <c r="I1746" s="35">
        <v>97</v>
      </c>
      <c r="J1746" s="33">
        <v>0</v>
      </c>
      <c r="K1746" s="34">
        <v>0</v>
      </c>
      <c r="L1746" s="34">
        <v>0</v>
      </c>
    </row>
    <row r="1747" spans="1:13" s="97" customFormat="1" ht="15.75" customHeight="1">
      <c r="A1747" s="32">
        <v>28</v>
      </c>
      <c r="B1747" s="33">
        <v>2</v>
      </c>
      <c r="C1747" s="34">
        <v>2</v>
      </c>
      <c r="D1747" s="34">
        <v>0</v>
      </c>
      <c r="E1747" s="35">
        <v>63</v>
      </c>
      <c r="F1747" s="33">
        <v>2</v>
      </c>
      <c r="G1747" s="34">
        <v>1</v>
      </c>
      <c r="H1747" s="34">
        <v>1</v>
      </c>
      <c r="I1747" s="35">
        <v>98</v>
      </c>
      <c r="J1747" s="33">
        <v>0</v>
      </c>
      <c r="K1747" s="34">
        <v>0</v>
      </c>
      <c r="L1747" s="34">
        <v>0</v>
      </c>
    </row>
    <row r="1748" spans="1:13" s="97" customFormat="1" ht="18" customHeight="1">
      <c r="A1748" s="40">
        <v>29</v>
      </c>
      <c r="B1748" s="44">
        <v>2</v>
      </c>
      <c r="C1748" s="42">
        <v>1</v>
      </c>
      <c r="D1748" s="42">
        <v>1</v>
      </c>
      <c r="E1748" s="43">
        <v>64</v>
      </c>
      <c r="F1748" s="44">
        <v>2</v>
      </c>
      <c r="G1748" s="42">
        <v>2</v>
      </c>
      <c r="H1748" s="42">
        <v>0</v>
      </c>
      <c r="I1748" s="35">
        <v>99</v>
      </c>
      <c r="J1748" s="33">
        <v>0</v>
      </c>
      <c r="K1748" s="34">
        <v>0</v>
      </c>
      <c r="L1748" s="34">
        <v>0</v>
      </c>
    </row>
    <row r="1749" spans="1:13" s="31" customFormat="1" ht="25.5" customHeight="1">
      <c r="A1749" s="23" t="s">
        <v>35</v>
      </c>
      <c r="B1749" s="24">
        <v>14</v>
      </c>
      <c r="C1749" s="24">
        <v>7</v>
      </c>
      <c r="D1749" s="24">
        <v>7</v>
      </c>
      <c r="E1749" s="25" t="s">
        <v>36</v>
      </c>
      <c r="F1749" s="24">
        <v>16</v>
      </c>
      <c r="G1749" s="24">
        <v>11</v>
      </c>
      <c r="H1749" s="24">
        <v>5</v>
      </c>
      <c r="I1749" s="68">
        <v>100</v>
      </c>
      <c r="J1749" s="69">
        <v>0</v>
      </c>
      <c r="K1749" s="70">
        <v>0</v>
      </c>
      <c r="L1749" s="70">
        <v>0</v>
      </c>
    </row>
    <row r="1750" spans="1:13" s="97" customFormat="1" ht="15.75" customHeight="1">
      <c r="A1750" s="32">
        <v>30</v>
      </c>
      <c r="B1750" s="33">
        <v>3</v>
      </c>
      <c r="C1750" s="34">
        <v>2</v>
      </c>
      <c r="D1750" s="34">
        <v>1</v>
      </c>
      <c r="E1750" s="35">
        <v>65</v>
      </c>
      <c r="F1750" s="33">
        <v>5</v>
      </c>
      <c r="G1750" s="34">
        <v>5</v>
      </c>
      <c r="H1750" s="34">
        <v>0</v>
      </c>
      <c r="I1750" s="35">
        <v>101</v>
      </c>
      <c r="J1750" s="33">
        <v>0</v>
      </c>
      <c r="K1750" s="34">
        <v>0</v>
      </c>
      <c r="L1750" s="34">
        <v>0</v>
      </c>
    </row>
    <row r="1751" spans="1:13" s="97" customFormat="1" ht="15.75" customHeight="1">
      <c r="A1751" s="32">
        <v>31</v>
      </c>
      <c r="B1751" s="33">
        <v>3</v>
      </c>
      <c r="C1751" s="34">
        <v>1</v>
      </c>
      <c r="D1751" s="34">
        <v>2</v>
      </c>
      <c r="E1751" s="35">
        <v>66</v>
      </c>
      <c r="F1751" s="33">
        <v>3</v>
      </c>
      <c r="G1751" s="34">
        <v>2</v>
      </c>
      <c r="H1751" s="34">
        <v>1</v>
      </c>
      <c r="I1751" s="35">
        <v>102</v>
      </c>
      <c r="J1751" s="33">
        <v>0</v>
      </c>
      <c r="K1751" s="34">
        <v>0</v>
      </c>
      <c r="L1751" s="34">
        <v>0</v>
      </c>
    </row>
    <row r="1752" spans="1:13" s="97" customFormat="1" ht="15.75" customHeight="1">
      <c r="A1752" s="32">
        <v>32</v>
      </c>
      <c r="B1752" s="33">
        <v>2</v>
      </c>
      <c r="C1752" s="34">
        <v>1</v>
      </c>
      <c r="D1752" s="34">
        <v>1</v>
      </c>
      <c r="E1752" s="35">
        <v>67</v>
      </c>
      <c r="F1752" s="33">
        <v>4</v>
      </c>
      <c r="G1752" s="34">
        <v>3</v>
      </c>
      <c r="H1752" s="34">
        <v>1</v>
      </c>
      <c r="I1752" s="35">
        <v>103</v>
      </c>
      <c r="J1752" s="33">
        <v>0</v>
      </c>
      <c r="K1752" s="34">
        <v>0</v>
      </c>
      <c r="L1752" s="34">
        <v>0</v>
      </c>
    </row>
    <row r="1753" spans="1:13" s="97" customFormat="1" ht="15.75" customHeight="1">
      <c r="A1753" s="32">
        <v>33</v>
      </c>
      <c r="B1753" s="33">
        <v>3</v>
      </c>
      <c r="C1753" s="34">
        <v>2</v>
      </c>
      <c r="D1753" s="34">
        <v>1</v>
      </c>
      <c r="E1753" s="35">
        <v>68</v>
      </c>
      <c r="F1753" s="33">
        <v>4</v>
      </c>
      <c r="G1753" s="34">
        <v>1</v>
      </c>
      <c r="H1753" s="34">
        <v>3</v>
      </c>
      <c r="I1753" s="72" t="s">
        <v>37</v>
      </c>
      <c r="J1753" s="44">
        <v>0</v>
      </c>
      <c r="K1753" s="42">
        <v>0</v>
      </c>
      <c r="L1753" s="42">
        <v>0</v>
      </c>
    </row>
    <row r="1754" spans="1:13" s="97" customFormat="1" ht="21" customHeight="1" thickBot="1">
      <c r="A1754" s="74">
        <v>34</v>
      </c>
      <c r="B1754" s="33">
        <v>3</v>
      </c>
      <c r="C1754" s="34">
        <v>1</v>
      </c>
      <c r="D1754" s="34">
        <v>2</v>
      </c>
      <c r="E1754" s="35">
        <v>69</v>
      </c>
      <c r="F1754" s="33">
        <v>0</v>
      </c>
      <c r="G1754" s="34">
        <v>0</v>
      </c>
      <c r="H1754" s="34">
        <v>0</v>
      </c>
      <c r="I1754" s="75" t="s">
        <v>8</v>
      </c>
      <c r="J1754" s="69">
        <v>194</v>
      </c>
      <c r="K1754" s="69">
        <v>103</v>
      </c>
      <c r="L1754" s="69">
        <v>91</v>
      </c>
    </row>
    <row r="1755" spans="1:13" s="106" customFormat="1" ht="24" customHeight="1" thickTop="1" thickBot="1">
      <c r="A1755" s="81" t="s">
        <v>38</v>
      </c>
      <c r="B1755" s="82">
        <v>25</v>
      </c>
      <c r="C1755" s="83">
        <v>10</v>
      </c>
      <c r="D1755" s="83">
        <v>15</v>
      </c>
      <c r="E1755" s="84" t="s">
        <v>39</v>
      </c>
      <c r="F1755" s="83">
        <v>115</v>
      </c>
      <c r="G1755" s="83">
        <v>63</v>
      </c>
      <c r="H1755" s="83">
        <v>52</v>
      </c>
      <c r="I1755" s="85" t="s">
        <v>40</v>
      </c>
      <c r="J1755" s="83">
        <v>54</v>
      </c>
      <c r="K1755" s="83">
        <v>30</v>
      </c>
      <c r="L1755" s="83">
        <v>24</v>
      </c>
    </row>
    <row r="1756" spans="1:13" s="13" customFormat="1" ht="24" customHeight="1" thickBot="1">
      <c r="A1756" s="1"/>
      <c r="B1756" s="2" t="s">
        <v>221</v>
      </c>
      <c r="C1756" s="3"/>
      <c r="D1756" s="4"/>
      <c r="E1756" s="5"/>
      <c r="F1756" s="6"/>
      <c r="G1756" s="96" t="s">
        <v>238</v>
      </c>
      <c r="H1756" s="6"/>
      <c r="I1756" s="5"/>
      <c r="J1756" s="6"/>
      <c r="K1756" s="107" t="s">
        <v>155</v>
      </c>
      <c r="L1756" s="9"/>
      <c r="M1756" s="97" t="s">
        <v>288</v>
      </c>
    </row>
    <row r="1757" spans="1:13" s="22" customFormat="1" ht="21" customHeight="1">
      <c r="A1757" s="14" t="s">
        <v>4</v>
      </c>
      <c r="B1757" s="15" t="s">
        <v>5</v>
      </c>
      <c r="C1757" s="15" t="s">
        <v>6</v>
      </c>
      <c r="D1757" s="16" t="s">
        <v>7</v>
      </c>
      <c r="E1757" s="14" t="s">
        <v>4</v>
      </c>
      <c r="F1757" s="15" t="s">
        <v>5</v>
      </c>
      <c r="G1757" s="15" t="s">
        <v>6</v>
      </c>
      <c r="H1757" s="16" t="s">
        <v>7</v>
      </c>
      <c r="I1757" s="14" t="s">
        <v>4</v>
      </c>
      <c r="J1757" s="15" t="s">
        <v>5</v>
      </c>
      <c r="K1757" s="15" t="s">
        <v>6</v>
      </c>
      <c r="L1757" s="17" t="s">
        <v>7</v>
      </c>
    </row>
    <row r="1758" spans="1:13" s="31" customFormat="1" ht="25.5" customHeight="1">
      <c r="A1758" s="23" t="s">
        <v>9</v>
      </c>
      <c r="B1758" s="24">
        <v>142</v>
      </c>
      <c r="C1758" s="24">
        <v>72</v>
      </c>
      <c r="D1758" s="24">
        <v>70</v>
      </c>
      <c r="E1758" s="25" t="s">
        <v>10</v>
      </c>
      <c r="F1758" s="24">
        <v>260</v>
      </c>
      <c r="G1758" s="24">
        <v>124</v>
      </c>
      <c r="H1758" s="24">
        <v>136</v>
      </c>
      <c r="I1758" s="25" t="s">
        <v>11</v>
      </c>
      <c r="J1758" s="24">
        <v>147</v>
      </c>
      <c r="K1758" s="24">
        <v>73</v>
      </c>
      <c r="L1758" s="24">
        <v>74</v>
      </c>
    </row>
    <row r="1759" spans="1:13" s="97" customFormat="1" ht="15.75" customHeight="1">
      <c r="A1759" s="32">
        <v>0</v>
      </c>
      <c r="B1759" s="33">
        <v>18</v>
      </c>
      <c r="C1759" s="34">
        <v>11</v>
      </c>
      <c r="D1759" s="34">
        <v>7</v>
      </c>
      <c r="E1759" s="35">
        <v>35</v>
      </c>
      <c r="F1759" s="33">
        <v>58</v>
      </c>
      <c r="G1759" s="34">
        <v>25</v>
      </c>
      <c r="H1759" s="34">
        <v>33</v>
      </c>
      <c r="I1759" s="35">
        <v>70</v>
      </c>
      <c r="J1759" s="33">
        <v>35</v>
      </c>
      <c r="K1759" s="34">
        <v>14</v>
      </c>
      <c r="L1759" s="34">
        <v>21</v>
      </c>
    </row>
    <row r="1760" spans="1:13" s="97" customFormat="1" ht="15.75" customHeight="1">
      <c r="A1760" s="32">
        <v>1</v>
      </c>
      <c r="B1760" s="33">
        <v>31</v>
      </c>
      <c r="C1760" s="34">
        <v>16</v>
      </c>
      <c r="D1760" s="34">
        <v>15</v>
      </c>
      <c r="E1760" s="35">
        <v>36</v>
      </c>
      <c r="F1760" s="33">
        <v>48</v>
      </c>
      <c r="G1760" s="34">
        <v>21</v>
      </c>
      <c r="H1760" s="34">
        <v>27</v>
      </c>
      <c r="I1760" s="35">
        <v>71</v>
      </c>
      <c r="J1760" s="33">
        <v>28</v>
      </c>
      <c r="K1760" s="34">
        <v>12</v>
      </c>
      <c r="L1760" s="34">
        <v>16</v>
      </c>
    </row>
    <row r="1761" spans="1:12" s="97" customFormat="1" ht="15.75" customHeight="1">
      <c r="A1761" s="32">
        <v>2</v>
      </c>
      <c r="B1761" s="33">
        <v>30</v>
      </c>
      <c r="C1761" s="34">
        <v>17</v>
      </c>
      <c r="D1761" s="34">
        <v>13</v>
      </c>
      <c r="E1761" s="35">
        <v>37</v>
      </c>
      <c r="F1761" s="33">
        <v>46</v>
      </c>
      <c r="G1761" s="34">
        <v>21</v>
      </c>
      <c r="H1761" s="34">
        <v>25</v>
      </c>
      <c r="I1761" s="35">
        <v>72</v>
      </c>
      <c r="J1761" s="33">
        <v>22</v>
      </c>
      <c r="K1761" s="34">
        <v>11</v>
      </c>
      <c r="L1761" s="34">
        <v>11</v>
      </c>
    </row>
    <row r="1762" spans="1:12" s="97" customFormat="1" ht="15.75" customHeight="1">
      <c r="A1762" s="32">
        <v>3</v>
      </c>
      <c r="B1762" s="33">
        <v>34</v>
      </c>
      <c r="C1762" s="34">
        <v>16</v>
      </c>
      <c r="D1762" s="34">
        <v>18</v>
      </c>
      <c r="E1762" s="35">
        <v>38</v>
      </c>
      <c r="F1762" s="33">
        <v>59</v>
      </c>
      <c r="G1762" s="34">
        <v>31</v>
      </c>
      <c r="H1762" s="34">
        <v>28</v>
      </c>
      <c r="I1762" s="35">
        <v>73</v>
      </c>
      <c r="J1762" s="33">
        <v>31</v>
      </c>
      <c r="K1762" s="34">
        <v>20</v>
      </c>
      <c r="L1762" s="34">
        <v>11</v>
      </c>
    </row>
    <row r="1763" spans="1:12" s="97" customFormat="1" ht="18" customHeight="1">
      <c r="A1763" s="40">
        <v>4</v>
      </c>
      <c r="B1763" s="41">
        <v>29</v>
      </c>
      <c r="C1763" s="42">
        <v>12</v>
      </c>
      <c r="D1763" s="42">
        <v>17</v>
      </c>
      <c r="E1763" s="43">
        <v>39</v>
      </c>
      <c r="F1763" s="44">
        <v>49</v>
      </c>
      <c r="G1763" s="42">
        <v>26</v>
      </c>
      <c r="H1763" s="42">
        <v>23</v>
      </c>
      <c r="I1763" s="43">
        <v>74</v>
      </c>
      <c r="J1763" s="44">
        <v>31</v>
      </c>
      <c r="K1763" s="42">
        <v>16</v>
      </c>
      <c r="L1763" s="42">
        <v>15</v>
      </c>
    </row>
    <row r="1764" spans="1:12" s="31" customFormat="1" ht="25.5" customHeight="1">
      <c r="A1764" s="23" t="s">
        <v>13</v>
      </c>
      <c r="B1764" s="24">
        <v>188</v>
      </c>
      <c r="C1764" s="24">
        <v>87</v>
      </c>
      <c r="D1764" s="24">
        <v>101</v>
      </c>
      <c r="E1764" s="25" t="s">
        <v>14</v>
      </c>
      <c r="F1764" s="24">
        <v>323</v>
      </c>
      <c r="G1764" s="24">
        <v>169</v>
      </c>
      <c r="H1764" s="24">
        <v>154</v>
      </c>
      <c r="I1764" s="25" t="s">
        <v>15</v>
      </c>
      <c r="J1764" s="24">
        <v>127</v>
      </c>
      <c r="K1764" s="24">
        <v>61</v>
      </c>
      <c r="L1764" s="24">
        <v>66</v>
      </c>
    </row>
    <row r="1765" spans="1:12" s="97" customFormat="1" ht="15.75" customHeight="1">
      <c r="A1765" s="32">
        <v>5</v>
      </c>
      <c r="B1765" s="33">
        <v>39</v>
      </c>
      <c r="C1765" s="34">
        <v>21</v>
      </c>
      <c r="D1765" s="34">
        <v>18</v>
      </c>
      <c r="E1765" s="35">
        <v>40</v>
      </c>
      <c r="F1765" s="33">
        <v>54</v>
      </c>
      <c r="G1765" s="34">
        <v>36</v>
      </c>
      <c r="H1765" s="34">
        <v>18</v>
      </c>
      <c r="I1765" s="35">
        <v>75</v>
      </c>
      <c r="J1765" s="33">
        <v>32</v>
      </c>
      <c r="K1765" s="34">
        <v>18</v>
      </c>
      <c r="L1765" s="34">
        <v>14</v>
      </c>
    </row>
    <row r="1766" spans="1:12" s="97" customFormat="1" ht="15.75" customHeight="1">
      <c r="A1766" s="32">
        <v>6</v>
      </c>
      <c r="B1766" s="33">
        <v>33</v>
      </c>
      <c r="C1766" s="34">
        <v>13</v>
      </c>
      <c r="D1766" s="34">
        <v>20</v>
      </c>
      <c r="E1766" s="35">
        <v>41</v>
      </c>
      <c r="F1766" s="33">
        <v>70</v>
      </c>
      <c r="G1766" s="34">
        <v>35</v>
      </c>
      <c r="H1766" s="34">
        <v>35</v>
      </c>
      <c r="I1766" s="35">
        <v>76</v>
      </c>
      <c r="J1766" s="33">
        <v>35</v>
      </c>
      <c r="K1766" s="34">
        <v>18</v>
      </c>
      <c r="L1766" s="34">
        <v>17</v>
      </c>
    </row>
    <row r="1767" spans="1:12" s="97" customFormat="1" ht="15.75" customHeight="1">
      <c r="A1767" s="32">
        <v>7</v>
      </c>
      <c r="B1767" s="33">
        <v>42</v>
      </c>
      <c r="C1767" s="34">
        <v>16</v>
      </c>
      <c r="D1767" s="34">
        <v>26</v>
      </c>
      <c r="E1767" s="35">
        <v>42</v>
      </c>
      <c r="F1767" s="33">
        <v>62</v>
      </c>
      <c r="G1767" s="34">
        <v>26</v>
      </c>
      <c r="H1767" s="34">
        <v>36</v>
      </c>
      <c r="I1767" s="35">
        <v>77</v>
      </c>
      <c r="J1767" s="33">
        <v>23</v>
      </c>
      <c r="K1767" s="34">
        <v>14</v>
      </c>
      <c r="L1767" s="34">
        <v>9</v>
      </c>
    </row>
    <row r="1768" spans="1:12" s="97" customFormat="1" ht="15.75" customHeight="1">
      <c r="A1768" s="32">
        <v>8</v>
      </c>
      <c r="B1768" s="33">
        <v>40</v>
      </c>
      <c r="C1768" s="34">
        <v>17</v>
      </c>
      <c r="D1768" s="34">
        <v>23</v>
      </c>
      <c r="E1768" s="35">
        <v>43</v>
      </c>
      <c r="F1768" s="33">
        <v>64</v>
      </c>
      <c r="G1768" s="34">
        <v>33</v>
      </c>
      <c r="H1768" s="34">
        <v>31</v>
      </c>
      <c r="I1768" s="35">
        <v>78</v>
      </c>
      <c r="J1768" s="33">
        <v>18</v>
      </c>
      <c r="K1768" s="34">
        <v>4</v>
      </c>
      <c r="L1768" s="34">
        <v>14</v>
      </c>
    </row>
    <row r="1769" spans="1:12" s="97" customFormat="1" ht="18" customHeight="1">
      <c r="A1769" s="40">
        <v>9</v>
      </c>
      <c r="B1769" s="44">
        <v>34</v>
      </c>
      <c r="C1769" s="42">
        <v>20</v>
      </c>
      <c r="D1769" s="42">
        <v>14</v>
      </c>
      <c r="E1769" s="43">
        <v>44</v>
      </c>
      <c r="F1769" s="44">
        <v>73</v>
      </c>
      <c r="G1769" s="42">
        <v>39</v>
      </c>
      <c r="H1769" s="42">
        <v>34</v>
      </c>
      <c r="I1769" s="43">
        <v>79</v>
      </c>
      <c r="J1769" s="44">
        <v>19</v>
      </c>
      <c r="K1769" s="42">
        <v>7</v>
      </c>
      <c r="L1769" s="42">
        <v>12</v>
      </c>
    </row>
    <row r="1770" spans="1:12" s="31" customFormat="1" ht="25.5" customHeight="1">
      <c r="A1770" s="23" t="s">
        <v>23</v>
      </c>
      <c r="B1770" s="24">
        <v>213</v>
      </c>
      <c r="C1770" s="24">
        <v>118</v>
      </c>
      <c r="D1770" s="24">
        <v>95</v>
      </c>
      <c r="E1770" s="25" t="s">
        <v>24</v>
      </c>
      <c r="F1770" s="24">
        <v>392</v>
      </c>
      <c r="G1770" s="24">
        <v>208</v>
      </c>
      <c r="H1770" s="24">
        <v>184</v>
      </c>
      <c r="I1770" s="25" t="s">
        <v>25</v>
      </c>
      <c r="J1770" s="24">
        <v>68</v>
      </c>
      <c r="K1770" s="24">
        <v>32</v>
      </c>
      <c r="L1770" s="24">
        <v>36</v>
      </c>
    </row>
    <row r="1771" spans="1:12" s="97" customFormat="1" ht="15.75" customHeight="1">
      <c r="A1771" s="32">
        <v>10</v>
      </c>
      <c r="B1771" s="33">
        <v>42</v>
      </c>
      <c r="C1771" s="34">
        <v>27</v>
      </c>
      <c r="D1771" s="34">
        <v>15</v>
      </c>
      <c r="E1771" s="35">
        <v>45</v>
      </c>
      <c r="F1771" s="33">
        <v>91</v>
      </c>
      <c r="G1771" s="34">
        <v>43</v>
      </c>
      <c r="H1771" s="34">
        <v>48</v>
      </c>
      <c r="I1771" s="35">
        <v>80</v>
      </c>
      <c r="J1771" s="33">
        <v>22</v>
      </c>
      <c r="K1771" s="34">
        <v>11</v>
      </c>
      <c r="L1771" s="34">
        <v>11</v>
      </c>
    </row>
    <row r="1772" spans="1:12" s="97" customFormat="1" ht="15.75" customHeight="1">
      <c r="A1772" s="32">
        <v>11</v>
      </c>
      <c r="B1772" s="33">
        <v>45</v>
      </c>
      <c r="C1772" s="34">
        <v>24</v>
      </c>
      <c r="D1772" s="34">
        <v>21</v>
      </c>
      <c r="E1772" s="35">
        <v>46</v>
      </c>
      <c r="F1772" s="33">
        <v>86</v>
      </c>
      <c r="G1772" s="34">
        <v>44</v>
      </c>
      <c r="H1772" s="34">
        <v>42</v>
      </c>
      <c r="I1772" s="35">
        <v>81</v>
      </c>
      <c r="J1772" s="33">
        <v>12</v>
      </c>
      <c r="K1772" s="34">
        <v>8</v>
      </c>
      <c r="L1772" s="34">
        <v>4</v>
      </c>
    </row>
    <row r="1773" spans="1:12" s="97" customFormat="1" ht="15.75" customHeight="1">
      <c r="A1773" s="32">
        <v>12</v>
      </c>
      <c r="B1773" s="33">
        <v>35</v>
      </c>
      <c r="C1773" s="34">
        <v>17</v>
      </c>
      <c r="D1773" s="34">
        <v>18</v>
      </c>
      <c r="E1773" s="35">
        <v>47</v>
      </c>
      <c r="F1773" s="33">
        <v>71</v>
      </c>
      <c r="G1773" s="34">
        <v>34</v>
      </c>
      <c r="H1773" s="34">
        <v>37</v>
      </c>
      <c r="I1773" s="35">
        <v>82</v>
      </c>
      <c r="J1773" s="33">
        <v>13</v>
      </c>
      <c r="K1773" s="34">
        <v>7</v>
      </c>
      <c r="L1773" s="34">
        <v>6</v>
      </c>
    </row>
    <row r="1774" spans="1:12" s="97" customFormat="1" ht="15.75" customHeight="1">
      <c r="A1774" s="32">
        <v>13</v>
      </c>
      <c r="B1774" s="33">
        <v>53</v>
      </c>
      <c r="C1774" s="34">
        <v>30</v>
      </c>
      <c r="D1774" s="34">
        <v>23</v>
      </c>
      <c r="E1774" s="35">
        <v>48</v>
      </c>
      <c r="F1774" s="33">
        <v>75</v>
      </c>
      <c r="G1774" s="34">
        <v>47</v>
      </c>
      <c r="H1774" s="34">
        <v>28</v>
      </c>
      <c r="I1774" s="35">
        <v>83</v>
      </c>
      <c r="J1774" s="33">
        <v>11</v>
      </c>
      <c r="K1774" s="34">
        <v>3</v>
      </c>
      <c r="L1774" s="34">
        <v>8</v>
      </c>
    </row>
    <row r="1775" spans="1:12" s="97" customFormat="1" ht="18" customHeight="1">
      <c r="A1775" s="40">
        <v>14</v>
      </c>
      <c r="B1775" s="44">
        <v>38</v>
      </c>
      <c r="C1775" s="42">
        <v>20</v>
      </c>
      <c r="D1775" s="42">
        <v>18</v>
      </c>
      <c r="E1775" s="43">
        <v>49</v>
      </c>
      <c r="F1775" s="44">
        <v>69</v>
      </c>
      <c r="G1775" s="42">
        <v>40</v>
      </c>
      <c r="H1775" s="42">
        <v>29</v>
      </c>
      <c r="I1775" s="43">
        <v>84</v>
      </c>
      <c r="J1775" s="44">
        <v>10</v>
      </c>
      <c r="K1775" s="42">
        <v>3</v>
      </c>
      <c r="L1775" s="42">
        <v>7</v>
      </c>
    </row>
    <row r="1776" spans="1:12" s="31" customFormat="1" ht="25.5" customHeight="1">
      <c r="A1776" s="23" t="s">
        <v>26</v>
      </c>
      <c r="B1776" s="24">
        <v>241</v>
      </c>
      <c r="C1776" s="24">
        <v>123</v>
      </c>
      <c r="D1776" s="24">
        <v>118</v>
      </c>
      <c r="E1776" s="25" t="s">
        <v>27</v>
      </c>
      <c r="F1776" s="24">
        <v>261</v>
      </c>
      <c r="G1776" s="24">
        <v>136</v>
      </c>
      <c r="H1776" s="24">
        <v>125</v>
      </c>
      <c r="I1776" s="25" t="s">
        <v>28</v>
      </c>
      <c r="J1776" s="24">
        <v>34</v>
      </c>
      <c r="K1776" s="24">
        <v>11</v>
      </c>
      <c r="L1776" s="24">
        <v>23</v>
      </c>
    </row>
    <row r="1777" spans="1:12" s="97" customFormat="1" ht="15.75" customHeight="1">
      <c r="A1777" s="32">
        <v>15</v>
      </c>
      <c r="B1777" s="33">
        <v>50</v>
      </c>
      <c r="C1777" s="34">
        <v>32</v>
      </c>
      <c r="D1777" s="34">
        <v>18</v>
      </c>
      <c r="E1777" s="35">
        <v>50</v>
      </c>
      <c r="F1777" s="33">
        <v>68</v>
      </c>
      <c r="G1777" s="34">
        <v>35</v>
      </c>
      <c r="H1777" s="34">
        <v>33</v>
      </c>
      <c r="I1777" s="35">
        <v>85</v>
      </c>
      <c r="J1777" s="33">
        <v>11</v>
      </c>
      <c r="K1777" s="34">
        <v>4</v>
      </c>
      <c r="L1777" s="34">
        <v>7</v>
      </c>
    </row>
    <row r="1778" spans="1:12" s="97" customFormat="1" ht="15.75" customHeight="1">
      <c r="A1778" s="32">
        <v>16</v>
      </c>
      <c r="B1778" s="33">
        <v>46</v>
      </c>
      <c r="C1778" s="34">
        <v>20</v>
      </c>
      <c r="D1778" s="34">
        <v>26</v>
      </c>
      <c r="E1778" s="35">
        <v>51</v>
      </c>
      <c r="F1778" s="33">
        <v>36</v>
      </c>
      <c r="G1778" s="34">
        <v>16</v>
      </c>
      <c r="H1778" s="34">
        <v>20</v>
      </c>
      <c r="I1778" s="35">
        <v>86</v>
      </c>
      <c r="J1778" s="33">
        <v>6</v>
      </c>
      <c r="K1778" s="34">
        <v>1</v>
      </c>
      <c r="L1778" s="34">
        <v>5</v>
      </c>
    </row>
    <row r="1779" spans="1:12" s="97" customFormat="1" ht="15.75" customHeight="1">
      <c r="A1779" s="32">
        <v>17</v>
      </c>
      <c r="B1779" s="33">
        <v>49</v>
      </c>
      <c r="C1779" s="34">
        <v>24</v>
      </c>
      <c r="D1779" s="34">
        <v>25</v>
      </c>
      <c r="E1779" s="35">
        <v>52</v>
      </c>
      <c r="F1779" s="33">
        <v>57</v>
      </c>
      <c r="G1779" s="34">
        <v>30</v>
      </c>
      <c r="H1779" s="34">
        <v>27</v>
      </c>
      <c r="I1779" s="35">
        <v>87</v>
      </c>
      <c r="J1779" s="33">
        <v>7</v>
      </c>
      <c r="K1779" s="34">
        <v>4</v>
      </c>
      <c r="L1779" s="34">
        <v>3</v>
      </c>
    </row>
    <row r="1780" spans="1:12" s="97" customFormat="1" ht="15.75" customHeight="1">
      <c r="A1780" s="32">
        <v>18</v>
      </c>
      <c r="B1780" s="33">
        <v>54</v>
      </c>
      <c r="C1780" s="34">
        <v>27</v>
      </c>
      <c r="D1780" s="34">
        <v>27</v>
      </c>
      <c r="E1780" s="35">
        <v>53</v>
      </c>
      <c r="F1780" s="33">
        <v>51</v>
      </c>
      <c r="G1780" s="34">
        <v>24</v>
      </c>
      <c r="H1780" s="34">
        <v>27</v>
      </c>
      <c r="I1780" s="35">
        <v>88</v>
      </c>
      <c r="J1780" s="33">
        <v>4</v>
      </c>
      <c r="K1780" s="34">
        <v>0</v>
      </c>
      <c r="L1780" s="34">
        <v>4</v>
      </c>
    </row>
    <row r="1781" spans="1:12" s="97" customFormat="1" ht="18" customHeight="1">
      <c r="A1781" s="40">
        <v>19</v>
      </c>
      <c r="B1781" s="44">
        <v>42</v>
      </c>
      <c r="C1781" s="42">
        <v>20</v>
      </c>
      <c r="D1781" s="42">
        <v>22</v>
      </c>
      <c r="E1781" s="43">
        <v>54</v>
      </c>
      <c r="F1781" s="44">
        <v>49</v>
      </c>
      <c r="G1781" s="42">
        <v>31</v>
      </c>
      <c r="H1781" s="42">
        <v>18</v>
      </c>
      <c r="I1781" s="43">
        <v>89</v>
      </c>
      <c r="J1781" s="44">
        <v>6</v>
      </c>
      <c r="K1781" s="42">
        <v>2</v>
      </c>
      <c r="L1781" s="42">
        <v>4</v>
      </c>
    </row>
    <row r="1782" spans="1:12" s="31" customFormat="1" ht="25.5" customHeight="1">
      <c r="A1782" s="23" t="s">
        <v>29</v>
      </c>
      <c r="B1782" s="24">
        <v>199</v>
      </c>
      <c r="C1782" s="24">
        <v>111</v>
      </c>
      <c r="D1782" s="24">
        <v>88</v>
      </c>
      <c r="E1782" s="25" t="s">
        <v>30</v>
      </c>
      <c r="F1782" s="24">
        <v>239</v>
      </c>
      <c r="G1782" s="24">
        <v>113</v>
      </c>
      <c r="H1782" s="24">
        <v>126</v>
      </c>
      <c r="I1782" s="25" t="s">
        <v>31</v>
      </c>
      <c r="J1782" s="24">
        <v>17</v>
      </c>
      <c r="K1782" s="24">
        <v>3</v>
      </c>
      <c r="L1782" s="24">
        <v>14</v>
      </c>
    </row>
    <row r="1783" spans="1:12" s="97" customFormat="1" ht="15.75" customHeight="1">
      <c r="A1783" s="32">
        <v>20</v>
      </c>
      <c r="B1783" s="33">
        <v>46</v>
      </c>
      <c r="C1783" s="34">
        <v>22</v>
      </c>
      <c r="D1783" s="34">
        <v>24</v>
      </c>
      <c r="E1783" s="35">
        <v>55</v>
      </c>
      <c r="F1783" s="33">
        <v>50</v>
      </c>
      <c r="G1783" s="34">
        <v>27</v>
      </c>
      <c r="H1783" s="34">
        <v>23</v>
      </c>
      <c r="I1783" s="35">
        <v>90</v>
      </c>
      <c r="J1783" s="33">
        <v>6</v>
      </c>
      <c r="K1783" s="34">
        <v>0</v>
      </c>
      <c r="L1783" s="34">
        <v>6</v>
      </c>
    </row>
    <row r="1784" spans="1:12" s="97" customFormat="1" ht="15.75" customHeight="1">
      <c r="A1784" s="32">
        <v>21</v>
      </c>
      <c r="B1784" s="33">
        <v>48</v>
      </c>
      <c r="C1784" s="34">
        <v>23</v>
      </c>
      <c r="D1784" s="34">
        <v>25</v>
      </c>
      <c r="E1784" s="35">
        <v>56</v>
      </c>
      <c r="F1784" s="33">
        <v>42</v>
      </c>
      <c r="G1784" s="34">
        <v>21</v>
      </c>
      <c r="H1784" s="34">
        <v>21</v>
      </c>
      <c r="I1784" s="35">
        <v>91</v>
      </c>
      <c r="J1784" s="33">
        <v>2</v>
      </c>
      <c r="K1784" s="34">
        <v>1</v>
      </c>
      <c r="L1784" s="34">
        <v>1</v>
      </c>
    </row>
    <row r="1785" spans="1:12" s="97" customFormat="1" ht="15.75" customHeight="1">
      <c r="A1785" s="32">
        <v>22</v>
      </c>
      <c r="B1785" s="33">
        <v>37</v>
      </c>
      <c r="C1785" s="34">
        <v>22</v>
      </c>
      <c r="D1785" s="34">
        <v>15</v>
      </c>
      <c r="E1785" s="35">
        <v>57</v>
      </c>
      <c r="F1785" s="33">
        <v>46</v>
      </c>
      <c r="G1785" s="34">
        <v>18</v>
      </c>
      <c r="H1785" s="34">
        <v>28</v>
      </c>
      <c r="I1785" s="35">
        <v>92</v>
      </c>
      <c r="J1785" s="33">
        <v>5</v>
      </c>
      <c r="K1785" s="34">
        <v>1</v>
      </c>
      <c r="L1785" s="34">
        <v>4</v>
      </c>
    </row>
    <row r="1786" spans="1:12" s="97" customFormat="1" ht="15.75" customHeight="1">
      <c r="A1786" s="32">
        <v>23</v>
      </c>
      <c r="B1786" s="33">
        <v>35</v>
      </c>
      <c r="C1786" s="34">
        <v>24</v>
      </c>
      <c r="D1786" s="34">
        <v>11</v>
      </c>
      <c r="E1786" s="35">
        <v>58</v>
      </c>
      <c r="F1786" s="33">
        <v>50</v>
      </c>
      <c r="G1786" s="34">
        <v>23</v>
      </c>
      <c r="H1786" s="34">
        <v>27</v>
      </c>
      <c r="I1786" s="35">
        <v>93</v>
      </c>
      <c r="J1786" s="33">
        <v>3</v>
      </c>
      <c r="K1786" s="34">
        <v>1</v>
      </c>
      <c r="L1786" s="34">
        <v>2</v>
      </c>
    </row>
    <row r="1787" spans="1:12" s="97" customFormat="1" ht="18" customHeight="1">
      <c r="A1787" s="40">
        <v>24</v>
      </c>
      <c r="B1787" s="44">
        <v>33</v>
      </c>
      <c r="C1787" s="42">
        <v>20</v>
      </c>
      <c r="D1787" s="42">
        <v>13</v>
      </c>
      <c r="E1787" s="43">
        <v>59</v>
      </c>
      <c r="F1787" s="44">
        <v>51</v>
      </c>
      <c r="G1787" s="42">
        <v>24</v>
      </c>
      <c r="H1787" s="42">
        <v>27</v>
      </c>
      <c r="I1787" s="43">
        <v>94</v>
      </c>
      <c r="J1787" s="44">
        <v>1</v>
      </c>
      <c r="K1787" s="42">
        <v>0</v>
      </c>
      <c r="L1787" s="42">
        <v>1</v>
      </c>
    </row>
    <row r="1788" spans="1:12" s="31" customFormat="1" ht="25.5" customHeight="1">
      <c r="A1788" s="23" t="s">
        <v>32</v>
      </c>
      <c r="B1788" s="24">
        <v>179</v>
      </c>
      <c r="C1788" s="24">
        <v>107</v>
      </c>
      <c r="D1788" s="24">
        <v>72</v>
      </c>
      <c r="E1788" s="25" t="s">
        <v>33</v>
      </c>
      <c r="F1788" s="24">
        <v>155</v>
      </c>
      <c r="G1788" s="24">
        <v>92</v>
      </c>
      <c r="H1788" s="24">
        <v>63</v>
      </c>
      <c r="I1788" s="64" t="s">
        <v>34</v>
      </c>
      <c r="J1788" s="24">
        <v>3</v>
      </c>
      <c r="K1788" s="24">
        <v>0</v>
      </c>
      <c r="L1788" s="24">
        <v>3</v>
      </c>
    </row>
    <row r="1789" spans="1:12" s="97" customFormat="1" ht="15.75" customHeight="1">
      <c r="A1789" s="32">
        <v>25</v>
      </c>
      <c r="B1789" s="33">
        <v>40</v>
      </c>
      <c r="C1789" s="34">
        <v>28</v>
      </c>
      <c r="D1789" s="34">
        <v>12</v>
      </c>
      <c r="E1789" s="35">
        <v>60</v>
      </c>
      <c r="F1789" s="33">
        <v>31</v>
      </c>
      <c r="G1789" s="34">
        <v>17</v>
      </c>
      <c r="H1789" s="34">
        <v>14</v>
      </c>
      <c r="I1789" s="35">
        <v>95</v>
      </c>
      <c r="J1789" s="33">
        <v>0</v>
      </c>
      <c r="K1789" s="34">
        <v>0</v>
      </c>
      <c r="L1789" s="34">
        <v>0</v>
      </c>
    </row>
    <row r="1790" spans="1:12" s="97" customFormat="1" ht="15.75" customHeight="1">
      <c r="A1790" s="32">
        <v>26</v>
      </c>
      <c r="B1790" s="33">
        <v>35</v>
      </c>
      <c r="C1790" s="34">
        <v>22</v>
      </c>
      <c r="D1790" s="34">
        <v>13</v>
      </c>
      <c r="E1790" s="35">
        <v>61</v>
      </c>
      <c r="F1790" s="33">
        <v>31</v>
      </c>
      <c r="G1790" s="34">
        <v>21</v>
      </c>
      <c r="H1790" s="34">
        <v>10</v>
      </c>
      <c r="I1790" s="35">
        <v>96</v>
      </c>
      <c r="J1790" s="33">
        <v>1</v>
      </c>
      <c r="K1790" s="34">
        <v>0</v>
      </c>
      <c r="L1790" s="34">
        <v>1</v>
      </c>
    </row>
    <row r="1791" spans="1:12" s="97" customFormat="1" ht="15.75" customHeight="1">
      <c r="A1791" s="32">
        <v>27</v>
      </c>
      <c r="B1791" s="33">
        <v>44</v>
      </c>
      <c r="C1791" s="34">
        <v>26</v>
      </c>
      <c r="D1791" s="34">
        <v>18</v>
      </c>
      <c r="E1791" s="35">
        <v>62</v>
      </c>
      <c r="F1791" s="33">
        <v>29</v>
      </c>
      <c r="G1791" s="34">
        <v>17</v>
      </c>
      <c r="H1791" s="34">
        <v>12</v>
      </c>
      <c r="I1791" s="35">
        <v>97</v>
      </c>
      <c r="J1791" s="33">
        <v>1</v>
      </c>
      <c r="K1791" s="34">
        <v>0</v>
      </c>
      <c r="L1791" s="34">
        <v>1</v>
      </c>
    </row>
    <row r="1792" spans="1:12" s="97" customFormat="1" ht="15.75" customHeight="1">
      <c r="A1792" s="32">
        <v>28</v>
      </c>
      <c r="B1792" s="33">
        <v>30</v>
      </c>
      <c r="C1792" s="34">
        <v>13</v>
      </c>
      <c r="D1792" s="34">
        <v>17</v>
      </c>
      <c r="E1792" s="35">
        <v>63</v>
      </c>
      <c r="F1792" s="33">
        <v>34</v>
      </c>
      <c r="G1792" s="34">
        <v>22</v>
      </c>
      <c r="H1792" s="34">
        <v>12</v>
      </c>
      <c r="I1792" s="35">
        <v>98</v>
      </c>
      <c r="J1792" s="33">
        <v>0</v>
      </c>
      <c r="K1792" s="34">
        <v>0</v>
      </c>
      <c r="L1792" s="34">
        <v>0</v>
      </c>
    </row>
    <row r="1793" spans="1:13" s="97" customFormat="1" ht="18" customHeight="1">
      <c r="A1793" s="40">
        <v>29</v>
      </c>
      <c r="B1793" s="44">
        <v>30</v>
      </c>
      <c r="C1793" s="42">
        <v>18</v>
      </c>
      <c r="D1793" s="42">
        <v>12</v>
      </c>
      <c r="E1793" s="43">
        <v>64</v>
      </c>
      <c r="F1793" s="44">
        <v>30</v>
      </c>
      <c r="G1793" s="42">
        <v>15</v>
      </c>
      <c r="H1793" s="42">
        <v>15</v>
      </c>
      <c r="I1793" s="35">
        <v>99</v>
      </c>
      <c r="J1793" s="33">
        <v>0</v>
      </c>
      <c r="K1793" s="34">
        <v>0</v>
      </c>
      <c r="L1793" s="34">
        <v>0</v>
      </c>
    </row>
    <row r="1794" spans="1:13" s="31" customFormat="1" ht="25.5" customHeight="1">
      <c r="A1794" s="23" t="s">
        <v>35</v>
      </c>
      <c r="B1794" s="24">
        <v>203</v>
      </c>
      <c r="C1794" s="24">
        <v>103</v>
      </c>
      <c r="D1794" s="24">
        <v>100</v>
      </c>
      <c r="E1794" s="25" t="s">
        <v>36</v>
      </c>
      <c r="F1794" s="24">
        <v>216</v>
      </c>
      <c r="G1794" s="24">
        <v>104</v>
      </c>
      <c r="H1794" s="24">
        <v>112</v>
      </c>
      <c r="I1794" s="68">
        <v>100</v>
      </c>
      <c r="J1794" s="69">
        <v>0</v>
      </c>
      <c r="K1794" s="70">
        <v>0</v>
      </c>
      <c r="L1794" s="70">
        <v>0</v>
      </c>
    </row>
    <row r="1795" spans="1:13" s="97" customFormat="1" ht="15.75" customHeight="1">
      <c r="A1795" s="32">
        <v>30</v>
      </c>
      <c r="B1795" s="33">
        <v>39</v>
      </c>
      <c r="C1795" s="34">
        <v>23</v>
      </c>
      <c r="D1795" s="34">
        <v>16</v>
      </c>
      <c r="E1795" s="35">
        <v>65</v>
      </c>
      <c r="F1795" s="33">
        <v>40</v>
      </c>
      <c r="G1795" s="34">
        <v>16</v>
      </c>
      <c r="H1795" s="34">
        <v>24</v>
      </c>
      <c r="I1795" s="35">
        <v>101</v>
      </c>
      <c r="J1795" s="33">
        <v>0</v>
      </c>
      <c r="K1795" s="34">
        <v>0</v>
      </c>
      <c r="L1795" s="34">
        <v>0</v>
      </c>
    </row>
    <row r="1796" spans="1:13" s="97" customFormat="1" ht="15.75" customHeight="1">
      <c r="A1796" s="32">
        <v>31</v>
      </c>
      <c r="B1796" s="33">
        <v>39</v>
      </c>
      <c r="C1796" s="34">
        <v>21</v>
      </c>
      <c r="D1796" s="34">
        <v>18</v>
      </c>
      <c r="E1796" s="35">
        <v>66</v>
      </c>
      <c r="F1796" s="33">
        <v>36</v>
      </c>
      <c r="G1796" s="34">
        <v>14</v>
      </c>
      <c r="H1796" s="34">
        <v>22</v>
      </c>
      <c r="I1796" s="35">
        <v>102</v>
      </c>
      <c r="J1796" s="33">
        <v>0</v>
      </c>
      <c r="K1796" s="34">
        <v>0</v>
      </c>
      <c r="L1796" s="34">
        <v>0</v>
      </c>
    </row>
    <row r="1797" spans="1:13" s="97" customFormat="1" ht="15.75" customHeight="1">
      <c r="A1797" s="32">
        <v>32</v>
      </c>
      <c r="B1797" s="33">
        <v>41</v>
      </c>
      <c r="C1797" s="34">
        <v>19</v>
      </c>
      <c r="D1797" s="34">
        <v>22</v>
      </c>
      <c r="E1797" s="35">
        <v>67</v>
      </c>
      <c r="F1797" s="33">
        <v>46</v>
      </c>
      <c r="G1797" s="34">
        <v>23</v>
      </c>
      <c r="H1797" s="34">
        <v>23</v>
      </c>
      <c r="I1797" s="35">
        <v>103</v>
      </c>
      <c r="J1797" s="33">
        <v>1</v>
      </c>
      <c r="K1797" s="34">
        <v>0</v>
      </c>
      <c r="L1797" s="34">
        <v>1</v>
      </c>
    </row>
    <row r="1798" spans="1:13" s="97" customFormat="1" ht="15.75" customHeight="1">
      <c r="A1798" s="32">
        <v>33</v>
      </c>
      <c r="B1798" s="33">
        <v>38</v>
      </c>
      <c r="C1798" s="34">
        <v>15</v>
      </c>
      <c r="D1798" s="34">
        <v>23</v>
      </c>
      <c r="E1798" s="35">
        <v>68</v>
      </c>
      <c r="F1798" s="33">
        <v>53</v>
      </c>
      <c r="G1798" s="34">
        <v>29</v>
      </c>
      <c r="H1798" s="34">
        <v>24</v>
      </c>
      <c r="I1798" s="72" t="s">
        <v>37</v>
      </c>
      <c r="J1798" s="44">
        <v>0</v>
      </c>
      <c r="K1798" s="42">
        <v>0</v>
      </c>
      <c r="L1798" s="42">
        <v>0</v>
      </c>
    </row>
    <row r="1799" spans="1:13" s="97" customFormat="1" ht="21" customHeight="1" thickBot="1">
      <c r="A1799" s="74">
        <v>34</v>
      </c>
      <c r="B1799" s="33">
        <v>46</v>
      </c>
      <c r="C1799" s="34">
        <v>25</v>
      </c>
      <c r="D1799" s="34">
        <v>21</v>
      </c>
      <c r="E1799" s="35">
        <v>69</v>
      </c>
      <c r="F1799" s="33">
        <v>41</v>
      </c>
      <c r="G1799" s="34">
        <v>22</v>
      </c>
      <c r="H1799" s="34">
        <v>19</v>
      </c>
      <c r="I1799" s="75" t="s">
        <v>8</v>
      </c>
      <c r="J1799" s="69">
        <v>3607</v>
      </c>
      <c r="K1799" s="69">
        <v>1847</v>
      </c>
      <c r="L1799" s="69">
        <v>1760</v>
      </c>
    </row>
    <row r="1800" spans="1:13" s="106" customFormat="1" ht="24" customHeight="1" thickTop="1" thickBot="1">
      <c r="A1800" s="81" t="s">
        <v>38</v>
      </c>
      <c r="B1800" s="82">
        <v>543</v>
      </c>
      <c r="C1800" s="83">
        <v>277</v>
      </c>
      <c r="D1800" s="83">
        <v>266</v>
      </c>
      <c r="E1800" s="84" t="s">
        <v>39</v>
      </c>
      <c r="F1800" s="83">
        <v>2452</v>
      </c>
      <c r="G1800" s="83">
        <v>1286</v>
      </c>
      <c r="H1800" s="83">
        <v>1166</v>
      </c>
      <c r="I1800" s="85" t="s">
        <v>40</v>
      </c>
      <c r="J1800" s="83">
        <v>612</v>
      </c>
      <c r="K1800" s="83">
        <v>284</v>
      </c>
      <c r="L1800" s="83">
        <v>328</v>
      </c>
    </row>
    <row r="1801" spans="1:13" s="13" customFormat="1" ht="24" customHeight="1" thickBot="1">
      <c r="A1801" s="1"/>
      <c r="B1801" s="2" t="s">
        <v>221</v>
      </c>
      <c r="C1801" s="3"/>
      <c r="D1801" s="4"/>
      <c r="E1801" s="5"/>
      <c r="F1801" s="6"/>
      <c r="G1801" s="96" t="s">
        <v>238</v>
      </c>
      <c r="H1801" s="6"/>
      <c r="I1801" s="5"/>
      <c r="J1801" s="6"/>
      <c r="K1801" s="107" t="s">
        <v>156</v>
      </c>
      <c r="L1801" s="9"/>
      <c r="M1801" s="97" t="s">
        <v>289</v>
      </c>
    </row>
    <row r="1802" spans="1:13" s="22" customFormat="1" ht="21" customHeight="1">
      <c r="A1802" s="14" t="s">
        <v>4</v>
      </c>
      <c r="B1802" s="15" t="s">
        <v>5</v>
      </c>
      <c r="C1802" s="15" t="s">
        <v>6</v>
      </c>
      <c r="D1802" s="16" t="s">
        <v>7</v>
      </c>
      <c r="E1802" s="14" t="s">
        <v>4</v>
      </c>
      <c r="F1802" s="15" t="s">
        <v>5</v>
      </c>
      <c r="G1802" s="15" t="s">
        <v>6</v>
      </c>
      <c r="H1802" s="16" t="s">
        <v>7</v>
      </c>
      <c r="I1802" s="14" t="s">
        <v>4</v>
      </c>
      <c r="J1802" s="15" t="s">
        <v>5</v>
      </c>
      <c r="K1802" s="15" t="s">
        <v>6</v>
      </c>
      <c r="L1802" s="17" t="s">
        <v>7</v>
      </c>
    </row>
    <row r="1803" spans="1:13" s="31" customFormat="1" ht="25.5" customHeight="1">
      <c r="A1803" s="23" t="s">
        <v>9</v>
      </c>
      <c r="B1803" s="24">
        <v>146</v>
      </c>
      <c r="C1803" s="24">
        <v>67</v>
      </c>
      <c r="D1803" s="24">
        <v>79</v>
      </c>
      <c r="E1803" s="25" t="s">
        <v>10</v>
      </c>
      <c r="F1803" s="24">
        <v>194</v>
      </c>
      <c r="G1803" s="24">
        <v>91</v>
      </c>
      <c r="H1803" s="24">
        <v>103</v>
      </c>
      <c r="I1803" s="25" t="s">
        <v>11</v>
      </c>
      <c r="J1803" s="24">
        <v>118</v>
      </c>
      <c r="K1803" s="24">
        <v>64</v>
      </c>
      <c r="L1803" s="24">
        <v>54</v>
      </c>
    </row>
    <row r="1804" spans="1:13" s="97" customFormat="1" ht="15.75" customHeight="1">
      <c r="A1804" s="32">
        <v>0</v>
      </c>
      <c r="B1804" s="33">
        <v>27</v>
      </c>
      <c r="C1804" s="34">
        <v>9</v>
      </c>
      <c r="D1804" s="34">
        <v>18</v>
      </c>
      <c r="E1804" s="35">
        <v>35</v>
      </c>
      <c r="F1804" s="33">
        <v>44</v>
      </c>
      <c r="G1804" s="34">
        <v>23</v>
      </c>
      <c r="H1804" s="34">
        <v>21</v>
      </c>
      <c r="I1804" s="35">
        <v>70</v>
      </c>
      <c r="J1804" s="33">
        <v>27</v>
      </c>
      <c r="K1804" s="34">
        <v>13</v>
      </c>
      <c r="L1804" s="34">
        <v>14</v>
      </c>
    </row>
    <row r="1805" spans="1:13" s="97" customFormat="1" ht="15.75" customHeight="1">
      <c r="A1805" s="32">
        <v>1</v>
      </c>
      <c r="B1805" s="33">
        <v>27</v>
      </c>
      <c r="C1805" s="34">
        <v>13</v>
      </c>
      <c r="D1805" s="34">
        <v>14</v>
      </c>
      <c r="E1805" s="35">
        <v>36</v>
      </c>
      <c r="F1805" s="33">
        <v>36</v>
      </c>
      <c r="G1805" s="34">
        <v>18</v>
      </c>
      <c r="H1805" s="34">
        <v>18</v>
      </c>
      <c r="I1805" s="35">
        <v>71</v>
      </c>
      <c r="J1805" s="33">
        <v>21</v>
      </c>
      <c r="K1805" s="34">
        <v>12</v>
      </c>
      <c r="L1805" s="34">
        <v>9</v>
      </c>
    </row>
    <row r="1806" spans="1:13" s="97" customFormat="1" ht="15.75" customHeight="1">
      <c r="A1806" s="32">
        <v>2</v>
      </c>
      <c r="B1806" s="33">
        <v>34</v>
      </c>
      <c r="C1806" s="34">
        <v>18</v>
      </c>
      <c r="D1806" s="34">
        <v>16</v>
      </c>
      <c r="E1806" s="35">
        <v>37</v>
      </c>
      <c r="F1806" s="33">
        <v>47</v>
      </c>
      <c r="G1806" s="34">
        <v>17</v>
      </c>
      <c r="H1806" s="34">
        <v>30</v>
      </c>
      <c r="I1806" s="35">
        <v>72</v>
      </c>
      <c r="J1806" s="33">
        <v>25</v>
      </c>
      <c r="K1806" s="34">
        <v>14</v>
      </c>
      <c r="L1806" s="34">
        <v>11</v>
      </c>
    </row>
    <row r="1807" spans="1:13" s="97" customFormat="1" ht="15.75" customHeight="1">
      <c r="A1807" s="32">
        <v>3</v>
      </c>
      <c r="B1807" s="33">
        <v>25</v>
      </c>
      <c r="C1807" s="34">
        <v>13</v>
      </c>
      <c r="D1807" s="34">
        <v>12</v>
      </c>
      <c r="E1807" s="35">
        <v>38</v>
      </c>
      <c r="F1807" s="33">
        <v>37</v>
      </c>
      <c r="G1807" s="34">
        <v>20</v>
      </c>
      <c r="H1807" s="34">
        <v>17</v>
      </c>
      <c r="I1807" s="35">
        <v>73</v>
      </c>
      <c r="J1807" s="33">
        <v>28</v>
      </c>
      <c r="K1807" s="34">
        <v>13</v>
      </c>
      <c r="L1807" s="34">
        <v>15</v>
      </c>
    </row>
    <row r="1808" spans="1:13" s="97" customFormat="1" ht="18" customHeight="1">
      <c r="A1808" s="40">
        <v>4</v>
      </c>
      <c r="B1808" s="41">
        <v>33</v>
      </c>
      <c r="C1808" s="42">
        <v>14</v>
      </c>
      <c r="D1808" s="42">
        <v>19</v>
      </c>
      <c r="E1808" s="43">
        <v>39</v>
      </c>
      <c r="F1808" s="44">
        <v>30</v>
      </c>
      <c r="G1808" s="42">
        <v>13</v>
      </c>
      <c r="H1808" s="42">
        <v>17</v>
      </c>
      <c r="I1808" s="43">
        <v>74</v>
      </c>
      <c r="J1808" s="44">
        <v>17</v>
      </c>
      <c r="K1808" s="42">
        <v>12</v>
      </c>
      <c r="L1808" s="42">
        <v>5</v>
      </c>
    </row>
    <row r="1809" spans="1:12" s="31" customFormat="1" ht="25.5" customHeight="1">
      <c r="A1809" s="23" t="s">
        <v>13</v>
      </c>
      <c r="B1809" s="24">
        <v>133</v>
      </c>
      <c r="C1809" s="24">
        <v>67</v>
      </c>
      <c r="D1809" s="24">
        <v>66</v>
      </c>
      <c r="E1809" s="25" t="s">
        <v>14</v>
      </c>
      <c r="F1809" s="24">
        <v>197</v>
      </c>
      <c r="G1809" s="24">
        <v>115</v>
      </c>
      <c r="H1809" s="24">
        <v>82</v>
      </c>
      <c r="I1809" s="25" t="s">
        <v>15</v>
      </c>
      <c r="J1809" s="24">
        <v>103</v>
      </c>
      <c r="K1809" s="24">
        <v>50</v>
      </c>
      <c r="L1809" s="24">
        <v>53</v>
      </c>
    </row>
    <row r="1810" spans="1:12" s="97" customFormat="1" ht="15.75" customHeight="1">
      <c r="A1810" s="32">
        <v>5</v>
      </c>
      <c r="B1810" s="33">
        <v>32</v>
      </c>
      <c r="C1810" s="34">
        <v>13</v>
      </c>
      <c r="D1810" s="34">
        <v>19</v>
      </c>
      <c r="E1810" s="35">
        <v>40</v>
      </c>
      <c r="F1810" s="33">
        <v>40</v>
      </c>
      <c r="G1810" s="34">
        <v>19</v>
      </c>
      <c r="H1810" s="34">
        <v>21</v>
      </c>
      <c r="I1810" s="35">
        <v>75</v>
      </c>
      <c r="J1810" s="33">
        <v>31</v>
      </c>
      <c r="K1810" s="34">
        <v>10</v>
      </c>
      <c r="L1810" s="34">
        <v>21</v>
      </c>
    </row>
    <row r="1811" spans="1:12" s="97" customFormat="1" ht="15.75" customHeight="1">
      <c r="A1811" s="32">
        <v>6</v>
      </c>
      <c r="B1811" s="33">
        <v>22</v>
      </c>
      <c r="C1811" s="34">
        <v>11</v>
      </c>
      <c r="D1811" s="34">
        <v>11</v>
      </c>
      <c r="E1811" s="35">
        <v>41</v>
      </c>
      <c r="F1811" s="33">
        <v>33</v>
      </c>
      <c r="G1811" s="34">
        <v>19</v>
      </c>
      <c r="H1811" s="34">
        <v>14</v>
      </c>
      <c r="I1811" s="35">
        <v>76</v>
      </c>
      <c r="J1811" s="33">
        <v>18</v>
      </c>
      <c r="K1811" s="34">
        <v>11</v>
      </c>
      <c r="L1811" s="34">
        <v>7</v>
      </c>
    </row>
    <row r="1812" spans="1:12" s="97" customFormat="1" ht="15.75" customHeight="1">
      <c r="A1812" s="32">
        <v>7</v>
      </c>
      <c r="B1812" s="33">
        <v>24</v>
      </c>
      <c r="C1812" s="34">
        <v>12</v>
      </c>
      <c r="D1812" s="34">
        <v>12</v>
      </c>
      <c r="E1812" s="35">
        <v>42</v>
      </c>
      <c r="F1812" s="33">
        <v>37</v>
      </c>
      <c r="G1812" s="34">
        <v>28</v>
      </c>
      <c r="H1812" s="34">
        <v>9</v>
      </c>
      <c r="I1812" s="35">
        <v>77</v>
      </c>
      <c r="J1812" s="33">
        <v>22</v>
      </c>
      <c r="K1812" s="34">
        <v>12</v>
      </c>
      <c r="L1812" s="34">
        <v>10</v>
      </c>
    </row>
    <row r="1813" spans="1:12" s="97" customFormat="1" ht="15.75" customHeight="1">
      <c r="A1813" s="32">
        <v>8</v>
      </c>
      <c r="B1813" s="33">
        <v>33</v>
      </c>
      <c r="C1813" s="34">
        <v>20</v>
      </c>
      <c r="D1813" s="34">
        <v>13</v>
      </c>
      <c r="E1813" s="35">
        <v>43</v>
      </c>
      <c r="F1813" s="33">
        <v>39</v>
      </c>
      <c r="G1813" s="34">
        <v>23</v>
      </c>
      <c r="H1813" s="34">
        <v>16</v>
      </c>
      <c r="I1813" s="35">
        <v>78</v>
      </c>
      <c r="J1813" s="33">
        <v>12</v>
      </c>
      <c r="K1813" s="34">
        <v>9</v>
      </c>
      <c r="L1813" s="34">
        <v>3</v>
      </c>
    </row>
    <row r="1814" spans="1:12" s="97" customFormat="1" ht="18" customHeight="1">
      <c r="A1814" s="40">
        <v>9</v>
      </c>
      <c r="B1814" s="44">
        <v>22</v>
      </c>
      <c r="C1814" s="42">
        <v>11</v>
      </c>
      <c r="D1814" s="42">
        <v>11</v>
      </c>
      <c r="E1814" s="43">
        <v>44</v>
      </c>
      <c r="F1814" s="44">
        <v>48</v>
      </c>
      <c r="G1814" s="42">
        <v>26</v>
      </c>
      <c r="H1814" s="42">
        <v>22</v>
      </c>
      <c r="I1814" s="43">
        <v>79</v>
      </c>
      <c r="J1814" s="44">
        <v>20</v>
      </c>
      <c r="K1814" s="42">
        <v>8</v>
      </c>
      <c r="L1814" s="42">
        <v>12</v>
      </c>
    </row>
    <row r="1815" spans="1:12" s="31" customFormat="1" ht="25.5" customHeight="1">
      <c r="A1815" s="23" t="s">
        <v>23</v>
      </c>
      <c r="B1815" s="24">
        <v>124</v>
      </c>
      <c r="C1815" s="24">
        <v>68</v>
      </c>
      <c r="D1815" s="24">
        <v>56</v>
      </c>
      <c r="E1815" s="25" t="s">
        <v>24</v>
      </c>
      <c r="F1815" s="24">
        <v>207</v>
      </c>
      <c r="G1815" s="24">
        <v>87</v>
      </c>
      <c r="H1815" s="24">
        <v>120</v>
      </c>
      <c r="I1815" s="25" t="s">
        <v>25</v>
      </c>
      <c r="J1815" s="24">
        <v>57</v>
      </c>
      <c r="K1815" s="24">
        <v>22</v>
      </c>
      <c r="L1815" s="24">
        <v>35</v>
      </c>
    </row>
    <row r="1816" spans="1:12" s="97" customFormat="1" ht="15.75" customHeight="1">
      <c r="A1816" s="32">
        <v>10</v>
      </c>
      <c r="B1816" s="33">
        <v>17</v>
      </c>
      <c r="C1816" s="34">
        <v>9</v>
      </c>
      <c r="D1816" s="34">
        <v>8</v>
      </c>
      <c r="E1816" s="35">
        <v>45</v>
      </c>
      <c r="F1816" s="33">
        <v>35</v>
      </c>
      <c r="G1816" s="34">
        <v>16</v>
      </c>
      <c r="H1816" s="34">
        <v>19</v>
      </c>
      <c r="I1816" s="35">
        <v>80</v>
      </c>
      <c r="J1816" s="33">
        <v>13</v>
      </c>
      <c r="K1816" s="34">
        <v>6</v>
      </c>
      <c r="L1816" s="34">
        <v>7</v>
      </c>
    </row>
    <row r="1817" spans="1:12" s="97" customFormat="1" ht="15.75" customHeight="1">
      <c r="A1817" s="32">
        <v>11</v>
      </c>
      <c r="B1817" s="33">
        <v>25</v>
      </c>
      <c r="C1817" s="34">
        <v>16</v>
      </c>
      <c r="D1817" s="34">
        <v>9</v>
      </c>
      <c r="E1817" s="35">
        <v>46</v>
      </c>
      <c r="F1817" s="33">
        <v>41</v>
      </c>
      <c r="G1817" s="34">
        <v>20</v>
      </c>
      <c r="H1817" s="34">
        <v>21</v>
      </c>
      <c r="I1817" s="35">
        <v>81</v>
      </c>
      <c r="J1817" s="33">
        <v>12</v>
      </c>
      <c r="K1817" s="34">
        <v>4</v>
      </c>
      <c r="L1817" s="34">
        <v>8</v>
      </c>
    </row>
    <row r="1818" spans="1:12" s="97" customFormat="1" ht="15.75" customHeight="1">
      <c r="A1818" s="32">
        <v>12</v>
      </c>
      <c r="B1818" s="33">
        <v>22</v>
      </c>
      <c r="C1818" s="34">
        <v>10</v>
      </c>
      <c r="D1818" s="34">
        <v>12</v>
      </c>
      <c r="E1818" s="35">
        <v>47</v>
      </c>
      <c r="F1818" s="33">
        <v>43</v>
      </c>
      <c r="G1818" s="34">
        <v>17</v>
      </c>
      <c r="H1818" s="34">
        <v>26</v>
      </c>
      <c r="I1818" s="35">
        <v>82</v>
      </c>
      <c r="J1818" s="33">
        <v>11</v>
      </c>
      <c r="K1818" s="34">
        <v>3</v>
      </c>
      <c r="L1818" s="34">
        <v>8</v>
      </c>
    </row>
    <row r="1819" spans="1:12" s="97" customFormat="1" ht="15.75" customHeight="1">
      <c r="A1819" s="32">
        <v>13</v>
      </c>
      <c r="B1819" s="33">
        <v>32</v>
      </c>
      <c r="C1819" s="34">
        <v>18</v>
      </c>
      <c r="D1819" s="34">
        <v>14</v>
      </c>
      <c r="E1819" s="35">
        <v>48</v>
      </c>
      <c r="F1819" s="33">
        <v>47</v>
      </c>
      <c r="G1819" s="34">
        <v>16</v>
      </c>
      <c r="H1819" s="34">
        <v>31</v>
      </c>
      <c r="I1819" s="35">
        <v>83</v>
      </c>
      <c r="J1819" s="33">
        <v>13</v>
      </c>
      <c r="K1819" s="34">
        <v>5</v>
      </c>
      <c r="L1819" s="34">
        <v>8</v>
      </c>
    </row>
    <row r="1820" spans="1:12" s="97" customFormat="1" ht="18" customHeight="1">
      <c r="A1820" s="40">
        <v>14</v>
      </c>
      <c r="B1820" s="44">
        <v>28</v>
      </c>
      <c r="C1820" s="42">
        <v>15</v>
      </c>
      <c r="D1820" s="42">
        <v>13</v>
      </c>
      <c r="E1820" s="43">
        <v>49</v>
      </c>
      <c r="F1820" s="44">
        <v>41</v>
      </c>
      <c r="G1820" s="42">
        <v>18</v>
      </c>
      <c r="H1820" s="42">
        <v>23</v>
      </c>
      <c r="I1820" s="43">
        <v>84</v>
      </c>
      <c r="J1820" s="44">
        <v>8</v>
      </c>
      <c r="K1820" s="42">
        <v>4</v>
      </c>
      <c r="L1820" s="42">
        <v>4</v>
      </c>
    </row>
    <row r="1821" spans="1:12" s="31" customFormat="1" ht="25.5" customHeight="1">
      <c r="A1821" s="23" t="s">
        <v>26</v>
      </c>
      <c r="B1821" s="24">
        <v>150</v>
      </c>
      <c r="C1821" s="24">
        <v>71</v>
      </c>
      <c r="D1821" s="24">
        <v>79</v>
      </c>
      <c r="E1821" s="25" t="s">
        <v>27</v>
      </c>
      <c r="F1821" s="24">
        <v>165</v>
      </c>
      <c r="G1821" s="24">
        <v>95</v>
      </c>
      <c r="H1821" s="24">
        <v>70</v>
      </c>
      <c r="I1821" s="25" t="s">
        <v>28</v>
      </c>
      <c r="J1821" s="24">
        <v>36</v>
      </c>
      <c r="K1821" s="24">
        <v>12</v>
      </c>
      <c r="L1821" s="24">
        <v>24</v>
      </c>
    </row>
    <row r="1822" spans="1:12" s="97" customFormat="1" ht="15.75" customHeight="1">
      <c r="A1822" s="32">
        <v>15</v>
      </c>
      <c r="B1822" s="33">
        <v>27</v>
      </c>
      <c r="C1822" s="34">
        <v>14</v>
      </c>
      <c r="D1822" s="34">
        <v>13</v>
      </c>
      <c r="E1822" s="35">
        <v>50</v>
      </c>
      <c r="F1822" s="33">
        <v>37</v>
      </c>
      <c r="G1822" s="34">
        <v>25</v>
      </c>
      <c r="H1822" s="34">
        <v>12</v>
      </c>
      <c r="I1822" s="35">
        <v>85</v>
      </c>
      <c r="J1822" s="33">
        <v>11</v>
      </c>
      <c r="K1822" s="34">
        <v>6</v>
      </c>
      <c r="L1822" s="34">
        <v>5</v>
      </c>
    </row>
    <row r="1823" spans="1:12" s="97" customFormat="1" ht="15.75" customHeight="1">
      <c r="A1823" s="32">
        <v>16</v>
      </c>
      <c r="B1823" s="33">
        <v>35</v>
      </c>
      <c r="C1823" s="34">
        <v>18</v>
      </c>
      <c r="D1823" s="34">
        <v>17</v>
      </c>
      <c r="E1823" s="35">
        <v>51</v>
      </c>
      <c r="F1823" s="33">
        <v>26</v>
      </c>
      <c r="G1823" s="34">
        <v>13</v>
      </c>
      <c r="H1823" s="34">
        <v>13</v>
      </c>
      <c r="I1823" s="35">
        <v>86</v>
      </c>
      <c r="J1823" s="33">
        <v>10</v>
      </c>
      <c r="K1823" s="34">
        <v>2</v>
      </c>
      <c r="L1823" s="34">
        <v>8</v>
      </c>
    </row>
    <row r="1824" spans="1:12" s="97" customFormat="1" ht="15.75" customHeight="1">
      <c r="A1824" s="32">
        <v>17</v>
      </c>
      <c r="B1824" s="33">
        <v>36</v>
      </c>
      <c r="C1824" s="34">
        <v>20</v>
      </c>
      <c r="D1824" s="34">
        <v>16</v>
      </c>
      <c r="E1824" s="35">
        <v>52</v>
      </c>
      <c r="F1824" s="33">
        <v>29</v>
      </c>
      <c r="G1824" s="34">
        <v>15</v>
      </c>
      <c r="H1824" s="34">
        <v>14</v>
      </c>
      <c r="I1824" s="35">
        <v>87</v>
      </c>
      <c r="J1824" s="33">
        <v>4</v>
      </c>
      <c r="K1824" s="34">
        <v>1</v>
      </c>
      <c r="L1824" s="34">
        <v>3</v>
      </c>
    </row>
    <row r="1825" spans="1:12" s="97" customFormat="1" ht="15.75" customHeight="1">
      <c r="A1825" s="32">
        <v>18</v>
      </c>
      <c r="B1825" s="33">
        <v>27</v>
      </c>
      <c r="C1825" s="34">
        <v>10</v>
      </c>
      <c r="D1825" s="34">
        <v>17</v>
      </c>
      <c r="E1825" s="35">
        <v>53</v>
      </c>
      <c r="F1825" s="33">
        <v>39</v>
      </c>
      <c r="G1825" s="34">
        <v>23</v>
      </c>
      <c r="H1825" s="34">
        <v>16</v>
      </c>
      <c r="I1825" s="35">
        <v>88</v>
      </c>
      <c r="J1825" s="33">
        <v>5</v>
      </c>
      <c r="K1825" s="34">
        <v>2</v>
      </c>
      <c r="L1825" s="34">
        <v>3</v>
      </c>
    </row>
    <row r="1826" spans="1:12" s="97" customFormat="1" ht="18" customHeight="1">
      <c r="A1826" s="40">
        <v>19</v>
      </c>
      <c r="B1826" s="44">
        <v>25</v>
      </c>
      <c r="C1826" s="42">
        <v>9</v>
      </c>
      <c r="D1826" s="42">
        <v>16</v>
      </c>
      <c r="E1826" s="43">
        <v>54</v>
      </c>
      <c r="F1826" s="44">
        <v>34</v>
      </c>
      <c r="G1826" s="42">
        <v>19</v>
      </c>
      <c r="H1826" s="42">
        <v>15</v>
      </c>
      <c r="I1826" s="43">
        <v>89</v>
      </c>
      <c r="J1826" s="44">
        <v>6</v>
      </c>
      <c r="K1826" s="42">
        <v>1</v>
      </c>
      <c r="L1826" s="42">
        <v>5</v>
      </c>
    </row>
    <row r="1827" spans="1:12" s="31" customFormat="1" ht="25.5" customHeight="1">
      <c r="A1827" s="23" t="s">
        <v>29</v>
      </c>
      <c r="B1827" s="24">
        <v>145</v>
      </c>
      <c r="C1827" s="24">
        <v>85</v>
      </c>
      <c r="D1827" s="24">
        <v>60</v>
      </c>
      <c r="E1827" s="25" t="s">
        <v>30</v>
      </c>
      <c r="F1827" s="24">
        <v>130</v>
      </c>
      <c r="G1827" s="24">
        <v>62</v>
      </c>
      <c r="H1827" s="24">
        <v>68</v>
      </c>
      <c r="I1827" s="25" t="s">
        <v>31</v>
      </c>
      <c r="J1827" s="24">
        <v>13</v>
      </c>
      <c r="K1827" s="24">
        <v>2</v>
      </c>
      <c r="L1827" s="24">
        <v>11</v>
      </c>
    </row>
    <row r="1828" spans="1:12" s="97" customFormat="1" ht="15.75" customHeight="1">
      <c r="A1828" s="32">
        <v>20</v>
      </c>
      <c r="B1828" s="33">
        <v>28</v>
      </c>
      <c r="C1828" s="34">
        <v>15</v>
      </c>
      <c r="D1828" s="34">
        <v>13</v>
      </c>
      <c r="E1828" s="35">
        <v>55</v>
      </c>
      <c r="F1828" s="33">
        <v>32</v>
      </c>
      <c r="G1828" s="34">
        <v>20</v>
      </c>
      <c r="H1828" s="34">
        <v>12</v>
      </c>
      <c r="I1828" s="35">
        <v>90</v>
      </c>
      <c r="J1828" s="33">
        <v>3</v>
      </c>
      <c r="K1828" s="34">
        <v>1</v>
      </c>
      <c r="L1828" s="34">
        <v>2</v>
      </c>
    </row>
    <row r="1829" spans="1:12" s="97" customFormat="1" ht="15.75" customHeight="1">
      <c r="A1829" s="32">
        <v>21</v>
      </c>
      <c r="B1829" s="33">
        <v>28</v>
      </c>
      <c r="C1829" s="34">
        <v>15</v>
      </c>
      <c r="D1829" s="34">
        <v>13</v>
      </c>
      <c r="E1829" s="35">
        <v>56</v>
      </c>
      <c r="F1829" s="33">
        <v>24</v>
      </c>
      <c r="G1829" s="34">
        <v>10</v>
      </c>
      <c r="H1829" s="34">
        <v>14</v>
      </c>
      <c r="I1829" s="35">
        <v>91</v>
      </c>
      <c r="J1829" s="33">
        <v>3</v>
      </c>
      <c r="K1829" s="34">
        <v>0</v>
      </c>
      <c r="L1829" s="34">
        <v>3</v>
      </c>
    </row>
    <row r="1830" spans="1:12" s="97" customFormat="1" ht="15.75" customHeight="1">
      <c r="A1830" s="32">
        <v>22</v>
      </c>
      <c r="B1830" s="33">
        <v>18</v>
      </c>
      <c r="C1830" s="34">
        <v>12</v>
      </c>
      <c r="D1830" s="34">
        <v>6</v>
      </c>
      <c r="E1830" s="35">
        <v>57</v>
      </c>
      <c r="F1830" s="33">
        <v>20</v>
      </c>
      <c r="G1830" s="34">
        <v>6</v>
      </c>
      <c r="H1830" s="34">
        <v>14</v>
      </c>
      <c r="I1830" s="35">
        <v>92</v>
      </c>
      <c r="J1830" s="33">
        <v>0</v>
      </c>
      <c r="K1830" s="34">
        <v>0</v>
      </c>
      <c r="L1830" s="34">
        <v>0</v>
      </c>
    </row>
    <row r="1831" spans="1:12" s="97" customFormat="1" ht="15.75" customHeight="1">
      <c r="A1831" s="32">
        <v>23</v>
      </c>
      <c r="B1831" s="33">
        <v>32</v>
      </c>
      <c r="C1831" s="34">
        <v>21</v>
      </c>
      <c r="D1831" s="34">
        <v>11</v>
      </c>
      <c r="E1831" s="35">
        <v>58</v>
      </c>
      <c r="F1831" s="33">
        <v>29</v>
      </c>
      <c r="G1831" s="34">
        <v>14</v>
      </c>
      <c r="H1831" s="34">
        <v>15</v>
      </c>
      <c r="I1831" s="35">
        <v>93</v>
      </c>
      <c r="J1831" s="33">
        <v>5</v>
      </c>
      <c r="K1831" s="34">
        <v>0</v>
      </c>
      <c r="L1831" s="34">
        <v>5</v>
      </c>
    </row>
    <row r="1832" spans="1:12" s="97" customFormat="1" ht="18" customHeight="1">
      <c r="A1832" s="40">
        <v>24</v>
      </c>
      <c r="B1832" s="44">
        <v>39</v>
      </c>
      <c r="C1832" s="42">
        <v>22</v>
      </c>
      <c r="D1832" s="42">
        <v>17</v>
      </c>
      <c r="E1832" s="43">
        <v>59</v>
      </c>
      <c r="F1832" s="44">
        <v>25</v>
      </c>
      <c r="G1832" s="42">
        <v>12</v>
      </c>
      <c r="H1832" s="42">
        <v>13</v>
      </c>
      <c r="I1832" s="43">
        <v>94</v>
      </c>
      <c r="J1832" s="44">
        <v>2</v>
      </c>
      <c r="K1832" s="42">
        <v>1</v>
      </c>
      <c r="L1832" s="42">
        <v>1</v>
      </c>
    </row>
    <row r="1833" spans="1:12" s="31" customFormat="1" ht="25.5" customHeight="1">
      <c r="A1833" s="23" t="s">
        <v>32</v>
      </c>
      <c r="B1833" s="24">
        <v>151</v>
      </c>
      <c r="C1833" s="24">
        <v>74</v>
      </c>
      <c r="D1833" s="24">
        <v>77</v>
      </c>
      <c r="E1833" s="25" t="s">
        <v>33</v>
      </c>
      <c r="F1833" s="24">
        <v>136</v>
      </c>
      <c r="G1833" s="24">
        <v>67</v>
      </c>
      <c r="H1833" s="24">
        <v>69</v>
      </c>
      <c r="I1833" s="64" t="s">
        <v>34</v>
      </c>
      <c r="J1833" s="24">
        <v>3</v>
      </c>
      <c r="K1833" s="24">
        <v>0</v>
      </c>
      <c r="L1833" s="24">
        <v>3</v>
      </c>
    </row>
    <row r="1834" spans="1:12" s="97" customFormat="1" ht="15.75" customHeight="1">
      <c r="A1834" s="32">
        <v>25</v>
      </c>
      <c r="B1834" s="33">
        <v>27</v>
      </c>
      <c r="C1834" s="34">
        <v>9</v>
      </c>
      <c r="D1834" s="34">
        <v>18</v>
      </c>
      <c r="E1834" s="35">
        <v>60</v>
      </c>
      <c r="F1834" s="33">
        <v>28</v>
      </c>
      <c r="G1834" s="34">
        <v>16</v>
      </c>
      <c r="H1834" s="34">
        <v>12</v>
      </c>
      <c r="I1834" s="35">
        <v>95</v>
      </c>
      <c r="J1834" s="33">
        <v>2</v>
      </c>
      <c r="K1834" s="34">
        <v>0</v>
      </c>
      <c r="L1834" s="34">
        <v>2</v>
      </c>
    </row>
    <row r="1835" spans="1:12" s="97" customFormat="1" ht="15.75" customHeight="1">
      <c r="A1835" s="32">
        <v>26</v>
      </c>
      <c r="B1835" s="33">
        <v>26</v>
      </c>
      <c r="C1835" s="34">
        <v>10</v>
      </c>
      <c r="D1835" s="34">
        <v>16</v>
      </c>
      <c r="E1835" s="35">
        <v>61</v>
      </c>
      <c r="F1835" s="33">
        <v>32</v>
      </c>
      <c r="G1835" s="34">
        <v>17</v>
      </c>
      <c r="H1835" s="34">
        <v>15</v>
      </c>
      <c r="I1835" s="35">
        <v>96</v>
      </c>
      <c r="J1835" s="33">
        <v>0</v>
      </c>
      <c r="K1835" s="34">
        <v>0</v>
      </c>
      <c r="L1835" s="34">
        <v>0</v>
      </c>
    </row>
    <row r="1836" spans="1:12" s="97" customFormat="1" ht="15.75" customHeight="1">
      <c r="A1836" s="32">
        <v>27</v>
      </c>
      <c r="B1836" s="33">
        <v>27</v>
      </c>
      <c r="C1836" s="34">
        <v>16</v>
      </c>
      <c r="D1836" s="34">
        <v>11</v>
      </c>
      <c r="E1836" s="35">
        <v>62</v>
      </c>
      <c r="F1836" s="33">
        <v>26</v>
      </c>
      <c r="G1836" s="34">
        <v>13</v>
      </c>
      <c r="H1836" s="34">
        <v>13</v>
      </c>
      <c r="I1836" s="35">
        <v>97</v>
      </c>
      <c r="J1836" s="33">
        <v>1</v>
      </c>
      <c r="K1836" s="34">
        <v>0</v>
      </c>
      <c r="L1836" s="34">
        <v>1</v>
      </c>
    </row>
    <row r="1837" spans="1:12" s="97" customFormat="1" ht="15.75" customHeight="1">
      <c r="A1837" s="32">
        <v>28</v>
      </c>
      <c r="B1837" s="33">
        <v>35</v>
      </c>
      <c r="C1837" s="34">
        <v>23</v>
      </c>
      <c r="D1837" s="34">
        <v>12</v>
      </c>
      <c r="E1837" s="35">
        <v>63</v>
      </c>
      <c r="F1837" s="33">
        <v>22</v>
      </c>
      <c r="G1837" s="34">
        <v>10</v>
      </c>
      <c r="H1837" s="34">
        <v>12</v>
      </c>
      <c r="I1837" s="35">
        <v>98</v>
      </c>
      <c r="J1837" s="33">
        <v>0</v>
      </c>
      <c r="K1837" s="34">
        <v>0</v>
      </c>
      <c r="L1837" s="34">
        <v>0</v>
      </c>
    </row>
    <row r="1838" spans="1:12" s="97" customFormat="1" ht="18" customHeight="1">
      <c r="A1838" s="40">
        <v>29</v>
      </c>
      <c r="B1838" s="44">
        <v>36</v>
      </c>
      <c r="C1838" s="42">
        <v>16</v>
      </c>
      <c r="D1838" s="42">
        <v>20</v>
      </c>
      <c r="E1838" s="43">
        <v>64</v>
      </c>
      <c r="F1838" s="44">
        <v>28</v>
      </c>
      <c r="G1838" s="42">
        <v>11</v>
      </c>
      <c r="H1838" s="42">
        <v>17</v>
      </c>
      <c r="I1838" s="35">
        <v>99</v>
      </c>
      <c r="J1838" s="33">
        <v>0</v>
      </c>
      <c r="K1838" s="34">
        <v>0</v>
      </c>
      <c r="L1838" s="34">
        <v>0</v>
      </c>
    </row>
    <row r="1839" spans="1:12" s="31" customFormat="1" ht="25.5" customHeight="1">
      <c r="A1839" s="23" t="s">
        <v>35</v>
      </c>
      <c r="B1839" s="24">
        <v>171</v>
      </c>
      <c r="C1839" s="24">
        <v>87</v>
      </c>
      <c r="D1839" s="24">
        <v>84</v>
      </c>
      <c r="E1839" s="25" t="s">
        <v>36</v>
      </c>
      <c r="F1839" s="24">
        <v>186</v>
      </c>
      <c r="G1839" s="24">
        <v>99</v>
      </c>
      <c r="H1839" s="24">
        <v>87</v>
      </c>
      <c r="I1839" s="68">
        <v>100</v>
      </c>
      <c r="J1839" s="69">
        <v>0</v>
      </c>
      <c r="K1839" s="70">
        <v>0</v>
      </c>
      <c r="L1839" s="70">
        <v>0</v>
      </c>
    </row>
    <row r="1840" spans="1:12" s="97" customFormat="1" ht="15.75" customHeight="1">
      <c r="A1840" s="32">
        <v>30</v>
      </c>
      <c r="B1840" s="33">
        <v>34</v>
      </c>
      <c r="C1840" s="34">
        <v>14</v>
      </c>
      <c r="D1840" s="34">
        <v>20</v>
      </c>
      <c r="E1840" s="35">
        <v>65</v>
      </c>
      <c r="F1840" s="33">
        <v>36</v>
      </c>
      <c r="G1840" s="34">
        <v>24</v>
      </c>
      <c r="H1840" s="34">
        <v>12</v>
      </c>
      <c r="I1840" s="35">
        <v>101</v>
      </c>
      <c r="J1840" s="33">
        <v>0</v>
      </c>
      <c r="K1840" s="34">
        <v>0</v>
      </c>
      <c r="L1840" s="34">
        <v>0</v>
      </c>
    </row>
    <row r="1841" spans="1:13" s="97" customFormat="1" ht="15.75" customHeight="1">
      <c r="A1841" s="32">
        <v>31</v>
      </c>
      <c r="B1841" s="33">
        <v>31</v>
      </c>
      <c r="C1841" s="34">
        <v>20</v>
      </c>
      <c r="D1841" s="34">
        <v>11</v>
      </c>
      <c r="E1841" s="35">
        <v>66</v>
      </c>
      <c r="F1841" s="33">
        <v>49</v>
      </c>
      <c r="G1841" s="34">
        <v>24</v>
      </c>
      <c r="H1841" s="34">
        <v>25</v>
      </c>
      <c r="I1841" s="35">
        <v>102</v>
      </c>
      <c r="J1841" s="33">
        <v>0</v>
      </c>
      <c r="K1841" s="34">
        <v>0</v>
      </c>
      <c r="L1841" s="34">
        <v>0</v>
      </c>
    </row>
    <row r="1842" spans="1:13" s="97" customFormat="1" ht="15.75" customHeight="1">
      <c r="A1842" s="32">
        <v>32</v>
      </c>
      <c r="B1842" s="33">
        <v>34</v>
      </c>
      <c r="C1842" s="34">
        <v>15</v>
      </c>
      <c r="D1842" s="34">
        <v>19</v>
      </c>
      <c r="E1842" s="35">
        <v>67</v>
      </c>
      <c r="F1842" s="33">
        <v>29</v>
      </c>
      <c r="G1842" s="34">
        <v>15</v>
      </c>
      <c r="H1842" s="34">
        <v>14</v>
      </c>
      <c r="I1842" s="35">
        <v>103</v>
      </c>
      <c r="J1842" s="33">
        <v>0</v>
      </c>
      <c r="K1842" s="34">
        <v>0</v>
      </c>
      <c r="L1842" s="34">
        <v>0</v>
      </c>
    </row>
    <row r="1843" spans="1:13" s="97" customFormat="1" ht="15.75" customHeight="1">
      <c r="A1843" s="32">
        <v>33</v>
      </c>
      <c r="B1843" s="33">
        <v>35</v>
      </c>
      <c r="C1843" s="34">
        <v>16</v>
      </c>
      <c r="D1843" s="34">
        <v>19</v>
      </c>
      <c r="E1843" s="35">
        <v>68</v>
      </c>
      <c r="F1843" s="33">
        <v>32</v>
      </c>
      <c r="G1843" s="34">
        <v>17</v>
      </c>
      <c r="H1843" s="34">
        <v>15</v>
      </c>
      <c r="I1843" s="72" t="s">
        <v>37</v>
      </c>
      <c r="J1843" s="44">
        <v>0</v>
      </c>
      <c r="K1843" s="42">
        <v>0</v>
      </c>
      <c r="L1843" s="42">
        <v>0</v>
      </c>
    </row>
    <row r="1844" spans="1:13" s="97" customFormat="1" ht="21" customHeight="1" thickBot="1">
      <c r="A1844" s="74">
        <v>34</v>
      </c>
      <c r="B1844" s="33">
        <v>37</v>
      </c>
      <c r="C1844" s="34">
        <v>22</v>
      </c>
      <c r="D1844" s="34">
        <v>15</v>
      </c>
      <c r="E1844" s="35">
        <v>69</v>
      </c>
      <c r="F1844" s="33">
        <v>40</v>
      </c>
      <c r="G1844" s="34">
        <v>19</v>
      </c>
      <c r="H1844" s="34">
        <v>21</v>
      </c>
      <c r="I1844" s="75" t="s">
        <v>8</v>
      </c>
      <c r="J1844" s="69">
        <v>2565</v>
      </c>
      <c r="K1844" s="69">
        <v>1285</v>
      </c>
      <c r="L1844" s="69">
        <v>1280</v>
      </c>
    </row>
    <row r="1845" spans="1:13" s="106" customFormat="1" ht="24" customHeight="1" thickTop="1" thickBot="1">
      <c r="A1845" s="81" t="s">
        <v>38</v>
      </c>
      <c r="B1845" s="82">
        <v>403</v>
      </c>
      <c r="C1845" s="83">
        <v>202</v>
      </c>
      <c r="D1845" s="83">
        <v>201</v>
      </c>
      <c r="E1845" s="84" t="s">
        <v>39</v>
      </c>
      <c r="F1845" s="83">
        <v>1646</v>
      </c>
      <c r="G1845" s="83">
        <v>834</v>
      </c>
      <c r="H1845" s="83">
        <v>812</v>
      </c>
      <c r="I1845" s="85" t="s">
        <v>40</v>
      </c>
      <c r="J1845" s="83">
        <v>516</v>
      </c>
      <c r="K1845" s="83">
        <v>249</v>
      </c>
      <c r="L1845" s="83">
        <v>267</v>
      </c>
    </row>
    <row r="1846" spans="1:13" s="13" customFormat="1" ht="24" customHeight="1" thickBot="1">
      <c r="A1846" s="1"/>
      <c r="B1846" s="2" t="s">
        <v>221</v>
      </c>
      <c r="C1846" s="3"/>
      <c r="D1846" s="4"/>
      <c r="E1846" s="5"/>
      <c r="F1846" s="6"/>
      <c r="G1846" s="96" t="s">
        <v>238</v>
      </c>
      <c r="H1846" s="6"/>
      <c r="I1846" s="5"/>
      <c r="J1846" s="6"/>
      <c r="K1846" s="107" t="s">
        <v>157</v>
      </c>
      <c r="L1846" s="9"/>
      <c r="M1846" s="97" t="s">
        <v>290</v>
      </c>
    </row>
    <row r="1847" spans="1:13" s="22" customFormat="1" ht="21" customHeight="1">
      <c r="A1847" s="14" t="s">
        <v>4</v>
      </c>
      <c r="B1847" s="15" t="s">
        <v>5</v>
      </c>
      <c r="C1847" s="15" t="s">
        <v>6</v>
      </c>
      <c r="D1847" s="16" t="s">
        <v>7</v>
      </c>
      <c r="E1847" s="14" t="s">
        <v>4</v>
      </c>
      <c r="F1847" s="15" t="s">
        <v>5</v>
      </c>
      <c r="G1847" s="15" t="s">
        <v>6</v>
      </c>
      <c r="H1847" s="16" t="s">
        <v>7</v>
      </c>
      <c r="I1847" s="14" t="s">
        <v>4</v>
      </c>
      <c r="J1847" s="15" t="s">
        <v>5</v>
      </c>
      <c r="K1847" s="15" t="s">
        <v>6</v>
      </c>
      <c r="L1847" s="17" t="s">
        <v>7</v>
      </c>
    </row>
    <row r="1848" spans="1:13" s="31" customFormat="1" ht="25.5" customHeight="1">
      <c r="A1848" s="23" t="s">
        <v>9</v>
      </c>
      <c r="B1848" s="24">
        <v>75</v>
      </c>
      <c r="C1848" s="24">
        <v>34</v>
      </c>
      <c r="D1848" s="24">
        <v>41</v>
      </c>
      <c r="E1848" s="25" t="s">
        <v>10</v>
      </c>
      <c r="F1848" s="24">
        <v>117</v>
      </c>
      <c r="G1848" s="24">
        <v>57</v>
      </c>
      <c r="H1848" s="24">
        <v>60</v>
      </c>
      <c r="I1848" s="25" t="s">
        <v>11</v>
      </c>
      <c r="J1848" s="24">
        <v>68</v>
      </c>
      <c r="K1848" s="24">
        <v>35</v>
      </c>
      <c r="L1848" s="24">
        <v>33</v>
      </c>
    </row>
    <row r="1849" spans="1:13" s="97" customFormat="1" ht="15.75" customHeight="1">
      <c r="A1849" s="32">
        <v>0</v>
      </c>
      <c r="B1849" s="33">
        <v>10</v>
      </c>
      <c r="C1849" s="34">
        <v>3</v>
      </c>
      <c r="D1849" s="34">
        <v>7</v>
      </c>
      <c r="E1849" s="35">
        <v>35</v>
      </c>
      <c r="F1849" s="33">
        <v>22</v>
      </c>
      <c r="G1849" s="34">
        <v>9</v>
      </c>
      <c r="H1849" s="34">
        <v>13</v>
      </c>
      <c r="I1849" s="35">
        <v>70</v>
      </c>
      <c r="J1849" s="33">
        <v>20</v>
      </c>
      <c r="K1849" s="34">
        <v>12</v>
      </c>
      <c r="L1849" s="34">
        <v>8</v>
      </c>
    </row>
    <row r="1850" spans="1:13" s="97" customFormat="1" ht="15.75" customHeight="1">
      <c r="A1850" s="32">
        <v>1</v>
      </c>
      <c r="B1850" s="33">
        <v>19</v>
      </c>
      <c r="C1850" s="34">
        <v>12</v>
      </c>
      <c r="D1850" s="34">
        <v>7</v>
      </c>
      <c r="E1850" s="35">
        <v>36</v>
      </c>
      <c r="F1850" s="33">
        <v>23</v>
      </c>
      <c r="G1850" s="34">
        <v>10</v>
      </c>
      <c r="H1850" s="34">
        <v>13</v>
      </c>
      <c r="I1850" s="35">
        <v>71</v>
      </c>
      <c r="J1850" s="33">
        <v>10</v>
      </c>
      <c r="K1850" s="34">
        <v>5</v>
      </c>
      <c r="L1850" s="34">
        <v>5</v>
      </c>
    </row>
    <row r="1851" spans="1:13" s="97" customFormat="1" ht="15.75" customHeight="1">
      <c r="A1851" s="32">
        <v>2</v>
      </c>
      <c r="B1851" s="33">
        <v>19</v>
      </c>
      <c r="C1851" s="34">
        <v>7</v>
      </c>
      <c r="D1851" s="34">
        <v>12</v>
      </c>
      <c r="E1851" s="35">
        <v>37</v>
      </c>
      <c r="F1851" s="33">
        <v>24</v>
      </c>
      <c r="G1851" s="34">
        <v>13</v>
      </c>
      <c r="H1851" s="34">
        <v>11</v>
      </c>
      <c r="I1851" s="35">
        <v>72</v>
      </c>
      <c r="J1851" s="33">
        <v>8</v>
      </c>
      <c r="K1851" s="34">
        <v>3</v>
      </c>
      <c r="L1851" s="34">
        <v>5</v>
      </c>
    </row>
    <row r="1852" spans="1:13" s="97" customFormat="1" ht="15.75" customHeight="1">
      <c r="A1852" s="32">
        <v>3</v>
      </c>
      <c r="B1852" s="33">
        <v>15</v>
      </c>
      <c r="C1852" s="34">
        <v>5</v>
      </c>
      <c r="D1852" s="34">
        <v>10</v>
      </c>
      <c r="E1852" s="35">
        <v>38</v>
      </c>
      <c r="F1852" s="33">
        <v>20</v>
      </c>
      <c r="G1852" s="34">
        <v>9</v>
      </c>
      <c r="H1852" s="34">
        <v>11</v>
      </c>
      <c r="I1852" s="35">
        <v>73</v>
      </c>
      <c r="J1852" s="33">
        <v>20</v>
      </c>
      <c r="K1852" s="34">
        <v>9</v>
      </c>
      <c r="L1852" s="34">
        <v>11</v>
      </c>
    </row>
    <row r="1853" spans="1:13" s="97" customFormat="1" ht="18" customHeight="1">
      <c r="A1853" s="40">
        <v>4</v>
      </c>
      <c r="B1853" s="41">
        <v>12</v>
      </c>
      <c r="C1853" s="42">
        <v>7</v>
      </c>
      <c r="D1853" s="42">
        <v>5</v>
      </c>
      <c r="E1853" s="43">
        <v>39</v>
      </c>
      <c r="F1853" s="44">
        <v>28</v>
      </c>
      <c r="G1853" s="42">
        <v>16</v>
      </c>
      <c r="H1853" s="42">
        <v>12</v>
      </c>
      <c r="I1853" s="43">
        <v>74</v>
      </c>
      <c r="J1853" s="44">
        <v>10</v>
      </c>
      <c r="K1853" s="42">
        <v>6</v>
      </c>
      <c r="L1853" s="42">
        <v>4</v>
      </c>
    </row>
    <row r="1854" spans="1:13" s="31" customFormat="1" ht="25.5" customHeight="1">
      <c r="A1854" s="23" t="s">
        <v>13</v>
      </c>
      <c r="B1854" s="24">
        <v>86</v>
      </c>
      <c r="C1854" s="24">
        <v>40</v>
      </c>
      <c r="D1854" s="24">
        <v>46</v>
      </c>
      <c r="E1854" s="25" t="s">
        <v>14</v>
      </c>
      <c r="F1854" s="24">
        <v>153</v>
      </c>
      <c r="G1854" s="24">
        <v>86</v>
      </c>
      <c r="H1854" s="24">
        <v>67</v>
      </c>
      <c r="I1854" s="25" t="s">
        <v>15</v>
      </c>
      <c r="J1854" s="24">
        <v>36</v>
      </c>
      <c r="K1854" s="24">
        <v>19</v>
      </c>
      <c r="L1854" s="24">
        <v>17</v>
      </c>
    </row>
    <row r="1855" spans="1:13" s="97" customFormat="1" ht="15.75" customHeight="1">
      <c r="A1855" s="32">
        <v>5</v>
      </c>
      <c r="B1855" s="33">
        <v>15</v>
      </c>
      <c r="C1855" s="34">
        <v>8</v>
      </c>
      <c r="D1855" s="34">
        <v>7</v>
      </c>
      <c r="E1855" s="35">
        <v>40</v>
      </c>
      <c r="F1855" s="33">
        <v>31</v>
      </c>
      <c r="G1855" s="34">
        <v>18</v>
      </c>
      <c r="H1855" s="34">
        <v>13</v>
      </c>
      <c r="I1855" s="35">
        <v>75</v>
      </c>
      <c r="J1855" s="33">
        <v>10</v>
      </c>
      <c r="K1855" s="34">
        <v>6</v>
      </c>
      <c r="L1855" s="34">
        <v>4</v>
      </c>
    </row>
    <row r="1856" spans="1:13" s="97" customFormat="1" ht="15.75" customHeight="1">
      <c r="A1856" s="32">
        <v>6</v>
      </c>
      <c r="B1856" s="33">
        <v>18</v>
      </c>
      <c r="C1856" s="34">
        <v>14</v>
      </c>
      <c r="D1856" s="34">
        <v>4</v>
      </c>
      <c r="E1856" s="35">
        <v>41</v>
      </c>
      <c r="F1856" s="33">
        <v>26</v>
      </c>
      <c r="G1856" s="34">
        <v>10</v>
      </c>
      <c r="H1856" s="34">
        <v>16</v>
      </c>
      <c r="I1856" s="35">
        <v>76</v>
      </c>
      <c r="J1856" s="33">
        <v>9</v>
      </c>
      <c r="K1856" s="34">
        <v>4</v>
      </c>
      <c r="L1856" s="34">
        <v>5</v>
      </c>
    </row>
    <row r="1857" spans="1:12" s="97" customFormat="1" ht="15.75" customHeight="1">
      <c r="A1857" s="32">
        <v>7</v>
      </c>
      <c r="B1857" s="33">
        <v>17</v>
      </c>
      <c r="C1857" s="34">
        <v>6</v>
      </c>
      <c r="D1857" s="34">
        <v>11</v>
      </c>
      <c r="E1857" s="35">
        <v>42</v>
      </c>
      <c r="F1857" s="33">
        <v>31</v>
      </c>
      <c r="G1857" s="34">
        <v>15</v>
      </c>
      <c r="H1857" s="34">
        <v>16</v>
      </c>
      <c r="I1857" s="35">
        <v>77</v>
      </c>
      <c r="J1857" s="33">
        <v>6</v>
      </c>
      <c r="K1857" s="34">
        <v>1</v>
      </c>
      <c r="L1857" s="34">
        <v>5</v>
      </c>
    </row>
    <row r="1858" spans="1:12" s="97" customFormat="1" ht="15.75" customHeight="1">
      <c r="A1858" s="32">
        <v>8</v>
      </c>
      <c r="B1858" s="33">
        <v>13</v>
      </c>
      <c r="C1858" s="34">
        <v>4</v>
      </c>
      <c r="D1858" s="34">
        <v>9</v>
      </c>
      <c r="E1858" s="35">
        <v>43</v>
      </c>
      <c r="F1858" s="33">
        <v>25</v>
      </c>
      <c r="G1858" s="34">
        <v>20</v>
      </c>
      <c r="H1858" s="34">
        <v>5</v>
      </c>
      <c r="I1858" s="35">
        <v>78</v>
      </c>
      <c r="J1858" s="33">
        <v>5</v>
      </c>
      <c r="K1858" s="34">
        <v>4</v>
      </c>
      <c r="L1858" s="34">
        <v>1</v>
      </c>
    </row>
    <row r="1859" spans="1:12" s="97" customFormat="1" ht="18" customHeight="1">
      <c r="A1859" s="40">
        <v>9</v>
      </c>
      <c r="B1859" s="44">
        <v>23</v>
      </c>
      <c r="C1859" s="42">
        <v>8</v>
      </c>
      <c r="D1859" s="42">
        <v>15</v>
      </c>
      <c r="E1859" s="43">
        <v>44</v>
      </c>
      <c r="F1859" s="44">
        <v>40</v>
      </c>
      <c r="G1859" s="42">
        <v>23</v>
      </c>
      <c r="H1859" s="42">
        <v>17</v>
      </c>
      <c r="I1859" s="43">
        <v>79</v>
      </c>
      <c r="J1859" s="44">
        <v>6</v>
      </c>
      <c r="K1859" s="42">
        <v>4</v>
      </c>
      <c r="L1859" s="42">
        <v>2</v>
      </c>
    </row>
    <row r="1860" spans="1:12" s="31" customFormat="1" ht="25.5" customHeight="1">
      <c r="A1860" s="23" t="s">
        <v>23</v>
      </c>
      <c r="B1860" s="24">
        <v>85</v>
      </c>
      <c r="C1860" s="24">
        <v>52</v>
      </c>
      <c r="D1860" s="24">
        <v>33</v>
      </c>
      <c r="E1860" s="25" t="s">
        <v>24</v>
      </c>
      <c r="F1860" s="24">
        <v>151</v>
      </c>
      <c r="G1860" s="24">
        <v>85</v>
      </c>
      <c r="H1860" s="24">
        <v>66</v>
      </c>
      <c r="I1860" s="25" t="s">
        <v>25</v>
      </c>
      <c r="J1860" s="24">
        <v>23</v>
      </c>
      <c r="K1860" s="24">
        <v>10</v>
      </c>
      <c r="L1860" s="24">
        <v>13</v>
      </c>
    </row>
    <row r="1861" spans="1:12" s="97" customFormat="1" ht="15.75" customHeight="1">
      <c r="A1861" s="32">
        <v>10</v>
      </c>
      <c r="B1861" s="33">
        <v>20</v>
      </c>
      <c r="C1861" s="34">
        <v>15</v>
      </c>
      <c r="D1861" s="34">
        <v>5</v>
      </c>
      <c r="E1861" s="35">
        <v>45</v>
      </c>
      <c r="F1861" s="33">
        <v>28</v>
      </c>
      <c r="G1861" s="34">
        <v>14</v>
      </c>
      <c r="H1861" s="34">
        <v>14</v>
      </c>
      <c r="I1861" s="35">
        <v>80</v>
      </c>
      <c r="J1861" s="33">
        <v>7</v>
      </c>
      <c r="K1861" s="34">
        <v>3</v>
      </c>
      <c r="L1861" s="34">
        <v>4</v>
      </c>
    </row>
    <row r="1862" spans="1:12" s="97" customFormat="1" ht="15.75" customHeight="1">
      <c r="A1862" s="32">
        <v>11</v>
      </c>
      <c r="B1862" s="33">
        <v>19</v>
      </c>
      <c r="C1862" s="34">
        <v>10</v>
      </c>
      <c r="D1862" s="34">
        <v>9</v>
      </c>
      <c r="E1862" s="35">
        <v>46</v>
      </c>
      <c r="F1862" s="33">
        <v>32</v>
      </c>
      <c r="G1862" s="34">
        <v>21</v>
      </c>
      <c r="H1862" s="34">
        <v>11</v>
      </c>
      <c r="I1862" s="35">
        <v>81</v>
      </c>
      <c r="J1862" s="33">
        <v>4</v>
      </c>
      <c r="K1862" s="34">
        <v>3</v>
      </c>
      <c r="L1862" s="34">
        <v>1</v>
      </c>
    </row>
    <row r="1863" spans="1:12" s="97" customFormat="1" ht="15.75" customHeight="1">
      <c r="A1863" s="32">
        <v>12</v>
      </c>
      <c r="B1863" s="33">
        <v>11</v>
      </c>
      <c r="C1863" s="34">
        <v>7</v>
      </c>
      <c r="D1863" s="34">
        <v>4</v>
      </c>
      <c r="E1863" s="35">
        <v>47</v>
      </c>
      <c r="F1863" s="33">
        <v>29</v>
      </c>
      <c r="G1863" s="34">
        <v>17</v>
      </c>
      <c r="H1863" s="34">
        <v>12</v>
      </c>
      <c r="I1863" s="35">
        <v>82</v>
      </c>
      <c r="J1863" s="33">
        <v>6</v>
      </c>
      <c r="K1863" s="34">
        <v>1</v>
      </c>
      <c r="L1863" s="34">
        <v>5</v>
      </c>
    </row>
    <row r="1864" spans="1:12" s="97" customFormat="1" ht="15.75" customHeight="1">
      <c r="A1864" s="32">
        <v>13</v>
      </c>
      <c r="B1864" s="33">
        <v>16</v>
      </c>
      <c r="C1864" s="34">
        <v>7</v>
      </c>
      <c r="D1864" s="34">
        <v>9</v>
      </c>
      <c r="E1864" s="35">
        <v>48</v>
      </c>
      <c r="F1864" s="33">
        <v>37</v>
      </c>
      <c r="G1864" s="34">
        <v>22</v>
      </c>
      <c r="H1864" s="34">
        <v>15</v>
      </c>
      <c r="I1864" s="35">
        <v>83</v>
      </c>
      <c r="J1864" s="33">
        <v>1</v>
      </c>
      <c r="K1864" s="34">
        <v>0</v>
      </c>
      <c r="L1864" s="34">
        <v>1</v>
      </c>
    </row>
    <row r="1865" spans="1:12" s="97" customFormat="1" ht="18" customHeight="1">
      <c r="A1865" s="40">
        <v>14</v>
      </c>
      <c r="B1865" s="44">
        <v>19</v>
      </c>
      <c r="C1865" s="42">
        <v>13</v>
      </c>
      <c r="D1865" s="42">
        <v>6</v>
      </c>
      <c r="E1865" s="43">
        <v>49</v>
      </c>
      <c r="F1865" s="44">
        <v>25</v>
      </c>
      <c r="G1865" s="42">
        <v>11</v>
      </c>
      <c r="H1865" s="42">
        <v>14</v>
      </c>
      <c r="I1865" s="43">
        <v>84</v>
      </c>
      <c r="J1865" s="44">
        <v>5</v>
      </c>
      <c r="K1865" s="42">
        <v>3</v>
      </c>
      <c r="L1865" s="42">
        <v>2</v>
      </c>
    </row>
    <row r="1866" spans="1:12" s="31" customFormat="1" ht="25.5" customHeight="1">
      <c r="A1866" s="23" t="s">
        <v>26</v>
      </c>
      <c r="B1866" s="24">
        <v>95</v>
      </c>
      <c r="C1866" s="24">
        <v>46</v>
      </c>
      <c r="D1866" s="24">
        <v>49</v>
      </c>
      <c r="E1866" s="25" t="s">
        <v>27</v>
      </c>
      <c r="F1866" s="24">
        <v>112</v>
      </c>
      <c r="G1866" s="24">
        <v>66</v>
      </c>
      <c r="H1866" s="24">
        <v>46</v>
      </c>
      <c r="I1866" s="25" t="s">
        <v>28</v>
      </c>
      <c r="J1866" s="24">
        <v>8</v>
      </c>
      <c r="K1866" s="24">
        <v>3</v>
      </c>
      <c r="L1866" s="24">
        <v>5</v>
      </c>
    </row>
    <row r="1867" spans="1:12" s="97" customFormat="1" ht="15.75" customHeight="1">
      <c r="A1867" s="32">
        <v>15</v>
      </c>
      <c r="B1867" s="33">
        <v>16</v>
      </c>
      <c r="C1867" s="34">
        <v>7</v>
      </c>
      <c r="D1867" s="34">
        <v>9</v>
      </c>
      <c r="E1867" s="35">
        <v>50</v>
      </c>
      <c r="F1867" s="33">
        <v>23</v>
      </c>
      <c r="G1867" s="34">
        <v>19</v>
      </c>
      <c r="H1867" s="34">
        <v>4</v>
      </c>
      <c r="I1867" s="35">
        <v>85</v>
      </c>
      <c r="J1867" s="33">
        <v>3</v>
      </c>
      <c r="K1867" s="34">
        <v>1</v>
      </c>
      <c r="L1867" s="34">
        <v>2</v>
      </c>
    </row>
    <row r="1868" spans="1:12" s="97" customFormat="1" ht="15.75" customHeight="1">
      <c r="A1868" s="32">
        <v>16</v>
      </c>
      <c r="B1868" s="33">
        <v>15</v>
      </c>
      <c r="C1868" s="34">
        <v>7</v>
      </c>
      <c r="D1868" s="34">
        <v>8</v>
      </c>
      <c r="E1868" s="35">
        <v>51</v>
      </c>
      <c r="F1868" s="33">
        <v>23</v>
      </c>
      <c r="G1868" s="34">
        <v>14</v>
      </c>
      <c r="H1868" s="34">
        <v>9</v>
      </c>
      <c r="I1868" s="35">
        <v>86</v>
      </c>
      <c r="J1868" s="33">
        <v>3</v>
      </c>
      <c r="K1868" s="34">
        <v>2</v>
      </c>
      <c r="L1868" s="34">
        <v>1</v>
      </c>
    </row>
    <row r="1869" spans="1:12" s="97" customFormat="1" ht="15.75" customHeight="1">
      <c r="A1869" s="32">
        <v>17</v>
      </c>
      <c r="B1869" s="33">
        <v>26</v>
      </c>
      <c r="C1869" s="34">
        <v>12</v>
      </c>
      <c r="D1869" s="34">
        <v>14</v>
      </c>
      <c r="E1869" s="35">
        <v>52</v>
      </c>
      <c r="F1869" s="33">
        <v>20</v>
      </c>
      <c r="G1869" s="34">
        <v>8</v>
      </c>
      <c r="H1869" s="34">
        <v>12</v>
      </c>
      <c r="I1869" s="35">
        <v>87</v>
      </c>
      <c r="J1869" s="33">
        <v>1</v>
      </c>
      <c r="K1869" s="34">
        <v>0</v>
      </c>
      <c r="L1869" s="34">
        <v>1</v>
      </c>
    </row>
    <row r="1870" spans="1:12" s="97" customFormat="1" ht="15.75" customHeight="1">
      <c r="A1870" s="32">
        <v>18</v>
      </c>
      <c r="B1870" s="33">
        <v>18</v>
      </c>
      <c r="C1870" s="34">
        <v>10</v>
      </c>
      <c r="D1870" s="34">
        <v>8</v>
      </c>
      <c r="E1870" s="35">
        <v>53</v>
      </c>
      <c r="F1870" s="33">
        <v>23</v>
      </c>
      <c r="G1870" s="34">
        <v>10</v>
      </c>
      <c r="H1870" s="34">
        <v>13</v>
      </c>
      <c r="I1870" s="35">
        <v>88</v>
      </c>
      <c r="J1870" s="33">
        <v>1</v>
      </c>
      <c r="K1870" s="34">
        <v>0</v>
      </c>
      <c r="L1870" s="34">
        <v>1</v>
      </c>
    </row>
    <row r="1871" spans="1:12" s="97" customFormat="1" ht="18" customHeight="1">
      <c r="A1871" s="40">
        <v>19</v>
      </c>
      <c r="B1871" s="44">
        <v>20</v>
      </c>
      <c r="C1871" s="42">
        <v>10</v>
      </c>
      <c r="D1871" s="42">
        <v>10</v>
      </c>
      <c r="E1871" s="43">
        <v>54</v>
      </c>
      <c r="F1871" s="44">
        <v>23</v>
      </c>
      <c r="G1871" s="42">
        <v>15</v>
      </c>
      <c r="H1871" s="42">
        <v>8</v>
      </c>
      <c r="I1871" s="43">
        <v>89</v>
      </c>
      <c r="J1871" s="44">
        <v>0</v>
      </c>
      <c r="K1871" s="42">
        <v>0</v>
      </c>
      <c r="L1871" s="42">
        <v>0</v>
      </c>
    </row>
    <row r="1872" spans="1:12" s="31" customFormat="1" ht="25.5" customHeight="1">
      <c r="A1872" s="23" t="s">
        <v>29</v>
      </c>
      <c r="B1872" s="24">
        <v>101</v>
      </c>
      <c r="C1872" s="24">
        <v>54</v>
      </c>
      <c r="D1872" s="24">
        <v>47</v>
      </c>
      <c r="E1872" s="25" t="s">
        <v>30</v>
      </c>
      <c r="F1872" s="24">
        <v>71</v>
      </c>
      <c r="G1872" s="24">
        <v>40</v>
      </c>
      <c r="H1872" s="24">
        <v>31</v>
      </c>
      <c r="I1872" s="25" t="s">
        <v>31</v>
      </c>
      <c r="J1872" s="24">
        <v>6</v>
      </c>
      <c r="K1872" s="24">
        <v>0</v>
      </c>
      <c r="L1872" s="24">
        <v>6</v>
      </c>
    </row>
    <row r="1873" spans="1:12" s="97" customFormat="1" ht="15.75" customHeight="1">
      <c r="A1873" s="32">
        <v>20</v>
      </c>
      <c r="B1873" s="33">
        <v>18</v>
      </c>
      <c r="C1873" s="34">
        <v>6</v>
      </c>
      <c r="D1873" s="34">
        <v>12</v>
      </c>
      <c r="E1873" s="35">
        <v>55</v>
      </c>
      <c r="F1873" s="33">
        <v>20</v>
      </c>
      <c r="G1873" s="34">
        <v>14</v>
      </c>
      <c r="H1873" s="34">
        <v>6</v>
      </c>
      <c r="I1873" s="35">
        <v>90</v>
      </c>
      <c r="J1873" s="33">
        <v>4</v>
      </c>
      <c r="K1873" s="34">
        <v>0</v>
      </c>
      <c r="L1873" s="34">
        <v>4</v>
      </c>
    </row>
    <row r="1874" spans="1:12" s="97" customFormat="1" ht="15.75" customHeight="1">
      <c r="A1874" s="32">
        <v>21</v>
      </c>
      <c r="B1874" s="33">
        <v>25</v>
      </c>
      <c r="C1874" s="34">
        <v>15</v>
      </c>
      <c r="D1874" s="34">
        <v>10</v>
      </c>
      <c r="E1874" s="35">
        <v>56</v>
      </c>
      <c r="F1874" s="33">
        <v>14</v>
      </c>
      <c r="G1874" s="34">
        <v>5</v>
      </c>
      <c r="H1874" s="34">
        <v>9</v>
      </c>
      <c r="I1874" s="35">
        <v>91</v>
      </c>
      <c r="J1874" s="33">
        <v>0</v>
      </c>
      <c r="K1874" s="34">
        <v>0</v>
      </c>
      <c r="L1874" s="34">
        <v>0</v>
      </c>
    </row>
    <row r="1875" spans="1:12" s="97" customFormat="1" ht="15.75" customHeight="1">
      <c r="A1875" s="32">
        <v>22</v>
      </c>
      <c r="B1875" s="33">
        <v>21</v>
      </c>
      <c r="C1875" s="34">
        <v>14</v>
      </c>
      <c r="D1875" s="34">
        <v>7</v>
      </c>
      <c r="E1875" s="35">
        <v>57</v>
      </c>
      <c r="F1875" s="33">
        <v>16</v>
      </c>
      <c r="G1875" s="34">
        <v>10</v>
      </c>
      <c r="H1875" s="34">
        <v>6</v>
      </c>
      <c r="I1875" s="35">
        <v>92</v>
      </c>
      <c r="J1875" s="33">
        <v>1</v>
      </c>
      <c r="K1875" s="34">
        <v>0</v>
      </c>
      <c r="L1875" s="34">
        <v>1</v>
      </c>
    </row>
    <row r="1876" spans="1:12" s="97" customFormat="1" ht="15.75" customHeight="1">
      <c r="A1876" s="32">
        <v>23</v>
      </c>
      <c r="B1876" s="33">
        <v>14</v>
      </c>
      <c r="C1876" s="34">
        <v>8</v>
      </c>
      <c r="D1876" s="34">
        <v>6</v>
      </c>
      <c r="E1876" s="35">
        <v>58</v>
      </c>
      <c r="F1876" s="33">
        <v>10</v>
      </c>
      <c r="G1876" s="34">
        <v>4</v>
      </c>
      <c r="H1876" s="34">
        <v>6</v>
      </c>
      <c r="I1876" s="35">
        <v>93</v>
      </c>
      <c r="J1876" s="33">
        <v>1</v>
      </c>
      <c r="K1876" s="34">
        <v>0</v>
      </c>
      <c r="L1876" s="34">
        <v>1</v>
      </c>
    </row>
    <row r="1877" spans="1:12" s="97" customFormat="1" ht="18" customHeight="1">
      <c r="A1877" s="40">
        <v>24</v>
      </c>
      <c r="B1877" s="44">
        <v>23</v>
      </c>
      <c r="C1877" s="42">
        <v>11</v>
      </c>
      <c r="D1877" s="42">
        <v>12</v>
      </c>
      <c r="E1877" s="43">
        <v>59</v>
      </c>
      <c r="F1877" s="44">
        <v>11</v>
      </c>
      <c r="G1877" s="42">
        <v>7</v>
      </c>
      <c r="H1877" s="42">
        <v>4</v>
      </c>
      <c r="I1877" s="43">
        <v>94</v>
      </c>
      <c r="J1877" s="44">
        <v>0</v>
      </c>
      <c r="K1877" s="42">
        <v>0</v>
      </c>
      <c r="L1877" s="42">
        <v>0</v>
      </c>
    </row>
    <row r="1878" spans="1:12" s="31" customFormat="1" ht="25.5" customHeight="1">
      <c r="A1878" s="23" t="s">
        <v>32</v>
      </c>
      <c r="B1878" s="24">
        <v>90</v>
      </c>
      <c r="C1878" s="24">
        <v>56</v>
      </c>
      <c r="D1878" s="24">
        <v>34</v>
      </c>
      <c r="E1878" s="25" t="s">
        <v>33</v>
      </c>
      <c r="F1878" s="24">
        <v>78</v>
      </c>
      <c r="G1878" s="24">
        <v>47</v>
      </c>
      <c r="H1878" s="24">
        <v>31</v>
      </c>
      <c r="I1878" s="64" t="s">
        <v>34</v>
      </c>
      <c r="J1878" s="24">
        <v>1</v>
      </c>
      <c r="K1878" s="24">
        <v>1</v>
      </c>
      <c r="L1878" s="24">
        <v>0</v>
      </c>
    </row>
    <row r="1879" spans="1:12" s="97" customFormat="1" ht="15.75" customHeight="1">
      <c r="A1879" s="32">
        <v>25</v>
      </c>
      <c r="B1879" s="33">
        <v>19</v>
      </c>
      <c r="C1879" s="34">
        <v>8</v>
      </c>
      <c r="D1879" s="34">
        <v>11</v>
      </c>
      <c r="E1879" s="35">
        <v>60</v>
      </c>
      <c r="F1879" s="33">
        <v>23</v>
      </c>
      <c r="G1879" s="34">
        <v>13</v>
      </c>
      <c r="H1879" s="34">
        <v>10</v>
      </c>
      <c r="I1879" s="35">
        <v>95</v>
      </c>
      <c r="J1879" s="33">
        <v>1</v>
      </c>
      <c r="K1879" s="34">
        <v>1</v>
      </c>
      <c r="L1879" s="34">
        <v>0</v>
      </c>
    </row>
    <row r="1880" spans="1:12" s="97" customFormat="1" ht="15.75" customHeight="1">
      <c r="A1880" s="32">
        <v>26</v>
      </c>
      <c r="B1880" s="33">
        <v>23</v>
      </c>
      <c r="C1880" s="34">
        <v>16</v>
      </c>
      <c r="D1880" s="34">
        <v>7</v>
      </c>
      <c r="E1880" s="35">
        <v>61</v>
      </c>
      <c r="F1880" s="33">
        <v>9</v>
      </c>
      <c r="G1880" s="34">
        <v>5</v>
      </c>
      <c r="H1880" s="34">
        <v>4</v>
      </c>
      <c r="I1880" s="35">
        <v>96</v>
      </c>
      <c r="J1880" s="33">
        <v>0</v>
      </c>
      <c r="K1880" s="34">
        <v>0</v>
      </c>
      <c r="L1880" s="34">
        <v>0</v>
      </c>
    </row>
    <row r="1881" spans="1:12" s="97" customFormat="1" ht="15.75" customHeight="1">
      <c r="A1881" s="32">
        <v>27</v>
      </c>
      <c r="B1881" s="33">
        <v>12</v>
      </c>
      <c r="C1881" s="34">
        <v>9</v>
      </c>
      <c r="D1881" s="34">
        <v>3</v>
      </c>
      <c r="E1881" s="35">
        <v>62</v>
      </c>
      <c r="F1881" s="33">
        <v>19</v>
      </c>
      <c r="G1881" s="34">
        <v>14</v>
      </c>
      <c r="H1881" s="34">
        <v>5</v>
      </c>
      <c r="I1881" s="35">
        <v>97</v>
      </c>
      <c r="J1881" s="33">
        <v>0</v>
      </c>
      <c r="K1881" s="34">
        <v>0</v>
      </c>
      <c r="L1881" s="34">
        <v>0</v>
      </c>
    </row>
    <row r="1882" spans="1:12" s="97" customFormat="1" ht="15.75" customHeight="1">
      <c r="A1882" s="32">
        <v>28</v>
      </c>
      <c r="B1882" s="33">
        <v>16</v>
      </c>
      <c r="C1882" s="34">
        <v>6</v>
      </c>
      <c r="D1882" s="34">
        <v>10</v>
      </c>
      <c r="E1882" s="35">
        <v>63</v>
      </c>
      <c r="F1882" s="33">
        <v>13</v>
      </c>
      <c r="G1882" s="34">
        <v>7</v>
      </c>
      <c r="H1882" s="34">
        <v>6</v>
      </c>
      <c r="I1882" s="35">
        <v>98</v>
      </c>
      <c r="J1882" s="33">
        <v>0</v>
      </c>
      <c r="K1882" s="34">
        <v>0</v>
      </c>
      <c r="L1882" s="34">
        <v>0</v>
      </c>
    </row>
    <row r="1883" spans="1:12" s="97" customFormat="1" ht="18" customHeight="1">
      <c r="A1883" s="40">
        <v>29</v>
      </c>
      <c r="B1883" s="44">
        <v>20</v>
      </c>
      <c r="C1883" s="42">
        <v>17</v>
      </c>
      <c r="D1883" s="42">
        <v>3</v>
      </c>
      <c r="E1883" s="43">
        <v>64</v>
      </c>
      <c r="F1883" s="44">
        <v>14</v>
      </c>
      <c r="G1883" s="42">
        <v>8</v>
      </c>
      <c r="H1883" s="42">
        <v>6</v>
      </c>
      <c r="I1883" s="35">
        <v>99</v>
      </c>
      <c r="J1883" s="33">
        <v>0</v>
      </c>
      <c r="K1883" s="34">
        <v>0</v>
      </c>
      <c r="L1883" s="34">
        <v>0</v>
      </c>
    </row>
    <row r="1884" spans="1:12" s="31" customFormat="1" ht="25.5" customHeight="1">
      <c r="A1884" s="23" t="s">
        <v>35</v>
      </c>
      <c r="B1884" s="24">
        <v>114</v>
      </c>
      <c r="C1884" s="24">
        <v>62</v>
      </c>
      <c r="D1884" s="24">
        <v>52</v>
      </c>
      <c r="E1884" s="25" t="s">
        <v>36</v>
      </c>
      <c r="F1884" s="24">
        <v>107</v>
      </c>
      <c r="G1884" s="24">
        <v>52</v>
      </c>
      <c r="H1884" s="24">
        <v>55</v>
      </c>
      <c r="I1884" s="68">
        <v>100</v>
      </c>
      <c r="J1884" s="69">
        <v>0</v>
      </c>
      <c r="K1884" s="70">
        <v>0</v>
      </c>
      <c r="L1884" s="70">
        <v>0</v>
      </c>
    </row>
    <row r="1885" spans="1:12" s="97" customFormat="1" ht="15.75" customHeight="1">
      <c r="A1885" s="32">
        <v>30</v>
      </c>
      <c r="B1885" s="33">
        <v>23</v>
      </c>
      <c r="C1885" s="34">
        <v>12</v>
      </c>
      <c r="D1885" s="34">
        <v>11</v>
      </c>
      <c r="E1885" s="35">
        <v>65</v>
      </c>
      <c r="F1885" s="33">
        <v>23</v>
      </c>
      <c r="G1885" s="34">
        <v>12</v>
      </c>
      <c r="H1885" s="34">
        <v>11</v>
      </c>
      <c r="I1885" s="35">
        <v>101</v>
      </c>
      <c r="J1885" s="33">
        <v>0</v>
      </c>
      <c r="K1885" s="34">
        <v>0</v>
      </c>
      <c r="L1885" s="34">
        <v>0</v>
      </c>
    </row>
    <row r="1886" spans="1:12" s="97" customFormat="1" ht="15.75" customHeight="1">
      <c r="A1886" s="32">
        <v>31</v>
      </c>
      <c r="B1886" s="33">
        <v>23</v>
      </c>
      <c r="C1886" s="34">
        <v>13</v>
      </c>
      <c r="D1886" s="34">
        <v>10</v>
      </c>
      <c r="E1886" s="35">
        <v>66</v>
      </c>
      <c r="F1886" s="33">
        <v>16</v>
      </c>
      <c r="G1886" s="34">
        <v>8</v>
      </c>
      <c r="H1886" s="34">
        <v>8</v>
      </c>
      <c r="I1886" s="35">
        <v>102</v>
      </c>
      <c r="J1886" s="33">
        <v>0</v>
      </c>
      <c r="K1886" s="34">
        <v>0</v>
      </c>
      <c r="L1886" s="34">
        <v>0</v>
      </c>
    </row>
    <row r="1887" spans="1:12" s="97" customFormat="1" ht="15.75" customHeight="1">
      <c r="A1887" s="32">
        <v>32</v>
      </c>
      <c r="B1887" s="33">
        <v>26</v>
      </c>
      <c r="C1887" s="34">
        <v>13</v>
      </c>
      <c r="D1887" s="34">
        <v>13</v>
      </c>
      <c r="E1887" s="35">
        <v>67</v>
      </c>
      <c r="F1887" s="33">
        <v>21</v>
      </c>
      <c r="G1887" s="34">
        <v>9</v>
      </c>
      <c r="H1887" s="34">
        <v>12</v>
      </c>
      <c r="I1887" s="35">
        <v>103</v>
      </c>
      <c r="J1887" s="33">
        <v>0</v>
      </c>
      <c r="K1887" s="34">
        <v>0</v>
      </c>
      <c r="L1887" s="34">
        <v>0</v>
      </c>
    </row>
    <row r="1888" spans="1:12" s="97" customFormat="1" ht="15.75" customHeight="1">
      <c r="A1888" s="32">
        <v>33</v>
      </c>
      <c r="B1888" s="33">
        <v>23</v>
      </c>
      <c r="C1888" s="34">
        <v>11</v>
      </c>
      <c r="D1888" s="34">
        <v>12</v>
      </c>
      <c r="E1888" s="35">
        <v>68</v>
      </c>
      <c r="F1888" s="33">
        <v>28</v>
      </c>
      <c r="G1888" s="34">
        <v>14</v>
      </c>
      <c r="H1888" s="34">
        <v>14</v>
      </c>
      <c r="I1888" s="72" t="s">
        <v>37</v>
      </c>
      <c r="J1888" s="44">
        <v>0</v>
      </c>
      <c r="K1888" s="42">
        <v>0</v>
      </c>
      <c r="L1888" s="42">
        <v>0</v>
      </c>
    </row>
    <row r="1889" spans="1:13" s="97" customFormat="1" ht="21" customHeight="1" thickBot="1">
      <c r="A1889" s="74">
        <v>34</v>
      </c>
      <c r="B1889" s="33">
        <v>19</v>
      </c>
      <c r="C1889" s="34">
        <v>13</v>
      </c>
      <c r="D1889" s="34">
        <v>6</v>
      </c>
      <c r="E1889" s="35">
        <v>69</v>
      </c>
      <c r="F1889" s="33">
        <v>19</v>
      </c>
      <c r="G1889" s="34">
        <v>9</v>
      </c>
      <c r="H1889" s="34">
        <v>10</v>
      </c>
      <c r="I1889" s="75" t="s">
        <v>8</v>
      </c>
      <c r="J1889" s="69">
        <v>1577</v>
      </c>
      <c r="K1889" s="69">
        <v>845</v>
      </c>
      <c r="L1889" s="69">
        <v>732</v>
      </c>
    </row>
    <row r="1890" spans="1:13" s="106" customFormat="1" ht="24" customHeight="1" thickTop="1" thickBot="1">
      <c r="A1890" s="81" t="s">
        <v>38</v>
      </c>
      <c r="B1890" s="82">
        <v>246</v>
      </c>
      <c r="C1890" s="83">
        <v>126</v>
      </c>
      <c r="D1890" s="83">
        <v>120</v>
      </c>
      <c r="E1890" s="84" t="s">
        <v>39</v>
      </c>
      <c r="F1890" s="83">
        <v>1082</v>
      </c>
      <c r="G1890" s="83">
        <v>599</v>
      </c>
      <c r="H1890" s="83">
        <v>483</v>
      </c>
      <c r="I1890" s="85" t="s">
        <v>40</v>
      </c>
      <c r="J1890" s="83">
        <v>249</v>
      </c>
      <c r="K1890" s="83">
        <v>120</v>
      </c>
      <c r="L1890" s="83">
        <v>129</v>
      </c>
    </row>
    <row r="1891" spans="1:13" s="13" customFormat="1" ht="24" customHeight="1" thickBot="1">
      <c r="A1891" s="1"/>
      <c r="B1891" s="2" t="s">
        <v>221</v>
      </c>
      <c r="C1891" s="3"/>
      <c r="D1891" s="4"/>
      <c r="E1891" s="5"/>
      <c r="F1891" s="6"/>
      <c r="G1891" s="96" t="s">
        <v>238</v>
      </c>
      <c r="H1891" s="6"/>
      <c r="I1891" s="5"/>
      <c r="J1891" s="6"/>
      <c r="K1891" s="107" t="s">
        <v>158</v>
      </c>
      <c r="L1891" s="9"/>
      <c r="M1891" s="97" t="s">
        <v>291</v>
      </c>
    </row>
    <row r="1892" spans="1:13" s="22" customFormat="1" ht="21" customHeight="1">
      <c r="A1892" s="14" t="s">
        <v>4</v>
      </c>
      <c r="B1892" s="15" t="s">
        <v>5</v>
      </c>
      <c r="C1892" s="15" t="s">
        <v>6</v>
      </c>
      <c r="D1892" s="16" t="s">
        <v>7</v>
      </c>
      <c r="E1892" s="14" t="s">
        <v>4</v>
      </c>
      <c r="F1892" s="15" t="s">
        <v>5</v>
      </c>
      <c r="G1892" s="15" t="s">
        <v>6</v>
      </c>
      <c r="H1892" s="16" t="s">
        <v>7</v>
      </c>
      <c r="I1892" s="14" t="s">
        <v>4</v>
      </c>
      <c r="J1892" s="15" t="s">
        <v>5</v>
      </c>
      <c r="K1892" s="15" t="s">
        <v>6</v>
      </c>
      <c r="L1892" s="17" t="s">
        <v>7</v>
      </c>
    </row>
    <row r="1893" spans="1:13" s="31" customFormat="1" ht="25.5" customHeight="1">
      <c r="A1893" s="23" t="s">
        <v>9</v>
      </c>
      <c r="B1893" s="24">
        <v>27</v>
      </c>
      <c r="C1893" s="24">
        <v>11</v>
      </c>
      <c r="D1893" s="24">
        <v>16</v>
      </c>
      <c r="E1893" s="25" t="s">
        <v>10</v>
      </c>
      <c r="F1893" s="24">
        <v>68</v>
      </c>
      <c r="G1893" s="24">
        <v>34</v>
      </c>
      <c r="H1893" s="24">
        <v>34</v>
      </c>
      <c r="I1893" s="25" t="s">
        <v>11</v>
      </c>
      <c r="J1893" s="24">
        <v>39</v>
      </c>
      <c r="K1893" s="24">
        <v>18</v>
      </c>
      <c r="L1893" s="24">
        <v>21</v>
      </c>
    </row>
    <row r="1894" spans="1:13" s="97" customFormat="1" ht="15.75" customHeight="1">
      <c r="A1894" s="32">
        <v>0</v>
      </c>
      <c r="B1894" s="33">
        <v>3</v>
      </c>
      <c r="C1894" s="34">
        <v>1</v>
      </c>
      <c r="D1894" s="34">
        <v>2</v>
      </c>
      <c r="E1894" s="35">
        <v>35</v>
      </c>
      <c r="F1894" s="33">
        <v>15</v>
      </c>
      <c r="G1894" s="34">
        <v>8</v>
      </c>
      <c r="H1894" s="34">
        <v>7</v>
      </c>
      <c r="I1894" s="35">
        <v>70</v>
      </c>
      <c r="J1894" s="33">
        <v>9</v>
      </c>
      <c r="K1894" s="34">
        <v>6</v>
      </c>
      <c r="L1894" s="34">
        <v>3</v>
      </c>
    </row>
    <row r="1895" spans="1:13" s="97" customFormat="1" ht="15.75" customHeight="1">
      <c r="A1895" s="32">
        <v>1</v>
      </c>
      <c r="B1895" s="33">
        <v>4</v>
      </c>
      <c r="C1895" s="34">
        <v>1</v>
      </c>
      <c r="D1895" s="34">
        <v>3</v>
      </c>
      <c r="E1895" s="35">
        <v>36</v>
      </c>
      <c r="F1895" s="33">
        <v>9</v>
      </c>
      <c r="G1895" s="34">
        <v>5</v>
      </c>
      <c r="H1895" s="34">
        <v>4</v>
      </c>
      <c r="I1895" s="35">
        <v>71</v>
      </c>
      <c r="J1895" s="33">
        <v>9</v>
      </c>
      <c r="K1895" s="34">
        <v>5</v>
      </c>
      <c r="L1895" s="34">
        <v>4</v>
      </c>
    </row>
    <row r="1896" spans="1:13" s="97" customFormat="1" ht="15.75" customHeight="1">
      <c r="A1896" s="32">
        <v>2</v>
      </c>
      <c r="B1896" s="33">
        <v>9</v>
      </c>
      <c r="C1896" s="34">
        <v>3</v>
      </c>
      <c r="D1896" s="34">
        <v>6</v>
      </c>
      <c r="E1896" s="35">
        <v>37</v>
      </c>
      <c r="F1896" s="33">
        <v>11</v>
      </c>
      <c r="G1896" s="34">
        <v>7</v>
      </c>
      <c r="H1896" s="34">
        <v>4</v>
      </c>
      <c r="I1896" s="35">
        <v>72</v>
      </c>
      <c r="J1896" s="33">
        <v>7</v>
      </c>
      <c r="K1896" s="34">
        <v>3</v>
      </c>
      <c r="L1896" s="34">
        <v>4</v>
      </c>
    </row>
    <row r="1897" spans="1:13" s="97" customFormat="1" ht="15.75" customHeight="1">
      <c r="A1897" s="32">
        <v>3</v>
      </c>
      <c r="B1897" s="33">
        <v>7</v>
      </c>
      <c r="C1897" s="34">
        <v>3</v>
      </c>
      <c r="D1897" s="34">
        <v>4</v>
      </c>
      <c r="E1897" s="35">
        <v>38</v>
      </c>
      <c r="F1897" s="33">
        <v>16</v>
      </c>
      <c r="G1897" s="34">
        <v>9</v>
      </c>
      <c r="H1897" s="34">
        <v>7</v>
      </c>
      <c r="I1897" s="35">
        <v>73</v>
      </c>
      <c r="J1897" s="33">
        <v>6</v>
      </c>
      <c r="K1897" s="34">
        <v>1</v>
      </c>
      <c r="L1897" s="34">
        <v>5</v>
      </c>
    </row>
    <row r="1898" spans="1:13" s="97" customFormat="1" ht="18" customHeight="1">
      <c r="A1898" s="40">
        <v>4</v>
      </c>
      <c r="B1898" s="41">
        <v>4</v>
      </c>
      <c r="C1898" s="42">
        <v>3</v>
      </c>
      <c r="D1898" s="42">
        <v>1</v>
      </c>
      <c r="E1898" s="43">
        <v>39</v>
      </c>
      <c r="F1898" s="44">
        <v>17</v>
      </c>
      <c r="G1898" s="42">
        <v>5</v>
      </c>
      <c r="H1898" s="42">
        <v>12</v>
      </c>
      <c r="I1898" s="43">
        <v>74</v>
      </c>
      <c r="J1898" s="44">
        <v>8</v>
      </c>
      <c r="K1898" s="42">
        <v>3</v>
      </c>
      <c r="L1898" s="42">
        <v>5</v>
      </c>
    </row>
    <row r="1899" spans="1:13" s="31" customFormat="1" ht="25.5" customHeight="1">
      <c r="A1899" s="23" t="s">
        <v>13</v>
      </c>
      <c r="B1899" s="24">
        <v>49</v>
      </c>
      <c r="C1899" s="24">
        <v>28</v>
      </c>
      <c r="D1899" s="24">
        <v>21</v>
      </c>
      <c r="E1899" s="25" t="s">
        <v>14</v>
      </c>
      <c r="F1899" s="24">
        <v>101</v>
      </c>
      <c r="G1899" s="24">
        <v>51</v>
      </c>
      <c r="H1899" s="24">
        <v>50</v>
      </c>
      <c r="I1899" s="25" t="s">
        <v>15</v>
      </c>
      <c r="J1899" s="24">
        <v>17</v>
      </c>
      <c r="K1899" s="24">
        <v>8</v>
      </c>
      <c r="L1899" s="24">
        <v>9</v>
      </c>
    </row>
    <row r="1900" spans="1:13" s="97" customFormat="1" ht="15.75" customHeight="1">
      <c r="A1900" s="32">
        <v>5</v>
      </c>
      <c r="B1900" s="33">
        <v>13</v>
      </c>
      <c r="C1900" s="34">
        <v>5</v>
      </c>
      <c r="D1900" s="34">
        <v>8</v>
      </c>
      <c r="E1900" s="35">
        <v>40</v>
      </c>
      <c r="F1900" s="33">
        <v>20</v>
      </c>
      <c r="G1900" s="34">
        <v>11</v>
      </c>
      <c r="H1900" s="34">
        <v>9</v>
      </c>
      <c r="I1900" s="35">
        <v>75</v>
      </c>
      <c r="J1900" s="33">
        <v>5</v>
      </c>
      <c r="K1900" s="34">
        <v>2</v>
      </c>
      <c r="L1900" s="34">
        <v>3</v>
      </c>
    </row>
    <row r="1901" spans="1:13" s="97" customFormat="1" ht="15.75" customHeight="1">
      <c r="A1901" s="32">
        <v>6</v>
      </c>
      <c r="B1901" s="33">
        <v>12</v>
      </c>
      <c r="C1901" s="34">
        <v>7</v>
      </c>
      <c r="D1901" s="34">
        <v>5</v>
      </c>
      <c r="E1901" s="35">
        <v>41</v>
      </c>
      <c r="F1901" s="33">
        <v>16</v>
      </c>
      <c r="G1901" s="34">
        <v>2</v>
      </c>
      <c r="H1901" s="34">
        <v>14</v>
      </c>
      <c r="I1901" s="35">
        <v>76</v>
      </c>
      <c r="J1901" s="33">
        <v>6</v>
      </c>
      <c r="K1901" s="34">
        <v>2</v>
      </c>
      <c r="L1901" s="34">
        <v>4</v>
      </c>
    </row>
    <row r="1902" spans="1:13" s="97" customFormat="1" ht="15.75" customHeight="1">
      <c r="A1902" s="32">
        <v>7</v>
      </c>
      <c r="B1902" s="33">
        <v>6</v>
      </c>
      <c r="C1902" s="34">
        <v>4</v>
      </c>
      <c r="D1902" s="34">
        <v>2</v>
      </c>
      <c r="E1902" s="35">
        <v>42</v>
      </c>
      <c r="F1902" s="33">
        <v>21</v>
      </c>
      <c r="G1902" s="34">
        <v>9</v>
      </c>
      <c r="H1902" s="34">
        <v>12</v>
      </c>
      <c r="I1902" s="35">
        <v>77</v>
      </c>
      <c r="J1902" s="33">
        <v>3</v>
      </c>
      <c r="K1902" s="34">
        <v>2</v>
      </c>
      <c r="L1902" s="34">
        <v>1</v>
      </c>
    </row>
    <row r="1903" spans="1:13" s="97" customFormat="1" ht="15.75" customHeight="1">
      <c r="A1903" s="32">
        <v>8</v>
      </c>
      <c r="B1903" s="33">
        <v>8</v>
      </c>
      <c r="C1903" s="34">
        <v>4</v>
      </c>
      <c r="D1903" s="34">
        <v>4</v>
      </c>
      <c r="E1903" s="35">
        <v>43</v>
      </c>
      <c r="F1903" s="33">
        <v>18</v>
      </c>
      <c r="G1903" s="34">
        <v>11</v>
      </c>
      <c r="H1903" s="34">
        <v>7</v>
      </c>
      <c r="I1903" s="35">
        <v>78</v>
      </c>
      <c r="J1903" s="33">
        <v>3</v>
      </c>
      <c r="K1903" s="34">
        <v>2</v>
      </c>
      <c r="L1903" s="34">
        <v>1</v>
      </c>
    </row>
    <row r="1904" spans="1:13" s="97" customFormat="1" ht="18" customHeight="1">
      <c r="A1904" s="40">
        <v>9</v>
      </c>
      <c r="B1904" s="44">
        <v>10</v>
      </c>
      <c r="C1904" s="42">
        <v>8</v>
      </c>
      <c r="D1904" s="42">
        <v>2</v>
      </c>
      <c r="E1904" s="43">
        <v>44</v>
      </c>
      <c r="F1904" s="44">
        <v>26</v>
      </c>
      <c r="G1904" s="42">
        <v>18</v>
      </c>
      <c r="H1904" s="42">
        <v>8</v>
      </c>
      <c r="I1904" s="43">
        <v>79</v>
      </c>
      <c r="J1904" s="44">
        <v>0</v>
      </c>
      <c r="K1904" s="42">
        <v>0</v>
      </c>
      <c r="L1904" s="42">
        <v>0</v>
      </c>
    </row>
    <row r="1905" spans="1:12" s="31" customFormat="1" ht="25.5" customHeight="1">
      <c r="A1905" s="23" t="s">
        <v>23</v>
      </c>
      <c r="B1905" s="24">
        <v>61</v>
      </c>
      <c r="C1905" s="24">
        <v>36</v>
      </c>
      <c r="D1905" s="24">
        <v>25</v>
      </c>
      <c r="E1905" s="25" t="s">
        <v>24</v>
      </c>
      <c r="F1905" s="24">
        <v>70</v>
      </c>
      <c r="G1905" s="24">
        <v>44</v>
      </c>
      <c r="H1905" s="24">
        <v>26</v>
      </c>
      <c r="I1905" s="25" t="s">
        <v>25</v>
      </c>
      <c r="J1905" s="24">
        <v>14</v>
      </c>
      <c r="K1905" s="24">
        <v>6</v>
      </c>
      <c r="L1905" s="24">
        <v>8</v>
      </c>
    </row>
    <row r="1906" spans="1:12" s="97" customFormat="1" ht="15.75" customHeight="1">
      <c r="A1906" s="32">
        <v>10</v>
      </c>
      <c r="B1906" s="33">
        <v>8</v>
      </c>
      <c r="C1906" s="34">
        <v>4</v>
      </c>
      <c r="D1906" s="34">
        <v>4</v>
      </c>
      <c r="E1906" s="35">
        <v>45</v>
      </c>
      <c r="F1906" s="33">
        <v>17</v>
      </c>
      <c r="G1906" s="34">
        <v>10</v>
      </c>
      <c r="H1906" s="34">
        <v>7</v>
      </c>
      <c r="I1906" s="35">
        <v>80</v>
      </c>
      <c r="J1906" s="33">
        <v>1</v>
      </c>
      <c r="K1906" s="34">
        <v>1</v>
      </c>
      <c r="L1906" s="34">
        <v>0</v>
      </c>
    </row>
    <row r="1907" spans="1:12" s="97" customFormat="1" ht="15.75" customHeight="1">
      <c r="A1907" s="32">
        <v>11</v>
      </c>
      <c r="B1907" s="33">
        <v>17</v>
      </c>
      <c r="C1907" s="34">
        <v>10</v>
      </c>
      <c r="D1907" s="34">
        <v>7</v>
      </c>
      <c r="E1907" s="35">
        <v>46</v>
      </c>
      <c r="F1907" s="33">
        <v>17</v>
      </c>
      <c r="G1907" s="34">
        <v>10</v>
      </c>
      <c r="H1907" s="34">
        <v>7</v>
      </c>
      <c r="I1907" s="35">
        <v>81</v>
      </c>
      <c r="J1907" s="33">
        <v>3</v>
      </c>
      <c r="K1907" s="34">
        <v>1</v>
      </c>
      <c r="L1907" s="34">
        <v>2</v>
      </c>
    </row>
    <row r="1908" spans="1:12" s="97" customFormat="1" ht="15.75" customHeight="1">
      <c r="A1908" s="32">
        <v>12</v>
      </c>
      <c r="B1908" s="33">
        <v>8</v>
      </c>
      <c r="C1908" s="34">
        <v>5</v>
      </c>
      <c r="D1908" s="34">
        <v>3</v>
      </c>
      <c r="E1908" s="35">
        <v>47</v>
      </c>
      <c r="F1908" s="33">
        <v>8</v>
      </c>
      <c r="G1908" s="34">
        <v>4</v>
      </c>
      <c r="H1908" s="34">
        <v>4</v>
      </c>
      <c r="I1908" s="35">
        <v>82</v>
      </c>
      <c r="J1908" s="33">
        <v>5</v>
      </c>
      <c r="K1908" s="34">
        <v>2</v>
      </c>
      <c r="L1908" s="34">
        <v>3</v>
      </c>
    </row>
    <row r="1909" spans="1:12" s="97" customFormat="1" ht="15.75" customHeight="1">
      <c r="A1909" s="32">
        <v>13</v>
      </c>
      <c r="B1909" s="33">
        <v>13</v>
      </c>
      <c r="C1909" s="34">
        <v>9</v>
      </c>
      <c r="D1909" s="34">
        <v>4</v>
      </c>
      <c r="E1909" s="35">
        <v>48</v>
      </c>
      <c r="F1909" s="33">
        <v>15</v>
      </c>
      <c r="G1909" s="34">
        <v>9</v>
      </c>
      <c r="H1909" s="34">
        <v>6</v>
      </c>
      <c r="I1909" s="35">
        <v>83</v>
      </c>
      <c r="J1909" s="33">
        <v>2</v>
      </c>
      <c r="K1909" s="34">
        <v>0</v>
      </c>
      <c r="L1909" s="34">
        <v>2</v>
      </c>
    </row>
    <row r="1910" spans="1:12" s="97" customFormat="1" ht="18" customHeight="1">
      <c r="A1910" s="40">
        <v>14</v>
      </c>
      <c r="B1910" s="44">
        <v>15</v>
      </c>
      <c r="C1910" s="42">
        <v>8</v>
      </c>
      <c r="D1910" s="42">
        <v>7</v>
      </c>
      <c r="E1910" s="43">
        <v>49</v>
      </c>
      <c r="F1910" s="44">
        <v>13</v>
      </c>
      <c r="G1910" s="42">
        <v>11</v>
      </c>
      <c r="H1910" s="42">
        <v>2</v>
      </c>
      <c r="I1910" s="43">
        <v>84</v>
      </c>
      <c r="J1910" s="44">
        <v>3</v>
      </c>
      <c r="K1910" s="42">
        <v>2</v>
      </c>
      <c r="L1910" s="42">
        <v>1</v>
      </c>
    </row>
    <row r="1911" spans="1:12" s="31" customFormat="1" ht="25.5" customHeight="1">
      <c r="A1911" s="23" t="s">
        <v>26</v>
      </c>
      <c r="B1911" s="24">
        <v>51</v>
      </c>
      <c r="C1911" s="24">
        <v>30</v>
      </c>
      <c r="D1911" s="24">
        <v>21</v>
      </c>
      <c r="E1911" s="25" t="s">
        <v>27</v>
      </c>
      <c r="F1911" s="24">
        <v>51</v>
      </c>
      <c r="G1911" s="24">
        <v>25</v>
      </c>
      <c r="H1911" s="24">
        <v>26</v>
      </c>
      <c r="I1911" s="25" t="s">
        <v>28</v>
      </c>
      <c r="J1911" s="24">
        <v>5</v>
      </c>
      <c r="K1911" s="24">
        <v>2</v>
      </c>
      <c r="L1911" s="24">
        <v>3</v>
      </c>
    </row>
    <row r="1912" spans="1:12" s="97" customFormat="1" ht="15.75" customHeight="1">
      <c r="A1912" s="32">
        <v>15</v>
      </c>
      <c r="B1912" s="33">
        <v>4</v>
      </c>
      <c r="C1912" s="34">
        <v>2</v>
      </c>
      <c r="D1912" s="34">
        <v>2</v>
      </c>
      <c r="E1912" s="35">
        <v>50</v>
      </c>
      <c r="F1912" s="33">
        <v>18</v>
      </c>
      <c r="G1912" s="34">
        <v>10</v>
      </c>
      <c r="H1912" s="34">
        <v>8</v>
      </c>
      <c r="I1912" s="35">
        <v>85</v>
      </c>
      <c r="J1912" s="33">
        <v>1</v>
      </c>
      <c r="K1912" s="34">
        <v>0</v>
      </c>
      <c r="L1912" s="34">
        <v>1</v>
      </c>
    </row>
    <row r="1913" spans="1:12" s="97" customFormat="1" ht="15.75" customHeight="1">
      <c r="A1913" s="32">
        <v>16</v>
      </c>
      <c r="B1913" s="33">
        <v>11</v>
      </c>
      <c r="C1913" s="34">
        <v>5</v>
      </c>
      <c r="D1913" s="34">
        <v>6</v>
      </c>
      <c r="E1913" s="35">
        <v>51</v>
      </c>
      <c r="F1913" s="33">
        <v>6</v>
      </c>
      <c r="G1913" s="34">
        <v>3</v>
      </c>
      <c r="H1913" s="34">
        <v>3</v>
      </c>
      <c r="I1913" s="35">
        <v>86</v>
      </c>
      <c r="J1913" s="33">
        <v>3</v>
      </c>
      <c r="K1913" s="34">
        <v>2</v>
      </c>
      <c r="L1913" s="34">
        <v>1</v>
      </c>
    </row>
    <row r="1914" spans="1:12" s="97" customFormat="1" ht="15.75" customHeight="1">
      <c r="A1914" s="32">
        <v>17</v>
      </c>
      <c r="B1914" s="33">
        <v>11</v>
      </c>
      <c r="C1914" s="34">
        <v>5</v>
      </c>
      <c r="D1914" s="34">
        <v>6</v>
      </c>
      <c r="E1914" s="35">
        <v>52</v>
      </c>
      <c r="F1914" s="33">
        <v>10</v>
      </c>
      <c r="G1914" s="34">
        <v>8</v>
      </c>
      <c r="H1914" s="34">
        <v>2</v>
      </c>
      <c r="I1914" s="35">
        <v>87</v>
      </c>
      <c r="J1914" s="33">
        <v>1</v>
      </c>
      <c r="K1914" s="34">
        <v>0</v>
      </c>
      <c r="L1914" s="34">
        <v>1</v>
      </c>
    </row>
    <row r="1915" spans="1:12" s="97" customFormat="1" ht="15.75" customHeight="1">
      <c r="A1915" s="32">
        <v>18</v>
      </c>
      <c r="B1915" s="33">
        <v>13</v>
      </c>
      <c r="C1915" s="34">
        <v>9</v>
      </c>
      <c r="D1915" s="34">
        <v>4</v>
      </c>
      <c r="E1915" s="35">
        <v>53</v>
      </c>
      <c r="F1915" s="33">
        <v>11</v>
      </c>
      <c r="G1915" s="34">
        <v>3</v>
      </c>
      <c r="H1915" s="34">
        <v>8</v>
      </c>
      <c r="I1915" s="35">
        <v>88</v>
      </c>
      <c r="J1915" s="33">
        <v>0</v>
      </c>
      <c r="K1915" s="34">
        <v>0</v>
      </c>
      <c r="L1915" s="34">
        <v>0</v>
      </c>
    </row>
    <row r="1916" spans="1:12" s="97" customFormat="1" ht="18" customHeight="1">
      <c r="A1916" s="40">
        <v>19</v>
      </c>
      <c r="B1916" s="44">
        <v>12</v>
      </c>
      <c r="C1916" s="42">
        <v>9</v>
      </c>
      <c r="D1916" s="42">
        <v>3</v>
      </c>
      <c r="E1916" s="43">
        <v>54</v>
      </c>
      <c r="F1916" s="44">
        <v>6</v>
      </c>
      <c r="G1916" s="42">
        <v>1</v>
      </c>
      <c r="H1916" s="42">
        <v>5</v>
      </c>
      <c r="I1916" s="43">
        <v>89</v>
      </c>
      <c r="J1916" s="44">
        <v>0</v>
      </c>
      <c r="K1916" s="42">
        <v>0</v>
      </c>
      <c r="L1916" s="42">
        <v>0</v>
      </c>
    </row>
    <row r="1917" spans="1:12" s="31" customFormat="1" ht="25.5" customHeight="1">
      <c r="A1917" s="23" t="s">
        <v>29</v>
      </c>
      <c r="B1917" s="24">
        <v>40</v>
      </c>
      <c r="C1917" s="24">
        <v>14</v>
      </c>
      <c r="D1917" s="24">
        <v>26</v>
      </c>
      <c r="E1917" s="25" t="s">
        <v>30</v>
      </c>
      <c r="F1917" s="24">
        <v>47</v>
      </c>
      <c r="G1917" s="24">
        <v>22</v>
      </c>
      <c r="H1917" s="24">
        <v>25</v>
      </c>
      <c r="I1917" s="25" t="s">
        <v>31</v>
      </c>
      <c r="J1917" s="24">
        <v>7</v>
      </c>
      <c r="K1917" s="24">
        <v>0</v>
      </c>
      <c r="L1917" s="24">
        <v>7</v>
      </c>
    </row>
    <row r="1918" spans="1:12" s="97" customFormat="1" ht="15.75" customHeight="1">
      <c r="A1918" s="32">
        <v>20</v>
      </c>
      <c r="B1918" s="33">
        <v>8</v>
      </c>
      <c r="C1918" s="34">
        <v>3</v>
      </c>
      <c r="D1918" s="34">
        <v>5</v>
      </c>
      <c r="E1918" s="35">
        <v>55</v>
      </c>
      <c r="F1918" s="33">
        <v>7</v>
      </c>
      <c r="G1918" s="34">
        <v>2</v>
      </c>
      <c r="H1918" s="34">
        <v>5</v>
      </c>
      <c r="I1918" s="35">
        <v>90</v>
      </c>
      <c r="J1918" s="33">
        <v>1</v>
      </c>
      <c r="K1918" s="34">
        <v>0</v>
      </c>
      <c r="L1918" s="34">
        <v>1</v>
      </c>
    </row>
    <row r="1919" spans="1:12" s="97" customFormat="1" ht="15.75" customHeight="1">
      <c r="A1919" s="32">
        <v>21</v>
      </c>
      <c r="B1919" s="33">
        <v>9</v>
      </c>
      <c r="C1919" s="34">
        <v>2</v>
      </c>
      <c r="D1919" s="34">
        <v>7</v>
      </c>
      <c r="E1919" s="35">
        <v>56</v>
      </c>
      <c r="F1919" s="33">
        <v>10</v>
      </c>
      <c r="G1919" s="34">
        <v>3</v>
      </c>
      <c r="H1919" s="34">
        <v>7</v>
      </c>
      <c r="I1919" s="35">
        <v>91</v>
      </c>
      <c r="J1919" s="33">
        <v>3</v>
      </c>
      <c r="K1919" s="34">
        <v>0</v>
      </c>
      <c r="L1919" s="34">
        <v>3</v>
      </c>
    </row>
    <row r="1920" spans="1:12" s="97" customFormat="1" ht="15.75" customHeight="1">
      <c r="A1920" s="32">
        <v>22</v>
      </c>
      <c r="B1920" s="33">
        <v>8</v>
      </c>
      <c r="C1920" s="34">
        <v>2</v>
      </c>
      <c r="D1920" s="34">
        <v>6</v>
      </c>
      <c r="E1920" s="35">
        <v>57</v>
      </c>
      <c r="F1920" s="33">
        <v>10</v>
      </c>
      <c r="G1920" s="34">
        <v>5</v>
      </c>
      <c r="H1920" s="34">
        <v>5</v>
      </c>
      <c r="I1920" s="35">
        <v>92</v>
      </c>
      <c r="J1920" s="33">
        <v>1</v>
      </c>
      <c r="K1920" s="34">
        <v>0</v>
      </c>
      <c r="L1920" s="34">
        <v>1</v>
      </c>
    </row>
    <row r="1921" spans="1:13" s="97" customFormat="1" ht="15.75" customHeight="1">
      <c r="A1921" s="32">
        <v>23</v>
      </c>
      <c r="B1921" s="33">
        <v>8</v>
      </c>
      <c r="C1921" s="34">
        <v>4</v>
      </c>
      <c r="D1921" s="34">
        <v>4</v>
      </c>
      <c r="E1921" s="35">
        <v>58</v>
      </c>
      <c r="F1921" s="33">
        <v>10</v>
      </c>
      <c r="G1921" s="34">
        <v>6</v>
      </c>
      <c r="H1921" s="34">
        <v>4</v>
      </c>
      <c r="I1921" s="35">
        <v>93</v>
      </c>
      <c r="J1921" s="33">
        <v>1</v>
      </c>
      <c r="K1921" s="34">
        <v>0</v>
      </c>
      <c r="L1921" s="34">
        <v>1</v>
      </c>
    </row>
    <row r="1922" spans="1:13" s="97" customFormat="1" ht="18" customHeight="1">
      <c r="A1922" s="40">
        <v>24</v>
      </c>
      <c r="B1922" s="44">
        <v>7</v>
      </c>
      <c r="C1922" s="42">
        <v>3</v>
      </c>
      <c r="D1922" s="42">
        <v>4</v>
      </c>
      <c r="E1922" s="43">
        <v>59</v>
      </c>
      <c r="F1922" s="44">
        <v>10</v>
      </c>
      <c r="G1922" s="42">
        <v>6</v>
      </c>
      <c r="H1922" s="42">
        <v>4</v>
      </c>
      <c r="I1922" s="43">
        <v>94</v>
      </c>
      <c r="J1922" s="44">
        <v>1</v>
      </c>
      <c r="K1922" s="42">
        <v>0</v>
      </c>
      <c r="L1922" s="42">
        <v>1</v>
      </c>
    </row>
    <row r="1923" spans="1:13" s="31" customFormat="1" ht="25.5" customHeight="1">
      <c r="A1923" s="23" t="s">
        <v>32</v>
      </c>
      <c r="B1923" s="24">
        <v>42</v>
      </c>
      <c r="C1923" s="24">
        <v>25</v>
      </c>
      <c r="D1923" s="24">
        <v>17</v>
      </c>
      <c r="E1923" s="25" t="s">
        <v>33</v>
      </c>
      <c r="F1923" s="24">
        <v>48</v>
      </c>
      <c r="G1923" s="24">
        <v>22</v>
      </c>
      <c r="H1923" s="24">
        <v>26</v>
      </c>
      <c r="I1923" s="64" t="s">
        <v>34</v>
      </c>
      <c r="J1923" s="24">
        <v>0</v>
      </c>
      <c r="K1923" s="24">
        <v>0</v>
      </c>
      <c r="L1923" s="24">
        <v>0</v>
      </c>
    </row>
    <row r="1924" spans="1:13" s="97" customFormat="1" ht="15.75" customHeight="1">
      <c r="A1924" s="32">
        <v>25</v>
      </c>
      <c r="B1924" s="33">
        <v>3</v>
      </c>
      <c r="C1924" s="34">
        <v>2</v>
      </c>
      <c r="D1924" s="34">
        <v>1</v>
      </c>
      <c r="E1924" s="35">
        <v>60</v>
      </c>
      <c r="F1924" s="33">
        <v>11</v>
      </c>
      <c r="G1924" s="34">
        <v>4</v>
      </c>
      <c r="H1924" s="34">
        <v>7</v>
      </c>
      <c r="I1924" s="35">
        <v>95</v>
      </c>
      <c r="J1924" s="33">
        <v>0</v>
      </c>
      <c r="K1924" s="34">
        <v>0</v>
      </c>
      <c r="L1924" s="34">
        <v>0</v>
      </c>
    </row>
    <row r="1925" spans="1:13" s="97" customFormat="1" ht="15.75" customHeight="1">
      <c r="A1925" s="32">
        <v>26</v>
      </c>
      <c r="B1925" s="33">
        <v>8</v>
      </c>
      <c r="C1925" s="34">
        <v>4</v>
      </c>
      <c r="D1925" s="34">
        <v>4</v>
      </c>
      <c r="E1925" s="35">
        <v>61</v>
      </c>
      <c r="F1925" s="33">
        <v>10</v>
      </c>
      <c r="G1925" s="34">
        <v>7</v>
      </c>
      <c r="H1925" s="34">
        <v>3</v>
      </c>
      <c r="I1925" s="35">
        <v>96</v>
      </c>
      <c r="J1925" s="33">
        <v>0</v>
      </c>
      <c r="K1925" s="34">
        <v>0</v>
      </c>
      <c r="L1925" s="34">
        <v>0</v>
      </c>
    </row>
    <row r="1926" spans="1:13" s="97" customFormat="1" ht="15.75" customHeight="1">
      <c r="A1926" s="32">
        <v>27</v>
      </c>
      <c r="B1926" s="33">
        <v>7</v>
      </c>
      <c r="C1926" s="34">
        <v>4</v>
      </c>
      <c r="D1926" s="34">
        <v>3</v>
      </c>
      <c r="E1926" s="35">
        <v>62</v>
      </c>
      <c r="F1926" s="33">
        <v>14</v>
      </c>
      <c r="G1926" s="34">
        <v>6</v>
      </c>
      <c r="H1926" s="34">
        <v>8</v>
      </c>
      <c r="I1926" s="35">
        <v>97</v>
      </c>
      <c r="J1926" s="33">
        <v>0</v>
      </c>
      <c r="K1926" s="34">
        <v>0</v>
      </c>
      <c r="L1926" s="34">
        <v>0</v>
      </c>
    </row>
    <row r="1927" spans="1:13" s="97" customFormat="1" ht="15.75" customHeight="1">
      <c r="A1927" s="32">
        <v>28</v>
      </c>
      <c r="B1927" s="33">
        <v>11</v>
      </c>
      <c r="C1927" s="34">
        <v>7</v>
      </c>
      <c r="D1927" s="34">
        <v>4</v>
      </c>
      <c r="E1927" s="35">
        <v>63</v>
      </c>
      <c r="F1927" s="33">
        <v>7</v>
      </c>
      <c r="G1927" s="34">
        <v>2</v>
      </c>
      <c r="H1927" s="34">
        <v>5</v>
      </c>
      <c r="I1927" s="35">
        <v>98</v>
      </c>
      <c r="J1927" s="33">
        <v>0</v>
      </c>
      <c r="K1927" s="34">
        <v>0</v>
      </c>
      <c r="L1927" s="34">
        <v>0</v>
      </c>
    </row>
    <row r="1928" spans="1:13" s="97" customFormat="1" ht="18" customHeight="1">
      <c r="A1928" s="40">
        <v>29</v>
      </c>
      <c r="B1928" s="44">
        <v>13</v>
      </c>
      <c r="C1928" s="42">
        <v>8</v>
      </c>
      <c r="D1928" s="42">
        <v>5</v>
      </c>
      <c r="E1928" s="43">
        <v>64</v>
      </c>
      <c r="F1928" s="44">
        <v>6</v>
      </c>
      <c r="G1928" s="42">
        <v>3</v>
      </c>
      <c r="H1928" s="42">
        <v>3</v>
      </c>
      <c r="I1928" s="35">
        <v>99</v>
      </c>
      <c r="J1928" s="33">
        <v>0</v>
      </c>
      <c r="K1928" s="34">
        <v>0</v>
      </c>
      <c r="L1928" s="34">
        <v>0</v>
      </c>
    </row>
    <row r="1929" spans="1:13" s="31" customFormat="1" ht="25.5" customHeight="1">
      <c r="A1929" s="23" t="s">
        <v>35</v>
      </c>
      <c r="B1929" s="24">
        <v>65</v>
      </c>
      <c r="C1929" s="24">
        <v>34</v>
      </c>
      <c r="D1929" s="24">
        <v>31</v>
      </c>
      <c r="E1929" s="25" t="s">
        <v>36</v>
      </c>
      <c r="F1929" s="24">
        <v>71</v>
      </c>
      <c r="G1929" s="24">
        <v>40</v>
      </c>
      <c r="H1929" s="24">
        <v>31</v>
      </c>
      <c r="I1929" s="68">
        <v>100</v>
      </c>
      <c r="J1929" s="69">
        <v>0</v>
      </c>
      <c r="K1929" s="70">
        <v>0</v>
      </c>
      <c r="L1929" s="70">
        <v>0</v>
      </c>
    </row>
    <row r="1930" spans="1:13" s="97" customFormat="1" ht="15.75" customHeight="1">
      <c r="A1930" s="32">
        <v>30</v>
      </c>
      <c r="B1930" s="33">
        <v>14</v>
      </c>
      <c r="C1930" s="34">
        <v>8</v>
      </c>
      <c r="D1930" s="34">
        <v>6</v>
      </c>
      <c r="E1930" s="35">
        <v>65</v>
      </c>
      <c r="F1930" s="33">
        <v>8</v>
      </c>
      <c r="G1930" s="34">
        <v>4</v>
      </c>
      <c r="H1930" s="34">
        <v>4</v>
      </c>
      <c r="I1930" s="35">
        <v>101</v>
      </c>
      <c r="J1930" s="33">
        <v>0</v>
      </c>
      <c r="K1930" s="34">
        <v>0</v>
      </c>
      <c r="L1930" s="34">
        <v>0</v>
      </c>
    </row>
    <row r="1931" spans="1:13" s="97" customFormat="1" ht="15.75" customHeight="1">
      <c r="A1931" s="32">
        <v>31</v>
      </c>
      <c r="B1931" s="33">
        <v>13</v>
      </c>
      <c r="C1931" s="34">
        <v>8</v>
      </c>
      <c r="D1931" s="34">
        <v>5</v>
      </c>
      <c r="E1931" s="35">
        <v>66</v>
      </c>
      <c r="F1931" s="33">
        <v>12</v>
      </c>
      <c r="G1931" s="34">
        <v>5</v>
      </c>
      <c r="H1931" s="34">
        <v>7</v>
      </c>
      <c r="I1931" s="35">
        <v>102</v>
      </c>
      <c r="J1931" s="33">
        <v>0</v>
      </c>
      <c r="K1931" s="34">
        <v>0</v>
      </c>
      <c r="L1931" s="34">
        <v>0</v>
      </c>
    </row>
    <row r="1932" spans="1:13" s="97" customFormat="1" ht="15.75" customHeight="1">
      <c r="A1932" s="32">
        <v>32</v>
      </c>
      <c r="B1932" s="33">
        <v>14</v>
      </c>
      <c r="C1932" s="34">
        <v>7</v>
      </c>
      <c r="D1932" s="34">
        <v>7</v>
      </c>
      <c r="E1932" s="35">
        <v>67</v>
      </c>
      <c r="F1932" s="33">
        <v>12</v>
      </c>
      <c r="G1932" s="34">
        <v>8</v>
      </c>
      <c r="H1932" s="34">
        <v>4</v>
      </c>
      <c r="I1932" s="35">
        <v>103</v>
      </c>
      <c r="J1932" s="33">
        <v>0</v>
      </c>
      <c r="K1932" s="34">
        <v>0</v>
      </c>
      <c r="L1932" s="34">
        <v>0</v>
      </c>
    </row>
    <row r="1933" spans="1:13" s="97" customFormat="1" ht="15.75" customHeight="1">
      <c r="A1933" s="32">
        <v>33</v>
      </c>
      <c r="B1933" s="33">
        <v>11</v>
      </c>
      <c r="C1933" s="34">
        <v>2</v>
      </c>
      <c r="D1933" s="34">
        <v>9</v>
      </c>
      <c r="E1933" s="35">
        <v>68</v>
      </c>
      <c r="F1933" s="33">
        <v>17</v>
      </c>
      <c r="G1933" s="34">
        <v>8</v>
      </c>
      <c r="H1933" s="34">
        <v>9</v>
      </c>
      <c r="I1933" s="72" t="s">
        <v>37</v>
      </c>
      <c r="J1933" s="44">
        <v>0</v>
      </c>
      <c r="K1933" s="42">
        <v>0</v>
      </c>
      <c r="L1933" s="42">
        <v>0</v>
      </c>
    </row>
    <row r="1934" spans="1:13" s="97" customFormat="1" ht="21" customHeight="1" thickBot="1">
      <c r="A1934" s="74">
        <v>34</v>
      </c>
      <c r="B1934" s="33">
        <v>13</v>
      </c>
      <c r="C1934" s="34">
        <v>9</v>
      </c>
      <c r="D1934" s="34">
        <v>4</v>
      </c>
      <c r="E1934" s="35">
        <v>69</v>
      </c>
      <c r="F1934" s="33">
        <v>22</v>
      </c>
      <c r="G1934" s="34">
        <v>15</v>
      </c>
      <c r="H1934" s="34">
        <v>7</v>
      </c>
      <c r="I1934" s="75" t="s">
        <v>8</v>
      </c>
      <c r="J1934" s="69">
        <v>873</v>
      </c>
      <c r="K1934" s="69">
        <v>450</v>
      </c>
      <c r="L1934" s="69">
        <v>423</v>
      </c>
    </row>
    <row r="1935" spans="1:13" s="106" customFormat="1" ht="24" customHeight="1" thickTop="1" thickBot="1">
      <c r="A1935" s="81" t="s">
        <v>38</v>
      </c>
      <c r="B1935" s="82">
        <v>137</v>
      </c>
      <c r="C1935" s="83">
        <v>75</v>
      </c>
      <c r="D1935" s="83">
        <v>62</v>
      </c>
      <c r="E1935" s="84" t="s">
        <v>39</v>
      </c>
      <c r="F1935" s="83">
        <v>583</v>
      </c>
      <c r="G1935" s="83">
        <v>301</v>
      </c>
      <c r="H1935" s="83">
        <v>282</v>
      </c>
      <c r="I1935" s="85" t="s">
        <v>40</v>
      </c>
      <c r="J1935" s="83">
        <v>153</v>
      </c>
      <c r="K1935" s="83">
        <v>74</v>
      </c>
      <c r="L1935" s="83">
        <v>79</v>
      </c>
    </row>
    <row r="1936" spans="1:13" s="13" customFormat="1" ht="24" customHeight="1" thickBot="1">
      <c r="A1936" s="1"/>
      <c r="B1936" s="2" t="s">
        <v>221</v>
      </c>
      <c r="C1936" s="3"/>
      <c r="D1936" s="4"/>
      <c r="E1936" s="5"/>
      <c r="F1936" s="6"/>
      <c r="G1936" s="96" t="s">
        <v>238</v>
      </c>
      <c r="H1936" s="6"/>
      <c r="I1936" s="5"/>
      <c r="J1936" s="6"/>
      <c r="K1936" s="107" t="s">
        <v>377</v>
      </c>
      <c r="L1936" s="9"/>
      <c r="M1936" s="97" t="s">
        <v>292</v>
      </c>
    </row>
    <row r="1937" spans="1:12" s="22" customFormat="1" ht="21" customHeight="1">
      <c r="A1937" s="14" t="s">
        <v>4</v>
      </c>
      <c r="B1937" s="15" t="s">
        <v>5</v>
      </c>
      <c r="C1937" s="15" t="s">
        <v>6</v>
      </c>
      <c r="D1937" s="16" t="s">
        <v>7</v>
      </c>
      <c r="E1937" s="14" t="s">
        <v>4</v>
      </c>
      <c r="F1937" s="15" t="s">
        <v>5</v>
      </c>
      <c r="G1937" s="15" t="s">
        <v>6</v>
      </c>
      <c r="H1937" s="16" t="s">
        <v>7</v>
      </c>
      <c r="I1937" s="14" t="s">
        <v>4</v>
      </c>
      <c r="J1937" s="15" t="s">
        <v>5</v>
      </c>
      <c r="K1937" s="15" t="s">
        <v>6</v>
      </c>
      <c r="L1937" s="17" t="s">
        <v>7</v>
      </c>
    </row>
    <row r="1938" spans="1:12" s="31" customFormat="1" ht="25.5" customHeight="1">
      <c r="A1938" s="23" t="s">
        <v>9</v>
      </c>
      <c r="B1938" s="24" t="s">
        <v>383</v>
      </c>
      <c r="C1938" s="24" t="s">
        <v>383</v>
      </c>
      <c r="D1938" s="24" t="s">
        <v>383</v>
      </c>
      <c r="E1938" s="25" t="s">
        <v>10</v>
      </c>
      <c r="F1938" s="24" t="s">
        <v>383</v>
      </c>
      <c r="G1938" s="24" t="s">
        <v>383</v>
      </c>
      <c r="H1938" s="24" t="s">
        <v>383</v>
      </c>
      <c r="I1938" s="25" t="s">
        <v>11</v>
      </c>
      <c r="J1938" s="24" t="s">
        <v>383</v>
      </c>
      <c r="K1938" s="24" t="s">
        <v>383</v>
      </c>
      <c r="L1938" s="24" t="s">
        <v>383</v>
      </c>
    </row>
    <row r="1939" spans="1:12" s="97" customFormat="1" ht="15.75" customHeight="1">
      <c r="A1939" s="32">
        <v>0</v>
      </c>
      <c r="B1939" s="33" t="s">
        <v>383</v>
      </c>
      <c r="C1939" s="34" t="s">
        <v>383</v>
      </c>
      <c r="D1939" s="34" t="s">
        <v>383</v>
      </c>
      <c r="E1939" s="35">
        <v>35</v>
      </c>
      <c r="F1939" s="33" t="s">
        <v>383</v>
      </c>
      <c r="G1939" s="34" t="s">
        <v>383</v>
      </c>
      <c r="H1939" s="34" t="s">
        <v>383</v>
      </c>
      <c r="I1939" s="35">
        <v>70</v>
      </c>
      <c r="J1939" s="33" t="s">
        <v>383</v>
      </c>
      <c r="K1939" s="34" t="s">
        <v>383</v>
      </c>
      <c r="L1939" s="34" t="s">
        <v>383</v>
      </c>
    </row>
    <row r="1940" spans="1:12" s="97" customFormat="1" ht="15.75" customHeight="1">
      <c r="A1940" s="32">
        <v>1</v>
      </c>
      <c r="B1940" s="33" t="s">
        <v>383</v>
      </c>
      <c r="C1940" s="34" t="s">
        <v>383</v>
      </c>
      <c r="D1940" s="34" t="s">
        <v>383</v>
      </c>
      <c r="E1940" s="35">
        <v>36</v>
      </c>
      <c r="F1940" s="33" t="s">
        <v>383</v>
      </c>
      <c r="G1940" s="34" t="s">
        <v>383</v>
      </c>
      <c r="H1940" s="34" t="s">
        <v>383</v>
      </c>
      <c r="I1940" s="35">
        <v>71</v>
      </c>
      <c r="J1940" s="33" t="s">
        <v>383</v>
      </c>
      <c r="K1940" s="34" t="s">
        <v>383</v>
      </c>
      <c r="L1940" s="34" t="s">
        <v>383</v>
      </c>
    </row>
    <row r="1941" spans="1:12" s="97" customFormat="1" ht="15.75" customHeight="1">
      <c r="A1941" s="32">
        <v>2</v>
      </c>
      <c r="B1941" s="33" t="s">
        <v>383</v>
      </c>
      <c r="C1941" s="34" t="s">
        <v>383</v>
      </c>
      <c r="D1941" s="34" t="s">
        <v>383</v>
      </c>
      <c r="E1941" s="35">
        <v>37</v>
      </c>
      <c r="F1941" s="33" t="s">
        <v>383</v>
      </c>
      <c r="G1941" s="34" t="s">
        <v>383</v>
      </c>
      <c r="H1941" s="34" t="s">
        <v>383</v>
      </c>
      <c r="I1941" s="35">
        <v>72</v>
      </c>
      <c r="J1941" s="33" t="s">
        <v>383</v>
      </c>
      <c r="K1941" s="34" t="s">
        <v>383</v>
      </c>
      <c r="L1941" s="34" t="s">
        <v>383</v>
      </c>
    </row>
    <row r="1942" spans="1:12" s="97" customFormat="1" ht="15.75" customHeight="1">
      <c r="A1942" s="32">
        <v>3</v>
      </c>
      <c r="B1942" s="33" t="s">
        <v>383</v>
      </c>
      <c r="C1942" s="34" t="s">
        <v>383</v>
      </c>
      <c r="D1942" s="34" t="s">
        <v>383</v>
      </c>
      <c r="E1942" s="35">
        <v>38</v>
      </c>
      <c r="F1942" s="33" t="s">
        <v>383</v>
      </c>
      <c r="G1942" s="34" t="s">
        <v>383</v>
      </c>
      <c r="H1942" s="34" t="s">
        <v>383</v>
      </c>
      <c r="I1942" s="35">
        <v>73</v>
      </c>
      <c r="J1942" s="33" t="s">
        <v>383</v>
      </c>
      <c r="K1942" s="34" t="s">
        <v>383</v>
      </c>
      <c r="L1942" s="34" t="s">
        <v>383</v>
      </c>
    </row>
    <row r="1943" spans="1:12" s="97" customFormat="1" ht="18" customHeight="1">
      <c r="A1943" s="40">
        <v>4</v>
      </c>
      <c r="B1943" s="41" t="s">
        <v>383</v>
      </c>
      <c r="C1943" s="42" t="s">
        <v>383</v>
      </c>
      <c r="D1943" s="42" t="s">
        <v>383</v>
      </c>
      <c r="E1943" s="43">
        <v>39</v>
      </c>
      <c r="F1943" s="44" t="s">
        <v>383</v>
      </c>
      <c r="G1943" s="42" t="s">
        <v>383</v>
      </c>
      <c r="H1943" s="42" t="s">
        <v>383</v>
      </c>
      <c r="I1943" s="43">
        <v>74</v>
      </c>
      <c r="J1943" s="44" t="s">
        <v>383</v>
      </c>
      <c r="K1943" s="42" t="s">
        <v>383</v>
      </c>
      <c r="L1943" s="42" t="s">
        <v>383</v>
      </c>
    </row>
    <row r="1944" spans="1:12" s="31" customFormat="1" ht="25.5" customHeight="1">
      <c r="A1944" s="23" t="s">
        <v>13</v>
      </c>
      <c r="B1944" s="24" t="s">
        <v>383</v>
      </c>
      <c r="C1944" s="24" t="s">
        <v>383</v>
      </c>
      <c r="D1944" s="24" t="s">
        <v>383</v>
      </c>
      <c r="E1944" s="25" t="s">
        <v>14</v>
      </c>
      <c r="F1944" s="24" t="s">
        <v>383</v>
      </c>
      <c r="G1944" s="24" t="s">
        <v>383</v>
      </c>
      <c r="H1944" s="24" t="s">
        <v>383</v>
      </c>
      <c r="I1944" s="25" t="s">
        <v>15</v>
      </c>
      <c r="J1944" s="24" t="s">
        <v>383</v>
      </c>
      <c r="K1944" s="24" t="s">
        <v>383</v>
      </c>
      <c r="L1944" s="24" t="s">
        <v>383</v>
      </c>
    </row>
    <row r="1945" spans="1:12" s="97" customFormat="1" ht="15.75" customHeight="1">
      <c r="A1945" s="32">
        <v>5</v>
      </c>
      <c r="B1945" s="33" t="s">
        <v>383</v>
      </c>
      <c r="C1945" s="34" t="s">
        <v>383</v>
      </c>
      <c r="D1945" s="34" t="s">
        <v>383</v>
      </c>
      <c r="E1945" s="35">
        <v>40</v>
      </c>
      <c r="F1945" s="33" t="s">
        <v>383</v>
      </c>
      <c r="G1945" s="34" t="s">
        <v>383</v>
      </c>
      <c r="H1945" s="34" t="s">
        <v>383</v>
      </c>
      <c r="I1945" s="35">
        <v>75</v>
      </c>
      <c r="J1945" s="33" t="s">
        <v>383</v>
      </c>
      <c r="K1945" s="34" t="s">
        <v>383</v>
      </c>
      <c r="L1945" s="34" t="s">
        <v>383</v>
      </c>
    </row>
    <row r="1946" spans="1:12" s="97" customFormat="1" ht="15.75" customHeight="1">
      <c r="A1946" s="32">
        <v>6</v>
      </c>
      <c r="B1946" s="33" t="s">
        <v>383</v>
      </c>
      <c r="C1946" s="34" t="s">
        <v>383</v>
      </c>
      <c r="D1946" s="34" t="s">
        <v>383</v>
      </c>
      <c r="E1946" s="35">
        <v>41</v>
      </c>
      <c r="F1946" s="33" t="s">
        <v>383</v>
      </c>
      <c r="G1946" s="34" t="s">
        <v>383</v>
      </c>
      <c r="H1946" s="34" t="s">
        <v>383</v>
      </c>
      <c r="I1946" s="35">
        <v>76</v>
      </c>
      <c r="J1946" s="33" t="s">
        <v>383</v>
      </c>
      <c r="K1946" s="34" t="s">
        <v>383</v>
      </c>
      <c r="L1946" s="34" t="s">
        <v>383</v>
      </c>
    </row>
    <row r="1947" spans="1:12" s="97" customFormat="1" ht="15.75" customHeight="1">
      <c r="A1947" s="32">
        <v>7</v>
      </c>
      <c r="B1947" s="33" t="s">
        <v>383</v>
      </c>
      <c r="C1947" s="34" t="s">
        <v>383</v>
      </c>
      <c r="D1947" s="34" t="s">
        <v>383</v>
      </c>
      <c r="E1947" s="35">
        <v>42</v>
      </c>
      <c r="F1947" s="33" t="s">
        <v>383</v>
      </c>
      <c r="G1947" s="34" t="s">
        <v>383</v>
      </c>
      <c r="H1947" s="34" t="s">
        <v>383</v>
      </c>
      <c r="I1947" s="35">
        <v>77</v>
      </c>
      <c r="J1947" s="33" t="s">
        <v>383</v>
      </c>
      <c r="K1947" s="34" t="s">
        <v>383</v>
      </c>
      <c r="L1947" s="34" t="s">
        <v>383</v>
      </c>
    </row>
    <row r="1948" spans="1:12" s="97" customFormat="1" ht="15.75" customHeight="1">
      <c r="A1948" s="32">
        <v>8</v>
      </c>
      <c r="B1948" s="33" t="s">
        <v>383</v>
      </c>
      <c r="C1948" s="34" t="s">
        <v>383</v>
      </c>
      <c r="D1948" s="34" t="s">
        <v>383</v>
      </c>
      <c r="E1948" s="35">
        <v>43</v>
      </c>
      <c r="F1948" s="33" t="s">
        <v>383</v>
      </c>
      <c r="G1948" s="34" t="s">
        <v>383</v>
      </c>
      <c r="H1948" s="34" t="s">
        <v>383</v>
      </c>
      <c r="I1948" s="35">
        <v>78</v>
      </c>
      <c r="J1948" s="33" t="s">
        <v>383</v>
      </c>
      <c r="K1948" s="34" t="s">
        <v>383</v>
      </c>
      <c r="L1948" s="34" t="s">
        <v>383</v>
      </c>
    </row>
    <row r="1949" spans="1:12" s="97" customFormat="1" ht="18" customHeight="1">
      <c r="A1949" s="40">
        <v>9</v>
      </c>
      <c r="B1949" s="44" t="s">
        <v>383</v>
      </c>
      <c r="C1949" s="42" t="s">
        <v>383</v>
      </c>
      <c r="D1949" s="42" t="s">
        <v>383</v>
      </c>
      <c r="E1949" s="43">
        <v>44</v>
      </c>
      <c r="F1949" s="44" t="s">
        <v>383</v>
      </c>
      <c r="G1949" s="42" t="s">
        <v>383</v>
      </c>
      <c r="H1949" s="42" t="s">
        <v>383</v>
      </c>
      <c r="I1949" s="43">
        <v>79</v>
      </c>
      <c r="J1949" s="44" t="s">
        <v>383</v>
      </c>
      <c r="K1949" s="42" t="s">
        <v>383</v>
      </c>
      <c r="L1949" s="42" t="s">
        <v>383</v>
      </c>
    </row>
    <row r="1950" spans="1:12" s="31" customFormat="1" ht="25.5" customHeight="1">
      <c r="A1950" s="23" t="s">
        <v>23</v>
      </c>
      <c r="B1950" s="24" t="s">
        <v>383</v>
      </c>
      <c r="C1950" s="24" t="s">
        <v>383</v>
      </c>
      <c r="D1950" s="24" t="s">
        <v>383</v>
      </c>
      <c r="E1950" s="25" t="s">
        <v>24</v>
      </c>
      <c r="F1950" s="24" t="s">
        <v>383</v>
      </c>
      <c r="G1950" s="24" t="s">
        <v>383</v>
      </c>
      <c r="H1950" s="24" t="s">
        <v>383</v>
      </c>
      <c r="I1950" s="25" t="s">
        <v>25</v>
      </c>
      <c r="J1950" s="24" t="s">
        <v>383</v>
      </c>
      <c r="K1950" s="24" t="s">
        <v>383</v>
      </c>
      <c r="L1950" s="24" t="s">
        <v>383</v>
      </c>
    </row>
    <row r="1951" spans="1:12" s="97" customFormat="1" ht="15.75" customHeight="1">
      <c r="A1951" s="32">
        <v>10</v>
      </c>
      <c r="B1951" s="33" t="s">
        <v>383</v>
      </c>
      <c r="C1951" s="34" t="s">
        <v>383</v>
      </c>
      <c r="D1951" s="34" t="s">
        <v>383</v>
      </c>
      <c r="E1951" s="35">
        <v>45</v>
      </c>
      <c r="F1951" s="33" t="s">
        <v>383</v>
      </c>
      <c r="G1951" s="34" t="s">
        <v>383</v>
      </c>
      <c r="H1951" s="34" t="s">
        <v>383</v>
      </c>
      <c r="I1951" s="35">
        <v>80</v>
      </c>
      <c r="J1951" s="33" t="s">
        <v>383</v>
      </c>
      <c r="K1951" s="34" t="s">
        <v>383</v>
      </c>
      <c r="L1951" s="34" t="s">
        <v>383</v>
      </c>
    </row>
    <row r="1952" spans="1:12" s="97" customFormat="1" ht="15.75" customHeight="1">
      <c r="A1952" s="32">
        <v>11</v>
      </c>
      <c r="B1952" s="33" t="s">
        <v>383</v>
      </c>
      <c r="C1952" s="34" t="s">
        <v>383</v>
      </c>
      <c r="D1952" s="34" t="s">
        <v>383</v>
      </c>
      <c r="E1952" s="35">
        <v>46</v>
      </c>
      <c r="F1952" s="33" t="s">
        <v>383</v>
      </c>
      <c r="G1952" s="34" t="s">
        <v>383</v>
      </c>
      <c r="H1952" s="34" t="s">
        <v>383</v>
      </c>
      <c r="I1952" s="35">
        <v>81</v>
      </c>
      <c r="J1952" s="33" t="s">
        <v>383</v>
      </c>
      <c r="K1952" s="34" t="s">
        <v>383</v>
      </c>
      <c r="L1952" s="34" t="s">
        <v>383</v>
      </c>
    </row>
    <row r="1953" spans="1:12" s="97" customFormat="1" ht="15.75" customHeight="1">
      <c r="A1953" s="32">
        <v>12</v>
      </c>
      <c r="B1953" s="33" t="s">
        <v>383</v>
      </c>
      <c r="C1953" s="34" t="s">
        <v>383</v>
      </c>
      <c r="D1953" s="34" t="s">
        <v>383</v>
      </c>
      <c r="E1953" s="35">
        <v>47</v>
      </c>
      <c r="F1953" s="33" t="s">
        <v>383</v>
      </c>
      <c r="G1953" s="34" t="s">
        <v>383</v>
      </c>
      <c r="H1953" s="34" t="s">
        <v>383</v>
      </c>
      <c r="I1953" s="35">
        <v>82</v>
      </c>
      <c r="J1953" s="33" t="s">
        <v>383</v>
      </c>
      <c r="K1953" s="34" t="s">
        <v>383</v>
      </c>
      <c r="L1953" s="34" t="s">
        <v>383</v>
      </c>
    </row>
    <row r="1954" spans="1:12" s="97" customFormat="1" ht="15.75" customHeight="1">
      <c r="A1954" s="32">
        <v>13</v>
      </c>
      <c r="B1954" s="33" t="s">
        <v>383</v>
      </c>
      <c r="C1954" s="34" t="s">
        <v>383</v>
      </c>
      <c r="D1954" s="34" t="s">
        <v>383</v>
      </c>
      <c r="E1954" s="35">
        <v>48</v>
      </c>
      <c r="F1954" s="33" t="s">
        <v>383</v>
      </c>
      <c r="G1954" s="34" t="s">
        <v>383</v>
      </c>
      <c r="H1954" s="34" t="s">
        <v>383</v>
      </c>
      <c r="I1954" s="35">
        <v>83</v>
      </c>
      <c r="J1954" s="33" t="s">
        <v>383</v>
      </c>
      <c r="K1954" s="34" t="s">
        <v>383</v>
      </c>
      <c r="L1954" s="34" t="s">
        <v>383</v>
      </c>
    </row>
    <row r="1955" spans="1:12" s="97" customFormat="1" ht="18" customHeight="1">
      <c r="A1955" s="40">
        <v>14</v>
      </c>
      <c r="B1955" s="44" t="s">
        <v>383</v>
      </c>
      <c r="C1955" s="42" t="s">
        <v>383</v>
      </c>
      <c r="D1955" s="42" t="s">
        <v>383</v>
      </c>
      <c r="E1955" s="43">
        <v>49</v>
      </c>
      <c r="F1955" s="44" t="s">
        <v>383</v>
      </c>
      <c r="G1955" s="42" t="s">
        <v>383</v>
      </c>
      <c r="H1955" s="42" t="s">
        <v>383</v>
      </c>
      <c r="I1955" s="43">
        <v>84</v>
      </c>
      <c r="J1955" s="44" t="s">
        <v>383</v>
      </c>
      <c r="K1955" s="42" t="s">
        <v>383</v>
      </c>
      <c r="L1955" s="42" t="s">
        <v>383</v>
      </c>
    </row>
    <row r="1956" spans="1:12" s="31" customFormat="1" ht="25.5" customHeight="1">
      <c r="A1956" s="23" t="s">
        <v>26</v>
      </c>
      <c r="B1956" s="24" t="s">
        <v>383</v>
      </c>
      <c r="C1956" s="24" t="s">
        <v>383</v>
      </c>
      <c r="D1956" s="24" t="s">
        <v>383</v>
      </c>
      <c r="E1956" s="25" t="s">
        <v>27</v>
      </c>
      <c r="F1956" s="24" t="s">
        <v>383</v>
      </c>
      <c r="G1956" s="24" t="s">
        <v>383</v>
      </c>
      <c r="H1956" s="24" t="s">
        <v>383</v>
      </c>
      <c r="I1956" s="25" t="s">
        <v>28</v>
      </c>
      <c r="J1956" s="24" t="s">
        <v>383</v>
      </c>
      <c r="K1956" s="24" t="s">
        <v>383</v>
      </c>
      <c r="L1956" s="24" t="s">
        <v>383</v>
      </c>
    </row>
    <row r="1957" spans="1:12" s="97" customFormat="1" ht="15.75" customHeight="1">
      <c r="A1957" s="32">
        <v>15</v>
      </c>
      <c r="B1957" s="33" t="s">
        <v>383</v>
      </c>
      <c r="C1957" s="34" t="s">
        <v>383</v>
      </c>
      <c r="D1957" s="34" t="s">
        <v>383</v>
      </c>
      <c r="E1957" s="35">
        <v>50</v>
      </c>
      <c r="F1957" s="33" t="s">
        <v>383</v>
      </c>
      <c r="G1957" s="34" t="s">
        <v>383</v>
      </c>
      <c r="H1957" s="34" t="s">
        <v>383</v>
      </c>
      <c r="I1957" s="35">
        <v>85</v>
      </c>
      <c r="J1957" s="33" t="s">
        <v>383</v>
      </c>
      <c r="K1957" s="34" t="s">
        <v>383</v>
      </c>
      <c r="L1957" s="34" t="s">
        <v>383</v>
      </c>
    </row>
    <row r="1958" spans="1:12" s="97" customFormat="1" ht="15.75" customHeight="1">
      <c r="A1958" s="32">
        <v>16</v>
      </c>
      <c r="B1958" s="33" t="s">
        <v>383</v>
      </c>
      <c r="C1958" s="34" t="s">
        <v>383</v>
      </c>
      <c r="D1958" s="34" t="s">
        <v>383</v>
      </c>
      <c r="E1958" s="35">
        <v>51</v>
      </c>
      <c r="F1958" s="33" t="s">
        <v>383</v>
      </c>
      <c r="G1958" s="34" t="s">
        <v>383</v>
      </c>
      <c r="H1958" s="34" t="s">
        <v>383</v>
      </c>
      <c r="I1958" s="35">
        <v>86</v>
      </c>
      <c r="J1958" s="33" t="s">
        <v>383</v>
      </c>
      <c r="K1958" s="34" t="s">
        <v>383</v>
      </c>
      <c r="L1958" s="34" t="s">
        <v>383</v>
      </c>
    </row>
    <row r="1959" spans="1:12" s="97" customFormat="1" ht="15.75" customHeight="1">
      <c r="A1959" s="32">
        <v>17</v>
      </c>
      <c r="B1959" s="33" t="s">
        <v>383</v>
      </c>
      <c r="C1959" s="34" t="s">
        <v>383</v>
      </c>
      <c r="D1959" s="34" t="s">
        <v>383</v>
      </c>
      <c r="E1959" s="35">
        <v>52</v>
      </c>
      <c r="F1959" s="33" t="s">
        <v>383</v>
      </c>
      <c r="G1959" s="34" t="s">
        <v>383</v>
      </c>
      <c r="H1959" s="34" t="s">
        <v>383</v>
      </c>
      <c r="I1959" s="35">
        <v>87</v>
      </c>
      <c r="J1959" s="33" t="s">
        <v>383</v>
      </c>
      <c r="K1959" s="34" t="s">
        <v>383</v>
      </c>
      <c r="L1959" s="34" t="s">
        <v>383</v>
      </c>
    </row>
    <row r="1960" spans="1:12" s="97" customFormat="1" ht="15.75" customHeight="1">
      <c r="A1960" s="32">
        <v>18</v>
      </c>
      <c r="B1960" s="33" t="s">
        <v>383</v>
      </c>
      <c r="C1960" s="34" t="s">
        <v>383</v>
      </c>
      <c r="D1960" s="34" t="s">
        <v>383</v>
      </c>
      <c r="E1960" s="35">
        <v>53</v>
      </c>
      <c r="F1960" s="33" t="s">
        <v>383</v>
      </c>
      <c r="G1960" s="34" t="s">
        <v>383</v>
      </c>
      <c r="H1960" s="34" t="s">
        <v>383</v>
      </c>
      <c r="I1960" s="35">
        <v>88</v>
      </c>
      <c r="J1960" s="33" t="s">
        <v>383</v>
      </c>
      <c r="K1960" s="34" t="s">
        <v>383</v>
      </c>
      <c r="L1960" s="34" t="s">
        <v>383</v>
      </c>
    </row>
    <row r="1961" spans="1:12" s="97" customFormat="1" ht="18" customHeight="1">
      <c r="A1961" s="40">
        <v>19</v>
      </c>
      <c r="B1961" s="44" t="s">
        <v>383</v>
      </c>
      <c r="C1961" s="42" t="s">
        <v>383</v>
      </c>
      <c r="D1961" s="42" t="s">
        <v>383</v>
      </c>
      <c r="E1961" s="43">
        <v>54</v>
      </c>
      <c r="F1961" s="44" t="s">
        <v>383</v>
      </c>
      <c r="G1961" s="42" t="s">
        <v>383</v>
      </c>
      <c r="H1961" s="42" t="s">
        <v>383</v>
      </c>
      <c r="I1961" s="43">
        <v>89</v>
      </c>
      <c r="J1961" s="44" t="s">
        <v>383</v>
      </c>
      <c r="K1961" s="42" t="s">
        <v>383</v>
      </c>
      <c r="L1961" s="42" t="s">
        <v>383</v>
      </c>
    </row>
    <row r="1962" spans="1:12" s="31" customFormat="1" ht="25.5" customHeight="1">
      <c r="A1962" s="23" t="s">
        <v>29</v>
      </c>
      <c r="B1962" s="24" t="s">
        <v>383</v>
      </c>
      <c r="C1962" s="24" t="s">
        <v>383</v>
      </c>
      <c r="D1962" s="24" t="s">
        <v>383</v>
      </c>
      <c r="E1962" s="25" t="s">
        <v>30</v>
      </c>
      <c r="F1962" s="24" t="s">
        <v>383</v>
      </c>
      <c r="G1962" s="24" t="s">
        <v>383</v>
      </c>
      <c r="H1962" s="24" t="s">
        <v>383</v>
      </c>
      <c r="I1962" s="25" t="s">
        <v>31</v>
      </c>
      <c r="J1962" s="24" t="s">
        <v>383</v>
      </c>
      <c r="K1962" s="24" t="s">
        <v>383</v>
      </c>
      <c r="L1962" s="24" t="s">
        <v>383</v>
      </c>
    </row>
    <row r="1963" spans="1:12" s="97" customFormat="1" ht="15.75" customHeight="1">
      <c r="A1963" s="32">
        <v>20</v>
      </c>
      <c r="B1963" s="33" t="s">
        <v>383</v>
      </c>
      <c r="C1963" s="34" t="s">
        <v>383</v>
      </c>
      <c r="D1963" s="34" t="s">
        <v>383</v>
      </c>
      <c r="E1963" s="35">
        <v>55</v>
      </c>
      <c r="F1963" s="33" t="s">
        <v>383</v>
      </c>
      <c r="G1963" s="34" t="s">
        <v>383</v>
      </c>
      <c r="H1963" s="34" t="s">
        <v>383</v>
      </c>
      <c r="I1963" s="35">
        <v>90</v>
      </c>
      <c r="J1963" s="33" t="s">
        <v>383</v>
      </c>
      <c r="K1963" s="34" t="s">
        <v>383</v>
      </c>
      <c r="L1963" s="34" t="s">
        <v>383</v>
      </c>
    </row>
    <row r="1964" spans="1:12" s="97" customFormat="1" ht="15.75" customHeight="1">
      <c r="A1964" s="32">
        <v>21</v>
      </c>
      <c r="B1964" s="33" t="s">
        <v>383</v>
      </c>
      <c r="C1964" s="34" t="s">
        <v>383</v>
      </c>
      <c r="D1964" s="34" t="s">
        <v>383</v>
      </c>
      <c r="E1964" s="35">
        <v>56</v>
      </c>
      <c r="F1964" s="33" t="s">
        <v>383</v>
      </c>
      <c r="G1964" s="34" t="s">
        <v>383</v>
      </c>
      <c r="H1964" s="34" t="s">
        <v>383</v>
      </c>
      <c r="I1964" s="35">
        <v>91</v>
      </c>
      <c r="J1964" s="33" t="s">
        <v>383</v>
      </c>
      <c r="K1964" s="34" t="s">
        <v>383</v>
      </c>
      <c r="L1964" s="34" t="s">
        <v>383</v>
      </c>
    </row>
    <row r="1965" spans="1:12" s="97" customFormat="1" ht="15.75" customHeight="1">
      <c r="A1965" s="32">
        <v>22</v>
      </c>
      <c r="B1965" s="33" t="s">
        <v>383</v>
      </c>
      <c r="C1965" s="34" t="s">
        <v>383</v>
      </c>
      <c r="D1965" s="34" t="s">
        <v>383</v>
      </c>
      <c r="E1965" s="35">
        <v>57</v>
      </c>
      <c r="F1965" s="33" t="s">
        <v>383</v>
      </c>
      <c r="G1965" s="34" t="s">
        <v>383</v>
      </c>
      <c r="H1965" s="34" t="s">
        <v>383</v>
      </c>
      <c r="I1965" s="35">
        <v>92</v>
      </c>
      <c r="J1965" s="33" t="s">
        <v>383</v>
      </c>
      <c r="K1965" s="34" t="s">
        <v>383</v>
      </c>
      <c r="L1965" s="34" t="s">
        <v>383</v>
      </c>
    </row>
    <row r="1966" spans="1:12" s="97" customFormat="1" ht="15.75" customHeight="1">
      <c r="A1966" s="32">
        <v>23</v>
      </c>
      <c r="B1966" s="33" t="s">
        <v>383</v>
      </c>
      <c r="C1966" s="34" t="s">
        <v>383</v>
      </c>
      <c r="D1966" s="34" t="s">
        <v>383</v>
      </c>
      <c r="E1966" s="35">
        <v>58</v>
      </c>
      <c r="F1966" s="33" t="s">
        <v>383</v>
      </c>
      <c r="G1966" s="34" t="s">
        <v>383</v>
      </c>
      <c r="H1966" s="34" t="s">
        <v>383</v>
      </c>
      <c r="I1966" s="35">
        <v>93</v>
      </c>
      <c r="J1966" s="33" t="s">
        <v>383</v>
      </c>
      <c r="K1966" s="34" t="s">
        <v>383</v>
      </c>
      <c r="L1966" s="34" t="s">
        <v>383</v>
      </c>
    </row>
    <row r="1967" spans="1:12" s="97" customFormat="1" ht="18" customHeight="1">
      <c r="A1967" s="40">
        <v>24</v>
      </c>
      <c r="B1967" s="44" t="s">
        <v>383</v>
      </c>
      <c r="C1967" s="42" t="s">
        <v>383</v>
      </c>
      <c r="D1967" s="42" t="s">
        <v>383</v>
      </c>
      <c r="E1967" s="43">
        <v>59</v>
      </c>
      <c r="F1967" s="44" t="s">
        <v>383</v>
      </c>
      <c r="G1967" s="42" t="s">
        <v>383</v>
      </c>
      <c r="H1967" s="42" t="s">
        <v>383</v>
      </c>
      <c r="I1967" s="43">
        <v>94</v>
      </c>
      <c r="J1967" s="44" t="s">
        <v>383</v>
      </c>
      <c r="K1967" s="42" t="s">
        <v>383</v>
      </c>
      <c r="L1967" s="42" t="s">
        <v>383</v>
      </c>
    </row>
    <row r="1968" spans="1:12" s="31" customFormat="1" ht="25.5" customHeight="1">
      <c r="A1968" s="23" t="s">
        <v>32</v>
      </c>
      <c r="B1968" s="24" t="s">
        <v>383</v>
      </c>
      <c r="C1968" s="24" t="s">
        <v>383</v>
      </c>
      <c r="D1968" s="24" t="s">
        <v>383</v>
      </c>
      <c r="E1968" s="25" t="s">
        <v>33</v>
      </c>
      <c r="F1968" s="24" t="s">
        <v>383</v>
      </c>
      <c r="G1968" s="24" t="s">
        <v>383</v>
      </c>
      <c r="H1968" s="24" t="s">
        <v>383</v>
      </c>
      <c r="I1968" s="64" t="s">
        <v>34</v>
      </c>
      <c r="J1968" s="24" t="s">
        <v>383</v>
      </c>
      <c r="K1968" s="24" t="s">
        <v>383</v>
      </c>
      <c r="L1968" s="24" t="s">
        <v>383</v>
      </c>
    </row>
    <row r="1969" spans="1:13" s="97" customFormat="1" ht="15.75" customHeight="1">
      <c r="A1969" s="32">
        <v>25</v>
      </c>
      <c r="B1969" s="33" t="s">
        <v>383</v>
      </c>
      <c r="C1969" s="34" t="s">
        <v>383</v>
      </c>
      <c r="D1969" s="34" t="s">
        <v>383</v>
      </c>
      <c r="E1969" s="35">
        <v>60</v>
      </c>
      <c r="F1969" s="33" t="s">
        <v>383</v>
      </c>
      <c r="G1969" s="34" t="s">
        <v>383</v>
      </c>
      <c r="H1969" s="34" t="s">
        <v>383</v>
      </c>
      <c r="I1969" s="35">
        <v>95</v>
      </c>
      <c r="J1969" s="33" t="s">
        <v>383</v>
      </c>
      <c r="K1969" s="34" t="s">
        <v>383</v>
      </c>
      <c r="L1969" s="34" t="s">
        <v>383</v>
      </c>
    </row>
    <row r="1970" spans="1:13" s="97" customFormat="1" ht="15.75" customHeight="1">
      <c r="A1970" s="32">
        <v>26</v>
      </c>
      <c r="B1970" s="33" t="s">
        <v>383</v>
      </c>
      <c r="C1970" s="34" t="s">
        <v>383</v>
      </c>
      <c r="D1970" s="34" t="s">
        <v>383</v>
      </c>
      <c r="E1970" s="35">
        <v>61</v>
      </c>
      <c r="F1970" s="33" t="s">
        <v>383</v>
      </c>
      <c r="G1970" s="34" t="s">
        <v>383</v>
      </c>
      <c r="H1970" s="34" t="s">
        <v>383</v>
      </c>
      <c r="I1970" s="35">
        <v>96</v>
      </c>
      <c r="J1970" s="33" t="s">
        <v>383</v>
      </c>
      <c r="K1970" s="34" t="s">
        <v>383</v>
      </c>
      <c r="L1970" s="34" t="s">
        <v>383</v>
      </c>
    </row>
    <row r="1971" spans="1:13" s="97" customFormat="1" ht="15.75" customHeight="1">
      <c r="A1971" s="32">
        <v>27</v>
      </c>
      <c r="B1971" s="33" t="s">
        <v>383</v>
      </c>
      <c r="C1971" s="34" t="s">
        <v>383</v>
      </c>
      <c r="D1971" s="34" t="s">
        <v>383</v>
      </c>
      <c r="E1971" s="35">
        <v>62</v>
      </c>
      <c r="F1971" s="33" t="s">
        <v>383</v>
      </c>
      <c r="G1971" s="34" t="s">
        <v>383</v>
      </c>
      <c r="H1971" s="34" t="s">
        <v>383</v>
      </c>
      <c r="I1971" s="35">
        <v>97</v>
      </c>
      <c r="J1971" s="33" t="s">
        <v>383</v>
      </c>
      <c r="K1971" s="34" t="s">
        <v>383</v>
      </c>
      <c r="L1971" s="34" t="s">
        <v>383</v>
      </c>
    </row>
    <row r="1972" spans="1:13" s="97" customFormat="1" ht="15.75" customHeight="1">
      <c r="A1972" s="32">
        <v>28</v>
      </c>
      <c r="B1972" s="33" t="s">
        <v>383</v>
      </c>
      <c r="C1972" s="34" t="s">
        <v>383</v>
      </c>
      <c r="D1972" s="34" t="s">
        <v>383</v>
      </c>
      <c r="E1972" s="35">
        <v>63</v>
      </c>
      <c r="F1972" s="33" t="s">
        <v>383</v>
      </c>
      <c r="G1972" s="34" t="s">
        <v>383</v>
      </c>
      <c r="H1972" s="34" t="s">
        <v>383</v>
      </c>
      <c r="I1972" s="35">
        <v>98</v>
      </c>
      <c r="J1972" s="33" t="s">
        <v>383</v>
      </c>
      <c r="K1972" s="34" t="s">
        <v>383</v>
      </c>
      <c r="L1972" s="34" t="s">
        <v>383</v>
      </c>
    </row>
    <row r="1973" spans="1:13" s="97" customFormat="1" ht="18" customHeight="1">
      <c r="A1973" s="40">
        <v>29</v>
      </c>
      <c r="B1973" s="44" t="s">
        <v>383</v>
      </c>
      <c r="C1973" s="42" t="s">
        <v>383</v>
      </c>
      <c r="D1973" s="42" t="s">
        <v>383</v>
      </c>
      <c r="E1973" s="43">
        <v>64</v>
      </c>
      <c r="F1973" s="44" t="s">
        <v>383</v>
      </c>
      <c r="G1973" s="42" t="s">
        <v>383</v>
      </c>
      <c r="H1973" s="42" t="s">
        <v>383</v>
      </c>
      <c r="I1973" s="35">
        <v>99</v>
      </c>
      <c r="J1973" s="33" t="s">
        <v>383</v>
      </c>
      <c r="K1973" s="34" t="s">
        <v>383</v>
      </c>
      <c r="L1973" s="34" t="s">
        <v>383</v>
      </c>
    </row>
    <row r="1974" spans="1:13" s="31" customFormat="1" ht="25.5" customHeight="1">
      <c r="A1974" s="23" t="s">
        <v>35</v>
      </c>
      <c r="B1974" s="24" t="s">
        <v>383</v>
      </c>
      <c r="C1974" s="24" t="s">
        <v>383</v>
      </c>
      <c r="D1974" s="24" t="s">
        <v>383</v>
      </c>
      <c r="E1974" s="25" t="s">
        <v>36</v>
      </c>
      <c r="F1974" s="24" t="s">
        <v>383</v>
      </c>
      <c r="G1974" s="24" t="s">
        <v>383</v>
      </c>
      <c r="H1974" s="24" t="s">
        <v>383</v>
      </c>
      <c r="I1974" s="68">
        <v>100</v>
      </c>
      <c r="J1974" s="69" t="s">
        <v>383</v>
      </c>
      <c r="K1974" s="70" t="s">
        <v>383</v>
      </c>
      <c r="L1974" s="70" t="s">
        <v>383</v>
      </c>
    </row>
    <row r="1975" spans="1:13" s="97" customFormat="1" ht="15.75" customHeight="1">
      <c r="A1975" s="32">
        <v>30</v>
      </c>
      <c r="B1975" s="33" t="s">
        <v>383</v>
      </c>
      <c r="C1975" s="34" t="s">
        <v>383</v>
      </c>
      <c r="D1975" s="34" t="s">
        <v>383</v>
      </c>
      <c r="E1975" s="35">
        <v>65</v>
      </c>
      <c r="F1975" s="33" t="s">
        <v>383</v>
      </c>
      <c r="G1975" s="34" t="s">
        <v>383</v>
      </c>
      <c r="H1975" s="34" t="s">
        <v>383</v>
      </c>
      <c r="I1975" s="35">
        <v>101</v>
      </c>
      <c r="J1975" s="33" t="s">
        <v>383</v>
      </c>
      <c r="K1975" s="34" t="s">
        <v>383</v>
      </c>
      <c r="L1975" s="34" t="s">
        <v>383</v>
      </c>
    </row>
    <row r="1976" spans="1:13" s="97" customFormat="1" ht="15.75" customHeight="1">
      <c r="A1976" s="32">
        <v>31</v>
      </c>
      <c r="B1976" s="33" t="s">
        <v>383</v>
      </c>
      <c r="C1976" s="34" t="s">
        <v>383</v>
      </c>
      <c r="D1976" s="34" t="s">
        <v>383</v>
      </c>
      <c r="E1976" s="35">
        <v>66</v>
      </c>
      <c r="F1976" s="33" t="s">
        <v>383</v>
      </c>
      <c r="G1976" s="34" t="s">
        <v>383</v>
      </c>
      <c r="H1976" s="34" t="s">
        <v>383</v>
      </c>
      <c r="I1976" s="35">
        <v>102</v>
      </c>
      <c r="J1976" s="33" t="s">
        <v>383</v>
      </c>
      <c r="K1976" s="34" t="s">
        <v>383</v>
      </c>
      <c r="L1976" s="34" t="s">
        <v>383</v>
      </c>
    </row>
    <row r="1977" spans="1:13" s="97" customFormat="1" ht="15.75" customHeight="1">
      <c r="A1977" s="32">
        <v>32</v>
      </c>
      <c r="B1977" s="33" t="s">
        <v>383</v>
      </c>
      <c r="C1977" s="34" t="s">
        <v>383</v>
      </c>
      <c r="D1977" s="34" t="s">
        <v>383</v>
      </c>
      <c r="E1977" s="35">
        <v>67</v>
      </c>
      <c r="F1977" s="33" t="s">
        <v>383</v>
      </c>
      <c r="G1977" s="34" t="s">
        <v>383</v>
      </c>
      <c r="H1977" s="34" t="s">
        <v>383</v>
      </c>
      <c r="I1977" s="35">
        <v>103</v>
      </c>
      <c r="J1977" s="33" t="s">
        <v>383</v>
      </c>
      <c r="K1977" s="34" t="s">
        <v>383</v>
      </c>
      <c r="L1977" s="34" t="s">
        <v>383</v>
      </c>
    </row>
    <row r="1978" spans="1:13" s="97" customFormat="1" ht="15.75" customHeight="1">
      <c r="A1978" s="32">
        <v>33</v>
      </c>
      <c r="B1978" s="33" t="s">
        <v>383</v>
      </c>
      <c r="C1978" s="34" t="s">
        <v>383</v>
      </c>
      <c r="D1978" s="34" t="s">
        <v>383</v>
      </c>
      <c r="E1978" s="35">
        <v>68</v>
      </c>
      <c r="F1978" s="33" t="s">
        <v>383</v>
      </c>
      <c r="G1978" s="34" t="s">
        <v>383</v>
      </c>
      <c r="H1978" s="34" t="s">
        <v>383</v>
      </c>
      <c r="I1978" s="72" t="s">
        <v>37</v>
      </c>
      <c r="J1978" s="44" t="s">
        <v>383</v>
      </c>
      <c r="K1978" s="42" t="s">
        <v>383</v>
      </c>
      <c r="L1978" s="42" t="s">
        <v>383</v>
      </c>
    </row>
    <row r="1979" spans="1:13" s="97" customFormat="1" ht="21" customHeight="1" thickBot="1">
      <c r="A1979" s="74">
        <v>34</v>
      </c>
      <c r="B1979" s="33" t="s">
        <v>383</v>
      </c>
      <c r="C1979" s="34" t="s">
        <v>383</v>
      </c>
      <c r="D1979" s="34" t="s">
        <v>383</v>
      </c>
      <c r="E1979" s="35">
        <v>69</v>
      </c>
      <c r="F1979" s="33" t="s">
        <v>383</v>
      </c>
      <c r="G1979" s="34" t="s">
        <v>383</v>
      </c>
      <c r="H1979" s="34" t="s">
        <v>383</v>
      </c>
      <c r="I1979" s="75" t="s">
        <v>8</v>
      </c>
      <c r="J1979" s="69" t="s">
        <v>383</v>
      </c>
      <c r="K1979" s="69" t="s">
        <v>383</v>
      </c>
      <c r="L1979" s="69" t="s">
        <v>383</v>
      </c>
    </row>
    <row r="1980" spans="1:13" s="106" customFormat="1" ht="24" customHeight="1" thickTop="1" thickBot="1">
      <c r="A1980" s="81" t="s">
        <v>38</v>
      </c>
      <c r="B1980" s="123" t="s">
        <v>383</v>
      </c>
      <c r="C1980" s="124" t="s">
        <v>383</v>
      </c>
      <c r="D1980" s="124" t="s">
        <v>383</v>
      </c>
      <c r="E1980" s="84" t="s">
        <v>39</v>
      </c>
      <c r="F1980" s="124" t="s">
        <v>383</v>
      </c>
      <c r="G1980" s="124" t="s">
        <v>383</v>
      </c>
      <c r="H1980" s="124" t="s">
        <v>383</v>
      </c>
      <c r="I1980" s="85" t="s">
        <v>40</v>
      </c>
      <c r="J1980" s="124" t="s">
        <v>383</v>
      </c>
      <c r="K1980" s="124" t="s">
        <v>383</v>
      </c>
      <c r="L1980" s="124" t="s">
        <v>383</v>
      </c>
    </row>
    <row r="1981" spans="1:13" s="13" customFormat="1" ht="24" customHeight="1" thickBot="1">
      <c r="A1981" s="1"/>
      <c r="B1981" s="2" t="s">
        <v>221</v>
      </c>
      <c r="C1981" s="3"/>
      <c r="D1981" s="4"/>
      <c r="E1981" s="5"/>
      <c r="F1981" s="6"/>
      <c r="G1981" s="96" t="s">
        <v>238</v>
      </c>
      <c r="H1981" s="6"/>
      <c r="I1981" s="5"/>
      <c r="J1981" s="6"/>
      <c r="K1981" s="107" t="s">
        <v>379</v>
      </c>
      <c r="L1981" s="9"/>
      <c r="M1981" s="97" t="s">
        <v>293</v>
      </c>
    </row>
    <row r="1982" spans="1:13" s="22" customFormat="1" ht="21" customHeight="1">
      <c r="A1982" s="14" t="s">
        <v>4</v>
      </c>
      <c r="B1982" s="15" t="s">
        <v>5</v>
      </c>
      <c r="C1982" s="15" t="s">
        <v>6</v>
      </c>
      <c r="D1982" s="16" t="s">
        <v>7</v>
      </c>
      <c r="E1982" s="14" t="s">
        <v>4</v>
      </c>
      <c r="F1982" s="15" t="s">
        <v>5</v>
      </c>
      <c r="G1982" s="15" t="s">
        <v>6</v>
      </c>
      <c r="H1982" s="16" t="s">
        <v>7</v>
      </c>
      <c r="I1982" s="14" t="s">
        <v>4</v>
      </c>
      <c r="J1982" s="15" t="s">
        <v>5</v>
      </c>
      <c r="K1982" s="15" t="s">
        <v>6</v>
      </c>
      <c r="L1982" s="17" t="s">
        <v>7</v>
      </c>
    </row>
    <row r="1983" spans="1:13" s="31" customFormat="1" ht="25.5" customHeight="1">
      <c r="A1983" s="23" t="s">
        <v>9</v>
      </c>
      <c r="B1983" s="24">
        <v>39</v>
      </c>
      <c r="C1983" s="24">
        <v>18</v>
      </c>
      <c r="D1983" s="24">
        <v>21</v>
      </c>
      <c r="E1983" s="25" t="s">
        <v>10</v>
      </c>
      <c r="F1983" s="24">
        <v>70</v>
      </c>
      <c r="G1983" s="24">
        <v>30</v>
      </c>
      <c r="H1983" s="24">
        <v>40</v>
      </c>
      <c r="I1983" s="25" t="s">
        <v>11</v>
      </c>
      <c r="J1983" s="24">
        <v>97</v>
      </c>
      <c r="K1983" s="24">
        <v>44</v>
      </c>
      <c r="L1983" s="24">
        <v>53</v>
      </c>
    </row>
    <row r="1984" spans="1:13" s="97" customFormat="1" ht="15.75" customHeight="1">
      <c r="A1984" s="32">
        <v>0</v>
      </c>
      <c r="B1984" s="33">
        <v>4</v>
      </c>
      <c r="C1984" s="34">
        <v>2</v>
      </c>
      <c r="D1984" s="34">
        <v>2</v>
      </c>
      <c r="E1984" s="35">
        <v>35</v>
      </c>
      <c r="F1984" s="33">
        <v>10</v>
      </c>
      <c r="G1984" s="34">
        <v>5</v>
      </c>
      <c r="H1984" s="34">
        <v>5</v>
      </c>
      <c r="I1984" s="35">
        <v>70</v>
      </c>
      <c r="J1984" s="33">
        <v>18</v>
      </c>
      <c r="K1984" s="34">
        <v>9</v>
      </c>
      <c r="L1984" s="34">
        <v>9</v>
      </c>
    </row>
    <row r="1985" spans="1:12" s="97" customFormat="1" ht="15.75" customHeight="1">
      <c r="A1985" s="32">
        <v>1</v>
      </c>
      <c r="B1985" s="33">
        <v>7</v>
      </c>
      <c r="C1985" s="34">
        <v>4</v>
      </c>
      <c r="D1985" s="34">
        <v>3</v>
      </c>
      <c r="E1985" s="35">
        <v>36</v>
      </c>
      <c r="F1985" s="33">
        <v>21</v>
      </c>
      <c r="G1985" s="34">
        <v>13</v>
      </c>
      <c r="H1985" s="34">
        <v>8</v>
      </c>
      <c r="I1985" s="35">
        <v>71</v>
      </c>
      <c r="J1985" s="33">
        <v>15</v>
      </c>
      <c r="K1985" s="34">
        <v>8</v>
      </c>
      <c r="L1985" s="34">
        <v>7</v>
      </c>
    </row>
    <row r="1986" spans="1:12" s="97" customFormat="1" ht="15.75" customHeight="1">
      <c r="A1986" s="32">
        <v>2</v>
      </c>
      <c r="B1986" s="33">
        <v>7</v>
      </c>
      <c r="C1986" s="34">
        <v>2</v>
      </c>
      <c r="D1986" s="34">
        <v>5</v>
      </c>
      <c r="E1986" s="35">
        <v>37</v>
      </c>
      <c r="F1986" s="33">
        <v>13</v>
      </c>
      <c r="G1986" s="34">
        <v>4</v>
      </c>
      <c r="H1986" s="34">
        <v>9</v>
      </c>
      <c r="I1986" s="35">
        <v>72</v>
      </c>
      <c r="J1986" s="33">
        <v>11</v>
      </c>
      <c r="K1986" s="34">
        <v>2</v>
      </c>
      <c r="L1986" s="34">
        <v>9</v>
      </c>
    </row>
    <row r="1987" spans="1:12" s="97" customFormat="1" ht="15.75" customHeight="1">
      <c r="A1987" s="32">
        <v>3</v>
      </c>
      <c r="B1987" s="33">
        <v>7</v>
      </c>
      <c r="C1987" s="34">
        <v>3</v>
      </c>
      <c r="D1987" s="34">
        <v>4</v>
      </c>
      <c r="E1987" s="35">
        <v>38</v>
      </c>
      <c r="F1987" s="33">
        <v>13</v>
      </c>
      <c r="G1987" s="34">
        <v>5</v>
      </c>
      <c r="H1987" s="34">
        <v>8</v>
      </c>
      <c r="I1987" s="35">
        <v>73</v>
      </c>
      <c r="J1987" s="33">
        <v>23</v>
      </c>
      <c r="K1987" s="34">
        <v>10</v>
      </c>
      <c r="L1987" s="34">
        <v>13</v>
      </c>
    </row>
    <row r="1988" spans="1:12" s="97" customFormat="1" ht="18" customHeight="1">
      <c r="A1988" s="40">
        <v>4</v>
      </c>
      <c r="B1988" s="41">
        <v>14</v>
      </c>
      <c r="C1988" s="42">
        <v>7</v>
      </c>
      <c r="D1988" s="42">
        <v>7</v>
      </c>
      <c r="E1988" s="43">
        <v>39</v>
      </c>
      <c r="F1988" s="44">
        <v>13</v>
      </c>
      <c r="G1988" s="42">
        <v>3</v>
      </c>
      <c r="H1988" s="42">
        <v>10</v>
      </c>
      <c r="I1988" s="43">
        <v>74</v>
      </c>
      <c r="J1988" s="44">
        <v>30</v>
      </c>
      <c r="K1988" s="42">
        <v>15</v>
      </c>
      <c r="L1988" s="42">
        <v>15</v>
      </c>
    </row>
    <row r="1989" spans="1:12" s="31" customFormat="1" ht="25.5" customHeight="1">
      <c r="A1989" s="23" t="s">
        <v>13</v>
      </c>
      <c r="B1989" s="24">
        <v>57</v>
      </c>
      <c r="C1989" s="24">
        <v>23</v>
      </c>
      <c r="D1989" s="24">
        <v>34</v>
      </c>
      <c r="E1989" s="25" t="s">
        <v>14</v>
      </c>
      <c r="F1989" s="24">
        <v>118</v>
      </c>
      <c r="G1989" s="24">
        <v>61</v>
      </c>
      <c r="H1989" s="24">
        <v>57</v>
      </c>
      <c r="I1989" s="25" t="s">
        <v>15</v>
      </c>
      <c r="J1989" s="24">
        <v>97</v>
      </c>
      <c r="K1989" s="24">
        <v>47</v>
      </c>
      <c r="L1989" s="24">
        <v>50</v>
      </c>
    </row>
    <row r="1990" spans="1:12" s="97" customFormat="1" ht="15.75" customHeight="1">
      <c r="A1990" s="32">
        <v>5</v>
      </c>
      <c r="B1990" s="33">
        <v>13</v>
      </c>
      <c r="C1990" s="34">
        <v>6</v>
      </c>
      <c r="D1990" s="34">
        <v>7</v>
      </c>
      <c r="E1990" s="35">
        <v>40</v>
      </c>
      <c r="F1990" s="33">
        <v>21</v>
      </c>
      <c r="G1990" s="34">
        <v>12</v>
      </c>
      <c r="H1990" s="34">
        <v>9</v>
      </c>
      <c r="I1990" s="35">
        <v>75</v>
      </c>
      <c r="J1990" s="33">
        <v>15</v>
      </c>
      <c r="K1990" s="34">
        <v>9</v>
      </c>
      <c r="L1990" s="34">
        <v>6</v>
      </c>
    </row>
    <row r="1991" spans="1:12" s="97" customFormat="1" ht="15.75" customHeight="1">
      <c r="A1991" s="32">
        <v>6</v>
      </c>
      <c r="B1991" s="33">
        <v>9</v>
      </c>
      <c r="C1991" s="34">
        <v>3</v>
      </c>
      <c r="D1991" s="34">
        <v>6</v>
      </c>
      <c r="E1991" s="35">
        <v>41</v>
      </c>
      <c r="F1991" s="33">
        <v>21</v>
      </c>
      <c r="G1991" s="34">
        <v>10</v>
      </c>
      <c r="H1991" s="34">
        <v>11</v>
      </c>
      <c r="I1991" s="35">
        <v>76</v>
      </c>
      <c r="J1991" s="33">
        <v>21</v>
      </c>
      <c r="K1991" s="34">
        <v>9</v>
      </c>
      <c r="L1991" s="34">
        <v>12</v>
      </c>
    </row>
    <row r="1992" spans="1:12" s="97" customFormat="1" ht="15.75" customHeight="1">
      <c r="A1992" s="32">
        <v>7</v>
      </c>
      <c r="B1992" s="33">
        <v>9</v>
      </c>
      <c r="C1992" s="34">
        <v>4</v>
      </c>
      <c r="D1992" s="34">
        <v>5</v>
      </c>
      <c r="E1992" s="35">
        <v>42</v>
      </c>
      <c r="F1992" s="33">
        <v>20</v>
      </c>
      <c r="G1992" s="34">
        <v>10</v>
      </c>
      <c r="H1992" s="34">
        <v>10</v>
      </c>
      <c r="I1992" s="35">
        <v>77</v>
      </c>
      <c r="J1992" s="33">
        <v>22</v>
      </c>
      <c r="K1992" s="34">
        <v>11</v>
      </c>
      <c r="L1992" s="34">
        <v>11</v>
      </c>
    </row>
    <row r="1993" spans="1:12" s="97" customFormat="1" ht="15.75" customHeight="1">
      <c r="A1993" s="32">
        <v>8</v>
      </c>
      <c r="B1993" s="33">
        <v>15</v>
      </c>
      <c r="C1993" s="34">
        <v>6</v>
      </c>
      <c r="D1993" s="34">
        <v>9</v>
      </c>
      <c r="E1993" s="35">
        <v>43</v>
      </c>
      <c r="F1993" s="33">
        <v>25</v>
      </c>
      <c r="G1993" s="34">
        <v>14</v>
      </c>
      <c r="H1993" s="34">
        <v>11</v>
      </c>
      <c r="I1993" s="35">
        <v>78</v>
      </c>
      <c r="J1993" s="33">
        <v>20</v>
      </c>
      <c r="K1993" s="34">
        <v>8</v>
      </c>
      <c r="L1993" s="34">
        <v>12</v>
      </c>
    </row>
    <row r="1994" spans="1:12" s="97" customFormat="1" ht="18" customHeight="1">
      <c r="A1994" s="40">
        <v>9</v>
      </c>
      <c r="B1994" s="44">
        <v>11</v>
      </c>
      <c r="C1994" s="42">
        <v>4</v>
      </c>
      <c r="D1994" s="42">
        <v>7</v>
      </c>
      <c r="E1994" s="43">
        <v>44</v>
      </c>
      <c r="F1994" s="44">
        <v>31</v>
      </c>
      <c r="G1994" s="42">
        <v>15</v>
      </c>
      <c r="H1994" s="42">
        <v>16</v>
      </c>
      <c r="I1994" s="43">
        <v>79</v>
      </c>
      <c r="J1994" s="44">
        <v>19</v>
      </c>
      <c r="K1994" s="42">
        <v>10</v>
      </c>
      <c r="L1994" s="42">
        <v>9</v>
      </c>
    </row>
    <row r="1995" spans="1:12" s="31" customFormat="1" ht="25.5" customHeight="1">
      <c r="A1995" s="23" t="s">
        <v>23</v>
      </c>
      <c r="B1995" s="24">
        <v>72</v>
      </c>
      <c r="C1995" s="24">
        <v>44</v>
      </c>
      <c r="D1995" s="24">
        <v>28</v>
      </c>
      <c r="E1995" s="25" t="s">
        <v>24</v>
      </c>
      <c r="F1995" s="24">
        <v>92</v>
      </c>
      <c r="G1995" s="24">
        <v>45</v>
      </c>
      <c r="H1995" s="24">
        <v>47</v>
      </c>
      <c r="I1995" s="25" t="s">
        <v>25</v>
      </c>
      <c r="J1995" s="24">
        <v>72</v>
      </c>
      <c r="K1995" s="24">
        <v>31</v>
      </c>
      <c r="L1995" s="24">
        <v>41</v>
      </c>
    </row>
    <row r="1996" spans="1:12" s="97" customFormat="1" ht="15.75" customHeight="1">
      <c r="A1996" s="32">
        <v>10</v>
      </c>
      <c r="B1996" s="33">
        <v>14</v>
      </c>
      <c r="C1996" s="34">
        <v>6</v>
      </c>
      <c r="D1996" s="34">
        <v>8</v>
      </c>
      <c r="E1996" s="35">
        <v>45</v>
      </c>
      <c r="F1996" s="33">
        <v>17</v>
      </c>
      <c r="G1996" s="34">
        <v>7</v>
      </c>
      <c r="H1996" s="34">
        <v>10</v>
      </c>
      <c r="I1996" s="35">
        <v>80</v>
      </c>
      <c r="J1996" s="33">
        <v>23</v>
      </c>
      <c r="K1996" s="34">
        <v>16</v>
      </c>
      <c r="L1996" s="34">
        <v>7</v>
      </c>
    </row>
    <row r="1997" spans="1:12" s="97" customFormat="1" ht="15.75" customHeight="1">
      <c r="A1997" s="32">
        <v>11</v>
      </c>
      <c r="B1997" s="33">
        <v>16</v>
      </c>
      <c r="C1997" s="34">
        <v>11</v>
      </c>
      <c r="D1997" s="34">
        <v>5</v>
      </c>
      <c r="E1997" s="35">
        <v>46</v>
      </c>
      <c r="F1997" s="33">
        <v>21</v>
      </c>
      <c r="G1997" s="34">
        <v>12</v>
      </c>
      <c r="H1997" s="34">
        <v>9</v>
      </c>
      <c r="I1997" s="35">
        <v>81</v>
      </c>
      <c r="J1997" s="33">
        <v>12</v>
      </c>
      <c r="K1997" s="34">
        <v>5</v>
      </c>
      <c r="L1997" s="34">
        <v>7</v>
      </c>
    </row>
    <row r="1998" spans="1:12" s="97" customFormat="1" ht="15.75" customHeight="1">
      <c r="A1998" s="32">
        <v>12</v>
      </c>
      <c r="B1998" s="33">
        <v>17</v>
      </c>
      <c r="C1998" s="34">
        <v>12</v>
      </c>
      <c r="D1998" s="34">
        <v>5</v>
      </c>
      <c r="E1998" s="35">
        <v>47</v>
      </c>
      <c r="F1998" s="33">
        <v>16</v>
      </c>
      <c r="G1998" s="34">
        <v>7</v>
      </c>
      <c r="H1998" s="34">
        <v>9</v>
      </c>
      <c r="I1998" s="35">
        <v>82</v>
      </c>
      <c r="J1998" s="33">
        <v>13</v>
      </c>
      <c r="K1998" s="34">
        <v>4</v>
      </c>
      <c r="L1998" s="34">
        <v>9</v>
      </c>
    </row>
    <row r="1999" spans="1:12" s="97" customFormat="1" ht="15.75" customHeight="1">
      <c r="A1999" s="32">
        <v>13</v>
      </c>
      <c r="B1999" s="33">
        <v>11</v>
      </c>
      <c r="C1999" s="34">
        <v>7</v>
      </c>
      <c r="D1999" s="34">
        <v>4</v>
      </c>
      <c r="E1999" s="35">
        <v>48</v>
      </c>
      <c r="F1999" s="33">
        <v>17</v>
      </c>
      <c r="G1999" s="34">
        <v>9</v>
      </c>
      <c r="H1999" s="34">
        <v>8</v>
      </c>
      <c r="I1999" s="35">
        <v>83</v>
      </c>
      <c r="J1999" s="33">
        <v>14</v>
      </c>
      <c r="K1999" s="34">
        <v>4</v>
      </c>
      <c r="L1999" s="34">
        <v>10</v>
      </c>
    </row>
    <row r="2000" spans="1:12" s="97" customFormat="1" ht="18" customHeight="1">
      <c r="A2000" s="40">
        <v>14</v>
      </c>
      <c r="B2000" s="44">
        <v>14</v>
      </c>
      <c r="C2000" s="42">
        <v>8</v>
      </c>
      <c r="D2000" s="42">
        <v>6</v>
      </c>
      <c r="E2000" s="43">
        <v>49</v>
      </c>
      <c r="F2000" s="44">
        <v>21</v>
      </c>
      <c r="G2000" s="42">
        <v>10</v>
      </c>
      <c r="H2000" s="42">
        <v>11</v>
      </c>
      <c r="I2000" s="43">
        <v>84</v>
      </c>
      <c r="J2000" s="44">
        <v>10</v>
      </c>
      <c r="K2000" s="42">
        <v>2</v>
      </c>
      <c r="L2000" s="42">
        <v>8</v>
      </c>
    </row>
    <row r="2001" spans="1:12" s="31" customFormat="1" ht="25.5" customHeight="1">
      <c r="A2001" s="23" t="s">
        <v>26</v>
      </c>
      <c r="B2001" s="24">
        <v>64</v>
      </c>
      <c r="C2001" s="24">
        <v>33</v>
      </c>
      <c r="D2001" s="24">
        <v>31</v>
      </c>
      <c r="E2001" s="25" t="s">
        <v>27</v>
      </c>
      <c r="F2001" s="24">
        <v>89</v>
      </c>
      <c r="G2001" s="24">
        <v>49</v>
      </c>
      <c r="H2001" s="24">
        <v>40</v>
      </c>
      <c r="I2001" s="25" t="s">
        <v>28</v>
      </c>
      <c r="J2001" s="24">
        <v>37</v>
      </c>
      <c r="K2001" s="24">
        <v>15</v>
      </c>
      <c r="L2001" s="24">
        <v>22</v>
      </c>
    </row>
    <row r="2002" spans="1:12" s="97" customFormat="1" ht="15.75" customHeight="1">
      <c r="A2002" s="32">
        <v>15</v>
      </c>
      <c r="B2002" s="33">
        <v>10</v>
      </c>
      <c r="C2002" s="34">
        <v>5</v>
      </c>
      <c r="D2002" s="34">
        <v>5</v>
      </c>
      <c r="E2002" s="35">
        <v>50</v>
      </c>
      <c r="F2002" s="33">
        <v>22</v>
      </c>
      <c r="G2002" s="34">
        <v>8</v>
      </c>
      <c r="H2002" s="34">
        <v>14</v>
      </c>
      <c r="I2002" s="35">
        <v>85</v>
      </c>
      <c r="J2002" s="33">
        <v>11</v>
      </c>
      <c r="K2002" s="34">
        <v>6</v>
      </c>
      <c r="L2002" s="34">
        <v>5</v>
      </c>
    </row>
    <row r="2003" spans="1:12" s="97" customFormat="1" ht="15.75" customHeight="1">
      <c r="A2003" s="32">
        <v>16</v>
      </c>
      <c r="B2003" s="33">
        <v>11</v>
      </c>
      <c r="C2003" s="34">
        <v>2</v>
      </c>
      <c r="D2003" s="34">
        <v>9</v>
      </c>
      <c r="E2003" s="35">
        <v>51</v>
      </c>
      <c r="F2003" s="33">
        <v>18</v>
      </c>
      <c r="G2003" s="34">
        <v>14</v>
      </c>
      <c r="H2003" s="34">
        <v>4</v>
      </c>
      <c r="I2003" s="35">
        <v>86</v>
      </c>
      <c r="J2003" s="33">
        <v>13</v>
      </c>
      <c r="K2003" s="34">
        <v>5</v>
      </c>
      <c r="L2003" s="34">
        <v>8</v>
      </c>
    </row>
    <row r="2004" spans="1:12" s="97" customFormat="1" ht="15.75" customHeight="1">
      <c r="A2004" s="32">
        <v>17</v>
      </c>
      <c r="B2004" s="33">
        <v>14</v>
      </c>
      <c r="C2004" s="34">
        <v>7</v>
      </c>
      <c r="D2004" s="34">
        <v>7</v>
      </c>
      <c r="E2004" s="35">
        <v>52</v>
      </c>
      <c r="F2004" s="33">
        <v>22</v>
      </c>
      <c r="G2004" s="34">
        <v>13</v>
      </c>
      <c r="H2004" s="34">
        <v>9</v>
      </c>
      <c r="I2004" s="35">
        <v>87</v>
      </c>
      <c r="J2004" s="33">
        <v>4</v>
      </c>
      <c r="K2004" s="34">
        <v>1</v>
      </c>
      <c r="L2004" s="34">
        <v>3</v>
      </c>
    </row>
    <row r="2005" spans="1:12" s="97" customFormat="1" ht="15.75" customHeight="1">
      <c r="A2005" s="32">
        <v>18</v>
      </c>
      <c r="B2005" s="33">
        <v>17</v>
      </c>
      <c r="C2005" s="34">
        <v>12</v>
      </c>
      <c r="D2005" s="34">
        <v>5</v>
      </c>
      <c r="E2005" s="35">
        <v>53</v>
      </c>
      <c r="F2005" s="33">
        <v>11</v>
      </c>
      <c r="G2005" s="34">
        <v>5</v>
      </c>
      <c r="H2005" s="34">
        <v>6</v>
      </c>
      <c r="I2005" s="35">
        <v>88</v>
      </c>
      <c r="J2005" s="33">
        <v>7</v>
      </c>
      <c r="K2005" s="34">
        <v>3</v>
      </c>
      <c r="L2005" s="34">
        <v>4</v>
      </c>
    </row>
    <row r="2006" spans="1:12" s="97" customFormat="1" ht="18" customHeight="1">
      <c r="A2006" s="40">
        <v>19</v>
      </c>
      <c r="B2006" s="44">
        <v>12</v>
      </c>
      <c r="C2006" s="42">
        <v>7</v>
      </c>
      <c r="D2006" s="42">
        <v>5</v>
      </c>
      <c r="E2006" s="43">
        <v>54</v>
      </c>
      <c r="F2006" s="44">
        <v>16</v>
      </c>
      <c r="G2006" s="42">
        <v>9</v>
      </c>
      <c r="H2006" s="42">
        <v>7</v>
      </c>
      <c r="I2006" s="43">
        <v>89</v>
      </c>
      <c r="J2006" s="44">
        <v>2</v>
      </c>
      <c r="K2006" s="42">
        <v>0</v>
      </c>
      <c r="L2006" s="42">
        <v>2</v>
      </c>
    </row>
    <row r="2007" spans="1:12" s="31" customFormat="1" ht="25.5" customHeight="1">
      <c r="A2007" s="23" t="s">
        <v>29</v>
      </c>
      <c r="B2007" s="24">
        <v>75</v>
      </c>
      <c r="C2007" s="24">
        <v>34</v>
      </c>
      <c r="D2007" s="24">
        <v>41</v>
      </c>
      <c r="E2007" s="25" t="s">
        <v>30</v>
      </c>
      <c r="F2007" s="24">
        <v>97</v>
      </c>
      <c r="G2007" s="24">
        <v>53</v>
      </c>
      <c r="H2007" s="24">
        <v>44</v>
      </c>
      <c r="I2007" s="25" t="s">
        <v>31</v>
      </c>
      <c r="J2007" s="24">
        <v>15</v>
      </c>
      <c r="K2007" s="24">
        <v>7</v>
      </c>
      <c r="L2007" s="24">
        <v>8</v>
      </c>
    </row>
    <row r="2008" spans="1:12" s="97" customFormat="1" ht="15.75" customHeight="1">
      <c r="A2008" s="32">
        <v>20</v>
      </c>
      <c r="B2008" s="33">
        <v>11</v>
      </c>
      <c r="C2008" s="34">
        <v>5</v>
      </c>
      <c r="D2008" s="34">
        <v>6</v>
      </c>
      <c r="E2008" s="35">
        <v>55</v>
      </c>
      <c r="F2008" s="33">
        <v>19</v>
      </c>
      <c r="G2008" s="34">
        <v>14</v>
      </c>
      <c r="H2008" s="34">
        <v>5</v>
      </c>
      <c r="I2008" s="35">
        <v>90</v>
      </c>
      <c r="J2008" s="33">
        <v>4</v>
      </c>
      <c r="K2008" s="34">
        <v>0</v>
      </c>
      <c r="L2008" s="34">
        <v>4</v>
      </c>
    </row>
    <row r="2009" spans="1:12" s="97" customFormat="1" ht="15.75" customHeight="1">
      <c r="A2009" s="32">
        <v>21</v>
      </c>
      <c r="B2009" s="33">
        <v>19</v>
      </c>
      <c r="C2009" s="34">
        <v>11</v>
      </c>
      <c r="D2009" s="34">
        <v>8</v>
      </c>
      <c r="E2009" s="35">
        <v>56</v>
      </c>
      <c r="F2009" s="33">
        <v>14</v>
      </c>
      <c r="G2009" s="34">
        <v>6</v>
      </c>
      <c r="H2009" s="34">
        <v>8</v>
      </c>
      <c r="I2009" s="35">
        <v>91</v>
      </c>
      <c r="J2009" s="33">
        <v>5</v>
      </c>
      <c r="K2009" s="34">
        <v>4</v>
      </c>
      <c r="L2009" s="34">
        <v>1</v>
      </c>
    </row>
    <row r="2010" spans="1:12" s="97" customFormat="1" ht="15.75" customHeight="1">
      <c r="A2010" s="32">
        <v>22</v>
      </c>
      <c r="B2010" s="33">
        <v>15</v>
      </c>
      <c r="C2010" s="34">
        <v>4</v>
      </c>
      <c r="D2010" s="34">
        <v>11</v>
      </c>
      <c r="E2010" s="35">
        <v>57</v>
      </c>
      <c r="F2010" s="33">
        <v>18</v>
      </c>
      <c r="G2010" s="34">
        <v>8</v>
      </c>
      <c r="H2010" s="34">
        <v>10</v>
      </c>
      <c r="I2010" s="35">
        <v>92</v>
      </c>
      <c r="J2010" s="33">
        <v>4</v>
      </c>
      <c r="K2010" s="34">
        <v>2</v>
      </c>
      <c r="L2010" s="34">
        <v>2</v>
      </c>
    </row>
    <row r="2011" spans="1:12" s="97" customFormat="1" ht="15.75" customHeight="1">
      <c r="A2011" s="32">
        <v>23</v>
      </c>
      <c r="B2011" s="33">
        <v>16</v>
      </c>
      <c r="C2011" s="34">
        <v>7</v>
      </c>
      <c r="D2011" s="34">
        <v>9</v>
      </c>
      <c r="E2011" s="35">
        <v>58</v>
      </c>
      <c r="F2011" s="33">
        <v>26</v>
      </c>
      <c r="G2011" s="34">
        <v>16</v>
      </c>
      <c r="H2011" s="34">
        <v>10</v>
      </c>
      <c r="I2011" s="35">
        <v>93</v>
      </c>
      <c r="J2011" s="33">
        <v>1</v>
      </c>
      <c r="K2011" s="34">
        <v>1</v>
      </c>
      <c r="L2011" s="34">
        <v>0</v>
      </c>
    </row>
    <row r="2012" spans="1:12" s="97" customFormat="1" ht="18" customHeight="1">
      <c r="A2012" s="40">
        <v>24</v>
      </c>
      <c r="B2012" s="44">
        <v>14</v>
      </c>
      <c r="C2012" s="42">
        <v>7</v>
      </c>
      <c r="D2012" s="42">
        <v>7</v>
      </c>
      <c r="E2012" s="43">
        <v>59</v>
      </c>
      <c r="F2012" s="44">
        <v>20</v>
      </c>
      <c r="G2012" s="42">
        <v>9</v>
      </c>
      <c r="H2012" s="42">
        <v>11</v>
      </c>
      <c r="I2012" s="43">
        <v>94</v>
      </c>
      <c r="J2012" s="44">
        <v>1</v>
      </c>
      <c r="K2012" s="42">
        <v>0</v>
      </c>
      <c r="L2012" s="42">
        <v>1</v>
      </c>
    </row>
    <row r="2013" spans="1:12" s="31" customFormat="1" ht="25.5" customHeight="1">
      <c r="A2013" s="23" t="s">
        <v>32</v>
      </c>
      <c r="B2013" s="24">
        <v>78</v>
      </c>
      <c r="C2013" s="24">
        <v>38</v>
      </c>
      <c r="D2013" s="24">
        <v>40</v>
      </c>
      <c r="E2013" s="25" t="s">
        <v>33</v>
      </c>
      <c r="F2013" s="24">
        <v>86</v>
      </c>
      <c r="G2013" s="24">
        <v>53</v>
      </c>
      <c r="H2013" s="24">
        <v>33</v>
      </c>
      <c r="I2013" s="64" t="s">
        <v>34</v>
      </c>
      <c r="J2013" s="24">
        <v>3</v>
      </c>
      <c r="K2013" s="24">
        <v>0</v>
      </c>
      <c r="L2013" s="24">
        <v>3</v>
      </c>
    </row>
    <row r="2014" spans="1:12" s="97" customFormat="1" ht="15.75" customHeight="1">
      <c r="A2014" s="32">
        <v>25</v>
      </c>
      <c r="B2014" s="33">
        <v>8</v>
      </c>
      <c r="C2014" s="34">
        <v>3</v>
      </c>
      <c r="D2014" s="34">
        <v>5</v>
      </c>
      <c r="E2014" s="35">
        <v>60</v>
      </c>
      <c r="F2014" s="33">
        <v>26</v>
      </c>
      <c r="G2014" s="34">
        <v>19</v>
      </c>
      <c r="H2014" s="34">
        <v>7</v>
      </c>
      <c r="I2014" s="35">
        <v>95</v>
      </c>
      <c r="J2014" s="33">
        <v>0</v>
      </c>
      <c r="K2014" s="34">
        <v>0</v>
      </c>
      <c r="L2014" s="34">
        <v>0</v>
      </c>
    </row>
    <row r="2015" spans="1:12" s="97" customFormat="1" ht="15.75" customHeight="1">
      <c r="A2015" s="32">
        <v>26</v>
      </c>
      <c r="B2015" s="33">
        <v>18</v>
      </c>
      <c r="C2015" s="34">
        <v>4</v>
      </c>
      <c r="D2015" s="34">
        <v>14</v>
      </c>
      <c r="E2015" s="35">
        <v>61</v>
      </c>
      <c r="F2015" s="33">
        <v>16</v>
      </c>
      <c r="G2015" s="34">
        <v>6</v>
      </c>
      <c r="H2015" s="34">
        <v>10</v>
      </c>
      <c r="I2015" s="35">
        <v>96</v>
      </c>
      <c r="J2015" s="33">
        <v>2</v>
      </c>
      <c r="K2015" s="34">
        <v>0</v>
      </c>
      <c r="L2015" s="34">
        <v>2</v>
      </c>
    </row>
    <row r="2016" spans="1:12" s="97" customFormat="1" ht="15.75" customHeight="1">
      <c r="A2016" s="32">
        <v>27</v>
      </c>
      <c r="B2016" s="33">
        <v>15</v>
      </c>
      <c r="C2016" s="34">
        <v>8</v>
      </c>
      <c r="D2016" s="34">
        <v>7</v>
      </c>
      <c r="E2016" s="35">
        <v>62</v>
      </c>
      <c r="F2016" s="33">
        <v>18</v>
      </c>
      <c r="G2016" s="34">
        <v>12</v>
      </c>
      <c r="H2016" s="34">
        <v>6</v>
      </c>
      <c r="I2016" s="35">
        <v>97</v>
      </c>
      <c r="J2016" s="33">
        <v>1</v>
      </c>
      <c r="K2016" s="34">
        <v>0</v>
      </c>
      <c r="L2016" s="34">
        <v>1</v>
      </c>
    </row>
    <row r="2017" spans="1:13" s="97" customFormat="1" ht="15.75" customHeight="1">
      <c r="A2017" s="32">
        <v>28</v>
      </c>
      <c r="B2017" s="33">
        <v>20</v>
      </c>
      <c r="C2017" s="34">
        <v>11</v>
      </c>
      <c r="D2017" s="34">
        <v>9</v>
      </c>
      <c r="E2017" s="35">
        <v>63</v>
      </c>
      <c r="F2017" s="33">
        <v>13</v>
      </c>
      <c r="G2017" s="34">
        <v>8</v>
      </c>
      <c r="H2017" s="34">
        <v>5</v>
      </c>
      <c r="I2017" s="35">
        <v>98</v>
      </c>
      <c r="J2017" s="33">
        <v>0</v>
      </c>
      <c r="K2017" s="34">
        <v>0</v>
      </c>
      <c r="L2017" s="34">
        <v>0</v>
      </c>
    </row>
    <row r="2018" spans="1:13" s="97" customFormat="1" ht="18" customHeight="1">
      <c r="A2018" s="40">
        <v>29</v>
      </c>
      <c r="B2018" s="44">
        <v>17</v>
      </c>
      <c r="C2018" s="42">
        <v>12</v>
      </c>
      <c r="D2018" s="42">
        <v>5</v>
      </c>
      <c r="E2018" s="43">
        <v>64</v>
      </c>
      <c r="F2018" s="44">
        <v>13</v>
      </c>
      <c r="G2018" s="42">
        <v>8</v>
      </c>
      <c r="H2018" s="42">
        <v>5</v>
      </c>
      <c r="I2018" s="35">
        <v>99</v>
      </c>
      <c r="J2018" s="33">
        <v>0</v>
      </c>
      <c r="K2018" s="34">
        <v>0</v>
      </c>
      <c r="L2018" s="34">
        <v>0</v>
      </c>
    </row>
    <row r="2019" spans="1:13" s="31" customFormat="1" ht="25.5" customHeight="1">
      <c r="A2019" s="23" t="s">
        <v>35</v>
      </c>
      <c r="B2019" s="24">
        <v>70</v>
      </c>
      <c r="C2019" s="24">
        <v>37</v>
      </c>
      <c r="D2019" s="24">
        <v>33</v>
      </c>
      <c r="E2019" s="25" t="s">
        <v>36</v>
      </c>
      <c r="F2019" s="24">
        <v>125</v>
      </c>
      <c r="G2019" s="24">
        <v>60</v>
      </c>
      <c r="H2019" s="24">
        <v>65</v>
      </c>
      <c r="I2019" s="68">
        <v>100</v>
      </c>
      <c r="J2019" s="69">
        <v>0</v>
      </c>
      <c r="K2019" s="70">
        <v>0</v>
      </c>
      <c r="L2019" s="70">
        <v>0</v>
      </c>
    </row>
    <row r="2020" spans="1:13" s="97" customFormat="1" ht="15.75" customHeight="1">
      <c r="A2020" s="32">
        <v>30</v>
      </c>
      <c r="B2020" s="33">
        <v>11</v>
      </c>
      <c r="C2020" s="34">
        <v>7</v>
      </c>
      <c r="D2020" s="34">
        <v>4</v>
      </c>
      <c r="E2020" s="35">
        <v>65</v>
      </c>
      <c r="F2020" s="33">
        <v>23</v>
      </c>
      <c r="G2020" s="34">
        <v>9</v>
      </c>
      <c r="H2020" s="34">
        <v>14</v>
      </c>
      <c r="I2020" s="35">
        <v>101</v>
      </c>
      <c r="J2020" s="33">
        <v>0</v>
      </c>
      <c r="K2020" s="34">
        <v>0</v>
      </c>
      <c r="L2020" s="34">
        <v>0</v>
      </c>
    </row>
    <row r="2021" spans="1:13" s="97" customFormat="1" ht="15.75" customHeight="1">
      <c r="A2021" s="32">
        <v>31</v>
      </c>
      <c r="B2021" s="33">
        <v>14</v>
      </c>
      <c r="C2021" s="34">
        <v>10</v>
      </c>
      <c r="D2021" s="34">
        <v>4</v>
      </c>
      <c r="E2021" s="35">
        <v>66</v>
      </c>
      <c r="F2021" s="33">
        <v>22</v>
      </c>
      <c r="G2021" s="34">
        <v>8</v>
      </c>
      <c r="H2021" s="34">
        <v>14</v>
      </c>
      <c r="I2021" s="35">
        <v>102</v>
      </c>
      <c r="J2021" s="33">
        <v>0</v>
      </c>
      <c r="K2021" s="34">
        <v>0</v>
      </c>
      <c r="L2021" s="34">
        <v>0</v>
      </c>
    </row>
    <row r="2022" spans="1:13" s="97" customFormat="1" ht="15.75" customHeight="1">
      <c r="A2022" s="32">
        <v>32</v>
      </c>
      <c r="B2022" s="33">
        <v>12</v>
      </c>
      <c r="C2022" s="34">
        <v>6</v>
      </c>
      <c r="D2022" s="34">
        <v>6</v>
      </c>
      <c r="E2022" s="35">
        <v>67</v>
      </c>
      <c r="F2022" s="33">
        <v>26</v>
      </c>
      <c r="G2022" s="34">
        <v>10</v>
      </c>
      <c r="H2022" s="34">
        <v>16</v>
      </c>
      <c r="I2022" s="35">
        <v>103</v>
      </c>
      <c r="J2022" s="33">
        <v>0</v>
      </c>
      <c r="K2022" s="34">
        <v>0</v>
      </c>
      <c r="L2022" s="34">
        <v>0</v>
      </c>
    </row>
    <row r="2023" spans="1:13" s="97" customFormat="1" ht="15.75" customHeight="1">
      <c r="A2023" s="32">
        <v>33</v>
      </c>
      <c r="B2023" s="33">
        <v>21</v>
      </c>
      <c r="C2023" s="34">
        <v>10</v>
      </c>
      <c r="D2023" s="34">
        <v>11</v>
      </c>
      <c r="E2023" s="35">
        <v>68</v>
      </c>
      <c r="F2023" s="33">
        <v>28</v>
      </c>
      <c r="G2023" s="34">
        <v>17</v>
      </c>
      <c r="H2023" s="34">
        <v>11</v>
      </c>
      <c r="I2023" s="72" t="s">
        <v>37</v>
      </c>
      <c r="J2023" s="44">
        <v>0</v>
      </c>
      <c r="K2023" s="42">
        <v>0</v>
      </c>
      <c r="L2023" s="42">
        <v>0</v>
      </c>
    </row>
    <row r="2024" spans="1:13" s="97" customFormat="1" ht="21" customHeight="1" thickBot="1">
      <c r="A2024" s="74">
        <v>34</v>
      </c>
      <c r="B2024" s="33">
        <v>12</v>
      </c>
      <c r="C2024" s="34">
        <v>4</v>
      </c>
      <c r="D2024" s="34">
        <v>8</v>
      </c>
      <c r="E2024" s="35">
        <v>69</v>
      </c>
      <c r="F2024" s="33">
        <v>26</v>
      </c>
      <c r="G2024" s="34">
        <v>16</v>
      </c>
      <c r="H2024" s="34">
        <v>10</v>
      </c>
      <c r="I2024" s="75" t="s">
        <v>8</v>
      </c>
      <c r="J2024" s="69">
        <v>1453</v>
      </c>
      <c r="K2024" s="69">
        <v>722</v>
      </c>
      <c r="L2024" s="69">
        <v>731</v>
      </c>
    </row>
    <row r="2025" spans="1:13" s="106" customFormat="1" ht="24" customHeight="1" thickTop="1" thickBot="1">
      <c r="A2025" s="81" t="s">
        <v>38</v>
      </c>
      <c r="B2025" s="82">
        <v>168</v>
      </c>
      <c r="C2025" s="83">
        <v>85</v>
      </c>
      <c r="D2025" s="83">
        <v>83</v>
      </c>
      <c r="E2025" s="84" t="s">
        <v>39</v>
      </c>
      <c r="F2025" s="83">
        <v>839</v>
      </c>
      <c r="G2025" s="83">
        <v>433</v>
      </c>
      <c r="H2025" s="83">
        <v>406</v>
      </c>
      <c r="I2025" s="85" t="s">
        <v>40</v>
      </c>
      <c r="J2025" s="83">
        <v>446</v>
      </c>
      <c r="K2025" s="83">
        <v>204</v>
      </c>
      <c r="L2025" s="83">
        <v>242</v>
      </c>
    </row>
    <row r="2026" spans="1:13" s="13" customFormat="1" ht="24" customHeight="1" thickBot="1">
      <c r="A2026" s="1"/>
      <c r="B2026" s="2" t="s">
        <v>221</v>
      </c>
      <c r="C2026" s="3"/>
      <c r="D2026" s="4"/>
      <c r="E2026" s="5"/>
      <c r="F2026" s="6"/>
      <c r="G2026" s="96" t="s">
        <v>238</v>
      </c>
      <c r="H2026" s="6"/>
      <c r="I2026" s="5"/>
      <c r="J2026" s="6"/>
      <c r="K2026" s="107" t="s">
        <v>159</v>
      </c>
      <c r="L2026" s="9"/>
      <c r="M2026" s="97" t="s">
        <v>294</v>
      </c>
    </row>
    <row r="2027" spans="1:13" s="22" customFormat="1" ht="21" customHeight="1">
      <c r="A2027" s="14" t="s">
        <v>4</v>
      </c>
      <c r="B2027" s="15" t="s">
        <v>5</v>
      </c>
      <c r="C2027" s="15" t="s">
        <v>6</v>
      </c>
      <c r="D2027" s="16" t="s">
        <v>7</v>
      </c>
      <c r="E2027" s="14" t="s">
        <v>4</v>
      </c>
      <c r="F2027" s="15" t="s">
        <v>5</v>
      </c>
      <c r="G2027" s="15" t="s">
        <v>6</v>
      </c>
      <c r="H2027" s="16" t="s">
        <v>7</v>
      </c>
      <c r="I2027" s="14" t="s">
        <v>4</v>
      </c>
      <c r="J2027" s="15" t="s">
        <v>5</v>
      </c>
      <c r="K2027" s="15" t="s">
        <v>6</v>
      </c>
      <c r="L2027" s="17" t="s">
        <v>7</v>
      </c>
    </row>
    <row r="2028" spans="1:13" s="31" customFormat="1" ht="25.5" customHeight="1">
      <c r="A2028" s="23" t="s">
        <v>9</v>
      </c>
      <c r="B2028" s="24">
        <v>49</v>
      </c>
      <c r="C2028" s="24">
        <v>24</v>
      </c>
      <c r="D2028" s="24">
        <v>25</v>
      </c>
      <c r="E2028" s="25" t="s">
        <v>10</v>
      </c>
      <c r="F2028" s="24">
        <v>51</v>
      </c>
      <c r="G2028" s="24">
        <v>26</v>
      </c>
      <c r="H2028" s="24">
        <v>25</v>
      </c>
      <c r="I2028" s="25" t="s">
        <v>11</v>
      </c>
      <c r="J2028" s="24">
        <v>108</v>
      </c>
      <c r="K2028" s="24">
        <v>53</v>
      </c>
      <c r="L2028" s="24">
        <v>55</v>
      </c>
    </row>
    <row r="2029" spans="1:13" s="97" customFormat="1" ht="15.75" customHeight="1">
      <c r="A2029" s="32">
        <v>0</v>
      </c>
      <c r="B2029" s="33">
        <v>11</v>
      </c>
      <c r="C2029" s="34">
        <v>5</v>
      </c>
      <c r="D2029" s="34">
        <v>6</v>
      </c>
      <c r="E2029" s="35">
        <v>35</v>
      </c>
      <c r="F2029" s="33">
        <v>8</v>
      </c>
      <c r="G2029" s="34">
        <v>5</v>
      </c>
      <c r="H2029" s="34">
        <v>3</v>
      </c>
      <c r="I2029" s="35">
        <v>70</v>
      </c>
      <c r="J2029" s="33">
        <v>30</v>
      </c>
      <c r="K2029" s="34">
        <v>17</v>
      </c>
      <c r="L2029" s="34">
        <v>13</v>
      </c>
    </row>
    <row r="2030" spans="1:13" s="97" customFormat="1" ht="15.75" customHeight="1">
      <c r="A2030" s="32">
        <v>1</v>
      </c>
      <c r="B2030" s="33">
        <v>4</v>
      </c>
      <c r="C2030" s="34">
        <v>2</v>
      </c>
      <c r="D2030" s="34">
        <v>2</v>
      </c>
      <c r="E2030" s="35">
        <v>36</v>
      </c>
      <c r="F2030" s="33">
        <v>9</v>
      </c>
      <c r="G2030" s="34">
        <v>4</v>
      </c>
      <c r="H2030" s="34">
        <v>5</v>
      </c>
      <c r="I2030" s="35">
        <v>71</v>
      </c>
      <c r="J2030" s="33">
        <v>17</v>
      </c>
      <c r="K2030" s="34">
        <v>10</v>
      </c>
      <c r="L2030" s="34">
        <v>7</v>
      </c>
    </row>
    <row r="2031" spans="1:13" s="97" customFormat="1" ht="15.75" customHeight="1">
      <c r="A2031" s="32">
        <v>2</v>
      </c>
      <c r="B2031" s="33">
        <v>17</v>
      </c>
      <c r="C2031" s="34">
        <v>7</v>
      </c>
      <c r="D2031" s="34">
        <v>10</v>
      </c>
      <c r="E2031" s="35">
        <v>37</v>
      </c>
      <c r="F2031" s="33">
        <v>11</v>
      </c>
      <c r="G2031" s="34">
        <v>8</v>
      </c>
      <c r="H2031" s="34">
        <v>3</v>
      </c>
      <c r="I2031" s="35">
        <v>72</v>
      </c>
      <c r="J2031" s="33">
        <v>15</v>
      </c>
      <c r="K2031" s="34">
        <v>5</v>
      </c>
      <c r="L2031" s="34">
        <v>10</v>
      </c>
    </row>
    <row r="2032" spans="1:13" s="97" customFormat="1" ht="15.75" customHeight="1">
      <c r="A2032" s="32">
        <v>3</v>
      </c>
      <c r="B2032" s="33">
        <v>10</v>
      </c>
      <c r="C2032" s="34">
        <v>6</v>
      </c>
      <c r="D2032" s="34">
        <v>4</v>
      </c>
      <c r="E2032" s="35">
        <v>38</v>
      </c>
      <c r="F2032" s="33">
        <v>12</v>
      </c>
      <c r="G2032" s="34">
        <v>5</v>
      </c>
      <c r="H2032" s="34">
        <v>7</v>
      </c>
      <c r="I2032" s="35">
        <v>73</v>
      </c>
      <c r="J2032" s="33">
        <v>22</v>
      </c>
      <c r="K2032" s="34">
        <v>10</v>
      </c>
      <c r="L2032" s="34">
        <v>12</v>
      </c>
    </row>
    <row r="2033" spans="1:12" s="97" customFormat="1" ht="18" customHeight="1">
      <c r="A2033" s="40">
        <v>4</v>
      </c>
      <c r="B2033" s="41">
        <v>7</v>
      </c>
      <c r="C2033" s="42">
        <v>4</v>
      </c>
      <c r="D2033" s="42">
        <v>3</v>
      </c>
      <c r="E2033" s="43">
        <v>39</v>
      </c>
      <c r="F2033" s="44">
        <v>11</v>
      </c>
      <c r="G2033" s="42">
        <v>4</v>
      </c>
      <c r="H2033" s="42">
        <v>7</v>
      </c>
      <c r="I2033" s="43">
        <v>74</v>
      </c>
      <c r="J2033" s="44">
        <v>24</v>
      </c>
      <c r="K2033" s="42">
        <v>11</v>
      </c>
      <c r="L2033" s="42">
        <v>13</v>
      </c>
    </row>
    <row r="2034" spans="1:12" s="31" customFormat="1" ht="25.5" customHeight="1">
      <c r="A2034" s="23" t="s">
        <v>13</v>
      </c>
      <c r="B2034" s="24">
        <v>51</v>
      </c>
      <c r="C2034" s="24">
        <v>28</v>
      </c>
      <c r="D2034" s="24">
        <v>23</v>
      </c>
      <c r="E2034" s="25" t="s">
        <v>14</v>
      </c>
      <c r="F2034" s="24">
        <v>85</v>
      </c>
      <c r="G2034" s="24">
        <v>44</v>
      </c>
      <c r="H2034" s="24">
        <v>41</v>
      </c>
      <c r="I2034" s="25" t="s">
        <v>15</v>
      </c>
      <c r="J2034" s="24">
        <v>86</v>
      </c>
      <c r="K2034" s="24">
        <v>39</v>
      </c>
      <c r="L2034" s="24">
        <v>47</v>
      </c>
    </row>
    <row r="2035" spans="1:12" s="97" customFormat="1" ht="15.75" customHeight="1">
      <c r="A2035" s="32">
        <v>5</v>
      </c>
      <c r="B2035" s="33">
        <v>11</v>
      </c>
      <c r="C2035" s="34">
        <v>7</v>
      </c>
      <c r="D2035" s="34">
        <v>4</v>
      </c>
      <c r="E2035" s="35">
        <v>40</v>
      </c>
      <c r="F2035" s="33">
        <v>18</v>
      </c>
      <c r="G2035" s="34">
        <v>8</v>
      </c>
      <c r="H2035" s="34">
        <v>10</v>
      </c>
      <c r="I2035" s="35">
        <v>75</v>
      </c>
      <c r="J2035" s="33">
        <v>19</v>
      </c>
      <c r="K2035" s="34">
        <v>9</v>
      </c>
      <c r="L2035" s="34">
        <v>10</v>
      </c>
    </row>
    <row r="2036" spans="1:12" s="97" customFormat="1" ht="15.75" customHeight="1">
      <c r="A2036" s="32">
        <v>6</v>
      </c>
      <c r="B2036" s="33">
        <v>8</v>
      </c>
      <c r="C2036" s="34">
        <v>5</v>
      </c>
      <c r="D2036" s="34">
        <v>3</v>
      </c>
      <c r="E2036" s="35">
        <v>41</v>
      </c>
      <c r="F2036" s="33">
        <v>25</v>
      </c>
      <c r="G2036" s="34">
        <v>14</v>
      </c>
      <c r="H2036" s="34">
        <v>11</v>
      </c>
      <c r="I2036" s="35">
        <v>76</v>
      </c>
      <c r="J2036" s="33">
        <v>15</v>
      </c>
      <c r="K2036" s="34">
        <v>6</v>
      </c>
      <c r="L2036" s="34">
        <v>9</v>
      </c>
    </row>
    <row r="2037" spans="1:12" s="97" customFormat="1" ht="15.75" customHeight="1">
      <c r="A2037" s="32">
        <v>7</v>
      </c>
      <c r="B2037" s="33">
        <v>9</v>
      </c>
      <c r="C2037" s="34">
        <v>3</v>
      </c>
      <c r="D2037" s="34">
        <v>6</v>
      </c>
      <c r="E2037" s="35">
        <v>42</v>
      </c>
      <c r="F2037" s="33">
        <v>11</v>
      </c>
      <c r="G2037" s="34">
        <v>6</v>
      </c>
      <c r="H2037" s="34">
        <v>5</v>
      </c>
      <c r="I2037" s="35">
        <v>77</v>
      </c>
      <c r="J2037" s="33">
        <v>24</v>
      </c>
      <c r="K2037" s="34">
        <v>15</v>
      </c>
      <c r="L2037" s="34">
        <v>9</v>
      </c>
    </row>
    <row r="2038" spans="1:12" s="97" customFormat="1" ht="15.75" customHeight="1">
      <c r="A2038" s="32">
        <v>8</v>
      </c>
      <c r="B2038" s="33">
        <v>15</v>
      </c>
      <c r="C2038" s="34">
        <v>9</v>
      </c>
      <c r="D2038" s="34">
        <v>6</v>
      </c>
      <c r="E2038" s="35">
        <v>43</v>
      </c>
      <c r="F2038" s="33">
        <v>15</v>
      </c>
      <c r="G2038" s="34">
        <v>6</v>
      </c>
      <c r="H2038" s="34">
        <v>9</v>
      </c>
      <c r="I2038" s="35">
        <v>78</v>
      </c>
      <c r="J2038" s="33">
        <v>9</v>
      </c>
      <c r="K2038" s="34">
        <v>2</v>
      </c>
      <c r="L2038" s="34">
        <v>7</v>
      </c>
    </row>
    <row r="2039" spans="1:12" s="97" customFormat="1" ht="18" customHeight="1">
      <c r="A2039" s="40">
        <v>9</v>
      </c>
      <c r="B2039" s="44">
        <v>8</v>
      </c>
      <c r="C2039" s="42">
        <v>4</v>
      </c>
      <c r="D2039" s="42">
        <v>4</v>
      </c>
      <c r="E2039" s="43">
        <v>44</v>
      </c>
      <c r="F2039" s="44">
        <v>16</v>
      </c>
      <c r="G2039" s="42">
        <v>10</v>
      </c>
      <c r="H2039" s="42">
        <v>6</v>
      </c>
      <c r="I2039" s="43">
        <v>79</v>
      </c>
      <c r="J2039" s="44">
        <v>19</v>
      </c>
      <c r="K2039" s="42">
        <v>7</v>
      </c>
      <c r="L2039" s="42">
        <v>12</v>
      </c>
    </row>
    <row r="2040" spans="1:12" s="31" customFormat="1" ht="25.5" customHeight="1">
      <c r="A2040" s="23" t="s">
        <v>23</v>
      </c>
      <c r="B2040" s="24">
        <v>58</v>
      </c>
      <c r="C2040" s="24">
        <v>30</v>
      </c>
      <c r="D2040" s="24">
        <v>28</v>
      </c>
      <c r="E2040" s="25" t="s">
        <v>24</v>
      </c>
      <c r="F2040" s="24">
        <v>112</v>
      </c>
      <c r="G2040" s="24">
        <v>59</v>
      </c>
      <c r="H2040" s="24">
        <v>53</v>
      </c>
      <c r="I2040" s="25" t="s">
        <v>25</v>
      </c>
      <c r="J2040" s="24">
        <v>87</v>
      </c>
      <c r="K2040" s="24">
        <v>34</v>
      </c>
      <c r="L2040" s="24">
        <v>53</v>
      </c>
    </row>
    <row r="2041" spans="1:12" s="97" customFormat="1" ht="15.75" customHeight="1">
      <c r="A2041" s="32">
        <v>10</v>
      </c>
      <c r="B2041" s="33">
        <v>16</v>
      </c>
      <c r="C2041" s="34">
        <v>9</v>
      </c>
      <c r="D2041" s="34">
        <v>7</v>
      </c>
      <c r="E2041" s="35">
        <v>45</v>
      </c>
      <c r="F2041" s="33">
        <v>20</v>
      </c>
      <c r="G2041" s="34">
        <v>10</v>
      </c>
      <c r="H2041" s="34">
        <v>10</v>
      </c>
      <c r="I2041" s="35">
        <v>80</v>
      </c>
      <c r="J2041" s="33">
        <v>26</v>
      </c>
      <c r="K2041" s="34">
        <v>11</v>
      </c>
      <c r="L2041" s="34">
        <v>15</v>
      </c>
    </row>
    <row r="2042" spans="1:12" s="97" customFormat="1" ht="15.75" customHeight="1">
      <c r="A2042" s="32">
        <v>11</v>
      </c>
      <c r="B2042" s="33">
        <v>13</v>
      </c>
      <c r="C2042" s="34">
        <v>4</v>
      </c>
      <c r="D2042" s="34">
        <v>9</v>
      </c>
      <c r="E2042" s="35">
        <v>46</v>
      </c>
      <c r="F2042" s="33">
        <v>26</v>
      </c>
      <c r="G2042" s="34">
        <v>10</v>
      </c>
      <c r="H2042" s="34">
        <v>16</v>
      </c>
      <c r="I2042" s="35">
        <v>81</v>
      </c>
      <c r="J2042" s="33">
        <v>20</v>
      </c>
      <c r="K2042" s="34">
        <v>9</v>
      </c>
      <c r="L2042" s="34">
        <v>11</v>
      </c>
    </row>
    <row r="2043" spans="1:12" s="97" customFormat="1" ht="15.75" customHeight="1">
      <c r="A2043" s="32">
        <v>12</v>
      </c>
      <c r="B2043" s="33">
        <v>12</v>
      </c>
      <c r="C2043" s="34">
        <v>6</v>
      </c>
      <c r="D2043" s="34">
        <v>6</v>
      </c>
      <c r="E2043" s="35">
        <v>47</v>
      </c>
      <c r="F2043" s="33">
        <v>11</v>
      </c>
      <c r="G2043" s="34">
        <v>6</v>
      </c>
      <c r="H2043" s="34">
        <v>5</v>
      </c>
      <c r="I2043" s="35">
        <v>82</v>
      </c>
      <c r="J2043" s="33">
        <v>16</v>
      </c>
      <c r="K2043" s="34">
        <v>5</v>
      </c>
      <c r="L2043" s="34">
        <v>11</v>
      </c>
    </row>
    <row r="2044" spans="1:12" s="97" customFormat="1" ht="15.75" customHeight="1">
      <c r="A2044" s="32">
        <v>13</v>
      </c>
      <c r="B2044" s="33">
        <v>7</v>
      </c>
      <c r="C2044" s="34">
        <v>5</v>
      </c>
      <c r="D2044" s="34">
        <v>2</v>
      </c>
      <c r="E2044" s="35">
        <v>48</v>
      </c>
      <c r="F2044" s="33">
        <v>33</v>
      </c>
      <c r="G2044" s="34">
        <v>18</v>
      </c>
      <c r="H2044" s="34">
        <v>15</v>
      </c>
      <c r="I2044" s="35">
        <v>83</v>
      </c>
      <c r="J2044" s="33">
        <v>11</v>
      </c>
      <c r="K2044" s="34">
        <v>3</v>
      </c>
      <c r="L2044" s="34">
        <v>8</v>
      </c>
    </row>
    <row r="2045" spans="1:12" s="97" customFormat="1" ht="18" customHeight="1">
      <c r="A2045" s="40">
        <v>14</v>
      </c>
      <c r="B2045" s="44">
        <v>10</v>
      </c>
      <c r="C2045" s="42">
        <v>6</v>
      </c>
      <c r="D2045" s="42">
        <v>4</v>
      </c>
      <c r="E2045" s="43">
        <v>49</v>
      </c>
      <c r="F2045" s="44">
        <v>22</v>
      </c>
      <c r="G2045" s="42">
        <v>15</v>
      </c>
      <c r="H2045" s="42">
        <v>7</v>
      </c>
      <c r="I2045" s="43">
        <v>84</v>
      </c>
      <c r="J2045" s="44">
        <v>14</v>
      </c>
      <c r="K2045" s="42">
        <v>6</v>
      </c>
      <c r="L2045" s="42">
        <v>8</v>
      </c>
    </row>
    <row r="2046" spans="1:12" s="31" customFormat="1" ht="25.5" customHeight="1">
      <c r="A2046" s="23" t="s">
        <v>26</v>
      </c>
      <c r="B2046" s="24">
        <v>80</v>
      </c>
      <c r="C2046" s="24">
        <v>38</v>
      </c>
      <c r="D2046" s="24">
        <v>42</v>
      </c>
      <c r="E2046" s="25" t="s">
        <v>27</v>
      </c>
      <c r="F2046" s="24">
        <v>110</v>
      </c>
      <c r="G2046" s="24">
        <v>55</v>
      </c>
      <c r="H2046" s="24">
        <v>55</v>
      </c>
      <c r="I2046" s="25" t="s">
        <v>28</v>
      </c>
      <c r="J2046" s="24">
        <v>47</v>
      </c>
      <c r="K2046" s="24">
        <v>16</v>
      </c>
      <c r="L2046" s="24">
        <v>31</v>
      </c>
    </row>
    <row r="2047" spans="1:12" s="97" customFormat="1" ht="15.75" customHeight="1">
      <c r="A2047" s="32">
        <v>15</v>
      </c>
      <c r="B2047" s="33">
        <v>13</v>
      </c>
      <c r="C2047" s="34">
        <v>5</v>
      </c>
      <c r="D2047" s="34">
        <v>8</v>
      </c>
      <c r="E2047" s="35">
        <v>50</v>
      </c>
      <c r="F2047" s="33">
        <v>19</v>
      </c>
      <c r="G2047" s="34">
        <v>9</v>
      </c>
      <c r="H2047" s="34">
        <v>10</v>
      </c>
      <c r="I2047" s="35">
        <v>85</v>
      </c>
      <c r="J2047" s="33">
        <v>10</v>
      </c>
      <c r="K2047" s="34">
        <v>3</v>
      </c>
      <c r="L2047" s="34">
        <v>7</v>
      </c>
    </row>
    <row r="2048" spans="1:12" s="97" customFormat="1" ht="15.75" customHeight="1">
      <c r="A2048" s="32">
        <v>16</v>
      </c>
      <c r="B2048" s="33">
        <v>12</v>
      </c>
      <c r="C2048" s="34">
        <v>5</v>
      </c>
      <c r="D2048" s="34">
        <v>7</v>
      </c>
      <c r="E2048" s="35">
        <v>51</v>
      </c>
      <c r="F2048" s="33">
        <v>19</v>
      </c>
      <c r="G2048" s="34">
        <v>9</v>
      </c>
      <c r="H2048" s="34">
        <v>10</v>
      </c>
      <c r="I2048" s="35">
        <v>86</v>
      </c>
      <c r="J2048" s="33">
        <v>7</v>
      </c>
      <c r="K2048" s="34">
        <v>4</v>
      </c>
      <c r="L2048" s="34">
        <v>3</v>
      </c>
    </row>
    <row r="2049" spans="1:12" s="97" customFormat="1" ht="15.75" customHeight="1">
      <c r="A2049" s="32">
        <v>17</v>
      </c>
      <c r="B2049" s="33">
        <v>22</v>
      </c>
      <c r="C2049" s="34">
        <v>13</v>
      </c>
      <c r="D2049" s="34">
        <v>9</v>
      </c>
      <c r="E2049" s="35">
        <v>52</v>
      </c>
      <c r="F2049" s="33">
        <v>26</v>
      </c>
      <c r="G2049" s="34">
        <v>13</v>
      </c>
      <c r="H2049" s="34">
        <v>13</v>
      </c>
      <c r="I2049" s="35">
        <v>87</v>
      </c>
      <c r="J2049" s="33">
        <v>11</v>
      </c>
      <c r="K2049" s="34">
        <v>5</v>
      </c>
      <c r="L2049" s="34">
        <v>6</v>
      </c>
    </row>
    <row r="2050" spans="1:12" s="97" customFormat="1" ht="15.75" customHeight="1">
      <c r="A2050" s="32">
        <v>18</v>
      </c>
      <c r="B2050" s="33">
        <v>16</v>
      </c>
      <c r="C2050" s="34">
        <v>7</v>
      </c>
      <c r="D2050" s="34">
        <v>9</v>
      </c>
      <c r="E2050" s="35">
        <v>53</v>
      </c>
      <c r="F2050" s="33">
        <v>24</v>
      </c>
      <c r="G2050" s="34">
        <v>14</v>
      </c>
      <c r="H2050" s="34">
        <v>10</v>
      </c>
      <c r="I2050" s="35">
        <v>88</v>
      </c>
      <c r="J2050" s="33">
        <v>9</v>
      </c>
      <c r="K2050" s="34">
        <v>2</v>
      </c>
      <c r="L2050" s="34">
        <v>7</v>
      </c>
    </row>
    <row r="2051" spans="1:12" s="97" customFormat="1" ht="18" customHeight="1">
      <c r="A2051" s="40">
        <v>19</v>
      </c>
      <c r="B2051" s="44">
        <v>17</v>
      </c>
      <c r="C2051" s="42">
        <v>8</v>
      </c>
      <c r="D2051" s="42">
        <v>9</v>
      </c>
      <c r="E2051" s="43">
        <v>54</v>
      </c>
      <c r="F2051" s="44">
        <v>22</v>
      </c>
      <c r="G2051" s="42">
        <v>10</v>
      </c>
      <c r="H2051" s="42">
        <v>12</v>
      </c>
      <c r="I2051" s="43">
        <v>89</v>
      </c>
      <c r="J2051" s="44">
        <v>10</v>
      </c>
      <c r="K2051" s="42">
        <v>2</v>
      </c>
      <c r="L2051" s="42">
        <v>8</v>
      </c>
    </row>
    <row r="2052" spans="1:12" s="31" customFormat="1" ht="25.5" customHeight="1">
      <c r="A2052" s="23" t="s">
        <v>29</v>
      </c>
      <c r="B2052" s="24">
        <v>78</v>
      </c>
      <c r="C2052" s="24">
        <v>35</v>
      </c>
      <c r="D2052" s="24">
        <v>43</v>
      </c>
      <c r="E2052" s="25" t="s">
        <v>30</v>
      </c>
      <c r="F2052" s="24">
        <v>96</v>
      </c>
      <c r="G2052" s="24">
        <v>45</v>
      </c>
      <c r="H2052" s="24">
        <v>51</v>
      </c>
      <c r="I2052" s="25" t="s">
        <v>31</v>
      </c>
      <c r="J2052" s="24">
        <v>17</v>
      </c>
      <c r="K2052" s="24">
        <v>4</v>
      </c>
      <c r="L2052" s="24">
        <v>13</v>
      </c>
    </row>
    <row r="2053" spans="1:12" s="97" customFormat="1" ht="15.75" customHeight="1">
      <c r="A2053" s="32">
        <v>20</v>
      </c>
      <c r="B2053" s="33">
        <v>15</v>
      </c>
      <c r="C2053" s="34">
        <v>6</v>
      </c>
      <c r="D2053" s="34">
        <v>9</v>
      </c>
      <c r="E2053" s="35">
        <v>55</v>
      </c>
      <c r="F2053" s="33">
        <v>22</v>
      </c>
      <c r="G2053" s="34">
        <v>8</v>
      </c>
      <c r="H2053" s="34">
        <v>14</v>
      </c>
      <c r="I2053" s="35">
        <v>90</v>
      </c>
      <c r="J2053" s="33">
        <v>7</v>
      </c>
      <c r="K2053" s="34">
        <v>3</v>
      </c>
      <c r="L2053" s="34">
        <v>4</v>
      </c>
    </row>
    <row r="2054" spans="1:12" s="97" customFormat="1" ht="15.75" customHeight="1">
      <c r="A2054" s="32">
        <v>21</v>
      </c>
      <c r="B2054" s="33">
        <v>15</v>
      </c>
      <c r="C2054" s="34">
        <v>2</v>
      </c>
      <c r="D2054" s="34">
        <v>13</v>
      </c>
      <c r="E2054" s="35">
        <v>56</v>
      </c>
      <c r="F2054" s="33">
        <v>19</v>
      </c>
      <c r="G2054" s="34">
        <v>6</v>
      </c>
      <c r="H2054" s="34">
        <v>13</v>
      </c>
      <c r="I2054" s="35">
        <v>91</v>
      </c>
      <c r="J2054" s="33">
        <v>6</v>
      </c>
      <c r="K2054" s="34">
        <v>0</v>
      </c>
      <c r="L2054" s="34">
        <v>6</v>
      </c>
    </row>
    <row r="2055" spans="1:12" s="97" customFormat="1" ht="15.75" customHeight="1">
      <c r="A2055" s="32">
        <v>22</v>
      </c>
      <c r="B2055" s="33">
        <v>16</v>
      </c>
      <c r="C2055" s="34">
        <v>10</v>
      </c>
      <c r="D2055" s="34">
        <v>6</v>
      </c>
      <c r="E2055" s="35">
        <v>57</v>
      </c>
      <c r="F2055" s="33">
        <v>17</v>
      </c>
      <c r="G2055" s="34">
        <v>10</v>
      </c>
      <c r="H2055" s="34">
        <v>7</v>
      </c>
      <c r="I2055" s="35">
        <v>92</v>
      </c>
      <c r="J2055" s="33">
        <v>2</v>
      </c>
      <c r="K2055" s="34">
        <v>0</v>
      </c>
      <c r="L2055" s="34">
        <v>2</v>
      </c>
    </row>
    <row r="2056" spans="1:12" s="97" customFormat="1" ht="15.75" customHeight="1">
      <c r="A2056" s="32">
        <v>23</v>
      </c>
      <c r="B2056" s="33">
        <v>12</v>
      </c>
      <c r="C2056" s="34">
        <v>7</v>
      </c>
      <c r="D2056" s="34">
        <v>5</v>
      </c>
      <c r="E2056" s="35">
        <v>58</v>
      </c>
      <c r="F2056" s="33">
        <v>18</v>
      </c>
      <c r="G2056" s="34">
        <v>13</v>
      </c>
      <c r="H2056" s="34">
        <v>5</v>
      </c>
      <c r="I2056" s="35">
        <v>93</v>
      </c>
      <c r="J2056" s="33">
        <v>2</v>
      </c>
      <c r="K2056" s="34">
        <v>1</v>
      </c>
      <c r="L2056" s="34">
        <v>1</v>
      </c>
    </row>
    <row r="2057" spans="1:12" s="97" customFormat="1" ht="18" customHeight="1">
      <c r="A2057" s="40">
        <v>24</v>
      </c>
      <c r="B2057" s="44">
        <v>20</v>
      </c>
      <c r="C2057" s="42">
        <v>10</v>
      </c>
      <c r="D2057" s="42">
        <v>10</v>
      </c>
      <c r="E2057" s="43">
        <v>59</v>
      </c>
      <c r="F2057" s="44">
        <v>20</v>
      </c>
      <c r="G2057" s="42">
        <v>8</v>
      </c>
      <c r="H2057" s="42">
        <v>12</v>
      </c>
      <c r="I2057" s="43">
        <v>94</v>
      </c>
      <c r="J2057" s="44">
        <v>0</v>
      </c>
      <c r="K2057" s="42">
        <v>0</v>
      </c>
      <c r="L2057" s="42">
        <v>0</v>
      </c>
    </row>
    <row r="2058" spans="1:12" s="31" customFormat="1" ht="25.5" customHeight="1">
      <c r="A2058" s="23" t="s">
        <v>32</v>
      </c>
      <c r="B2058" s="24">
        <v>74</v>
      </c>
      <c r="C2058" s="24">
        <v>36</v>
      </c>
      <c r="D2058" s="24">
        <v>38</v>
      </c>
      <c r="E2058" s="25" t="s">
        <v>33</v>
      </c>
      <c r="F2058" s="24">
        <v>85</v>
      </c>
      <c r="G2058" s="24">
        <v>47</v>
      </c>
      <c r="H2058" s="24">
        <v>38</v>
      </c>
      <c r="I2058" s="64" t="s">
        <v>34</v>
      </c>
      <c r="J2058" s="24">
        <v>3</v>
      </c>
      <c r="K2058" s="24">
        <v>1</v>
      </c>
      <c r="L2058" s="24">
        <v>2</v>
      </c>
    </row>
    <row r="2059" spans="1:12" s="97" customFormat="1" ht="15.75" customHeight="1">
      <c r="A2059" s="32">
        <v>25</v>
      </c>
      <c r="B2059" s="33">
        <v>14</v>
      </c>
      <c r="C2059" s="34">
        <v>7</v>
      </c>
      <c r="D2059" s="34">
        <v>7</v>
      </c>
      <c r="E2059" s="35">
        <v>60</v>
      </c>
      <c r="F2059" s="33">
        <v>15</v>
      </c>
      <c r="G2059" s="34">
        <v>5</v>
      </c>
      <c r="H2059" s="34">
        <v>10</v>
      </c>
      <c r="I2059" s="35">
        <v>95</v>
      </c>
      <c r="J2059" s="33">
        <v>0</v>
      </c>
      <c r="K2059" s="34">
        <v>0</v>
      </c>
      <c r="L2059" s="34">
        <v>0</v>
      </c>
    </row>
    <row r="2060" spans="1:12" s="97" customFormat="1" ht="15.75" customHeight="1">
      <c r="A2060" s="32">
        <v>26</v>
      </c>
      <c r="B2060" s="33">
        <v>17</v>
      </c>
      <c r="C2060" s="34">
        <v>9</v>
      </c>
      <c r="D2060" s="34">
        <v>8</v>
      </c>
      <c r="E2060" s="35">
        <v>61</v>
      </c>
      <c r="F2060" s="33">
        <v>23</v>
      </c>
      <c r="G2060" s="34">
        <v>14</v>
      </c>
      <c r="H2060" s="34">
        <v>9</v>
      </c>
      <c r="I2060" s="35">
        <v>96</v>
      </c>
      <c r="J2060" s="33">
        <v>1</v>
      </c>
      <c r="K2060" s="34">
        <v>0</v>
      </c>
      <c r="L2060" s="34">
        <v>1</v>
      </c>
    </row>
    <row r="2061" spans="1:12" s="97" customFormat="1" ht="15.75" customHeight="1">
      <c r="A2061" s="32">
        <v>27</v>
      </c>
      <c r="B2061" s="33">
        <v>9</v>
      </c>
      <c r="C2061" s="34">
        <v>4</v>
      </c>
      <c r="D2061" s="34">
        <v>5</v>
      </c>
      <c r="E2061" s="35">
        <v>62</v>
      </c>
      <c r="F2061" s="33">
        <v>9</v>
      </c>
      <c r="G2061" s="34">
        <v>5</v>
      </c>
      <c r="H2061" s="34">
        <v>4</v>
      </c>
      <c r="I2061" s="35">
        <v>97</v>
      </c>
      <c r="J2061" s="33">
        <v>2</v>
      </c>
      <c r="K2061" s="34">
        <v>1</v>
      </c>
      <c r="L2061" s="34">
        <v>1</v>
      </c>
    </row>
    <row r="2062" spans="1:12" s="97" customFormat="1" ht="15.75" customHeight="1">
      <c r="A2062" s="32">
        <v>28</v>
      </c>
      <c r="B2062" s="33">
        <v>21</v>
      </c>
      <c r="C2062" s="34">
        <v>8</v>
      </c>
      <c r="D2062" s="34">
        <v>13</v>
      </c>
      <c r="E2062" s="35">
        <v>63</v>
      </c>
      <c r="F2062" s="33">
        <v>19</v>
      </c>
      <c r="G2062" s="34">
        <v>9</v>
      </c>
      <c r="H2062" s="34">
        <v>10</v>
      </c>
      <c r="I2062" s="35">
        <v>98</v>
      </c>
      <c r="J2062" s="33">
        <v>0</v>
      </c>
      <c r="K2062" s="34">
        <v>0</v>
      </c>
      <c r="L2062" s="34">
        <v>0</v>
      </c>
    </row>
    <row r="2063" spans="1:12" s="97" customFormat="1" ht="18" customHeight="1">
      <c r="A2063" s="40">
        <v>29</v>
      </c>
      <c r="B2063" s="44">
        <v>13</v>
      </c>
      <c r="C2063" s="42">
        <v>8</v>
      </c>
      <c r="D2063" s="42">
        <v>5</v>
      </c>
      <c r="E2063" s="43">
        <v>64</v>
      </c>
      <c r="F2063" s="44">
        <v>19</v>
      </c>
      <c r="G2063" s="42">
        <v>14</v>
      </c>
      <c r="H2063" s="42">
        <v>5</v>
      </c>
      <c r="I2063" s="35">
        <v>99</v>
      </c>
      <c r="J2063" s="33">
        <v>0</v>
      </c>
      <c r="K2063" s="34">
        <v>0</v>
      </c>
      <c r="L2063" s="34">
        <v>0</v>
      </c>
    </row>
    <row r="2064" spans="1:12" s="31" customFormat="1" ht="25.5" customHeight="1">
      <c r="A2064" s="23" t="s">
        <v>35</v>
      </c>
      <c r="B2064" s="24">
        <v>72</v>
      </c>
      <c r="C2064" s="24">
        <v>47</v>
      </c>
      <c r="D2064" s="24">
        <v>25</v>
      </c>
      <c r="E2064" s="25" t="s">
        <v>36</v>
      </c>
      <c r="F2064" s="24">
        <v>132</v>
      </c>
      <c r="G2064" s="24">
        <v>60</v>
      </c>
      <c r="H2064" s="24">
        <v>72</v>
      </c>
      <c r="I2064" s="68">
        <v>100</v>
      </c>
      <c r="J2064" s="69">
        <v>0</v>
      </c>
      <c r="K2064" s="70">
        <v>0</v>
      </c>
      <c r="L2064" s="70">
        <v>0</v>
      </c>
    </row>
    <row r="2065" spans="1:13" s="97" customFormat="1" ht="15.75" customHeight="1">
      <c r="A2065" s="32">
        <v>30</v>
      </c>
      <c r="B2065" s="33">
        <v>12</v>
      </c>
      <c r="C2065" s="34">
        <v>10</v>
      </c>
      <c r="D2065" s="34">
        <v>2</v>
      </c>
      <c r="E2065" s="35">
        <v>65</v>
      </c>
      <c r="F2065" s="33">
        <v>21</v>
      </c>
      <c r="G2065" s="34">
        <v>7</v>
      </c>
      <c r="H2065" s="34">
        <v>14</v>
      </c>
      <c r="I2065" s="35">
        <v>101</v>
      </c>
      <c r="J2065" s="33">
        <v>0</v>
      </c>
      <c r="K2065" s="34">
        <v>0</v>
      </c>
      <c r="L2065" s="34">
        <v>0</v>
      </c>
    </row>
    <row r="2066" spans="1:13" s="97" customFormat="1" ht="15.75" customHeight="1">
      <c r="A2066" s="32">
        <v>31</v>
      </c>
      <c r="B2066" s="33">
        <v>11</v>
      </c>
      <c r="C2066" s="34">
        <v>8</v>
      </c>
      <c r="D2066" s="34">
        <v>3</v>
      </c>
      <c r="E2066" s="35">
        <v>66</v>
      </c>
      <c r="F2066" s="33">
        <v>25</v>
      </c>
      <c r="G2066" s="34">
        <v>9</v>
      </c>
      <c r="H2066" s="34">
        <v>16</v>
      </c>
      <c r="I2066" s="35">
        <v>102</v>
      </c>
      <c r="J2066" s="33">
        <v>0</v>
      </c>
      <c r="K2066" s="34">
        <v>0</v>
      </c>
      <c r="L2066" s="34">
        <v>0</v>
      </c>
    </row>
    <row r="2067" spans="1:13" s="97" customFormat="1" ht="15.75" customHeight="1">
      <c r="A2067" s="32">
        <v>32</v>
      </c>
      <c r="B2067" s="33">
        <v>12</v>
      </c>
      <c r="C2067" s="34">
        <v>11</v>
      </c>
      <c r="D2067" s="34">
        <v>1</v>
      </c>
      <c r="E2067" s="35">
        <v>67</v>
      </c>
      <c r="F2067" s="33">
        <v>23</v>
      </c>
      <c r="G2067" s="34">
        <v>10</v>
      </c>
      <c r="H2067" s="34">
        <v>13</v>
      </c>
      <c r="I2067" s="35">
        <v>103</v>
      </c>
      <c r="J2067" s="33">
        <v>0</v>
      </c>
      <c r="K2067" s="34">
        <v>0</v>
      </c>
      <c r="L2067" s="34">
        <v>0</v>
      </c>
    </row>
    <row r="2068" spans="1:13" s="97" customFormat="1" ht="15.75" customHeight="1">
      <c r="A2068" s="32">
        <v>33</v>
      </c>
      <c r="B2068" s="33">
        <v>16</v>
      </c>
      <c r="C2068" s="34">
        <v>10</v>
      </c>
      <c r="D2068" s="34">
        <v>6</v>
      </c>
      <c r="E2068" s="35">
        <v>68</v>
      </c>
      <c r="F2068" s="33">
        <v>28</v>
      </c>
      <c r="G2068" s="34">
        <v>18</v>
      </c>
      <c r="H2068" s="34">
        <v>10</v>
      </c>
      <c r="I2068" s="72" t="s">
        <v>37</v>
      </c>
      <c r="J2068" s="44">
        <v>0</v>
      </c>
      <c r="K2068" s="42">
        <v>0</v>
      </c>
      <c r="L2068" s="42">
        <v>0</v>
      </c>
    </row>
    <row r="2069" spans="1:13" s="97" customFormat="1" ht="21" customHeight="1" thickBot="1">
      <c r="A2069" s="74">
        <v>34</v>
      </c>
      <c r="B2069" s="33">
        <v>21</v>
      </c>
      <c r="C2069" s="34">
        <v>8</v>
      </c>
      <c r="D2069" s="34">
        <v>13</v>
      </c>
      <c r="E2069" s="35">
        <v>69</v>
      </c>
      <c r="F2069" s="33">
        <v>35</v>
      </c>
      <c r="G2069" s="34">
        <v>16</v>
      </c>
      <c r="H2069" s="34">
        <v>19</v>
      </c>
      <c r="I2069" s="75" t="s">
        <v>8</v>
      </c>
      <c r="J2069" s="69">
        <v>1481</v>
      </c>
      <c r="K2069" s="69">
        <v>721</v>
      </c>
      <c r="L2069" s="69">
        <v>760</v>
      </c>
    </row>
    <row r="2070" spans="1:13" s="106" customFormat="1" ht="24" customHeight="1" thickTop="1" thickBot="1">
      <c r="A2070" s="81" t="s">
        <v>38</v>
      </c>
      <c r="B2070" s="82">
        <v>158</v>
      </c>
      <c r="C2070" s="83">
        <v>82</v>
      </c>
      <c r="D2070" s="83">
        <v>76</v>
      </c>
      <c r="E2070" s="84" t="s">
        <v>39</v>
      </c>
      <c r="F2070" s="83">
        <v>843</v>
      </c>
      <c r="G2070" s="83">
        <v>432</v>
      </c>
      <c r="H2070" s="83">
        <v>411</v>
      </c>
      <c r="I2070" s="85" t="s">
        <v>40</v>
      </c>
      <c r="J2070" s="83">
        <v>480</v>
      </c>
      <c r="K2070" s="83">
        <v>207</v>
      </c>
      <c r="L2070" s="83">
        <v>273</v>
      </c>
    </row>
    <row r="2071" spans="1:13" s="13" customFormat="1" ht="24" customHeight="1" thickBot="1">
      <c r="A2071" s="1"/>
      <c r="B2071" s="2" t="s">
        <v>221</v>
      </c>
      <c r="C2071" s="3"/>
      <c r="D2071" s="4"/>
      <c r="E2071" s="5"/>
      <c r="F2071" s="6"/>
      <c r="G2071" s="96" t="s">
        <v>238</v>
      </c>
      <c r="H2071" s="6"/>
      <c r="I2071" s="5"/>
      <c r="J2071" s="6"/>
      <c r="K2071" s="107" t="s">
        <v>160</v>
      </c>
      <c r="L2071" s="9"/>
      <c r="M2071" s="97" t="s">
        <v>295</v>
      </c>
    </row>
    <row r="2072" spans="1:13" s="22" customFormat="1" ht="21" customHeight="1">
      <c r="A2072" s="14" t="s">
        <v>4</v>
      </c>
      <c r="B2072" s="15" t="s">
        <v>5</v>
      </c>
      <c r="C2072" s="15" t="s">
        <v>6</v>
      </c>
      <c r="D2072" s="16" t="s">
        <v>7</v>
      </c>
      <c r="E2072" s="14" t="s">
        <v>4</v>
      </c>
      <c r="F2072" s="15" t="s">
        <v>5</v>
      </c>
      <c r="G2072" s="15" t="s">
        <v>6</v>
      </c>
      <c r="H2072" s="16" t="s">
        <v>7</v>
      </c>
      <c r="I2072" s="14" t="s">
        <v>4</v>
      </c>
      <c r="J2072" s="15" t="s">
        <v>5</v>
      </c>
      <c r="K2072" s="15" t="s">
        <v>6</v>
      </c>
      <c r="L2072" s="17" t="s">
        <v>7</v>
      </c>
    </row>
    <row r="2073" spans="1:13" s="31" customFormat="1" ht="25.5" customHeight="1">
      <c r="A2073" s="23" t="s">
        <v>9</v>
      </c>
      <c r="B2073" s="24">
        <v>19</v>
      </c>
      <c r="C2073" s="24">
        <v>12</v>
      </c>
      <c r="D2073" s="24">
        <v>7</v>
      </c>
      <c r="E2073" s="25" t="s">
        <v>10</v>
      </c>
      <c r="F2073" s="24">
        <v>48</v>
      </c>
      <c r="G2073" s="24">
        <v>20</v>
      </c>
      <c r="H2073" s="24">
        <v>28</v>
      </c>
      <c r="I2073" s="25" t="s">
        <v>11</v>
      </c>
      <c r="J2073" s="24">
        <v>78</v>
      </c>
      <c r="K2073" s="24">
        <v>33</v>
      </c>
      <c r="L2073" s="24">
        <v>45</v>
      </c>
    </row>
    <row r="2074" spans="1:13" s="97" customFormat="1" ht="15.75" customHeight="1">
      <c r="A2074" s="32">
        <v>0</v>
      </c>
      <c r="B2074" s="33">
        <v>4</v>
      </c>
      <c r="C2074" s="34">
        <v>2</v>
      </c>
      <c r="D2074" s="34">
        <v>2</v>
      </c>
      <c r="E2074" s="35">
        <v>35</v>
      </c>
      <c r="F2074" s="33">
        <v>6</v>
      </c>
      <c r="G2074" s="34">
        <v>3</v>
      </c>
      <c r="H2074" s="34">
        <v>3</v>
      </c>
      <c r="I2074" s="35">
        <v>70</v>
      </c>
      <c r="J2074" s="33">
        <v>15</v>
      </c>
      <c r="K2074" s="34">
        <v>3</v>
      </c>
      <c r="L2074" s="34">
        <v>12</v>
      </c>
    </row>
    <row r="2075" spans="1:13" s="97" customFormat="1" ht="15.75" customHeight="1">
      <c r="A2075" s="32">
        <v>1</v>
      </c>
      <c r="B2075" s="33">
        <v>1</v>
      </c>
      <c r="C2075" s="34">
        <v>0</v>
      </c>
      <c r="D2075" s="34">
        <v>1</v>
      </c>
      <c r="E2075" s="35">
        <v>36</v>
      </c>
      <c r="F2075" s="33">
        <v>6</v>
      </c>
      <c r="G2075" s="34">
        <v>2</v>
      </c>
      <c r="H2075" s="34">
        <v>4</v>
      </c>
      <c r="I2075" s="35">
        <v>71</v>
      </c>
      <c r="J2075" s="33">
        <v>10</v>
      </c>
      <c r="K2075" s="34">
        <v>7</v>
      </c>
      <c r="L2075" s="34">
        <v>3</v>
      </c>
    </row>
    <row r="2076" spans="1:13" s="97" customFormat="1" ht="15.75" customHeight="1">
      <c r="A2076" s="32">
        <v>2</v>
      </c>
      <c r="B2076" s="33">
        <v>6</v>
      </c>
      <c r="C2076" s="34">
        <v>4</v>
      </c>
      <c r="D2076" s="34">
        <v>2</v>
      </c>
      <c r="E2076" s="35">
        <v>37</v>
      </c>
      <c r="F2076" s="33">
        <v>8</v>
      </c>
      <c r="G2076" s="34">
        <v>3</v>
      </c>
      <c r="H2076" s="34">
        <v>5</v>
      </c>
      <c r="I2076" s="35">
        <v>72</v>
      </c>
      <c r="J2076" s="33">
        <v>11</v>
      </c>
      <c r="K2076" s="34">
        <v>6</v>
      </c>
      <c r="L2076" s="34">
        <v>5</v>
      </c>
    </row>
    <row r="2077" spans="1:13" s="97" customFormat="1" ht="15.75" customHeight="1">
      <c r="A2077" s="32">
        <v>3</v>
      </c>
      <c r="B2077" s="33">
        <v>3</v>
      </c>
      <c r="C2077" s="34">
        <v>3</v>
      </c>
      <c r="D2077" s="34">
        <v>0</v>
      </c>
      <c r="E2077" s="35">
        <v>38</v>
      </c>
      <c r="F2077" s="33">
        <v>15</v>
      </c>
      <c r="G2077" s="34">
        <v>7</v>
      </c>
      <c r="H2077" s="34">
        <v>8</v>
      </c>
      <c r="I2077" s="35">
        <v>73</v>
      </c>
      <c r="J2077" s="33">
        <v>23</v>
      </c>
      <c r="K2077" s="34">
        <v>9</v>
      </c>
      <c r="L2077" s="34">
        <v>14</v>
      </c>
    </row>
    <row r="2078" spans="1:13" s="97" customFormat="1" ht="18" customHeight="1">
      <c r="A2078" s="40">
        <v>4</v>
      </c>
      <c r="B2078" s="41">
        <v>5</v>
      </c>
      <c r="C2078" s="42">
        <v>3</v>
      </c>
      <c r="D2078" s="42">
        <v>2</v>
      </c>
      <c r="E2078" s="43">
        <v>39</v>
      </c>
      <c r="F2078" s="44">
        <v>13</v>
      </c>
      <c r="G2078" s="42">
        <v>5</v>
      </c>
      <c r="H2078" s="42">
        <v>8</v>
      </c>
      <c r="I2078" s="43">
        <v>74</v>
      </c>
      <c r="J2078" s="44">
        <v>19</v>
      </c>
      <c r="K2078" s="42">
        <v>8</v>
      </c>
      <c r="L2078" s="42">
        <v>11</v>
      </c>
    </row>
    <row r="2079" spans="1:13" s="31" customFormat="1" ht="25.5" customHeight="1">
      <c r="A2079" s="23" t="s">
        <v>13</v>
      </c>
      <c r="B2079" s="24">
        <v>29</v>
      </c>
      <c r="C2079" s="24">
        <v>15</v>
      </c>
      <c r="D2079" s="24">
        <v>14</v>
      </c>
      <c r="E2079" s="25" t="s">
        <v>14</v>
      </c>
      <c r="F2079" s="24">
        <v>62</v>
      </c>
      <c r="G2079" s="24">
        <v>34</v>
      </c>
      <c r="H2079" s="24">
        <v>28</v>
      </c>
      <c r="I2079" s="25" t="s">
        <v>15</v>
      </c>
      <c r="J2079" s="24">
        <v>68</v>
      </c>
      <c r="K2079" s="24">
        <v>30</v>
      </c>
      <c r="L2079" s="24">
        <v>38</v>
      </c>
    </row>
    <row r="2080" spans="1:13" s="97" customFormat="1" ht="15.75" customHeight="1">
      <c r="A2080" s="32">
        <v>5</v>
      </c>
      <c r="B2080" s="33">
        <v>3</v>
      </c>
      <c r="C2080" s="34">
        <v>3</v>
      </c>
      <c r="D2080" s="34">
        <v>0</v>
      </c>
      <c r="E2080" s="35">
        <v>40</v>
      </c>
      <c r="F2080" s="33">
        <v>10</v>
      </c>
      <c r="G2080" s="34">
        <v>4</v>
      </c>
      <c r="H2080" s="34">
        <v>6</v>
      </c>
      <c r="I2080" s="35">
        <v>75</v>
      </c>
      <c r="J2080" s="33">
        <v>12</v>
      </c>
      <c r="K2080" s="34">
        <v>8</v>
      </c>
      <c r="L2080" s="34">
        <v>4</v>
      </c>
    </row>
    <row r="2081" spans="1:12" s="97" customFormat="1" ht="15.75" customHeight="1">
      <c r="A2081" s="32">
        <v>6</v>
      </c>
      <c r="B2081" s="33">
        <v>8</v>
      </c>
      <c r="C2081" s="34">
        <v>4</v>
      </c>
      <c r="D2081" s="34">
        <v>4</v>
      </c>
      <c r="E2081" s="35">
        <v>41</v>
      </c>
      <c r="F2081" s="33">
        <v>14</v>
      </c>
      <c r="G2081" s="34">
        <v>9</v>
      </c>
      <c r="H2081" s="34">
        <v>5</v>
      </c>
      <c r="I2081" s="35">
        <v>76</v>
      </c>
      <c r="J2081" s="33">
        <v>10</v>
      </c>
      <c r="K2081" s="34">
        <v>2</v>
      </c>
      <c r="L2081" s="34">
        <v>8</v>
      </c>
    </row>
    <row r="2082" spans="1:12" s="97" customFormat="1" ht="15.75" customHeight="1">
      <c r="A2082" s="32">
        <v>7</v>
      </c>
      <c r="B2082" s="33">
        <v>6</v>
      </c>
      <c r="C2082" s="34">
        <v>4</v>
      </c>
      <c r="D2082" s="34">
        <v>2</v>
      </c>
      <c r="E2082" s="35">
        <v>42</v>
      </c>
      <c r="F2082" s="33">
        <v>14</v>
      </c>
      <c r="G2082" s="34">
        <v>7</v>
      </c>
      <c r="H2082" s="34">
        <v>7</v>
      </c>
      <c r="I2082" s="35">
        <v>77</v>
      </c>
      <c r="J2082" s="33">
        <v>15</v>
      </c>
      <c r="K2082" s="34">
        <v>7</v>
      </c>
      <c r="L2082" s="34">
        <v>8</v>
      </c>
    </row>
    <row r="2083" spans="1:12" s="97" customFormat="1" ht="15.75" customHeight="1">
      <c r="A2083" s="32">
        <v>8</v>
      </c>
      <c r="B2083" s="33">
        <v>7</v>
      </c>
      <c r="C2083" s="34">
        <v>1</v>
      </c>
      <c r="D2083" s="34">
        <v>6</v>
      </c>
      <c r="E2083" s="35">
        <v>43</v>
      </c>
      <c r="F2083" s="33">
        <v>11</v>
      </c>
      <c r="G2083" s="34">
        <v>8</v>
      </c>
      <c r="H2083" s="34">
        <v>3</v>
      </c>
      <c r="I2083" s="35">
        <v>78</v>
      </c>
      <c r="J2083" s="33">
        <v>14</v>
      </c>
      <c r="K2083" s="34">
        <v>6</v>
      </c>
      <c r="L2083" s="34">
        <v>8</v>
      </c>
    </row>
    <row r="2084" spans="1:12" s="97" customFormat="1" ht="18" customHeight="1">
      <c r="A2084" s="40">
        <v>9</v>
      </c>
      <c r="B2084" s="44">
        <v>5</v>
      </c>
      <c r="C2084" s="42">
        <v>3</v>
      </c>
      <c r="D2084" s="42">
        <v>2</v>
      </c>
      <c r="E2084" s="43">
        <v>44</v>
      </c>
      <c r="F2084" s="44">
        <v>13</v>
      </c>
      <c r="G2084" s="42">
        <v>6</v>
      </c>
      <c r="H2084" s="42">
        <v>7</v>
      </c>
      <c r="I2084" s="43">
        <v>79</v>
      </c>
      <c r="J2084" s="44">
        <v>17</v>
      </c>
      <c r="K2084" s="42">
        <v>7</v>
      </c>
      <c r="L2084" s="42">
        <v>10</v>
      </c>
    </row>
    <row r="2085" spans="1:12" s="31" customFormat="1" ht="25.5" customHeight="1">
      <c r="A2085" s="23" t="s">
        <v>23</v>
      </c>
      <c r="B2085" s="24">
        <v>38</v>
      </c>
      <c r="C2085" s="24">
        <v>17</v>
      </c>
      <c r="D2085" s="24">
        <v>21</v>
      </c>
      <c r="E2085" s="25" t="s">
        <v>24</v>
      </c>
      <c r="F2085" s="24">
        <v>71</v>
      </c>
      <c r="G2085" s="24">
        <v>38</v>
      </c>
      <c r="H2085" s="24">
        <v>33</v>
      </c>
      <c r="I2085" s="25" t="s">
        <v>25</v>
      </c>
      <c r="J2085" s="24">
        <v>61</v>
      </c>
      <c r="K2085" s="24">
        <v>28</v>
      </c>
      <c r="L2085" s="24">
        <v>33</v>
      </c>
    </row>
    <row r="2086" spans="1:12" s="97" customFormat="1" ht="15.75" customHeight="1">
      <c r="A2086" s="32">
        <v>10</v>
      </c>
      <c r="B2086" s="33">
        <v>8</v>
      </c>
      <c r="C2086" s="34">
        <v>3</v>
      </c>
      <c r="D2086" s="34">
        <v>5</v>
      </c>
      <c r="E2086" s="35">
        <v>45</v>
      </c>
      <c r="F2086" s="33">
        <v>16</v>
      </c>
      <c r="G2086" s="34">
        <v>9</v>
      </c>
      <c r="H2086" s="34">
        <v>7</v>
      </c>
      <c r="I2086" s="35">
        <v>80</v>
      </c>
      <c r="J2086" s="33">
        <v>12</v>
      </c>
      <c r="K2086" s="34">
        <v>7</v>
      </c>
      <c r="L2086" s="34">
        <v>5</v>
      </c>
    </row>
    <row r="2087" spans="1:12" s="97" customFormat="1" ht="15.75" customHeight="1">
      <c r="A2087" s="32">
        <v>11</v>
      </c>
      <c r="B2087" s="33">
        <v>7</v>
      </c>
      <c r="C2087" s="34">
        <v>0</v>
      </c>
      <c r="D2087" s="34">
        <v>7</v>
      </c>
      <c r="E2087" s="35">
        <v>46</v>
      </c>
      <c r="F2087" s="33">
        <v>13</v>
      </c>
      <c r="G2087" s="34">
        <v>8</v>
      </c>
      <c r="H2087" s="34">
        <v>5</v>
      </c>
      <c r="I2087" s="35">
        <v>81</v>
      </c>
      <c r="J2087" s="33">
        <v>15</v>
      </c>
      <c r="K2087" s="34">
        <v>5</v>
      </c>
      <c r="L2087" s="34">
        <v>10</v>
      </c>
    </row>
    <row r="2088" spans="1:12" s="97" customFormat="1" ht="15.75" customHeight="1">
      <c r="A2088" s="32">
        <v>12</v>
      </c>
      <c r="B2088" s="33">
        <v>7</v>
      </c>
      <c r="C2088" s="34">
        <v>4</v>
      </c>
      <c r="D2088" s="34">
        <v>3</v>
      </c>
      <c r="E2088" s="35">
        <v>47</v>
      </c>
      <c r="F2088" s="33">
        <v>19</v>
      </c>
      <c r="G2088" s="34">
        <v>9</v>
      </c>
      <c r="H2088" s="34">
        <v>10</v>
      </c>
      <c r="I2088" s="35">
        <v>82</v>
      </c>
      <c r="J2088" s="33">
        <v>14</v>
      </c>
      <c r="K2088" s="34">
        <v>7</v>
      </c>
      <c r="L2088" s="34">
        <v>7</v>
      </c>
    </row>
    <row r="2089" spans="1:12" s="97" customFormat="1" ht="15.75" customHeight="1">
      <c r="A2089" s="32">
        <v>13</v>
      </c>
      <c r="B2089" s="33">
        <v>8</v>
      </c>
      <c r="C2089" s="34">
        <v>3</v>
      </c>
      <c r="D2089" s="34">
        <v>5</v>
      </c>
      <c r="E2089" s="35">
        <v>48</v>
      </c>
      <c r="F2089" s="33">
        <v>14</v>
      </c>
      <c r="G2089" s="34">
        <v>10</v>
      </c>
      <c r="H2089" s="34">
        <v>4</v>
      </c>
      <c r="I2089" s="35">
        <v>83</v>
      </c>
      <c r="J2089" s="33">
        <v>7</v>
      </c>
      <c r="K2089" s="34">
        <v>4</v>
      </c>
      <c r="L2089" s="34">
        <v>3</v>
      </c>
    </row>
    <row r="2090" spans="1:12" s="97" customFormat="1" ht="18" customHeight="1">
      <c r="A2090" s="40">
        <v>14</v>
      </c>
      <c r="B2090" s="44">
        <v>8</v>
      </c>
      <c r="C2090" s="42">
        <v>7</v>
      </c>
      <c r="D2090" s="42">
        <v>1</v>
      </c>
      <c r="E2090" s="43">
        <v>49</v>
      </c>
      <c r="F2090" s="44">
        <v>9</v>
      </c>
      <c r="G2090" s="42">
        <v>2</v>
      </c>
      <c r="H2090" s="42">
        <v>7</v>
      </c>
      <c r="I2090" s="43">
        <v>84</v>
      </c>
      <c r="J2090" s="44">
        <v>13</v>
      </c>
      <c r="K2090" s="42">
        <v>5</v>
      </c>
      <c r="L2090" s="42">
        <v>8</v>
      </c>
    </row>
    <row r="2091" spans="1:12" s="31" customFormat="1" ht="25.5" customHeight="1">
      <c r="A2091" s="23" t="s">
        <v>26</v>
      </c>
      <c r="B2091" s="24">
        <v>41</v>
      </c>
      <c r="C2091" s="24">
        <v>18</v>
      </c>
      <c r="D2091" s="24">
        <v>23</v>
      </c>
      <c r="E2091" s="25" t="s">
        <v>27</v>
      </c>
      <c r="F2091" s="24">
        <v>63</v>
      </c>
      <c r="G2091" s="24">
        <v>39</v>
      </c>
      <c r="H2091" s="24">
        <v>24</v>
      </c>
      <c r="I2091" s="25" t="s">
        <v>28</v>
      </c>
      <c r="J2091" s="24">
        <v>34</v>
      </c>
      <c r="K2091" s="24">
        <v>10</v>
      </c>
      <c r="L2091" s="24">
        <v>24</v>
      </c>
    </row>
    <row r="2092" spans="1:12" s="97" customFormat="1" ht="15.75" customHeight="1">
      <c r="A2092" s="32">
        <v>15</v>
      </c>
      <c r="B2092" s="33">
        <v>10</v>
      </c>
      <c r="C2092" s="34">
        <v>3</v>
      </c>
      <c r="D2092" s="34">
        <v>7</v>
      </c>
      <c r="E2092" s="35">
        <v>50</v>
      </c>
      <c r="F2092" s="33">
        <v>15</v>
      </c>
      <c r="G2092" s="34">
        <v>7</v>
      </c>
      <c r="H2092" s="34">
        <v>8</v>
      </c>
      <c r="I2092" s="35">
        <v>85</v>
      </c>
      <c r="J2092" s="33">
        <v>12</v>
      </c>
      <c r="K2092" s="34">
        <v>5</v>
      </c>
      <c r="L2092" s="34">
        <v>7</v>
      </c>
    </row>
    <row r="2093" spans="1:12" s="97" customFormat="1" ht="15.75" customHeight="1">
      <c r="A2093" s="32">
        <v>16</v>
      </c>
      <c r="B2093" s="33">
        <v>10</v>
      </c>
      <c r="C2093" s="34">
        <v>5</v>
      </c>
      <c r="D2093" s="34">
        <v>5</v>
      </c>
      <c r="E2093" s="35">
        <v>51</v>
      </c>
      <c r="F2093" s="33">
        <v>8</v>
      </c>
      <c r="G2093" s="34">
        <v>5</v>
      </c>
      <c r="H2093" s="34">
        <v>3</v>
      </c>
      <c r="I2093" s="35">
        <v>86</v>
      </c>
      <c r="J2093" s="33">
        <v>7</v>
      </c>
      <c r="K2093" s="34">
        <v>1</v>
      </c>
      <c r="L2093" s="34">
        <v>6</v>
      </c>
    </row>
    <row r="2094" spans="1:12" s="97" customFormat="1" ht="15.75" customHeight="1">
      <c r="A2094" s="32">
        <v>17</v>
      </c>
      <c r="B2094" s="33">
        <v>8</v>
      </c>
      <c r="C2094" s="34">
        <v>4</v>
      </c>
      <c r="D2094" s="34">
        <v>4</v>
      </c>
      <c r="E2094" s="35">
        <v>52</v>
      </c>
      <c r="F2094" s="33">
        <v>20</v>
      </c>
      <c r="G2094" s="34">
        <v>16</v>
      </c>
      <c r="H2094" s="34">
        <v>4</v>
      </c>
      <c r="I2094" s="35">
        <v>87</v>
      </c>
      <c r="J2094" s="33">
        <v>7</v>
      </c>
      <c r="K2094" s="34">
        <v>2</v>
      </c>
      <c r="L2094" s="34">
        <v>5</v>
      </c>
    </row>
    <row r="2095" spans="1:12" s="97" customFormat="1" ht="15.75" customHeight="1">
      <c r="A2095" s="32">
        <v>18</v>
      </c>
      <c r="B2095" s="33">
        <v>8</v>
      </c>
      <c r="C2095" s="34">
        <v>6</v>
      </c>
      <c r="D2095" s="34">
        <v>2</v>
      </c>
      <c r="E2095" s="35">
        <v>53</v>
      </c>
      <c r="F2095" s="33">
        <v>9</v>
      </c>
      <c r="G2095" s="34">
        <v>3</v>
      </c>
      <c r="H2095" s="34">
        <v>6</v>
      </c>
      <c r="I2095" s="35">
        <v>88</v>
      </c>
      <c r="J2095" s="33">
        <v>3</v>
      </c>
      <c r="K2095" s="34">
        <v>2</v>
      </c>
      <c r="L2095" s="34">
        <v>1</v>
      </c>
    </row>
    <row r="2096" spans="1:12" s="97" customFormat="1" ht="18" customHeight="1">
      <c r="A2096" s="40">
        <v>19</v>
      </c>
      <c r="B2096" s="44">
        <v>5</v>
      </c>
      <c r="C2096" s="42">
        <v>0</v>
      </c>
      <c r="D2096" s="42">
        <v>5</v>
      </c>
      <c r="E2096" s="43">
        <v>54</v>
      </c>
      <c r="F2096" s="44">
        <v>11</v>
      </c>
      <c r="G2096" s="42">
        <v>8</v>
      </c>
      <c r="H2096" s="42">
        <v>3</v>
      </c>
      <c r="I2096" s="43">
        <v>89</v>
      </c>
      <c r="J2096" s="44">
        <v>5</v>
      </c>
      <c r="K2096" s="42">
        <v>0</v>
      </c>
      <c r="L2096" s="42">
        <v>5</v>
      </c>
    </row>
    <row r="2097" spans="1:12" s="31" customFormat="1" ht="25.5" customHeight="1">
      <c r="A2097" s="23" t="s">
        <v>29</v>
      </c>
      <c r="B2097" s="24">
        <v>59</v>
      </c>
      <c r="C2097" s="24">
        <v>26</v>
      </c>
      <c r="D2097" s="24">
        <v>33</v>
      </c>
      <c r="E2097" s="25" t="s">
        <v>30</v>
      </c>
      <c r="F2097" s="24">
        <v>63</v>
      </c>
      <c r="G2097" s="24">
        <v>33</v>
      </c>
      <c r="H2097" s="24">
        <v>30</v>
      </c>
      <c r="I2097" s="25" t="s">
        <v>31</v>
      </c>
      <c r="J2097" s="24">
        <v>16</v>
      </c>
      <c r="K2097" s="24">
        <v>5</v>
      </c>
      <c r="L2097" s="24">
        <v>11</v>
      </c>
    </row>
    <row r="2098" spans="1:12" s="97" customFormat="1" ht="15.75" customHeight="1">
      <c r="A2098" s="32">
        <v>20</v>
      </c>
      <c r="B2098" s="33">
        <v>9</v>
      </c>
      <c r="C2098" s="34">
        <v>5</v>
      </c>
      <c r="D2098" s="34">
        <v>4</v>
      </c>
      <c r="E2098" s="35">
        <v>55</v>
      </c>
      <c r="F2098" s="33">
        <v>12</v>
      </c>
      <c r="G2098" s="34">
        <v>4</v>
      </c>
      <c r="H2098" s="34">
        <v>8</v>
      </c>
      <c r="I2098" s="35">
        <v>90</v>
      </c>
      <c r="J2098" s="33">
        <v>5</v>
      </c>
      <c r="K2098" s="34">
        <v>1</v>
      </c>
      <c r="L2098" s="34">
        <v>4</v>
      </c>
    </row>
    <row r="2099" spans="1:12" s="97" customFormat="1" ht="15.75" customHeight="1">
      <c r="A2099" s="32">
        <v>21</v>
      </c>
      <c r="B2099" s="33">
        <v>10</v>
      </c>
      <c r="C2099" s="34">
        <v>6</v>
      </c>
      <c r="D2099" s="34">
        <v>4</v>
      </c>
      <c r="E2099" s="35">
        <v>56</v>
      </c>
      <c r="F2099" s="33">
        <v>11</v>
      </c>
      <c r="G2099" s="34">
        <v>5</v>
      </c>
      <c r="H2099" s="34">
        <v>6</v>
      </c>
      <c r="I2099" s="35">
        <v>91</v>
      </c>
      <c r="J2099" s="33">
        <v>7</v>
      </c>
      <c r="K2099" s="34">
        <v>3</v>
      </c>
      <c r="L2099" s="34">
        <v>4</v>
      </c>
    </row>
    <row r="2100" spans="1:12" s="97" customFormat="1" ht="15.75" customHeight="1">
      <c r="A2100" s="32">
        <v>22</v>
      </c>
      <c r="B2100" s="33">
        <v>11</v>
      </c>
      <c r="C2100" s="34">
        <v>4</v>
      </c>
      <c r="D2100" s="34">
        <v>7</v>
      </c>
      <c r="E2100" s="35">
        <v>57</v>
      </c>
      <c r="F2100" s="33">
        <v>11</v>
      </c>
      <c r="G2100" s="34">
        <v>7</v>
      </c>
      <c r="H2100" s="34">
        <v>4</v>
      </c>
      <c r="I2100" s="35">
        <v>92</v>
      </c>
      <c r="J2100" s="33">
        <v>3</v>
      </c>
      <c r="K2100" s="34">
        <v>1</v>
      </c>
      <c r="L2100" s="34">
        <v>2</v>
      </c>
    </row>
    <row r="2101" spans="1:12" s="97" customFormat="1" ht="15.75" customHeight="1">
      <c r="A2101" s="32">
        <v>23</v>
      </c>
      <c r="B2101" s="33">
        <v>19</v>
      </c>
      <c r="C2101" s="34">
        <v>7</v>
      </c>
      <c r="D2101" s="34">
        <v>12</v>
      </c>
      <c r="E2101" s="35">
        <v>58</v>
      </c>
      <c r="F2101" s="33">
        <v>17</v>
      </c>
      <c r="G2101" s="34">
        <v>10</v>
      </c>
      <c r="H2101" s="34">
        <v>7</v>
      </c>
      <c r="I2101" s="35">
        <v>93</v>
      </c>
      <c r="J2101" s="33">
        <v>1</v>
      </c>
      <c r="K2101" s="34">
        <v>0</v>
      </c>
      <c r="L2101" s="34">
        <v>1</v>
      </c>
    </row>
    <row r="2102" spans="1:12" s="97" customFormat="1" ht="18" customHeight="1">
      <c r="A2102" s="40">
        <v>24</v>
      </c>
      <c r="B2102" s="44">
        <v>10</v>
      </c>
      <c r="C2102" s="42">
        <v>4</v>
      </c>
      <c r="D2102" s="42">
        <v>6</v>
      </c>
      <c r="E2102" s="43">
        <v>59</v>
      </c>
      <c r="F2102" s="44">
        <v>12</v>
      </c>
      <c r="G2102" s="42">
        <v>7</v>
      </c>
      <c r="H2102" s="42">
        <v>5</v>
      </c>
      <c r="I2102" s="43">
        <v>94</v>
      </c>
      <c r="J2102" s="44">
        <v>0</v>
      </c>
      <c r="K2102" s="42">
        <v>0</v>
      </c>
      <c r="L2102" s="42">
        <v>0</v>
      </c>
    </row>
    <row r="2103" spans="1:12" s="31" customFormat="1" ht="25.5" customHeight="1">
      <c r="A2103" s="23" t="s">
        <v>32</v>
      </c>
      <c r="B2103" s="24">
        <v>32</v>
      </c>
      <c r="C2103" s="24">
        <v>19</v>
      </c>
      <c r="D2103" s="24">
        <v>13</v>
      </c>
      <c r="E2103" s="25" t="s">
        <v>33</v>
      </c>
      <c r="F2103" s="24">
        <v>84</v>
      </c>
      <c r="G2103" s="24">
        <v>41</v>
      </c>
      <c r="H2103" s="24">
        <v>43</v>
      </c>
      <c r="I2103" s="64" t="s">
        <v>34</v>
      </c>
      <c r="J2103" s="24">
        <v>4</v>
      </c>
      <c r="K2103" s="24">
        <v>2</v>
      </c>
      <c r="L2103" s="24">
        <v>2</v>
      </c>
    </row>
    <row r="2104" spans="1:12" s="97" customFormat="1" ht="15.75" customHeight="1">
      <c r="A2104" s="32">
        <v>25</v>
      </c>
      <c r="B2104" s="33">
        <v>7</v>
      </c>
      <c r="C2104" s="34">
        <v>4</v>
      </c>
      <c r="D2104" s="34">
        <v>3</v>
      </c>
      <c r="E2104" s="35">
        <v>60</v>
      </c>
      <c r="F2104" s="33">
        <v>13</v>
      </c>
      <c r="G2104" s="34">
        <v>6</v>
      </c>
      <c r="H2104" s="34">
        <v>7</v>
      </c>
      <c r="I2104" s="35">
        <v>95</v>
      </c>
      <c r="J2104" s="33">
        <v>1</v>
      </c>
      <c r="K2104" s="34">
        <v>0</v>
      </c>
      <c r="L2104" s="34">
        <v>1</v>
      </c>
    </row>
    <row r="2105" spans="1:12" s="97" customFormat="1" ht="15.75" customHeight="1">
      <c r="A2105" s="32">
        <v>26</v>
      </c>
      <c r="B2105" s="33">
        <v>6</v>
      </c>
      <c r="C2105" s="34">
        <v>3</v>
      </c>
      <c r="D2105" s="34">
        <v>3</v>
      </c>
      <c r="E2105" s="35">
        <v>61</v>
      </c>
      <c r="F2105" s="33">
        <v>17</v>
      </c>
      <c r="G2105" s="34">
        <v>6</v>
      </c>
      <c r="H2105" s="34">
        <v>11</v>
      </c>
      <c r="I2105" s="35">
        <v>96</v>
      </c>
      <c r="J2105" s="33">
        <v>1</v>
      </c>
      <c r="K2105" s="34">
        <v>1</v>
      </c>
      <c r="L2105" s="34">
        <v>0</v>
      </c>
    </row>
    <row r="2106" spans="1:12" s="97" customFormat="1" ht="15.75" customHeight="1">
      <c r="A2106" s="32">
        <v>27</v>
      </c>
      <c r="B2106" s="33">
        <v>3</v>
      </c>
      <c r="C2106" s="34">
        <v>2</v>
      </c>
      <c r="D2106" s="34">
        <v>1</v>
      </c>
      <c r="E2106" s="35">
        <v>62</v>
      </c>
      <c r="F2106" s="33">
        <v>14</v>
      </c>
      <c r="G2106" s="34">
        <v>8</v>
      </c>
      <c r="H2106" s="34">
        <v>6</v>
      </c>
      <c r="I2106" s="35">
        <v>97</v>
      </c>
      <c r="J2106" s="33">
        <v>0</v>
      </c>
      <c r="K2106" s="34">
        <v>0</v>
      </c>
      <c r="L2106" s="34">
        <v>0</v>
      </c>
    </row>
    <row r="2107" spans="1:12" s="97" customFormat="1" ht="15.75" customHeight="1">
      <c r="A2107" s="32">
        <v>28</v>
      </c>
      <c r="B2107" s="33">
        <v>7</v>
      </c>
      <c r="C2107" s="34">
        <v>3</v>
      </c>
      <c r="D2107" s="34">
        <v>4</v>
      </c>
      <c r="E2107" s="35">
        <v>63</v>
      </c>
      <c r="F2107" s="33">
        <v>19</v>
      </c>
      <c r="G2107" s="34">
        <v>9</v>
      </c>
      <c r="H2107" s="34">
        <v>10</v>
      </c>
      <c r="I2107" s="35">
        <v>98</v>
      </c>
      <c r="J2107" s="33">
        <v>1</v>
      </c>
      <c r="K2107" s="34">
        <v>1</v>
      </c>
      <c r="L2107" s="34">
        <v>0</v>
      </c>
    </row>
    <row r="2108" spans="1:12" s="97" customFormat="1" ht="18" customHeight="1">
      <c r="A2108" s="40">
        <v>29</v>
      </c>
      <c r="B2108" s="44">
        <v>9</v>
      </c>
      <c r="C2108" s="42">
        <v>7</v>
      </c>
      <c r="D2108" s="42">
        <v>2</v>
      </c>
      <c r="E2108" s="43">
        <v>64</v>
      </c>
      <c r="F2108" s="44">
        <v>21</v>
      </c>
      <c r="G2108" s="42">
        <v>12</v>
      </c>
      <c r="H2108" s="42">
        <v>9</v>
      </c>
      <c r="I2108" s="35">
        <v>99</v>
      </c>
      <c r="J2108" s="33">
        <v>0</v>
      </c>
      <c r="K2108" s="34">
        <v>0</v>
      </c>
      <c r="L2108" s="34">
        <v>0</v>
      </c>
    </row>
    <row r="2109" spans="1:12" s="31" customFormat="1" ht="25.5" customHeight="1">
      <c r="A2109" s="23" t="s">
        <v>35</v>
      </c>
      <c r="B2109" s="24">
        <v>43</v>
      </c>
      <c r="C2109" s="24">
        <v>25</v>
      </c>
      <c r="D2109" s="24">
        <v>18</v>
      </c>
      <c r="E2109" s="25" t="s">
        <v>36</v>
      </c>
      <c r="F2109" s="24">
        <v>90</v>
      </c>
      <c r="G2109" s="24">
        <v>45</v>
      </c>
      <c r="H2109" s="24">
        <v>45</v>
      </c>
      <c r="I2109" s="68">
        <v>100</v>
      </c>
      <c r="J2109" s="69">
        <v>0</v>
      </c>
      <c r="K2109" s="70">
        <v>0</v>
      </c>
      <c r="L2109" s="70">
        <v>0</v>
      </c>
    </row>
    <row r="2110" spans="1:12" s="97" customFormat="1" ht="15.75" customHeight="1">
      <c r="A2110" s="32">
        <v>30</v>
      </c>
      <c r="B2110" s="33">
        <v>4</v>
      </c>
      <c r="C2110" s="34">
        <v>3</v>
      </c>
      <c r="D2110" s="34">
        <v>1</v>
      </c>
      <c r="E2110" s="35">
        <v>65</v>
      </c>
      <c r="F2110" s="33">
        <v>15</v>
      </c>
      <c r="G2110" s="34">
        <v>9</v>
      </c>
      <c r="H2110" s="34">
        <v>6</v>
      </c>
      <c r="I2110" s="35">
        <v>101</v>
      </c>
      <c r="J2110" s="33">
        <v>1</v>
      </c>
      <c r="K2110" s="34">
        <v>0</v>
      </c>
      <c r="L2110" s="34">
        <v>1</v>
      </c>
    </row>
    <row r="2111" spans="1:12" s="97" customFormat="1" ht="15.75" customHeight="1">
      <c r="A2111" s="32">
        <v>31</v>
      </c>
      <c r="B2111" s="33">
        <v>8</v>
      </c>
      <c r="C2111" s="34">
        <v>6</v>
      </c>
      <c r="D2111" s="34">
        <v>2</v>
      </c>
      <c r="E2111" s="35">
        <v>66</v>
      </c>
      <c r="F2111" s="33">
        <v>14</v>
      </c>
      <c r="G2111" s="34">
        <v>5</v>
      </c>
      <c r="H2111" s="34">
        <v>9</v>
      </c>
      <c r="I2111" s="35">
        <v>102</v>
      </c>
      <c r="J2111" s="33">
        <v>0</v>
      </c>
      <c r="K2111" s="34">
        <v>0</v>
      </c>
      <c r="L2111" s="34">
        <v>0</v>
      </c>
    </row>
    <row r="2112" spans="1:12" s="97" customFormat="1" ht="15.75" customHeight="1">
      <c r="A2112" s="32">
        <v>32</v>
      </c>
      <c r="B2112" s="33">
        <v>12</v>
      </c>
      <c r="C2112" s="34">
        <v>6</v>
      </c>
      <c r="D2112" s="34">
        <v>6</v>
      </c>
      <c r="E2112" s="35">
        <v>67</v>
      </c>
      <c r="F2112" s="33">
        <v>19</v>
      </c>
      <c r="G2112" s="34">
        <v>11</v>
      </c>
      <c r="H2112" s="34">
        <v>8</v>
      </c>
      <c r="I2112" s="35">
        <v>103</v>
      </c>
      <c r="J2112" s="33">
        <v>0</v>
      </c>
      <c r="K2112" s="34">
        <v>0</v>
      </c>
      <c r="L2112" s="34">
        <v>0</v>
      </c>
    </row>
    <row r="2113" spans="1:13" s="97" customFormat="1" ht="15.75" customHeight="1">
      <c r="A2113" s="32">
        <v>33</v>
      </c>
      <c r="B2113" s="33">
        <v>9</v>
      </c>
      <c r="C2113" s="34">
        <v>4</v>
      </c>
      <c r="D2113" s="34">
        <v>5</v>
      </c>
      <c r="E2113" s="35">
        <v>68</v>
      </c>
      <c r="F2113" s="33">
        <v>18</v>
      </c>
      <c r="G2113" s="34">
        <v>10</v>
      </c>
      <c r="H2113" s="34">
        <v>8</v>
      </c>
      <c r="I2113" s="72" t="s">
        <v>37</v>
      </c>
      <c r="J2113" s="44">
        <v>0</v>
      </c>
      <c r="K2113" s="42">
        <v>0</v>
      </c>
      <c r="L2113" s="42">
        <v>0</v>
      </c>
    </row>
    <row r="2114" spans="1:13" s="97" customFormat="1" ht="21" customHeight="1" thickBot="1">
      <c r="A2114" s="74">
        <v>34</v>
      </c>
      <c r="B2114" s="33">
        <v>10</v>
      </c>
      <c r="C2114" s="34">
        <v>6</v>
      </c>
      <c r="D2114" s="34">
        <v>4</v>
      </c>
      <c r="E2114" s="35">
        <v>69</v>
      </c>
      <c r="F2114" s="33">
        <v>24</v>
      </c>
      <c r="G2114" s="34">
        <v>10</v>
      </c>
      <c r="H2114" s="34">
        <v>14</v>
      </c>
      <c r="I2114" s="75" t="s">
        <v>8</v>
      </c>
      <c r="J2114" s="69">
        <v>1003</v>
      </c>
      <c r="K2114" s="69">
        <v>490</v>
      </c>
      <c r="L2114" s="69">
        <v>513</v>
      </c>
    </row>
    <row r="2115" spans="1:13" s="106" customFormat="1" ht="24" customHeight="1" thickTop="1" thickBot="1">
      <c r="A2115" s="81" t="s">
        <v>38</v>
      </c>
      <c r="B2115" s="82">
        <v>86</v>
      </c>
      <c r="C2115" s="83">
        <v>44</v>
      </c>
      <c r="D2115" s="83">
        <v>42</v>
      </c>
      <c r="E2115" s="84" t="s">
        <v>39</v>
      </c>
      <c r="F2115" s="83">
        <v>566</v>
      </c>
      <c r="G2115" s="83">
        <v>293</v>
      </c>
      <c r="H2115" s="83">
        <v>273</v>
      </c>
      <c r="I2115" s="85" t="s">
        <v>40</v>
      </c>
      <c r="J2115" s="83">
        <v>351</v>
      </c>
      <c r="K2115" s="83">
        <v>153</v>
      </c>
      <c r="L2115" s="83">
        <v>198</v>
      </c>
    </row>
    <row r="2116" spans="1:13" s="13" customFormat="1" ht="24" customHeight="1" thickBot="1">
      <c r="A2116" s="1"/>
      <c r="B2116" s="2" t="s">
        <v>221</v>
      </c>
      <c r="C2116" s="3"/>
      <c r="D2116" s="4"/>
      <c r="E2116" s="5"/>
      <c r="F2116" s="6"/>
      <c r="G2116" s="96" t="s">
        <v>238</v>
      </c>
      <c r="H2116" s="6"/>
      <c r="I2116" s="5"/>
      <c r="J2116" s="6"/>
      <c r="K2116" s="107" t="s">
        <v>380</v>
      </c>
      <c r="L2116" s="9"/>
      <c r="M2116" s="97" t="s">
        <v>296</v>
      </c>
    </row>
    <row r="2117" spans="1:13" s="22" customFormat="1" ht="21" customHeight="1">
      <c r="A2117" s="14" t="s">
        <v>4</v>
      </c>
      <c r="B2117" s="15" t="s">
        <v>5</v>
      </c>
      <c r="C2117" s="15" t="s">
        <v>6</v>
      </c>
      <c r="D2117" s="16" t="s">
        <v>7</v>
      </c>
      <c r="E2117" s="14" t="s">
        <v>4</v>
      </c>
      <c r="F2117" s="15" t="s">
        <v>5</v>
      </c>
      <c r="G2117" s="15" t="s">
        <v>6</v>
      </c>
      <c r="H2117" s="16" t="s">
        <v>7</v>
      </c>
      <c r="I2117" s="14" t="s">
        <v>4</v>
      </c>
      <c r="J2117" s="15" t="s">
        <v>5</v>
      </c>
      <c r="K2117" s="15" t="s">
        <v>6</v>
      </c>
      <c r="L2117" s="17" t="s">
        <v>7</v>
      </c>
    </row>
    <row r="2118" spans="1:13" s="31" customFormat="1" ht="25.5" customHeight="1">
      <c r="A2118" s="23" t="s">
        <v>9</v>
      </c>
      <c r="B2118" s="24">
        <v>62</v>
      </c>
      <c r="C2118" s="24">
        <v>27</v>
      </c>
      <c r="D2118" s="24">
        <v>35</v>
      </c>
      <c r="E2118" s="25" t="s">
        <v>10</v>
      </c>
      <c r="F2118" s="24">
        <v>71</v>
      </c>
      <c r="G2118" s="24">
        <v>38</v>
      </c>
      <c r="H2118" s="24">
        <v>33</v>
      </c>
      <c r="I2118" s="25" t="s">
        <v>11</v>
      </c>
      <c r="J2118" s="24">
        <v>113</v>
      </c>
      <c r="K2118" s="24">
        <v>47</v>
      </c>
      <c r="L2118" s="24">
        <v>66</v>
      </c>
    </row>
    <row r="2119" spans="1:13" s="97" customFormat="1" ht="15.75" customHeight="1">
      <c r="A2119" s="32">
        <v>0</v>
      </c>
      <c r="B2119" s="33">
        <v>12</v>
      </c>
      <c r="C2119" s="34">
        <v>4</v>
      </c>
      <c r="D2119" s="34">
        <v>8</v>
      </c>
      <c r="E2119" s="35">
        <v>35</v>
      </c>
      <c r="F2119" s="33">
        <v>16</v>
      </c>
      <c r="G2119" s="34">
        <v>9</v>
      </c>
      <c r="H2119" s="34">
        <v>7</v>
      </c>
      <c r="I2119" s="35">
        <v>70</v>
      </c>
      <c r="J2119" s="33">
        <v>32</v>
      </c>
      <c r="K2119" s="34">
        <v>11</v>
      </c>
      <c r="L2119" s="34">
        <v>21</v>
      </c>
    </row>
    <row r="2120" spans="1:13" s="97" customFormat="1" ht="15.75" customHeight="1">
      <c r="A2120" s="32">
        <v>1</v>
      </c>
      <c r="B2120" s="33">
        <v>11</v>
      </c>
      <c r="C2120" s="34">
        <v>5</v>
      </c>
      <c r="D2120" s="34">
        <v>6</v>
      </c>
      <c r="E2120" s="35">
        <v>36</v>
      </c>
      <c r="F2120" s="33">
        <v>18</v>
      </c>
      <c r="G2120" s="34">
        <v>11</v>
      </c>
      <c r="H2120" s="34">
        <v>7</v>
      </c>
      <c r="I2120" s="35">
        <v>71</v>
      </c>
      <c r="J2120" s="33">
        <v>16</v>
      </c>
      <c r="K2120" s="34">
        <v>8</v>
      </c>
      <c r="L2120" s="34">
        <v>8</v>
      </c>
    </row>
    <row r="2121" spans="1:13" s="97" customFormat="1" ht="15.75" customHeight="1">
      <c r="A2121" s="32">
        <v>2</v>
      </c>
      <c r="B2121" s="33">
        <v>9</v>
      </c>
      <c r="C2121" s="34">
        <v>3</v>
      </c>
      <c r="D2121" s="34">
        <v>6</v>
      </c>
      <c r="E2121" s="35">
        <v>37</v>
      </c>
      <c r="F2121" s="33">
        <v>14</v>
      </c>
      <c r="G2121" s="34">
        <v>6</v>
      </c>
      <c r="H2121" s="34">
        <v>8</v>
      </c>
      <c r="I2121" s="35">
        <v>72</v>
      </c>
      <c r="J2121" s="33">
        <v>21</v>
      </c>
      <c r="K2121" s="34">
        <v>10</v>
      </c>
      <c r="L2121" s="34">
        <v>11</v>
      </c>
    </row>
    <row r="2122" spans="1:13" s="97" customFormat="1" ht="15.75" customHeight="1">
      <c r="A2122" s="32">
        <v>3</v>
      </c>
      <c r="B2122" s="33">
        <v>17</v>
      </c>
      <c r="C2122" s="34">
        <v>8</v>
      </c>
      <c r="D2122" s="34">
        <v>9</v>
      </c>
      <c r="E2122" s="35">
        <v>38</v>
      </c>
      <c r="F2122" s="33">
        <v>8</v>
      </c>
      <c r="G2122" s="34">
        <v>3</v>
      </c>
      <c r="H2122" s="34">
        <v>5</v>
      </c>
      <c r="I2122" s="35">
        <v>73</v>
      </c>
      <c r="J2122" s="33">
        <v>21</v>
      </c>
      <c r="K2122" s="34">
        <v>7</v>
      </c>
      <c r="L2122" s="34">
        <v>14</v>
      </c>
    </row>
    <row r="2123" spans="1:13" s="97" customFormat="1" ht="18" customHeight="1">
      <c r="A2123" s="40">
        <v>4</v>
      </c>
      <c r="B2123" s="41">
        <v>13</v>
      </c>
      <c r="C2123" s="42">
        <v>7</v>
      </c>
      <c r="D2123" s="42">
        <v>6</v>
      </c>
      <c r="E2123" s="43">
        <v>39</v>
      </c>
      <c r="F2123" s="44">
        <v>15</v>
      </c>
      <c r="G2123" s="42">
        <v>9</v>
      </c>
      <c r="H2123" s="42">
        <v>6</v>
      </c>
      <c r="I2123" s="43">
        <v>74</v>
      </c>
      <c r="J2123" s="44">
        <v>23</v>
      </c>
      <c r="K2123" s="42">
        <v>11</v>
      </c>
      <c r="L2123" s="42">
        <v>12</v>
      </c>
    </row>
    <row r="2124" spans="1:13" s="31" customFormat="1" ht="25.5" customHeight="1">
      <c r="A2124" s="23" t="s">
        <v>13</v>
      </c>
      <c r="B2124" s="24">
        <v>44</v>
      </c>
      <c r="C2124" s="24">
        <v>18</v>
      </c>
      <c r="D2124" s="24">
        <v>26</v>
      </c>
      <c r="E2124" s="25" t="s">
        <v>14</v>
      </c>
      <c r="F2124" s="24">
        <v>89</v>
      </c>
      <c r="G2124" s="24">
        <v>55</v>
      </c>
      <c r="H2124" s="24">
        <v>34</v>
      </c>
      <c r="I2124" s="25" t="s">
        <v>15</v>
      </c>
      <c r="J2124" s="24">
        <v>99</v>
      </c>
      <c r="K2124" s="24">
        <v>46</v>
      </c>
      <c r="L2124" s="24">
        <v>53</v>
      </c>
    </row>
    <row r="2125" spans="1:13" s="97" customFormat="1" ht="15.75" customHeight="1">
      <c r="A2125" s="32">
        <v>5</v>
      </c>
      <c r="B2125" s="33">
        <v>9</v>
      </c>
      <c r="C2125" s="34">
        <v>5</v>
      </c>
      <c r="D2125" s="34">
        <v>4</v>
      </c>
      <c r="E2125" s="35">
        <v>40</v>
      </c>
      <c r="F2125" s="33">
        <v>14</v>
      </c>
      <c r="G2125" s="34">
        <v>11</v>
      </c>
      <c r="H2125" s="34">
        <v>3</v>
      </c>
      <c r="I2125" s="35">
        <v>75</v>
      </c>
      <c r="J2125" s="33">
        <v>22</v>
      </c>
      <c r="K2125" s="34">
        <v>7</v>
      </c>
      <c r="L2125" s="34">
        <v>15</v>
      </c>
    </row>
    <row r="2126" spans="1:13" s="97" customFormat="1" ht="15.75" customHeight="1">
      <c r="A2126" s="32">
        <v>6</v>
      </c>
      <c r="B2126" s="33">
        <v>8</v>
      </c>
      <c r="C2126" s="34">
        <v>2</v>
      </c>
      <c r="D2126" s="34">
        <v>6</v>
      </c>
      <c r="E2126" s="35">
        <v>41</v>
      </c>
      <c r="F2126" s="33">
        <v>19</v>
      </c>
      <c r="G2126" s="34">
        <v>14</v>
      </c>
      <c r="H2126" s="34">
        <v>5</v>
      </c>
      <c r="I2126" s="35">
        <v>76</v>
      </c>
      <c r="J2126" s="33">
        <v>23</v>
      </c>
      <c r="K2126" s="34">
        <v>11</v>
      </c>
      <c r="L2126" s="34">
        <v>12</v>
      </c>
    </row>
    <row r="2127" spans="1:13" s="97" customFormat="1" ht="15.75" customHeight="1">
      <c r="A2127" s="32">
        <v>7</v>
      </c>
      <c r="B2127" s="33">
        <v>8</v>
      </c>
      <c r="C2127" s="34">
        <v>4</v>
      </c>
      <c r="D2127" s="34">
        <v>4</v>
      </c>
      <c r="E2127" s="35">
        <v>42</v>
      </c>
      <c r="F2127" s="33">
        <v>19</v>
      </c>
      <c r="G2127" s="34">
        <v>10</v>
      </c>
      <c r="H2127" s="34">
        <v>9</v>
      </c>
      <c r="I2127" s="35">
        <v>77</v>
      </c>
      <c r="J2127" s="33">
        <v>18</v>
      </c>
      <c r="K2127" s="34">
        <v>13</v>
      </c>
      <c r="L2127" s="34">
        <v>5</v>
      </c>
    </row>
    <row r="2128" spans="1:13" s="97" customFormat="1" ht="15.75" customHeight="1">
      <c r="A2128" s="32">
        <v>8</v>
      </c>
      <c r="B2128" s="33">
        <v>10</v>
      </c>
      <c r="C2128" s="34">
        <v>3</v>
      </c>
      <c r="D2128" s="34">
        <v>7</v>
      </c>
      <c r="E2128" s="35">
        <v>43</v>
      </c>
      <c r="F2128" s="33">
        <v>21</v>
      </c>
      <c r="G2128" s="34">
        <v>10</v>
      </c>
      <c r="H2128" s="34">
        <v>11</v>
      </c>
      <c r="I2128" s="35">
        <v>78</v>
      </c>
      <c r="J2128" s="33">
        <v>18</v>
      </c>
      <c r="K2128" s="34">
        <v>8</v>
      </c>
      <c r="L2128" s="34">
        <v>10</v>
      </c>
    </row>
    <row r="2129" spans="1:12" s="97" customFormat="1" ht="18" customHeight="1">
      <c r="A2129" s="40">
        <v>9</v>
      </c>
      <c r="B2129" s="44">
        <v>9</v>
      </c>
      <c r="C2129" s="42">
        <v>4</v>
      </c>
      <c r="D2129" s="42">
        <v>5</v>
      </c>
      <c r="E2129" s="43">
        <v>44</v>
      </c>
      <c r="F2129" s="44">
        <v>16</v>
      </c>
      <c r="G2129" s="42">
        <v>10</v>
      </c>
      <c r="H2129" s="42">
        <v>6</v>
      </c>
      <c r="I2129" s="43">
        <v>79</v>
      </c>
      <c r="J2129" s="44">
        <v>18</v>
      </c>
      <c r="K2129" s="42">
        <v>7</v>
      </c>
      <c r="L2129" s="42">
        <v>11</v>
      </c>
    </row>
    <row r="2130" spans="1:12" s="31" customFormat="1" ht="25.5" customHeight="1">
      <c r="A2130" s="23" t="s">
        <v>23</v>
      </c>
      <c r="B2130" s="24">
        <v>54</v>
      </c>
      <c r="C2130" s="24">
        <v>36</v>
      </c>
      <c r="D2130" s="24">
        <v>18</v>
      </c>
      <c r="E2130" s="25" t="s">
        <v>24</v>
      </c>
      <c r="F2130" s="24">
        <v>113</v>
      </c>
      <c r="G2130" s="24">
        <v>58</v>
      </c>
      <c r="H2130" s="24">
        <v>55</v>
      </c>
      <c r="I2130" s="25" t="s">
        <v>25</v>
      </c>
      <c r="J2130" s="24">
        <v>61</v>
      </c>
      <c r="K2130" s="24">
        <v>31</v>
      </c>
      <c r="L2130" s="24">
        <v>30</v>
      </c>
    </row>
    <row r="2131" spans="1:12" s="97" customFormat="1" ht="15.75" customHeight="1">
      <c r="A2131" s="32">
        <v>10</v>
      </c>
      <c r="B2131" s="33">
        <v>7</v>
      </c>
      <c r="C2131" s="34">
        <v>3</v>
      </c>
      <c r="D2131" s="34">
        <v>4</v>
      </c>
      <c r="E2131" s="35">
        <v>45</v>
      </c>
      <c r="F2131" s="33">
        <v>29</v>
      </c>
      <c r="G2131" s="34">
        <v>16</v>
      </c>
      <c r="H2131" s="34">
        <v>13</v>
      </c>
      <c r="I2131" s="35">
        <v>80</v>
      </c>
      <c r="J2131" s="33">
        <v>16</v>
      </c>
      <c r="K2131" s="34">
        <v>12</v>
      </c>
      <c r="L2131" s="34">
        <v>4</v>
      </c>
    </row>
    <row r="2132" spans="1:12" s="97" customFormat="1" ht="15.75" customHeight="1">
      <c r="A2132" s="32">
        <v>11</v>
      </c>
      <c r="B2132" s="33">
        <v>13</v>
      </c>
      <c r="C2132" s="34">
        <v>11</v>
      </c>
      <c r="D2132" s="34">
        <v>2</v>
      </c>
      <c r="E2132" s="35">
        <v>46</v>
      </c>
      <c r="F2132" s="33">
        <v>24</v>
      </c>
      <c r="G2132" s="34">
        <v>10</v>
      </c>
      <c r="H2132" s="34">
        <v>14</v>
      </c>
      <c r="I2132" s="35">
        <v>81</v>
      </c>
      <c r="J2132" s="33">
        <v>16</v>
      </c>
      <c r="K2132" s="34">
        <v>8</v>
      </c>
      <c r="L2132" s="34">
        <v>8</v>
      </c>
    </row>
    <row r="2133" spans="1:12" s="97" customFormat="1" ht="15.75" customHeight="1">
      <c r="A2133" s="32">
        <v>12</v>
      </c>
      <c r="B2133" s="33">
        <v>12</v>
      </c>
      <c r="C2133" s="34">
        <v>6</v>
      </c>
      <c r="D2133" s="34">
        <v>6</v>
      </c>
      <c r="E2133" s="35">
        <v>47</v>
      </c>
      <c r="F2133" s="33">
        <v>17</v>
      </c>
      <c r="G2133" s="34">
        <v>9</v>
      </c>
      <c r="H2133" s="34">
        <v>8</v>
      </c>
      <c r="I2133" s="35">
        <v>82</v>
      </c>
      <c r="J2133" s="33">
        <v>12</v>
      </c>
      <c r="K2133" s="34">
        <v>6</v>
      </c>
      <c r="L2133" s="34">
        <v>6</v>
      </c>
    </row>
    <row r="2134" spans="1:12" s="97" customFormat="1" ht="15.75" customHeight="1">
      <c r="A2134" s="32">
        <v>13</v>
      </c>
      <c r="B2134" s="33">
        <v>14</v>
      </c>
      <c r="C2134" s="34">
        <v>9</v>
      </c>
      <c r="D2134" s="34">
        <v>5</v>
      </c>
      <c r="E2134" s="35">
        <v>48</v>
      </c>
      <c r="F2134" s="33">
        <v>19</v>
      </c>
      <c r="G2134" s="34">
        <v>10</v>
      </c>
      <c r="H2134" s="34">
        <v>9</v>
      </c>
      <c r="I2134" s="35">
        <v>83</v>
      </c>
      <c r="J2134" s="33">
        <v>9</v>
      </c>
      <c r="K2134" s="34">
        <v>3</v>
      </c>
      <c r="L2134" s="34">
        <v>6</v>
      </c>
    </row>
    <row r="2135" spans="1:12" s="97" customFormat="1" ht="18" customHeight="1">
      <c r="A2135" s="40">
        <v>14</v>
      </c>
      <c r="B2135" s="44">
        <v>8</v>
      </c>
      <c r="C2135" s="42">
        <v>7</v>
      </c>
      <c r="D2135" s="42">
        <v>1</v>
      </c>
      <c r="E2135" s="43">
        <v>49</v>
      </c>
      <c r="F2135" s="44">
        <v>24</v>
      </c>
      <c r="G2135" s="42">
        <v>13</v>
      </c>
      <c r="H2135" s="42">
        <v>11</v>
      </c>
      <c r="I2135" s="43">
        <v>84</v>
      </c>
      <c r="J2135" s="44">
        <v>8</v>
      </c>
      <c r="K2135" s="42">
        <v>2</v>
      </c>
      <c r="L2135" s="42">
        <v>6</v>
      </c>
    </row>
    <row r="2136" spans="1:12" s="31" customFormat="1" ht="25.5" customHeight="1">
      <c r="A2136" s="23" t="s">
        <v>26</v>
      </c>
      <c r="B2136" s="24">
        <v>73</v>
      </c>
      <c r="C2136" s="24">
        <v>45</v>
      </c>
      <c r="D2136" s="24">
        <v>28</v>
      </c>
      <c r="E2136" s="25" t="s">
        <v>27</v>
      </c>
      <c r="F2136" s="24">
        <v>69</v>
      </c>
      <c r="G2136" s="24">
        <v>33</v>
      </c>
      <c r="H2136" s="24">
        <v>36</v>
      </c>
      <c r="I2136" s="25" t="s">
        <v>28</v>
      </c>
      <c r="J2136" s="24">
        <v>24</v>
      </c>
      <c r="K2136" s="24">
        <v>9</v>
      </c>
      <c r="L2136" s="24">
        <v>15</v>
      </c>
    </row>
    <row r="2137" spans="1:12" s="97" customFormat="1" ht="15.75" customHeight="1">
      <c r="A2137" s="32">
        <v>15</v>
      </c>
      <c r="B2137" s="33">
        <v>17</v>
      </c>
      <c r="C2137" s="34">
        <v>9</v>
      </c>
      <c r="D2137" s="34">
        <v>8</v>
      </c>
      <c r="E2137" s="35">
        <v>50</v>
      </c>
      <c r="F2137" s="33">
        <v>17</v>
      </c>
      <c r="G2137" s="34">
        <v>9</v>
      </c>
      <c r="H2137" s="34">
        <v>8</v>
      </c>
      <c r="I2137" s="35">
        <v>85</v>
      </c>
      <c r="J2137" s="33">
        <v>5</v>
      </c>
      <c r="K2137" s="34">
        <v>1</v>
      </c>
      <c r="L2137" s="34">
        <v>4</v>
      </c>
    </row>
    <row r="2138" spans="1:12" s="97" customFormat="1" ht="15.75" customHeight="1">
      <c r="A2138" s="32">
        <v>16</v>
      </c>
      <c r="B2138" s="33">
        <v>18</v>
      </c>
      <c r="C2138" s="34">
        <v>11</v>
      </c>
      <c r="D2138" s="34">
        <v>7</v>
      </c>
      <c r="E2138" s="35">
        <v>51</v>
      </c>
      <c r="F2138" s="33">
        <v>8</v>
      </c>
      <c r="G2138" s="34">
        <v>4</v>
      </c>
      <c r="H2138" s="34">
        <v>4</v>
      </c>
      <c r="I2138" s="35">
        <v>86</v>
      </c>
      <c r="J2138" s="33">
        <v>5</v>
      </c>
      <c r="K2138" s="34">
        <v>3</v>
      </c>
      <c r="L2138" s="34">
        <v>2</v>
      </c>
    </row>
    <row r="2139" spans="1:12" s="97" customFormat="1" ht="15.75" customHeight="1">
      <c r="A2139" s="32">
        <v>17</v>
      </c>
      <c r="B2139" s="33">
        <v>16</v>
      </c>
      <c r="C2139" s="34">
        <v>9</v>
      </c>
      <c r="D2139" s="34">
        <v>7</v>
      </c>
      <c r="E2139" s="35">
        <v>52</v>
      </c>
      <c r="F2139" s="33">
        <v>19</v>
      </c>
      <c r="G2139" s="34">
        <v>10</v>
      </c>
      <c r="H2139" s="34">
        <v>9</v>
      </c>
      <c r="I2139" s="35">
        <v>87</v>
      </c>
      <c r="J2139" s="33">
        <v>6</v>
      </c>
      <c r="K2139" s="34">
        <v>2</v>
      </c>
      <c r="L2139" s="34">
        <v>4</v>
      </c>
    </row>
    <row r="2140" spans="1:12" s="97" customFormat="1" ht="15.75" customHeight="1">
      <c r="A2140" s="32">
        <v>18</v>
      </c>
      <c r="B2140" s="33">
        <v>10</v>
      </c>
      <c r="C2140" s="34">
        <v>8</v>
      </c>
      <c r="D2140" s="34">
        <v>2</v>
      </c>
      <c r="E2140" s="35">
        <v>53</v>
      </c>
      <c r="F2140" s="33">
        <v>13</v>
      </c>
      <c r="G2140" s="34">
        <v>4</v>
      </c>
      <c r="H2140" s="34">
        <v>9</v>
      </c>
      <c r="I2140" s="35">
        <v>88</v>
      </c>
      <c r="J2140" s="33">
        <v>4</v>
      </c>
      <c r="K2140" s="34">
        <v>1</v>
      </c>
      <c r="L2140" s="34">
        <v>3</v>
      </c>
    </row>
    <row r="2141" spans="1:12" s="97" customFormat="1" ht="18" customHeight="1">
      <c r="A2141" s="40">
        <v>19</v>
      </c>
      <c r="B2141" s="44">
        <v>12</v>
      </c>
      <c r="C2141" s="42">
        <v>8</v>
      </c>
      <c r="D2141" s="42">
        <v>4</v>
      </c>
      <c r="E2141" s="43">
        <v>54</v>
      </c>
      <c r="F2141" s="44">
        <v>12</v>
      </c>
      <c r="G2141" s="42">
        <v>6</v>
      </c>
      <c r="H2141" s="42">
        <v>6</v>
      </c>
      <c r="I2141" s="43">
        <v>89</v>
      </c>
      <c r="J2141" s="44">
        <v>4</v>
      </c>
      <c r="K2141" s="42">
        <v>2</v>
      </c>
      <c r="L2141" s="42">
        <v>2</v>
      </c>
    </row>
    <row r="2142" spans="1:12" s="31" customFormat="1" ht="25.5" customHeight="1">
      <c r="A2142" s="23" t="s">
        <v>29</v>
      </c>
      <c r="B2142" s="24">
        <v>59</v>
      </c>
      <c r="C2142" s="24">
        <v>32</v>
      </c>
      <c r="D2142" s="24">
        <v>27</v>
      </c>
      <c r="E2142" s="25" t="s">
        <v>30</v>
      </c>
      <c r="F2142" s="24">
        <v>71</v>
      </c>
      <c r="G2142" s="24">
        <v>39</v>
      </c>
      <c r="H2142" s="24">
        <v>32</v>
      </c>
      <c r="I2142" s="25" t="s">
        <v>31</v>
      </c>
      <c r="J2142" s="24">
        <v>11</v>
      </c>
      <c r="K2142" s="24">
        <v>1</v>
      </c>
      <c r="L2142" s="24">
        <v>10</v>
      </c>
    </row>
    <row r="2143" spans="1:12" s="97" customFormat="1" ht="15.75" customHeight="1">
      <c r="A2143" s="32">
        <v>20</v>
      </c>
      <c r="B2143" s="33">
        <v>13</v>
      </c>
      <c r="C2143" s="34">
        <v>6</v>
      </c>
      <c r="D2143" s="34">
        <v>7</v>
      </c>
      <c r="E2143" s="35">
        <v>55</v>
      </c>
      <c r="F2143" s="33">
        <v>15</v>
      </c>
      <c r="G2143" s="34">
        <v>9</v>
      </c>
      <c r="H2143" s="34">
        <v>6</v>
      </c>
      <c r="I2143" s="35">
        <v>90</v>
      </c>
      <c r="J2143" s="33">
        <v>5</v>
      </c>
      <c r="K2143" s="34">
        <v>0</v>
      </c>
      <c r="L2143" s="34">
        <v>5</v>
      </c>
    </row>
    <row r="2144" spans="1:12" s="97" customFormat="1" ht="15.75" customHeight="1">
      <c r="A2144" s="32">
        <v>21</v>
      </c>
      <c r="B2144" s="33">
        <v>8</v>
      </c>
      <c r="C2144" s="34">
        <v>5</v>
      </c>
      <c r="D2144" s="34">
        <v>3</v>
      </c>
      <c r="E2144" s="35">
        <v>56</v>
      </c>
      <c r="F2144" s="33">
        <v>9</v>
      </c>
      <c r="G2144" s="34">
        <v>8</v>
      </c>
      <c r="H2144" s="34">
        <v>1</v>
      </c>
      <c r="I2144" s="35">
        <v>91</v>
      </c>
      <c r="J2144" s="33">
        <v>4</v>
      </c>
      <c r="K2144" s="34">
        <v>1</v>
      </c>
      <c r="L2144" s="34">
        <v>3</v>
      </c>
    </row>
    <row r="2145" spans="1:12" s="97" customFormat="1" ht="15.75" customHeight="1">
      <c r="A2145" s="32">
        <v>22</v>
      </c>
      <c r="B2145" s="33">
        <v>11</v>
      </c>
      <c r="C2145" s="34">
        <v>5</v>
      </c>
      <c r="D2145" s="34">
        <v>6</v>
      </c>
      <c r="E2145" s="35">
        <v>57</v>
      </c>
      <c r="F2145" s="33">
        <v>17</v>
      </c>
      <c r="G2145" s="34">
        <v>7</v>
      </c>
      <c r="H2145" s="34">
        <v>10</v>
      </c>
      <c r="I2145" s="35">
        <v>92</v>
      </c>
      <c r="J2145" s="33">
        <v>1</v>
      </c>
      <c r="K2145" s="34">
        <v>0</v>
      </c>
      <c r="L2145" s="34">
        <v>1</v>
      </c>
    </row>
    <row r="2146" spans="1:12" s="97" customFormat="1" ht="15.75" customHeight="1">
      <c r="A2146" s="32">
        <v>23</v>
      </c>
      <c r="B2146" s="33">
        <v>16</v>
      </c>
      <c r="C2146" s="34">
        <v>9</v>
      </c>
      <c r="D2146" s="34">
        <v>7</v>
      </c>
      <c r="E2146" s="35">
        <v>58</v>
      </c>
      <c r="F2146" s="33">
        <v>18</v>
      </c>
      <c r="G2146" s="34">
        <v>8</v>
      </c>
      <c r="H2146" s="34">
        <v>10</v>
      </c>
      <c r="I2146" s="35">
        <v>93</v>
      </c>
      <c r="J2146" s="33">
        <v>0</v>
      </c>
      <c r="K2146" s="34">
        <v>0</v>
      </c>
      <c r="L2146" s="34">
        <v>0</v>
      </c>
    </row>
    <row r="2147" spans="1:12" s="97" customFormat="1" ht="18" customHeight="1">
      <c r="A2147" s="40">
        <v>24</v>
      </c>
      <c r="B2147" s="44">
        <v>11</v>
      </c>
      <c r="C2147" s="42">
        <v>7</v>
      </c>
      <c r="D2147" s="42">
        <v>4</v>
      </c>
      <c r="E2147" s="43">
        <v>59</v>
      </c>
      <c r="F2147" s="44">
        <v>12</v>
      </c>
      <c r="G2147" s="42">
        <v>7</v>
      </c>
      <c r="H2147" s="42">
        <v>5</v>
      </c>
      <c r="I2147" s="43">
        <v>94</v>
      </c>
      <c r="J2147" s="44">
        <v>1</v>
      </c>
      <c r="K2147" s="42">
        <v>0</v>
      </c>
      <c r="L2147" s="42">
        <v>1</v>
      </c>
    </row>
    <row r="2148" spans="1:12" s="31" customFormat="1" ht="25.5" customHeight="1">
      <c r="A2148" s="23" t="s">
        <v>32</v>
      </c>
      <c r="B2148" s="24">
        <v>71</v>
      </c>
      <c r="C2148" s="24">
        <v>34</v>
      </c>
      <c r="D2148" s="24">
        <v>37</v>
      </c>
      <c r="E2148" s="25" t="s">
        <v>33</v>
      </c>
      <c r="F2148" s="24">
        <v>98</v>
      </c>
      <c r="G2148" s="24">
        <v>48</v>
      </c>
      <c r="H2148" s="24">
        <v>50</v>
      </c>
      <c r="I2148" s="64" t="s">
        <v>34</v>
      </c>
      <c r="J2148" s="24">
        <v>2</v>
      </c>
      <c r="K2148" s="24">
        <v>0</v>
      </c>
      <c r="L2148" s="24">
        <v>2</v>
      </c>
    </row>
    <row r="2149" spans="1:12" s="97" customFormat="1" ht="15.75" customHeight="1">
      <c r="A2149" s="32">
        <v>25</v>
      </c>
      <c r="B2149" s="33">
        <v>13</v>
      </c>
      <c r="C2149" s="34">
        <v>7</v>
      </c>
      <c r="D2149" s="34">
        <v>6</v>
      </c>
      <c r="E2149" s="35">
        <v>60</v>
      </c>
      <c r="F2149" s="33">
        <v>25</v>
      </c>
      <c r="G2149" s="34">
        <v>13</v>
      </c>
      <c r="H2149" s="34">
        <v>12</v>
      </c>
      <c r="I2149" s="35">
        <v>95</v>
      </c>
      <c r="J2149" s="33">
        <v>1</v>
      </c>
      <c r="K2149" s="34">
        <v>0</v>
      </c>
      <c r="L2149" s="34">
        <v>1</v>
      </c>
    </row>
    <row r="2150" spans="1:12" s="97" customFormat="1" ht="15.75" customHeight="1">
      <c r="A2150" s="32">
        <v>26</v>
      </c>
      <c r="B2150" s="33">
        <v>11</v>
      </c>
      <c r="C2150" s="34">
        <v>6</v>
      </c>
      <c r="D2150" s="34">
        <v>5</v>
      </c>
      <c r="E2150" s="35">
        <v>61</v>
      </c>
      <c r="F2150" s="33">
        <v>15</v>
      </c>
      <c r="G2150" s="34">
        <v>8</v>
      </c>
      <c r="H2150" s="34">
        <v>7</v>
      </c>
      <c r="I2150" s="35">
        <v>96</v>
      </c>
      <c r="J2150" s="33">
        <v>0</v>
      </c>
      <c r="K2150" s="34">
        <v>0</v>
      </c>
      <c r="L2150" s="34">
        <v>0</v>
      </c>
    </row>
    <row r="2151" spans="1:12" s="97" customFormat="1" ht="15.75" customHeight="1">
      <c r="A2151" s="32">
        <v>27</v>
      </c>
      <c r="B2151" s="33">
        <v>16</v>
      </c>
      <c r="C2151" s="34">
        <v>8</v>
      </c>
      <c r="D2151" s="34">
        <v>8</v>
      </c>
      <c r="E2151" s="35">
        <v>62</v>
      </c>
      <c r="F2151" s="33">
        <v>20</v>
      </c>
      <c r="G2151" s="34">
        <v>10</v>
      </c>
      <c r="H2151" s="34">
        <v>10</v>
      </c>
      <c r="I2151" s="35">
        <v>97</v>
      </c>
      <c r="J2151" s="33">
        <v>0</v>
      </c>
      <c r="K2151" s="34">
        <v>0</v>
      </c>
      <c r="L2151" s="34">
        <v>0</v>
      </c>
    </row>
    <row r="2152" spans="1:12" s="97" customFormat="1" ht="15.75" customHeight="1">
      <c r="A2152" s="32">
        <v>28</v>
      </c>
      <c r="B2152" s="33">
        <v>13</v>
      </c>
      <c r="C2152" s="34">
        <v>6</v>
      </c>
      <c r="D2152" s="34">
        <v>7</v>
      </c>
      <c r="E2152" s="35">
        <v>63</v>
      </c>
      <c r="F2152" s="33">
        <v>19</v>
      </c>
      <c r="G2152" s="34">
        <v>8</v>
      </c>
      <c r="H2152" s="34">
        <v>11</v>
      </c>
      <c r="I2152" s="35">
        <v>98</v>
      </c>
      <c r="J2152" s="33">
        <v>1</v>
      </c>
      <c r="K2152" s="34">
        <v>0</v>
      </c>
      <c r="L2152" s="34">
        <v>1</v>
      </c>
    </row>
    <row r="2153" spans="1:12" s="97" customFormat="1" ht="18" customHeight="1">
      <c r="A2153" s="40">
        <v>29</v>
      </c>
      <c r="B2153" s="44">
        <v>18</v>
      </c>
      <c r="C2153" s="42">
        <v>7</v>
      </c>
      <c r="D2153" s="42">
        <v>11</v>
      </c>
      <c r="E2153" s="43">
        <v>64</v>
      </c>
      <c r="F2153" s="44">
        <v>19</v>
      </c>
      <c r="G2153" s="42">
        <v>9</v>
      </c>
      <c r="H2153" s="42">
        <v>10</v>
      </c>
      <c r="I2153" s="35">
        <v>99</v>
      </c>
      <c r="J2153" s="33">
        <v>0</v>
      </c>
      <c r="K2153" s="34">
        <v>0</v>
      </c>
      <c r="L2153" s="34">
        <v>0</v>
      </c>
    </row>
    <row r="2154" spans="1:12" s="31" customFormat="1" ht="25.5" customHeight="1">
      <c r="A2154" s="23" t="s">
        <v>35</v>
      </c>
      <c r="B2154" s="24">
        <v>75</v>
      </c>
      <c r="C2154" s="24">
        <v>37</v>
      </c>
      <c r="D2154" s="24">
        <v>38</v>
      </c>
      <c r="E2154" s="25" t="s">
        <v>36</v>
      </c>
      <c r="F2154" s="24">
        <v>94</v>
      </c>
      <c r="G2154" s="24">
        <v>50</v>
      </c>
      <c r="H2154" s="24">
        <v>44</v>
      </c>
      <c r="I2154" s="68">
        <v>100</v>
      </c>
      <c r="J2154" s="69">
        <v>0</v>
      </c>
      <c r="K2154" s="70">
        <v>0</v>
      </c>
      <c r="L2154" s="70">
        <v>0</v>
      </c>
    </row>
    <row r="2155" spans="1:12" s="97" customFormat="1" ht="15.75" customHeight="1">
      <c r="A2155" s="32">
        <v>30</v>
      </c>
      <c r="B2155" s="33">
        <v>8</v>
      </c>
      <c r="C2155" s="34">
        <v>6</v>
      </c>
      <c r="D2155" s="34">
        <v>2</v>
      </c>
      <c r="E2155" s="35">
        <v>65</v>
      </c>
      <c r="F2155" s="33">
        <v>14</v>
      </c>
      <c r="G2155" s="34">
        <v>9</v>
      </c>
      <c r="H2155" s="34">
        <v>5</v>
      </c>
      <c r="I2155" s="35">
        <v>101</v>
      </c>
      <c r="J2155" s="33">
        <v>0</v>
      </c>
      <c r="K2155" s="34">
        <v>0</v>
      </c>
      <c r="L2155" s="34">
        <v>0</v>
      </c>
    </row>
    <row r="2156" spans="1:12" s="97" customFormat="1" ht="15.75" customHeight="1">
      <c r="A2156" s="32">
        <v>31</v>
      </c>
      <c r="B2156" s="33">
        <v>11</v>
      </c>
      <c r="C2156" s="34">
        <v>4</v>
      </c>
      <c r="D2156" s="34">
        <v>7</v>
      </c>
      <c r="E2156" s="35">
        <v>66</v>
      </c>
      <c r="F2156" s="33">
        <v>18</v>
      </c>
      <c r="G2156" s="34">
        <v>8</v>
      </c>
      <c r="H2156" s="34">
        <v>10</v>
      </c>
      <c r="I2156" s="35">
        <v>102</v>
      </c>
      <c r="J2156" s="33">
        <v>0</v>
      </c>
      <c r="K2156" s="34">
        <v>0</v>
      </c>
      <c r="L2156" s="34">
        <v>0</v>
      </c>
    </row>
    <row r="2157" spans="1:12" s="97" customFormat="1" ht="15.75" customHeight="1">
      <c r="A2157" s="32">
        <v>32</v>
      </c>
      <c r="B2157" s="33">
        <v>15</v>
      </c>
      <c r="C2157" s="34">
        <v>10</v>
      </c>
      <c r="D2157" s="34">
        <v>5</v>
      </c>
      <c r="E2157" s="35">
        <v>67</v>
      </c>
      <c r="F2157" s="33">
        <v>21</v>
      </c>
      <c r="G2157" s="34">
        <v>16</v>
      </c>
      <c r="H2157" s="34">
        <v>5</v>
      </c>
      <c r="I2157" s="35">
        <v>103</v>
      </c>
      <c r="J2157" s="33">
        <v>0</v>
      </c>
      <c r="K2157" s="34">
        <v>0</v>
      </c>
      <c r="L2157" s="34">
        <v>0</v>
      </c>
    </row>
    <row r="2158" spans="1:12" s="97" customFormat="1" ht="15.75" customHeight="1">
      <c r="A2158" s="32">
        <v>33</v>
      </c>
      <c r="B2158" s="33">
        <v>22</v>
      </c>
      <c r="C2158" s="34">
        <v>8</v>
      </c>
      <c r="D2158" s="34">
        <v>14</v>
      </c>
      <c r="E2158" s="35">
        <v>68</v>
      </c>
      <c r="F2158" s="33">
        <v>21</v>
      </c>
      <c r="G2158" s="34">
        <v>8</v>
      </c>
      <c r="H2158" s="34">
        <v>13</v>
      </c>
      <c r="I2158" s="72" t="s">
        <v>37</v>
      </c>
      <c r="J2158" s="44">
        <v>0</v>
      </c>
      <c r="K2158" s="42">
        <v>0</v>
      </c>
      <c r="L2158" s="42">
        <v>0</v>
      </c>
    </row>
    <row r="2159" spans="1:12" s="97" customFormat="1" ht="21" customHeight="1" thickBot="1">
      <c r="A2159" s="74">
        <v>34</v>
      </c>
      <c r="B2159" s="33">
        <v>19</v>
      </c>
      <c r="C2159" s="34">
        <v>9</v>
      </c>
      <c r="D2159" s="34">
        <v>10</v>
      </c>
      <c r="E2159" s="35">
        <v>69</v>
      </c>
      <c r="F2159" s="33">
        <v>20</v>
      </c>
      <c r="G2159" s="34">
        <v>9</v>
      </c>
      <c r="H2159" s="34">
        <v>11</v>
      </c>
      <c r="I2159" s="75" t="s">
        <v>8</v>
      </c>
      <c r="J2159" s="69">
        <v>1353</v>
      </c>
      <c r="K2159" s="69">
        <v>684</v>
      </c>
      <c r="L2159" s="69">
        <v>669</v>
      </c>
    </row>
    <row r="2160" spans="1:12" s="106" customFormat="1" ht="24" customHeight="1" thickTop="1" thickBot="1">
      <c r="A2160" s="81" t="s">
        <v>38</v>
      </c>
      <c r="B2160" s="82">
        <v>160</v>
      </c>
      <c r="C2160" s="83">
        <v>81</v>
      </c>
      <c r="D2160" s="83">
        <v>79</v>
      </c>
      <c r="E2160" s="84" t="s">
        <v>39</v>
      </c>
      <c r="F2160" s="83">
        <v>789</v>
      </c>
      <c r="G2160" s="83">
        <v>419</v>
      </c>
      <c r="H2160" s="83">
        <v>370</v>
      </c>
      <c r="I2160" s="85" t="s">
        <v>40</v>
      </c>
      <c r="J2160" s="83">
        <v>404</v>
      </c>
      <c r="K2160" s="83">
        <v>184</v>
      </c>
      <c r="L2160" s="83">
        <v>220</v>
      </c>
    </row>
    <row r="2161" spans="1:13" s="13" customFormat="1" ht="24" customHeight="1" thickBot="1">
      <c r="A2161" s="1"/>
      <c r="B2161" s="2" t="s">
        <v>221</v>
      </c>
      <c r="C2161" s="3"/>
      <c r="D2161" s="4"/>
      <c r="E2161" s="5"/>
      <c r="F2161" s="6"/>
      <c r="G2161" s="96" t="s">
        <v>238</v>
      </c>
      <c r="H2161" s="6"/>
      <c r="I2161" s="5"/>
      <c r="J2161" s="6"/>
      <c r="K2161" s="107" t="s">
        <v>161</v>
      </c>
      <c r="L2161" s="9"/>
      <c r="M2161" s="97" t="s">
        <v>297</v>
      </c>
    </row>
    <row r="2162" spans="1:13" s="22" customFormat="1" ht="21" customHeight="1">
      <c r="A2162" s="14" t="s">
        <v>4</v>
      </c>
      <c r="B2162" s="15" t="s">
        <v>5</v>
      </c>
      <c r="C2162" s="15" t="s">
        <v>6</v>
      </c>
      <c r="D2162" s="16" t="s">
        <v>7</v>
      </c>
      <c r="E2162" s="14" t="s">
        <v>4</v>
      </c>
      <c r="F2162" s="15" t="s">
        <v>5</v>
      </c>
      <c r="G2162" s="15" t="s">
        <v>6</v>
      </c>
      <c r="H2162" s="16" t="s">
        <v>7</v>
      </c>
      <c r="I2162" s="14" t="s">
        <v>4</v>
      </c>
      <c r="J2162" s="15" t="s">
        <v>5</v>
      </c>
      <c r="K2162" s="15" t="s">
        <v>6</v>
      </c>
      <c r="L2162" s="17" t="s">
        <v>7</v>
      </c>
    </row>
    <row r="2163" spans="1:13" s="31" customFormat="1" ht="25.5" customHeight="1">
      <c r="A2163" s="23" t="s">
        <v>9</v>
      </c>
      <c r="B2163" s="24">
        <v>511</v>
      </c>
      <c r="C2163" s="24">
        <v>258</v>
      </c>
      <c r="D2163" s="24">
        <v>253</v>
      </c>
      <c r="E2163" s="25" t="s">
        <v>10</v>
      </c>
      <c r="F2163" s="24">
        <v>728</v>
      </c>
      <c r="G2163" s="24">
        <v>366</v>
      </c>
      <c r="H2163" s="24">
        <v>362</v>
      </c>
      <c r="I2163" s="25" t="s">
        <v>11</v>
      </c>
      <c r="J2163" s="24">
        <v>562</v>
      </c>
      <c r="K2163" s="24">
        <v>256</v>
      </c>
      <c r="L2163" s="24">
        <v>306</v>
      </c>
    </row>
    <row r="2164" spans="1:13" s="97" customFormat="1" ht="15.75" customHeight="1">
      <c r="A2164" s="32">
        <v>0</v>
      </c>
      <c r="B2164" s="33">
        <v>104</v>
      </c>
      <c r="C2164" s="34">
        <v>48</v>
      </c>
      <c r="D2164" s="34">
        <v>56</v>
      </c>
      <c r="E2164" s="35">
        <v>35</v>
      </c>
      <c r="F2164" s="33">
        <v>147</v>
      </c>
      <c r="G2164" s="34">
        <v>82</v>
      </c>
      <c r="H2164" s="34">
        <v>65</v>
      </c>
      <c r="I2164" s="35">
        <v>70</v>
      </c>
      <c r="J2164" s="33">
        <v>137</v>
      </c>
      <c r="K2164" s="34">
        <v>57</v>
      </c>
      <c r="L2164" s="34">
        <v>80</v>
      </c>
    </row>
    <row r="2165" spans="1:13" s="97" customFormat="1" ht="15.75" customHeight="1">
      <c r="A2165" s="32">
        <v>1</v>
      </c>
      <c r="B2165" s="33">
        <v>100</v>
      </c>
      <c r="C2165" s="34">
        <v>46</v>
      </c>
      <c r="D2165" s="34">
        <v>54</v>
      </c>
      <c r="E2165" s="35">
        <v>36</v>
      </c>
      <c r="F2165" s="33">
        <v>137</v>
      </c>
      <c r="G2165" s="34">
        <v>80</v>
      </c>
      <c r="H2165" s="34">
        <v>57</v>
      </c>
      <c r="I2165" s="35">
        <v>71</v>
      </c>
      <c r="J2165" s="33">
        <v>103</v>
      </c>
      <c r="K2165" s="34">
        <v>47</v>
      </c>
      <c r="L2165" s="34">
        <v>56</v>
      </c>
    </row>
    <row r="2166" spans="1:13" s="97" customFormat="1" ht="15.75" customHeight="1">
      <c r="A2166" s="32">
        <v>2</v>
      </c>
      <c r="B2166" s="33">
        <v>117</v>
      </c>
      <c r="C2166" s="34">
        <v>63</v>
      </c>
      <c r="D2166" s="34">
        <v>54</v>
      </c>
      <c r="E2166" s="35">
        <v>37</v>
      </c>
      <c r="F2166" s="33">
        <v>156</v>
      </c>
      <c r="G2166" s="34">
        <v>65</v>
      </c>
      <c r="H2166" s="34">
        <v>91</v>
      </c>
      <c r="I2166" s="35">
        <v>72</v>
      </c>
      <c r="J2166" s="33">
        <v>105</v>
      </c>
      <c r="K2166" s="34">
        <v>54</v>
      </c>
      <c r="L2166" s="34">
        <v>51</v>
      </c>
    </row>
    <row r="2167" spans="1:13" s="97" customFormat="1" ht="15.75" customHeight="1">
      <c r="A2167" s="32">
        <v>3</v>
      </c>
      <c r="B2167" s="33">
        <v>87</v>
      </c>
      <c r="C2167" s="34">
        <v>47</v>
      </c>
      <c r="D2167" s="34">
        <v>40</v>
      </c>
      <c r="E2167" s="35">
        <v>38</v>
      </c>
      <c r="F2167" s="33">
        <v>138</v>
      </c>
      <c r="G2167" s="34">
        <v>71</v>
      </c>
      <c r="H2167" s="34">
        <v>67</v>
      </c>
      <c r="I2167" s="35">
        <v>73</v>
      </c>
      <c r="J2167" s="33">
        <v>104</v>
      </c>
      <c r="K2167" s="34">
        <v>51</v>
      </c>
      <c r="L2167" s="34">
        <v>53</v>
      </c>
    </row>
    <row r="2168" spans="1:13" s="97" customFormat="1" ht="18" customHeight="1">
      <c r="A2168" s="40">
        <v>4</v>
      </c>
      <c r="B2168" s="41">
        <v>103</v>
      </c>
      <c r="C2168" s="42">
        <v>54</v>
      </c>
      <c r="D2168" s="42">
        <v>49</v>
      </c>
      <c r="E2168" s="43">
        <v>39</v>
      </c>
      <c r="F2168" s="44">
        <v>150</v>
      </c>
      <c r="G2168" s="42">
        <v>68</v>
      </c>
      <c r="H2168" s="42">
        <v>82</v>
      </c>
      <c r="I2168" s="43">
        <v>74</v>
      </c>
      <c r="J2168" s="44">
        <v>113</v>
      </c>
      <c r="K2168" s="42">
        <v>47</v>
      </c>
      <c r="L2168" s="42">
        <v>66</v>
      </c>
    </row>
    <row r="2169" spans="1:13" s="31" customFormat="1" ht="25.5" customHeight="1">
      <c r="A2169" s="23" t="s">
        <v>13</v>
      </c>
      <c r="B2169" s="24">
        <v>468</v>
      </c>
      <c r="C2169" s="24">
        <v>240</v>
      </c>
      <c r="D2169" s="24">
        <v>228</v>
      </c>
      <c r="E2169" s="25" t="s">
        <v>14</v>
      </c>
      <c r="F2169" s="24">
        <v>809</v>
      </c>
      <c r="G2169" s="24">
        <v>425</v>
      </c>
      <c r="H2169" s="24">
        <v>384</v>
      </c>
      <c r="I2169" s="25" t="s">
        <v>15</v>
      </c>
      <c r="J2169" s="24">
        <v>443</v>
      </c>
      <c r="K2169" s="24">
        <v>197</v>
      </c>
      <c r="L2169" s="24">
        <v>246</v>
      </c>
    </row>
    <row r="2170" spans="1:13" s="97" customFormat="1" ht="15.75" customHeight="1">
      <c r="A2170" s="32">
        <v>5</v>
      </c>
      <c r="B2170" s="33">
        <v>94</v>
      </c>
      <c r="C2170" s="34">
        <v>38</v>
      </c>
      <c r="D2170" s="34">
        <v>56</v>
      </c>
      <c r="E2170" s="35">
        <v>40</v>
      </c>
      <c r="F2170" s="33">
        <v>149</v>
      </c>
      <c r="G2170" s="34">
        <v>73</v>
      </c>
      <c r="H2170" s="34">
        <v>76</v>
      </c>
      <c r="I2170" s="35">
        <v>75</v>
      </c>
      <c r="J2170" s="33">
        <v>99</v>
      </c>
      <c r="K2170" s="34">
        <v>47</v>
      </c>
      <c r="L2170" s="34">
        <v>52</v>
      </c>
    </row>
    <row r="2171" spans="1:13" s="97" customFormat="1" ht="15.75" customHeight="1">
      <c r="A2171" s="32">
        <v>6</v>
      </c>
      <c r="B2171" s="33">
        <v>109</v>
      </c>
      <c r="C2171" s="34">
        <v>57</v>
      </c>
      <c r="D2171" s="34">
        <v>52</v>
      </c>
      <c r="E2171" s="35">
        <v>41</v>
      </c>
      <c r="F2171" s="33">
        <v>144</v>
      </c>
      <c r="G2171" s="34">
        <v>84</v>
      </c>
      <c r="H2171" s="34">
        <v>60</v>
      </c>
      <c r="I2171" s="35">
        <v>76</v>
      </c>
      <c r="J2171" s="33">
        <v>95</v>
      </c>
      <c r="K2171" s="34">
        <v>40</v>
      </c>
      <c r="L2171" s="34">
        <v>55</v>
      </c>
    </row>
    <row r="2172" spans="1:13" s="97" customFormat="1" ht="15.75" customHeight="1">
      <c r="A2172" s="32">
        <v>7</v>
      </c>
      <c r="B2172" s="33">
        <v>92</v>
      </c>
      <c r="C2172" s="34">
        <v>52</v>
      </c>
      <c r="D2172" s="34">
        <v>40</v>
      </c>
      <c r="E2172" s="35">
        <v>42</v>
      </c>
      <c r="F2172" s="33">
        <v>176</v>
      </c>
      <c r="G2172" s="34">
        <v>102</v>
      </c>
      <c r="H2172" s="34">
        <v>74</v>
      </c>
      <c r="I2172" s="35">
        <v>77</v>
      </c>
      <c r="J2172" s="33">
        <v>92</v>
      </c>
      <c r="K2172" s="34">
        <v>45</v>
      </c>
      <c r="L2172" s="34">
        <v>47</v>
      </c>
    </row>
    <row r="2173" spans="1:13" s="97" customFormat="1" ht="15.75" customHeight="1">
      <c r="A2173" s="32">
        <v>8</v>
      </c>
      <c r="B2173" s="33">
        <v>92</v>
      </c>
      <c r="C2173" s="34">
        <v>46</v>
      </c>
      <c r="D2173" s="34">
        <v>46</v>
      </c>
      <c r="E2173" s="35">
        <v>43</v>
      </c>
      <c r="F2173" s="33">
        <v>164</v>
      </c>
      <c r="G2173" s="34">
        <v>80</v>
      </c>
      <c r="H2173" s="34">
        <v>84</v>
      </c>
      <c r="I2173" s="35">
        <v>78</v>
      </c>
      <c r="J2173" s="33">
        <v>77</v>
      </c>
      <c r="K2173" s="34">
        <v>31</v>
      </c>
      <c r="L2173" s="34">
        <v>46</v>
      </c>
    </row>
    <row r="2174" spans="1:13" s="97" customFormat="1" ht="18" customHeight="1">
      <c r="A2174" s="40">
        <v>9</v>
      </c>
      <c r="B2174" s="44">
        <v>81</v>
      </c>
      <c r="C2174" s="42">
        <v>47</v>
      </c>
      <c r="D2174" s="42">
        <v>34</v>
      </c>
      <c r="E2174" s="43">
        <v>44</v>
      </c>
      <c r="F2174" s="44">
        <v>176</v>
      </c>
      <c r="G2174" s="42">
        <v>86</v>
      </c>
      <c r="H2174" s="42">
        <v>90</v>
      </c>
      <c r="I2174" s="43">
        <v>79</v>
      </c>
      <c r="J2174" s="44">
        <v>80</v>
      </c>
      <c r="K2174" s="42">
        <v>34</v>
      </c>
      <c r="L2174" s="42">
        <v>46</v>
      </c>
    </row>
    <row r="2175" spans="1:13" s="31" customFormat="1" ht="25.5" customHeight="1">
      <c r="A2175" s="23" t="s">
        <v>23</v>
      </c>
      <c r="B2175" s="24">
        <v>447</v>
      </c>
      <c r="C2175" s="24">
        <v>237</v>
      </c>
      <c r="D2175" s="24">
        <v>210</v>
      </c>
      <c r="E2175" s="25" t="s">
        <v>24</v>
      </c>
      <c r="F2175" s="24">
        <v>766</v>
      </c>
      <c r="G2175" s="24">
        <v>414</v>
      </c>
      <c r="H2175" s="24">
        <v>352</v>
      </c>
      <c r="I2175" s="25" t="s">
        <v>25</v>
      </c>
      <c r="J2175" s="24">
        <v>344</v>
      </c>
      <c r="K2175" s="24">
        <v>151</v>
      </c>
      <c r="L2175" s="24">
        <v>193</v>
      </c>
    </row>
    <row r="2176" spans="1:13" s="97" customFormat="1" ht="15.75" customHeight="1">
      <c r="A2176" s="32">
        <v>10</v>
      </c>
      <c r="B2176" s="33">
        <v>87</v>
      </c>
      <c r="C2176" s="34">
        <v>42</v>
      </c>
      <c r="D2176" s="34">
        <v>45</v>
      </c>
      <c r="E2176" s="35">
        <v>45</v>
      </c>
      <c r="F2176" s="33">
        <v>150</v>
      </c>
      <c r="G2176" s="34">
        <v>80</v>
      </c>
      <c r="H2176" s="34">
        <v>70</v>
      </c>
      <c r="I2176" s="35">
        <v>80</v>
      </c>
      <c r="J2176" s="33">
        <v>64</v>
      </c>
      <c r="K2176" s="34">
        <v>30</v>
      </c>
      <c r="L2176" s="34">
        <v>34</v>
      </c>
    </row>
    <row r="2177" spans="1:12" s="97" customFormat="1" ht="15.75" customHeight="1">
      <c r="A2177" s="32">
        <v>11</v>
      </c>
      <c r="B2177" s="33">
        <v>93</v>
      </c>
      <c r="C2177" s="34">
        <v>49</v>
      </c>
      <c r="D2177" s="34">
        <v>44</v>
      </c>
      <c r="E2177" s="35">
        <v>46</v>
      </c>
      <c r="F2177" s="33">
        <v>165</v>
      </c>
      <c r="G2177" s="34">
        <v>89</v>
      </c>
      <c r="H2177" s="34">
        <v>76</v>
      </c>
      <c r="I2177" s="35">
        <v>81</v>
      </c>
      <c r="J2177" s="33">
        <v>96</v>
      </c>
      <c r="K2177" s="34">
        <v>45</v>
      </c>
      <c r="L2177" s="34">
        <v>51</v>
      </c>
    </row>
    <row r="2178" spans="1:12" s="97" customFormat="1" ht="15.75" customHeight="1">
      <c r="A2178" s="32">
        <v>12</v>
      </c>
      <c r="B2178" s="33">
        <v>101</v>
      </c>
      <c r="C2178" s="34">
        <v>49</v>
      </c>
      <c r="D2178" s="34">
        <v>52</v>
      </c>
      <c r="E2178" s="35">
        <v>47</v>
      </c>
      <c r="F2178" s="33">
        <v>141</v>
      </c>
      <c r="G2178" s="34">
        <v>80</v>
      </c>
      <c r="H2178" s="34">
        <v>61</v>
      </c>
      <c r="I2178" s="35">
        <v>82</v>
      </c>
      <c r="J2178" s="33">
        <v>73</v>
      </c>
      <c r="K2178" s="34">
        <v>27</v>
      </c>
      <c r="L2178" s="34">
        <v>46</v>
      </c>
    </row>
    <row r="2179" spans="1:12" s="97" customFormat="1" ht="15.75" customHeight="1">
      <c r="A2179" s="32">
        <v>13</v>
      </c>
      <c r="B2179" s="33">
        <v>75</v>
      </c>
      <c r="C2179" s="34">
        <v>44</v>
      </c>
      <c r="D2179" s="34">
        <v>31</v>
      </c>
      <c r="E2179" s="35">
        <v>48</v>
      </c>
      <c r="F2179" s="33">
        <v>156</v>
      </c>
      <c r="G2179" s="34">
        <v>84</v>
      </c>
      <c r="H2179" s="34">
        <v>72</v>
      </c>
      <c r="I2179" s="35">
        <v>83</v>
      </c>
      <c r="J2179" s="33">
        <v>53</v>
      </c>
      <c r="K2179" s="34">
        <v>27</v>
      </c>
      <c r="L2179" s="34">
        <v>26</v>
      </c>
    </row>
    <row r="2180" spans="1:12" s="97" customFormat="1" ht="18" customHeight="1">
      <c r="A2180" s="40">
        <v>14</v>
      </c>
      <c r="B2180" s="44">
        <v>91</v>
      </c>
      <c r="C2180" s="42">
        <v>53</v>
      </c>
      <c r="D2180" s="42">
        <v>38</v>
      </c>
      <c r="E2180" s="43">
        <v>49</v>
      </c>
      <c r="F2180" s="44">
        <v>154</v>
      </c>
      <c r="G2180" s="42">
        <v>81</v>
      </c>
      <c r="H2180" s="42">
        <v>73</v>
      </c>
      <c r="I2180" s="43">
        <v>84</v>
      </c>
      <c r="J2180" s="44">
        <v>58</v>
      </c>
      <c r="K2180" s="42">
        <v>22</v>
      </c>
      <c r="L2180" s="42">
        <v>36</v>
      </c>
    </row>
    <row r="2181" spans="1:12" s="31" customFormat="1" ht="25.5" customHeight="1">
      <c r="A2181" s="23" t="s">
        <v>26</v>
      </c>
      <c r="B2181" s="24">
        <v>458</v>
      </c>
      <c r="C2181" s="24">
        <v>246</v>
      </c>
      <c r="D2181" s="24">
        <v>212</v>
      </c>
      <c r="E2181" s="25" t="s">
        <v>27</v>
      </c>
      <c r="F2181" s="24">
        <v>654</v>
      </c>
      <c r="G2181" s="24">
        <v>335</v>
      </c>
      <c r="H2181" s="24">
        <v>319</v>
      </c>
      <c r="I2181" s="25" t="s">
        <v>28</v>
      </c>
      <c r="J2181" s="24">
        <v>196</v>
      </c>
      <c r="K2181" s="24">
        <v>71</v>
      </c>
      <c r="L2181" s="24">
        <v>125</v>
      </c>
    </row>
    <row r="2182" spans="1:12" s="97" customFormat="1" ht="15.75" customHeight="1">
      <c r="A2182" s="32">
        <v>15</v>
      </c>
      <c r="B2182" s="33">
        <v>88</v>
      </c>
      <c r="C2182" s="34">
        <v>45</v>
      </c>
      <c r="D2182" s="34">
        <v>43</v>
      </c>
      <c r="E2182" s="35">
        <v>50</v>
      </c>
      <c r="F2182" s="33">
        <v>155</v>
      </c>
      <c r="G2182" s="34">
        <v>84</v>
      </c>
      <c r="H2182" s="34">
        <v>71</v>
      </c>
      <c r="I2182" s="35">
        <v>85</v>
      </c>
      <c r="J2182" s="33">
        <v>44</v>
      </c>
      <c r="K2182" s="34">
        <v>20</v>
      </c>
      <c r="L2182" s="34">
        <v>24</v>
      </c>
    </row>
    <row r="2183" spans="1:12" s="97" customFormat="1" ht="15.75" customHeight="1">
      <c r="A2183" s="32">
        <v>16</v>
      </c>
      <c r="B2183" s="33">
        <v>82</v>
      </c>
      <c r="C2183" s="34">
        <v>47</v>
      </c>
      <c r="D2183" s="34">
        <v>35</v>
      </c>
      <c r="E2183" s="35">
        <v>51</v>
      </c>
      <c r="F2183" s="33">
        <v>102</v>
      </c>
      <c r="G2183" s="34">
        <v>52</v>
      </c>
      <c r="H2183" s="34">
        <v>50</v>
      </c>
      <c r="I2183" s="35">
        <v>86</v>
      </c>
      <c r="J2183" s="33">
        <v>56</v>
      </c>
      <c r="K2183" s="34">
        <v>22</v>
      </c>
      <c r="L2183" s="34">
        <v>34</v>
      </c>
    </row>
    <row r="2184" spans="1:12" s="97" customFormat="1" ht="15.75" customHeight="1">
      <c r="A2184" s="32">
        <v>17</v>
      </c>
      <c r="B2184" s="33">
        <v>102</v>
      </c>
      <c r="C2184" s="34">
        <v>54</v>
      </c>
      <c r="D2184" s="34">
        <v>48</v>
      </c>
      <c r="E2184" s="35">
        <v>52</v>
      </c>
      <c r="F2184" s="33">
        <v>136</v>
      </c>
      <c r="G2184" s="34">
        <v>62</v>
      </c>
      <c r="H2184" s="34">
        <v>74</v>
      </c>
      <c r="I2184" s="35">
        <v>87</v>
      </c>
      <c r="J2184" s="33">
        <v>44</v>
      </c>
      <c r="K2184" s="34">
        <v>12</v>
      </c>
      <c r="L2184" s="34">
        <v>32</v>
      </c>
    </row>
    <row r="2185" spans="1:12" s="97" customFormat="1" ht="15.75" customHeight="1">
      <c r="A2185" s="32">
        <v>18</v>
      </c>
      <c r="B2185" s="33">
        <v>91</v>
      </c>
      <c r="C2185" s="34">
        <v>54</v>
      </c>
      <c r="D2185" s="34">
        <v>37</v>
      </c>
      <c r="E2185" s="35">
        <v>53</v>
      </c>
      <c r="F2185" s="33">
        <v>127</v>
      </c>
      <c r="G2185" s="34">
        <v>71</v>
      </c>
      <c r="H2185" s="34">
        <v>56</v>
      </c>
      <c r="I2185" s="35">
        <v>88</v>
      </c>
      <c r="J2185" s="33">
        <v>34</v>
      </c>
      <c r="K2185" s="34">
        <v>9</v>
      </c>
      <c r="L2185" s="34">
        <v>25</v>
      </c>
    </row>
    <row r="2186" spans="1:12" s="97" customFormat="1" ht="18" customHeight="1">
      <c r="A2186" s="40">
        <v>19</v>
      </c>
      <c r="B2186" s="44">
        <v>95</v>
      </c>
      <c r="C2186" s="42">
        <v>46</v>
      </c>
      <c r="D2186" s="42">
        <v>49</v>
      </c>
      <c r="E2186" s="43">
        <v>54</v>
      </c>
      <c r="F2186" s="44">
        <v>134</v>
      </c>
      <c r="G2186" s="42">
        <v>66</v>
      </c>
      <c r="H2186" s="42">
        <v>68</v>
      </c>
      <c r="I2186" s="43">
        <v>89</v>
      </c>
      <c r="J2186" s="44">
        <v>18</v>
      </c>
      <c r="K2186" s="42">
        <v>8</v>
      </c>
      <c r="L2186" s="42">
        <v>10</v>
      </c>
    </row>
    <row r="2187" spans="1:12" s="31" customFormat="1" ht="25.5" customHeight="1">
      <c r="A2187" s="23" t="s">
        <v>29</v>
      </c>
      <c r="B2187" s="24">
        <v>541</v>
      </c>
      <c r="C2187" s="24">
        <v>280</v>
      </c>
      <c r="D2187" s="24">
        <v>261</v>
      </c>
      <c r="E2187" s="25" t="s">
        <v>30</v>
      </c>
      <c r="F2187" s="24">
        <v>542</v>
      </c>
      <c r="G2187" s="24">
        <v>270</v>
      </c>
      <c r="H2187" s="24">
        <v>272</v>
      </c>
      <c r="I2187" s="25" t="s">
        <v>31</v>
      </c>
      <c r="J2187" s="24">
        <v>90</v>
      </c>
      <c r="K2187" s="24">
        <v>23</v>
      </c>
      <c r="L2187" s="24">
        <v>67</v>
      </c>
    </row>
    <row r="2188" spans="1:12" s="97" customFormat="1" ht="15.75" customHeight="1">
      <c r="A2188" s="32">
        <v>20</v>
      </c>
      <c r="B2188" s="33">
        <v>90</v>
      </c>
      <c r="C2188" s="34">
        <v>50</v>
      </c>
      <c r="D2188" s="34">
        <v>40</v>
      </c>
      <c r="E2188" s="35">
        <v>55</v>
      </c>
      <c r="F2188" s="33">
        <v>102</v>
      </c>
      <c r="G2188" s="34">
        <v>54</v>
      </c>
      <c r="H2188" s="34">
        <v>48</v>
      </c>
      <c r="I2188" s="35">
        <v>90</v>
      </c>
      <c r="J2188" s="33">
        <v>21</v>
      </c>
      <c r="K2188" s="34">
        <v>9</v>
      </c>
      <c r="L2188" s="34">
        <v>12</v>
      </c>
    </row>
    <row r="2189" spans="1:12" s="97" customFormat="1" ht="15.75" customHeight="1">
      <c r="A2189" s="32">
        <v>21</v>
      </c>
      <c r="B2189" s="33">
        <v>107</v>
      </c>
      <c r="C2189" s="34">
        <v>54</v>
      </c>
      <c r="D2189" s="34">
        <v>53</v>
      </c>
      <c r="E2189" s="35">
        <v>56</v>
      </c>
      <c r="F2189" s="33">
        <v>110</v>
      </c>
      <c r="G2189" s="34">
        <v>50</v>
      </c>
      <c r="H2189" s="34">
        <v>60</v>
      </c>
      <c r="I2189" s="35">
        <v>91</v>
      </c>
      <c r="J2189" s="33">
        <v>22</v>
      </c>
      <c r="K2189" s="34">
        <v>5</v>
      </c>
      <c r="L2189" s="34">
        <v>17</v>
      </c>
    </row>
    <row r="2190" spans="1:12" s="97" customFormat="1" ht="15.75" customHeight="1">
      <c r="A2190" s="32">
        <v>22</v>
      </c>
      <c r="B2190" s="33">
        <v>90</v>
      </c>
      <c r="C2190" s="34">
        <v>42</v>
      </c>
      <c r="D2190" s="34">
        <v>48</v>
      </c>
      <c r="E2190" s="35">
        <v>57</v>
      </c>
      <c r="F2190" s="33">
        <v>113</v>
      </c>
      <c r="G2190" s="34">
        <v>58</v>
      </c>
      <c r="H2190" s="34">
        <v>55</v>
      </c>
      <c r="I2190" s="35">
        <v>92</v>
      </c>
      <c r="J2190" s="33">
        <v>18</v>
      </c>
      <c r="K2190" s="34">
        <v>5</v>
      </c>
      <c r="L2190" s="34">
        <v>13</v>
      </c>
    </row>
    <row r="2191" spans="1:12" s="97" customFormat="1" ht="15.75" customHeight="1">
      <c r="A2191" s="32">
        <v>23</v>
      </c>
      <c r="B2191" s="33">
        <v>121</v>
      </c>
      <c r="C2191" s="34">
        <v>63</v>
      </c>
      <c r="D2191" s="34">
        <v>58</v>
      </c>
      <c r="E2191" s="35">
        <v>58</v>
      </c>
      <c r="F2191" s="33">
        <v>104</v>
      </c>
      <c r="G2191" s="34">
        <v>54</v>
      </c>
      <c r="H2191" s="34">
        <v>50</v>
      </c>
      <c r="I2191" s="35">
        <v>93</v>
      </c>
      <c r="J2191" s="33">
        <v>16</v>
      </c>
      <c r="K2191" s="34">
        <v>3</v>
      </c>
      <c r="L2191" s="34">
        <v>13</v>
      </c>
    </row>
    <row r="2192" spans="1:12" s="97" customFormat="1" ht="18" customHeight="1">
      <c r="A2192" s="40">
        <v>24</v>
      </c>
      <c r="B2192" s="44">
        <v>133</v>
      </c>
      <c r="C2192" s="42">
        <v>71</v>
      </c>
      <c r="D2192" s="42">
        <v>62</v>
      </c>
      <c r="E2192" s="43">
        <v>59</v>
      </c>
      <c r="F2192" s="44">
        <v>113</v>
      </c>
      <c r="G2192" s="42">
        <v>54</v>
      </c>
      <c r="H2192" s="42">
        <v>59</v>
      </c>
      <c r="I2192" s="43">
        <v>94</v>
      </c>
      <c r="J2192" s="44">
        <v>13</v>
      </c>
      <c r="K2192" s="42">
        <v>1</v>
      </c>
      <c r="L2192" s="42">
        <v>12</v>
      </c>
    </row>
    <row r="2193" spans="1:13" s="31" customFormat="1" ht="25.5" customHeight="1">
      <c r="A2193" s="23" t="s">
        <v>32</v>
      </c>
      <c r="B2193" s="24">
        <v>629</v>
      </c>
      <c r="C2193" s="24">
        <v>290</v>
      </c>
      <c r="D2193" s="24">
        <v>339</v>
      </c>
      <c r="E2193" s="25" t="s">
        <v>33</v>
      </c>
      <c r="F2193" s="24">
        <v>545</v>
      </c>
      <c r="G2193" s="24">
        <v>271</v>
      </c>
      <c r="H2193" s="24">
        <v>274</v>
      </c>
      <c r="I2193" s="64" t="s">
        <v>34</v>
      </c>
      <c r="J2193" s="24">
        <v>28</v>
      </c>
      <c r="K2193" s="24">
        <v>5</v>
      </c>
      <c r="L2193" s="24">
        <v>23</v>
      </c>
    </row>
    <row r="2194" spans="1:13" s="97" customFormat="1" ht="15.75" customHeight="1">
      <c r="A2194" s="32">
        <v>25</v>
      </c>
      <c r="B2194" s="33">
        <v>143</v>
      </c>
      <c r="C2194" s="34">
        <v>60</v>
      </c>
      <c r="D2194" s="34">
        <v>83</v>
      </c>
      <c r="E2194" s="35">
        <v>60</v>
      </c>
      <c r="F2194" s="33">
        <v>119</v>
      </c>
      <c r="G2194" s="34">
        <v>70</v>
      </c>
      <c r="H2194" s="34">
        <v>49</v>
      </c>
      <c r="I2194" s="35">
        <v>95</v>
      </c>
      <c r="J2194" s="33">
        <v>8</v>
      </c>
      <c r="K2194" s="34">
        <v>0</v>
      </c>
      <c r="L2194" s="34">
        <v>8</v>
      </c>
    </row>
    <row r="2195" spans="1:13" s="97" customFormat="1" ht="15.75" customHeight="1">
      <c r="A2195" s="32">
        <v>26</v>
      </c>
      <c r="B2195" s="33">
        <v>117</v>
      </c>
      <c r="C2195" s="34">
        <v>54</v>
      </c>
      <c r="D2195" s="34">
        <v>63</v>
      </c>
      <c r="E2195" s="35">
        <v>61</v>
      </c>
      <c r="F2195" s="33">
        <v>106</v>
      </c>
      <c r="G2195" s="34">
        <v>56</v>
      </c>
      <c r="H2195" s="34">
        <v>50</v>
      </c>
      <c r="I2195" s="35">
        <v>96</v>
      </c>
      <c r="J2195" s="33">
        <v>5</v>
      </c>
      <c r="K2195" s="34">
        <v>2</v>
      </c>
      <c r="L2195" s="34">
        <v>3</v>
      </c>
    </row>
    <row r="2196" spans="1:13" s="97" customFormat="1" ht="15.75" customHeight="1">
      <c r="A2196" s="32">
        <v>27</v>
      </c>
      <c r="B2196" s="33">
        <v>124</v>
      </c>
      <c r="C2196" s="34">
        <v>61</v>
      </c>
      <c r="D2196" s="34">
        <v>63</v>
      </c>
      <c r="E2196" s="35">
        <v>62</v>
      </c>
      <c r="F2196" s="33">
        <v>100</v>
      </c>
      <c r="G2196" s="34">
        <v>47</v>
      </c>
      <c r="H2196" s="34">
        <v>53</v>
      </c>
      <c r="I2196" s="35">
        <v>97</v>
      </c>
      <c r="J2196" s="33">
        <v>5</v>
      </c>
      <c r="K2196" s="34">
        <v>2</v>
      </c>
      <c r="L2196" s="34">
        <v>3</v>
      </c>
    </row>
    <row r="2197" spans="1:13" s="97" customFormat="1" ht="15.75" customHeight="1">
      <c r="A2197" s="32">
        <v>28</v>
      </c>
      <c r="B2197" s="33">
        <v>124</v>
      </c>
      <c r="C2197" s="34">
        <v>56</v>
      </c>
      <c r="D2197" s="34">
        <v>68</v>
      </c>
      <c r="E2197" s="35">
        <v>63</v>
      </c>
      <c r="F2197" s="33">
        <v>103</v>
      </c>
      <c r="G2197" s="34">
        <v>51</v>
      </c>
      <c r="H2197" s="34">
        <v>52</v>
      </c>
      <c r="I2197" s="35">
        <v>98</v>
      </c>
      <c r="J2197" s="33">
        <v>4</v>
      </c>
      <c r="K2197" s="34">
        <v>1</v>
      </c>
      <c r="L2197" s="34">
        <v>3</v>
      </c>
    </row>
    <row r="2198" spans="1:13" s="97" customFormat="1" ht="18" customHeight="1">
      <c r="A2198" s="40">
        <v>29</v>
      </c>
      <c r="B2198" s="44">
        <v>121</v>
      </c>
      <c r="C2198" s="42">
        <v>59</v>
      </c>
      <c r="D2198" s="42">
        <v>62</v>
      </c>
      <c r="E2198" s="43">
        <v>64</v>
      </c>
      <c r="F2198" s="44">
        <v>117</v>
      </c>
      <c r="G2198" s="42">
        <v>47</v>
      </c>
      <c r="H2198" s="42">
        <v>70</v>
      </c>
      <c r="I2198" s="35">
        <v>99</v>
      </c>
      <c r="J2198" s="33">
        <v>4</v>
      </c>
      <c r="K2198" s="34">
        <v>0</v>
      </c>
      <c r="L2198" s="34">
        <v>4</v>
      </c>
    </row>
    <row r="2199" spans="1:13" s="31" customFormat="1" ht="25.5" customHeight="1">
      <c r="A2199" s="23" t="s">
        <v>35</v>
      </c>
      <c r="B2199" s="24">
        <v>669</v>
      </c>
      <c r="C2199" s="24">
        <v>327</v>
      </c>
      <c r="D2199" s="24">
        <v>342</v>
      </c>
      <c r="E2199" s="25" t="s">
        <v>36</v>
      </c>
      <c r="F2199" s="24">
        <v>723</v>
      </c>
      <c r="G2199" s="24">
        <v>350</v>
      </c>
      <c r="H2199" s="24">
        <v>373</v>
      </c>
      <c r="I2199" s="68">
        <v>100</v>
      </c>
      <c r="J2199" s="69">
        <v>0</v>
      </c>
      <c r="K2199" s="70">
        <v>0</v>
      </c>
      <c r="L2199" s="70">
        <v>0</v>
      </c>
    </row>
    <row r="2200" spans="1:13" s="97" customFormat="1" ht="15.75" customHeight="1">
      <c r="A2200" s="32">
        <v>30</v>
      </c>
      <c r="B2200" s="33">
        <v>122</v>
      </c>
      <c r="C2200" s="34">
        <v>62</v>
      </c>
      <c r="D2200" s="34">
        <v>60</v>
      </c>
      <c r="E2200" s="35">
        <v>65</v>
      </c>
      <c r="F2200" s="33">
        <v>119</v>
      </c>
      <c r="G2200" s="34">
        <v>56</v>
      </c>
      <c r="H2200" s="34">
        <v>63</v>
      </c>
      <c r="I2200" s="35">
        <v>101</v>
      </c>
      <c r="J2200" s="33">
        <v>1</v>
      </c>
      <c r="K2200" s="34">
        <v>0</v>
      </c>
      <c r="L2200" s="34">
        <v>1</v>
      </c>
    </row>
    <row r="2201" spans="1:13" s="97" customFormat="1" ht="15.75" customHeight="1">
      <c r="A2201" s="32">
        <v>31</v>
      </c>
      <c r="B2201" s="33">
        <v>120</v>
      </c>
      <c r="C2201" s="34">
        <v>58</v>
      </c>
      <c r="D2201" s="34">
        <v>62</v>
      </c>
      <c r="E2201" s="35">
        <v>66</v>
      </c>
      <c r="F2201" s="33">
        <v>143</v>
      </c>
      <c r="G2201" s="34">
        <v>75</v>
      </c>
      <c r="H2201" s="34">
        <v>68</v>
      </c>
      <c r="I2201" s="35">
        <v>102</v>
      </c>
      <c r="J2201" s="33">
        <v>1</v>
      </c>
      <c r="K2201" s="34">
        <v>0</v>
      </c>
      <c r="L2201" s="34">
        <v>1</v>
      </c>
    </row>
    <row r="2202" spans="1:13" s="97" customFormat="1" ht="15.75" customHeight="1">
      <c r="A2202" s="32">
        <v>32</v>
      </c>
      <c r="B2202" s="33">
        <v>139</v>
      </c>
      <c r="C2202" s="34">
        <v>72</v>
      </c>
      <c r="D2202" s="34">
        <v>67</v>
      </c>
      <c r="E2202" s="35">
        <v>67</v>
      </c>
      <c r="F2202" s="33">
        <v>151</v>
      </c>
      <c r="G2202" s="34">
        <v>69</v>
      </c>
      <c r="H2202" s="34">
        <v>82</v>
      </c>
      <c r="I2202" s="35">
        <v>103</v>
      </c>
      <c r="J2202" s="33">
        <v>0</v>
      </c>
      <c r="K2202" s="34">
        <v>0</v>
      </c>
      <c r="L2202" s="34">
        <v>0</v>
      </c>
    </row>
    <row r="2203" spans="1:13" s="97" customFormat="1" ht="15.75" customHeight="1">
      <c r="A2203" s="32">
        <v>33</v>
      </c>
      <c r="B2203" s="33">
        <v>153</v>
      </c>
      <c r="C2203" s="34">
        <v>67</v>
      </c>
      <c r="D2203" s="34">
        <v>86</v>
      </c>
      <c r="E2203" s="35">
        <v>68</v>
      </c>
      <c r="F2203" s="33">
        <v>160</v>
      </c>
      <c r="G2203" s="34">
        <v>81</v>
      </c>
      <c r="H2203" s="34">
        <v>79</v>
      </c>
      <c r="I2203" s="72" t="s">
        <v>37</v>
      </c>
      <c r="J2203" s="44">
        <v>0</v>
      </c>
      <c r="K2203" s="42">
        <v>0</v>
      </c>
      <c r="L2203" s="42">
        <v>0</v>
      </c>
    </row>
    <row r="2204" spans="1:13" s="97" customFormat="1" ht="21" customHeight="1" thickBot="1">
      <c r="A2204" s="74">
        <v>34</v>
      </c>
      <c r="B2204" s="33">
        <v>135</v>
      </c>
      <c r="C2204" s="34">
        <v>68</v>
      </c>
      <c r="D2204" s="34">
        <v>67</v>
      </c>
      <c r="E2204" s="35">
        <v>69</v>
      </c>
      <c r="F2204" s="33">
        <v>150</v>
      </c>
      <c r="G2204" s="34">
        <v>69</v>
      </c>
      <c r="H2204" s="34">
        <v>81</v>
      </c>
      <c r="I2204" s="75" t="s">
        <v>8</v>
      </c>
      <c r="J2204" s="69">
        <v>10153</v>
      </c>
      <c r="K2204" s="69">
        <v>5012</v>
      </c>
      <c r="L2204" s="69">
        <v>5141</v>
      </c>
    </row>
    <row r="2205" spans="1:13" s="106" customFormat="1" ht="24" customHeight="1" thickTop="1" thickBot="1">
      <c r="A2205" s="81" t="s">
        <v>38</v>
      </c>
      <c r="B2205" s="82">
        <v>1426</v>
      </c>
      <c r="C2205" s="83">
        <v>735</v>
      </c>
      <c r="D2205" s="83">
        <v>691</v>
      </c>
      <c r="E2205" s="84" t="s">
        <v>39</v>
      </c>
      <c r="F2205" s="83">
        <v>6341</v>
      </c>
      <c r="G2205" s="83">
        <v>3224</v>
      </c>
      <c r="H2205" s="83">
        <v>3117</v>
      </c>
      <c r="I2205" s="85" t="s">
        <v>40</v>
      </c>
      <c r="J2205" s="83">
        <v>2386</v>
      </c>
      <c r="K2205" s="83">
        <v>1053</v>
      </c>
      <c r="L2205" s="83">
        <v>1333</v>
      </c>
    </row>
    <row r="2206" spans="1:13" s="13" customFormat="1" ht="24" customHeight="1" thickBot="1">
      <c r="A2206" s="1"/>
      <c r="B2206" s="2" t="s">
        <v>221</v>
      </c>
      <c r="C2206" s="3"/>
      <c r="D2206" s="4"/>
      <c r="E2206" s="5"/>
      <c r="F2206" s="6"/>
      <c r="G2206" s="96" t="s">
        <v>238</v>
      </c>
      <c r="H2206" s="6"/>
      <c r="I2206" s="5"/>
      <c r="J2206" s="6"/>
      <c r="K2206" s="107" t="s">
        <v>246</v>
      </c>
      <c r="L2206" s="9"/>
      <c r="M2206" s="97" t="e">
        <v>#REF!</v>
      </c>
    </row>
    <row r="2207" spans="1:13" s="22" customFormat="1" ht="21" customHeight="1">
      <c r="A2207" s="14" t="s">
        <v>4</v>
      </c>
      <c r="B2207" s="15" t="s">
        <v>5</v>
      </c>
      <c r="C2207" s="15" t="s">
        <v>6</v>
      </c>
      <c r="D2207" s="16" t="s">
        <v>7</v>
      </c>
      <c r="E2207" s="14" t="s">
        <v>4</v>
      </c>
      <c r="F2207" s="15" t="s">
        <v>5</v>
      </c>
      <c r="G2207" s="15" t="s">
        <v>6</v>
      </c>
      <c r="H2207" s="16" t="s">
        <v>7</v>
      </c>
      <c r="I2207" s="14" t="s">
        <v>4</v>
      </c>
      <c r="J2207" s="15" t="s">
        <v>5</v>
      </c>
      <c r="K2207" s="15" t="s">
        <v>6</v>
      </c>
      <c r="L2207" s="17" t="s">
        <v>7</v>
      </c>
    </row>
    <row r="2208" spans="1:13" s="31" customFormat="1" ht="25.5" customHeight="1">
      <c r="A2208" s="23" t="s">
        <v>9</v>
      </c>
      <c r="B2208" s="24">
        <v>11</v>
      </c>
      <c r="C2208" s="24">
        <v>5</v>
      </c>
      <c r="D2208" s="24">
        <v>6</v>
      </c>
      <c r="E2208" s="25" t="s">
        <v>10</v>
      </c>
      <c r="F2208" s="24">
        <v>30</v>
      </c>
      <c r="G2208" s="24">
        <v>15</v>
      </c>
      <c r="H2208" s="24">
        <v>15</v>
      </c>
      <c r="I2208" s="25" t="s">
        <v>11</v>
      </c>
      <c r="J2208" s="24">
        <v>20</v>
      </c>
      <c r="K2208" s="24">
        <v>10</v>
      </c>
      <c r="L2208" s="24">
        <v>10</v>
      </c>
    </row>
    <row r="2209" spans="1:12" s="97" customFormat="1" ht="15.75" customHeight="1">
      <c r="A2209" s="32">
        <v>0</v>
      </c>
      <c r="B2209" s="33">
        <v>3</v>
      </c>
      <c r="C2209" s="34">
        <v>1</v>
      </c>
      <c r="D2209" s="34">
        <v>2</v>
      </c>
      <c r="E2209" s="35">
        <v>35</v>
      </c>
      <c r="F2209" s="33">
        <v>1</v>
      </c>
      <c r="G2209" s="34">
        <v>1</v>
      </c>
      <c r="H2209" s="34">
        <v>0</v>
      </c>
      <c r="I2209" s="35">
        <v>70</v>
      </c>
      <c r="J2209" s="33">
        <v>5</v>
      </c>
      <c r="K2209" s="34">
        <v>4</v>
      </c>
      <c r="L2209" s="34">
        <v>1</v>
      </c>
    </row>
    <row r="2210" spans="1:12" s="97" customFormat="1" ht="15.75" customHeight="1">
      <c r="A2210" s="32">
        <v>1</v>
      </c>
      <c r="B2210" s="33">
        <v>2</v>
      </c>
      <c r="C2210" s="34">
        <v>1</v>
      </c>
      <c r="D2210" s="34">
        <v>1</v>
      </c>
      <c r="E2210" s="35">
        <v>36</v>
      </c>
      <c r="F2210" s="33">
        <v>7</v>
      </c>
      <c r="G2210" s="34">
        <v>4</v>
      </c>
      <c r="H2210" s="34">
        <v>3</v>
      </c>
      <c r="I2210" s="35">
        <v>71</v>
      </c>
      <c r="J2210" s="33">
        <v>2</v>
      </c>
      <c r="K2210" s="34">
        <v>0</v>
      </c>
      <c r="L2210" s="34">
        <v>2</v>
      </c>
    </row>
    <row r="2211" spans="1:12" s="97" customFormat="1" ht="15.75" customHeight="1">
      <c r="A2211" s="32">
        <v>2</v>
      </c>
      <c r="B2211" s="33">
        <v>0</v>
      </c>
      <c r="C2211" s="34">
        <v>0</v>
      </c>
      <c r="D2211" s="34">
        <v>0</v>
      </c>
      <c r="E2211" s="35">
        <v>37</v>
      </c>
      <c r="F2211" s="33">
        <v>6</v>
      </c>
      <c r="G2211" s="34">
        <v>4</v>
      </c>
      <c r="H2211" s="34">
        <v>2</v>
      </c>
      <c r="I2211" s="35">
        <v>72</v>
      </c>
      <c r="J2211" s="33">
        <v>5</v>
      </c>
      <c r="K2211" s="34">
        <v>3</v>
      </c>
      <c r="L2211" s="34">
        <v>2</v>
      </c>
    </row>
    <row r="2212" spans="1:12" s="97" customFormat="1" ht="15.75" customHeight="1">
      <c r="A2212" s="32">
        <v>3</v>
      </c>
      <c r="B2212" s="33">
        <v>3</v>
      </c>
      <c r="C2212" s="34">
        <v>2</v>
      </c>
      <c r="D2212" s="34">
        <v>1</v>
      </c>
      <c r="E2212" s="35">
        <v>38</v>
      </c>
      <c r="F2212" s="33">
        <v>8</v>
      </c>
      <c r="G2212" s="34">
        <v>3</v>
      </c>
      <c r="H2212" s="34">
        <v>5</v>
      </c>
      <c r="I2212" s="35">
        <v>73</v>
      </c>
      <c r="J2212" s="33">
        <v>4</v>
      </c>
      <c r="K2212" s="34">
        <v>2</v>
      </c>
      <c r="L2212" s="34">
        <v>2</v>
      </c>
    </row>
    <row r="2213" spans="1:12" s="97" customFormat="1" ht="18" customHeight="1">
      <c r="A2213" s="40">
        <v>4</v>
      </c>
      <c r="B2213" s="41">
        <v>3</v>
      </c>
      <c r="C2213" s="42">
        <v>1</v>
      </c>
      <c r="D2213" s="42">
        <v>2</v>
      </c>
      <c r="E2213" s="43">
        <v>39</v>
      </c>
      <c r="F2213" s="44">
        <v>8</v>
      </c>
      <c r="G2213" s="42">
        <v>3</v>
      </c>
      <c r="H2213" s="42">
        <v>5</v>
      </c>
      <c r="I2213" s="43">
        <v>74</v>
      </c>
      <c r="J2213" s="44">
        <v>4</v>
      </c>
      <c r="K2213" s="42">
        <v>1</v>
      </c>
      <c r="L2213" s="42">
        <v>3</v>
      </c>
    </row>
    <row r="2214" spans="1:12" s="31" customFormat="1" ht="25.5" customHeight="1">
      <c r="A2214" s="23" t="s">
        <v>13</v>
      </c>
      <c r="B2214" s="24">
        <v>13</v>
      </c>
      <c r="C2214" s="24">
        <v>5</v>
      </c>
      <c r="D2214" s="24">
        <v>8</v>
      </c>
      <c r="E2214" s="25" t="s">
        <v>14</v>
      </c>
      <c r="F2214" s="24">
        <v>28</v>
      </c>
      <c r="G2214" s="24">
        <v>13</v>
      </c>
      <c r="H2214" s="24">
        <v>15</v>
      </c>
      <c r="I2214" s="25" t="s">
        <v>15</v>
      </c>
      <c r="J2214" s="24">
        <v>17</v>
      </c>
      <c r="K2214" s="24">
        <v>12</v>
      </c>
      <c r="L2214" s="24">
        <v>5</v>
      </c>
    </row>
    <row r="2215" spans="1:12" s="97" customFormat="1" ht="15.75" customHeight="1">
      <c r="A2215" s="32">
        <v>5</v>
      </c>
      <c r="B2215" s="33">
        <v>4</v>
      </c>
      <c r="C2215" s="34">
        <v>1</v>
      </c>
      <c r="D2215" s="34">
        <v>3</v>
      </c>
      <c r="E2215" s="35">
        <v>40</v>
      </c>
      <c r="F2215" s="33">
        <v>6</v>
      </c>
      <c r="G2215" s="34">
        <v>4</v>
      </c>
      <c r="H2215" s="34">
        <v>2</v>
      </c>
      <c r="I2215" s="35">
        <v>75</v>
      </c>
      <c r="J2215" s="33">
        <v>6</v>
      </c>
      <c r="K2215" s="34">
        <v>4</v>
      </c>
      <c r="L2215" s="34">
        <v>2</v>
      </c>
    </row>
    <row r="2216" spans="1:12" s="97" customFormat="1" ht="15.75" customHeight="1">
      <c r="A2216" s="32">
        <v>6</v>
      </c>
      <c r="B2216" s="33">
        <v>3</v>
      </c>
      <c r="C2216" s="34">
        <v>1</v>
      </c>
      <c r="D2216" s="34">
        <v>2</v>
      </c>
      <c r="E2216" s="35">
        <v>41</v>
      </c>
      <c r="F2216" s="33">
        <v>9</v>
      </c>
      <c r="G2216" s="34">
        <v>2</v>
      </c>
      <c r="H2216" s="34">
        <v>7</v>
      </c>
      <c r="I2216" s="35">
        <v>76</v>
      </c>
      <c r="J2216" s="33">
        <v>3</v>
      </c>
      <c r="K2216" s="34">
        <v>2</v>
      </c>
      <c r="L2216" s="34">
        <v>1</v>
      </c>
    </row>
    <row r="2217" spans="1:12" s="97" customFormat="1" ht="15.75" customHeight="1">
      <c r="A2217" s="32">
        <v>7</v>
      </c>
      <c r="B2217" s="33">
        <v>2</v>
      </c>
      <c r="C2217" s="34">
        <v>1</v>
      </c>
      <c r="D2217" s="34">
        <v>1</v>
      </c>
      <c r="E2217" s="35">
        <v>42</v>
      </c>
      <c r="F2217" s="33">
        <v>1</v>
      </c>
      <c r="G2217" s="34">
        <v>1</v>
      </c>
      <c r="H2217" s="34">
        <v>0</v>
      </c>
      <c r="I2217" s="35">
        <v>77</v>
      </c>
      <c r="J2217" s="33">
        <v>4</v>
      </c>
      <c r="K2217" s="34">
        <v>4</v>
      </c>
      <c r="L2217" s="34">
        <v>0</v>
      </c>
    </row>
    <row r="2218" spans="1:12" s="97" customFormat="1" ht="15.75" customHeight="1">
      <c r="A2218" s="32">
        <v>8</v>
      </c>
      <c r="B2218" s="33">
        <v>2</v>
      </c>
      <c r="C2218" s="34">
        <v>2</v>
      </c>
      <c r="D2218" s="34">
        <v>0</v>
      </c>
      <c r="E2218" s="35">
        <v>43</v>
      </c>
      <c r="F2218" s="33">
        <v>7</v>
      </c>
      <c r="G2218" s="34">
        <v>4</v>
      </c>
      <c r="H2218" s="34">
        <v>3</v>
      </c>
      <c r="I2218" s="35">
        <v>78</v>
      </c>
      <c r="J2218" s="33">
        <v>4</v>
      </c>
      <c r="K2218" s="34">
        <v>2</v>
      </c>
      <c r="L2218" s="34">
        <v>2</v>
      </c>
    </row>
    <row r="2219" spans="1:12" s="97" customFormat="1" ht="18" customHeight="1">
      <c r="A2219" s="40">
        <v>9</v>
      </c>
      <c r="B2219" s="44">
        <v>2</v>
      </c>
      <c r="C2219" s="42">
        <v>0</v>
      </c>
      <c r="D2219" s="42">
        <v>2</v>
      </c>
      <c r="E2219" s="43">
        <v>44</v>
      </c>
      <c r="F2219" s="44">
        <v>5</v>
      </c>
      <c r="G2219" s="42">
        <v>2</v>
      </c>
      <c r="H2219" s="42">
        <v>3</v>
      </c>
      <c r="I2219" s="43">
        <v>79</v>
      </c>
      <c r="J2219" s="44">
        <v>0</v>
      </c>
      <c r="K2219" s="42">
        <v>0</v>
      </c>
      <c r="L2219" s="42">
        <v>0</v>
      </c>
    </row>
    <row r="2220" spans="1:12" s="31" customFormat="1" ht="25.5" customHeight="1">
      <c r="A2220" s="23" t="s">
        <v>23</v>
      </c>
      <c r="B2220" s="24">
        <v>19</v>
      </c>
      <c r="C2220" s="24">
        <v>6</v>
      </c>
      <c r="D2220" s="24">
        <v>13</v>
      </c>
      <c r="E2220" s="25" t="s">
        <v>24</v>
      </c>
      <c r="F2220" s="24">
        <v>32</v>
      </c>
      <c r="G2220" s="24">
        <v>18</v>
      </c>
      <c r="H2220" s="24">
        <v>14</v>
      </c>
      <c r="I2220" s="25" t="s">
        <v>25</v>
      </c>
      <c r="J2220" s="24">
        <v>7</v>
      </c>
      <c r="K2220" s="24">
        <v>4</v>
      </c>
      <c r="L2220" s="24">
        <v>3</v>
      </c>
    </row>
    <row r="2221" spans="1:12" s="97" customFormat="1" ht="15.75" customHeight="1">
      <c r="A2221" s="32">
        <v>10</v>
      </c>
      <c r="B2221" s="33">
        <v>3</v>
      </c>
      <c r="C2221" s="34">
        <v>1</v>
      </c>
      <c r="D2221" s="34">
        <v>2</v>
      </c>
      <c r="E2221" s="35">
        <v>45</v>
      </c>
      <c r="F2221" s="33">
        <v>6</v>
      </c>
      <c r="G2221" s="34">
        <v>4</v>
      </c>
      <c r="H2221" s="34">
        <v>2</v>
      </c>
      <c r="I2221" s="35">
        <v>80</v>
      </c>
      <c r="J2221" s="33">
        <v>1</v>
      </c>
      <c r="K2221" s="34">
        <v>0</v>
      </c>
      <c r="L2221" s="34">
        <v>1</v>
      </c>
    </row>
    <row r="2222" spans="1:12" s="97" customFormat="1" ht="15.75" customHeight="1">
      <c r="A2222" s="32">
        <v>11</v>
      </c>
      <c r="B2222" s="33">
        <v>6</v>
      </c>
      <c r="C2222" s="34">
        <v>2</v>
      </c>
      <c r="D2222" s="34">
        <v>4</v>
      </c>
      <c r="E2222" s="35">
        <v>46</v>
      </c>
      <c r="F2222" s="33">
        <v>5</v>
      </c>
      <c r="G2222" s="34">
        <v>1</v>
      </c>
      <c r="H2222" s="34">
        <v>4</v>
      </c>
      <c r="I2222" s="35">
        <v>81</v>
      </c>
      <c r="J2222" s="33">
        <v>2</v>
      </c>
      <c r="K2222" s="34">
        <v>1</v>
      </c>
      <c r="L2222" s="34">
        <v>1</v>
      </c>
    </row>
    <row r="2223" spans="1:12" s="97" customFormat="1" ht="15.75" customHeight="1">
      <c r="A2223" s="32">
        <v>12</v>
      </c>
      <c r="B2223" s="33">
        <v>2</v>
      </c>
      <c r="C2223" s="34">
        <v>0</v>
      </c>
      <c r="D2223" s="34">
        <v>2</v>
      </c>
      <c r="E2223" s="35">
        <v>47</v>
      </c>
      <c r="F2223" s="33">
        <v>5</v>
      </c>
      <c r="G2223" s="34">
        <v>3</v>
      </c>
      <c r="H2223" s="34">
        <v>2</v>
      </c>
      <c r="I2223" s="35">
        <v>82</v>
      </c>
      <c r="J2223" s="33">
        <v>0</v>
      </c>
      <c r="K2223" s="34">
        <v>0</v>
      </c>
      <c r="L2223" s="34">
        <v>0</v>
      </c>
    </row>
    <row r="2224" spans="1:12" s="97" customFormat="1" ht="15.75" customHeight="1">
      <c r="A2224" s="32">
        <v>13</v>
      </c>
      <c r="B2224" s="33">
        <v>2</v>
      </c>
      <c r="C2224" s="34">
        <v>0</v>
      </c>
      <c r="D2224" s="34">
        <v>2</v>
      </c>
      <c r="E2224" s="35">
        <v>48</v>
      </c>
      <c r="F2224" s="33">
        <v>8</v>
      </c>
      <c r="G2224" s="34">
        <v>5</v>
      </c>
      <c r="H2224" s="34">
        <v>3</v>
      </c>
      <c r="I2224" s="35">
        <v>83</v>
      </c>
      <c r="J2224" s="33">
        <v>2</v>
      </c>
      <c r="K2224" s="34">
        <v>2</v>
      </c>
      <c r="L2224" s="34">
        <v>0</v>
      </c>
    </row>
    <row r="2225" spans="1:12" s="97" customFormat="1" ht="18" customHeight="1">
      <c r="A2225" s="40">
        <v>14</v>
      </c>
      <c r="B2225" s="44">
        <v>6</v>
      </c>
      <c r="C2225" s="42">
        <v>3</v>
      </c>
      <c r="D2225" s="42">
        <v>3</v>
      </c>
      <c r="E2225" s="43">
        <v>49</v>
      </c>
      <c r="F2225" s="44">
        <v>8</v>
      </c>
      <c r="G2225" s="42">
        <v>5</v>
      </c>
      <c r="H2225" s="42">
        <v>3</v>
      </c>
      <c r="I2225" s="43">
        <v>84</v>
      </c>
      <c r="J2225" s="44">
        <v>2</v>
      </c>
      <c r="K2225" s="42">
        <v>1</v>
      </c>
      <c r="L2225" s="42">
        <v>1</v>
      </c>
    </row>
    <row r="2226" spans="1:12" s="31" customFormat="1" ht="25.5" customHeight="1">
      <c r="A2226" s="23" t="s">
        <v>26</v>
      </c>
      <c r="B2226" s="24">
        <v>22</v>
      </c>
      <c r="C2226" s="24">
        <v>9</v>
      </c>
      <c r="D2226" s="24">
        <v>13</v>
      </c>
      <c r="E2226" s="25" t="s">
        <v>27</v>
      </c>
      <c r="F2226" s="24">
        <v>37</v>
      </c>
      <c r="G2226" s="24">
        <v>17</v>
      </c>
      <c r="H2226" s="24">
        <v>20</v>
      </c>
      <c r="I2226" s="25" t="s">
        <v>28</v>
      </c>
      <c r="J2226" s="24">
        <v>8</v>
      </c>
      <c r="K2226" s="24">
        <v>2</v>
      </c>
      <c r="L2226" s="24">
        <v>6</v>
      </c>
    </row>
    <row r="2227" spans="1:12" s="97" customFormat="1" ht="15.75" customHeight="1">
      <c r="A2227" s="32">
        <v>15</v>
      </c>
      <c r="B2227" s="33">
        <v>3</v>
      </c>
      <c r="C2227" s="34">
        <v>2</v>
      </c>
      <c r="D2227" s="34">
        <v>1</v>
      </c>
      <c r="E2227" s="35">
        <v>50</v>
      </c>
      <c r="F2227" s="33">
        <v>8</v>
      </c>
      <c r="G2227" s="34">
        <v>4</v>
      </c>
      <c r="H2227" s="34">
        <v>4</v>
      </c>
      <c r="I2227" s="35">
        <v>85</v>
      </c>
      <c r="J2227" s="33">
        <v>1</v>
      </c>
      <c r="K2227" s="34">
        <v>0</v>
      </c>
      <c r="L2227" s="34">
        <v>1</v>
      </c>
    </row>
    <row r="2228" spans="1:12" s="97" customFormat="1" ht="15.75" customHeight="1">
      <c r="A2228" s="32">
        <v>16</v>
      </c>
      <c r="B2228" s="33">
        <v>4</v>
      </c>
      <c r="C2228" s="34">
        <v>2</v>
      </c>
      <c r="D2228" s="34">
        <v>2</v>
      </c>
      <c r="E2228" s="35">
        <v>51</v>
      </c>
      <c r="F2228" s="33">
        <v>6</v>
      </c>
      <c r="G2228" s="34">
        <v>2</v>
      </c>
      <c r="H2228" s="34">
        <v>4</v>
      </c>
      <c r="I2228" s="35">
        <v>86</v>
      </c>
      <c r="J2228" s="33">
        <v>3</v>
      </c>
      <c r="K2228" s="34">
        <v>0</v>
      </c>
      <c r="L2228" s="34">
        <v>3</v>
      </c>
    </row>
    <row r="2229" spans="1:12" s="97" customFormat="1" ht="15.75" customHeight="1">
      <c r="A2229" s="32">
        <v>17</v>
      </c>
      <c r="B2229" s="33">
        <v>7</v>
      </c>
      <c r="C2229" s="34">
        <v>3</v>
      </c>
      <c r="D2229" s="34">
        <v>4</v>
      </c>
      <c r="E2229" s="35">
        <v>52</v>
      </c>
      <c r="F2229" s="33">
        <v>7</v>
      </c>
      <c r="G2229" s="34">
        <v>3</v>
      </c>
      <c r="H2229" s="34">
        <v>4</v>
      </c>
      <c r="I2229" s="35">
        <v>87</v>
      </c>
      <c r="J2229" s="33">
        <v>1</v>
      </c>
      <c r="K2229" s="34">
        <v>1</v>
      </c>
      <c r="L2229" s="34">
        <v>0</v>
      </c>
    </row>
    <row r="2230" spans="1:12" s="97" customFormat="1" ht="15.75" customHeight="1">
      <c r="A2230" s="32">
        <v>18</v>
      </c>
      <c r="B2230" s="33">
        <v>5</v>
      </c>
      <c r="C2230" s="34">
        <v>2</v>
      </c>
      <c r="D2230" s="34">
        <v>3</v>
      </c>
      <c r="E2230" s="35">
        <v>53</v>
      </c>
      <c r="F2230" s="33">
        <v>8</v>
      </c>
      <c r="G2230" s="34">
        <v>4</v>
      </c>
      <c r="H2230" s="34">
        <v>4</v>
      </c>
      <c r="I2230" s="35">
        <v>88</v>
      </c>
      <c r="J2230" s="33">
        <v>2</v>
      </c>
      <c r="K2230" s="34">
        <v>0</v>
      </c>
      <c r="L2230" s="34">
        <v>2</v>
      </c>
    </row>
    <row r="2231" spans="1:12" s="97" customFormat="1" ht="18" customHeight="1">
      <c r="A2231" s="40">
        <v>19</v>
      </c>
      <c r="B2231" s="44">
        <v>3</v>
      </c>
      <c r="C2231" s="42">
        <v>0</v>
      </c>
      <c r="D2231" s="42">
        <v>3</v>
      </c>
      <c r="E2231" s="43">
        <v>54</v>
      </c>
      <c r="F2231" s="44">
        <v>8</v>
      </c>
      <c r="G2231" s="42">
        <v>4</v>
      </c>
      <c r="H2231" s="42">
        <v>4</v>
      </c>
      <c r="I2231" s="43">
        <v>89</v>
      </c>
      <c r="J2231" s="44">
        <v>1</v>
      </c>
      <c r="K2231" s="42">
        <v>1</v>
      </c>
      <c r="L2231" s="42">
        <v>0</v>
      </c>
    </row>
    <row r="2232" spans="1:12" s="31" customFormat="1" ht="25.5" customHeight="1">
      <c r="A2232" s="23" t="s">
        <v>29</v>
      </c>
      <c r="B2232" s="24">
        <v>26</v>
      </c>
      <c r="C2232" s="24">
        <v>9</v>
      </c>
      <c r="D2232" s="24">
        <v>17</v>
      </c>
      <c r="E2232" s="25" t="s">
        <v>30</v>
      </c>
      <c r="F2232" s="24">
        <v>33</v>
      </c>
      <c r="G2232" s="24">
        <v>10</v>
      </c>
      <c r="H2232" s="24">
        <v>23</v>
      </c>
      <c r="I2232" s="25" t="s">
        <v>31</v>
      </c>
      <c r="J2232" s="24">
        <v>0</v>
      </c>
      <c r="K2232" s="24">
        <v>0</v>
      </c>
      <c r="L2232" s="24">
        <v>0</v>
      </c>
    </row>
    <row r="2233" spans="1:12" s="97" customFormat="1" ht="15.75" customHeight="1">
      <c r="A2233" s="32">
        <v>20</v>
      </c>
      <c r="B2233" s="33">
        <v>8</v>
      </c>
      <c r="C2233" s="34">
        <v>2</v>
      </c>
      <c r="D2233" s="34">
        <v>6</v>
      </c>
      <c r="E2233" s="35">
        <v>55</v>
      </c>
      <c r="F2233" s="33">
        <v>3</v>
      </c>
      <c r="G2233" s="34">
        <v>1</v>
      </c>
      <c r="H2233" s="34">
        <v>2</v>
      </c>
      <c r="I2233" s="35">
        <v>90</v>
      </c>
      <c r="J2233" s="33">
        <v>0</v>
      </c>
      <c r="K2233" s="34">
        <v>0</v>
      </c>
      <c r="L2233" s="34">
        <v>0</v>
      </c>
    </row>
    <row r="2234" spans="1:12" s="97" customFormat="1" ht="15.75" customHeight="1">
      <c r="A2234" s="32">
        <v>21</v>
      </c>
      <c r="B2234" s="33">
        <v>6</v>
      </c>
      <c r="C2234" s="34">
        <v>2</v>
      </c>
      <c r="D2234" s="34">
        <v>4</v>
      </c>
      <c r="E2234" s="35">
        <v>56</v>
      </c>
      <c r="F2234" s="33">
        <v>7</v>
      </c>
      <c r="G2234" s="34">
        <v>1</v>
      </c>
      <c r="H2234" s="34">
        <v>6</v>
      </c>
      <c r="I2234" s="35">
        <v>91</v>
      </c>
      <c r="J2234" s="33">
        <v>0</v>
      </c>
      <c r="K2234" s="34">
        <v>0</v>
      </c>
      <c r="L2234" s="34">
        <v>0</v>
      </c>
    </row>
    <row r="2235" spans="1:12" s="97" customFormat="1" ht="15.75" customHeight="1">
      <c r="A2235" s="32">
        <v>22</v>
      </c>
      <c r="B2235" s="33">
        <v>5</v>
      </c>
      <c r="C2235" s="34">
        <v>2</v>
      </c>
      <c r="D2235" s="34">
        <v>3</v>
      </c>
      <c r="E2235" s="35">
        <v>57</v>
      </c>
      <c r="F2235" s="33">
        <v>10</v>
      </c>
      <c r="G2235" s="34">
        <v>5</v>
      </c>
      <c r="H2235" s="34">
        <v>5</v>
      </c>
      <c r="I2235" s="35">
        <v>92</v>
      </c>
      <c r="J2235" s="33">
        <v>0</v>
      </c>
      <c r="K2235" s="34">
        <v>0</v>
      </c>
      <c r="L2235" s="34">
        <v>0</v>
      </c>
    </row>
    <row r="2236" spans="1:12" s="97" customFormat="1" ht="15.75" customHeight="1">
      <c r="A2236" s="32">
        <v>23</v>
      </c>
      <c r="B2236" s="33">
        <v>3</v>
      </c>
      <c r="C2236" s="34">
        <v>1</v>
      </c>
      <c r="D2236" s="34">
        <v>2</v>
      </c>
      <c r="E2236" s="35">
        <v>58</v>
      </c>
      <c r="F2236" s="33">
        <v>7</v>
      </c>
      <c r="G2236" s="34">
        <v>2</v>
      </c>
      <c r="H2236" s="34">
        <v>5</v>
      </c>
      <c r="I2236" s="35">
        <v>93</v>
      </c>
      <c r="J2236" s="33">
        <v>0</v>
      </c>
      <c r="K2236" s="34">
        <v>0</v>
      </c>
      <c r="L2236" s="34">
        <v>0</v>
      </c>
    </row>
    <row r="2237" spans="1:12" s="97" customFormat="1" ht="18" customHeight="1">
      <c r="A2237" s="40">
        <v>24</v>
      </c>
      <c r="B2237" s="44">
        <v>4</v>
      </c>
      <c r="C2237" s="42">
        <v>2</v>
      </c>
      <c r="D2237" s="42">
        <v>2</v>
      </c>
      <c r="E2237" s="43">
        <v>59</v>
      </c>
      <c r="F2237" s="44">
        <v>6</v>
      </c>
      <c r="G2237" s="42">
        <v>1</v>
      </c>
      <c r="H2237" s="42">
        <v>5</v>
      </c>
      <c r="I2237" s="43">
        <v>94</v>
      </c>
      <c r="J2237" s="44">
        <v>0</v>
      </c>
      <c r="K2237" s="42">
        <v>0</v>
      </c>
      <c r="L2237" s="42">
        <v>0</v>
      </c>
    </row>
    <row r="2238" spans="1:12" s="31" customFormat="1" ht="25.5" customHeight="1">
      <c r="A2238" s="23" t="s">
        <v>32</v>
      </c>
      <c r="B2238" s="24">
        <v>20</v>
      </c>
      <c r="C2238" s="24">
        <v>8</v>
      </c>
      <c r="D2238" s="24">
        <v>12</v>
      </c>
      <c r="E2238" s="25" t="s">
        <v>33</v>
      </c>
      <c r="F2238" s="24">
        <v>39</v>
      </c>
      <c r="G2238" s="24">
        <v>24</v>
      </c>
      <c r="H2238" s="24">
        <v>15</v>
      </c>
      <c r="I2238" s="64" t="s">
        <v>34</v>
      </c>
      <c r="J2238" s="24">
        <v>1</v>
      </c>
      <c r="K2238" s="24">
        <v>0</v>
      </c>
      <c r="L2238" s="24">
        <v>1</v>
      </c>
    </row>
    <row r="2239" spans="1:12" s="97" customFormat="1" ht="15.75" customHeight="1">
      <c r="A2239" s="32">
        <v>25</v>
      </c>
      <c r="B2239" s="33">
        <v>3</v>
      </c>
      <c r="C2239" s="34">
        <v>1</v>
      </c>
      <c r="D2239" s="34">
        <v>2</v>
      </c>
      <c r="E2239" s="35">
        <v>60</v>
      </c>
      <c r="F2239" s="33">
        <v>7</v>
      </c>
      <c r="G2239" s="34">
        <v>6</v>
      </c>
      <c r="H2239" s="34">
        <v>1</v>
      </c>
      <c r="I2239" s="35">
        <v>95</v>
      </c>
      <c r="J2239" s="33">
        <v>1</v>
      </c>
      <c r="K2239" s="34">
        <v>0</v>
      </c>
      <c r="L2239" s="34">
        <v>1</v>
      </c>
    </row>
    <row r="2240" spans="1:12" s="97" customFormat="1" ht="15.75" customHeight="1">
      <c r="A2240" s="32">
        <v>26</v>
      </c>
      <c r="B2240" s="33">
        <v>8</v>
      </c>
      <c r="C2240" s="34">
        <v>3</v>
      </c>
      <c r="D2240" s="34">
        <v>5</v>
      </c>
      <c r="E2240" s="35">
        <v>61</v>
      </c>
      <c r="F2240" s="33">
        <v>10</v>
      </c>
      <c r="G2240" s="34">
        <v>5</v>
      </c>
      <c r="H2240" s="34">
        <v>5</v>
      </c>
      <c r="I2240" s="35">
        <v>96</v>
      </c>
      <c r="J2240" s="33">
        <v>0</v>
      </c>
      <c r="K2240" s="34">
        <v>0</v>
      </c>
      <c r="L2240" s="34">
        <v>0</v>
      </c>
    </row>
    <row r="2241" spans="1:13" s="97" customFormat="1" ht="15.75" customHeight="1">
      <c r="A2241" s="32">
        <v>27</v>
      </c>
      <c r="B2241" s="33">
        <v>1</v>
      </c>
      <c r="C2241" s="34">
        <v>0</v>
      </c>
      <c r="D2241" s="34">
        <v>1</v>
      </c>
      <c r="E2241" s="35">
        <v>62</v>
      </c>
      <c r="F2241" s="33">
        <v>13</v>
      </c>
      <c r="G2241" s="34">
        <v>9</v>
      </c>
      <c r="H2241" s="34">
        <v>4</v>
      </c>
      <c r="I2241" s="35">
        <v>97</v>
      </c>
      <c r="J2241" s="33">
        <v>0</v>
      </c>
      <c r="K2241" s="34">
        <v>0</v>
      </c>
      <c r="L2241" s="34">
        <v>0</v>
      </c>
    </row>
    <row r="2242" spans="1:13" s="97" customFormat="1" ht="15.75" customHeight="1">
      <c r="A2242" s="32">
        <v>28</v>
      </c>
      <c r="B2242" s="33">
        <v>2</v>
      </c>
      <c r="C2242" s="34">
        <v>0</v>
      </c>
      <c r="D2242" s="34">
        <v>2</v>
      </c>
      <c r="E2242" s="35">
        <v>63</v>
      </c>
      <c r="F2242" s="33">
        <v>5</v>
      </c>
      <c r="G2242" s="34">
        <v>2</v>
      </c>
      <c r="H2242" s="34">
        <v>3</v>
      </c>
      <c r="I2242" s="35">
        <v>98</v>
      </c>
      <c r="J2242" s="33">
        <v>0</v>
      </c>
      <c r="K2242" s="34">
        <v>0</v>
      </c>
      <c r="L2242" s="34">
        <v>0</v>
      </c>
    </row>
    <row r="2243" spans="1:13" s="97" customFormat="1" ht="18" customHeight="1">
      <c r="A2243" s="40">
        <v>29</v>
      </c>
      <c r="B2243" s="44">
        <v>6</v>
      </c>
      <c r="C2243" s="42">
        <v>4</v>
      </c>
      <c r="D2243" s="42">
        <v>2</v>
      </c>
      <c r="E2243" s="43">
        <v>64</v>
      </c>
      <c r="F2243" s="44">
        <v>4</v>
      </c>
      <c r="G2243" s="42">
        <v>2</v>
      </c>
      <c r="H2243" s="42">
        <v>2</v>
      </c>
      <c r="I2243" s="35">
        <v>99</v>
      </c>
      <c r="J2243" s="33">
        <v>0</v>
      </c>
      <c r="K2243" s="34">
        <v>0</v>
      </c>
      <c r="L2243" s="34">
        <v>0</v>
      </c>
    </row>
    <row r="2244" spans="1:13" s="31" customFormat="1" ht="25.5" customHeight="1">
      <c r="A2244" s="23" t="s">
        <v>35</v>
      </c>
      <c r="B2244" s="24">
        <v>25</v>
      </c>
      <c r="C2244" s="24">
        <v>15</v>
      </c>
      <c r="D2244" s="24">
        <v>10</v>
      </c>
      <c r="E2244" s="25" t="s">
        <v>36</v>
      </c>
      <c r="F2244" s="24">
        <v>50</v>
      </c>
      <c r="G2244" s="24">
        <v>26</v>
      </c>
      <c r="H2244" s="24">
        <v>24</v>
      </c>
      <c r="I2244" s="68">
        <v>100</v>
      </c>
      <c r="J2244" s="69">
        <v>0</v>
      </c>
      <c r="K2244" s="70">
        <v>0</v>
      </c>
      <c r="L2244" s="70">
        <v>0</v>
      </c>
    </row>
    <row r="2245" spans="1:13" s="97" customFormat="1" ht="15.75" customHeight="1">
      <c r="A2245" s="32">
        <v>30</v>
      </c>
      <c r="B2245" s="33">
        <v>6</v>
      </c>
      <c r="C2245" s="34">
        <v>4</v>
      </c>
      <c r="D2245" s="34">
        <v>2</v>
      </c>
      <c r="E2245" s="35">
        <v>65</v>
      </c>
      <c r="F2245" s="33">
        <v>11</v>
      </c>
      <c r="G2245" s="34">
        <v>6</v>
      </c>
      <c r="H2245" s="34">
        <v>5</v>
      </c>
      <c r="I2245" s="35">
        <v>101</v>
      </c>
      <c r="J2245" s="33">
        <v>0</v>
      </c>
      <c r="K2245" s="34">
        <v>0</v>
      </c>
      <c r="L2245" s="34">
        <v>0</v>
      </c>
    </row>
    <row r="2246" spans="1:13" s="97" customFormat="1" ht="15.75" customHeight="1">
      <c r="A2246" s="32">
        <v>31</v>
      </c>
      <c r="B2246" s="33">
        <v>5</v>
      </c>
      <c r="C2246" s="34">
        <v>2</v>
      </c>
      <c r="D2246" s="34">
        <v>3</v>
      </c>
      <c r="E2246" s="35">
        <v>66</v>
      </c>
      <c r="F2246" s="33">
        <v>13</v>
      </c>
      <c r="G2246" s="34">
        <v>5</v>
      </c>
      <c r="H2246" s="34">
        <v>8</v>
      </c>
      <c r="I2246" s="35">
        <v>102</v>
      </c>
      <c r="J2246" s="33">
        <v>0</v>
      </c>
      <c r="K2246" s="34">
        <v>0</v>
      </c>
      <c r="L2246" s="34">
        <v>0</v>
      </c>
    </row>
    <row r="2247" spans="1:13" s="97" customFormat="1" ht="15.75" customHeight="1">
      <c r="A2247" s="32">
        <v>32</v>
      </c>
      <c r="B2247" s="33">
        <v>3</v>
      </c>
      <c r="C2247" s="34">
        <v>1</v>
      </c>
      <c r="D2247" s="34">
        <v>2</v>
      </c>
      <c r="E2247" s="35">
        <v>67</v>
      </c>
      <c r="F2247" s="33">
        <v>7</v>
      </c>
      <c r="G2247" s="34">
        <v>3</v>
      </c>
      <c r="H2247" s="34">
        <v>4</v>
      </c>
      <c r="I2247" s="35">
        <v>103</v>
      </c>
      <c r="J2247" s="33">
        <v>0</v>
      </c>
      <c r="K2247" s="34">
        <v>0</v>
      </c>
      <c r="L2247" s="34">
        <v>0</v>
      </c>
    </row>
    <row r="2248" spans="1:13" s="97" customFormat="1" ht="15.75" customHeight="1">
      <c r="A2248" s="32">
        <v>33</v>
      </c>
      <c r="B2248" s="33">
        <v>7</v>
      </c>
      <c r="C2248" s="34">
        <v>5</v>
      </c>
      <c r="D2248" s="34">
        <v>2</v>
      </c>
      <c r="E2248" s="35">
        <v>68</v>
      </c>
      <c r="F2248" s="33">
        <v>8</v>
      </c>
      <c r="G2248" s="34">
        <v>6</v>
      </c>
      <c r="H2248" s="34">
        <v>2</v>
      </c>
      <c r="I2248" s="72" t="s">
        <v>37</v>
      </c>
      <c r="J2248" s="44">
        <v>0</v>
      </c>
      <c r="K2248" s="42">
        <v>0</v>
      </c>
      <c r="L2248" s="42">
        <v>0</v>
      </c>
    </row>
    <row r="2249" spans="1:13" s="97" customFormat="1" ht="21" customHeight="1" thickBot="1">
      <c r="A2249" s="74">
        <v>34</v>
      </c>
      <c r="B2249" s="33">
        <v>4</v>
      </c>
      <c r="C2249" s="34">
        <v>3</v>
      </c>
      <c r="D2249" s="34">
        <v>1</v>
      </c>
      <c r="E2249" s="35">
        <v>69</v>
      </c>
      <c r="F2249" s="33">
        <v>11</v>
      </c>
      <c r="G2249" s="34">
        <v>6</v>
      </c>
      <c r="H2249" s="34">
        <v>5</v>
      </c>
      <c r="I2249" s="75" t="s">
        <v>8</v>
      </c>
      <c r="J2249" s="69">
        <v>438</v>
      </c>
      <c r="K2249" s="69">
        <v>208</v>
      </c>
      <c r="L2249" s="69">
        <v>230</v>
      </c>
    </row>
    <row r="2250" spans="1:13" s="106" customFormat="1" ht="24" customHeight="1" thickTop="1" thickBot="1">
      <c r="A2250" s="81" t="s">
        <v>38</v>
      </c>
      <c r="B2250" s="82">
        <v>43</v>
      </c>
      <c r="C2250" s="83">
        <v>16</v>
      </c>
      <c r="D2250" s="83">
        <v>27</v>
      </c>
      <c r="E2250" s="84" t="s">
        <v>39</v>
      </c>
      <c r="F2250" s="83">
        <v>292</v>
      </c>
      <c r="G2250" s="83">
        <v>138</v>
      </c>
      <c r="H2250" s="83">
        <v>154</v>
      </c>
      <c r="I2250" s="85" t="s">
        <v>40</v>
      </c>
      <c r="J2250" s="83">
        <v>103</v>
      </c>
      <c r="K2250" s="83">
        <v>54</v>
      </c>
      <c r="L2250" s="83">
        <v>49</v>
      </c>
    </row>
    <row r="2251" spans="1:13" s="13" customFormat="1" ht="24" customHeight="1" thickBot="1">
      <c r="A2251" s="1"/>
      <c r="B2251" s="2" t="s">
        <v>221</v>
      </c>
      <c r="C2251" s="3"/>
      <c r="D2251" s="4"/>
      <c r="E2251" s="5"/>
      <c r="F2251" s="6"/>
      <c r="G2251" s="96" t="s">
        <v>238</v>
      </c>
      <c r="H2251" s="6"/>
      <c r="I2251" s="5"/>
      <c r="J2251" s="6"/>
      <c r="K2251" s="107" t="s">
        <v>247</v>
      </c>
      <c r="L2251" s="9"/>
      <c r="M2251" s="97" t="e">
        <v>#REF!</v>
      </c>
    </row>
    <row r="2252" spans="1:13" s="22" customFormat="1" ht="21" customHeight="1">
      <c r="A2252" s="14" t="s">
        <v>4</v>
      </c>
      <c r="B2252" s="15" t="s">
        <v>5</v>
      </c>
      <c r="C2252" s="15" t="s">
        <v>6</v>
      </c>
      <c r="D2252" s="16" t="s">
        <v>7</v>
      </c>
      <c r="E2252" s="14" t="s">
        <v>4</v>
      </c>
      <c r="F2252" s="15" t="s">
        <v>5</v>
      </c>
      <c r="G2252" s="15" t="s">
        <v>6</v>
      </c>
      <c r="H2252" s="16" t="s">
        <v>7</v>
      </c>
      <c r="I2252" s="14" t="s">
        <v>4</v>
      </c>
      <c r="J2252" s="15" t="s">
        <v>5</v>
      </c>
      <c r="K2252" s="15" t="s">
        <v>6</v>
      </c>
      <c r="L2252" s="17" t="s">
        <v>7</v>
      </c>
    </row>
    <row r="2253" spans="1:13" s="31" customFormat="1" ht="25.5" customHeight="1">
      <c r="A2253" s="23" t="s">
        <v>9</v>
      </c>
      <c r="B2253" s="24">
        <v>95</v>
      </c>
      <c r="C2253" s="24">
        <v>48</v>
      </c>
      <c r="D2253" s="24">
        <v>47</v>
      </c>
      <c r="E2253" s="25" t="s">
        <v>10</v>
      </c>
      <c r="F2253" s="24">
        <v>98</v>
      </c>
      <c r="G2253" s="24">
        <v>49</v>
      </c>
      <c r="H2253" s="24">
        <v>49</v>
      </c>
      <c r="I2253" s="25" t="s">
        <v>11</v>
      </c>
      <c r="J2253" s="24">
        <v>65</v>
      </c>
      <c r="K2253" s="24">
        <v>28</v>
      </c>
      <c r="L2253" s="24">
        <v>37</v>
      </c>
    </row>
    <row r="2254" spans="1:13" s="97" customFormat="1" ht="15.75" customHeight="1">
      <c r="A2254" s="32">
        <v>0</v>
      </c>
      <c r="B2254" s="33">
        <v>19</v>
      </c>
      <c r="C2254" s="34">
        <v>13</v>
      </c>
      <c r="D2254" s="34">
        <v>6</v>
      </c>
      <c r="E2254" s="35">
        <v>35</v>
      </c>
      <c r="F2254" s="33">
        <v>24</v>
      </c>
      <c r="G2254" s="34">
        <v>11</v>
      </c>
      <c r="H2254" s="34">
        <v>13</v>
      </c>
      <c r="I2254" s="35">
        <v>70</v>
      </c>
      <c r="J2254" s="33">
        <v>15</v>
      </c>
      <c r="K2254" s="34">
        <v>9</v>
      </c>
      <c r="L2254" s="34">
        <v>6</v>
      </c>
    </row>
    <row r="2255" spans="1:13" s="97" customFormat="1" ht="15.75" customHeight="1">
      <c r="A2255" s="32">
        <v>1</v>
      </c>
      <c r="B2255" s="33">
        <v>15</v>
      </c>
      <c r="C2255" s="34">
        <v>6</v>
      </c>
      <c r="D2255" s="34">
        <v>9</v>
      </c>
      <c r="E2255" s="35">
        <v>36</v>
      </c>
      <c r="F2255" s="33">
        <v>18</v>
      </c>
      <c r="G2255" s="34">
        <v>10</v>
      </c>
      <c r="H2255" s="34">
        <v>8</v>
      </c>
      <c r="I2255" s="35">
        <v>71</v>
      </c>
      <c r="J2255" s="33">
        <v>13</v>
      </c>
      <c r="K2255" s="34">
        <v>7</v>
      </c>
      <c r="L2255" s="34">
        <v>6</v>
      </c>
    </row>
    <row r="2256" spans="1:13" s="97" customFormat="1" ht="15.75" customHeight="1">
      <c r="A2256" s="32">
        <v>2</v>
      </c>
      <c r="B2256" s="33">
        <v>22</v>
      </c>
      <c r="C2256" s="34">
        <v>8</v>
      </c>
      <c r="D2256" s="34">
        <v>14</v>
      </c>
      <c r="E2256" s="35">
        <v>37</v>
      </c>
      <c r="F2256" s="33">
        <v>20</v>
      </c>
      <c r="G2256" s="34">
        <v>11</v>
      </c>
      <c r="H2256" s="34">
        <v>9</v>
      </c>
      <c r="I2256" s="35">
        <v>72</v>
      </c>
      <c r="J2256" s="33">
        <v>12</v>
      </c>
      <c r="K2256" s="34">
        <v>3</v>
      </c>
      <c r="L2256" s="34">
        <v>9</v>
      </c>
    </row>
    <row r="2257" spans="1:12" s="97" customFormat="1" ht="15.75" customHeight="1">
      <c r="A2257" s="32">
        <v>3</v>
      </c>
      <c r="B2257" s="33">
        <v>14</v>
      </c>
      <c r="C2257" s="34">
        <v>7</v>
      </c>
      <c r="D2257" s="34">
        <v>7</v>
      </c>
      <c r="E2257" s="35">
        <v>38</v>
      </c>
      <c r="F2257" s="33">
        <v>19</v>
      </c>
      <c r="G2257" s="34">
        <v>9</v>
      </c>
      <c r="H2257" s="34">
        <v>10</v>
      </c>
      <c r="I2257" s="35">
        <v>73</v>
      </c>
      <c r="J2257" s="33">
        <v>15</v>
      </c>
      <c r="K2257" s="34">
        <v>5</v>
      </c>
      <c r="L2257" s="34">
        <v>10</v>
      </c>
    </row>
    <row r="2258" spans="1:12" s="97" customFormat="1" ht="18" customHeight="1">
      <c r="A2258" s="40">
        <v>4</v>
      </c>
      <c r="B2258" s="41">
        <v>25</v>
      </c>
      <c r="C2258" s="42">
        <v>14</v>
      </c>
      <c r="D2258" s="42">
        <v>11</v>
      </c>
      <c r="E2258" s="43">
        <v>39</v>
      </c>
      <c r="F2258" s="44">
        <v>17</v>
      </c>
      <c r="G2258" s="42">
        <v>8</v>
      </c>
      <c r="H2258" s="42">
        <v>9</v>
      </c>
      <c r="I2258" s="43">
        <v>74</v>
      </c>
      <c r="J2258" s="44">
        <v>10</v>
      </c>
      <c r="K2258" s="42">
        <v>4</v>
      </c>
      <c r="L2258" s="42">
        <v>6</v>
      </c>
    </row>
    <row r="2259" spans="1:12" s="31" customFormat="1" ht="25.5" customHeight="1">
      <c r="A2259" s="23" t="s">
        <v>13</v>
      </c>
      <c r="B2259" s="24">
        <v>65</v>
      </c>
      <c r="C2259" s="24">
        <v>34</v>
      </c>
      <c r="D2259" s="24">
        <v>31</v>
      </c>
      <c r="E2259" s="25" t="s">
        <v>14</v>
      </c>
      <c r="F2259" s="24">
        <v>81</v>
      </c>
      <c r="G2259" s="24">
        <v>40</v>
      </c>
      <c r="H2259" s="24">
        <v>41</v>
      </c>
      <c r="I2259" s="25" t="s">
        <v>15</v>
      </c>
      <c r="J2259" s="24">
        <v>43</v>
      </c>
      <c r="K2259" s="24">
        <v>15</v>
      </c>
      <c r="L2259" s="24">
        <v>28</v>
      </c>
    </row>
    <row r="2260" spans="1:12" s="97" customFormat="1" ht="15.75" customHeight="1">
      <c r="A2260" s="32">
        <v>5</v>
      </c>
      <c r="B2260" s="33">
        <v>12</v>
      </c>
      <c r="C2260" s="34">
        <v>4</v>
      </c>
      <c r="D2260" s="34">
        <v>8</v>
      </c>
      <c r="E2260" s="35">
        <v>40</v>
      </c>
      <c r="F2260" s="33">
        <v>16</v>
      </c>
      <c r="G2260" s="34">
        <v>9</v>
      </c>
      <c r="H2260" s="34">
        <v>7</v>
      </c>
      <c r="I2260" s="35">
        <v>75</v>
      </c>
      <c r="J2260" s="33">
        <v>7</v>
      </c>
      <c r="K2260" s="34">
        <v>2</v>
      </c>
      <c r="L2260" s="34">
        <v>5</v>
      </c>
    </row>
    <row r="2261" spans="1:12" s="97" customFormat="1" ht="15.75" customHeight="1">
      <c r="A2261" s="32">
        <v>6</v>
      </c>
      <c r="B2261" s="33">
        <v>18</v>
      </c>
      <c r="C2261" s="34">
        <v>8</v>
      </c>
      <c r="D2261" s="34">
        <v>10</v>
      </c>
      <c r="E2261" s="35">
        <v>41</v>
      </c>
      <c r="F2261" s="33">
        <v>21</v>
      </c>
      <c r="G2261" s="34">
        <v>7</v>
      </c>
      <c r="H2261" s="34">
        <v>14</v>
      </c>
      <c r="I2261" s="35">
        <v>76</v>
      </c>
      <c r="J2261" s="33">
        <v>9</v>
      </c>
      <c r="K2261" s="34">
        <v>2</v>
      </c>
      <c r="L2261" s="34">
        <v>7</v>
      </c>
    </row>
    <row r="2262" spans="1:12" s="97" customFormat="1" ht="15.75" customHeight="1">
      <c r="A2262" s="32">
        <v>7</v>
      </c>
      <c r="B2262" s="33">
        <v>12</v>
      </c>
      <c r="C2262" s="34">
        <v>8</v>
      </c>
      <c r="D2262" s="34">
        <v>4</v>
      </c>
      <c r="E2262" s="35">
        <v>42</v>
      </c>
      <c r="F2262" s="33">
        <v>13</v>
      </c>
      <c r="G2262" s="34">
        <v>9</v>
      </c>
      <c r="H2262" s="34">
        <v>4</v>
      </c>
      <c r="I2262" s="35">
        <v>77</v>
      </c>
      <c r="J2262" s="33">
        <v>8</v>
      </c>
      <c r="K2262" s="34">
        <v>2</v>
      </c>
      <c r="L2262" s="34">
        <v>6</v>
      </c>
    </row>
    <row r="2263" spans="1:12" s="97" customFormat="1" ht="15.75" customHeight="1">
      <c r="A2263" s="32">
        <v>8</v>
      </c>
      <c r="B2263" s="33">
        <v>11</v>
      </c>
      <c r="C2263" s="34">
        <v>5</v>
      </c>
      <c r="D2263" s="34">
        <v>6</v>
      </c>
      <c r="E2263" s="35">
        <v>43</v>
      </c>
      <c r="F2263" s="33">
        <v>14</v>
      </c>
      <c r="G2263" s="34">
        <v>8</v>
      </c>
      <c r="H2263" s="34">
        <v>6</v>
      </c>
      <c r="I2263" s="35">
        <v>78</v>
      </c>
      <c r="J2263" s="33">
        <v>8</v>
      </c>
      <c r="K2263" s="34">
        <v>3</v>
      </c>
      <c r="L2263" s="34">
        <v>5</v>
      </c>
    </row>
    <row r="2264" spans="1:12" s="97" customFormat="1" ht="18" customHeight="1">
      <c r="A2264" s="40">
        <v>9</v>
      </c>
      <c r="B2264" s="44">
        <v>12</v>
      </c>
      <c r="C2264" s="42">
        <v>9</v>
      </c>
      <c r="D2264" s="42">
        <v>3</v>
      </c>
      <c r="E2264" s="43">
        <v>44</v>
      </c>
      <c r="F2264" s="44">
        <v>17</v>
      </c>
      <c r="G2264" s="42">
        <v>7</v>
      </c>
      <c r="H2264" s="42">
        <v>10</v>
      </c>
      <c r="I2264" s="43">
        <v>79</v>
      </c>
      <c r="J2264" s="44">
        <v>11</v>
      </c>
      <c r="K2264" s="42">
        <v>6</v>
      </c>
      <c r="L2264" s="42">
        <v>5</v>
      </c>
    </row>
    <row r="2265" spans="1:12" s="31" customFormat="1" ht="25.5" customHeight="1">
      <c r="A2265" s="23" t="s">
        <v>23</v>
      </c>
      <c r="B2265" s="24">
        <v>47</v>
      </c>
      <c r="C2265" s="24">
        <v>21</v>
      </c>
      <c r="D2265" s="24">
        <v>26</v>
      </c>
      <c r="E2265" s="25" t="s">
        <v>24</v>
      </c>
      <c r="F2265" s="24">
        <v>82</v>
      </c>
      <c r="G2265" s="24">
        <v>41</v>
      </c>
      <c r="H2265" s="24">
        <v>41</v>
      </c>
      <c r="I2265" s="25" t="s">
        <v>25</v>
      </c>
      <c r="J2265" s="24">
        <v>38</v>
      </c>
      <c r="K2265" s="24">
        <v>18</v>
      </c>
      <c r="L2265" s="24">
        <v>20</v>
      </c>
    </row>
    <row r="2266" spans="1:12" s="97" customFormat="1" ht="15.75" customHeight="1">
      <c r="A2266" s="32">
        <v>10</v>
      </c>
      <c r="B2266" s="33">
        <v>11</v>
      </c>
      <c r="C2266" s="34">
        <v>4</v>
      </c>
      <c r="D2266" s="34">
        <v>7</v>
      </c>
      <c r="E2266" s="35">
        <v>45</v>
      </c>
      <c r="F2266" s="33">
        <v>20</v>
      </c>
      <c r="G2266" s="34">
        <v>9</v>
      </c>
      <c r="H2266" s="34">
        <v>11</v>
      </c>
      <c r="I2266" s="35">
        <v>80</v>
      </c>
      <c r="J2266" s="33">
        <v>8</v>
      </c>
      <c r="K2266" s="34">
        <v>4</v>
      </c>
      <c r="L2266" s="34">
        <v>4</v>
      </c>
    </row>
    <row r="2267" spans="1:12" s="97" customFormat="1" ht="15.75" customHeight="1">
      <c r="A2267" s="32">
        <v>11</v>
      </c>
      <c r="B2267" s="33">
        <v>10</v>
      </c>
      <c r="C2267" s="34">
        <v>3</v>
      </c>
      <c r="D2267" s="34">
        <v>7</v>
      </c>
      <c r="E2267" s="35">
        <v>46</v>
      </c>
      <c r="F2267" s="33">
        <v>16</v>
      </c>
      <c r="G2267" s="34">
        <v>9</v>
      </c>
      <c r="H2267" s="34">
        <v>7</v>
      </c>
      <c r="I2267" s="35">
        <v>81</v>
      </c>
      <c r="J2267" s="33">
        <v>5</v>
      </c>
      <c r="K2267" s="34">
        <v>4</v>
      </c>
      <c r="L2267" s="34">
        <v>1</v>
      </c>
    </row>
    <row r="2268" spans="1:12" s="97" customFormat="1" ht="15.75" customHeight="1">
      <c r="A2268" s="32">
        <v>12</v>
      </c>
      <c r="B2268" s="33">
        <v>11</v>
      </c>
      <c r="C2268" s="34">
        <v>6</v>
      </c>
      <c r="D2268" s="34">
        <v>5</v>
      </c>
      <c r="E2268" s="35">
        <v>47</v>
      </c>
      <c r="F2268" s="33">
        <v>14</v>
      </c>
      <c r="G2268" s="34">
        <v>7</v>
      </c>
      <c r="H2268" s="34">
        <v>7</v>
      </c>
      <c r="I2268" s="35">
        <v>82</v>
      </c>
      <c r="J2268" s="33">
        <v>9</v>
      </c>
      <c r="K2268" s="34">
        <v>2</v>
      </c>
      <c r="L2268" s="34">
        <v>7</v>
      </c>
    </row>
    <row r="2269" spans="1:12" s="97" customFormat="1" ht="15.75" customHeight="1">
      <c r="A2269" s="32">
        <v>13</v>
      </c>
      <c r="B2269" s="33">
        <v>12</v>
      </c>
      <c r="C2269" s="34">
        <v>7</v>
      </c>
      <c r="D2269" s="34">
        <v>5</v>
      </c>
      <c r="E2269" s="35">
        <v>48</v>
      </c>
      <c r="F2269" s="33">
        <v>13</v>
      </c>
      <c r="G2269" s="34">
        <v>7</v>
      </c>
      <c r="H2269" s="34">
        <v>6</v>
      </c>
      <c r="I2269" s="35">
        <v>83</v>
      </c>
      <c r="J2269" s="33">
        <v>9</v>
      </c>
      <c r="K2269" s="34">
        <v>5</v>
      </c>
      <c r="L2269" s="34">
        <v>4</v>
      </c>
    </row>
    <row r="2270" spans="1:12" s="97" customFormat="1" ht="18" customHeight="1">
      <c r="A2270" s="40">
        <v>14</v>
      </c>
      <c r="B2270" s="44">
        <v>3</v>
      </c>
      <c r="C2270" s="42">
        <v>1</v>
      </c>
      <c r="D2270" s="42">
        <v>2</v>
      </c>
      <c r="E2270" s="43">
        <v>49</v>
      </c>
      <c r="F2270" s="44">
        <v>19</v>
      </c>
      <c r="G2270" s="42">
        <v>9</v>
      </c>
      <c r="H2270" s="42">
        <v>10</v>
      </c>
      <c r="I2270" s="43">
        <v>84</v>
      </c>
      <c r="J2270" s="44">
        <v>7</v>
      </c>
      <c r="K2270" s="42">
        <v>3</v>
      </c>
      <c r="L2270" s="42">
        <v>4</v>
      </c>
    </row>
    <row r="2271" spans="1:12" s="31" customFormat="1" ht="25.5" customHeight="1">
      <c r="A2271" s="23" t="s">
        <v>26</v>
      </c>
      <c r="B2271" s="24">
        <v>53</v>
      </c>
      <c r="C2271" s="24">
        <v>22</v>
      </c>
      <c r="D2271" s="24">
        <v>31</v>
      </c>
      <c r="E2271" s="25" t="s">
        <v>27</v>
      </c>
      <c r="F2271" s="24">
        <v>81</v>
      </c>
      <c r="G2271" s="24">
        <v>41</v>
      </c>
      <c r="H2271" s="24">
        <v>40</v>
      </c>
      <c r="I2271" s="25" t="s">
        <v>28</v>
      </c>
      <c r="J2271" s="24">
        <v>23</v>
      </c>
      <c r="K2271" s="24">
        <v>5</v>
      </c>
      <c r="L2271" s="24">
        <v>18</v>
      </c>
    </row>
    <row r="2272" spans="1:12" s="97" customFormat="1" ht="15.75" customHeight="1">
      <c r="A2272" s="32">
        <v>15</v>
      </c>
      <c r="B2272" s="33">
        <v>8</v>
      </c>
      <c r="C2272" s="34">
        <v>5</v>
      </c>
      <c r="D2272" s="34">
        <v>3</v>
      </c>
      <c r="E2272" s="35">
        <v>50</v>
      </c>
      <c r="F2272" s="33">
        <v>15</v>
      </c>
      <c r="G2272" s="34">
        <v>8</v>
      </c>
      <c r="H2272" s="34">
        <v>7</v>
      </c>
      <c r="I2272" s="35">
        <v>85</v>
      </c>
      <c r="J2272" s="33">
        <v>7</v>
      </c>
      <c r="K2272" s="34">
        <v>1</v>
      </c>
      <c r="L2272" s="34">
        <v>6</v>
      </c>
    </row>
    <row r="2273" spans="1:12" s="97" customFormat="1" ht="15.75" customHeight="1">
      <c r="A2273" s="32">
        <v>16</v>
      </c>
      <c r="B2273" s="33">
        <v>12</v>
      </c>
      <c r="C2273" s="34">
        <v>5</v>
      </c>
      <c r="D2273" s="34">
        <v>7</v>
      </c>
      <c r="E2273" s="35">
        <v>51</v>
      </c>
      <c r="F2273" s="33">
        <v>20</v>
      </c>
      <c r="G2273" s="34">
        <v>9</v>
      </c>
      <c r="H2273" s="34">
        <v>11</v>
      </c>
      <c r="I2273" s="35">
        <v>86</v>
      </c>
      <c r="J2273" s="33">
        <v>5</v>
      </c>
      <c r="K2273" s="34">
        <v>2</v>
      </c>
      <c r="L2273" s="34">
        <v>3</v>
      </c>
    </row>
    <row r="2274" spans="1:12" s="97" customFormat="1" ht="15.75" customHeight="1">
      <c r="A2274" s="32">
        <v>17</v>
      </c>
      <c r="B2274" s="33">
        <v>8</v>
      </c>
      <c r="C2274" s="34">
        <v>6</v>
      </c>
      <c r="D2274" s="34">
        <v>2</v>
      </c>
      <c r="E2274" s="35">
        <v>52</v>
      </c>
      <c r="F2274" s="33">
        <v>15</v>
      </c>
      <c r="G2274" s="34">
        <v>7</v>
      </c>
      <c r="H2274" s="34">
        <v>8</v>
      </c>
      <c r="I2274" s="35">
        <v>87</v>
      </c>
      <c r="J2274" s="33">
        <v>5</v>
      </c>
      <c r="K2274" s="34">
        <v>0</v>
      </c>
      <c r="L2274" s="34">
        <v>5</v>
      </c>
    </row>
    <row r="2275" spans="1:12" s="97" customFormat="1" ht="15.75" customHeight="1">
      <c r="A2275" s="32">
        <v>18</v>
      </c>
      <c r="B2275" s="33">
        <v>15</v>
      </c>
      <c r="C2275" s="34">
        <v>3</v>
      </c>
      <c r="D2275" s="34">
        <v>12</v>
      </c>
      <c r="E2275" s="35">
        <v>53</v>
      </c>
      <c r="F2275" s="33">
        <v>14</v>
      </c>
      <c r="G2275" s="34">
        <v>6</v>
      </c>
      <c r="H2275" s="34">
        <v>8</v>
      </c>
      <c r="I2275" s="35">
        <v>88</v>
      </c>
      <c r="J2275" s="33">
        <v>4</v>
      </c>
      <c r="K2275" s="34">
        <v>1</v>
      </c>
      <c r="L2275" s="34">
        <v>3</v>
      </c>
    </row>
    <row r="2276" spans="1:12" s="97" customFormat="1" ht="18" customHeight="1">
      <c r="A2276" s="40">
        <v>19</v>
      </c>
      <c r="B2276" s="44">
        <v>10</v>
      </c>
      <c r="C2276" s="42">
        <v>3</v>
      </c>
      <c r="D2276" s="42">
        <v>7</v>
      </c>
      <c r="E2276" s="43">
        <v>54</v>
      </c>
      <c r="F2276" s="44">
        <v>17</v>
      </c>
      <c r="G2276" s="42">
        <v>11</v>
      </c>
      <c r="H2276" s="42">
        <v>6</v>
      </c>
      <c r="I2276" s="43">
        <v>89</v>
      </c>
      <c r="J2276" s="44">
        <v>2</v>
      </c>
      <c r="K2276" s="42">
        <v>1</v>
      </c>
      <c r="L2276" s="42">
        <v>1</v>
      </c>
    </row>
    <row r="2277" spans="1:12" s="31" customFormat="1" ht="25.5" customHeight="1">
      <c r="A2277" s="23" t="s">
        <v>29</v>
      </c>
      <c r="B2277" s="24">
        <v>61</v>
      </c>
      <c r="C2277" s="24">
        <v>38</v>
      </c>
      <c r="D2277" s="24">
        <v>23</v>
      </c>
      <c r="E2277" s="25" t="s">
        <v>30</v>
      </c>
      <c r="F2277" s="24">
        <v>56</v>
      </c>
      <c r="G2277" s="24">
        <v>27</v>
      </c>
      <c r="H2277" s="24">
        <v>29</v>
      </c>
      <c r="I2277" s="25" t="s">
        <v>31</v>
      </c>
      <c r="J2277" s="24">
        <v>8</v>
      </c>
      <c r="K2277" s="24">
        <v>1</v>
      </c>
      <c r="L2277" s="24">
        <v>7</v>
      </c>
    </row>
    <row r="2278" spans="1:12" s="97" customFormat="1" ht="15.75" customHeight="1">
      <c r="A2278" s="32">
        <v>20</v>
      </c>
      <c r="B2278" s="33">
        <v>13</v>
      </c>
      <c r="C2278" s="34">
        <v>8</v>
      </c>
      <c r="D2278" s="34">
        <v>5</v>
      </c>
      <c r="E2278" s="35">
        <v>55</v>
      </c>
      <c r="F2278" s="33">
        <v>6</v>
      </c>
      <c r="G2278" s="34">
        <v>2</v>
      </c>
      <c r="H2278" s="34">
        <v>4</v>
      </c>
      <c r="I2278" s="35">
        <v>90</v>
      </c>
      <c r="J2278" s="33">
        <v>0</v>
      </c>
      <c r="K2278" s="34">
        <v>0</v>
      </c>
      <c r="L2278" s="34">
        <v>0</v>
      </c>
    </row>
    <row r="2279" spans="1:12" s="97" customFormat="1" ht="15.75" customHeight="1">
      <c r="A2279" s="32">
        <v>21</v>
      </c>
      <c r="B2279" s="33">
        <v>10</v>
      </c>
      <c r="C2279" s="34">
        <v>4</v>
      </c>
      <c r="D2279" s="34">
        <v>6</v>
      </c>
      <c r="E2279" s="35">
        <v>56</v>
      </c>
      <c r="F2279" s="33">
        <v>8</v>
      </c>
      <c r="G2279" s="34">
        <v>4</v>
      </c>
      <c r="H2279" s="34">
        <v>4</v>
      </c>
      <c r="I2279" s="35">
        <v>91</v>
      </c>
      <c r="J2279" s="33">
        <v>1</v>
      </c>
      <c r="K2279" s="34">
        <v>0</v>
      </c>
      <c r="L2279" s="34">
        <v>1</v>
      </c>
    </row>
    <row r="2280" spans="1:12" s="97" customFormat="1" ht="15.75" customHeight="1">
      <c r="A2280" s="32">
        <v>22</v>
      </c>
      <c r="B2280" s="33">
        <v>18</v>
      </c>
      <c r="C2280" s="34">
        <v>15</v>
      </c>
      <c r="D2280" s="34">
        <v>3</v>
      </c>
      <c r="E2280" s="35">
        <v>57</v>
      </c>
      <c r="F2280" s="33">
        <v>11</v>
      </c>
      <c r="G2280" s="34">
        <v>6</v>
      </c>
      <c r="H2280" s="34">
        <v>5</v>
      </c>
      <c r="I2280" s="35">
        <v>92</v>
      </c>
      <c r="J2280" s="33">
        <v>4</v>
      </c>
      <c r="K2280" s="34">
        <v>0</v>
      </c>
      <c r="L2280" s="34">
        <v>4</v>
      </c>
    </row>
    <row r="2281" spans="1:12" s="97" customFormat="1" ht="15.75" customHeight="1">
      <c r="A2281" s="32">
        <v>23</v>
      </c>
      <c r="B2281" s="33">
        <v>10</v>
      </c>
      <c r="C2281" s="34">
        <v>4</v>
      </c>
      <c r="D2281" s="34">
        <v>6</v>
      </c>
      <c r="E2281" s="35">
        <v>58</v>
      </c>
      <c r="F2281" s="33">
        <v>16</v>
      </c>
      <c r="G2281" s="34">
        <v>7</v>
      </c>
      <c r="H2281" s="34">
        <v>9</v>
      </c>
      <c r="I2281" s="35">
        <v>93</v>
      </c>
      <c r="J2281" s="33">
        <v>2</v>
      </c>
      <c r="K2281" s="34">
        <v>1</v>
      </c>
      <c r="L2281" s="34">
        <v>1</v>
      </c>
    </row>
    <row r="2282" spans="1:12" s="97" customFormat="1" ht="18" customHeight="1">
      <c r="A2282" s="40">
        <v>24</v>
      </c>
      <c r="B2282" s="44">
        <v>10</v>
      </c>
      <c r="C2282" s="42">
        <v>7</v>
      </c>
      <c r="D2282" s="42">
        <v>3</v>
      </c>
      <c r="E2282" s="43">
        <v>59</v>
      </c>
      <c r="F2282" s="44">
        <v>15</v>
      </c>
      <c r="G2282" s="42">
        <v>8</v>
      </c>
      <c r="H2282" s="42">
        <v>7</v>
      </c>
      <c r="I2282" s="43">
        <v>94</v>
      </c>
      <c r="J2282" s="44">
        <v>1</v>
      </c>
      <c r="K2282" s="42">
        <v>0</v>
      </c>
      <c r="L2282" s="42">
        <v>1</v>
      </c>
    </row>
    <row r="2283" spans="1:12" s="31" customFormat="1" ht="25.5" customHeight="1">
      <c r="A2283" s="23" t="s">
        <v>32</v>
      </c>
      <c r="B2283" s="24">
        <v>48</v>
      </c>
      <c r="C2283" s="24">
        <v>19</v>
      </c>
      <c r="D2283" s="24">
        <v>29</v>
      </c>
      <c r="E2283" s="25" t="s">
        <v>33</v>
      </c>
      <c r="F2283" s="24">
        <v>83</v>
      </c>
      <c r="G2283" s="24">
        <v>39</v>
      </c>
      <c r="H2283" s="24">
        <v>44</v>
      </c>
      <c r="I2283" s="64" t="s">
        <v>34</v>
      </c>
      <c r="J2283" s="24">
        <v>3</v>
      </c>
      <c r="K2283" s="24">
        <v>1</v>
      </c>
      <c r="L2283" s="24">
        <v>2</v>
      </c>
    </row>
    <row r="2284" spans="1:12" s="97" customFormat="1" ht="15.75" customHeight="1">
      <c r="A2284" s="32">
        <v>25</v>
      </c>
      <c r="B2284" s="33">
        <v>7</v>
      </c>
      <c r="C2284" s="34">
        <v>5</v>
      </c>
      <c r="D2284" s="34">
        <v>2</v>
      </c>
      <c r="E2284" s="35">
        <v>60</v>
      </c>
      <c r="F2284" s="33">
        <v>18</v>
      </c>
      <c r="G2284" s="34">
        <v>9</v>
      </c>
      <c r="H2284" s="34">
        <v>9</v>
      </c>
      <c r="I2284" s="35">
        <v>95</v>
      </c>
      <c r="J2284" s="33">
        <v>0</v>
      </c>
      <c r="K2284" s="34">
        <v>0</v>
      </c>
      <c r="L2284" s="34">
        <v>0</v>
      </c>
    </row>
    <row r="2285" spans="1:12" s="97" customFormat="1" ht="15.75" customHeight="1">
      <c r="A2285" s="32">
        <v>26</v>
      </c>
      <c r="B2285" s="33">
        <v>9</v>
      </c>
      <c r="C2285" s="34">
        <v>2</v>
      </c>
      <c r="D2285" s="34">
        <v>7</v>
      </c>
      <c r="E2285" s="35">
        <v>61</v>
      </c>
      <c r="F2285" s="33">
        <v>17</v>
      </c>
      <c r="G2285" s="34">
        <v>9</v>
      </c>
      <c r="H2285" s="34">
        <v>8</v>
      </c>
      <c r="I2285" s="35">
        <v>96</v>
      </c>
      <c r="J2285" s="33">
        <v>2</v>
      </c>
      <c r="K2285" s="34">
        <v>1</v>
      </c>
      <c r="L2285" s="34">
        <v>1</v>
      </c>
    </row>
    <row r="2286" spans="1:12" s="97" customFormat="1" ht="15.75" customHeight="1">
      <c r="A2286" s="32">
        <v>27</v>
      </c>
      <c r="B2286" s="33">
        <v>4</v>
      </c>
      <c r="C2286" s="34">
        <v>0</v>
      </c>
      <c r="D2286" s="34">
        <v>4</v>
      </c>
      <c r="E2286" s="35">
        <v>62</v>
      </c>
      <c r="F2286" s="33">
        <v>19</v>
      </c>
      <c r="G2286" s="34">
        <v>9</v>
      </c>
      <c r="H2286" s="34">
        <v>10</v>
      </c>
      <c r="I2286" s="35">
        <v>97</v>
      </c>
      <c r="J2286" s="33">
        <v>1</v>
      </c>
      <c r="K2286" s="34">
        <v>0</v>
      </c>
      <c r="L2286" s="34">
        <v>1</v>
      </c>
    </row>
    <row r="2287" spans="1:12" s="97" customFormat="1" ht="15.75" customHeight="1">
      <c r="A2287" s="32">
        <v>28</v>
      </c>
      <c r="B2287" s="33">
        <v>15</v>
      </c>
      <c r="C2287" s="34">
        <v>7</v>
      </c>
      <c r="D2287" s="34">
        <v>8</v>
      </c>
      <c r="E2287" s="35">
        <v>63</v>
      </c>
      <c r="F2287" s="33">
        <v>14</v>
      </c>
      <c r="G2287" s="34">
        <v>4</v>
      </c>
      <c r="H2287" s="34">
        <v>10</v>
      </c>
      <c r="I2287" s="35">
        <v>98</v>
      </c>
      <c r="J2287" s="33">
        <v>0</v>
      </c>
      <c r="K2287" s="34">
        <v>0</v>
      </c>
      <c r="L2287" s="34">
        <v>0</v>
      </c>
    </row>
    <row r="2288" spans="1:12" s="97" customFormat="1" ht="18" customHeight="1">
      <c r="A2288" s="40">
        <v>29</v>
      </c>
      <c r="B2288" s="44">
        <v>13</v>
      </c>
      <c r="C2288" s="42">
        <v>5</v>
      </c>
      <c r="D2288" s="42">
        <v>8</v>
      </c>
      <c r="E2288" s="43">
        <v>64</v>
      </c>
      <c r="F2288" s="44">
        <v>15</v>
      </c>
      <c r="G2288" s="42">
        <v>8</v>
      </c>
      <c r="H2288" s="42">
        <v>7</v>
      </c>
      <c r="I2288" s="35">
        <v>99</v>
      </c>
      <c r="J2288" s="33">
        <v>0</v>
      </c>
      <c r="K2288" s="34">
        <v>0</v>
      </c>
      <c r="L2288" s="34">
        <v>0</v>
      </c>
    </row>
    <row r="2289" spans="1:13" s="31" customFormat="1" ht="25.5" customHeight="1">
      <c r="A2289" s="23" t="s">
        <v>35</v>
      </c>
      <c r="B2289" s="24">
        <v>86</v>
      </c>
      <c r="C2289" s="24">
        <v>49</v>
      </c>
      <c r="D2289" s="24">
        <v>37</v>
      </c>
      <c r="E2289" s="25" t="s">
        <v>36</v>
      </c>
      <c r="F2289" s="24">
        <v>73</v>
      </c>
      <c r="G2289" s="24">
        <v>40</v>
      </c>
      <c r="H2289" s="24">
        <v>33</v>
      </c>
      <c r="I2289" s="68">
        <v>100</v>
      </c>
      <c r="J2289" s="69">
        <v>0</v>
      </c>
      <c r="K2289" s="70">
        <v>0</v>
      </c>
      <c r="L2289" s="70">
        <v>0</v>
      </c>
    </row>
    <row r="2290" spans="1:13" s="97" customFormat="1" ht="15.75" customHeight="1">
      <c r="A2290" s="32">
        <v>30</v>
      </c>
      <c r="B2290" s="33">
        <v>14</v>
      </c>
      <c r="C2290" s="34">
        <v>8</v>
      </c>
      <c r="D2290" s="34">
        <v>6</v>
      </c>
      <c r="E2290" s="35">
        <v>65</v>
      </c>
      <c r="F2290" s="33">
        <v>12</v>
      </c>
      <c r="G2290" s="34">
        <v>7</v>
      </c>
      <c r="H2290" s="34">
        <v>5</v>
      </c>
      <c r="I2290" s="35">
        <v>101</v>
      </c>
      <c r="J2290" s="33">
        <v>0</v>
      </c>
      <c r="K2290" s="34">
        <v>0</v>
      </c>
      <c r="L2290" s="34">
        <v>0</v>
      </c>
    </row>
    <row r="2291" spans="1:13" s="97" customFormat="1" ht="15.75" customHeight="1">
      <c r="A2291" s="32">
        <v>31</v>
      </c>
      <c r="B2291" s="33">
        <v>17</v>
      </c>
      <c r="C2291" s="34">
        <v>8</v>
      </c>
      <c r="D2291" s="34">
        <v>9</v>
      </c>
      <c r="E2291" s="35">
        <v>66</v>
      </c>
      <c r="F2291" s="33">
        <v>20</v>
      </c>
      <c r="G2291" s="34">
        <v>12</v>
      </c>
      <c r="H2291" s="34">
        <v>8</v>
      </c>
      <c r="I2291" s="35">
        <v>102</v>
      </c>
      <c r="J2291" s="33">
        <v>0</v>
      </c>
      <c r="K2291" s="34">
        <v>0</v>
      </c>
      <c r="L2291" s="34">
        <v>0</v>
      </c>
    </row>
    <row r="2292" spans="1:13" s="97" customFormat="1" ht="15.75" customHeight="1">
      <c r="A2292" s="32">
        <v>32</v>
      </c>
      <c r="B2292" s="33">
        <v>23</v>
      </c>
      <c r="C2292" s="34">
        <v>13</v>
      </c>
      <c r="D2292" s="34">
        <v>10</v>
      </c>
      <c r="E2292" s="35">
        <v>67</v>
      </c>
      <c r="F2292" s="33">
        <v>14</v>
      </c>
      <c r="G2292" s="34">
        <v>6</v>
      </c>
      <c r="H2292" s="34">
        <v>8</v>
      </c>
      <c r="I2292" s="35">
        <v>103</v>
      </c>
      <c r="J2292" s="33">
        <v>0</v>
      </c>
      <c r="K2292" s="34">
        <v>0</v>
      </c>
      <c r="L2292" s="34">
        <v>0</v>
      </c>
    </row>
    <row r="2293" spans="1:13" s="97" customFormat="1" ht="15.75" customHeight="1">
      <c r="A2293" s="32">
        <v>33</v>
      </c>
      <c r="B2293" s="33">
        <v>20</v>
      </c>
      <c r="C2293" s="34">
        <v>13</v>
      </c>
      <c r="D2293" s="34">
        <v>7</v>
      </c>
      <c r="E2293" s="35">
        <v>68</v>
      </c>
      <c r="F2293" s="33">
        <v>13</v>
      </c>
      <c r="G2293" s="34">
        <v>7</v>
      </c>
      <c r="H2293" s="34">
        <v>6</v>
      </c>
      <c r="I2293" s="72" t="s">
        <v>37</v>
      </c>
      <c r="J2293" s="44">
        <v>0</v>
      </c>
      <c r="K2293" s="42">
        <v>0</v>
      </c>
      <c r="L2293" s="42">
        <v>0</v>
      </c>
    </row>
    <row r="2294" spans="1:13" s="97" customFormat="1" ht="21" customHeight="1" thickBot="1">
      <c r="A2294" s="74">
        <v>34</v>
      </c>
      <c r="B2294" s="33">
        <v>12</v>
      </c>
      <c r="C2294" s="34">
        <v>7</v>
      </c>
      <c r="D2294" s="34">
        <v>5</v>
      </c>
      <c r="E2294" s="35">
        <v>69</v>
      </c>
      <c r="F2294" s="33">
        <v>14</v>
      </c>
      <c r="G2294" s="34">
        <v>8</v>
      </c>
      <c r="H2294" s="34">
        <v>6</v>
      </c>
      <c r="I2294" s="75" t="s">
        <v>8</v>
      </c>
      <c r="J2294" s="69">
        <v>1189</v>
      </c>
      <c r="K2294" s="69">
        <v>576</v>
      </c>
      <c r="L2294" s="69">
        <v>613</v>
      </c>
    </row>
    <row r="2295" spans="1:13" s="106" customFormat="1" ht="24" customHeight="1" thickTop="1" thickBot="1">
      <c r="A2295" s="81" t="s">
        <v>38</v>
      </c>
      <c r="B2295" s="82">
        <v>207</v>
      </c>
      <c r="C2295" s="83">
        <v>103</v>
      </c>
      <c r="D2295" s="83">
        <v>104</v>
      </c>
      <c r="E2295" s="84" t="s">
        <v>39</v>
      </c>
      <c r="F2295" s="83">
        <v>729</v>
      </c>
      <c r="G2295" s="83">
        <v>365</v>
      </c>
      <c r="H2295" s="83">
        <v>364</v>
      </c>
      <c r="I2295" s="85" t="s">
        <v>40</v>
      </c>
      <c r="J2295" s="83">
        <v>253</v>
      </c>
      <c r="K2295" s="83">
        <v>108</v>
      </c>
      <c r="L2295" s="83">
        <v>145</v>
      </c>
    </row>
    <row r="2296" spans="1:13" s="13" customFormat="1" ht="24" customHeight="1" thickBot="1">
      <c r="A2296" s="1"/>
      <c r="B2296" s="2" t="s">
        <v>221</v>
      </c>
      <c r="C2296" s="3"/>
      <c r="D2296" s="4"/>
      <c r="E2296" s="5"/>
      <c r="F2296" s="6"/>
      <c r="G2296" s="96" t="s">
        <v>238</v>
      </c>
      <c r="H2296" s="6"/>
      <c r="I2296" s="5"/>
      <c r="J2296" s="6"/>
      <c r="K2296" s="107" t="s">
        <v>248</v>
      </c>
      <c r="L2296" s="9"/>
      <c r="M2296" s="97" t="e">
        <v>#REF!</v>
      </c>
    </row>
    <row r="2297" spans="1:13" s="22" customFormat="1" ht="21" customHeight="1">
      <c r="A2297" s="14" t="s">
        <v>4</v>
      </c>
      <c r="B2297" s="15" t="s">
        <v>5</v>
      </c>
      <c r="C2297" s="15" t="s">
        <v>6</v>
      </c>
      <c r="D2297" s="16" t="s">
        <v>7</v>
      </c>
      <c r="E2297" s="14" t="s">
        <v>4</v>
      </c>
      <c r="F2297" s="15" t="s">
        <v>5</v>
      </c>
      <c r="G2297" s="15" t="s">
        <v>6</v>
      </c>
      <c r="H2297" s="16" t="s">
        <v>7</v>
      </c>
      <c r="I2297" s="14" t="s">
        <v>4</v>
      </c>
      <c r="J2297" s="15" t="s">
        <v>5</v>
      </c>
      <c r="K2297" s="15" t="s">
        <v>6</v>
      </c>
      <c r="L2297" s="17" t="s">
        <v>7</v>
      </c>
    </row>
    <row r="2298" spans="1:13" s="31" customFormat="1" ht="25.5" customHeight="1">
      <c r="A2298" s="23" t="s">
        <v>9</v>
      </c>
      <c r="B2298" s="24">
        <v>18</v>
      </c>
      <c r="C2298" s="24">
        <v>9</v>
      </c>
      <c r="D2298" s="24">
        <v>9</v>
      </c>
      <c r="E2298" s="25" t="s">
        <v>10</v>
      </c>
      <c r="F2298" s="24">
        <v>47</v>
      </c>
      <c r="G2298" s="24">
        <v>27</v>
      </c>
      <c r="H2298" s="24">
        <v>20</v>
      </c>
      <c r="I2298" s="25" t="s">
        <v>11</v>
      </c>
      <c r="J2298" s="24">
        <v>46</v>
      </c>
      <c r="K2298" s="24">
        <v>21</v>
      </c>
      <c r="L2298" s="24">
        <v>25</v>
      </c>
    </row>
    <row r="2299" spans="1:13" s="97" customFormat="1" ht="15.75" customHeight="1">
      <c r="A2299" s="32">
        <v>0</v>
      </c>
      <c r="B2299" s="33">
        <v>3</v>
      </c>
      <c r="C2299" s="34">
        <v>2</v>
      </c>
      <c r="D2299" s="34">
        <v>1</v>
      </c>
      <c r="E2299" s="35">
        <v>35</v>
      </c>
      <c r="F2299" s="33">
        <v>8</v>
      </c>
      <c r="G2299" s="34">
        <v>7</v>
      </c>
      <c r="H2299" s="34">
        <v>1</v>
      </c>
      <c r="I2299" s="35">
        <v>70</v>
      </c>
      <c r="J2299" s="33">
        <v>18</v>
      </c>
      <c r="K2299" s="34">
        <v>10</v>
      </c>
      <c r="L2299" s="34">
        <v>8</v>
      </c>
    </row>
    <row r="2300" spans="1:13" s="97" customFormat="1" ht="15.75" customHeight="1">
      <c r="A2300" s="32">
        <v>1</v>
      </c>
      <c r="B2300" s="33">
        <v>2</v>
      </c>
      <c r="C2300" s="34">
        <v>1</v>
      </c>
      <c r="D2300" s="34">
        <v>1</v>
      </c>
      <c r="E2300" s="35">
        <v>36</v>
      </c>
      <c r="F2300" s="33">
        <v>13</v>
      </c>
      <c r="G2300" s="34">
        <v>6</v>
      </c>
      <c r="H2300" s="34">
        <v>7</v>
      </c>
      <c r="I2300" s="35">
        <v>71</v>
      </c>
      <c r="J2300" s="33">
        <v>5</v>
      </c>
      <c r="K2300" s="34">
        <v>3</v>
      </c>
      <c r="L2300" s="34">
        <v>2</v>
      </c>
    </row>
    <row r="2301" spans="1:13" s="97" customFormat="1" ht="15.75" customHeight="1">
      <c r="A2301" s="32">
        <v>2</v>
      </c>
      <c r="B2301" s="33">
        <v>1</v>
      </c>
      <c r="C2301" s="34">
        <v>1</v>
      </c>
      <c r="D2301" s="34">
        <v>0</v>
      </c>
      <c r="E2301" s="35">
        <v>37</v>
      </c>
      <c r="F2301" s="33">
        <v>10</v>
      </c>
      <c r="G2301" s="34">
        <v>6</v>
      </c>
      <c r="H2301" s="34">
        <v>4</v>
      </c>
      <c r="I2301" s="35">
        <v>72</v>
      </c>
      <c r="J2301" s="33">
        <v>9</v>
      </c>
      <c r="K2301" s="34">
        <v>3</v>
      </c>
      <c r="L2301" s="34">
        <v>6</v>
      </c>
    </row>
    <row r="2302" spans="1:13" s="97" customFormat="1" ht="15.75" customHeight="1">
      <c r="A2302" s="32">
        <v>3</v>
      </c>
      <c r="B2302" s="33">
        <v>5</v>
      </c>
      <c r="C2302" s="34">
        <v>2</v>
      </c>
      <c r="D2302" s="34">
        <v>3</v>
      </c>
      <c r="E2302" s="35">
        <v>38</v>
      </c>
      <c r="F2302" s="33">
        <v>7</v>
      </c>
      <c r="G2302" s="34">
        <v>4</v>
      </c>
      <c r="H2302" s="34">
        <v>3</v>
      </c>
      <c r="I2302" s="35">
        <v>73</v>
      </c>
      <c r="J2302" s="33">
        <v>7</v>
      </c>
      <c r="K2302" s="34">
        <v>2</v>
      </c>
      <c r="L2302" s="34">
        <v>5</v>
      </c>
    </row>
    <row r="2303" spans="1:13" s="97" customFormat="1" ht="18" customHeight="1">
      <c r="A2303" s="40">
        <v>4</v>
      </c>
      <c r="B2303" s="41">
        <v>7</v>
      </c>
      <c r="C2303" s="42">
        <v>3</v>
      </c>
      <c r="D2303" s="42">
        <v>4</v>
      </c>
      <c r="E2303" s="43">
        <v>39</v>
      </c>
      <c r="F2303" s="44">
        <v>9</v>
      </c>
      <c r="G2303" s="42">
        <v>4</v>
      </c>
      <c r="H2303" s="42">
        <v>5</v>
      </c>
      <c r="I2303" s="43">
        <v>74</v>
      </c>
      <c r="J2303" s="44">
        <v>7</v>
      </c>
      <c r="K2303" s="42">
        <v>3</v>
      </c>
      <c r="L2303" s="42">
        <v>4</v>
      </c>
    </row>
    <row r="2304" spans="1:13" s="31" customFormat="1" ht="25.5" customHeight="1">
      <c r="A2304" s="23" t="s">
        <v>13</v>
      </c>
      <c r="B2304" s="24">
        <v>21</v>
      </c>
      <c r="C2304" s="24">
        <v>13</v>
      </c>
      <c r="D2304" s="24">
        <v>8</v>
      </c>
      <c r="E2304" s="25" t="s">
        <v>14</v>
      </c>
      <c r="F2304" s="24">
        <v>34</v>
      </c>
      <c r="G2304" s="24">
        <v>19</v>
      </c>
      <c r="H2304" s="24">
        <v>15</v>
      </c>
      <c r="I2304" s="25" t="s">
        <v>15</v>
      </c>
      <c r="J2304" s="24">
        <v>47</v>
      </c>
      <c r="K2304" s="24">
        <v>20</v>
      </c>
      <c r="L2304" s="24">
        <v>27</v>
      </c>
    </row>
    <row r="2305" spans="1:12" s="97" customFormat="1" ht="15.75" customHeight="1">
      <c r="A2305" s="32">
        <v>5</v>
      </c>
      <c r="B2305" s="33">
        <v>3</v>
      </c>
      <c r="C2305" s="34">
        <v>3</v>
      </c>
      <c r="D2305" s="34">
        <v>0</v>
      </c>
      <c r="E2305" s="35">
        <v>40</v>
      </c>
      <c r="F2305" s="33">
        <v>7</v>
      </c>
      <c r="G2305" s="34">
        <v>4</v>
      </c>
      <c r="H2305" s="34">
        <v>3</v>
      </c>
      <c r="I2305" s="35">
        <v>75</v>
      </c>
      <c r="J2305" s="33">
        <v>12</v>
      </c>
      <c r="K2305" s="34">
        <v>1</v>
      </c>
      <c r="L2305" s="34">
        <v>11</v>
      </c>
    </row>
    <row r="2306" spans="1:12" s="97" customFormat="1" ht="15.75" customHeight="1">
      <c r="A2306" s="32">
        <v>6</v>
      </c>
      <c r="B2306" s="33">
        <v>2</v>
      </c>
      <c r="C2306" s="34">
        <v>1</v>
      </c>
      <c r="D2306" s="34">
        <v>1</v>
      </c>
      <c r="E2306" s="35">
        <v>41</v>
      </c>
      <c r="F2306" s="33">
        <v>6</v>
      </c>
      <c r="G2306" s="34">
        <v>4</v>
      </c>
      <c r="H2306" s="34">
        <v>2</v>
      </c>
      <c r="I2306" s="35">
        <v>76</v>
      </c>
      <c r="J2306" s="33">
        <v>10</v>
      </c>
      <c r="K2306" s="34">
        <v>2</v>
      </c>
      <c r="L2306" s="34">
        <v>8</v>
      </c>
    </row>
    <row r="2307" spans="1:12" s="97" customFormat="1" ht="15.75" customHeight="1">
      <c r="A2307" s="32">
        <v>7</v>
      </c>
      <c r="B2307" s="33">
        <v>6</v>
      </c>
      <c r="C2307" s="34">
        <v>3</v>
      </c>
      <c r="D2307" s="34">
        <v>3</v>
      </c>
      <c r="E2307" s="35">
        <v>42</v>
      </c>
      <c r="F2307" s="33">
        <v>8</v>
      </c>
      <c r="G2307" s="34">
        <v>4</v>
      </c>
      <c r="H2307" s="34">
        <v>4</v>
      </c>
      <c r="I2307" s="35">
        <v>77</v>
      </c>
      <c r="J2307" s="33">
        <v>10</v>
      </c>
      <c r="K2307" s="34">
        <v>9</v>
      </c>
      <c r="L2307" s="34">
        <v>1</v>
      </c>
    </row>
    <row r="2308" spans="1:12" s="97" customFormat="1" ht="15.75" customHeight="1">
      <c r="A2308" s="32">
        <v>8</v>
      </c>
      <c r="B2308" s="33">
        <v>5</v>
      </c>
      <c r="C2308" s="34">
        <v>3</v>
      </c>
      <c r="D2308" s="34">
        <v>2</v>
      </c>
      <c r="E2308" s="35">
        <v>43</v>
      </c>
      <c r="F2308" s="33">
        <v>5</v>
      </c>
      <c r="G2308" s="34">
        <v>3</v>
      </c>
      <c r="H2308" s="34">
        <v>2</v>
      </c>
      <c r="I2308" s="35">
        <v>78</v>
      </c>
      <c r="J2308" s="33">
        <v>9</v>
      </c>
      <c r="K2308" s="34">
        <v>5</v>
      </c>
      <c r="L2308" s="34">
        <v>4</v>
      </c>
    </row>
    <row r="2309" spans="1:12" s="97" customFormat="1" ht="18" customHeight="1">
      <c r="A2309" s="40">
        <v>9</v>
      </c>
      <c r="B2309" s="44">
        <v>5</v>
      </c>
      <c r="C2309" s="42">
        <v>3</v>
      </c>
      <c r="D2309" s="42">
        <v>2</v>
      </c>
      <c r="E2309" s="43">
        <v>44</v>
      </c>
      <c r="F2309" s="44">
        <v>8</v>
      </c>
      <c r="G2309" s="42">
        <v>4</v>
      </c>
      <c r="H2309" s="42">
        <v>4</v>
      </c>
      <c r="I2309" s="43">
        <v>79</v>
      </c>
      <c r="J2309" s="44">
        <v>6</v>
      </c>
      <c r="K2309" s="42">
        <v>3</v>
      </c>
      <c r="L2309" s="42">
        <v>3</v>
      </c>
    </row>
    <row r="2310" spans="1:12" s="31" customFormat="1" ht="25.5" customHeight="1">
      <c r="A2310" s="23" t="s">
        <v>23</v>
      </c>
      <c r="B2310" s="24">
        <v>15</v>
      </c>
      <c r="C2310" s="24">
        <v>12</v>
      </c>
      <c r="D2310" s="24">
        <v>3</v>
      </c>
      <c r="E2310" s="25" t="s">
        <v>24</v>
      </c>
      <c r="F2310" s="24">
        <v>34</v>
      </c>
      <c r="G2310" s="24">
        <v>11</v>
      </c>
      <c r="H2310" s="24">
        <v>23</v>
      </c>
      <c r="I2310" s="25" t="s">
        <v>25</v>
      </c>
      <c r="J2310" s="24">
        <v>27</v>
      </c>
      <c r="K2310" s="24">
        <v>14</v>
      </c>
      <c r="L2310" s="24">
        <v>13</v>
      </c>
    </row>
    <row r="2311" spans="1:12" s="97" customFormat="1" ht="15.75" customHeight="1">
      <c r="A2311" s="32">
        <v>10</v>
      </c>
      <c r="B2311" s="33">
        <v>2</v>
      </c>
      <c r="C2311" s="34">
        <v>2</v>
      </c>
      <c r="D2311" s="34">
        <v>0</v>
      </c>
      <c r="E2311" s="35">
        <v>45</v>
      </c>
      <c r="F2311" s="33">
        <v>5</v>
      </c>
      <c r="G2311" s="34">
        <v>1</v>
      </c>
      <c r="H2311" s="34">
        <v>4</v>
      </c>
      <c r="I2311" s="35">
        <v>80</v>
      </c>
      <c r="J2311" s="33">
        <v>4</v>
      </c>
      <c r="K2311" s="34">
        <v>1</v>
      </c>
      <c r="L2311" s="34">
        <v>3</v>
      </c>
    </row>
    <row r="2312" spans="1:12" s="97" customFormat="1" ht="15.75" customHeight="1">
      <c r="A2312" s="32">
        <v>11</v>
      </c>
      <c r="B2312" s="33">
        <v>2</v>
      </c>
      <c r="C2312" s="34">
        <v>2</v>
      </c>
      <c r="D2312" s="34">
        <v>0</v>
      </c>
      <c r="E2312" s="35">
        <v>46</v>
      </c>
      <c r="F2312" s="33">
        <v>8</v>
      </c>
      <c r="G2312" s="34">
        <v>5</v>
      </c>
      <c r="H2312" s="34">
        <v>3</v>
      </c>
      <c r="I2312" s="35">
        <v>81</v>
      </c>
      <c r="J2312" s="33">
        <v>1</v>
      </c>
      <c r="K2312" s="34">
        <v>1</v>
      </c>
      <c r="L2312" s="34">
        <v>0</v>
      </c>
    </row>
    <row r="2313" spans="1:12" s="97" customFormat="1" ht="15.75" customHeight="1">
      <c r="A2313" s="32">
        <v>12</v>
      </c>
      <c r="B2313" s="33">
        <v>5</v>
      </c>
      <c r="C2313" s="34">
        <v>3</v>
      </c>
      <c r="D2313" s="34">
        <v>2</v>
      </c>
      <c r="E2313" s="35">
        <v>47</v>
      </c>
      <c r="F2313" s="33">
        <v>8</v>
      </c>
      <c r="G2313" s="34">
        <v>3</v>
      </c>
      <c r="H2313" s="34">
        <v>5</v>
      </c>
      <c r="I2313" s="35">
        <v>82</v>
      </c>
      <c r="J2313" s="33">
        <v>9</v>
      </c>
      <c r="K2313" s="34">
        <v>4</v>
      </c>
      <c r="L2313" s="34">
        <v>5</v>
      </c>
    </row>
    <row r="2314" spans="1:12" s="97" customFormat="1" ht="15.75" customHeight="1">
      <c r="A2314" s="32">
        <v>13</v>
      </c>
      <c r="B2314" s="33">
        <v>3</v>
      </c>
      <c r="C2314" s="34">
        <v>3</v>
      </c>
      <c r="D2314" s="34">
        <v>0</v>
      </c>
      <c r="E2314" s="35">
        <v>48</v>
      </c>
      <c r="F2314" s="33">
        <v>10</v>
      </c>
      <c r="G2314" s="34">
        <v>1</v>
      </c>
      <c r="H2314" s="34">
        <v>9</v>
      </c>
      <c r="I2314" s="35">
        <v>83</v>
      </c>
      <c r="J2314" s="33">
        <v>7</v>
      </c>
      <c r="K2314" s="34">
        <v>4</v>
      </c>
      <c r="L2314" s="34">
        <v>3</v>
      </c>
    </row>
    <row r="2315" spans="1:12" s="97" customFormat="1" ht="18" customHeight="1">
      <c r="A2315" s="40">
        <v>14</v>
      </c>
      <c r="B2315" s="44">
        <v>3</v>
      </c>
      <c r="C2315" s="42">
        <v>2</v>
      </c>
      <c r="D2315" s="42">
        <v>1</v>
      </c>
      <c r="E2315" s="43">
        <v>49</v>
      </c>
      <c r="F2315" s="44">
        <v>3</v>
      </c>
      <c r="G2315" s="42">
        <v>1</v>
      </c>
      <c r="H2315" s="42">
        <v>2</v>
      </c>
      <c r="I2315" s="43">
        <v>84</v>
      </c>
      <c r="J2315" s="44">
        <v>6</v>
      </c>
      <c r="K2315" s="42">
        <v>4</v>
      </c>
      <c r="L2315" s="42">
        <v>2</v>
      </c>
    </row>
    <row r="2316" spans="1:12" s="31" customFormat="1" ht="25.5" customHeight="1">
      <c r="A2316" s="23" t="s">
        <v>26</v>
      </c>
      <c r="B2316" s="24">
        <v>27</v>
      </c>
      <c r="C2316" s="24">
        <v>11</v>
      </c>
      <c r="D2316" s="24">
        <v>16</v>
      </c>
      <c r="E2316" s="25" t="s">
        <v>27</v>
      </c>
      <c r="F2316" s="24">
        <v>39</v>
      </c>
      <c r="G2316" s="24">
        <v>22</v>
      </c>
      <c r="H2316" s="24">
        <v>17</v>
      </c>
      <c r="I2316" s="25" t="s">
        <v>28</v>
      </c>
      <c r="J2316" s="24">
        <v>18</v>
      </c>
      <c r="K2316" s="24">
        <v>8</v>
      </c>
      <c r="L2316" s="24">
        <v>10</v>
      </c>
    </row>
    <row r="2317" spans="1:12" s="97" customFormat="1" ht="15.75" customHeight="1">
      <c r="A2317" s="32">
        <v>15</v>
      </c>
      <c r="B2317" s="33">
        <v>5</v>
      </c>
      <c r="C2317" s="34">
        <v>2</v>
      </c>
      <c r="D2317" s="34">
        <v>3</v>
      </c>
      <c r="E2317" s="35">
        <v>50</v>
      </c>
      <c r="F2317" s="33">
        <v>5</v>
      </c>
      <c r="G2317" s="34">
        <v>3</v>
      </c>
      <c r="H2317" s="34">
        <v>2</v>
      </c>
      <c r="I2317" s="35">
        <v>85</v>
      </c>
      <c r="J2317" s="33">
        <v>5</v>
      </c>
      <c r="K2317" s="34">
        <v>1</v>
      </c>
      <c r="L2317" s="34">
        <v>4</v>
      </c>
    </row>
    <row r="2318" spans="1:12" s="97" customFormat="1" ht="15.75" customHeight="1">
      <c r="A2318" s="32">
        <v>16</v>
      </c>
      <c r="B2318" s="33">
        <v>9</v>
      </c>
      <c r="C2318" s="34">
        <v>3</v>
      </c>
      <c r="D2318" s="34">
        <v>6</v>
      </c>
      <c r="E2318" s="35">
        <v>51</v>
      </c>
      <c r="F2318" s="33">
        <v>6</v>
      </c>
      <c r="G2318" s="34">
        <v>4</v>
      </c>
      <c r="H2318" s="34">
        <v>2</v>
      </c>
      <c r="I2318" s="35">
        <v>86</v>
      </c>
      <c r="J2318" s="33">
        <v>5</v>
      </c>
      <c r="K2318" s="34">
        <v>1</v>
      </c>
      <c r="L2318" s="34">
        <v>4</v>
      </c>
    </row>
    <row r="2319" spans="1:12" s="97" customFormat="1" ht="15.75" customHeight="1">
      <c r="A2319" s="32">
        <v>17</v>
      </c>
      <c r="B2319" s="33">
        <v>5</v>
      </c>
      <c r="C2319" s="34">
        <v>2</v>
      </c>
      <c r="D2319" s="34">
        <v>3</v>
      </c>
      <c r="E2319" s="35">
        <v>52</v>
      </c>
      <c r="F2319" s="33">
        <v>10</v>
      </c>
      <c r="G2319" s="34">
        <v>7</v>
      </c>
      <c r="H2319" s="34">
        <v>3</v>
      </c>
      <c r="I2319" s="35">
        <v>87</v>
      </c>
      <c r="J2319" s="33">
        <v>3</v>
      </c>
      <c r="K2319" s="34">
        <v>2</v>
      </c>
      <c r="L2319" s="34">
        <v>1</v>
      </c>
    </row>
    <row r="2320" spans="1:12" s="97" customFormat="1" ht="15.75" customHeight="1">
      <c r="A2320" s="32">
        <v>18</v>
      </c>
      <c r="B2320" s="33">
        <v>4</v>
      </c>
      <c r="C2320" s="34">
        <v>3</v>
      </c>
      <c r="D2320" s="34">
        <v>1</v>
      </c>
      <c r="E2320" s="35">
        <v>53</v>
      </c>
      <c r="F2320" s="33">
        <v>10</v>
      </c>
      <c r="G2320" s="34">
        <v>5</v>
      </c>
      <c r="H2320" s="34">
        <v>5</v>
      </c>
      <c r="I2320" s="35">
        <v>88</v>
      </c>
      <c r="J2320" s="33">
        <v>4</v>
      </c>
      <c r="K2320" s="34">
        <v>3</v>
      </c>
      <c r="L2320" s="34">
        <v>1</v>
      </c>
    </row>
    <row r="2321" spans="1:12" s="97" customFormat="1" ht="18" customHeight="1">
      <c r="A2321" s="40">
        <v>19</v>
      </c>
      <c r="B2321" s="44">
        <v>4</v>
      </c>
      <c r="C2321" s="42">
        <v>1</v>
      </c>
      <c r="D2321" s="42">
        <v>3</v>
      </c>
      <c r="E2321" s="43">
        <v>54</v>
      </c>
      <c r="F2321" s="44">
        <v>8</v>
      </c>
      <c r="G2321" s="42">
        <v>3</v>
      </c>
      <c r="H2321" s="42">
        <v>5</v>
      </c>
      <c r="I2321" s="43">
        <v>89</v>
      </c>
      <c r="J2321" s="44">
        <v>1</v>
      </c>
      <c r="K2321" s="42">
        <v>1</v>
      </c>
      <c r="L2321" s="42">
        <v>0</v>
      </c>
    </row>
    <row r="2322" spans="1:12" s="31" customFormat="1" ht="25.5" customHeight="1">
      <c r="A2322" s="23" t="s">
        <v>29</v>
      </c>
      <c r="B2322" s="24">
        <v>25</v>
      </c>
      <c r="C2322" s="24">
        <v>11</v>
      </c>
      <c r="D2322" s="24">
        <v>14</v>
      </c>
      <c r="E2322" s="25" t="s">
        <v>30</v>
      </c>
      <c r="F2322" s="24">
        <v>32</v>
      </c>
      <c r="G2322" s="24">
        <v>16</v>
      </c>
      <c r="H2322" s="24">
        <v>16</v>
      </c>
      <c r="I2322" s="25" t="s">
        <v>31</v>
      </c>
      <c r="J2322" s="24">
        <v>8</v>
      </c>
      <c r="K2322" s="24">
        <v>0</v>
      </c>
      <c r="L2322" s="24">
        <v>8</v>
      </c>
    </row>
    <row r="2323" spans="1:12" s="97" customFormat="1" ht="15.75" customHeight="1">
      <c r="A2323" s="32">
        <v>20</v>
      </c>
      <c r="B2323" s="33">
        <v>7</v>
      </c>
      <c r="C2323" s="34">
        <v>3</v>
      </c>
      <c r="D2323" s="34">
        <v>4</v>
      </c>
      <c r="E2323" s="35">
        <v>55</v>
      </c>
      <c r="F2323" s="33">
        <v>4</v>
      </c>
      <c r="G2323" s="34">
        <v>2</v>
      </c>
      <c r="H2323" s="34">
        <v>2</v>
      </c>
      <c r="I2323" s="35">
        <v>90</v>
      </c>
      <c r="J2323" s="33">
        <v>0</v>
      </c>
      <c r="K2323" s="34">
        <v>0</v>
      </c>
      <c r="L2323" s="34">
        <v>0</v>
      </c>
    </row>
    <row r="2324" spans="1:12" s="97" customFormat="1" ht="15.75" customHeight="1">
      <c r="A2324" s="32">
        <v>21</v>
      </c>
      <c r="B2324" s="33">
        <v>2</v>
      </c>
      <c r="C2324" s="34">
        <v>2</v>
      </c>
      <c r="D2324" s="34">
        <v>0</v>
      </c>
      <c r="E2324" s="35">
        <v>56</v>
      </c>
      <c r="F2324" s="33">
        <v>5</v>
      </c>
      <c r="G2324" s="34">
        <v>2</v>
      </c>
      <c r="H2324" s="34">
        <v>3</v>
      </c>
      <c r="I2324" s="35">
        <v>91</v>
      </c>
      <c r="J2324" s="33">
        <v>4</v>
      </c>
      <c r="K2324" s="34">
        <v>0</v>
      </c>
      <c r="L2324" s="34">
        <v>4</v>
      </c>
    </row>
    <row r="2325" spans="1:12" s="97" customFormat="1" ht="15.75" customHeight="1">
      <c r="A2325" s="32">
        <v>22</v>
      </c>
      <c r="B2325" s="33">
        <v>6</v>
      </c>
      <c r="C2325" s="34">
        <v>2</v>
      </c>
      <c r="D2325" s="34">
        <v>4</v>
      </c>
      <c r="E2325" s="35">
        <v>57</v>
      </c>
      <c r="F2325" s="33">
        <v>3</v>
      </c>
      <c r="G2325" s="34">
        <v>1</v>
      </c>
      <c r="H2325" s="34">
        <v>2</v>
      </c>
      <c r="I2325" s="35">
        <v>92</v>
      </c>
      <c r="J2325" s="33">
        <v>3</v>
      </c>
      <c r="K2325" s="34">
        <v>0</v>
      </c>
      <c r="L2325" s="34">
        <v>3</v>
      </c>
    </row>
    <row r="2326" spans="1:12" s="97" customFormat="1" ht="15.75" customHeight="1">
      <c r="A2326" s="32">
        <v>23</v>
      </c>
      <c r="B2326" s="33">
        <v>5</v>
      </c>
      <c r="C2326" s="34">
        <v>0</v>
      </c>
      <c r="D2326" s="34">
        <v>5</v>
      </c>
      <c r="E2326" s="35">
        <v>58</v>
      </c>
      <c r="F2326" s="33">
        <v>10</v>
      </c>
      <c r="G2326" s="34">
        <v>8</v>
      </c>
      <c r="H2326" s="34">
        <v>2</v>
      </c>
      <c r="I2326" s="35">
        <v>93</v>
      </c>
      <c r="J2326" s="33">
        <v>0</v>
      </c>
      <c r="K2326" s="34">
        <v>0</v>
      </c>
      <c r="L2326" s="34">
        <v>0</v>
      </c>
    </row>
    <row r="2327" spans="1:12" s="97" customFormat="1" ht="18" customHeight="1">
      <c r="A2327" s="40">
        <v>24</v>
      </c>
      <c r="B2327" s="44">
        <v>5</v>
      </c>
      <c r="C2327" s="42">
        <v>4</v>
      </c>
      <c r="D2327" s="42">
        <v>1</v>
      </c>
      <c r="E2327" s="43">
        <v>59</v>
      </c>
      <c r="F2327" s="44">
        <v>10</v>
      </c>
      <c r="G2327" s="42">
        <v>3</v>
      </c>
      <c r="H2327" s="42">
        <v>7</v>
      </c>
      <c r="I2327" s="43">
        <v>94</v>
      </c>
      <c r="J2327" s="44">
        <v>1</v>
      </c>
      <c r="K2327" s="42">
        <v>0</v>
      </c>
      <c r="L2327" s="42">
        <v>1</v>
      </c>
    </row>
    <row r="2328" spans="1:12" s="31" customFormat="1" ht="25.5" customHeight="1">
      <c r="A2328" s="23" t="s">
        <v>32</v>
      </c>
      <c r="B2328" s="24">
        <v>32</v>
      </c>
      <c r="C2328" s="24">
        <v>15</v>
      </c>
      <c r="D2328" s="24">
        <v>17</v>
      </c>
      <c r="E2328" s="25" t="s">
        <v>33</v>
      </c>
      <c r="F2328" s="24">
        <v>37</v>
      </c>
      <c r="G2328" s="24">
        <v>18</v>
      </c>
      <c r="H2328" s="24">
        <v>19</v>
      </c>
      <c r="I2328" s="64" t="s">
        <v>34</v>
      </c>
      <c r="J2328" s="24">
        <v>2</v>
      </c>
      <c r="K2328" s="24">
        <v>1</v>
      </c>
      <c r="L2328" s="24">
        <v>1</v>
      </c>
    </row>
    <row r="2329" spans="1:12" s="97" customFormat="1" ht="15.75" customHeight="1">
      <c r="A2329" s="32">
        <v>25</v>
      </c>
      <c r="B2329" s="33">
        <v>6</v>
      </c>
      <c r="C2329" s="34">
        <v>2</v>
      </c>
      <c r="D2329" s="34">
        <v>4</v>
      </c>
      <c r="E2329" s="35">
        <v>60</v>
      </c>
      <c r="F2329" s="33">
        <v>6</v>
      </c>
      <c r="G2329" s="34">
        <v>4</v>
      </c>
      <c r="H2329" s="34">
        <v>2</v>
      </c>
      <c r="I2329" s="35">
        <v>95</v>
      </c>
      <c r="J2329" s="33">
        <v>0</v>
      </c>
      <c r="K2329" s="34">
        <v>0</v>
      </c>
      <c r="L2329" s="34">
        <v>0</v>
      </c>
    </row>
    <row r="2330" spans="1:12" s="97" customFormat="1" ht="15.75" customHeight="1">
      <c r="A2330" s="32">
        <v>26</v>
      </c>
      <c r="B2330" s="33">
        <v>11</v>
      </c>
      <c r="C2330" s="34">
        <v>4</v>
      </c>
      <c r="D2330" s="34">
        <v>7</v>
      </c>
      <c r="E2330" s="35">
        <v>61</v>
      </c>
      <c r="F2330" s="33">
        <v>7</v>
      </c>
      <c r="G2330" s="34">
        <v>4</v>
      </c>
      <c r="H2330" s="34">
        <v>3</v>
      </c>
      <c r="I2330" s="35">
        <v>96</v>
      </c>
      <c r="J2330" s="33">
        <v>0</v>
      </c>
      <c r="K2330" s="34">
        <v>0</v>
      </c>
      <c r="L2330" s="34">
        <v>0</v>
      </c>
    </row>
    <row r="2331" spans="1:12" s="97" customFormat="1" ht="15.75" customHeight="1">
      <c r="A2331" s="32">
        <v>27</v>
      </c>
      <c r="B2331" s="33">
        <v>7</v>
      </c>
      <c r="C2331" s="34">
        <v>4</v>
      </c>
      <c r="D2331" s="34">
        <v>3</v>
      </c>
      <c r="E2331" s="35">
        <v>62</v>
      </c>
      <c r="F2331" s="33">
        <v>10</v>
      </c>
      <c r="G2331" s="34">
        <v>3</v>
      </c>
      <c r="H2331" s="34">
        <v>7</v>
      </c>
      <c r="I2331" s="35">
        <v>97</v>
      </c>
      <c r="J2331" s="33">
        <v>0</v>
      </c>
      <c r="K2331" s="34">
        <v>0</v>
      </c>
      <c r="L2331" s="34">
        <v>0</v>
      </c>
    </row>
    <row r="2332" spans="1:12" s="97" customFormat="1" ht="15.75" customHeight="1">
      <c r="A2332" s="32">
        <v>28</v>
      </c>
      <c r="B2332" s="33">
        <v>2</v>
      </c>
      <c r="C2332" s="34">
        <v>1</v>
      </c>
      <c r="D2332" s="34">
        <v>1</v>
      </c>
      <c r="E2332" s="35">
        <v>63</v>
      </c>
      <c r="F2332" s="33">
        <v>9</v>
      </c>
      <c r="G2332" s="34">
        <v>4</v>
      </c>
      <c r="H2332" s="34">
        <v>5</v>
      </c>
      <c r="I2332" s="35">
        <v>98</v>
      </c>
      <c r="J2332" s="33">
        <v>0</v>
      </c>
      <c r="K2332" s="34">
        <v>0</v>
      </c>
      <c r="L2332" s="34">
        <v>0</v>
      </c>
    </row>
    <row r="2333" spans="1:12" s="97" customFormat="1" ht="18" customHeight="1">
      <c r="A2333" s="40">
        <v>29</v>
      </c>
      <c r="B2333" s="44">
        <v>6</v>
      </c>
      <c r="C2333" s="42">
        <v>4</v>
      </c>
      <c r="D2333" s="42">
        <v>2</v>
      </c>
      <c r="E2333" s="43">
        <v>64</v>
      </c>
      <c r="F2333" s="44">
        <v>5</v>
      </c>
      <c r="G2333" s="42">
        <v>3</v>
      </c>
      <c r="H2333" s="42">
        <v>2</v>
      </c>
      <c r="I2333" s="35">
        <v>99</v>
      </c>
      <c r="J2333" s="33">
        <v>1</v>
      </c>
      <c r="K2333" s="34">
        <v>1</v>
      </c>
      <c r="L2333" s="34">
        <v>0</v>
      </c>
    </row>
    <row r="2334" spans="1:12" s="31" customFormat="1" ht="25.5" customHeight="1">
      <c r="A2334" s="23" t="s">
        <v>35</v>
      </c>
      <c r="B2334" s="24">
        <v>36</v>
      </c>
      <c r="C2334" s="24">
        <v>23</v>
      </c>
      <c r="D2334" s="24">
        <v>13</v>
      </c>
      <c r="E2334" s="25" t="s">
        <v>36</v>
      </c>
      <c r="F2334" s="24">
        <v>52</v>
      </c>
      <c r="G2334" s="24">
        <v>24</v>
      </c>
      <c r="H2334" s="24">
        <v>28</v>
      </c>
      <c r="I2334" s="68">
        <v>100</v>
      </c>
      <c r="J2334" s="69">
        <v>1</v>
      </c>
      <c r="K2334" s="70">
        <v>0</v>
      </c>
      <c r="L2334" s="70">
        <v>1</v>
      </c>
    </row>
    <row r="2335" spans="1:12" s="97" customFormat="1" ht="15.75" customHeight="1">
      <c r="A2335" s="32">
        <v>30</v>
      </c>
      <c r="B2335" s="33">
        <v>8</v>
      </c>
      <c r="C2335" s="34">
        <v>6</v>
      </c>
      <c r="D2335" s="34">
        <v>2</v>
      </c>
      <c r="E2335" s="35">
        <v>65</v>
      </c>
      <c r="F2335" s="33">
        <v>11</v>
      </c>
      <c r="G2335" s="34">
        <v>4</v>
      </c>
      <c r="H2335" s="34">
        <v>7</v>
      </c>
      <c r="I2335" s="35">
        <v>101</v>
      </c>
      <c r="J2335" s="33">
        <v>0</v>
      </c>
      <c r="K2335" s="34">
        <v>0</v>
      </c>
      <c r="L2335" s="34">
        <v>0</v>
      </c>
    </row>
    <row r="2336" spans="1:12" s="97" customFormat="1" ht="15.75" customHeight="1">
      <c r="A2336" s="32">
        <v>31</v>
      </c>
      <c r="B2336" s="33">
        <v>12</v>
      </c>
      <c r="C2336" s="34">
        <v>7</v>
      </c>
      <c r="D2336" s="34">
        <v>5</v>
      </c>
      <c r="E2336" s="35">
        <v>66</v>
      </c>
      <c r="F2336" s="33">
        <v>10</v>
      </c>
      <c r="G2336" s="34">
        <v>6</v>
      </c>
      <c r="H2336" s="34">
        <v>4</v>
      </c>
      <c r="I2336" s="35">
        <v>102</v>
      </c>
      <c r="J2336" s="33">
        <v>0</v>
      </c>
      <c r="K2336" s="34">
        <v>0</v>
      </c>
      <c r="L2336" s="34">
        <v>0</v>
      </c>
    </row>
    <row r="2337" spans="1:13" s="97" customFormat="1" ht="15.75" customHeight="1">
      <c r="A2337" s="32">
        <v>32</v>
      </c>
      <c r="B2337" s="33">
        <v>5</v>
      </c>
      <c r="C2337" s="34">
        <v>4</v>
      </c>
      <c r="D2337" s="34">
        <v>1</v>
      </c>
      <c r="E2337" s="35">
        <v>67</v>
      </c>
      <c r="F2337" s="33">
        <v>7</v>
      </c>
      <c r="G2337" s="34">
        <v>4</v>
      </c>
      <c r="H2337" s="34">
        <v>3</v>
      </c>
      <c r="I2337" s="35">
        <v>103</v>
      </c>
      <c r="J2337" s="33">
        <v>0</v>
      </c>
      <c r="K2337" s="34">
        <v>0</v>
      </c>
      <c r="L2337" s="34">
        <v>0</v>
      </c>
    </row>
    <row r="2338" spans="1:13" s="97" customFormat="1" ht="15.75" customHeight="1">
      <c r="A2338" s="32">
        <v>33</v>
      </c>
      <c r="B2338" s="33">
        <v>7</v>
      </c>
      <c r="C2338" s="34">
        <v>4</v>
      </c>
      <c r="D2338" s="34">
        <v>3</v>
      </c>
      <c r="E2338" s="35">
        <v>68</v>
      </c>
      <c r="F2338" s="33">
        <v>9</v>
      </c>
      <c r="G2338" s="34">
        <v>5</v>
      </c>
      <c r="H2338" s="34">
        <v>4</v>
      </c>
      <c r="I2338" s="72" t="s">
        <v>37</v>
      </c>
      <c r="J2338" s="44">
        <v>0</v>
      </c>
      <c r="K2338" s="42">
        <v>0</v>
      </c>
      <c r="L2338" s="42">
        <v>0</v>
      </c>
    </row>
    <row r="2339" spans="1:13" s="97" customFormat="1" ht="21" customHeight="1" thickBot="1">
      <c r="A2339" s="74">
        <v>34</v>
      </c>
      <c r="B2339" s="33">
        <v>4</v>
      </c>
      <c r="C2339" s="34">
        <v>2</v>
      </c>
      <c r="D2339" s="34">
        <v>2</v>
      </c>
      <c r="E2339" s="35">
        <v>69</v>
      </c>
      <c r="F2339" s="33">
        <v>15</v>
      </c>
      <c r="G2339" s="34">
        <v>5</v>
      </c>
      <c r="H2339" s="34">
        <v>10</v>
      </c>
      <c r="I2339" s="75" t="s">
        <v>8</v>
      </c>
      <c r="J2339" s="69">
        <v>597</v>
      </c>
      <c r="K2339" s="69">
        <v>295</v>
      </c>
      <c r="L2339" s="69">
        <v>302</v>
      </c>
    </row>
    <row r="2340" spans="1:13" s="106" customFormat="1" ht="24" customHeight="1" thickTop="1" thickBot="1">
      <c r="A2340" s="81" t="s">
        <v>38</v>
      </c>
      <c r="B2340" s="82">
        <v>54</v>
      </c>
      <c r="C2340" s="83">
        <v>34</v>
      </c>
      <c r="D2340" s="83">
        <v>20</v>
      </c>
      <c r="E2340" s="84" t="s">
        <v>39</v>
      </c>
      <c r="F2340" s="83">
        <v>343</v>
      </c>
      <c r="G2340" s="83">
        <v>173</v>
      </c>
      <c r="H2340" s="83">
        <v>170</v>
      </c>
      <c r="I2340" s="85" t="s">
        <v>40</v>
      </c>
      <c r="J2340" s="83">
        <v>200</v>
      </c>
      <c r="K2340" s="83">
        <v>88</v>
      </c>
      <c r="L2340" s="83">
        <v>112</v>
      </c>
    </row>
    <row r="2341" spans="1:13" s="13" customFormat="1" ht="24" customHeight="1" thickBot="1">
      <c r="A2341" s="1"/>
      <c r="B2341" s="2" t="s">
        <v>221</v>
      </c>
      <c r="C2341" s="3"/>
      <c r="D2341" s="4"/>
      <c r="E2341" s="5"/>
      <c r="F2341" s="6"/>
      <c r="G2341" s="96" t="s">
        <v>238</v>
      </c>
      <c r="H2341" s="6"/>
      <c r="I2341" s="5"/>
      <c r="J2341" s="6"/>
      <c r="K2341" s="107" t="s">
        <v>249</v>
      </c>
      <c r="L2341" s="9"/>
      <c r="M2341" s="97" t="e">
        <v>#REF!</v>
      </c>
    </row>
    <row r="2342" spans="1:13" s="22" customFormat="1" ht="21" customHeight="1">
      <c r="A2342" s="14" t="s">
        <v>4</v>
      </c>
      <c r="B2342" s="15" t="s">
        <v>5</v>
      </c>
      <c r="C2342" s="15" t="s">
        <v>6</v>
      </c>
      <c r="D2342" s="16" t="s">
        <v>7</v>
      </c>
      <c r="E2342" s="14" t="s">
        <v>4</v>
      </c>
      <c r="F2342" s="15" t="s">
        <v>5</v>
      </c>
      <c r="G2342" s="15" t="s">
        <v>6</v>
      </c>
      <c r="H2342" s="16" t="s">
        <v>7</v>
      </c>
      <c r="I2342" s="14" t="s">
        <v>4</v>
      </c>
      <c r="J2342" s="15" t="s">
        <v>5</v>
      </c>
      <c r="K2342" s="15" t="s">
        <v>6</v>
      </c>
      <c r="L2342" s="17" t="s">
        <v>7</v>
      </c>
    </row>
    <row r="2343" spans="1:13" s="31" customFormat="1" ht="25.5" customHeight="1">
      <c r="A2343" s="23" t="s">
        <v>9</v>
      </c>
      <c r="B2343" s="24">
        <v>67</v>
      </c>
      <c r="C2343" s="24">
        <v>35</v>
      </c>
      <c r="D2343" s="24">
        <v>32</v>
      </c>
      <c r="E2343" s="25" t="s">
        <v>10</v>
      </c>
      <c r="F2343" s="24">
        <v>81</v>
      </c>
      <c r="G2343" s="24">
        <v>40</v>
      </c>
      <c r="H2343" s="24">
        <v>41</v>
      </c>
      <c r="I2343" s="25" t="s">
        <v>11</v>
      </c>
      <c r="J2343" s="24">
        <v>129</v>
      </c>
      <c r="K2343" s="24">
        <v>57</v>
      </c>
      <c r="L2343" s="24">
        <v>72</v>
      </c>
    </row>
    <row r="2344" spans="1:13" s="97" customFormat="1" ht="15.75" customHeight="1">
      <c r="A2344" s="32">
        <v>0</v>
      </c>
      <c r="B2344" s="33">
        <v>11</v>
      </c>
      <c r="C2344" s="34">
        <v>6</v>
      </c>
      <c r="D2344" s="34">
        <v>5</v>
      </c>
      <c r="E2344" s="35">
        <v>35</v>
      </c>
      <c r="F2344" s="33">
        <v>16</v>
      </c>
      <c r="G2344" s="34">
        <v>7</v>
      </c>
      <c r="H2344" s="34">
        <v>9</v>
      </c>
      <c r="I2344" s="35">
        <v>70</v>
      </c>
      <c r="J2344" s="33">
        <v>31</v>
      </c>
      <c r="K2344" s="34">
        <v>21</v>
      </c>
      <c r="L2344" s="34">
        <v>10</v>
      </c>
    </row>
    <row r="2345" spans="1:13" s="97" customFormat="1" ht="15.75" customHeight="1">
      <c r="A2345" s="32">
        <v>1</v>
      </c>
      <c r="B2345" s="33">
        <v>17</v>
      </c>
      <c r="C2345" s="34">
        <v>9</v>
      </c>
      <c r="D2345" s="34">
        <v>8</v>
      </c>
      <c r="E2345" s="35">
        <v>36</v>
      </c>
      <c r="F2345" s="33">
        <v>12</v>
      </c>
      <c r="G2345" s="34">
        <v>5</v>
      </c>
      <c r="H2345" s="34">
        <v>7</v>
      </c>
      <c r="I2345" s="35">
        <v>71</v>
      </c>
      <c r="J2345" s="33">
        <v>27</v>
      </c>
      <c r="K2345" s="34">
        <v>11</v>
      </c>
      <c r="L2345" s="34">
        <v>16</v>
      </c>
    </row>
    <row r="2346" spans="1:13" s="97" customFormat="1" ht="15.75" customHeight="1">
      <c r="A2346" s="32">
        <v>2</v>
      </c>
      <c r="B2346" s="33">
        <v>16</v>
      </c>
      <c r="C2346" s="34">
        <v>8</v>
      </c>
      <c r="D2346" s="34">
        <v>8</v>
      </c>
      <c r="E2346" s="35">
        <v>37</v>
      </c>
      <c r="F2346" s="33">
        <v>19</v>
      </c>
      <c r="G2346" s="34">
        <v>11</v>
      </c>
      <c r="H2346" s="34">
        <v>8</v>
      </c>
      <c r="I2346" s="35">
        <v>72</v>
      </c>
      <c r="J2346" s="33">
        <v>27</v>
      </c>
      <c r="K2346" s="34">
        <v>9</v>
      </c>
      <c r="L2346" s="34">
        <v>18</v>
      </c>
    </row>
    <row r="2347" spans="1:13" s="97" customFormat="1" ht="15.75" customHeight="1">
      <c r="A2347" s="32">
        <v>3</v>
      </c>
      <c r="B2347" s="33">
        <v>17</v>
      </c>
      <c r="C2347" s="34">
        <v>11</v>
      </c>
      <c r="D2347" s="34">
        <v>6</v>
      </c>
      <c r="E2347" s="35">
        <v>38</v>
      </c>
      <c r="F2347" s="33">
        <v>21</v>
      </c>
      <c r="G2347" s="34">
        <v>10</v>
      </c>
      <c r="H2347" s="34">
        <v>11</v>
      </c>
      <c r="I2347" s="35">
        <v>73</v>
      </c>
      <c r="J2347" s="33">
        <v>25</v>
      </c>
      <c r="K2347" s="34">
        <v>9</v>
      </c>
      <c r="L2347" s="34">
        <v>16</v>
      </c>
    </row>
    <row r="2348" spans="1:13" s="97" customFormat="1" ht="18" customHeight="1">
      <c r="A2348" s="40">
        <v>4</v>
      </c>
      <c r="B2348" s="41">
        <v>6</v>
      </c>
      <c r="C2348" s="42">
        <v>1</v>
      </c>
      <c r="D2348" s="42">
        <v>5</v>
      </c>
      <c r="E2348" s="43">
        <v>39</v>
      </c>
      <c r="F2348" s="44">
        <v>13</v>
      </c>
      <c r="G2348" s="42">
        <v>7</v>
      </c>
      <c r="H2348" s="42">
        <v>6</v>
      </c>
      <c r="I2348" s="43">
        <v>74</v>
      </c>
      <c r="J2348" s="44">
        <v>19</v>
      </c>
      <c r="K2348" s="42">
        <v>7</v>
      </c>
      <c r="L2348" s="42">
        <v>12</v>
      </c>
    </row>
    <row r="2349" spans="1:13" s="31" customFormat="1" ht="25.5" customHeight="1">
      <c r="A2349" s="23" t="s">
        <v>13</v>
      </c>
      <c r="B2349" s="24">
        <v>56</v>
      </c>
      <c r="C2349" s="24">
        <v>28</v>
      </c>
      <c r="D2349" s="24">
        <v>28</v>
      </c>
      <c r="E2349" s="25" t="s">
        <v>14</v>
      </c>
      <c r="F2349" s="24">
        <v>133</v>
      </c>
      <c r="G2349" s="24">
        <v>73</v>
      </c>
      <c r="H2349" s="24">
        <v>60</v>
      </c>
      <c r="I2349" s="25" t="s">
        <v>15</v>
      </c>
      <c r="J2349" s="24">
        <v>126</v>
      </c>
      <c r="K2349" s="24">
        <v>62</v>
      </c>
      <c r="L2349" s="24">
        <v>64</v>
      </c>
    </row>
    <row r="2350" spans="1:13" s="97" customFormat="1" ht="15.75" customHeight="1">
      <c r="A2350" s="32">
        <v>5</v>
      </c>
      <c r="B2350" s="33">
        <v>13</v>
      </c>
      <c r="C2350" s="34">
        <v>5</v>
      </c>
      <c r="D2350" s="34">
        <v>8</v>
      </c>
      <c r="E2350" s="35">
        <v>40</v>
      </c>
      <c r="F2350" s="33">
        <v>14</v>
      </c>
      <c r="G2350" s="34">
        <v>8</v>
      </c>
      <c r="H2350" s="34">
        <v>6</v>
      </c>
      <c r="I2350" s="35">
        <v>75</v>
      </c>
      <c r="J2350" s="33">
        <v>24</v>
      </c>
      <c r="K2350" s="34">
        <v>10</v>
      </c>
      <c r="L2350" s="34">
        <v>14</v>
      </c>
    </row>
    <row r="2351" spans="1:13" s="97" customFormat="1" ht="15.75" customHeight="1">
      <c r="A2351" s="32">
        <v>6</v>
      </c>
      <c r="B2351" s="33">
        <v>11</v>
      </c>
      <c r="C2351" s="34">
        <v>6</v>
      </c>
      <c r="D2351" s="34">
        <v>5</v>
      </c>
      <c r="E2351" s="35">
        <v>41</v>
      </c>
      <c r="F2351" s="33">
        <v>29</v>
      </c>
      <c r="G2351" s="34">
        <v>17</v>
      </c>
      <c r="H2351" s="34">
        <v>12</v>
      </c>
      <c r="I2351" s="35">
        <v>76</v>
      </c>
      <c r="J2351" s="33">
        <v>20</v>
      </c>
      <c r="K2351" s="34">
        <v>10</v>
      </c>
      <c r="L2351" s="34">
        <v>10</v>
      </c>
    </row>
    <row r="2352" spans="1:13" s="97" customFormat="1" ht="15.75" customHeight="1">
      <c r="A2352" s="32">
        <v>7</v>
      </c>
      <c r="B2352" s="33">
        <v>11</v>
      </c>
      <c r="C2352" s="34">
        <v>5</v>
      </c>
      <c r="D2352" s="34">
        <v>6</v>
      </c>
      <c r="E2352" s="35">
        <v>42</v>
      </c>
      <c r="F2352" s="33">
        <v>21</v>
      </c>
      <c r="G2352" s="34">
        <v>12</v>
      </c>
      <c r="H2352" s="34">
        <v>9</v>
      </c>
      <c r="I2352" s="35">
        <v>77</v>
      </c>
      <c r="J2352" s="33">
        <v>30</v>
      </c>
      <c r="K2352" s="34">
        <v>19</v>
      </c>
      <c r="L2352" s="34">
        <v>11</v>
      </c>
    </row>
    <row r="2353" spans="1:12" s="97" customFormat="1" ht="15.75" customHeight="1">
      <c r="A2353" s="32">
        <v>8</v>
      </c>
      <c r="B2353" s="33">
        <v>14</v>
      </c>
      <c r="C2353" s="34">
        <v>7</v>
      </c>
      <c r="D2353" s="34">
        <v>7</v>
      </c>
      <c r="E2353" s="35">
        <v>43</v>
      </c>
      <c r="F2353" s="33">
        <v>38</v>
      </c>
      <c r="G2353" s="34">
        <v>19</v>
      </c>
      <c r="H2353" s="34">
        <v>19</v>
      </c>
      <c r="I2353" s="35">
        <v>78</v>
      </c>
      <c r="J2353" s="33">
        <v>22</v>
      </c>
      <c r="K2353" s="34">
        <v>9</v>
      </c>
      <c r="L2353" s="34">
        <v>13</v>
      </c>
    </row>
    <row r="2354" spans="1:12" s="97" customFormat="1" ht="18" customHeight="1">
      <c r="A2354" s="40">
        <v>9</v>
      </c>
      <c r="B2354" s="44">
        <v>7</v>
      </c>
      <c r="C2354" s="42">
        <v>5</v>
      </c>
      <c r="D2354" s="42">
        <v>2</v>
      </c>
      <c r="E2354" s="43">
        <v>44</v>
      </c>
      <c r="F2354" s="44">
        <v>31</v>
      </c>
      <c r="G2354" s="42">
        <v>17</v>
      </c>
      <c r="H2354" s="42">
        <v>14</v>
      </c>
      <c r="I2354" s="43">
        <v>79</v>
      </c>
      <c r="J2354" s="44">
        <v>30</v>
      </c>
      <c r="K2354" s="42">
        <v>14</v>
      </c>
      <c r="L2354" s="42">
        <v>16</v>
      </c>
    </row>
    <row r="2355" spans="1:12" s="31" customFormat="1" ht="25.5" customHeight="1">
      <c r="A2355" s="23" t="s">
        <v>23</v>
      </c>
      <c r="B2355" s="24">
        <v>68</v>
      </c>
      <c r="C2355" s="24">
        <v>36</v>
      </c>
      <c r="D2355" s="24">
        <v>32</v>
      </c>
      <c r="E2355" s="25" t="s">
        <v>24</v>
      </c>
      <c r="F2355" s="24">
        <v>115</v>
      </c>
      <c r="G2355" s="24">
        <v>63</v>
      </c>
      <c r="H2355" s="24">
        <v>52</v>
      </c>
      <c r="I2355" s="25" t="s">
        <v>25</v>
      </c>
      <c r="J2355" s="24">
        <v>72</v>
      </c>
      <c r="K2355" s="24">
        <v>37</v>
      </c>
      <c r="L2355" s="24">
        <v>35</v>
      </c>
    </row>
    <row r="2356" spans="1:12" s="97" customFormat="1" ht="15.75" customHeight="1">
      <c r="A2356" s="32">
        <v>10</v>
      </c>
      <c r="B2356" s="33">
        <v>15</v>
      </c>
      <c r="C2356" s="34">
        <v>8</v>
      </c>
      <c r="D2356" s="34">
        <v>7</v>
      </c>
      <c r="E2356" s="35">
        <v>45</v>
      </c>
      <c r="F2356" s="33">
        <v>28</v>
      </c>
      <c r="G2356" s="34">
        <v>14</v>
      </c>
      <c r="H2356" s="34">
        <v>14</v>
      </c>
      <c r="I2356" s="35">
        <v>80</v>
      </c>
      <c r="J2356" s="33">
        <v>16</v>
      </c>
      <c r="K2356" s="34">
        <v>8</v>
      </c>
      <c r="L2356" s="34">
        <v>8</v>
      </c>
    </row>
    <row r="2357" spans="1:12" s="97" customFormat="1" ht="15.75" customHeight="1">
      <c r="A2357" s="32">
        <v>11</v>
      </c>
      <c r="B2357" s="33">
        <v>15</v>
      </c>
      <c r="C2357" s="34">
        <v>7</v>
      </c>
      <c r="D2357" s="34">
        <v>8</v>
      </c>
      <c r="E2357" s="35">
        <v>46</v>
      </c>
      <c r="F2357" s="33">
        <v>22</v>
      </c>
      <c r="G2357" s="34">
        <v>10</v>
      </c>
      <c r="H2357" s="34">
        <v>12</v>
      </c>
      <c r="I2357" s="35">
        <v>81</v>
      </c>
      <c r="J2357" s="33">
        <v>15</v>
      </c>
      <c r="K2357" s="34">
        <v>8</v>
      </c>
      <c r="L2357" s="34">
        <v>7</v>
      </c>
    </row>
    <row r="2358" spans="1:12" s="97" customFormat="1" ht="15.75" customHeight="1">
      <c r="A2358" s="32">
        <v>12</v>
      </c>
      <c r="B2358" s="33">
        <v>11</v>
      </c>
      <c r="C2358" s="34">
        <v>7</v>
      </c>
      <c r="D2358" s="34">
        <v>4</v>
      </c>
      <c r="E2358" s="35">
        <v>47</v>
      </c>
      <c r="F2358" s="33">
        <v>19</v>
      </c>
      <c r="G2358" s="34">
        <v>14</v>
      </c>
      <c r="H2358" s="34">
        <v>5</v>
      </c>
      <c r="I2358" s="35">
        <v>82</v>
      </c>
      <c r="J2358" s="33">
        <v>16</v>
      </c>
      <c r="K2358" s="34">
        <v>10</v>
      </c>
      <c r="L2358" s="34">
        <v>6</v>
      </c>
    </row>
    <row r="2359" spans="1:12" s="97" customFormat="1" ht="15.75" customHeight="1">
      <c r="A2359" s="32">
        <v>13</v>
      </c>
      <c r="B2359" s="33">
        <v>16</v>
      </c>
      <c r="C2359" s="34">
        <v>10</v>
      </c>
      <c r="D2359" s="34">
        <v>6</v>
      </c>
      <c r="E2359" s="35">
        <v>48</v>
      </c>
      <c r="F2359" s="33">
        <v>19</v>
      </c>
      <c r="G2359" s="34">
        <v>12</v>
      </c>
      <c r="H2359" s="34">
        <v>7</v>
      </c>
      <c r="I2359" s="35">
        <v>83</v>
      </c>
      <c r="J2359" s="33">
        <v>8</v>
      </c>
      <c r="K2359" s="34">
        <v>4</v>
      </c>
      <c r="L2359" s="34">
        <v>4</v>
      </c>
    </row>
    <row r="2360" spans="1:12" s="97" customFormat="1" ht="18" customHeight="1">
      <c r="A2360" s="40">
        <v>14</v>
      </c>
      <c r="B2360" s="44">
        <v>11</v>
      </c>
      <c r="C2360" s="42">
        <v>4</v>
      </c>
      <c r="D2360" s="42">
        <v>7</v>
      </c>
      <c r="E2360" s="43">
        <v>49</v>
      </c>
      <c r="F2360" s="44">
        <v>27</v>
      </c>
      <c r="G2360" s="42">
        <v>13</v>
      </c>
      <c r="H2360" s="42">
        <v>14</v>
      </c>
      <c r="I2360" s="43">
        <v>84</v>
      </c>
      <c r="J2360" s="44">
        <v>17</v>
      </c>
      <c r="K2360" s="42">
        <v>7</v>
      </c>
      <c r="L2360" s="42">
        <v>10</v>
      </c>
    </row>
    <row r="2361" spans="1:12" s="31" customFormat="1" ht="25.5" customHeight="1">
      <c r="A2361" s="23" t="s">
        <v>26</v>
      </c>
      <c r="B2361" s="24">
        <v>62</v>
      </c>
      <c r="C2361" s="24">
        <v>33</v>
      </c>
      <c r="D2361" s="24">
        <v>29</v>
      </c>
      <c r="E2361" s="25" t="s">
        <v>27</v>
      </c>
      <c r="F2361" s="24">
        <v>87</v>
      </c>
      <c r="G2361" s="24">
        <v>45</v>
      </c>
      <c r="H2361" s="24">
        <v>42</v>
      </c>
      <c r="I2361" s="25" t="s">
        <v>28</v>
      </c>
      <c r="J2361" s="24">
        <v>34</v>
      </c>
      <c r="K2361" s="24">
        <v>11</v>
      </c>
      <c r="L2361" s="24">
        <v>23</v>
      </c>
    </row>
    <row r="2362" spans="1:12" s="97" customFormat="1" ht="15.75" customHeight="1">
      <c r="A2362" s="32">
        <v>15</v>
      </c>
      <c r="B2362" s="33">
        <v>12</v>
      </c>
      <c r="C2362" s="34">
        <v>7</v>
      </c>
      <c r="D2362" s="34">
        <v>5</v>
      </c>
      <c r="E2362" s="35">
        <v>50</v>
      </c>
      <c r="F2362" s="33">
        <v>23</v>
      </c>
      <c r="G2362" s="34">
        <v>14</v>
      </c>
      <c r="H2362" s="34">
        <v>9</v>
      </c>
      <c r="I2362" s="35">
        <v>85</v>
      </c>
      <c r="J2362" s="33">
        <v>10</v>
      </c>
      <c r="K2362" s="34">
        <v>4</v>
      </c>
      <c r="L2362" s="34">
        <v>6</v>
      </c>
    </row>
    <row r="2363" spans="1:12" s="97" customFormat="1" ht="15.75" customHeight="1">
      <c r="A2363" s="32">
        <v>16</v>
      </c>
      <c r="B2363" s="33">
        <v>11</v>
      </c>
      <c r="C2363" s="34">
        <v>6</v>
      </c>
      <c r="D2363" s="34">
        <v>5</v>
      </c>
      <c r="E2363" s="35">
        <v>51</v>
      </c>
      <c r="F2363" s="33">
        <v>16</v>
      </c>
      <c r="G2363" s="34">
        <v>7</v>
      </c>
      <c r="H2363" s="34">
        <v>9</v>
      </c>
      <c r="I2363" s="35">
        <v>86</v>
      </c>
      <c r="J2363" s="33">
        <v>4</v>
      </c>
      <c r="K2363" s="34">
        <v>1</v>
      </c>
      <c r="L2363" s="34">
        <v>3</v>
      </c>
    </row>
    <row r="2364" spans="1:12" s="97" customFormat="1" ht="15.75" customHeight="1">
      <c r="A2364" s="32">
        <v>17</v>
      </c>
      <c r="B2364" s="33">
        <v>15</v>
      </c>
      <c r="C2364" s="34">
        <v>10</v>
      </c>
      <c r="D2364" s="34">
        <v>5</v>
      </c>
      <c r="E2364" s="35">
        <v>52</v>
      </c>
      <c r="F2364" s="33">
        <v>16</v>
      </c>
      <c r="G2364" s="34">
        <v>7</v>
      </c>
      <c r="H2364" s="34">
        <v>9</v>
      </c>
      <c r="I2364" s="35">
        <v>87</v>
      </c>
      <c r="J2364" s="33">
        <v>8</v>
      </c>
      <c r="K2364" s="34">
        <v>1</v>
      </c>
      <c r="L2364" s="34">
        <v>7</v>
      </c>
    </row>
    <row r="2365" spans="1:12" s="97" customFormat="1" ht="15.75" customHeight="1">
      <c r="A2365" s="32">
        <v>18</v>
      </c>
      <c r="B2365" s="33">
        <v>10</v>
      </c>
      <c r="C2365" s="34">
        <v>4</v>
      </c>
      <c r="D2365" s="34">
        <v>6</v>
      </c>
      <c r="E2365" s="35">
        <v>53</v>
      </c>
      <c r="F2365" s="33">
        <v>15</v>
      </c>
      <c r="G2365" s="34">
        <v>11</v>
      </c>
      <c r="H2365" s="34">
        <v>4</v>
      </c>
      <c r="I2365" s="35">
        <v>88</v>
      </c>
      <c r="J2365" s="33">
        <v>10</v>
      </c>
      <c r="K2365" s="34">
        <v>5</v>
      </c>
      <c r="L2365" s="34">
        <v>5</v>
      </c>
    </row>
    <row r="2366" spans="1:12" s="97" customFormat="1" ht="18" customHeight="1">
      <c r="A2366" s="40">
        <v>19</v>
      </c>
      <c r="B2366" s="44">
        <v>14</v>
      </c>
      <c r="C2366" s="42">
        <v>6</v>
      </c>
      <c r="D2366" s="42">
        <v>8</v>
      </c>
      <c r="E2366" s="43">
        <v>54</v>
      </c>
      <c r="F2366" s="44">
        <v>17</v>
      </c>
      <c r="G2366" s="42">
        <v>6</v>
      </c>
      <c r="H2366" s="42">
        <v>11</v>
      </c>
      <c r="I2366" s="43">
        <v>89</v>
      </c>
      <c r="J2366" s="44">
        <v>2</v>
      </c>
      <c r="K2366" s="42">
        <v>0</v>
      </c>
      <c r="L2366" s="42">
        <v>2</v>
      </c>
    </row>
    <row r="2367" spans="1:12" s="31" customFormat="1" ht="25.5" customHeight="1">
      <c r="A2367" s="23" t="s">
        <v>29</v>
      </c>
      <c r="B2367" s="24">
        <v>70</v>
      </c>
      <c r="C2367" s="24">
        <v>38</v>
      </c>
      <c r="D2367" s="24">
        <v>32</v>
      </c>
      <c r="E2367" s="25" t="s">
        <v>30</v>
      </c>
      <c r="F2367" s="24">
        <v>68</v>
      </c>
      <c r="G2367" s="24">
        <v>35</v>
      </c>
      <c r="H2367" s="24">
        <v>33</v>
      </c>
      <c r="I2367" s="25" t="s">
        <v>31</v>
      </c>
      <c r="J2367" s="24">
        <v>20</v>
      </c>
      <c r="K2367" s="24">
        <v>3</v>
      </c>
      <c r="L2367" s="24">
        <v>17</v>
      </c>
    </row>
    <row r="2368" spans="1:12" s="97" customFormat="1" ht="15.75" customHeight="1">
      <c r="A2368" s="32">
        <v>20</v>
      </c>
      <c r="B2368" s="33">
        <v>19</v>
      </c>
      <c r="C2368" s="34">
        <v>9</v>
      </c>
      <c r="D2368" s="34">
        <v>10</v>
      </c>
      <c r="E2368" s="35">
        <v>55</v>
      </c>
      <c r="F2368" s="33">
        <v>17</v>
      </c>
      <c r="G2368" s="34">
        <v>10</v>
      </c>
      <c r="H2368" s="34">
        <v>7</v>
      </c>
      <c r="I2368" s="35">
        <v>90</v>
      </c>
      <c r="J2368" s="33">
        <v>3</v>
      </c>
      <c r="K2368" s="34">
        <v>0</v>
      </c>
      <c r="L2368" s="34">
        <v>3</v>
      </c>
    </row>
    <row r="2369" spans="1:12" s="97" customFormat="1" ht="15.75" customHeight="1">
      <c r="A2369" s="32">
        <v>21</v>
      </c>
      <c r="B2369" s="33">
        <v>14</v>
      </c>
      <c r="C2369" s="34">
        <v>11</v>
      </c>
      <c r="D2369" s="34">
        <v>3</v>
      </c>
      <c r="E2369" s="35">
        <v>56</v>
      </c>
      <c r="F2369" s="33">
        <v>17</v>
      </c>
      <c r="G2369" s="34">
        <v>7</v>
      </c>
      <c r="H2369" s="34">
        <v>10</v>
      </c>
      <c r="I2369" s="35">
        <v>91</v>
      </c>
      <c r="J2369" s="33">
        <v>4</v>
      </c>
      <c r="K2369" s="34">
        <v>1</v>
      </c>
      <c r="L2369" s="34">
        <v>3</v>
      </c>
    </row>
    <row r="2370" spans="1:12" s="97" customFormat="1" ht="15.75" customHeight="1">
      <c r="A2370" s="32">
        <v>22</v>
      </c>
      <c r="B2370" s="33">
        <v>9</v>
      </c>
      <c r="C2370" s="34">
        <v>4</v>
      </c>
      <c r="D2370" s="34">
        <v>5</v>
      </c>
      <c r="E2370" s="35">
        <v>57</v>
      </c>
      <c r="F2370" s="33">
        <v>12</v>
      </c>
      <c r="G2370" s="34">
        <v>7</v>
      </c>
      <c r="H2370" s="34">
        <v>5</v>
      </c>
      <c r="I2370" s="35">
        <v>92</v>
      </c>
      <c r="J2370" s="33">
        <v>5</v>
      </c>
      <c r="K2370" s="34">
        <v>1</v>
      </c>
      <c r="L2370" s="34">
        <v>4</v>
      </c>
    </row>
    <row r="2371" spans="1:12" s="97" customFormat="1" ht="15.75" customHeight="1">
      <c r="A2371" s="32">
        <v>23</v>
      </c>
      <c r="B2371" s="33">
        <v>16</v>
      </c>
      <c r="C2371" s="34">
        <v>5</v>
      </c>
      <c r="D2371" s="34">
        <v>11</v>
      </c>
      <c r="E2371" s="35">
        <v>58</v>
      </c>
      <c r="F2371" s="33">
        <v>11</v>
      </c>
      <c r="G2371" s="34">
        <v>5</v>
      </c>
      <c r="H2371" s="34">
        <v>6</v>
      </c>
      <c r="I2371" s="35">
        <v>93</v>
      </c>
      <c r="J2371" s="33">
        <v>5</v>
      </c>
      <c r="K2371" s="34">
        <v>0</v>
      </c>
      <c r="L2371" s="34">
        <v>5</v>
      </c>
    </row>
    <row r="2372" spans="1:12" s="97" customFormat="1" ht="18" customHeight="1">
      <c r="A2372" s="40">
        <v>24</v>
      </c>
      <c r="B2372" s="44">
        <v>12</v>
      </c>
      <c r="C2372" s="42">
        <v>9</v>
      </c>
      <c r="D2372" s="42">
        <v>3</v>
      </c>
      <c r="E2372" s="43">
        <v>59</v>
      </c>
      <c r="F2372" s="44">
        <v>11</v>
      </c>
      <c r="G2372" s="42">
        <v>6</v>
      </c>
      <c r="H2372" s="42">
        <v>5</v>
      </c>
      <c r="I2372" s="43">
        <v>94</v>
      </c>
      <c r="J2372" s="44">
        <v>3</v>
      </c>
      <c r="K2372" s="42">
        <v>1</v>
      </c>
      <c r="L2372" s="42">
        <v>2</v>
      </c>
    </row>
    <row r="2373" spans="1:12" s="31" customFormat="1" ht="25.5" customHeight="1">
      <c r="A2373" s="23" t="s">
        <v>32</v>
      </c>
      <c r="B2373" s="24">
        <v>56</v>
      </c>
      <c r="C2373" s="24">
        <v>27</v>
      </c>
      <c r="D2373" s="24">
        <v>29</v>
      </c>
      <c r="E2373" s="25" t="s">
        <v>33</v>
      </c>
      <c r="F2373" s="24">
        <v>94</v>
      </c>
      <c r="G2373" s="24">
        <v>41</v>
      </c>
      <c r="H2373" s="24">
        <v>53</v>
      </c>
      <c r="I2373" s="64" t="s">
        <v>34</v>
      </c>
      <c r="J2373" s="24">
        <v>4</v>
      </c>
      <c r="K2373" s="24">
        <v>1</v>
      </c>
      <c r="L2373" s="24">
        <v>3</v>
      </c>
    </row>
    <row r="2374" spans="1:12" s="97" customFormat="1" ht="15.75" customHeight="1">
      <c r="A2374" s="32">
        <v>25</v>
      </c>
      <c r="B2374" s="33">
        <v>14</v>
      </c>
      <c r="C2374" s="34">
        <v>8</v>
      </c>
      <c r="D2374" s="34">
        <v>6</v>
      </c>
      <c r="E2374" s="35">
        <v>60</v>
      </c>
      <c r="F2374" s="33">
        <v>19</v>
      </c>
      <c r="G2374" s="34">
        <v>6</v>
      </c>
      <c r="H2374" s="34">
        <v>13</v>
      </c>
      <c r="I2374" s="35">
        <v>95</v>
      </c>
      <c r="J2374" s="33">
        <v>0</v>
      </c>
      <c r="K2374" s="34">
        <v>0</v>
      </c>
      <c r="L2374" s="34">
        <v>0</v>
      </c>
    </row>
    <row r="2375" spans="1:12" s="97" customFormat="1" ht="15.75" customHeight="1">
      <c r="A2375" s="32">
        <v>26</v>
      </c>
      <c r="B2375" s="33">
        <v>8</v>
      </c>
      <c r="C2375" s="34">
        <v>4</v>
      </c>
      <c r="D2375" s="34">
        <v>4</v>
      </c>
      <c r="E2375" s="35">
        <v>61</v>
      </c>
      <c r="F2375" s="33">
        <v>17</v>
      </c>
      <c r="G2375" s="34">
        <v>7</v>
      </c>
      <c r="H2375" s="34">
        <v>10</v>
      </c>
      <c r="I2375" s="35">
        <v>96</v>
      </c>
      <c r="J2375" s="33">
        <v>1</v>
      </c>
      <c r="K2375" s="34">
        <v>0</v>
      </c>
      <c r="L2375" s="34">
        <v>1</v>
      </c>
    </row>
    <row r="2376" spans="1:12" s="97" customFormat="1" ht="15.75" customHeight="1">
      <c r="A2376" s="32">
        <v>27</v>
      </c>
      <c r="B2376" s="33">
        <v>8</v>
      </c>
      <c r="C2376" s="34">
        <v>5</v>
      </c>
      <c r="D2376" s="34">
        <v>3</v>
      </c>
      <c r="E2376" s="35">
        <v>62</v>
      </c>
      <c r="F2376" s="33">
        <v>21</v>
      </c>
      <c r="G2376" s="34">
        <v>9</v>
      </c>
      <c r="H2376" s="34">
        <v>12</v>
      </c>
      <c r="I2376" s="35">
        <v>97</v>
      </c>
      <c r="J2376" s="33">
        <v>2</v>
      </c>
      <c r="K2376" s="34">
        <v>1</v>
      </c>
      <c r="L2376" s="34">
        <v>1</v>
      </c>
    </row>
    <row r="2377" spans="1:12" s="97" customFormat="1" ht="15.75" customHeight="1">
      <c r="A2377" s="32">
        <v>28</v>
      </c>
      <c r="B2377" s="33">
        <v>12</v>
      </c>
      <c r="C2377" s="34">
        <v>2</v>
      </c>
      <c r="D2377" s="34">
        <v>10</v>
      </c>
      <c r="E2377" s="35">
        <v>63</v>
      </c>
      <c r="F2377" s="33">
        <v>22</v>
      </c>
      <c r="G2377" s="34">
        <v>14</v>
      </c>
      <c r="H2377" s="34">
        <v>8</v>
      </c>
      <c r="I2377" s="35">
        <v>98</v>
      </c>
      <c r="J2377" s="33">
        <v>0</v>
      </c>
      <c r="K2377" s="34">
        <v>0</v>
      </c>
      <c r="L2377" s="34">
        <v>0</v>
      </c>
    </row>
    <row r="2378" spans="1:12" s="97" customFormat="1" ht="18" customHeight="1">
      <c r="A2378" s="40">
        <v>29</v>
      </c>
      <c r="B2378" s="44">
        <v>14</v>
      </c>
      <c r="C2378" s="42">
        <v>8</v>
      </c>
      <c r="D2378" s="42">
        <v>6</v>
      </c>
      <c r="E2378" s="43">
        <v>64</v>
      </c>
      <c r="F2378" s="44">
        <v>15</v>
      </c>
      <c r="G2378" s="42">
        <v>5</v>
      </c>
      <c r="H2378" s="42">
        <v>10</v>
      </c>
      <c r="I2378" s="35">
        <v>99</v>
      </c>
      <c r="J2378" s="33">
        <v>1</v>
      </c>
      <c r="K2378" s="34">
        <v>0</v>
      </c>
      <c r="L2378" s="34">
        <v>1</v>
      </c>
    </row>
    <row r="2379" spans="1:12" s="31" customFormat="1" ht="25.5" customHeight="1">
      <c r="A2379" s="23" t="s">
        <v>35</v>
      </c>
      <c r="B2379" s="24">
        <v>88</v>
      </c>
      <c r="C2379" s="24">
        <v>45</v>
      </c>
      <c r="D2379" s="24">
        <v>43</v>
      </c>
      <c r="E2379" s="25" t="s">
        <v>36</v>
      </c>
      <c r="F2379" s="24">
        <v>143</v>
      </c>
      <c r="G2379" s="24">
        <v>71</v>
      </c>
      <c r="H2379" s="24">
        <v>72</v>
      </c>
      <c r="I2379" s="68">
        <v>100</v>
      </c>
      <c r="J2379" s="69">
        <v>0</v>
      </c>
      <c r="K2379" s="70">
        <v>0</v>
      </c>
      <c r="L2379" s="70">
        <v>0</v>
      </c>
    </row>
    <row r="2380" spans="1:12" s="97" customFormat="1" ht="15.75" customHeight="1">
      <c r="A2380" s="32">
        <v>30</v>
      </c>
      <c r="B2380" s="33">
        <v>10</v>
      </c>
      <c r="C2380" s="34">
        <v>5</v>
      </c>
      <c r="D2380" s="34">
        <v>5</v>
      </c>
      <c r="E2380" s="35">
        <v>65</v>
      </c>
      <c r="F2380" s="33">
        <v>20</v>
      </c>
      <c r="G2380" s="34">
        <v>13</v>
      </c>
      <c r="H2380" s="34">
        <v>7</v>
      </c>
      <c r="I2380" s="35">
        <v>101</v>
      </c>
      <c r="J2380" s="33">
        <v>0</v>
      </c>
      <c r="K2380" s="34">
        <v>0</v>
      </c>
      <c r="L2380" s="34">
        <v>0</v>
      </c>
    </row>
    <row r="2381" spans="1:12" s="97" customFormat="1" ht="15.75" customHeight="1">
      <c r="A2381" s="32">
        <v>31</v>
      </c>
      <c r="B2381" s="33">
        <v>20</v>
      </c>
      <c r="C2381" s="34">
        <v>11</v>
      </c>
      <c r="D2381" s="34">
        <v>9</v>
      </c>
      <c r="E2381" s="35">
        <v>66</v>
      </c>
      <c r="F2381" s="33">
        <v>32</v>
      </c>
      <c r="G2381" s="34">
        <v>17</v>
      </c>
      <c r="H2381" s="34">
        <v>15</v>
      </c>
      <c r="I2381" s="35">
        <v>102</v>
      </c>
      <c r="J2381" s="33">
        <v>0</v>
      </c>
      <c r="K2381" s="34">
        <v>0</v>
      </c>
      <c r="L2381" s="34">
        <v>0</v>
      </c>
    </row>
    <row r="2382" spans="1:12" s="97" customFormat="1" ht="15.75" customHeight="1">
      <c r="A2382" s="32">
        <v>32</v>
      </c>
      <c r="B2382" s="33">
        <v>20</v>
      </c>
      <c r="C2382" s="34">
        <v>13</v>
      </c>
      <c r="D2382" s="34">
        <v>7</v>
      </c>
      <c r="E2382" s="35">
        <v>67</v>
      </c>
      <c r="F2382" s="33">
        <v>24</v>
      </c>
      <c r="G2382" s="34">
        <v>10</v>
      </c>
      <c r="H2382" s="34">
        <v>14</v>
      </c>
      <c r="I2382" s="35">
        <v>103</v>
      </c>
      <c r="J2382" s="33">
        <v>0</v>
      </c>
      <c r="K2382" s="34">
        <v>0</v>
      </c>
      <c r="L2382" s="34">
        <v>0</v>
      </c>
    </row>
    <row r="2383" spans="1:12" s="97" customFormat="1" ht="15.75" customHeight="1">
      <c r="A2383" s="32">
        <v>33</v>
      </c>
      <c r="B2383" s="33">
        <v>22</v>
      </c>
      <c r="C2383" s="34">
        <v>6</v>
      </c>
      <c r="D2383" s="34">
        <v>16</v>
      </c>
      <c r="E2383" s="35">
        <v>68</v>
      </c>
      <c r="F2383" s="33">
        <v>29</v>
      </c>
      <c r="G2383" s="34">
        <v>12</v>
      </c>
      <c r="H2383" s="34">
        <v>17</v>
      </c>
      <c r="I2383" s="72" t="s">
        <v>37</v>
      </c>
      <c r="J2383" s="44">
        <v>0</v>
      </c>
      <c r="K2383" s="42">
        <v>0</v>
      </c>
      <c r="L2383" s="42">
        <v>0</v>
      </c>
    </row>
    <row r="2384" spans="1:12" s="97" customFormat="1" ht="21" customHeight="1" thickBot="1">
      <c r="A2384" s="74">
        <v>34</v>
      </c>
      <c r="B2384" s="33">
        <v>16</v>
      </c>
      <c r="C2384" s="34">
        <v>10</v>
      </c>
      <c r="D2384" s="34">
        <v>6</v>
      </c>
      <c r="E2384" s="35">
        <v>69</v>
      </c>
      <c r="F2384" s="33">
        <v>38</v>
      </c>
      <c r="G2384" s="34">
        <v>19</v>
      </c>
      <c r="H2384" s="34">
        <v>19</v>
      </c>
      <c r="I2384" s="75" t="s">
        <v>8</v>
      </c>
      <c r="J2384" s="69">
        <v>1573</v>
      </c>
      <c r="K2384" s="69">
        <v>781</v>
      </c>
      <c r="L2384" s="69">
        <v>792</v>
      </c>
    </row>
    <row r="2385" spans="1:12" s="106" customFormat="1" ht="24" customHeight="1" thickTop="1" thickBot="1">
      <c r="A2385" s="81" t="s">
        <v>38</v>
      </c>
      <c r="B2385" s="82">
        <v>191</v>
      </c>
      <c r="C2385" s="83">
        <v>99</v>
      </c>
      <c r="D2385" s="83">
        <v>92</v>
      </c>
      <c r="E2385" s="84" t="s">
        <v>39</v>
      </c>
      <c r="F2385" s="83">
        <v>854</v>
      </c>
      <c r="G2385" s="83">
        <v>440</v>
      </c>
      <c r="H2385" s="83">
        <v>414</v>
      </c>
      <c r="I2385" s="85" t="s">
        <v>40</v>
      </c>
      <c r="J2385" s="83">
        <v>528</v>
      </c>
      <c r="K2385" s="83">
        <v>242</v>
      </c>
      <c r="L2385" s="83">
        <v>286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92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9"/>
  <dimension ref="A1:M1170"/>
  <sheetViews>
    <sheetView showGridLines="0" workbookViewId="0">
      <selection sqref="A1:XFD1048576"/>
    </sheetView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162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1696</v>
      </c>
      <c r="C3" s="24">
        <v>880</v>
      </c>
      <c r="D3" s="30">
        <v>816</v>
      </c>
      <c r="E3" s="23" t="s">
        <v>10</v>
      </c>
      <c r="F3" s="24">
        <v>2503</v>
      </c>
      <c r="G3" s="24">
        <v>1293</v>
      </c>
      <c r="H3" s="30">
        <v>1210</v>
      </c>
      <c r="I3" s="23" t="s">
        <v>11</v>
      </c>
      <c r="J3" s="24">
        <v>1784</v>
      </c>
      <c r="K3" s="24">
        <v>833</v>
      </c>
      <c r="L3" s="24">
        <v>951</v>
      </c>
    </row>
    <row r="4" spans="1:12" s="97" customFormat="1" ht="15.75" customHeight="1">
      <c r="A4" s="32">
        <v>0</v>
      </c>
      <c r="B4" s="33">
        <v>371</v>
      </c>
      <c r="C4" s="33">
        <v>195</v>
      </c>
      <c r="D4" s="37">
        <v>176</v>
      </c>
      <c r="E4" s="38">
        <v>35</v>
      </c>
      <c r="F4" s="33">
        <v>512</v>
      </c>
      <c r="G4" s="33">
        <v>267</v>
      </c>
      <c r="H4" s="37">
        <v>245</v>
      </c>
      <c r="I4" s="38">
        <v>70</v>
      </c>
      <c r="J4" s="33">
        <v>435</v>
      </c>
      <c r="K4" s="33">
        <v>209</v>
      </c>
      <c r="L4" s="33">
        <v>226</v>
      </c>
    </row>
    <row r="5" spans="1:12" s="97" customFormat="1" ht="15.75" customHeight="1">
      <c r="A5" s="32">
        <v>1</v>
      </c>
      <c r="B5" s="33">
        <v>377</v>
      </c>
      <c r="C5" s="33">
        <v>199</v>
      </c>
      <c r="D5" s="37">
        <v>178</v>
      </c>
      <c r="E5" s="38">
        <v>36</v>
      </c>
      <c r="F5" s="33">
        <v>482</v>
      </c>
      <c r="G5" s="33">
        <v>253</v>
      </c>
      <c r="H5" s="37">
        <v>229</v>
      </c>
      <c r="I5" s="38">
        <v>71</v>
      </c>
      <c r="J5" s="33">
        <v>301</v>
      </c>
      <c r="K5" s="33">
        <v>139</v>
      </c>
      <c r="L5" s="33">
        <v>162</v>
      </c>
    </row>
    <row r="6" spans="1:12" s="97" customFormat="1" ht="15.75" customHeight="1">
      <c r="A6" s="32">
        <v>2</v>
      </c>
      <c r="B6" s="33">
        <v>300</v>
      </c>
      <c r="C6" s="33">
        <v>147</v>
      </c>
      <c r="D6" s="37">
        <v>153</v>
      </c>
      <c r="E6" s="38">
        <v>37</v>
      </c>
      <c r="F6" s="33">
        <v>486</v>
      </c>
      <c r="G6" s="33">
        <v>259</v>
      </c>
      <c r="H6" s="37">
        <v>227</v>
      </c>
      <c r="I6" s="38">
        <v>72</v>
      </c>
      <c r="J6" s="33">
        <v>321</v>
      </c>
      <c r="K6" s="33">
        <v>140</v>
      </c>
      <c r="L6" s="33">
        <v>181</v>
      </c>
    </row>
    <row r="7" spans="1:12" s="97" customFormat="1" ht="15.75" customHeight="1">
      <c r="A7" s="32">
        <v>3</v>
      </c>
      <c r="B7" s="33">
        <v>327</v>
      </c>
      <c r="C7" s="33">
        <v>173</v>
      </c>
      <c r="D7" s="37">
        <v>154</v>
      </c>
      <c r="E7" s="38">
        <v>38</v>
      </c>
      <c r="F7" s="33">
        <v>468</v>
      </c>
      <c r="G7" s="33">
        <v>225</v>
      </c>
      <c r="H7" s="37">
        <v>243</v>
      </c>
      <c r="I7" s="38">
        <v>73</v>
      </c>
      <c r="J7" s="33">
        <v>372</v>
      </c>
      <c r="K7" s="33">
        <v>178</v>
      </c>
      <c r="L7" s="33">
        <v>194</v>
      </c>
    </row>
    <row r="8" spans="1:12" s="97" customFormat="1" ht="18" customHeight="1">
      <c r="A8" s="40">
        <v>4</v>
      </c>
      <c r="B8" s="44">
        <v>321</v>
      </c>
      <c r="C8" s="44">
        <v>166</v>
      </c>
      <c r="D8" s="47">
        <v>155</v>
      </c>
      <c r="E8" s="48">
        <v>39</v>
      </c>
      <c r="F8" s="44">
        <v>555</v>
      </c>
      <c r="G8" s="44">
        <v>289</v>
      </c>
      <c r="H8" s="47">
        <v>266</v>
      </c>
      <c r="I8" s="48">
        <v>74</v>
      </c>
      <c r="J8" s="44">
        <v>355</v>
      </c>
      <c r="K8" s="44">
        <v>167</v>
      </c>
      <c r="L8" s="44">
        <v>188</v>
      </c>
    </row>
    <row r="9" spans="1:12" s="31" customFormat="1" ht="25.5" customHeight="1">
      <c r="A9" s="23" t="s">
        <v>13</v>
      </c>
      <c r="B9" s="24">
        <v>1614</v>
      </c>
      <c r="C9" s="24">
        <v>847</v>
      </c>
      <c r="D9" s="30">
        <v>767</v>
      </c>
      <c r="E9" s="23" t="s">
        <v>14</v>
      </c>
      <c r="F9" s="24">
        <v>2846</v>
      </c>
      <c r="G9" s="24">
        <v>1410</v>
      </c>
      <c r="H9" s="30">
        <v>1436</v>
      </c>
      <c r="I9" s="23" t="s">
        <v>15</v>
      </c>
      <c r="J9" s="24">
        <v>1613</v>
      </c>
      <c r="K9" s="24">
        <v>713</v>
      </c>
      <c r="L9" s="24">
        <v>900</v>
      </c>
    </row>
    <row r="10" spans="1:12" s="97" customFormat="1" ht="15.75" customHeight="1">
      <c r="A10" s="32">
        <v>5</v>
      </c>
      <c r="B10" s="33">
        <v>322</v>
      </c>
      <c r="C10" s="33">
        <v>170</v>
      </c>
      <c r="D10" s="37">
        <v>152</v>
      </c>
      <c r="E10" s="38">
        <v>40</v>
      </c>
      <c r="F10" s="33">
        <v>512</v>
      </c>
      <c r="G10" s="33">
        <v>247</v>
      </c>
      <c r="H10" s="37">
        <v>265</v>
      </c>
      <c r="I10" s="38">
        <v>75</v>
      </c>
      <c r="J10" s="33">
        <v>362</v>
      </c>
      <c r="K10" s="33">
        <v>173</v>
      </c>
      <c r="L10" s="33">
        <v>189</v>
      </c>
    </row>
    <row r="11" spans="1:12" s="97" customFormat="1" ht="15.75" customHeight="1">
      <c r="A11" s="32">
        <v>6</v>
      </c>
      <c r="B11" s="33">
        <v>330</v>
      </c>
      <c r="C11" s="33">
        <v>184</v>
      </c>
      <c r="D11" s="37">
        <v>146</v>
      </c>
      <c r="E11" s="38">
        <v>41</v>
      </c>
      <c r="F11" s="33">
        <v>543</v>
      </c>
      <c r="G11" s="33">
        <v>263</v>
      </c>
      <c r="H11" s="37">
        <v>280</v>
      </c>
      <c r="I11" s="38">
        <v>76</v>
      </c>
      <c r="J11" s="33">
        <v>362</v>
      </c>
      <c r="K11" s="33">
        <v>156</v>
      </c>
      <c r="L11" s="33">
        <v>206</v>
      </c>
    </row>
    <row r="12" spans="1:12" s="97" customFormat="1" ht="15.75" customHeight="1">
      <c r="A12" s="32">
        <v>7</v>
      </c>
      <c r="B12" s="33">
        <v>295</v>
      </c>
      <c r="C12" s="33">
        <v>154</v>
      </c>
      <c r="D12" s="37">
        <v>141</v>
      </c>
      <c r="E12" s="38">
        <v>42</v>
      </c>
      <c r="F12" s="33">
        <v>569</v>
      </c>
      <c r="G12" s="33">
        <v>293</v>
      </c>
      <c r="H12" s="37">
        <v>276</v>
      </c>
      <c r="I12" s="38">
        <v>77</v>
      </c>
      <c r="J12" s="33">
        <v>360</v>
      </c>
      <c r="K12" s="33">
        <v>153</v>
      </c>
      <c r="L12" s="33">
        <v>207</v>
      </c>
    </row>
    <row r="13" spans="1:12" s="97" customFormat="1" ht="15.75" customHeight="1">
      <c r="A13" s="32">
        <v>8</v>
      </c>
      <c r="B13" s="33">
        <v>338</v>
      </c>
      <c r="C13" s="33">
        <v>168</v>
      </c>
      <c r="D13" s="37">
        <v>170</v>
      </c>
      <c r="E13" s="38">
        <v>43</v>
      </c>
      <c r="F13" s="33">
        <v>647</v>
      </c>
      <c r="G13" s="33">
        <v>315</v>
      </c>
      <c r="H13" s="37">
        <v>332</v>
      </c>
      <c r="I13" s="38">
        <v>78</v>
      </c>
      <c r="J13" s="33">
        <v>246</v>
      </c>
      <c r="K13" s="33">
        <v>105</v>
      </c>
      <c r="L13" s="33">
        <v>141</v>
      </c>
    </row>
    <row r="14" spans="1:12" s="97" customFormat="1" ht="18" customHeight="1">
      <c r="A14" s="40">
        <v>9</v>
      </c>
      <c r="B14" s="44">
        <v>329</v>
      </c>
      <c r="C14" s="44">
        <v>171</v>
      </c>
      <c r="D14" s="47">
        <v>158</v>
      </c>
      <c r="E14" s="48">
        <v>44</v>
      </c>
      <c r="F14" s="44">
        <v>575</v>
      </c>
      <c r="G14" s="44">
        <v>292</v>
      </c>
      <c r="H14" s="47">
        <v>283</v>
      </c>
      <c r="I14" s="48">
        <v>79</v>
      </c>
      <c r="J14" s="44">
        <v>283</v>
      </c>
      <c r="K14" s="44">
        <v>126</v>
      </c>
      <c r="L14" s="44">
        <v>157</v>
      </c>
    </row>
    <row r="15" spans="1:12" s="31" customFormat="1" ht="25.5" customHeight="1">
      <c r="A15" s="23" t="s">
        <v>23</v>
      </c>
      <c r="B15" s="24">
        <v>1596</v>
      </c>
      <c r="C15" s="24">
        <v>795</v>
      </c>
      <c r="D15" s="30">
        <v>801</v>
      </c>
      <c r="E15" s="23" t="s">
        <v>24</v>
      </c>
      <c r="F15" s="24">
        <v>3027</v>
      </c>
      <c r="G15" s="24">
        <v>1549</v>
      </c>
      <c r="H15" s="30">
        <v>1478</v>
      </c>
      <c r="I15" s="23" t="s">
        <v>25</v>
      </c>
      <c r="J15" s="24">
        <v>1437</v>
      </c>
      <c r="K15" s="24">
        <v>615</v>
      </c>
      <c r="L15" s="24">
        <v>822</v>
      </c>
    </row>
    <row r="16" spans="1:12" s="97" customFormat="1" ht="15.75" customHeight="1">
      <c r="A16" s="32">
        <v>10</v>
      </c>
      <c r="B16" s="33">
        <v>340</v>
      </c>
      <c r="C16" s="33">
        <v>154</v>
      </c>
      <c r="D16" s="37">
        <v>186</v>
      </c>
      <c r="E16" s="38">
        <v>45</v>
      </c>
      <c r="F16" s="33">
        <v>627</v>
      </c>
      <c r="G16" s="33">
        <v>328</v>
      </c>
      <c r="H16" s="37">
        <v>299</v>
      </c>
      <c r="I16" s="38">
        <v>80</v>
      </c>
      <c r="J16" s="33">
        <v>306</v>
      </c>
      <c r="K16" s="33">
        <v>141</v>
      </c>
      <c r="L16" s="33">
        <v>165</v>
      </c>
    </row>
    <row r="17" spans="1:12" s="97" customFormat="1" ht="15.75" customHeight="1">
      <c r="A17" s="32">
        <v>11</v>
      </c>
      <c r="B17" s="33">
        <v>338</v>
      </c>
      <c r="C17" s="33">
        <v>164</v>
      </c>
      <c r="D17" s="37">
        <v>174</v>
      </c>
      <c r="E17" s="38">
        <v>46</v>
      </c>
      <c r="F17" s="33">
        <v>581</v>
      </c>
      <c r="G17" s="33">
        <v>287</v>
      </c>
      <c r="H17" s="37">
        <v>294</v>
      </c>
      <c r="I17" s="38">
        <v>81</v>
      </c>
      <c r="J17" s="33">
        <v>345</v>
      </c>
      <c r="K17" s="33">
        <v>151</v>
      </c>
      <c r="L17" s="33">
        <v>194</v>
      </c>
    </row>
    <row r="18" spans="1:12" s="97" customFormat="1" ht="15.75" customHeight="1">
      <c r="A18" s="32">
        <v>12</v>
      </c>
      <c r="B18" s="33">
        <v>314</v>
      </c>
      <c r="C18" s="33">
        <v>171</v>
      </c>
      <c r="D18" s="37">
        <v>143</v>
      </c>
      <c r="E18" s="38">
        <v>47</v>
      </c>
      <c r="F18" s="33">
        <v>597</v>
      </c>
      <c r="G18" s="33">
        <v>305</v>
      </c>
      <c r="H18" s="37">
        <v>292</v>
      </c>
      <c r="I18" s="38">
        <v>82</v>
      </c>
      <c r="J18" s="33">
        <v>282</v>
      </c>
      <c r="K18" s="33">
        <v>115</v>
      </c>
      <c r="L18" s="33">
        <v>167</v>
      </c>
    </row>
    <row r="19" spans="1:12" s="97" customFormat="1" ht="15.75" customHeight="1">
      <c r="A19" s="32">
        <v>13</v>
      </c>
      <c r="B19" s="33">
        <v>311</v>
      </c>
      <c r="C19" s="33">
        <v>164</v>
      </c>
      <c r="D19" s="37">
        <v>147</v>
      </c>
      <c r="E19" s="38">
        <v>48</v>
      </c>
      <c r="F19" s="33">
        <v>613</v>
      </c>
      <c r="G19" s="33">
        <v>309</v>
      </c>
      <c r="H19" s="37">
        <v>304</v>
      </c>
      <c r="I19" s="38">
        <v>83</v>
      </c>
      <c r="J19" s="33">
        <v>268</v>
      </c>
      <c r="K19" s="33">
        <v>118</v>
      </c>
      <c r="L19" s="33">
        <v>150</v>
      </c>
    </row>
    <row r="20" spans="1:12" s="97" customFormat="1" ht="18" customHeight="1">
      <c r="A20" s="40">
        <v>14</v>
      </c>
      <c r="B20" s="44">
        <v>293</v>
      </c>
      <c r="C20" s="44">
        <v>142</v>
      </c>
      <c r="D20" s="47">
        <v>151</v>
      </c>
      <c r="E20" s="48">
        <v>49</v>
      </c>
      <c r="F20" s="44">
        <v>609</v>
      </c>
      <c r="G20" s="44">
        <v>320</v>
      </c>
      <c r="H20" s="47">
        <v>289</v>
      </c>
      <c r="I20" s="48">
        <v>84</v>
      </c>
      <c r="J20" s="44">
        <v>236</v>
      </c>
      <c r="K20" s="44">
        <v>90</v>
      </c>
      <c r="L20" s="44">
        <v>146</v>
      </c>
    </row>
    <row r="21" spans="1:12" s="31" customFormat="1" ht="25.5" customHeight="1">
      <c r="A21" s="23" t="s">
        <v>26</v>
      </c>
      <c r="B21" s="24">
        <v>1765</v>
      </c>
      <c r="C21" s="24">
        <v>889</v>
      </c>
      <c r="D21" s="30">
        <v>876</v>
      </c>
      <c r="E21" s="23" t="s">
        <v>27</v>
      </c>
      <c r="F21" s="24">
        <v>2587</v>
      </c>
      <c r="G21" s="24">
        <v>1381</v>
      </c>
      <c r="H21" s="30">
        <v>1206</v>
      </c>
      <c r="I21" s="23" t="s">
        <v>28</v>
      </c>
      <c r="J21" s="24">
        <v>848</v>
      </c>
      <c r="K21" s="24">
        <v>314</v>
      </c>
      <c r="L21" s="24">
        <v>534</v>
      </c>
    </row>
    <row r="22" spans="1:12" s="97" customFormat="1" ht="15.75" customHeight="1">
      <c r="A22" s="32">
        <v>15</v>
      </c>
      <c r="B22" s="33">
        <v>384</v>
      </c>
      <c r="C22" s="33">
        <v>180</v>
      </c>
      <c r="D22" s="37">
        <v>204</v>
      </c>
      <c r="E22" s="38">
        <v>50</v>
      </c>
      <c r="F22" s="33">
        <v>569</v>
      </c>
      <c r="G22" s="33">
        <v>307</v>
      </c>
      <c r="H22" s="37">
        <v>262</v>
      </c>
      <c r="I22" s="38">
        <v>85</v>
      </c>
      <c r="J22" s="33">
        <v>224</v>
      </c>
      <c r="K22" s="33">
        <v>78</v>
      </c>
      <c r="L22" s="33">
        <v>146</v>
      </c>
    </row>
    <row r="23" spans="1:12" s="97" customFormat="1" ht="15.75" customHeight="1">
      <c r="A23" s="32">
        <v>16</v>
      </c>
      <c r="B23" s="33">
        <v>329</v>
      </c>
      <c r="C23" s="33">
        <v>169</v>
      </c>
      <c r="D23" s="37">
        <v>160</v>
      </c>
      <c r="E23" s="38">
        <v>51</v>
      </c>
      <c r="F23" s="33">
        <v>403</v>
      </c>
      <c r="G23" s="33">
        <v>209</v>
      </c>
      <c r="H23" s="37">
        <v>194</v>
      </c>
      <c r="I23" s="38">
        <v>86</v>
      </c>
      <c r="J23" s="33">
        <v>203</v>
      </c>
      <c r="K23" s="33">
        <v>84</v>
      </c>
      <c r="L23" s="33">
        <v>119</v>
      </c>
    </row>
    <row r="24" spans="1:12" s="97" customFormat="1" ht="15.75" customHeight="1">
      <c r="A24" s="32">
        <v>17</v>
      </c>
      <c r="B24" s="33">
        <v>362</v>
      </c>
      <c r="C24" s="33">
        <v>187</v>
      </c>
      <c r="D24" s="37">
        <v>175</v>
      </c>
      <c r="E24" s="38">
        <v>52</v>
      </c>
      <c r="F24" s="33">
        <v>556</v>
      </c>
      <c r="G24" s="33">
        <v>306</v>
      </c>
      <c r="H24" s="37">
        <v>250</v>
      </c>
      <c r="I24" s="38">
        <v>87</v>
      </c>
      <c r="J24" s="33">
        <v>160</v>
      </c>
      <c r="K24" s="33">
        <v>62</v>
      </c>
      <c r="L24" s="33">
        <v>98</v>
      </c>
    </row>
    <row r="25" spans="1:12" s="97" customFormat="1" ht="15.75" customHeight="1">
      <c r="A25" s="32">
        <v>18</v>
      </c>
      <c r="B25" s="33">
        <v>359</v>
      </c>
      <c r="C25" s="33">
        <v>173</v>
      </c>
      <c r="D25" s="37">
        <v>186</v>
      </c>
      <c r="E25" s="38">
        <v>53</v>
      </c>
      <c r="F25" s="33">
        <v>566</v>
      </c>
      <c r="G25" s="33">
        <v>290</v>
      </c>
      <c r="H25" s="37">
        <v>276</v>
      </c>
      <c r="I25" s="38">
        <v>88</v>
      </c>
      <c r="J25" s="33">
        <v>142</v>
      </c>
      <c r="K25" s="33">
        <v>54</v>
      </c>
      <c r="L25" s="33">
        <v>88</v>
      </c>
    </row>
    <row r="26" spans="1:12" s="97" customFormat="1" ht="18" customHeight="1">
      <c r="A26" s="40">
        <v>19</v>
      </c>
      <c r="B26" s="44">
        <v>331</v>
      </c>
      <c r="C26" s="44">
        <v>180</v>
      </c>
      <c r="D26" s="47">
        <v>151</v>
      </c>
      <c r="E26" s="48">
        <v>54</v>
      </c>
      <c r="F26" s="44">
        <v>493</v>
      </c>
      <c r="G26" s="44">
        <v>269</v>
      </c>
      <c r="H26" s="47">
        <v>224</v>
      </c>
      <c r="I26" s="48">
        <v>89</v>
      </c>
      <c r="J26" s="44">
        <v>119</v>
      </c>
      <c r="K26" s="44">
        <v>36</v>
      </c>
      <c r="L26" s="44">
        <v>83</v>
      </c>
    </row>
    <row r="27" spans="1:12" s="31" customFormat="1" ht="25.5" customHeight="1">
      <c r="A27" s="23" t="s">
        <v>29</v>
      </c>
      <c r="B27" s="24">
        <v>1641</v>
      </c>
      <c r="C27" s="24">
        <v>869</v>
      </c>
      <c r="D27" s="30">
        <v>772</v>
      </c>
      <c r="E27" s="23" t="s">
        <v>30</v>
      </c>
      <c r="F27" s="24">
        <v>2346</v>
      </c>
      <c r="G27" s="24">
        <v>1186</v>
      </c>
      <c r="H27" s="30">
        <v>1160</v>
      </c>
      <c r="I27" s="23" t="s">
        <v>31</v>
      </c>
      <c r="J27" s="24">
        <v>339</v>
      </c>
      <c r="K27" s="24">
        <v>110</v>
      </c>
      <c r="L27" s="24">
        <v>229</v>
      </c>
    </row>
    <row r="28" spans="1:12" s="97" customFormat="1" ht="15.75" customHeight="1">
      <c r="A28" s="32">
        <v>20</v>
      </c>
      <c r="B28" s="33">
        <v>300</v>
      </c>
      <c r="C28" s="33">
        <v>161</v>
      </c>
      <c r="D28" s="37">
        <v>139</v>
      </c>
      <c r="E28" s="38">
        <v>55</v>
      </c>
      <c r="F28" s="33">
        <v>491</v>
      </c>
      <c r="G28" s="33">
        <v>233</v>
      </c>
      <c r="H28" s="37">
        <v>258</v>
      </c>
      <c r="I28" s="38">
        <v>90</v>
      </c>
      <c r="J28" s="33">
        <v>101</v>
      </c>
      <c r="K28" s="33">
        <v>34</v>
      </c>
      <c r="L28" s="33">
        <v>67</v>
      </c>
    </row>
    <row r="29" spans="1:12" s="97" customFormat="1" ht="15.75" customHeight="1">
      <c r="A29" s="32">
        <v>21</v>
      </c>
      <c r="B29" s="33">
        <v>336</v>
      </c>
      <c r="C29" s="33">
        <v>179</v>
      </c>
      <c r="D29" s="37">
        <v>157</v>
      </c>
      <c r="E29" s="38">
        <v>56</v>
      </c>
      <c r="F29" s="33">
        <v>476</v>
      </c>
      <c r="G29" s="33">
        <v>246</v>
      </c>
      <c r="H29" s="37">
        <v>230</v>
      </c>
      <c r="I29" s="38">
        <v>91</v>
      </c>
      <c r="J29" s="33">
        <v>91</v>
      </c>
      <c r="K29" s="33">
        <v>30</v>
      </c>
      <c r="L29" s="33">
        <v>61</v>
      </c>
    </row>
    <row r="30" spans="1:12" s="97" customFormat="1" ht="15.75" customHeight="1">
      <c r="A30" s="32">
        <v>22</v>
      </c>
      <c r="B30" s="33">
        <v>331</v>
      </c>
      <c r="C30" s="33">
        <v>182</v>
      </c>
      <c r="D30" s="37">
        <v>149</v>
      </c>
      <c r="E30" s="38">
        <v>57</v>
      </c>
      <c r="F30" s="33">
        <v>442</v>
      </c>
      <c r="G30" s="33">
        <v>239</v>
      </c>
      <c r="H30" s="37">
        <v>203</v>
      </c>
      <c r="I30" s="38">
        <v>92</v>
      </c>
      <c r="J30" s="33">
        <v>61</v>
      </c>
      <c r="K30" s="33">
        <v>21</v>
      </c>
      <c r="L30" s="33">
        <v>40</v>
      </c>
    </row>
    <row r="31" spans="1:12" s="97" customFormat="1" ht="15.75" customHeight="1">
      <c r="A31" s="32">
        <v>23</v>
      </c>
      <c r="B31" s="33">
        <v>320</v>
      </c>
      <c r="C31" s="33">
        <v>173</v>
      </c>
      <c r="D31" s="37">
        <v>147</v>
      </c>
      <c r="E31" s="38">
        <v>58</v>
      </c>
      <c r="F31" s="33">
        <v>500</v>
      </c>
      <c r="G31" s="33">
        <v>244</v>
      </c>
      <c r="H31" s="37">
        <v>256</v>
      </c>
      <c r="I31" s="38">
        <v>93</v>
      </c>
      <c r="J31" s="33">
        <v>47</v>
      </c>
      <c r="K31" s="33">
        <v>16</v>
      </c>
      <c r="L31" s="33">
        <v>31</v>
      </c>
    </row>
    <row r="32" spans="1:12" s="97" customFormat="1" ht="18" customHeight="1">
      <c r="A32" s="40">
        <v>24</v>
      </c>
      <c r="B32" s="44">
        <v>354</v>
      </c>
      <c r="C32" s="44">
        <v>174</v>
      </c>
      <c r="D32" s="47">
        <v>180</v>
      </c>
      <c r="E32" s="48">
        <v>59</v>
      </c>
      <c r="F32" s="44">
        <v>437</v>
      </c>
      <c r="G32" s="44">
        <v>224</v>
      </c>
      <c r="H32" s="47">
        <v>213</v>
      </c>
      <c r="I32" s="48">
        <v>94</v>
      </c>
      <c r="J32" s="44">
        <v>39</v>
      </c>
      <c r="K32" s="44">
        <v>9</v>
      </c>
      <c r="L32" s="44">
        <v>30</v>
      </c>
    </row>
    <row r="33" spans="1:13" s="31" customFormat="1" ht="25.5" customHeight="1">
      <c r="A33" s="23" t="s">
        <v>32</v>
      </c>
      <c r="B33" s="24">
        <v>2054</v>
      </c>
      <c r="C33" s="24">
        <v>1052</v>
      </c>
      <c r="D33" s="30">
        <v>1002</v>
      </c>
      <c r="E33" s="23" t="s">
        <v>33</v>
      </c>
      <c r="F33" s="24">
        <v>2105</v>
      </c>
      <c r="G33" s="24">
        <v>1054</v>
      </c>
      <c r="H33" s="30">
        <v>1051</v>
      </c>
      <c r="I33" s="65" t="s">
        <v>34</v>
      </c>
      <c r="J33" s="24">
        <v>79</v>
      </c>
      <c r="K33" s="24">
        <v>15</v>
      </c>
      <c r="L33" s="24">
        <v>64</v>
      </c>
    </row>
    <row r="34" spans="1:13" s="97" customFormat="1" ht="15.75" customHeight="1">
      <c r="A34" s="32">
        <v>25</v>
      </c>
      <c r="B34" s="33">
        <v>362</v>
      </c>
      <c r="C34" s="33">
        <v>180</v>
      </c>
      <c r="D34" s="37">
        <v>182</v>
      </c>
      <c r="E34" s="38">
        <v>60</v>
      </c>
      <c r="F34" s="33">
        <v>446</v>
      </c>
      <c r="G34" s="33">
        <v>224</v>
      </c>
      <c r="H34" s="37">
        <v>222</v>
      </c>
      <c r="I34" s="66">
        <v>95</v>
      </c>
      <c r="J34" s="67">
        <v>17</v>
      </c>
      <c r="K34" s="67">
        <v>2</v>
      </c>
      <c r="L34" s="67">
        <v>15</v>
      </c>
    </row>
    <row r="35" spans="1:13" s="97" customFormat="1" ht="15.75" customHeight="1">
      <c r="A35" s="32">
        <v>26</v>
      </c>
      <c r="B35" s="33">
        <v>395</v>
      </c>
      <c r="C35" s="33">
        <v>212</v>
      </c>
      <c r="D35" s="37">
        <v>183</v>
      </c>
      <c r="E35" s="38">
        <v>61</v>
      </c>
      <c r="F35" s="33">
        <v>433</v>
      </c>
      <c r="G35" s="33">
        <v>249</v>
      </c>
      <c r="H35" s="37">
        <v>184</v>
      </c>
      <c r="I35" s="66">
        <v>96</v>
      </c>
      <c r="J35" s="67">
        <v>20</v>
      </c>
      <c r="K35" s="67">
        <v>4</v>
      </c>
      <c r="L35" s="67">
        <v>16</v>
      </c>
    </row>
    <row r="36" spans="1:13" s="97" customFormat="1" ht="15.75" customHeight="1">
      <c r="A36" s="32">
        <v>27</v>
      </c>
      <c r="B36" s="33">
        <v>417</v>
      </c>
      <c r="C36" s="33">
        <v>206</v>
      </c>
      <c r="D36" s="37">
        <v>211</v>
      </c>
      <c r="E36" s="38">
        <v>62</v>
      </c>
      <c r="F36" s="33">
        <v>413</v>
      </c>
      <c r="G36" s="33">
        <v>204</v>
      </c>
      <c r="H36" s="37">
        <v>209</v>
      </c>
      <c r="I36" s="66">
        <v>97</v>
      </c>
      <c r="J36" s="67">
        <v>18</v>
      </c>
      <c r="K36" s="67">
        <v>3</v>
      </c>
      <c r="L36" s="67">
        <v>15</v>
      </c>
    </row>
    <row r="37" spans="1:13" s="97" customFormat="1" ht="15.75" customHeight="1">
      <c r="A37" s="32">
        <v>28</v>
      </c>
      <c r="B37" s="33">
        <v>420</v>
      </c>
      <c r="C37" s="33">
        <v>206</v>
      </c>
      <c r="D37" s="37">
        <v>214</v>
      </c>
      <c r="E37" s="38">
        <v>63</v>
      </c>
      <c r="F37" s="33">
        <v>393</v>
      </c>
      <c r="G37" s="33">
        <v>188</v>
      </c>
      <c r="H37" s="37">
        <v>205</v>
      </c>
      <c r="I37" s="66">
        <v>98</v>
      </c>
      <c r="J37" s="67">
        <v>11</v>
      </c>
      <c r="K37" s="67">
        <v>4</v>
      </c>
      <c r="L37" s="67">
        <v>7</v>
      </c>
    </row>
    <row r="38" spans="1:13" s="97" customFormat="1" ht="18" customHeight="1">
      <c r="A38" s="40">
        <v>29</v>
      </c>
      <c r="B38" s="44">
        <v>460</v>
      </c>
      <c r="C38" s="44">
        <v>248</v>
      </c>
      <c r="D38" s="47">
        <v>212</v>
      </c>
      <c r="E38" s="48">
        <v>64</v>
      </c>
      <c r="F38" s="44">
        <v>420</v>
      </c>
      <c r="G38" s="44">
        <v>189</v>
      </c>
      <c r="H38" s="47">
        <v>231</v>
      </c>
      <c r="I38" s="66">
        <v>99</v>
      </c>
      <c r="J38" s="67">
        <v>5</v>
      </c>
      <c r="K38" s="67">
        <v>2</v>
      </c>
      <c r="L38" s="67">
        <v>3</v>
      </c>
    </row>
    <row r="39" spans="1:13" s="31" customFormat="1" ht="25.5" customHeight="1">
      <c r="A39" s="23" t="s">
        <v>35</v>
      </c>
      <c r="B39" s="24">
        <v>2391</v>
      </c>
      <c r="C39" s="24">
        <v>1267</v>
      </c>
      <c r="D39" s="30">
        <v>1124</v>
      </c>
      <c r="E39" s="23" t="s">
        <v>36</v>
      </c>
      <c r="F39" s="24">
        <v>2340</v>
      </c>
      <c r="G39" s="24">
        <v>1169</v>
      </c>
      <c r="H39" s="30">
        <v>1171</v>
      </c>
      <c r="I39" s="71">
        <v>100</v>
      </c>
      <c r="J39" s="69">
        <v>3</v>
      </c>
      <c r="K39" s="69">
        <v>0</v>
      </c>
      <c r="L39" s="69">
        <v>3</v>
      </c>
    </row>
    <row r="40" spans="1:13" s="97" customFormat="1" ht="15.75" customHeight="1">
      <c r="A40" s="32">
        <v>30</v>
      </c>
      <c r="B40" s="33">
        <v>470</v>
      </c>
      <c r="C40" s="33">
        <v>235</v>
      </c>
      <c r="D40" s="37">
        <v>235</v>
      </c>
      <c r="E40" s="38">
        <v>65</v>
      </c>
      <c r="F40" s="33">
        <v>444</v>
      </c>
      <c r="G40" s="33">
        <v>235</v>
      </c>
      <c r="H40" s="37">
        <v>209</v>
      </c>
      <c r="I40" s="38">
        <v>101</v>
      </c>
      <c r="J40" s="33">
        <v>1</v>
      </c>
      <c r="K40" s="33">
        <v>0</v>
      </c>
      <c r="L40" s="33">
        <v>1</v>
      </c>
    </row>
    <row r="41" spans="1:13" s="97" customFormat="1" ht="15.75" customHeight="1">
      <c r="A41" s="32">
        <v>31</v>
      </c>
      <c r="B41" s="33">
        <v>464</v>
      </c>
      <c r="C41" s="33">
        <v>266</v>
      </c>
      <c r="D41" s="37">
        <v>198</v>
      </c>
      <c r="E41" s="38">
        <v>66</v>
      </c>
      <c r="F41" s="33">
        <v>407</v>
      </c>
      <c r="G41" s="33">
        <v>201</v>
      </c>
      <c r="H41" s="37">
        <v>206</v>
      </c>
      <c r="I41" s="38">
        <v>102</v>
      </c>
      <c r="J41" s="33">
        <v>1</v>
      </c>
      <c r="K41" s="33">
        <v>0</v>
      </c>
      <c r="L41" s="33">
        <v>1</v>
      </c>
    </row>
    <row r="42" spans="1:13" s="97" customFormat="1" ht="15.75" customHeight="1">
      <c r="A42" s="32">
        <v>32</v>
      </c>
      <c r="B42" s="33">
        <v>462</v>
      </c>
      <c r="C42" s="33">
        <v>246</v>
      </c>
      <c r="D42" s="37">
        <v>216</v>
      </c>
      <c r="E42" s="38">
        <v>67</v>
      </c>
      <c r="F42" s="33">
        <v>495</v>
      </c>
      <c r="G42" s="33">
        <v>258</v>
      </c>
      <c r="H42" s="37">
        <v>237</v>
      </c>
      <c r="I42" s="38">
        <v>103</v>
      </c>
      <c r="J42" s="33">
        <v>2</v>
      </c>
      <c r="K42" s="33">
        <v>0</v>
      </c>
      <c r="L42" s="33">
        <v>2</v>
      </c>
    </row>
    <row r="43" spans="1:13" s="97" customFormat="1" ht="15.75" customHeight="1">
      <c r="A43" s="32">
        <v>33</v>
      </c>
      <c r="B43" s="33">
        <v>507</v>
      </c>
      <c r="C43" s="33">
        <v>266</v>
      </c>
      <c r="D43" s="37">
        <v>241</v>
      </c>
      <c r="E43" s="38">
        <v>68</v>
      </c>
      <c r="F43" s="33">
        <v>459</v>
      </c>
      <c r="G43" s="33">
        <v>225</v>
      </c>
      <c r="H43" s="37">
        <v>234</v>
      </c>
      <c r="I43" s="73" t="s">
        <v>37</v>
      </c>
      <c r="J43" s="44">
        <v>1</v>
      </c>
      <c r="K43" s="44">
        <v>0</v>
      </c>
      <c r="L43" s="44">
        <v>1</v>
      </c>
    </row>
    <row r="44" spans="1:13" s="97" customFormat="1" ht="21" customHeight="1" thickBot="1">
      <c r="A44" s="74">
        <v>34</v>
      </c>
      <c r="B44" s="76">
        <v>488</v>
      </c>
      <c r="C44" s="76">
        <v>254</v>
      </c>
      <c r="D44" s="77">
        <v>234</v>
      </c>
      <c r="E44" s="78">
        <v>69</v>
      </c>
      <c r="F44" s="76">
        <v>535</v>
      </c>
      <c r="G44" s="76">
        <v>250</v>
      </c>
      <c r="H44" s="77">
        <v>285</v>
      </c>
      <c r="I44" s="79" t="s">
        <v>8</v>
      </c>
      <c r="J44" s="80">
        <v>36611</v>
      </c>
      <c r="K44" s="80">
        <v>18241</v>
      </c>
      <c r="L44" s="80">
        <v>18370</v>
      </c>
    </row>
    <row r="45" spans="1:13" s="100" customFormat="1" ht="24" customHeight="1" thickTop="1" thickBot="1">
      <c r="A45" s="81" t="s">
        <v>38</v>
      </c>
      <c r="B45" s="87">
        <v>4906</v>
      </c>
      <c r="C45" s="87">
        <v>2522</v>
      </c>
      <c r="D45" s="88">
        <v>2384</v>
      </c>
      <c r="E45" s="81" t="s">
        <v>39</v>
      </c>
      <c r="F45" s="87">
        <v>23265</v>
      </c>
      <c r="G45" s="87">
        <v>11950</v>
      </c>
      <c r="H45" s="88">
        <v>11315</v>
      </c>
      <c r="I45" s="89" t="s">
        <v>40</v>
      </c>
      <c r="J45" s="87">
        <v>8440</v>
      </c>
      <c r="K45" s="87">
        <v>3769</v>
      </c>
      <c r="L45" s="87">
        <v>4671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163</v>
      </c>
      <c r="L46" s="9"/>
      <c r="M46" s="97" t="s">
        <v>316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99</v>
      </c>
      <c r="C48" s="24">
        <v>46</v>
      </c>
      <c r="D48" s="24">
        <v>53</v>
      </c>
      <c r="E48" s="25" t="s">
        <v>10</v>
      </c>
      <c r="F48" s="24">
        <v>129</v>
      </c>
      <c r="G48" s="24">
        <v>63</v>
      </c>
      <c r="H48" s="24">
        <v>66</v>
      </c>
      <c r="I48" s="25" t="s">
        <v>11</v>
      </c>
      <c r="J48" s="24">
        <v>105</v>
      </c>
      <c r="K48" s="24">
        <v>51</v>
      </c>
      <c r="L48" s="24">
        <v>54</v>
      </c>
    </row>
    <row r="49" spans="1:12" s="97" customFormat="1" ht="15.75" customHeight="1">
      <c r="A49" s="32">
        <v>0</v>
      </c>
      <c r="B49" s="33">
        <v>19</v>
      </c>
      <c r="C49" s="34">
        <v>8</v>
      </c>
      <c r="D49" s="34">
        <v>11</v>
      </c>
      <c r="E49" s="35">
        <v>35</v>
      </c>
      <c r="F49" s="33">
        <v>24</v>
      </c>
      <c r="G49" s="34">
        <v>11</v>
      </c>
      <c r="H49" s="34">
        <v>13</v>
      </c>
      <c r="I49" s="35">
        <v>70</v>
      </c>
      <c r="J49" s="33">
        <v>24</v>
      </c>
      <c r="K49" s="34">
        <v>14</v>
      </c>
      <c r="L49" s="34">
        <v>10</v>
      </c>
    </row>
    <row r="50" spans="1:12" s="97" customFormat="1" ht="15.75" customHeight="1">
      <c r="A50" s="32">
        <v>1</v>
      </c>
      <c r="B50" s="33">
        <v>24</v>
      </c>
      <c r="C50" s="34">
        <v>12</v>
      </c>
      <c r="D50" s="34">
        <v>12</v>
      </c>
      <c r="E50" s="35">
        <v>36</v>
      </c>
      <c r="F50" s="33">
        <v>17</v>
      </c>
      <c r="G50" s="34">
        <v>7</v>
      </c>
      <c r="H50" s="34">
        <v>10</v>
      </c>
      <c r="I50" s="35">
        <v>71</v>
      </c>
      <c r="J50" s="33">
        <v>18</v>
      </c>
      <c r="K50" s="34">
        <v>8</v>
      </c>
      <c r="L50" s="34">
        <v>10</v>
      </c>
    </row>
    <row r="51" spans="1:12" s="97" customFormat="1" ht="15.75" customHeight="1">
      <c r="A51" s="32">
        <v>2</v>
      </c>
      <c r="B51" s="33">
        <v>15</v>
      </c>
      <c r="C51" s="34">
        <v>9</v>
      </c>
      <c r="D51" s="34">
        <v>6</v>
      </c>
      <c r="E51" s="35">
        <v>37</v>
      </c>
      <c r="F51" s="33">
        <v>35</v>
      </c>
      <c r="G51" s="34">
        <v>15</v>
      </c>
      <c r="H51" s="34">
        <v>20</v>
      </c>
      <c r="I51" s="35">
        <v>72</v>
      </c>
      <c r="J51" s="33">
        <v>20</v>
      </c>
      <c r="K51" s="34">
        <v>11</v>
      </c>
      <c r="L51" s="34">
        <v>9</v>
      </c>
    </row>
    <row r="52" spans="1:12" s="97" customFormat="1" ht="15.75" customHeight="1">
      <c r="A52" s="32">
        <v>3</v>
      </c>
      <c r="B52" s="33">
        <v>17</v>
      </c>
      <c r="C52" s="34">
        <v>4</v>
      </c>
      <c r="D52" s="34">
        <v>13</v>
      </c>
      <c r="E52" s="35">
        <v>38</v>
      </c>
      <c r="F52" s="33">
        <v>23</v>
      </c>
      <c r="G52" s="34">
        <v>12</v>
      </c>
      <c r="H52" s="34">
        <v>11</v>
      </c>
      <c r="I52" s="35">
        <v>73</v>
      </c>
      <c r="J52" s="33">
        <v>20</v>
      </c>
      <c r="K52" s="34">
        <v>11</v>
      </c>
      <c r="L52" s="34">
        <v>9</v>
      </c>
    </row>
    <row r="53" spans="1:12" s="97" customFormat="1" ht="18" customHeight="1">
      <c r="A53" s="40">
        <v>4</v>
      </c>
      <c r="B53" s="41">
        <v>24</v>
      </c>
      <c r="C53" s="42">
        <v>13</v>
      </c>
      <c r="D53" s="42">
        <v>11</v>
      </c>
      <c r="E53" s="43">
        <v>39</v>
      </c>
      <c r="F53" s="44">
        <v>30</v>
      </c>
      <c r="G53" s="42">
        <v>18</v>
      </c>
      <c r="H53" s="42">
        <v>12</v>
      </c>
      <c r="I53" s="43">
        <v>74</v>
      </c>
      <c r="J53" s="44">
        <v>23</v>
      </c>
      <c r="K53" s="42">
        <v>7</v>
      </c>
      <c r="L53" s="42">
        <v>16</v>
      </c>
    </row>
    <row r="54" spans="1:12" s="31" customFormat="1" ht="25.5" customHeight="1">
      <c r="A54" s="23" t="s">
        <v>13</v>
      </c>
      <c r="B54" s="24">
        <v>96</v>
      </c>
      <c r="C54" s="24">
        <v>50</v>
      </c>
      <c r="D54" s="24">
        <v>46</v>
      </c>
      <c r="E54" s="25" t="s">
        <v>14</v>
      </c>
      <c r="F54" s="24">
        <v>179</v>
      </c>
      <c r="G54" s="24">
        <v>82</v>
      </c>
      <c r="H54" s="24">
        <v>97</v>
      </c>
      <c r="I54" s="25" t="s">
        <v>15</v>
      </c>
      <c r="J54" s="24">
        <v>78</v>
      </c>
      <c r="K54" s="24">
        <v>28</v>
      </c>
      <c r="L54" s="24">
        <v>50</v>
      </c>
    </row>
    <row r="55" spans="1:12" s="97" customFormat="1" ht="15.75" customHeight="1">
      <c r="A55" s="32">
        <v>5</v>
      </c>
      <c r="B55" s="33">
        <v>11</v>
      </c>
      <c r="C55" s="34">
        <v>5</v>
      </c>
      <c r="D55" s="34">
        <v>6</v>
      </c>
      <c r="E55" s="35">
        <v>40</v>
      </c>
      <c r="F55" s="33">
        <v>25</v>
      </c>
      <c r="G55" s="34">
        <v>12</v>
      </c>
      <c r="H55" s="34">
        <v>13</v>
      </c>
      <c r="I55" s="35">
        <v>75</v>
      </c>
      <c r="J55" s="33">
        <v>14</v>
      </c>
      <c r="K55" s="34">
        <v>5</v>
      </c>
      <c r="L55" s="34">
        <v>9</v>
      </c>
    </row>
    <row r="56" spans="1:12" s="97" customFormat="1" ht="15.75" customHeight="1">
      <c r="A56" s="32">
        <v>6</v>
      </c>
      <c r="B56" s="33">
        <v>18</v>
      </c>
      <c r="C56" s="34">
        <v>9</v>
      </c>
      <c r="D56" s="34">
        <v>9</v>
      </c>
      <c r="E56" s="35">
        <v>41</v>
      </c>
      <c r="F56" s="33">
        <v>40</v>
      </c>
      <c r="G56" s="34">
        <v>21</v>
      </c>
      <c r="H56" s="34">
        <v>19</v>
      </c>
      <c r="I56" s="35">
        <v>76</v>
      </c>
      <c r="J56" s="33">
        <v>22</v>
      </c>
      <c r="K56" s="34">
        <v>7</v>
      </c>
      <c r="L56" s="34">
        <v>15</v>
      </c>
    </row>
    <row r="57" spans="1:12" s="97" customFormat="1" ht="15.75" customHeight="1">
      <c r="A57" s="32">
        <v>7</v>
      </c>
      <c r="B57" s="33">
        <v>17</v>
      </c>
      <c r="C57" s="34">
        <v>9</v>
      </c>
      <c r="D57" s="34">
        <v>8</v>
      </c>
      <c r="E57" s="35">
        <v>42</v>
      </c>
      <c r="F57" s="33">
        <v>39</v>
      </c>
      <c r="G57" s="34">
        <v>13</v>
      </c>
      <c r="H57" s="34">
        <v>26</v>
      </c>
      <c r="I57" s="35">
        <v>77</v>
      </c>
      <c r="J57" s="33">
        <v>19</v>
      </c>
      <c r="K57" s="34">
        <v>7</v>
      </c>
      <c r="L57" s="34">
        <v>12</v>
      </c>
    </row>
    <row r="58" spans="1:12" s="97" customFormat="1" ht="15.75" customHeight="1">
      <c r="A58" s="32">
        <v>8</v>
      </c>
      <c r="B58" s="33">
        <v>26</v>
      </c>
      <c r="C58" s="34">
        <v>15</v>
      </c>
      <c r="D58" s="34">
        <v>11</v>
      </c>
      <c r="E58" s="35">
        <v>43</v>
      </c>
      <c r="F58" s="33">
        <v>44</v>
      </c>
      <c r="G58" s="34">
        <v>21</v>
      </c>
      <c r="H58" s="34">
        <v>23</v>
      </c>
      <c r="I58" s="35">
        <v>78</v>
      </c>
      <c r="J58" s="33">
        <v>9</v>
      </c>
      <c r="K58" s="34">
        <v>3</v>
      </c>
      <c r="L58" s="34">
        <v>6</v>
      </c>
    </row>
    <row r="59" spans="1:12" s="97" customFormat="1" ht="18" customHeight="1">
      <c r="A59" s="40">
        <v>9</v>
      </c>
      <c r="B59" s="44">
        <v>24</v>
      </c>
      <c r="C59" s="42">
        <v>12</v>
      </c>
      <c r="D59" s="42">
        <v>12</v>
      </c>
      <c r="E59" s="43">
        <v>44</v>
      </c>
      <c r="F59" s="44">
        <v>31</v>
      </c>
      <c r="G59" s="42">
        <v>15</v>
      </c>
      <c r="H59" s="42">
        <v>16</v>
      </c>
      <c r="I59" s="43">
        <v>79</v>
      </c>
      <c r="J59" s="44">
        <v>14</v>
      </c>
      <c r="K59" s="42">
        <v>6</v>
      </c>
      <c r="L59" s="42">
        <v>8</v>
      </c>
    </row>
    <row r="60" spans="1:12" s="31" customFormat="1" ht="25.5" customHeight="1">
      <c r="A60" s="23" t="s">
        <v>23</v>
      </c>
      <c r="B60" s="24">
        <v>112</v>
      </c>
      <c r="C60" s="24">
        <v>50</v>
      </c>
      <c r="D60" s="24">
        <v>62</v>
      </c>
      <c r="E60" s="25" t="s">
        <v>24</v>
      </c>
      <c r="F60" s="24">
        <v>204</v>
      </c>
      <c r="G60" s="24">
        <v>101</v>
      </c>
      <c r="H60" s="24">
        <v>103</v>
      </c>
      <c r="I60" s="25" t="s">
        <v>25</v>
      </c>
      <c r="J60" s="24">
        <v>108</v>
      </c>
      <c r="K60" s="24">
        <v>42</v>
      </c>
      <c r="L60" s="24">
        <v>66</v>
      </c>
    </row>
    <row r="61" spans="1:12" s="97" customFormat="1" ht="15.75" customHeight="1">
      <c r="A61" s="32">
        <v>10</v>
      </c>
      <c r="B61" s="33">
        <v>25</v>
      </c>
      <c r="C61" s="34">
        <v>11</v>
      </c>
      <c r="D61" s="34">
        <v>14</v>
      </c>
      <c r="E61" s="35">
        <v>45</v>
      </c>
      <c r="F61" s="33">
        <v>37</v>
      </c>
      <c r="G61" s="34">
        <v>17</v>
      </c>
      <c r="H61" s="34">
        <v>20</v>
      </c>
      <c r="I61" s="35">
        <v>80</v>
      </c>
      <c r="J61" s="33">
        <v>19</v>
      </c>
      <c r="K61" s="34">
        <v>8</v>
      </c>
      <c r="L61" s="34">
        <v>11</v>
      </c>
    </row>
    <row r="62" spans="1:12" s="97" customFormat="1" ht="15.75" customHeight="1">
      <c r="A62" s="32">
        <v>11</v>
      </c>
      <c r="B62" s="33">
        <v>26</v>
      </c>
      <c r="C62" s="34">
        <v>14</v>
      </c>
      <c r="D62" s="34">
        <v>12</v>
      </c>
      <c r="E62" s="35">
        <v>46</v>
      </c>
      <c r="F62" s="33">
        <v>36</v>
      </c>
      <c r="G62" s="34">
        <v>18</v>
      </c>
      <c r="H62" s="34">
        <v>18</v>
      </c>
      <c r="I62" s="35">
        <v>81</v>
      </c>
      <c r="J62" s="33">
        <v>27</v>
      </c>
      <c r="K62" s="34">
        <v>9</v>
      </c>
      <c r="L62" s="34">
        <v>18</v>
      </c>
    </row>
    <row r="63" spans="1:12" s="97" customFormat="1" ht="15.75" customHeight="1">
      <c r="A63" s="32">
        <v>12</v>
      </c>
      <c r="B63" s="33">
        <v>20</v>
      </c>
      <c r="C63" s="34">
        <v>5</v>
      </c>
      <c r="D63" s="34">
        <v>15</v>
      </c>
      <c r="E63" s="35">
        <v>47</v>
      </c>
      <c r="F63" s="33">
        <v>47</v>
      </c>
      <c r="G63" s="34">
        <v>26</v>
      </c>
      <c r="H63" s="34">
        <v>21</v>
      </c>
      <c r="I63" s="35">
        <v>82</v>
      </c>
      <c r="J63" s="33">
        <v>20</v>
      </c>
      <c r="K63" s="34">
        <v>6</v>
      </c>
      <c r="L63" s="34">
        <v>14</v>
      </c>
    </row>
    <row r="64" spans="1:12" s="97" customFormat="1" ht="15.75" customHeight="1">
      <c r="A64" s="32">
        <v>13</v>
      </c>
      <c r="B64" s="33">
        <v>18</v>
      </c>
      <c r="C64" s="34">
        <v>9</v>
      </c>
      <c r="D64" s="34">
        <v>9</v>
      </c>
      <c r="E64" s="35">
        <v>48</v>
      </c>
      <c r="F64" s="33">
        <v>36</v>
      </c>
      <c r="G64" s="34">
        <v>15</v>
      </c>
      <c r="H64" s="34">
        <v>21</v>
      </c>
      <c r="I64" s="35">
        <v>83</v>
      </c>
      <c r="J64" s="33">
        <v>15</v>
      </c>
      <c r="K64" s="34">
        <v>8</v>
      </c>
      <c r="L64" s="34">
        <v>7</v>
      </c>
    </row>
    <row r="65" spans="1:12" s="97" customFormat="1" ht="18" customHeight="1">
      <c r="A65" s="40">
        <v>14</v>
      </c>
      <c r="B65" s="44">
        <v>23</v>
      </c>
      <c r="C65" s="42">
        <v>11</v>
      </c>
      <c r="D65" s="42">
        <v>12</v>
      </c>
      <c r="E65" s="43">
        <v>49</v>
      </c>
      <c r="F65" s="44">
        <v>48</v>
      </c>
      <c r="G65" s="42">
        <v>25</v>
      </c>
      <c r="H65" s="42">
        <v>23</v>
      </c>
      <c r="I65" s="43">
        <v>84</v>
      </c>
      <c r="J65" s="44">
        <v>27</v>
      </c>
      <c r="K65" s="42">
        <v>11</v>
      </c>
      <c r="L65" s="42">
        <v>16</v>
      </c>
    </row>
    <row r="66" spans="1:12" s="31" customFormat="1" ht="25.5" customHeight="1">
      <c r="A66" s="23" t="s">
        <v>26</v>
      </c>
      <c r="B66" s="24">
        <v>142</v>
      </c>
      <c r="C66" s="24">
        <v>78</v>
      </c>
      <c r="D66" s="24">
        <v>64</v>
      </c>
      <c r="E66" s="25" t="s">
        <v>27</v>
      </c>
      <c r="F66" s="24">
        <v>216</v>
      </c>
      <c r="G66" s="24">
        <v>109</v>
      </c>
      <c r="H66" s="24">
        <v>107</v>
      </c>
      <c r="I66" s="25" t="s">
        <v>28</v>
      </c>
      <c r="J66" s="24">
        <v>57</v>
      </c>
      <c r="K66" s="24">
        <v>17</v>
      </c>
      <c r="L66" s="24">
        <v>40</v>
      </c>
    </row>
    <row r="67" spans="1:12" s="97" customFormat="1" ht="15.75" customHeight="1">
      <c r="A67" s="32">
        <v>15</v>
      </c>
      <c r="B67" s="33">
        <v>18</v>
      </c>
      <c r="C67" s="34">
        <v>11</v>
      </c>
      <c r="D67" s="34">
        <v>7</v>
      </c>
      <c r="E67" s="35">
        <v>50</v>
      </c>
      <c r="F67" s="33">
        <v>47</v>
      </c>
      <c r="G67" s="34">
        <v>26</v>
      </c>
      <c r="H67" s="34">
        <v>21</v>
      </c>
      <c r="I67" s="35">
        <v>85</v>
      </c>
      <c r="J67" s="33">
        <v>15</v>
      </c>
      <c r="K67" s="34">
        <v>4</v>
      </c>
      <c r="L67" s="34">
        <v>11</v>
      </c>
    </row>
    <row r="68" spans="1:12" s="97" customFormat="1" ht="15.75" customHeight="1">
      <c r="A68" s="32">
        <v>16</v>
      </c>
      <c r="B68" s="33">
        <v>30</v>
      </c>
      <c r="C68" s="34">
        <v>16</v>
      </c>
      <c r="D68" s="34">
        <v>14</v>
      </c>
      <c r="E68" s="35">
        <v>51</v>
      </c>
      <c r="F68" s="33">
        <v>39</v>
      </c>
      <c r="G68" s="34">
        <v>19</v>
      </c>
      <c r="H68" s="34">
        <v>20</v>
      </c>
      <c r="I68" s="35">
        <v>86</v>
      </c>
      <c r="J68" s="33">
        <v>16</v>
      </c>
      <c r="K68" s="34">
        <v>5</v>
      </c>
      <c r="L68" s="34">
        <v>11</v>
      </c>
    </row>
    <row r="69" spans="1:12" s="97" customFormat="1" ht="15.75" customHeight="1">
      <c r="A69" s="32">
        <v>17</v>
      </c>
      <c r="B69" s="33">
        <v>35</v>
      </c>
      <c r="C69" s="34">
        <v>15</v>
      </c>
      <c r="D69" s="34">
        <v>20</v>
      </c>
      <c r="E69" s="35">
        <v>52</v>
      </c>
      <c r="F69" s="33">
        <v>43</v>
      </c>
      <c r="G69" s="34">
        <v>17</v>
      </c>
      <c r="H69" s="34">
        <v>26</v>
      </c>
      <c r="I69" s="35">
        <v>87</v>
      </c>
      <c r="J69" s="33">
        <v>13</v>
      </c>
      <c r="K69" s="34">
        <v>4</v>
      </c>
      <c r="L69" s="34">
        <v>9</v>
      </c>
    </row>
    <row r="70" spans="1:12" s="97" customFormat="1" ht="15.75" customHeight="1">
      <c r="A70" s="32">
        <v>18</v>
      </c>
      <c r="B70" s="33">
        <v>30</v>
      </c>
      <c r="C70" s="34">
        <v>16</v>
      </c>
      <c r="D70" s="34">
        <v>14</v>
      </c>
      <c r="E70" s="35">
        <v>53</v>
      </c>
      <c r="F70" s="33">
        <v>55</v>
      </c>
      <c r="G70" s="34">
        <v>31</v>
      </c>
      <c r="H70" s="34">
        <v>24</v>
      </c>
      <c r="I70" s="35">
        <v>88</v>
      </c>
      <c r="J70" s="33">
        <v>6</v>
      </c>
      <c r="K70" s="34">
        <v>2</v>
      </c>
      <c r="L70" s="34">
        <v>4</v>
      </c>
    </row>
    <row r="71" spans="1:12" s="97" customFormat="1" ht="18" customHeight="1">
      <c r="A71" s="40">
        <v>19</v>
      </c>
      <c r="B71" s="44">
        <v>29</v>
      </c>
      <c r="C71" s="42">
        <v>20</v>
      </c>
      <c r="D71" s="42">
        <v>9</v>
      </c>
      <c r="E71" s="43">
        <v>54</v>
      </c>
      <c r="F71" s="44">
        <v>32</v>
      </c>
      <c r="G71" s="42">
        <v>16</v>
      </c>
      <c r="H71" s="42">
        <v>16</v>
      </c>
      <c r="I71" s="43">
        <v>89</v>
      </c>
      <c r="J71" s="44">
        <v>7</v>
      </c>
      <c r="K71" s="42">
        <v>2</v>
      </c>
      <c r="L71" s="42">
        <v>5</v>
      </c>
    </row>
    <row r="72" spans="1:12" s="31" customFormat="1" ht="25.5" customHeight="1">
      <c r="A72" s="23" t="s">
        <v>29</v>
      </c>
      <c r="B72" s="24">
        <v>129</v>
      </c>
      <c r="C72" s="24">
        <v>73</v>
      </c>
      <c r="D72" s="24">
        <v>56</v>
      </c>
      <c r="E72" s="25" t="s">
        <v>30</v>
      </c>
      <c r="F72" s="24">
        <v>205</v>
      </c>
      <c r="G72" s="24">
        <v>106</v>
      </c>
      <c r="H72" s="24">
        <v>99</v>
      </c>
      <c r="I72" s="25" t="s">
        <v>31</v>
      </c>
      <c r="J72" s="24">
        <v>19</v>
      </c>
      <c r="K72" s="24">
        <v>7</v>
      </c>
      <c r="L72" s="24">
        <v>12</v>
      </c>
    </row>
    <row r="73" spans="1:12" s="97" customFormat="1" ht="15.75" customHeight="1">
      <c r="A73" s="32">
        <v>20</v>
      </c>
      <c r="B73" s="33">
        <v>20</v>
      </c>
      <c r="C73" s="34">
        <v>10</v>
      </c>
      <c r="D73" s="34">
        <v>10</v>
      </c>
      <c r="E73" s="35">
        <v>55</v>
      </c>
      <c r="F73" s="33">
        <v>53</v>
      </c>
      <c r="G73" s="34">
        <v>27</v>
      </c>
      <c r="H73" s="34">
        <v>26</v>
      </c>
      <c r="I73" s="35">
        <v>90</v>
      </c>
      <c r="J73" s="33">
        <v>7</v>
      </c>
      <c r="K73" s="34">
        <v>3</v>
      </c>
      <c r="L73" s="34">
        <v>4</v>
      </c>
    </row>
    <row r="74" spans="1:12" s="97" customFormat="1" ht="15.75" customHeight="1">
      <c r="A74" s="32">
        <v>21</v>
      </c>
      <c r="B74" s="33">
        <v>35</v>
      </c>
      <c r="C74" s="34">
        <v>20</v>
      </c>
      <c r="D74" s="34">
        <v>15</v>
      </c>
      <c r="E74" s="35">
        <v>56</v>
      </c>
      <c r="F74" s="33">
        <v>38</v>
      </c>
      <c r="G74" s="34">
        <v>21</v>
      </c>
      <c r="H74" s="34">
        <v>17</v>
      </c>
      <c r="I74" s="35">
        <v>91</v>
      </c>
      <c r="J74" s="33">
        <v>5</v>
      </c>
      <c r="K74" s="34">
        <v>3</v>
      </c>
      <c r="L74" s="34">
        <v>2</v>
      </c>
    </row>
    <row r="75" spans="1:12" s="97" customFormat="1" ht="15.75" customHeight="1">
      <c r="A75" s="32">
        <v>22</v>
      </c>
      <c r="B75" s="33">
        <v>24</v>
      </c>
      <c r="C75" s="34">
        <v>13</v>
      </c>
      <c r="D75" s="34">
        <v>11</v>
      </c>
      <c r="E75" s="35">
        <v>57</v>
      </c>
      <c r="F75" s="33">
        <v>24</v>
      </c>
      <c r="G75" s="34">
        <v>14</v>
      </c>
      <c r="H75" s="34">
        <v>10</v>
      </c>
      <c r="I75" s="35">
        <v>92</v>
      </c>
      <c r="J75" s="33">
        <v>0</v>
      </c>
      <c r="K75" s="34">
        <v>0</v>
      </c>
      <c r="L75" s="34">
        <v>0</v>
      </c>
    </row>
    <row r="76" spans="1:12" s="97" customFormat="1" ht="15.75" customHeight="1">
      <c r="A76" s="32">
        <v>23</v>
      </c>
      <c r="B76" s="33">
        <v>23</v>
      </c>
      <c r="C76" s="34">
        <v>15</v>
      </c>
      <c r="D76" s="34">
        <v>8</v>
      </c>
      <c r="E76" s="35">
        <v>58</v>
      </c>
      <c r="F76" s="33">
        <v>57</v>
      </c>
      <c r="G76" s="34">
        <v>26</v>
      </c>
      <c r="H76" s="34">
        <v>31</v>
      </c>
      <c r="I76" s="35">
        <v>93</v>
      </c>
      <c r="J76" s="33">
        <v>4</v>
      </c>
      <c r="K76" s="34">
        <v>1</v>
      </c>
      <c r="L76" s="34">
        <v>3</v>
      </c>
    </row>
    <row r="77" spans="1:12" s="97" customFormat="1" ht="18" customHeight="1">
      <c r="A77" s="40">
        <v>24</v>
      </c>
      <c r="B77" s="44">
        <v>27</v>
      </c>
      <c r="C77" s="42">
        <v>15</v>
      </c>
      <c r="D77" s="42">
        <v>12</v>
      </c>
      <c r="E77" s="43">
        <v>59</v>
      </c>
      <c r="F77" s="44">
        <v>33</v>
      </c>
      <c r="G77" s="42">
        <v>18</v>
      </c>
      <c r="H77" s="42">
        <v>15</v>
      </c>
      <c r="I77" s="43">
        <v>94</v>
      </c>
      <c r="J77" s="44">
        <v>3</v>
      </c>
      <c r="K77" s="42">
        <v>0</v>
      </c>
      <c r="L77" s="42">
        <v>3</v>
      </c>
    </row>
    <row r="78" spans="1:12" s="31" customFormat="1" ht="25.5" customHeight="1">
      <c r="A78" s="23" t="s">
        <v>32</v>
      </c>
      <c r="B78" s="24">
        <v>139</v>
      </c>
      <c r="C78" s="24">
        <v>73</v>
      </c>
      <c r="D78" s="24">
        <v>66</v>
      </c>
      <c r="E78" s="25" t="s">
        <v>33</v>
      </c>
      <c r="F78" s="24">
        <v>158</v>
      </c>
      <c r="G78" s="24">
        <v>84</v>
      </c>
      <c r="H78" s="24">
        <v>74</v>
      </c>
      <c r="I78" s="64" t="s">
        <v>34</v>
      </c>
      <c r="J78" s="24">
        <v>2</v>
      </c>
      <c r="K78" s="24">
        <v>0</v>
      </c>
      <c r="L78" s="24">
        <v>2</v>
      </c>
    </row>
    <row r="79" spans="1:12" s="97" customFormat="1" ht="15.75" customHeight="1">
      <c r="A79" s="32">
        <v>25</v>
      </c>
      <c r="B79" s="33">
        <v>25</v>
      </c>
      <c r="C79" s="34">
        <v>13</v>
      </c>
      <c r="D79" s="34">
        <v>12</v>
      </c>
      <c r="E79" s="35">
        <v>60</v>
      </c>
      <c r="F79" s="33">
        <v>35</v>
      </c>
      <c r="G79" s="34">
        <v>20</v>
      </c>
      <c r="H79" s="34">
        <v>15</v>
      </c>
      <c r="I79" s="35">
        <v>95</v>
      </c>
      <c r="J79" s="33">
        <v>1</v>
      </c>
      <c r="K79" s="34">
        <v>0</v>
      </c>
      <c r="L79" s="34">
        <v>1</v>
      </c>
    </row>
    <row r="80" spans="1:12" s="97" customFormat="1" ht="15.75" customHeight="1">
      <c r="A80" s="32">
        <v>26</v>
      </c>
      <c r="B80" s="33">
        <v>32</v>
      </c>
      <c r="C80" s="34">
        <v>14</v>
      </c>
      <c r="D80" s="34">
        <v>18</v>
      </c>
      <c r="E80" s="35">
        <v>61</v>
      </c>
      <c r="F80" s="33">
        <v>32</v>
      </c>
      <c r="G80" s="34">
        <v>22</v>
      </c>
      <c r="H80" s="34">
        <v>10</v>
      </c>
      <c r="I80" s="35">
        <v>96</v>
      </c>
      <c r="J80" s="33">
        <v>1</v>
      </c>
      <c r="K80" s="34">
        <v>0</v>
      </c>
      <c r="L80" s="34">
        <v>1</v>
      </c>
    </row>
    <row r="81" spans="1:13" s="97" customFormat="1" ht="15.75" customHeight="1">
      <c r="A81" s="32">
        <v>27</v>
      </c>
      <c r="B81" s="33">
        <v>28</v>
      </c>
      <c r="C81" s="34">
        <v>13</v>
      </c>
      <c r="D81" s="34">
        <v>15</v>
      </c>
      <c r="E81" s="35">
        <v>62</v>
      </c>
      <c r="F81" s="33">
        <v>29</v>
      </c>
      <c r="G81" s="34">
        <v>11</v>
      </c>
      <c r="H81" s="34">
        <v>18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20</v>
      </c>
      <c r="C82" s="34">
        <v>12</v>
      </c>
      <c r="D82" s="34">
        <v>8</v>
      </c>
      <c r="E82" s="35">
        <v>63</v>
      </c>
      <c r="F82" s="33">
        <v>30</v>
      </c>
      <c r="G82" s="34">
        <v>16</v>
      </c>
      <c r="H82" s="34">
        <v>14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34</v>
      </c>
      <c r="C83" s="42">
        <v>21</v>
      </c>
      <c r="D83" s="42">
        <v>13</v>
      </c>
      <c r="E83" s="43">
        <v>64</v>
      </c>
      <c r="F83" s="44">
        <v>32</v>
      </c>
      <c r="G83" s="42">
        <v>15</v>
      </c>
      <c r="H83" s="42">
        <v>17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146</v>
      </c>
      <c r="C84" s="24">
        <v>73</v>
      </c>
      <c r="D84" s="24">
        <v>73</v>
      </c>
      <c r="E84" s="25" t="s">
        <v>36</v>
      </c>
      <c r="F84" s="24">
        <v>170</v>
      </c>
      <c r="G84" s="24">
        <v>85</v>
      </c>
      <c r="H84" s="24">
        <v>85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31</v>
      </c>
      <c r="C85" s="34">
        <v>18</v>
      </c>
      <c r="D85" s="34">
        <v>13</v>
      </c>
      <c r="E85" s="35">
        <v>65</v>
      </c>
      <c r="F85" s="33">
        <v>34</v>
      </c>
      <c r="G85" s="34">
        <v>22</v>
      </c>
      <c r="H85" s="34">
        <v>12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25</v>
      </c>
      <c r="C86" s="34">
        <v>13</v>
      </c>
      <c r="D86" s="34">
        <v>12</v>
      </c>
      <c r="E86" s="35">
        <v>66</v>
      </c>
      <c r="F86" s="33">
        <v>30</v>
      </c>
      <c r="G86" s="34">
        <v>12</v>
      </c>
      <c r="H86" s="34">
        <v>18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34</v>
      </c>
      <c r="C87" s="34">
        <v>16</v>
      </c>
      <c r="D87" s="34">
        <v>18</v>
      </c>
      <c r="E87" s="35">
        <v>67</v>
      </c>
      <c r="F87" s="33">
        <v>36</v>
      </c>
      <c r="G87" s="34">
        <v>19</v>
      </c>
      <c r="H87" s="34">
        <v>17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24</v>
      </c>
      <c r="C88" s="34">
        <v>14</v>
      </c>
      <c r="D88" s="34">
        <v>10</v>
      </c>
      <c r="E88" s="35">
        <v>68</v>
      </c>
      <c r="F88" s="33">
        <v>28</v>
      </c>
      <c r="G88" s="34">
        <v>13</v>
      </c>
      <c r="H88" s="34">
        <v>15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32</v>
      </c>
      <c r="C89" s="34">
        <v>12</v>
      </c>
      <c r="D89" s="34">
        <v>20</v>
      </c>
      <c r="E89" s="35">
        <v>69</v>
      </c>
      <c r="F89" s="33">
        <v>42</v>
      </c>
      <c r="G89" s="34">
        <v>19</v>
      </c>
      <c r="H89" s="34">
        <v>23</v>
      </c>
      <c r="I89" s="75" t="s">
        <v>8</v>
      </c>
      <c r="J89" s="69">
        <v>2493</v>
      </c>
      <c r="K89" s="69">
        <v>1218</v>
      </c>
      <c r="L89" s="69">
        <v>1275</v>
      </c>
    </row>
    <row r="90" spans="1:13" s="106" customFormat="1" ht="24" customHeight="1" thickTop="1" thickBot="1">
      <c r="A90" s="81" t="s">
        <v>38</v>
      </c>
      <c r="B90" s="82">
        <v>307</v>
      </c>
      <c r="C90" s="83">
        <v>146</v>
      </c>
      <c r="D90" s="83">
        <v>161</v>
      </c>
      <c r="E90" s="84" t="s">
        <v>39</v>
      </c>
      <c r="F90" s="83">
        <v>1647</v>
      </c>
      <c r="G90" s="83">
        <v>842</v>
      </c>
      <c r="H90" s="83">
        <v>805</v>
      </c>
      <c r="I90" s="85" t="s">
        <v>40</v>
      </c>
      <c r="J90" s="83">
        <v>539</v>
      </c>
      <c r="K90" s="83">
        <v>230</v>
      </c>
      <c r="L90" s="83">
        <v>309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164</v>
      </c>
      <c r="L91" s="9"/>
      <c r="M91" s="97" t="s">
        <v>317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77</v>
      </c>
      <c r="C93" s="24">
        <v>47</v>
      </c>
      <c r="D93" s="24">
        <v>30</v>
      </c>
      <c r="E93" s="25" t="s">
        <v>10</v>
      </c>
      <c r="F93" s="24">
        <v>84</v>
      </c>
      <c r="G93" s="24">
        <v>43</v>
      </c>
      <c r="H93" s="24">
        <v>41</v>
      </c>
      <c r="I93" s="25" t="s">
        <v>11</v>
      </c>
      <c r="J93" s="24">
        <v>51</v>
      </c>
      <c r="K93" s="24">
        <v>29</v>
      </c>
      <c r="L93" s="24">
        <v>22</v>
      </c>
    </row>
    <row r="94" spans="1:13" s="97" customFormat="1" ht="15.75" customHeight="1">
      <c r="A94" s="32">
        <v>0</v>
      </c>
      <c r="B94" s="33">
        <v>19</v>
      </c>
      <c r="C94" s="34">
        <v>9</v>
      </c>
      <c r="D94" s="34">
        <v>10</v>
      </c>
      <c r="E94" s="35">
        <v>35</v>
      </c>
      <c r="F94" s="33">
        <v>17</v>
      </c>
      <c r="G94" s="34">
        <v>9</v>
      </c>
      <c r="H94" s="34">
        <v>8</v>
      </c>
      <c r="I94" s="35">
        <v>70</v>
      </c>
      <c r="J94" s="33">
        <v>15</v>
      </c>
      <c r="K94" s="34">
        <v>7</v>
      </c>
      <c r="L94" s="34">
        <v>8</v>
      </c>
    </row>
    <row r="95" spans="1:13" s="97" customFormat="1" ht="15.75" customHeight="1">
      <c r="A95" s="32">
        <v>1</v>
      </c>
      <c r="B95" s="33">
        <v>15</v>
      </c>
      <c r="C95" s="34">
        <v>11</v>
      </c>
      <c r="D95" s="34">
        <v>4</v>
      </c>
      <c r="E95" s="35">
        <v>36</v>
      </c>
      <c r="F95" s="33">
        <v>13</v>
      </c>
      <c r="G95" s="34">
        <v>5</v>
      </c>
      <c r="H95" s="34">
        <v>8</v>
      </c>
      <c r="I95" s="35">
        <v>71</v>
      </c>
      <c r="J95" s="33">
        <v>6</v>
      </c>
      <c r="K95" s="34">
        <v>3</v>
      </c>
      <c r="L95" s="34">
        <v>3</v>
      </c>
    </row>
    <row r="96" spans="1:13" s="97" customFormat="1" ht="15.75" customHeight="1">
      <c r="A96" s="32">
        <v>2</v>
      </c>
      <c r="B96" s="33">
        <v>10</v>
      </c>
      <c r="C96" s="34">
        <v>7</v>
      </c>
      <c r="D96" s="34">
        <v>3</v>
      </c>
      <c r="E96" s="35">
        <v>37</v>
      </c>
      <c r="F96" s="33">
        <v>19</v>
      </c>
      <c r="G96" s="34">
        <v>10</v>
      </c>
      <c r="H96" s="34">
        <v>9</v>
      </c>
      <c r="I96" s="35">
        <v>72</v>
      </c>
      <c r="J96" s="33">
        <v>8</v>
      </c>
      <c r="K96" s="34">
        <v>5</v>
      </c>
      <c r="L96" s="34">
        <v>3</v>
      </c>
    </row>
    <row r="97" spans="1:12" s="97" customFormat="1" ht="15.75" customHeight="1">
      <c r="A97" s="32">
        <v>3</v>
      </c>
      <c r="B97" s="33">
        <v>18</v>
      </c>
      <c r="C97" s="34">
        <v>12</v>
      </c>
      <c r="D97" s="34">
        <v>6</v>
      </c>
      <c r="E97" s="35">
        <v>38</v>
      </c>
      <c r="F97" s="33">
        <v>19</v>
      </c>
      <c r="G97" s="34">
        <v>10</v>
      </c>
      <c r="H97" s="34">
        <v>9</v>
      </c>
      <c r="I97" s="35">
        <v>73</v>
      </c>
      <c r="J97" s="33">
        <v>13</v>
      </c>
      <c r="K97" s="34">
        <v>8</v>
      </c>
      <c r="L97" s="34">
        <v>5</v>
      </c>
    </row>
    <row r="98" spans="1:12" s="97" customFormat="1" ht="18" customHeight="1">
      <c r="A98" s="40">
        <v>4</v>
      </c>
      <c r="B98" s="41">
        <v>15</v>
      </c>
      <c r="C98" s="42">
        <v>8</v>
      </c>
      <c r="D98" s="42">
        <v>7</v>
      </c>
      <c r="E98" s="43">
        <v>39</v>
      </c>
      <c r="F98" s="44">
        <v>16</v>
      </c>
      <c r="G98" s="42">
        <v>9</v>
      </c>
      <c r="H98" s="42">
        <v>7</v>
      </c>
      <c r="I98" s="43">
        <v>74</v>
      </c>
      <c r="J98" s="44">
        <v>9</v>
      </c>
      <c r="K98" s="42">
        <v>6</v>
      </c>
      <c r="L98" s="42">
        <v>3</v>
      </c>
    </row>
    <row r="99" spans="1:12" s="31" customFormat="1" ht="25.5" customHeight="1">
      <c r="A99" s="23" t="s">
        <v>13</v>
      </c>
      <c r="B99" s="24">
        <v>54</v>
      </c>
      <c r="C99" s="24">
        <v>33</v>
      </c>
      <c r="D99" s="24">
        <v>21</v>
      </c>
      <c r="E99" s="25" t="s">
        <v>14</v>
      </c>
      <c r="F99" s="24">
        <v>94</v>
      </c>
      <c r="G99" s="24">
        <v>45</v>
      </c>
      <c r="H99" s="24">
        <v>49</v>
      </c>
      <c r="I99" s="25" t="s">
        <v>15</v>
      </c>
      <c r="J99" s="24">
        <v>42</v>
      </c>
      <c r="K99" s="24">
        <v>20</v>
      </c>
      <c r="L99" s="24">
        <v>22</v>
      </c>
    </row>
    <row r="100" spans="1:12" s="97" customFormat="1" ht="15.75" customHeight="1">
      <c r="A100" s="32">
        <v>5</v>
      </c>
      <c r="B100" s="33">
        <v>15</v>
      </c>
      <c r="C100" s="34">
        <v>8</v>
      </c>
      <c r="D100" s="34">
        <v>7</v>
      </c>
      <c r="E100" s="35">
        <v>40</v>
      </c>
      <c r="F100" s="33">
        <v>17</v>
      </c>
      <c r="G100" s="34">
        <v>6</v>
      </c>
      <c r="H100" s="34">
        <v>11</v>
      </c>
      <c r="I100" s="35">
        <v>75</v>
      </c>
      <c r="J100" s="33">
        <v>8</v>
      </c>
      <c r="K100" s="34">
        <v>5</v>
      </c>
      <c r="L100" s="34">
        <v>3</v>
      </c>
    </row>
    <row r="101" spans="1:12" s="97" customFormat="1" ht="15.75" customHeight="1">
      <c r="A101" s="32">
        <v>6</v>
      </c>
      <c r="B101" s="33">
        <v>11</v>
      </c>
      <c r="C101" s="34">
        <v>7</v>
      </c>
      <c r="D101" s="34">
        <v>4</v>
      </c>
      <c r="E101" s="35">
        <v>41</v>
      </c>
      <c r="F101" s="33">
        <v>21</v>
      </c>
      <c r="G101" s="34">
        <v>9</v>
      </c>
      <c r="H101" s="34">
        <v>12</v>
      </c>
      <c r="I101" s="35">
        <v>76</v>
      </c>
      <c r="J101" s="33">
        <v>5</v>
      </c>
      <c r="K101" s="34">
        <v>5</v>
      </c>
      <c r="L101" s="34">
        <v>0</v>
      </c>
    </row>
    <row r="102" spans="1:12" s="97" customFormat="1" ht="15.75" customHeight="1">
      <c r="A102" s="32">
        <v>7</v>
      </c>
      <c r="B102" s="33">
        <v>8</v>
      </c>
      <c r="C102" s="34">
        <v>3</v>
      </c>
      <c r="D102" s="34">
        <v>5</v>
      </c>
      <c r="E102" s="35">
        <v>42</v>
      </c>
      <c r="F102" s="33">
        <v>13</v>
      </c>
      <c r="G102" s="34">
        <v>5</v>
      </c>
      <c r="H102" s="34">
        <v>8</v>
      </c>
      <c r="I102" s="35">
        <v>77</v>
      </c>
      <c r="J102" s="33">
        <v>13</v>
      </c>
      <c r="K102" s="34">
        <v>4</v>
      </c>
      <c r="L102" s="34">
        <v>9</v>
      </c>
    </row>
    <row r="103" spans="1:12" s="97" customFormat="1" ht="15.75" customHeight="1">
      <c r="A103" s="32">
        <v>8</v>
      </c>
      <c r="B103" s="33">
        <v>10</v>
      </c>
      <c r="C103" s="34">
        <v>8</v>
      </c>
      <c r="D103" s="34">
        <v>2</v>
      </c>
      <c r="E103" s="35">
        <v>43</v>
      </c>
      <c r="F103" s="33">
        <v>19</v>
      </c>
      <c r="G103" s="34">
        <v>12</v>
      </c>
      <c r="H103" s="34">
        <v>7</v>
      </c>
      <c r="I103" s="35">
        <v>78</v>
      </c>
      <c r="J103" s="33">
        <v>7</v>
      </c>
      <c r="K103" s="34">
        <v>3</v>
      </c>
      <c r="L103" s="34">
        <v>4</v>
      </c>
    </row>
    <row r="104" spans="1:12" s="97" customFormat="1" ht="18" customHeight="1">
      <c r="A104" s="40">
        <v>9</v>
      </c>
      <c r="B104" s="44">
        <v>10</v>
      </c>
      <c r="C104" s="42">
        <v>7</v>
      </c>
      <c r="D104" s="42">
        <v>3</v>
      </c>
      <c r="E104" s="43">
        <v>44</v>
      </c>
      <c r="F104" s="44">
        <v>24</v>
      </c>
      <c r="G104" s="42">
        <v>13</v>
      </c>
      <c r="H104" s="42">
        <v>11</v>
      </c>
      <c r="I104" s="43">
        <v>79</v>
      </c>
      <c r="J104" s="44">
        <v>9</v>
      </c>
      <c r="K104" s="42">
        <v>3</v>
      </c>
      <c r="L104" s="42">
        <v>6</v>
      </c>
    </row>
    <row r="105" spans="1:12" s="31" customFormat="1" ht="25.5" customHeight="1">
      <c r="A105" s="23" t="s">
        <v>23</v>
      </c>
      <c r="B105" s="24">
        <v>42</v>
      </c>
      <c r="C105" s="24">
        <v>21</v>
      </c>
      <c r="D105" s="24">
        <v>21</v>
      </c>
      <c r="E105" s="25" t="s">
        <v>24</v>
      </c>
      <c r="F105" s="24">
        <v>80</v>
      </c>
      <c r="G105" s="24">
        <v>44</v>
      </c>
      <c r="H105" s="24">
        <v>36</v>
      </c>
      <c r="I105" s="25" t="s">
        <v>25</v>
      </c>
      <c r="J105" s="24">
        <v>39</v>
      </c>
      <c r="K105" s="24">
        <v>15</v>
      </c>
      <c r="L105" s="24">
        <v>24</v>
      </c>
    </row>
    <row r="106" spans="1:12" s="97" customFormat="1" ht="15.75" customHeight="1">
      <c r="A106" s="32">
        <v>10</v>
      </c>
      <c r="B106" s="33">
        <v>9</v>
      </c>
      <c r="C106" s="34">
        <v>3</v>
      </c>
      <c r="D106" s="34">
        <v>6</v>
      </c>
      <c r="E106" s="35">
        <v>45</v>
      </c>
      <c r="F106" s="33">
        <v>19</v>
      </c>
      <c r="G106" s="34">
        <v>11</v>
      </c>
      <c r="H106" s="34">
        <v>8</v>
      </c>
      <c r="I106" s="35">
        <v>80</v>
      </c>
      <c r="J106" s="33">
        <v>6</v>
      </c>
      <c r="K106" s="34">
        <v>1</v>
      </c>
      <c r="L106" s="34">
        <v>5</v>
      </c>
    </row>
    <row r="107" spans="1:12" s="97" customFormat="1" ht="15.75" customHeight="1">
      <c r="A107" s="32">
        <v>11</v>
      </c>
      <c r="B107" s="33">
        <v>9</v>
      </c>
      <c r="C107" s="34">
        <v>1</v>
      </c>
      <c r="D107" s="34">
        <v>8</v>
      </c>
      <c r="E107" s="35">
        <v>46</v>
      </c>
      <c r="F107" s="33">
        <v>17</v>
      </c>
      <c r="G107" s="34">
        <v>13</v>
      </c>
      <c r="H107" s="34">
        <v>4</v>
      </c>
      <c r="I107" s="35">
        <v>81</v>
      </c>
      <c r="J107" s="33">
        <v>9</v>
      </c>
      <c r="K107" s="34">
        <v>3</v>
      </c>
      <c r="L107" s="34">
        <v>6</v>
      </c>
    </row>
    <row r="108" spans="1:12" s="97" customFormat="1" ht="15.75" customHeight="1">
      <c r="A108" s="32">
        <v>12</v>
      </c>
      <c r="B108" s="33">
        <v>6</v>
      </c>
      <c r="C108" s="34">
        <v>5</v>
      </c>
      <c r="D108" s="34">
        <v>1</v>
      </c>
      <c r="E108" s="35">
        <v>47</v>
      </c>
      <c r="F108" s="33">
        <v>11</v>
      </c>
      <c r="G108" s="34">
        <v>5</v>
      </c>
      <c r="H108" s="34">
        <v>6</v>
      </c>
      <c r="I108" s="35">
        <v>82</v>
      </c>
      <c r="J108" s="33">
        <v>5</v>
      </c>
      <c r="K108" s="34">
        <v>2</v>
      </c>
      <c r="L108" s="34">
        <v>3</v>
      </c>
    </row>
    <row r="109" spans="1:12" s="97" customFormat="1" ht="15.75" customHeight="1">
      <c r="A109" s="32">
        <v>13</v>
      </c>
      <c r="B109" s="33">
        <v>4</v>
      </c>
      <c r="C109" s="34">
        <v>3</v>
      </c>
      <c r="D109" s="34">
        <v>1</v>
      </c>
      <c r="E109" s="35">
        <v>48</v>
      </c>
      <c r="F109" s="33">
        <v>15</v>
      </c>
      <c r="G109" s="34">
        <v>9</v>
      </c>
      <c r="H109" s="34">
        <v>6</v>
      </c>
      <c r="I109" s="35">
        <v>83</v>
      </c>
      <c r="J109" s="33">
        <v>11</v>
      </c>
      <c r="K109" s="34">
        <v>5</v>
      </c>
      <c r="L109" s="34">
        <v>6</v>
      </c>
    </row>
    <row r="110" spans="1:12" s="97" customFormat="1" ht="18" customHeight="1">
      <c r="A110" s="40">
        <v>14</v>
      </c>
      <c r="B110" s="44">
        <v>14</v>
      </c>
      <c r="C110" s="42">
        <v>9</v>
      </c>
      <c r="D110" s="42">
        <v>5</v>
      </c>
      <c r="E110" s="43">
        <v>49</v>
      </c>
      <c r="F110" s="44">
        <v>18</v>
      </c>
      <c r="G110" s="42">
        <v>6</v>
      </c>
      <c r="H110" s="42">
        <v>12</v>
      </c>
      <c r="I110" s="43">
        <v>84</v>
      </c>
      <c r="J110" s="44">
        <v>8</v>
      </c>
      <c r="K110" s="42">
        <v>4</v>
      </c>
      <c r="L110" s="42">
        <v>4</v>
      </c>
    </row>
    <row r="111" spans="1:12" s="31" customFormat="1" ht="25.5" customHeight="1">
      <c r="A111" s="23" t="s">
        <v>26</v>
      </c>
      <c r="B111" s="24">
        <v>42</v>
      </c>
      <c r="C111" s="24">
        <v>30</v>
      </c>
      <c r="D111" s="24">
        <v>12</v>
      </c>
      <c r="E111" s="25" t="s">
        <v>27</v>
      </c>
      <c r="F111" s="24">
        <v>55</v>
      </c>
      <c r="G111" s="24">
        <v>32</v>
      </c>
      <c r="H111" s="24">
        <v>23</v>
      </c>
      <c r="I111" s="25" t="s">
        <v>28</v>
      </c>
      <c r="J111" s="24">
        <v>22</v>
      </c>
      <c r="K111" s="24">
        <v>10</v>
      </c>
      <c r="L111" s="24">
        <v>12</v>
      </c>
    </row>
    <row r="112" spans="1:12" s="97" customFormat="1" ht="15.75" customHeight="1">
      <c r="A112" s="32">
        <v>15</v>
      </c>
      <c r="B112" s="33">
        <v>7</v>
      </c>
      <c r="C112" s="34">
        <v>5</v>
      </c>
      <c r="D112" s="34">
        <v>2</v>
      </c>
      <c r="E112" s="35">
        <v>50</v>
      </c>
      <c r="F112" s="33">
        <v>16</v>
      </c>
      <c r="G112" s="34">
        <v>9</v>
      </c>
      <c r="H112" s="34">
        <v>7</v>
      </c>
      <c r="I112" s="35">
        <v>85</v>
      </c>
      <c r="J112" s="33">
        <v>6</v>
      </c>
      <c r="K112" s="34">
        <v>1</v>
      </c>
      <c r="L112" s="34">
        <v>5</v>
      </c>
    </row>
    <row r="113" spans="1:12" s="97" customFormat="1" ht="15.75" customHeight="1">
      <c r="A113" s="32">
        <v>16</v>
      </c>
      <c r="B113" s="33">
        <v>10</v>
      </c>
      <c r="C113" s="34">
        <v>7</v>
      </c>
      <c r="D113" s="34">
        <v>3</v>
      </c>
      <c r="E113" s="35">
        <v>51</v>
      </c>
      <c r="F113" s="33">
        <v>11</v>
      </c>
      <c r="G113" s="34">
        <v>6</v>
      </c>
      <c r="H113" s="34">
        <v>5</v>
      </c>
      <c r="I113" s="35">
        <v>86</v>
      </c>
      <c r="J113" s="33">
        <v>5</v>
      </c>
      <c r="K113" s="34">
        <v>2</v>
      </c>
      <c r="L113" s="34">
        <v>3</v>
      </c>
    </row>
    <row r="114" spans="1:12" s="97" customFormat="1" ht="15.75" customHeight="1">
      <c r="A114" s="32">
        <v>17</v>
      </c>
      <c r="B114" s="33">
        <v>8</v>
      </c>
      <c r="C114" s="34">
        <v>6</v>
      </c>
      <c r="D114" s="34">
        <v>2</v>
      </c>
      <c r="E114" s="35">
        <v>52</v>
      </c>
      <c r="F114" s="33">
        <v>5</v>
      </c>
      <c r="G114" s="34">
        <v>2</v>
      </c>
      <c r="H114" s="34">
        <v>3</v>
      </c>
      <c r="I114" s="35">
        <v>87</v>
      </c>
      <c r="J114" s="33">
        <v>5</v>
      </c>
      <c r="K114" s="34">
        <v>3</v>
      </c>
      <c r="L114" s="34">
        <v>2</v>
      </c>
    </row>
    <row r="115" spans="1:12" s="97" customFormat="1" ht="15.75" customHeight="1">
      <c r="A115" s="32">
        <v>18</v>
      </c>
      <c r="B115" s="33">
        <v>12</v>
      </c>
      <c r="C115" s="34">
        <v>9</v>
      </c>
      <c r="D115" s="34">
        <v>3</v>
      </c>
      <c r="E115" s="35">
        <v>53</v>
      </c>
      <c r="F115" s="33">
        <v>12</v>
      </c>
      <c r="G115" s="34">
        <v>7</v>
      </c>
      <c r="H115" s="34">
        <v>5</v>
      </c>
      <c r="I115" s="35">
        <v>88</v>
      </c>
      <c r="J115" s="33">
        <v>2</v>
      </c>
      <c r="K115" s="34">
        <v>2</v>
      </c>
      <c r="L115" s="34">
        <v>0</v>
      </c>
    </row>
    <row r="116" spans="1:12" s="97" customFormat="1" ht="18" customHeight="1">
      <c r="A116" s="40">
        <v>19</v>
      </c>
      <c r="B116" s="44">
        <v>5</v>
      </c>
      <c r="C116" s="42">
        <v>3</v>
      </c>
      <c r="D116" s="42">
        <v>2</v>
      </c>
      <c r="E116" s="43">
        <v>54</v>
      </c>
      <c r="F116" s="44">
        <v>11</v>
      </c>
      <c r="G116" s="42">
        <v>8</v>
      </c>
      <c r="H116" s="42">
        <v>3</v>
      </c>
      <c r="I116" s="43">
        <v>89</v>
      </c>
      <c r="J116" s="44">
        <v>4</v>
      </c>
      <c r="K116" s="42">
        <v>2</v>
      </c>
      <c r="L116" s="42">
        <v>2</v>
      </c>
    </row>
    <row r="117" spans="1:12" s="31" customFormat="1" ht="25.5" customHeight="1">
      <c r="A117" s="23" t="s">
        <v>29</v>
      </c>
      <c r="B117" s="24">
        <v>44</v>
      </c>
      <c r="C117" s="24">
        <v>21</v>
      </c>
      <c r="D117" s="24">
        <v>23</v>
      </c>
      <c r="E117" s="25" t="s">
        <v>30</v>
      </c>
      <c r="F117" s="24">
        <v>64</v>
      </c>
      <c r="G117" s="24">
        <v>35</v>
      </c>
      <c r="H117" s="24">
        <v>29</v>
      </c>
      <c r="I117" s="25" t="s">
        <v>31</v>
      </c>
      <c r="J117" s="24">
        <v>8</v>
      </c>
      <c r="K117" s="24">
        <v>3</v>
      </c>
      <c r="L117" s="24">
        <v>5</v>
      </c>
    </row>
    <row r="118" spans="1:12" s="97" customFormat="1" ht="15.75" customHeight="1">
      <c r="A118" s="32">
        <v>20</v>
      </c>
      <c r="B118" s="33">
        <v>10</v>
      </c>
      <c r="C118" s="34">
        <v>5</v>
      </c>
      <c r="D118" s="34">
        <v>5</v>
      </c>
      <c r="E118" s="35">
        <v>55</v>
      </c>
      <c r="F118" s="33">
        <v>11</v>
      </c>
      <c r="G118" s="34">
        <v>10</v>
      </c>
      <c r="H118" s="34">
        <v>1</v>
      </c>
      <c r="I118" s="35">
        <v>90</v>
      </c>
      <c r="J118" s="33">
        <v>2</v>
      </c>
      <c r="K118" s="34">
        <v>1</v>
      </c>
      <c r="L118" s="34">
        <v>1</v>
      </c>
    </row>
    <row r="119" spans="1:12" s="97" customFormat="1" ht="15.75" customHeight="1">
      <c r="A119" s="32">
        <v>21</v>
      </c>
      <c r="B119" s="33">
        <v>7</v>
      </c>
      <c r="C119" s="34">
        <v>1</v>
      </c>
      <c r="D119" s="34">
        <v>6</v>
      </c>
      <c r="E119" s="35">
        <v>56</v>
      </c>
      <c r="F119" s="33">
        <v>15</v>
      </c>
      <c r="G119" s="34">
        <v>5</v>
      </c>
      <c r="H119" s="34">
        <v>10</v>
      </c>
      <c r="I119" s="35">
        <v>91</v>
      </c>
      <c r="J119" s="33">
        <v>3</v>
      </c>
      <c r="K119" s="34">
        <v>2</v>
      </c>
      <c r="L119" s="34">
        <v>1</v>
      </c>
    </row>
    <row r="120" spans="1:12" s="97" customFormat="1" ht="15.75" customHeight="1">
      <c r="A120" s="32">
        <v>22</v>
      </c>
      <c r="B120" s="33">
        <v>11</v>
      </c>
      <c r="C120" s="34">
        <v>8</v>
      </c>
      <c r="D120" s="34">
        <v>3</v>
      </c>
      <c r="E120" s="35">
        <v>57</v>
      </c>
      <c r="F120" s="33">
        <v>18</v>
      </c>
      <c r="G120" s="34">
        <v>8</v>
      </c>
      <c r="H120" s="34">
        <v>10</v>
      </c>
      <c r="I120" s="35">
        <v>92</v>
      </c>
      <c r="J120" s="33">
        <v>1</v>
      </c>
      <c r="K120" s="34">
        <v>0</v>
      </c>
      <c r="L120" s="34">
        <v>1</v>
      </c>
    </row>
    <row r="121" spans="1:12" s="97" customFormat="1" ht="15.75" customHeight="1">
      <c r="A121" s="32">
        <v>23</v>
      </c>
      <c r="B121" s="33">
        <v>6</v>
      </c>
      <c r="C121" s="34">
        <v>2</v>
      </c>
      <c r="D121" s="34">
        <v>4</v>
      </c>
      <c r="E121" s="35">
        <v>58</v>
      </c>
      <c r="F121" s="33">
        <v>9</v>
      </c>
      <c r="G121" s="34">
        <v>4</v>
      </c>
      <c r="H121" s="34">
        <v>5</v>
      </c>
      <c r="I121" s="35">
        <v>93</v>
      </c>
      <c r="J121" s="33">
        <v>0</v>
      </c>
      <c r="K121" s="34">
        <v>0</v>
      </c>
      <c r="L121" s="34">
        <v>0</v>
      </c>
    </row>
    <row r="122" spans="1:12" s="97" customFormat="1" ht="18" customHeight="1">
      <c r="A122" s="40">
        <v>24</v>
      </c>
      <c r="B122" s="44">
        <v>10</v>
      </c>
      <c r="C122" s="42">
        <v>5</v>
      </c>
      <c r="D122" s="42">
        <v>5</v>
      </c>
      <c r="E122" s="43">
        <v>59</v>
      </c>
      <c r="F122" s="44">
        <v>11</v>
      </c>
      <c r="G122" s="42">
        <v>8</v>
      </c>
      <c r="H122" s="42">
        <v>3</v>
      </c>
      <c r="I122" s="43">
        <v>94</v>
      </c>
      <c r="J122" s="44">
        <v>2</v>
      </c>
      <c r="K122" s="42">
        <v>0</v>
      </c>
      <c r="L122" s="42">
        <v>2</v>
      </c>
    </row>
    <row r="123" spans="1:12" s="31" customFormat="1" ht="25.5" customHeight="1">
      <c r="A123" s="23" t="s">
        <v>32</v>
      </c>
      <c r="B123" s="24">
        <v>29</v>
      </c>
      <c r="C123" s="24">
        <v>15</v>
      </c>
      <c r="D123" s="24">
        <v>14</v>
      </c>
      <c r="E123" s="25" t="s">
        <v>33</v>
      </c>
      <c r="F123" s="24">
        <v>41</v>
      </c>
      <c r="G123" s="24">
        <v>24</v>
      </c>
      <c r="H123" s="24">
        <v>17</v>
      </c>
      <c r="I123" s="64" t="s">
        <v>34</v>
      </c>
      <c r="J123" s="24">
        <v>2</v>
      </c>
      <c r="K123" s="24">
        <v>0</v>
      </c>
      <c r="L123" s="24">
        <v>2</v>
      </c>
    </row>
    <row r="124" spans="1:12" s="97" customFormat="1" ht="15.75" customHeight="1">
      <c r="A124" s="32">
        <v>25</v>
      </c>
      <c r="B124" s="33">
        <v>6</v>
      </c>
      <c r="C124" s="34">
        <v>4</v>
      </c>
      <c r="D124" s="34">
        <v>2</v>
      </c>
      <c r="E124" s="35">
        <v>60</v>
      </c>
      <c r="F124" s="33">
        <v>9</v>
      </c>
      <c r="G124" s="34">
        <v>7</v>
      </c>
      <c r="H124" s="34">
        <v>2</v>
      </c>
      <c r="I124" s="35">
        <v>95</v>
      </c>
      <c r="J124" s="33">
        <v>2</v>
      </c>
      <c r="K124" s="34">
        <v>0</v>
      </c>
      <c r="L124" s="34">
        <v>2</v>
      </c>
    </row>
    <row r="125" spans="1:12" s="97" customFormat="1" ht="15.75" customHeight="1">
      <c r="A125" s="32">
        <v>26</v>
      </c>
      <c r="B125" s="33">
        <v>7</v>
      </c>
      <c r="C125" s="34">
        <v>4</v>
      </c>
      <c r="D125" s="34">
        <v>3</v>
      </c>
      <c r="E125" s="35">
        <v>61</v>
      </c>
      <c r="F125" s="33">
        <v>8</v>
      </c>
      <c r="G125" s="34">
        <v>5</v>
      </c>
      <c r="H125" s="34">
        <v>3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6</v>
      </c>
      <c r="C126" s="34">
        <v>4</v>
      </c>
      <c r="D126" s="34">
        <v>2</v>
      </c>
      <c r="E126" s="35">
        <v>62</v>
      </c>
      <c r="F126" s="33">
        <v>12</v>
      </c>
      <c r="G126" s="34">
        <v>6</v>
      </c>
      <c r="H126" s="34">
        <v>6</v>
      </c>
      <c r="I126" s="35">
        <v>97</v>
      </c>
      <c r="J126" s="33">
        <v>0</v>
      </c>
      <c r="K126" s="34">
        <v>0</v>
      </c>
      <c r="L126" s="34">
        <v>0</v>
      </c>
    </row>
    <row r="127" spans="1:12" s="97" customFormat="1" ht="15.75" customHeight="1">
      <c r="A127" s="32">
        <v>28</v>
      </c>
      <c r="B127" s="33">
        <v>5</v>
      </c>
      <c r="C127" s="34">
        <v>0</v>
      </c>
      <c r="D127" s="34">
        <v>5</v>
      </c>
      <c r="E127" s="35">
        <v>63</v>
      </c>
      <c r="F127" s="33">
        <v>8</v>
      </c>
      <c r="G127" s="34">
        <v>4</v>
      </c>
      <c r="H127" s="34">
        <v>4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5</v>
      </c>
      <c r="C128" s="42">
        <v>3</v>
      </c>
      <c r="D128" s="42">
        <v>2</v>
      </c>
      <c r="E128" s="43">
        <v>64</v>
      </c>
      <c r="F128" s="44">
        <v>4</v>
      </c>
      <c r="G128" s="42">
        <v>2</v>
      </c>
      <c r="H128" s="42">
        <v>2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87</v>
      </c>
      <c r="C129" s="24">
        <v>41</v>
      </c>
      <c r="D129" s="24">
        <v>46</v>
      </c>
      <c r="E129" s="25" t="s">
        <v>36</v>
      </c>
      <c r="F129" s="24">
        <v>53</v>
      </c>
      <c r="G129" s="24">
        <v>25</v>
      </c>
      <c r="H129" s="24">
        <v>28</v>
      </c>
      <c r="I129" s="68">
        <v>100</v>
      </c>
      <c r="J129" s="69">
        <v>0</v>
      </c>
      <c r="K129" s="70">
        <v>0</v>
      </c>
      <c r="L129" s="70">
        <v>0</v>
      </c>
    </row>
    <row r="130" spans="1:13" s="97" customFormat="1" ht="15.75" customHeight="1">
      <c r="A130" s="32">
        <v>30</v>
      </c>
      <c r="B130" s="33">
        <v>11</v>
      </c>
      <c r="C130" s="34">
        <v>5</v>
      </c>
      <c r="D130" s="34">
        <v>6</v>
      </c>
      <c r="E130" s="35">
        <v>65</v>
      </c>
      <c r="F130" s="33">
        <v>8</v>
      </c>
      <c r="G130" s="34">
        <v>5</v>
      </c>
      <c r="H130" s="34">
        <v>3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18</v>
      </c>
      <c r="C131" s="34">
        <v>8</v>
      </c>
      <c r="D131" s="34">
        <v>10</v>
      </c>
      <c r="E131" s="35">
        <v>66</v>
      </c>
      <c r="F131" s="33">
        <v>7</v>
      </c>
      <c r="G131" s="34">
        <v>3</v>
      </c>
      <c r="H131" s="34">
        <v>4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19</v>
      </c>
      <c r="C132" s="34">
        <v>12</v>
      </c>
      <c r="D132" s="34">
        <v>7</v>
      </c>
      <c r="E132" s="35">
        <v>67</v>
      </c>
      <c r="F132" s="33">
        <v>14</v>
      </c>
      <c r="G132" s="34">
        <v>4</v>
      </c>
      <c r="H132" s="34">
        <v>10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22</v>
      </c>
      <c r="C133" s="34">
        <v>9</v>
      </c>
      <c r="D133" s="34">
        <v>13</v>
      </c>
      <c r="E133" s="35">
        <v>68</v>
      </c>
      <c r="F133" s="33">
        <v>13</v>
      </c>
      <c r="G133" s="34">
        <v>7</v>
      </c>
      <c r="H133" s="34">
        <v>6</v>
      </c>
      <c r="I133" s="72" t="s">
        <v>37</v>
      </c>
      <c r="J133" s="44">
        <v>0</v>
      </c>
      <c r="K133" s="42">
        <v>0</v>
      </c>
      <c r="L133" s="42">
        <v>0</v>
      </c>
    </row>
    <row r="134" spans="1:13" s="97" customFormat="1" ht="21" customHeight="1" thickBot="1">
      <c r="A134" s="74">
        <v>34</v>
      </c>
      <c r="B134" s="33">
        <v>17</v>
      </c>
      <c r="C134" s="34">
        <v>7</v>
      </c>
      <c r="D134" s="34">
        <v>10</v>
      </c>
      <c r="E134" s="35">
        <v>69</v>
      </c>
      <c r="F134" s="33">
        <v>11</v>
      </c>
      <c r="G134" s="34">
        <v>6</v>
      </c>
      <c r="H134" s="34">
        <v>5</v>
      </c>
      <c r="I134" s="75" t="s">
        <v>8</v>
      </c>
      <c r="J134" s="69">
        <v>1010</v>
      </c>
      <c r="K134" s="69">
        <v>533</v>
      </c>
      <c r="L134" s="69">
        <v>477</v>
      </c>
    </row>
    <row r="135" spans="1:13" s="106" customFormat="1" ht="24" customHeight="1" thickTop="1" thickBot="1">
      <c r="A135" s="81" t="s">
        <v>38</v>
      </c>
      <c r="B135" s="82">
        <v>173</v>
      </c>
      <c r="C135" s="83">
        <v>101</v>
      </c>
      <c r="D135" s="83">
        <v>72</v>
      </c>
      <c r="E135" s="84" t="s">
        <v>39</v>
      </c>
      <c r="F135" s="83">
        <v>620</v>
      </c>
      <c r="G135" s="83">
        <v>330</v>
      </c>
      <c r="H135" s="83">
        <v>290</v>
      </c>
      <c r="I135" s="85" t="s">
        <v>40</v>
      </c>
      <c r="J135" s="83">
        <v>217</v>
      </c>
      <c r="K135" s="83">
        <v>102</v>
      </c>
      <c r="L135" s="83">
        <v>115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165</v>
      </c>
      <c r="L136" s="9"/>
      <c r="M136" s="97" t="s">
        <v>318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90</v>
      </c>
      <c r="C138" s="24">
        <v>39</v>
      </c>
      <c r="D138" s="24">
        <v>51</v>
      </c>
      <c r="E138" s="25" t="s">
        <v>10</v>
      </c>
      <c r="F138" s="24">
        <v>159</v>
      </c>
      <c r="G138" s="24">
        <v>71</v>
      </c>
      <c r="H138" s="24">
        <v>88</v>
      </c>
      <c r="I138" s="25" t="s">
        <v>11</v>
      </c>
      <c r="J138" s="24">
        <v>112</v>
      </c>
      <c r="K138" s="24">
        <v>55</v>
      </c>
      <c r="L138" s="24">
        <v>57</v>
      </c>
    </row>
    <row r="139" spans="1:13" s="97" customFormat="1" ht="15.75" customHeight="1">
      <c r="A139" s="32">
        <v>0</v>
      </c>
      <c r="B139" s="33">
        <v>14</v>
      </c>
      <c r="C139" s="34">
        <v>4</v>
      </c>
      <c r="D139" s="34">
        <v>10</v>
      </c>
      <c r="E139" s="35">
        <v>35</v>
      </c>
      <c r="F139" s="33">
        <v>30</v>
      </c>
      <c r="G139" s="34">
        <v>14</v>
      </c>
      <c r="H139" s="34">
        <v>16</v>
      </c>
      <c r="I139" s="35">
        <v>70</v>
      </c>
      <c r="J139" s="33">
        <v>27</v>
      </c>
      <c r="K139" s="34">
        <v>14</v>
      </c>
      <c r="L139" s="34">
        <v>13</v>
      </c>
    </row>
    <row r="140" spans="1:13" s="97" customFormat="1" ht="15.75" customHeight="1">
      <c r="A140" s="32">
        <v>1</v>
      </c>
      <c r="B140" s="33">
        <v>19</v>
      </c>
      <c r="C140" s="34">
        <v>9</v>
      </c>
      <c r="D140" s="34">
        <v>10</v>
      </c>
      <c r="E140" s="35">
        <v>36</v>
      </c>
      <c r="F140" s="33">
        <v>35</v>
      </c>
      <c r="G140" s="34">
        <v>13</v>
      </c>
      <c r="H140" s="34">
        <v>22</v>
      </c>
      <c r="I140" s="35">
        <v>71</v>
      </c>
      <c r="J140" s="33">
        <v>24</v>
      </c>
      <c r="K140" s="34">
        <v>11</v>
      </c>
      <c r="L140" s="34">
        <v>13</v>
      </c>
    </row>
    <row r="141" spans="1:13" s="97" customFormat="1" ht="15.75" customHeight="1">
      <c r="A141" s="32">
        <v>2</v>
      </c>
      <c r="B141" s="33">
        <v>16</v>
      </c>
      <c r="C141" s="34">
        <v>7</v>
      </c>
      <c r="D141" s="34">
        <v>9</v>
      </c>
      <c r="E141" s="35">
        <v>37</v>
      </c>
      <c r="F141" s="33">
        <v>35</v>
      </c>
      <c r="G141" s="34">
        <v>19</v>
      </c>
      <c r="H141" s="34">
        <v>16</v>
      </c>
      <c r="I141" s="35">
        <v>72</v>
      </c>
      <c r="J141" s="33">
        <v>20</v>
      </c>
      <c r="K141" s="34">
        <v>7</v>
      </c>
      <c r="L141" s="34">
        <v>13</v>
      </c>
    </row>
    <row r="142" spans="1:13" s="97" customFormat="1" ht="15.75" customHeight="1">
      <c r="A142" s="32">
        <v>3</v>
      </c>
      <c r="B142" s="33">
        <v>24</v>
      </c>
      <c r="C142" s="34">
        <v>12</v>
      </c>
      <c r="D142" s="34">
        <v>12</v>
      </c>
      <c r="E142" s="35">
        <v>38</v>
      </c>
      <c r="F142" s="33">
        <v>22</v>
      </c>
      <c r="G142" s="34">
        <v>8</v>
      </c>
      <c r="H142" s="34">
        <v>14</v>
      </c>
      <c r="I142" s="35">
        <v>73</v>
      </c>
      <c r="J142" s="33">
        <v>23</v>
      </c>
      <c r="K142" s="34">
        <v>13</v>
      </c>
      <c r="L142" s="34">
        <v>10</v>
      </c>
    </row>
    <row r="143" spans="1:13" s="97" customFormat="1" ht="18" customHeight="1">
      <c r="A143" s="40">
        <v>4</v>
      </c>
      <c r="B143" s="41">
        <v>17</v>
      </c>
      <c r="C143" s="42">
        <v>7</v>
      </c>
      <c r="D143" s="42">
        <v>10</v>
      </c>
      <c r="E143" s="43">
        <v>39</v>
      </c>
      <c r="F143" s="44">
        <v>37</v>
      </c>
      <c r="G143" s="42">
        <v>17</v>
      </c>
      <c r="H143" s="42">
        <v>20</v>
      </c>
      <c r="I143" s="43">
        <v>74</v>
      </c>
      <c r="J143" s="44">
        <v>18</v>
      </c>
      <c r="K143" s="42">
        <v>10</v>
      </c>
      <c r="L143" s="42">
        <v>8</v>
      </c>
    </row>
    <row r="144" spans="1:13" s="31" customFormat="1" ht="25.5" customHeight="1">
      <c r="A144" s="23" t="s">
        <v>13</v>
      </c>
      <c r="B144" s="24">
        <v>119</v>
      </c>
      <c r="C144" s="24">
        <v>67</v>
      </c>
      <c r="D144" s="24">
        <v>52</v>
      </c>
      <c r="E144" s="25" t="s">
        <v>14</v>
      </c>
      <c r="F144" s="24">
        <v>192</v>
      </c>
      <c r="G144" s="24">
        <v>93</v>
      </c>
      <c r="H144" s="24">
        <v>99</v>
      </c>
      <c r="I144" s="25" t="s">
        <v>15</v>
      </c>
      <c r="J144" s="24">
        <v>101</v>
      </c>
      <c r="K144" s="24">
        <v>42</v>
      </c>
      <c r="L144" s="24">
        <v>59</v>
      </c>
    </row>
    <row r="145" spans="1:12" s="97" customFormat="1" ht="15.75" customHeight="1">
      <c r="A145" s="32">
        <v>5</v>
      </c>
      <c r="B145" s="33">
        <v>22</v>
      </c>
      <c r="C145" s="34">
        <v>14</v>
      </c>
      <c r="D145" s="34">
        <v>8</v>
      </c>
      <c r="E145" s="35">
        <v>40</v>
      </c>
      <c r="F145" s="33">
        <v>35</v>
      </c>
      <c r="G145" s="34">
        <v>12</v>
      </c>
      <c r="H145" s="34">
        <v>23</v>
      </c>
      <c r="I145" s="35">
        <v>75</v>
      </c>
      <c r="J145" s="33">
        <v>24</v>
      </c>
      <c r="K145" s="34">
        <v>12</v>
      </c>
      <c r="L145" s="34">
        <v>12</v>
      </c>
    </row>
    <row r="146" spans="1:12" s="97" customFormat="1" ht="15.75" customHeight="1">
      <c r="A146" s="32">
        <v>6</v>
      </c>
      <c r="B146" s="33">
        <v>24</v>
      </c>
      <c r="C146" s="34">
        <v>14</v>
      </c>
      <c r="D146" s="34">
        <v>10</v>
      </c>
      <c r="E146" s="35">
        <v>41</v>
      </c>
      <c r="F146" s="33">
        <v>44</v>
      </c>
      <c r="G146" s="34">
        <v>25</v>
      </c>
      <c r="H146" s="34">
        <v>19</v>
      </c>
      <c r="I146" s="35">
        <v>76</v>
      </c>
      <c r="J146" s="33">
        <v>30</v>
      </c>
      <c r="K146" s="34">
        <v>12</v>
      </c>
      <c r="L146" s="34">
        <v>18</v>
      </c>
    </row>
    <row r="147" spans="1:12" s="97" customFormat="1" ht="15.75" customHeight="1">
      <c r="A147" s="32">
        <v>7</v>
      </c>
      <c r="B147" s="33">
        <v>25</v>
      </c>
      <c r="C147" s="34">
        <v>11</v>
      </c>
      <c r="D147" s="34">
        <v>14</v>
      </c>
      <c r="E147" s="35">
        <v>42</v>
      </c>
      <c r="F147" s="33">
        <v>26</v>
      </c>
      <c r="G147" s="34">
        <v>11</v>
      </c>
      <c r="H147" s="34">
        <v>15</v>
      </c>
      <c r="I147" s="35">
        <v>77</v>
      </c>
      <c r="J147" s="33">
        <v>16</v>
      </c>
      <c r="K147" s="34">
        <v>7</v>
      </c>
      <c r="L147" s="34">
        <v>9</v>
      </c>
    </row>
    <row r="148" spans="1:12" s="97" customFormat="1" ht="15.75" customHeight="1">
      <c r="A148" s="32">
        <v>8</v>
      </c>
      <c r="B148" s="33">
        <v>22</v>
      </c>
      <c r="C148" s="34">
        <v>15</v>
      </c>
      <c r="D148" s="34">
        <v>7</v>
      </c>
      <c r="E148" s="35">
        <v>43</v>
      </c>
      <c r="F148" s="33">
        <v>37</v>
      </c>
      <c r="G148" s="34">
        <v>20</v>
      </c>
      <c r="H148" s="34">
        <v>17</v>
      </c>
      <c r="I148" s="35">
        <v>78</v>
      </c>
      <c r="J148" s="33">
        <v>10</v>
      </c>
      <c r="K148" s="34">
        <v>2</v>
      </c>
      <c r="L148" s="34">
        <v>8</v>
      </c>
    </row>
    <row r="149" spans="1:12" s="97" customFormat="1" ht="18" customHeight="1">
      <c r="A149" s="40">
        <v>9</v>
      </c>
      <c r="B149" s="44">
        <v>26</v>
      </c>
      <c r="C149" s="42">
        <v>13</v>
      </c>
      <c r="D149" s="42">
        <v>13</v>
      </c>
      <c r="E149" s="43">
        <v>44</v>
      </c>
      <c r="F149" s="44">
        <v>50</v>
      </c>
      <c r="G149" s="42">
        <v>25</v>
      </c>
      <c r="H149" s="42">
        <v>25</v>
      </c>
      <c r="I149" s="43">
        <v>79</v>
      </c>
      <c r="J149" s="44">
        <v>21</v>
      </c>
      <c r="K149" s="42">
        <v>9</v>
      </c>
      <c r="L149" s="42">
        <v>12</v>
      </c>
    </row>
    <row r="150" spans="1:12" s="31" customFormat="1" ht="25.5" customHeight="1">
      <c r="A150" s="23" t="s">
        <v>23</v>
      </c>
      <c r="B150" s="24">
        <v>114</v>
      </c>
      <c r="C150" s="24">
        <v>48</v>
      </c>
      <c r="D150" s="24">
        <v>66</v>
      </c>
      <c r="E150" s="25" t="s">
        <v>24</v>
      </c>
      <c r="F150" s="24">
        <v>201</v>
      </c>
      <c r="G150" s="24">
        <v>108</v>
      </c>
      <c r="H150" s="24">
        <v>93</v>
      </c>
      <c r="I150" s="25" t="s">
        <v>25</v>
      </c>
      <c r="J150" s="24">
        <v>98</v>
      </c>
      <c r="K150" s="24">
        <v>38</v>
      </c>
      <c r="L150" s="24">
        <v>60</v>
      </c>
    </row>
    <row r="151" spans="1:12" s="97" customFormat="1" ht="15.75" customHeight="1">
      <c r="A151" s="32">
        <v>10</v>
      </c>
      <c r="B151" s="33">
        <v>25</v>
      </c>
      <c r="C151" s="34">
        <v>9</v>
      </c>
      <c r="D151" s="34">
        <v>16</v>
      </c>
      <c r="E151" s="35">
        <v>45</v>
      </c>
      <c r="F151" s="33">
        <v>57</v>
      </c>
      <c r="G151" s="34">
        <v>29</v>
      </c>
      <c r="H151" s="34">
        <v>28</v>
      </c>
      <c r="I151" s="35">
        <v>80</v>
      </c>
      <c r="J151" s="33">
        <v>17</v>
      </c>
      <c r="K151" s="34">
        <v>5</v>
      </c>
      <c r="L151" s="34">
        <v>12</v>
      </c>
    </row>
    <row r="152" spans="1:12" s="97" customFormat="1" ht="15.75" customHeight="1">
      <c r="A152" s="32">
        <v>11</v>
      </c>
      <c r="B152" s="33">
        <v>30</v>
      </c>
      <c r="C152" s="34">
        <v>14</v>
      </c>
      <c r="D152" s="34">
        <v>16</v>
      </c>
      <c r="E152" s="35">
        <v>46</v>
      </c>
      <c r="F152" s="33">
        <v>30</v>
      </c>
      <c r="G152" s="34">
        <v>15</v>
      </c>
      <c r="H152" s="34">
        <v>15</v>
      </c>
      <c r="I152" s="35">
        <v>81</v>
      </c>
      <c r="J152" s="33">
        <v>33</v>
      </c>
      <c r="K152" s="34">
        <v>13</v>
      </c>
      <c r="L152" s="34">
        <v>20</v>
      </c>
    </row>
    <row r="153" spans="1:12" s="97" customFormat="1" ht="15.75" customHeight="1">
      <c r="A153" s="32">
        <v>12</v>
      </c>
      <c r="B153" s="33">
        <v>20</v>
      </c>
      <c r="C153" s="34">
        <v>12</v>
      </c>
      <c r="D153" s="34">
        <v>8</v>
      </c>
      <c r="E153" s="35">
        <v>47</v>
      </c>
      <c r="F153" s="33">
        <v>38</v>
      </c>
      <c r="G153" s="34">
        <v>24</v>
      </c>
      <c r="H153" s="34">
        <v>14</v>
      </c>
      <c r="I153" s="35">
        <v>82</v>
      </c>
      <c r="J153" s="33">
        <v>17</v>
      </c>
      <c r="K153" s="34">
        <v>7</v>
      </c>
      <c r="L153" s="34">
        <v>10</v>
      </c>
    </row>
    <row r="154" spans="1:12" s="97" customFormat="1" ht="15.75" customHeight="1">
      <c r="A154" s="32">
        <v>13</v>
      </c>
      <c r="B154" s="33">
        <v>18</v>
      </c>
      <c r="C154" s="34">
        <v>7</v>
      </c>
      <c r="D154" s="34">
        <v>11</v>
      </c>
      <c r="E154" s="35">
        <v>48</v>
      </c>
      <c r="F154" s="33">
        <v>41</v>
      </c>
      <c r="G154" s="34">
        <v>21</v>
      </c>
      <c r="H154" s="34">
        <v>20</v>
      </c>
      <c r="I154" s="35">
        <v>83</v>
      </c>
      <c r="J154" s="33">
        <v>16</v>
      </c>
      <c r="K154" s="34">
        <v>7</v>
      </c>
      <c r="L154" s="34">
        <v>9</v>
      </c>
    </row>
    <row r="155" spans="1:12" s="97" customFormat="1" ht="18" customHeight="1">
      <c r="A155" s="40">
        <v>14</v>
      </c>
      <c r="B155" s="44">
        <v>21</v>
      </c>
      <c r="C155" s="42">
        <v>6</v>
      </c>
      <c r="D155" s="42">
        <v>15</v>
      </c>
      <c r="E155" s="43">
        <v>49</v>
      </c>
      <c r="F155" s="44">
        <v>35</v>
      </c>
      <c r="G155" s="42">
        <v>19</v>
      </c>
      <c r="H155" s="42">
        <v>16</v>
      </c>
      <c r="I155" s="43">
        <v>84</v>
      </c>
      <c r="J155" s="44">
        <v>15</v>
      </c>
      <c r="K155" s="42">
        <v>6</v>
      </c>
      <c r="L155" s="42">
        <v>9</v>
      </c>
    </row>
    <row r="156" spans="1:12" s="31" customFormat="1" ht="25.5" customHeight="1">
      <c r="A156" s="23" t="s">
        <v>26</v>
      </c>
      <c r="B156" s="24">
        <v>98</v>
      </c>
      <c r="C156" s="24">
        <v>49</v>
      </c>
      <c r="D156" s="24">
        <v>49</v>
      </c>
      <c r="E156" s="25" t="s">
        <v>27</v>
      </c>
      <c r="F156" s="24">
        <v>168</v>
      </c>
      <c r="G156" s="24">
        <v>88</v>
      </c>
      <c r="H156" s="24">
        <v>80</v>
      </c>
      <c r="I156" s="25" t="s">
        <v>28</v>
      </c>
      <c r="J156" s="24">
        <v>70</v>
      </c>
      <c r="K156" s="24">
        <v>28</v>
      </c>
      <c r="L156" s="24">
        <v>42</v>
      </c>
    </row>
    <row r="157" spans="1:12" s="97" customFormat="1" ht="15.75" customHeight="1">
      <c r="A157" s="32">
        <v>15</v>
      </c>
      <c r="B157" s="33">
        <v>19</v>
      </c>
      <c r="C157" s="34">
        <v>11</v>
      </c>
      <c r="D157" s="34">
        <v>8</v>
      </c>
      <c r="E157" s="35">
        <v>50</v>
      </c>
      <c r="F157" s="33">
        <v>38</v>
      </c>
      <c r="G157" s="34">
        <v>17</v>
      </c>
      <c r="H157" s="34">
        <v>21</v>
      </c>
      <c r="I157" s="35">
        <v>85</v>
      </c>
      <c r="J157" s="33">
        <v>15</v>
      </c>
      <c r="K157" s="34">
        <v>7</v>
      </c>
      <c r="L157" s="34">
        <v>8</v>
      </c>
    </row>
    <row r="158" spans="1:12" s="97" customFormat="1" ht="15.75" customHeight="1">
      <c r="A158" s="32">
        <v>16</v>
      </c>
      <c r="B158" s="33">
        <v>13</v>
      </c>
      <c r="C158" s="34">
        <v>8</v>
      </c>
      <c r="D158" s="34">
        <v>5</v>
      </c>
      <c r="E158" s="35">
        <v>51</v>
      </c>
      <c r="F158" s="33">
        <v>26</v>
      </c>
      <c r="G158" s="34">
        <v>18</v>
      </c>
      <c r="H158" s="34">
        <v>8</v>
      </c>
      <c r="I158" s="35">
        <v>86</v>
      </c>
      <c r="J158" s="33">
        <v>17</v>
      </c>
      <c r="K158" s="34">
        <v>5</v>
      </c>
      <c r="L158" s="34">
        <v>12</v>
      </c>
    </row>
    <row r="159" spans="1:12" s="97" customFormat="1" ht="15.75" customHeight="1">
      <c r="A159" s="32">
        <v>17</v>
      </c>
      <c r="B159" s="33">
        <v>26</v>
      </c>
      <c r="C159" s="34">
        <v>14</v>
      </c>
      <c r="D159" s="34">
        <v>12</v>
      </c>
      <c r="E159" s="35">
        <v>52</v>
      </c>
      <c r="F159" s="33">
        <v>38</v>
      </c>
      <c r="G159" s="34">
        <v>22</v>
      </c>
      <c r="H159" s="34">
        <v>16</v>
      </c>
      <c r="I159" s="35">
        <v>87</v>
      </c>
      <c r="J159" s="33">
        <v>17</v>
      </c>
      <c r="K159" s="34">
        <v>8</v>
      </c>
      <c r="L159" s="34">
        <v>9</v>
      </c>
    </row>
    <row r="160" spans="1:12" s="97" customFormat="1" ht="15.75" customHeight="1">
      <c r="A160" s="32">
        <v>18</v>
      </c>
      <c r="B160" s="33">
        <v>20</v>
      </c>
      <c r="C160" s="34">
        <v>9</v>
      </c>
      <c r="D160" s="34">
        <v>11</v>
      </c>
      <c r="E160" s="35">
        <v>53</v>
      </c>
      <c r="F160" s="33">
        <v>35</v>
      </c>
      <c r="G160" s="34">
        <v>16</v>
      </c>
      <c r="H160" s="34">
        <v>19</v>
      </c>
      <c r="I160" s="35">
        <v>88</v>
      </c>
      <c r="J160" s="33">
        <v>9</v>
      </c>
      <c r="K160" s="34">
        <v>4</v>
      </c>
      <c r="L160" s="34">
        <v>5</v>
      </c>
    </row>
    <row r="161" spans="1:12" s="97" customFormat="1" ht="18" customHeight="1">
      <c r="A161" s="40">
        <v>19</v>
      </c>
      <c r="B161" s="44">
        <v>20</v>
      </c>
      <c r="C161" s="42">
        <v>7</v>
      </c>
      <c r="D161" s="42">
        <v>13</v>
      </c>
      <c r="E161" s="43">
        <v>54</v>
      </c>
      <c r="F161" s="44">
        <v>31</v>
      </c>
      <c r="G161" s="42">
        <v>15</v>
      </c>
      <c r="H161" s="42">
        <v>16</v>
      </c>
      <c r="I161" s="43">
        <v>89</v>
      </c>
      <c r="J161" s="44">
        <v>12</v>
      </c>
      <c r="K161" s="42">
        <v>4</v>
      </c>
      <c r="L161" s="42">
        <v>8</v>
      </c>
    </row>
    <row r="162" spans="1:12" s="31" customFormat="1" ht="25.5" customHeight="1">
      <c r="A162" s="23" t="s">
        <v>29</v>
      </c>
      <c r="B162" s="24">
        <v>85</v>
      </c>
      <c r="C162" s="24">
        <v>44</v>
      </c>
      <c r="D162" s="24">
        <v>41</v>
      </c>
      <c r="E162" s="25" t="s">
        <v>30</v>
      </c>
      <c r="F162" s="24">
        <v>119</v>
      </c>
      <c r="G162" s="24">
        <v>64</v>
      </c>
      <c r="H162" s="24">
        <v>55</v>
      </c>
      <c r="I162" s="25" t="s">
        <v>31</v>
      </c>
      <c r="J162" s="24">
        <v>35</v>
      </c>
      <c r="K162" s="24">
        <v>7</v>
      </c>
      <c r="L162" s="24">
        <v>28</v>
      </c>
    </row>
    <row r="163" spans="1:12" s="97" customFormat="1" ht="15.75" customHeight="1">
      <c r="A163" s="32">
        <v>20</v>
      </c>
      <c r="B163" s="33">
        <v>18</v>
      </c>
      <c r="C163" s="34">
        <v>11</v>
      </c>
      <c r="D163" s="34">
        <v>7</v>
      </c>
      <c r="E163" s="35">
        <v>55</v>
      </c>
      <c r="F163" s="33">
        <v>30</v>
      </c>
      <c r="G163" s="34">
        <v>16</v>
      </c>
      <c r="H163" s="34">
        <v>14</v>
      </c>
      <c r="I163" s="35">
        <v>90</v>
      </c>
      <c r="J163" s="33">
        <v>8</v>
      </c>
      <c r="K163" s="34">
        <v>1</v>
      </c>
      <c r="L163" s="34">
        <v>7</v>
      </c>
    </row>
    <row r="164" spans="1:12" s="97" customFormat="1" ht="15.75" customHeight="1">
      <c r="A164" s="32">
        <v>21</v>
      </c>
      <c r="B164" s="33">
        <v>17</v>
      </c>
      <c r="C164" s="34">
        <v>10</v>
      </c>
      <c r="D164" s="34">
        <v>7</v>
      </c>
      <c r="E164" s="35">
        <v>56</v>
      </c>
      <c r="F164" s="33">
        <v>29</v>
      </c>
      <c r="G164" s="34">
        <v>14</v>
      </c>
      <c r="H164" s="34">
        <v>15</v>
      </c>
      <c r="I164" s="35">
        <v>91</v>
      </c>
      <c r="J164" s="33">
        <v>7</v>
      </c>
      <c r="K164" s="34">
        <v>1</v>
      </c>
      <c r="L164" s="34">
        <v>6</v>
      </c>
    </row>
    <row r="165" spans="1:12" s="97" customFormat="1" ht="15.75" customHeight="1">
      <c r="A165" s="32">
        <v>22</v>
      </c>
      <c r="B165" s="33">
        <v>10</v>
      </c>
      <c r="C165" s="34">
        <v>4</v>
      </c>
      <c r="D165" s="34">
        <v>6</v>
      </c>
      <c r="E165" s="35">
        <v>57</v>
      </c>
      <c r="F165" s="33">
        <v>19</v>
      </c>
      <c r="G165" s="34">
        <v>12</v>
      </c>
      <c r="H165" s="34">
        <v>7</v>
      </c>
      <c r="I165" s="35">
        <v>92</v>
      </c>
      <c r="J165" s="33">
        <v>5</v>
      </c>
      <c r="K165" s="34">
        <v>2</v>
      </c>
      <c r="L165" s="34">
        <v>3</v>
      </c>
    </row>
    <row r="166" spans="1:12" s="97" customFormat="1" ht="15.75" customHeight="1">
      <c r="A166" s="32">
        <v>23</v>
      </c>
      <c r="B166" s="33">
        <v>21</v>
      </c>
      <c r="C166" s="34">
        <v>11</v>
      </c>
      <c r="D166" s="34">
        <v>10</v>
      </c>
      <c r="E166" s="35">
        <v>58</v>
      </c>
      <c r="F166" s="33">
        <v>24</v>
      </c>
      <c r="G166" s="34">
        <v>12</v>
      </c>
      <c r="H166" s="34">
        <v>12</v>
      </c>
      <c r="I166" s="35">
        <v>93</v>
      </c>
      <c r="J166" s="33">
        <v>8</v>
      </c>
      <c r="K166" s="34">
        <v>2</v>
      </c>
      <c r="L166" s="34">
        <v>6</v>
      </c>
    </row>
    <row r="167" spans="1:12" s="97" customFormat="1" ht="18" customHeight="1">
      <c r="A167" s="40">
        <v>24</v>
      </c>
      <c r="B167" s="44">
        <v>19</v>
      </c>
      <c r="C167" s="42">
        <v>8</v>
      </c>
      <c r="D167" s="42">
        <v>11</v>
      </c>
      <c r="E167" s="43">
        <v>59</v>
      </c>
      <c r="F167" s="44">
        <v>17</v>
      </c>
      <c r="G167" s="42">
        <v>10</v>
      </c>
      <c r="H167" s="42">
        <v>7</v>
      </c>
      <c r="I167" s="43">
        <v>94</v>
      </c>
      <c r="J167" s="44">
        <v>7</v>
      </c>
      <c r="K167" s="42">
        <v>1</v>
      </c>
      <c r="L167" s="42">
        <v>6</v>
      </c>
    </row>
    <row r="168" spans="1:12" s="31" customFormat="1" ht="25.5" customHeight="1">
      <c r="A168" s="23" t="s">
        <v>32</v>
      </c>
      <c r="B168" s="24">
        <v>104</v>
      </c>
      <c r="C168" s="24">
        <v>65</v>
      </c>
      <c r="D168" s="24">
        <v>39</v>
      </c>
      <c r="E168" s="25" t="s">
        <v>33</v>
      </c>
      <c r="F168" s="24">
        <v>137</v>
      </c>
      <c r="G168" s="24">
        <v>58</v>
      </c>
      <c r="H168" s="24">
        <v>79</v>
      </c>
      <c r="I168" s="64" t="s">
        <v>34</v>
      </c>
      <c r="J168" s="24">
        <v>10</v>
      </c>
      <c r="K168" s="24">
        <v>4</v>
      </c>
      <c r="L168" s="24">
        <v>6</v>
      </c>
    </row>
    <row r="169" spans="1:12" s="97" customFormat="1" ht="15.75" customHeight="1">
      <c r="A169" s="32">
        <v>25</v>
      </c>
      <c r="B169" s="33">
        <v>20</v>
      </c>
      <c r="C169" s="34">
        <v>15</v>
      </c>
      <c r="D169" s="34">
        <v>5</v>
      </c>
      <c r="E169" s="35">
        <v>60</v>
      </c>
      <c r="F169" s="33">
        <v>27</v>
      </c>
      <c r="G169" s="34">
        <v>10</v>
      </c>
      <c r="H169" s="34">
        <v>17</v>
      </c>
      <c r="I169" s="35">
        <v>95</v>
      </c>
      <c r="J169" s="33">
        <v>3</v>
      </c>
      <c r="K169" s="34">
        <v>2</v>
      </c>
      <c r="L169" s="34">
        <v>1</v>
      </c>
    </row>
    <row r="170" spans="1:12" s="97" customFormat="1" ht="15.75" customHeight="1">
      <c r="A170" s="32">
        <v>26</v>
      </c>
      <c r="B170" s="33">
        <v>20</v>
      </c>
      <c r="C170" s="34">
        <v>15</v>
      </c>
      <c r="D170" s="34">
        <v>5</v>
      </c>
      <c r="E170" s="35">
        <v>61</v>
      </c>
      <c r="F170" s="33">
        <v>29</v>
      </c>
      <c r="G170" s="34">
        <v>15</v>
      </c>
      <c r="H170" s="34">
        <v>14</v>
      </c>
      <c r="I170" s="35">
        <v>96</v>
      </c>
      <c r="J170" s="33">
        <v>2</v>
      </c>
      <c r="K170" s="34">
        <v>0</v>
      </c>
      <c r="L170" s="34">
        <v>2</v>
      </c>
    </row>
    <row r="171" spans="1:12" s="97" customFormat="1" ht="15.75" customHeight="1">
      <c r="A171" s="32">
        <v>27</v>
      </c>
      <c r="B171" s="33">
        <v>25</v>
      </c>
      <c r="C171" s="34">
        <v>17</v>
      </c>
      <c r="D171" s="34">
        <v>8</v>
      </c>
      <c r="E171" s="35">
        <v>62</v>
      </c>
      <c r="F171" s="33">
        <v>34</v>
      </c>
      <c r="G171" s="34">
        <v>14</v>
      </c>
      <c r="H171" s="34">
        <v>20</v>
      </c>
      <c r="I171" s="35">
        <v>97</v>
      </c>
      <c r="J171" s="33">
        <v>2</v>
      </c>
      <c r="K171" s="34">
        <v>0</v>
      </c>
      <c r="L171" s="34">
        <v>2</v>
      </c>
    </row>
    <row r="172" spans="1:12" s="97" customFormat="1" ht="15.75" customHeight="1">
      <c r="A172" s="32">
        <v>28</v>
      </c>
      <c r="B172" s="33">
        <v>12</v>
      </c>
      <c r="C172" s="34">
        <v>7</v>
      </c>
      <c r="D172" s="34">
        <v>5</v>
      </c>
      <c r="E172" s="35">
        <v>63</v>
      </c>
      <c r="F172" s="33">
        <v>22</v>
      </c>
      <c r="G172" s="34">
        <v>9</v>
      </c>
      <c r="H172" s="34">
        <v>13</v>
      </c>
      <c r="I172" s="35">
        <v>98</v>
      </c>
      <c r="J172" s="33">
        <v>1</v>
      </c>
      <c r="K172" s="34">
        <v>1</v>
      </c>
      <c r="L172" s="34">
        <v>0</v>
      </c>
    </row>
    <row r="173" spans="1:12" s="97" customFormat="1" ht="18" customHeight="1">
      <c r="A173" s="40">
        <v>29</v>
      </c>
      <c r="B173" s="44">
        <v>27</v>
      </c>
      <c r="C173" s="42">
        <v>11</v>
      </c>
      <c r="D173" s="42">
        <v>16</v>
      </c>
      <c r="E173" s="43">
        <v>64</v>
      </c>
      <c r="F173" s="44">
        <v>25</v>
      </c>
      <c r="G173" s="42">
        <v>10</v>
      </c>
      <c r="H173" s="42">
        <v>15</v>
      </c>
      <c r="I173" s="35">
        <v>99</v>
      </c>
      <c r="J173" s="33">
        <v>2</v>
      </c>
      <c r="K173" s="34">
        <v>1</v>
      </c>
      <c r="L173" s="34">
        <v>1</v>
      </c>
    </row>
    <row r="174" spans="1:12" s="31" customFormat="1" ht="25.5" customHeight="1">
      <c r="A174" s="23" t="s">
        <v>35</v>
      </c>
      <c r="B174" s="24">
        <v>99</v>
      </c>
      <c r="C174" s="24">
        <v>55</v>
      </c>
      <c r="D174" s="24">
        <v>44</v>
      </c>
      <c r="E174" s="25" t="s">
        <v>36</v>
      </c>
      <c r="F174" s="24">
        <v>154</v>
      </c>
      <c r="G174" s="24">
        <v>80</v>
      </c>
      <c r="H174" s="24">
        <v>74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10</v>
      </c>
      <c r="C175" s="34">
        <v>5</v>
      </c>
      <c r="D175" s="34">
        <v>5</v>
      </c>
      <c r="E175" s="35">
        <v>65</v>
      </c>
      <c r="F175" s="33">
        <v>33</v>
      </c>
      <c r="G175" s="34">
        <v>20</v>
      </c>
      <c r="H175" s="34">
        <v>13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20</v>
      </c>
      <c r="C176" s="34">
        <v>11</v>
      </c>
      <c r="D176" s="34">
        <v>9</v>
      </c>
      <c r="E176" s="35">
        <v>66</v>
      </c>
      <c r="F176" s="33">
        <v>29</v>
      </c>
      <c r="G176" s="34">
        <v>19</v>
      </c>
      <c r="H176" s="34">
        <v>10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17</v>
      </c>
      <c r="C177" s="34">
        <v>12</v>
      </c>
      <c r="D177" s="34">
        <v>5</v>
      </c>
      <c r="E177" s="35">
        <v>67</v>
      </c>
      <c r="F177" s="33">
        <v>32</v>
      </c>
      <c r="G177" s="34">
        <v>19</v>
      </c>
      <c r="H177" s="34">
        <v>13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23</v>
      </c>
      <c r="C178" s="34">
        <v>11</v>
      </c>
      <c r="D178" s="34">
        <v>12</v>
      </c>
      <c r="E178" s="35">
        <v>68</v>
      </c>
      <c r="F178" s="33">
        <v>24</v>
      </c>
      <c r="G178" s="34">
        <v>9</v>
      </c>
      <c r="H178" s="34">
        <v>15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29</v>
      </c>
      <c r="C179" s="34">
        <v>16</v>
      </c>
      <c r="D179" s="34">
        <v>13</v>
      </c>
      <c r="E179" s="35">
        <v>69</v>
      </c>
      <c r="F179" s="33">
        <v>36</v>
      </c>
      <c r="G179" s="34">
        <v>13</v>
      </c>
      <c r="H179" s="34">
        <v>23</v>
      </c>
      <c r="I179" s="75" t="s">
        <v>8</v>
      </c>
      <c r="J179" s="69">
        <v>2265</v>
      </c>
      <c r="K179" s="69">
        <v>1103</v>
      </c>
      <c r="L179" s="69">
        <v>1162</v>
      </c>
    </row>
    <row r="180" spans="1:13" s="106" customFormat="1" ht="24" customHeight="1" thickTop="1" thickBot="1">
      <c r="A180" s="81" t="s">
        <v>38</v>
      </c>
      <c r="B180" s="82">
        <v>323</v>
      </c>
      <c r="C180" s="83">
        <v>154</v>
      </c>
      <c r="D180" s="83">
        <v>169</v>
      </c>
      <c r="E180" s="84" t="s">
        <v>39</v>
      </c>
      <c r="F180" s="83">
        <v>1362</v>
      </c>
      <c r="G180" s="83">
        <v>695</v>
      </c>
      <c r="H180" s="83">
        <v>667</v>
      </c>
      <c r="I180" s="85" t="s">
        <v>40</v>
      </c>
      <c r="J180" s="83">
        <v>580</v>
      </c>
      <c r="K180" s="83">
        <v>254</v>
      </c>
      <c r="L180" s="83">
        <v>326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166</v>
      </c>
      <c r="L181" s="9"/>
      <c r="M181" s="97" t="s">
        <v>319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11</v>
      </c>
      <c r="C183" s="24">
        <v>6</v>
      </c>
      <c r="D183" s="24">
        <v>5</v>
      </c>
      <c r="E183" s="25" t="s">
        <v>10</v>
      </c>
      <c r="F183" s="24">
        <v>22</v>
      </c>
      <c r="G183" s="24">
        <v>10</v>
      </c>
      <c r="H183" s="24">
        <v>12</v>
      </c>
      <c r="I183" s="25" t="s">
        <v>11</v>
      </c>
      <c r="J183" s="24">
        <v>37</v>
      </c>
      <c r="K183" s="24">
        <v>17</v>
      </c>
      <c r="L183" s="24">
        <v>20</v>
      </c>
    </row>
    <row r="184" spans="1:13" s="97" customFormat="1" ht="15.75" customHeight="1">
      <c r="A184" s="32">
        <v>0</v>
      </c>
      <c r="B184" s="33">
        <v>4</v>
      </c>
      <c r="C184" s="34">
        <v>3</v>
      </c>
      <c r="D184" s="34">
        <v>1</v>
      </c>
      <c r="E184" s="35">
        <v>35</v>
      </c>
      <c r="F184" s="33">
        <v>3</v>
      </c>
      <c r="G184" s="34">
        <v>1</v>
      </c>
      <c r="H184" s="34">
        <v>2</v>
      </c>
      <c r="I184" s="35">
        <v>70</v>
      </c>
      <c r="J184" s="33">
        <v>10</v>
      </c>
      <c r="K184" s="34">
        <v>4</v>
      </c>
      <c r="L184" s="34">
        <v>6</v>
      </c>
    </row>
    <row r="185" spans="1:13" s="97" customFormat="1" ht="15.75" customHeight="1">
      <c r="A185" s="32">
        <v>1</v>
      </c>
      <c r="B185" s="33">
        <v>0</v>
      </c>
      <c r="C185" s="34">
        <v>0</v>
      </c>
      <c r="D185" s="34">
        <v>0</v>
      </c>
      <c r="E185" s="35">
        <v>36</v>
      </c>
      <c r="F185" s="33">
        <v>2</v>
      </c>
      <c r="G185" s="34">
        <v>1</v>
      </c>
      <c r="H185" s="34">
        <v>1</v>
      </c>
      <c r="I185" s="35">
        <v>71</v>
      </c>
      <c r="J185" s="33">
        <v>6</v>
      </c>
      <c r="K185" s="34">
        <v>3</v>
      </c>
      <c r="L185" s="34">
        <v>3</v>
      </c>
    </row>
    <row r="186" spans="1:13" s="97" customFormat="1" ht="15.75" customHeight="1">
      <c r="A186" s="32">
        <v>2</v>
      </c>
      <c r="B186" s="33">
        <v>3</v>
      </c>
      <c r="C186" s="34">
        <v>1</v>
      </c>
      <c r="D186" s="34">
        <v>2</v>
      </c>
      <c r="E186" s="35">
        <v>37</v>
      </c>
      <c r="F186" s="33">
        <v>3</v>
      </c>
      <c r="G186" s="34">
        <v>2</v>
      </c>
      <c r="H186" s="34">
        <v>1</v>
      </c>
      <c r="I186" s="35">
        <v>72</v>
      </c>
      <c r="J186" s="33">
        <v>3</v>
      </c>
      <c r="K186" s="34">
        <v>0</v>
      </c>
      <c r="L186" s="34">
        <v>3</v>
      </c>
    </row>
    <row r="187" spans="1:13" s="97" customFormat="1" ht="15.75" customHeight="1">
      <c r="A187" s="32">
        <v>3</v>
      </c>
      <c r="B187" s="33">
        <v>1</v>
      </c>
      <c r="C187" s="34">
        <v>1</v>
      </c>
      <c r="D187" s="34">
        <v>0</v>
      </c>
      <c r="E187" s="35">
        <v>38</v>
      </c>
      <c r="F187" s="33">
        <v>5</v>
      </c>
      <c r="G187" s="34">
        <v>2</v>
      </c>
      <c r="H187" s="34">
        <v>3</v>
      </c>
      <c r="I187" s="35">
        <v>73</v>
      </c>
      <c r="J187" s="33">
        <v>11</v>
      </c>
      <c r="K187" s="34">
        <v>5</v>
      </c>
      <c r="L187" s="34">
        <v>6</v>
      </c>
    </row>
    <row r="188" spans="1:13" s="97" customFormat="1" ht="18" customHeight="1">
      <c r="A188" s="40">
        <v>4</v>
      </c>
      <c r="B188" s="41">
        <v>3</v>
      </c>
      <c r="C188" s="42">
        <v>1</v>
      </c>
      <c r="D188" s="42">
        <v>2</v>
      </c>
      <c r="E188" s="43">
        <v>39</v>
      </c>
      <c r="F188" s="44">
        <v>9</v>
      </c>
      <c r="G188" s="42">
        <v>4</v>
      </c>
      <c r="H188" s="42">
        <v>5</v>
      </c>
      <c r="I188" s="43">
        <v>74</v>
      </c>
      <c r="J188" s="44">
        <v>7</v>
      </c>
      <c r="K188" s="42">
        <v>5</v>
      </c>
      <c r="L188" s="42">
        <v>2</v>
      </c>
    </row>
    <row r="189" spans="1:13" s="31" customFormat="1" ht="25.5" customHeight="1">
      <c r="A189" s="23" t="s">
        <v>13</v>
      </c>
      <c r="B189" s="24">
        <v>18</v>
      </c>
      <c r="C189" s="24">
        <v>10</v>
      </c>
      <c r="D189" s="24">
        <v>8</v>
      </c>
      <c r="E189" s="25" t="s">
        <v>14</v>
      </c>
      <c r="F189" s="24">
        <v>27</v>
      </c>
      <c r="G189" s="24">
        <v>16</v>
      </c>
      <c r="H189" s="24">
        <v>11</v>
      </c>
      <c r="I189" s="25" t="s">
        <v>15</v>
      </c>
      <c r="J189" s="24">
        <v>28</v>
      </c>
      <c r="K189" s="24">
        <v>12</v>
      </c>
      <c r="L189" s="24">
        <v>16</v>
      </c>
    </row>
    <row r="190" spans="1:13" s="97" customFormat="1" ht="15.75" customHeight="1">
      <c r="A190" s="32">
        <v>5</v>
      </c>
      <c r="B190" s="33">
        <v>4</v>
      </c>
      <c r="C190" s="34">
        <v>3</v>
      </c>
      <c r="D190" s="34">
        <v>1</v>
      </c>
      <c r="E190" s="35">
        <v>40</v>
      </c>
      <c r="F190" s="33">
        <v>6</v>
      </c>
      <c r="G190" s="34">
        <v>5</v>
      </c>
      <c r="H190" s="34">
        <v>1</v>
      </c>
      <c r="I190" s="35">
        <v>75</v>
      </c>
      <c r="J190" s="33">
        <v>11</v>
      </c>
      <c r="K190" s="34">
        <v>5</v>
      </c>
      <c r="L190" s="34">
        <v>6</v>
      </c>
    </row>
    <row r="191" spans="1:13" s="97" customFormat="1" ht="15.75" customHeight="1">
      <c r="A191" s="32">
        <v>6</v>
      </c>
      <c r="B191" s="33">
        <v>4</v>
      </c>
      <c r="C191" s="34">
        <v>2</v>
      </c>
      <c r="D191" s="34">
        <v>2</v>
      </c>
      <c r="E191" s="35">
        <v>41</v>
      </c>
      <c r="F191" s="33">
        <v>7</v>
      </c>
      <c r="G191" s="34">
        <v>2</v>
      </c>
      <c r="H191" s="34">
        <v>5</v>
      </c>
      <c r="I191" s="35">
        <v>76</v>
      </c>
      <c r="J191" s="33">
        <v>6</v>
      </c>
      <c r="K191" s="34">
        <v>2</v>
      </c>
      <c r="L191" s="34">
        <v>4</v>
      </c>
    </row>
    <row r="192" spans="1:13" s="97" customFormat="1" ht="15.75" customHeight="1">
      <c r="A192" s="32">
        <v>7</v>
      </c>
      <c r="B192" s="33">
        <v>6</v>
      </c>
      <c r="C192" s="34">
        <v>3</v>
      </c>
      <c r="D192" s="34">
        <v>3</v>
      </c>
      <c r="E192" s="35">
        <v>42</v>
      </c>
      <c r="F192" s="33">
        <v>2</v>
      </c>
      <c r="G192" s="34">
        <v>1</v>
      </c>
      <c r="H192" s="34">
        <v>1</v>
      </c>
      <c r="I192" s="35">
        <v>77</v>
      </c>
      <c r="J192" s="33">
        <v>4</v>
      </c>
      <c r="K192" s="34">
        <v>1</v>
      </c>
      <c r="L192" s="34">
        <v>3</v>
      </c>
    </row>
    <row r="193" spans="1:12" s="97" customFormat="1" ht="15.75" customHeight="1">
      <c r="A193" s="32">
        <v>8</v>
      </c>
      <c r="B193" s="33">
        <v>3</v>
      </c>
      <c r="C193" s="34">
        <v>2</v>
      </c>
      <c r="D193" s="34">
        <v>1</v>
      </c>
      <c r="E193" s="35">
        <v>43</v>
      </c>
      <c r="F193" s="33">
        <v>9</v>
      </c>
      <c r="G193" s="34">
        <v>7</v>
      </c>
      <c r="H193" s="34">
        <v>2</v>
      </c>
      <c r="I193" s="35">
        <v>78</v>
      </c>
      <c r="J193" s="33">
        <v>6</v>
      </c>
      <c r="K193" s="34">
        <v>3</v>
      </c>
      <c r="L193" s="34">
        <v>3</v>
      </c>
    </row>
    <row r="194" spans="1:12" s="97" customFormat="1" ht="18" customHeight="1">
      <c r="A194" s="40">
        <v>9</v>
      </c>
      <c r="B194" s="44">
        <v>1</v>
      </c>
      <c r="C194" s="42">
        <v>0</v>
      </c>
      <c r="D194" s="42">
        <v>1</v>
      </c>
      <c r="E194" s="43">
        <v>44</v>
      </c>
      <c r="F194" s="44">
        <v>3</v>
      </c>
      <c r="G194" s="42">
        <v>1</v>
      </c>
      <c r="H194" s="42">
        <v>2</v>
      </c>
      <c r="I194" s="43">
        <v>79</v>
      </c>
      <c r="J194" s="44">
        <v>1</v>
      </c>
      <c r="K194" s="42">
        <v>1</v>
      </c>
      <c r="L194" s="42">
        <v>0</v>
      </c>
    </row>
    <row r="195" spans="1:12" s="31" customFormat="1" ht="25.5" customHeight="1">
      <c r="A195" s="23" t="s">
        <v>23</v>
      </c>
      <c r="B195" s="24">
        <v>16</v>
      </c>
      <c r="C195" s="24">
        <v>7</v>
      </c>
      <c r="D195" s="24">
        <v>9</v>
      </c>
      <c r="E195" s="25" t="s">
        <v>24</v>
      </c>
      <c r="F195" s="24">
        <v>38</v>
      </c>
      <c r="G195" s="24">
        <v>16</v>
      </c>
      <c r="H195" s="24">
        <v>22</v>
      </c>
      <c r="I195" s="25" t="s">
        <v>25</v>
      </c>
      <c r="J195" s="24">
        <v>26</v>
      </c>
      <c r="K195" s="24">
        <v>14</v>
      </c>
      <c r="L195" s="24">
        <v>12</v>
      </c>
    </row>
    <row r="196" spans="1:12" s="97" customFormat="1" ht="15.75" customHeight="1">
      <c r="A196" s="32">
        <v>10</v>
      </c>
      <c r="B196" s="33">
        <v>3</v>
      </c>
      <c r="C196" s="34">
        <v>1</v>
      </c>
      <c r="D196" s="34">
        <v>2</v>
      </c>
      <c r="E196" s="35">
        <v>45</v>
      </c>
      <c r="F196" s="33">
        <v>4</v>
      </c>
      <c r="G196" s="34">
        <v>2</v>
      </c>
      <c r="H196" s="34">
        <v>2</v>
      </c>
      <c r="I196" s="35">
        <v>80</v>
      </c>
      <c r="J196" s="33">
        <v>5</v>
      </c>
      <c r="K196" s="34">
        <v>4</v>
      </c>
      <c r="L196" s="34">
        <v>1</v>
      </c>
    </row>
    <row r="197" spans="1:12" s="97" customFormat="1" ht="15.75" customHeight="1">
      <c r="A197" s="32">
        <v>11</v>
      </c>
      <c r="B197" s="33">
        <v>3</v>
      </c>
      <c r="C197" s="34">
        <v>2</v>
      </c>
      <c r="D197" s="34">
        <v>1</v>
      </c>
      <c r="E197" s="35">
        <v>46</v>
      </c>
      <c r="F197" s="33">
        <v>6</v>
      </c>
      <c r="G197" s="34">
        <v>2</v>
      </c>
      <c r="H197" s="34">
        <v>4</v>
      </c>
      <c r="I197" s="35">
        <v>81</v>
      </c>
      <c r="J197" s="33">
        <v>7</v>
      </c>
      <c r="K197" s="34">
        <v>1</v>
      </c>
      <c r="L197" s="34">
        <v>6</v>
      </c>
    </row>
    <row r="198" spans="1:12" s="97" customFormat="1" ht="15.75" customHeight="1">
      <c r="A198" s="32">
        <v>12</v>
      </c>
      <c r="B198" s="33">
        <v>1</v>
      </c>
      <c r="C198" s="34">
        <v>0</v>
      </c>
      <c r="D198" s="34">
        <v>1</v>
      </c>
      <c r="E198" s="35">
        <v>47</v>
      </c>
      <c r="F198" s="33">
        <v>7</v>
      </c>
      <c r="G198" s="34">
        <v>4</v>
      </c>
      <c r="H198" s="34">
        <v>3</v>
      </c>
      <c r="I198" s="35">
        <v>82</v>
      </c>
      <c r="J198" s="33">
        <v>4</v>
      </c>
      <c r="K198" s="34">
        <v>3</v>
      </c>
      <c r="L198" s="34">
        <v>1</v>
      </c>
    </row>
    <row r="199" spans="1:12" s="97" customFormat="1" ht="15.75" customHeight="1">
      <c r="A199" s="32">
        <v>13</v>
      </c>
      <c r="B199" s="33">
        <v>6</v>
      </c>
      <c r="C199" s="34">
        <v>2</v>
      </c>
      <c r="D199" s="34">
        <v>4</v>
      </c>
      <c r="E199" s="35">
        <v>48</v>
      </c>
      <c r="F199" s="33">
        <v>9</v>
      </c>
      <c r="G199" s="34">
        <v>4</v>
      </c>
      <c r="H199" s="34">
        <v>5</v>
      </c>
      <c r="I199" s="35">
        <v>83</v>
      </c>
      <c r="J199" s="33">
        <v>9</v>
      </c>
      <c r="K199" s="34">
        <v>5</v>
      </c>
      <c r="L199" s="34">
        <v>4</v>
      </c>
    </row>
    <row r="200" spans="1:12" s="97" customFormat="1" ht="18" customHeight="1">
      <c r="A200" s="40">
        <v>14</v>
      </c>
      <c r="B200" s="44">
        <v>3</v>
      </c>
      <c r="C200" s="42">
        <v>2</v>
      </c>
      <c r="D200" s="42">
        <v>1</v>
      </c>
      <c r="E200" s="43">
        <v>49</v>
      </c>
      <c r="F200" s="44">
        <v>12</v>
      </c>
      <c r="G200" s="42">
        <v>4</v>
      </c>
      <c r="H200" s="42">
        <v>8</v>
      </c>
      <c r="I200" s="43">
        <v>84</v>
      </c>
      <c r="J200" s="44">
        <v>1</v>
      </c>
      <c r="K200" s="42">
        <v>1</v>
      </c>
      <c r="L200" s="42">
        <v>0</v>
      </c>
    </row>
    <row r="201" spans="1:12" s="31" customFormat="1" ht="25.5" customHeight="1">
      <c r="A201" s="23" t="s">
        <v>26</v>
      </c>
      <c r="B201" s="24">
        <v>23</v>
      </c>
      <c r="C201" s="24">
        <v>9</v>
      </c>
      <c r="D201" s="24">
        <v>14</v>
      </c>
      <c r="E201" s="25" t="s">
        <v>27</v>
      </c>
      <c r="F201" s="24">
        <v>35</v>
      </c>
      <c r="G201" s="24">
        <v>22</v>
      </c>
      <c r="H201" s="24">
        <v>13</v>
      </c>
      <c r="I201" s="25" t="s">
        <v>28</v>
      </c>
      <c r="J201" s="24">
        <v>26</v>
      </c>
      <c r="K201" s="24">
        <v>5</v>
      </c>
      <c r="L201" s="24">
        <v>21</v>
      </c>
    </row>
    <row r="202" spans="1:12" s="97" customFormat="1" ht="15.75" customHeight="1">
      <c r="A202" s="32">
        <v>15</v>
      </c>
      <c r="B202" s="33">
        <v>4</v>
      </c>
      <c r="C202" s="34">
        <v>2</v>
      </c>
      <c r="D202" s="34">
        <v>2</v>
      </c>
      <c r="E202" s="35">
        <v>50</v>
      </c>
      <c r="F202" s="33">
        <v>6</v>
      </c>
      <c r="G202" s="34">
        <v>4</v>
      </c>
      <c r="H202" s="34">
        <v>2</v>
      </c>
      <c r="I202" s="35">
        <v>85</v>
      </c>
      <c r="J202" s="33">
        <v>7</v>
      </c>
      <c r="K202" s="34">
        <v>2</v>
      </c>
      <c r="L202" s="34">
        <v>5</v>
      </c>
    </row>
    <row r="203" spans="1:12" s="97" customFormat="1" ht="15.75" customHeight="1">
      <c r="A203" s="32">
        <v>16</v>
      </c>
      <c r="B203" s="33">
        <v>6</v>
      </c>
      <c r="C203" s="34">
        <v>4</v>
      </c>
      <c r="D203" s="34">
        <v>2</v>
      </c>
      <c r="E203" s="35">
        <v>51</v>
      </c>
      <c r="F203" s="33">
        <v>6</v>
      </c>
      <c r="G203" s="34">
        <v>3</v>
      </c>
      <c r="H203" s="34">
        <v>3</v>
      </c>
      <c r="I203" s="35">
        <v>86</v>
      </c>
      <c r="J203" s="33">
        <v>4</v>
      </c>
      <c r="K203" s="34">
        <v>2</v>
      </c>
      <c r="L203" s="34">
        <v>2</v>
      </c>
    </row>
    <row r="204" spans="1:12" s="97" customFormat="1" ht="15.75" customHeight="1">
      <c r="A204" s="32">
        <v>17</v>
      </c>
      <c r="B204" s="33">
        <v>5</v>
      </c>
      <c r="C204" s="34">
        <v>0</v>
      </c>
      <c r="D204" s="34">
        <v>5</v>
      </c>
      <c r="E204" s="35">
        <v>52</v>
      </c>
      <c r="F204" s="33">
        <v>8</v>
      </c>
      <c r="G204" s="34">
        <v>6</v>
      </c>
      <c r="H204" s="34">
        <v>2</v>
      </c>
      <c r="I204" s="35">
        <v>87</v>
      </c>
      <c r="J204" s="33">
        <v>7</v>
      </c>
      <c r="K204" s="34">
        <v>1</v>
      </c>
      <c r="L204" s="34">
        <v>6</v>
      </c>
    </row>
    <row r="205" spans="1:12" s="97" customFormat="1" ht="15.75" customHeight="1">
      <c r="A205" s="32">
        <v>18</v>
      </c>
      <c r="B205" s="33">
        <v>3</v>
      </c>
      <c r="C205" s="34">
        <v>1</v>
      </c>
      <c r="D205" s="34">
        <v>2</v>
      </c>
      <c r="E205" s="35">
        <v>53</v>
      </c>
      <c r="F205" s="33">
        <v>6</v>
      </c>
      <c r="G205" s="34">
        <v>3</v>
      </c>
      <c r="H205" s="34">
        <v>3</v>
      </c>
      <c r="I205" s="35">
        <v>88</v>
      </c>
      <c r="J205" s="33">
        <v>5</v>
      </c>
      <c r="K205" s="34">
        <v>0</v>
      </c>
      <c r="L205" s="34">
        <v>5</v>
      </c>
    </row>
    <row r="206" spans="1:12" s="97" customFormat="1" ht="18" customHeight="1">
      <c r="A206" s="40">
        <v>19</v>
      </c>
      <c r="B206" s="44">
        <v>5</v>
      </c>
      <c r="C206" s="42">
        <v>2</v>
      </c>
      <c r="D206" s="42">
        <v>3</v>
      </c>
      <c r="E206" s="43">
        <v>54</v>
      </c>
      <c r="F206" s="44">
        <v>9</v>
      </c>
      <c r="G206" s="42">
        <v>6</v>
      </c>
      <c r="H206" s="42">
        <v>3</v>
      </c>
      <c r="I206" s="43">
        <v>89</v>
      </c>
      <c r="J206" s="44">
        <v>3</v>
      </c>
      <c r="K206" s="42">
        <v>0</v>
      </c>
      <c r="L206" s="42">
        <v>3</v>
      </c>
    </row>
    <row r="207" spans="1:12" s="31" customFormat="1" ht="25.5" customHeight="1">
      <c r="A207" s="23" t="s">
        <v>29</v>
      </c>
      <c r="B207" s="24">
        <v>21</v>
      </c>
      <c r="C207" s="24">
        <v>12</v>
      </c>
      <c r="D207" s="24">
        <v>9</v>
      </c>
      <c r="E207" s="25" t="s">
        <v>30</v>
      </c>
      <c r="F207" s="24">
        <v>32</v>
      </c>
      <c r="G207" s="24">
        <v>14</v>
      </c>
      <c r="H207" s="24">
        <v>18</v>
      </c>
      <c r="I207" s="25" t="s">
        <v>31</v>
      </c>
      <c r="J207" s="24">
        <v>10</v>
      </c>
      <c r="K207" s="24">
        <v>4</v>
      </c>
      <c r="L207" s="24">
        <v>6</v>
      </c>
    </row>
    <row r="208" spans="1:12" s="97" customFormat="1" ht="15.75" customHeight="1">
      <c r="A208" s="32">
        <v>20</v>
      </c>
      <c r="B208" s="33">
        <v>4</v>
      </c>
      <c r="C208" s="34">
        <v>2</v>
      </c>
      <c r="D208" s="34">
        <v>2</v>
      </c>
      <c r="E208" s="35">
        <v>55</v>
      </c>
      <c r="F208" s="33">
        <v>4</v>
      </c>
      <c r="G208" s="34">
        <v>2</v>
      </c>
      <c r="H208" s="34">
        <v>2</v>
      </c>
      <c r="I208" s="35">
        <v>90</v>
      </c>
      <c r="J208" s="33">
        <v>1</v>
      </c>
      <c r="K208" s="34">
        <v>0</v>
      </c>
      <c r="L208" s="34">
        <v>1</v>
      </c>
    </row>
    <row r="209" spans="1:12" s="97" customFormat="1" ht="15.75" customHeight="1">
      <c r="A209" s="32">
        <v>21</v>
      </c>
      <c r="B209" s="33">
        <v>3</v>
      </c>
      <c r="C209" s="34">
        <v>1</v>
      </c>
      <c r="D209" s="34">
        <v>2</v>
      </c>
      <c r="E209" s="35">
        <v>56</v>
      </c>
      <c r="F209" s="33">
        <v>7</v>
      </c>
      <c r="G209" s="34">
        <v>4</v>
      </c>
      <c r="H209" s="34">
        <v>3</v>
      </c>
      <c r="I209" s="35">
        <v>91</v>
      </c>
      <c r="J209" s="33">
        <v>5</v>
      </c>
      <c r="K209" s="34">
        <v>2</v>
      </c>
      <c r="L209" s="34">
        <v>3</v>
      </c>
    </row>
    <row r="210" spans="1:12" s="97" customFormat="1" ht="15.75" customHeight="1">
      <c r="A210" s="32">
        <v>22</v>
      </c>
      <c r="B210" s="33">
        <v>9</v>
      </c>
      <c r="C210" s="34">
        <v>5</v>
      </c>
      <c r="D210" s="34">
        <v>4</v>
      </c>
      <c r="E210" s="35">
        <v>57</v>
      </c>
      <c r="F210" s="33">
        <v>4</v>
      </c>
      <c r="G210" s="34">
        <v>2</v>
      </c>
      <c r="H210" s="34">
        <v>2</v>
      </c>
      <c r="I210" s="35">
        <v>92</v>
      </c>
      <c r="J210" s="33">
        <v>2</v>
      </c>
      <c r="K210" s="34">
        <v>2</v>
      </c>
      <c r="L210" s="34">
        <v>0</v>
      </c>
    </row>
    <row r="211" spans="1:12" s="97" customFormat="1" ht="15.75" customHeight="1">
      <c r="A211" s="32">
        <v>23</v>
      </c>
      <c r="B211" s="33">
        <v>2</v>
      </c>
      <c r="C211" s="34">
        <v>1</v>
      </c>
      <c r="D211" s="34">
        <v>1</v>
      </c>
      <c r="E211" s="35">
        <v>58</v>
      </c>
      <c r="F211" s="33">
        <v>8</v>
      </c>
      <c r="G211" s="34">
        <v>2</v>
      </c>
      <c r="H211" s="34">
        <v>6</v>
      </c>
      <c r="I211" s="35">
        <v>93</v>
      </c>
      <c r="J211" s="33">
        <v>0</v>
      </c>
      <c r="K211" s="34">
        <v>0</v>
      </c>
      <c r="L211" s="34">
        <v>0</v>
      </c>
    </row>
    <row r="212" spans="1:12" s="97" customFormat="1" ht="18" customHeight="1">
      <c r="A212" s="40">
        <v>24</v>
      </c>
      <c r="B212" s="44">
        <v>3</v>
      </c>
      <c r="C212" s="42">
        <v>3</v>
      </c>
      <c r="D212" s="42">
        <v>0</v>
      </c>
      <c r="E212" s="43">
        <v>59</v>
      </c>
      <c r="F212" s="44">
        <v>9</v>
      </c>
      <c r="G212" s="42">
        <v>4</v>
      </c>
      <c r="H212" s="42">
        <v>5</v>
      </c>
      <c r="I212" s="43">
        <v>94</v>
      </c>
      <c r="J212" s="44">
        <v>2</v>
      </c>
      <c r="K212" s="42">
        <v>0</v>
      </c>
      <c r="L212" s="42">
        <v>2</v>
      </c>
    </row>
    <row r="213" spans="1:12" s="31" customFormat="1" ht="25.5" customHeight="1">
      <c r="A213" s="23" t="s">
        <v>32</v>
      </c>
      <c r="B213" s="24">
        <v>18</v>
      </c>
      <c r="C213" s="24">
        <v>7</v>
      </c>
      <c r="D213" s="24">
        <v>11</v>
      </c>
      <c r="E213" s="25" t="s">
        <v>33</v>
      </c>
      <c r="F213" s="24">
        <v>39</v>
      </c>
      <c r="G213" s="24">
        <v>20</v>
      </c>
      <c r="H213" s="24">
        <v>19</v>
      </c>
      <c r="I213" s="64" t="s">
        <v>34</v>
      </c>
      <c r="J213" s="24">
        <v>4</v>
      </c>
      <c r="K213" s="24">
        <v>0</v>
      </c>
      <c r="L213" s="24">
        <v>4</v>
      </c>
    </row>
    <row r="214" spans="1:12" s="97" customFormat="1" ht="15.75" customHeight="1">
      <c r="A214" s="32">
        <v>25</v>
      </c>
      <c r="B214" s="33">
        <v>5</v>
      </c>
      <c r="C214" s="34">
        <v>1</v>
      </c>
      <c r="D214" s="34">
        <v>4</v>
      </c>
      <c r="E214" s="35">
        <v>60</v>
      </c>
      <c r="F214" s="33">
        <v>3</v>
      </c>
      <c r="G214" s="34">
        <v>1</v>
      </c>
      <c r="H214" s="34">
        <v>2</v>
      </c>
      <c r="I214" s="35">
        <v>95</v>
      </c>
      <c r="J214" s="33">
        <v>0</v>
      </c>
      <c r="K214" s="34">
        <v>0</v>
      </c>
      <c r="L214" s="34">
        <v>0</v>
      </c>
    </row>
    <row r="215" spans="1:12" s="97" customFormat="1" ht="15.75" customHeight="1">
      <c r="A215" s="32">
        <v>26</v>
      </c>
      <c r="B215" s="33">
        <v>2</v>
      </c>
      <c r="C215" s="34">
        <v>2</v>
      </c>
      <c r="D215" s="34">
        <v>0</v>
      </c>
      <c r="E215" s="35">
        <v>61</v>
      </c>
      <c r="F215" s="33">
        <v>7</v>
      </c>
      <c r="G215" s="34">
        <v>3</v>
      </c>
      <c r="H215" s="34">
        <v>4</v>
      </c>
      <c r="I215" s="35">
        <v>96</v>
      </c>
      <c r="J215" s="33">
        <v>3</v>
      </c>
      <c r="K215" s="34">
        <v>0</v>
      </c>
      <c r="L215" s="34">
        <v>3</v>
      </c>
    </row>
    <row r="216" spans="1:12" s="97" customFormat="1" ht="15.75" customHeight="1">
      <c r="A216" s="32">
        <v>27</v>
      </c>
      <c r="B216" s="33">
        <v>7</v>
      </c>
      <c r="C216" s="34">
        <v>3</v>
      </c>
      <c r="D216" s="34">
        <v>4</v>
      </c>
      <c r="E216" s="35">
        <v>62</v>
      </c>
      <c r="F216" s="33">
        <v>11</v>
      </c>
      <c r="G216" s="34">
        <v>6</v>
      </c>
      <c r="H216" s="34">
        <v>5</v>
      </c>
      <c r="I216" s="35">
        <v>97</v>
      </c>
      <c r="J216" s="33">
        <v>0</v>
      </c>
      <c r="K216" s="34">
        <v>0</v>
      </c>
      <c r="L216" s="34">
        <v>0</v>
      </c>
    </row>
    <row r="217" spans="1:12" s="97" customFormat="1" ht="15.75" customHeight="1">
      <c r="A217" s="32">
        <v>28</v>
      </c>
      <c r="B217" s="33">
        <v>2</v>
      </c>
      <c r="C217" s="34">
        <v>1</v>
      </c>
      <c r="D217" s="34">
        <v>1</v>
      </c>
      <c r="E217" s="35">
        <v>63</v>
      </c>
      <c r="F217" s="33">
        <v>5</v>
      </c>
      <c r="G217" s="34">
        <v>1</v>
      </c>
      <c r="H217" s="34">
        <v>4</v>
      </c>
      <c r="I217" s="35">
        <v>98</v>
      </c>
      <c r="J217" s="33">
        <v>0</v>
      </c>
      <c r="K217" s="34">
        <v>0</v>
      </c>
      <c r="L217" s="34">
        <v>0</v>
      </c>
    </row>
    <row r="218" spans="1:12" s="97" customFormat="1" ht="18" customHeight="1">
      <c r="A218" s="40">
        <v>29</v>
      </c>
      <c r="B218" s="44">
        <v>2</v>
      </c>
      <c r="C218" s="42">
        <v>0</v>
      </c>
      <c r="D218" s="42">
        <v>2</v>
      </c>
      <c r="E218" s="43">
        <v>64</v>
      </c>
      <c r="F218" s="44">
        <v>13</v>
      </c>
      <c r="G218" s="42">
        <v>9</v>
      </c>
      <c r="H218" s="42">
        <v>4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21</v>
      </c>
      <c r="C219" s="24">
        <v>11</v>
      </c>
      <c r="D219" s="24">
        <v>10</v>
      </c>
      <c r="E219" s="25" t="s">
        <v>36</v>
      </c>
      <c r="F219" s="24">
        <v>36</v>
      </c>
      <c r="G219" s="24">
        <v>13</v>
      </c>
      <c r="H219" s="24">
        <v>23</v>
      </c>
      <c r="I219" s="68">
        <v>100</v>
      </c>
      <c r="J219" s="69">
        <v>1</v>
      </c>
      <c r="K219" s="70">
        <v>0</v>
      </c>
      <c r="L219" s="70">
        <v>1</v>
      </c>
    </row>
    <row r="220" spans="1:12" s="97" customFormat="1" ht="15.75" customHeight="1">
      <c r="A220" s="32">
        <v>30</v>
      </c>
      <c r="B220" s="33">
        <v>3</v>
      </c>
      <c r="C220" s="34">
        <v>2</v>
      </c>
      <c r="D220" s="34">
        <v>1</v>
      </c>
      <c r="E220" s="35">
        <v>65</v>
      </c>
      <c r="F220" s="33">
        <v>11</v>
      </c>
      <c r="G220" s="34">
        <v>4</v>
      </c>
      <c r="H220" s="34">
        <v>7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5</v>
      </c>
      <c r="C221" s="34">
        <v>3</v>
      </c>
      <c r="D221" s="34">
        <v>2</v>
      </c>
      <c r="E221" s="35">
        <v>66</v>
      </c>
      <c r="F221" s="33">
        <v>7</v>
      </c>
      <c r="G221" s="34">
        <v>4</v>
      </c>
      <c r="H221" s="34">
        <v>3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2</v>
      </c>
      <c r="C222" s="34">
        <v>1</v>
      </c>
      <c r="D222" s="34">
        <v>1</v>
      </c>
      <c r="E222" s="35">
        <v>67</v>
      </c>
      <c r="F222" s="33">
        <v>6</v>
      </c>
      <c r="G222" s="34">
        <v>2</v>
      </c>
      <c r="H222" s="34">
        <v>4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6</v>
      </c>
      <c r="C223" s="34">
        <v>2</v>
      </c>
      <c r="D223" s="34">
        <v>4</v>
      </c>
      <c r="E223" s="35">
        <v>68</v>
      </c>
      <c r="F223" s="33">
        <v>3</v>
      </c>
      <c r="G223" s="34">
        <v>1</v>
      </c>
      <c r="H223" s="34">
        <v>2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5</v>
      </c>
      <c r="C224" s="34">
        <v>3</v>
      </c>
      <c r="D224" s="34">
        <v>2</v>
      </c>
      <c r="E224" s="35">
        <v>69</v>
      </c>
      <c r="F224" s="33">
        <v>9</v>
      </c>
      <c r="G224" s="34">
        <v>2</v>
      </c>
      <c r="H224" s="34">
        <v>7</v>
      </c>
      <c r="I224" s="75" t="s">
        <v>8</v>
      </c>
      <c r="J224" s="69">
        <v>488</v>
      </c>
      <c r="K224" s="69">
        <v>225</v>
      </c>
      <c r="L224" s="69">
        <v>263</v>
      </c>
    </row>
    <row r="225" spans="1:13" s="106" customFormat="1" ht="24" customHeight="1" thickTop="1" thickBot="1">
      <c r="A225" s="81" t="s">
        <v>38</v>
      </c>
      <c r="B225" s="82">
        <v>45</v>
      </c>
      <c r="C225" s="83">
        <v>23</v>
      </c>
      <c r="D225" s="83">
        <v>22</v>
      </c>
      <c r="E225" s="84" t="s">
        <v>39</v>
      </c>
      <c r="F225" s="83">
        <v>276</v>
      </c>
      <c r="G225" s="83">
        <v>137</v>
      </c>
      <c r="H225" s="83">
        <v>139</v>
      </c>
      <c r="I225" s="85" t="s">
        <v>40</v>
      </c>
      <c r="J225" s="83">
        <v>167</v>
      </c>
      <c r="K225" s="83">
        <v>65</v>
      </c>
      <c r="L225" s="83">
        <v>102</v>
      </c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167</v>
      </c>
      <c r="L226" s="9"/>
      <c r="M226" s="97" t="s">
        <v>320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18</v>
      </c>
      <c r="C228" s="24">
        <v>7</v>
      </c>
      <c r="D228" s="24">
        <v>11</v>
      </c>
      <c r="E228" s="25" t="s">
        <v>10</v>
      </c>
      <c r="F228" s="24">
        <v>42</v>
      </c>
      <c r="G228" s="24">
        <v>26</v>
      </c>
      <c r="H228" s="24">
        <v>16</v>
      </c>
      <c r="I228" s="25" t="s">
        <v>11</v>
      </c>
      <c r="J228" s="24">
        <v>43</v>
      </c>
      <c r="K228" s="24">
        <v>19</v>
      </c>
      <c r="L228" s="24">
        <v>24</v>
      </c>
    </row>
    <row r="229" spans="1:13" s="97" customFormat="1" ht="15.75" customHeight="1">
      <c r="A229" s="32">
        <v>0</v>
      </c>
      <c r="B229" s="33">
        <v>5</v>
      </c>
      <c r="C229" s="34">
        <v>3</v>
      </c>
      <c r="D229" s="34">
        <v>2</v>
      </c>
      <c r="E229" s="35">
        <v>35</v>
      </c>
      <c r="F229" s="33">
        <v>6</v>
      </c>
      <c r="G229" s="34">
        <v>3</v>
      </c>
      <c r="H229" s="34">
        <v>3</v>
      </c>
      <c r="I229" s="35">
        <v>70</v>
      </c>
      <c r="J229" s="33">
        <v>12</v>
      </c>
      <c r="K229" s="34">
        <v>9</v>
      </c>
      <c r="L229" s="34">
        <v>3</v>
      </c>
    </row>
    <row r="230" spans="1:13" s="97" customFormat="1" ht="15.75" customHeight="1">
      <c r="A230" s="32">
        <v>1</v>
      </c>
      <c r="B230" s="33">
        <v>5</v>
      </c>
      <c r="C230" s="34">
        <v>1</v>
      </c>
      <c r="D230" s="34">
        <v>4</v>
      </c>
      <c r="E230" s="35">
        <v>36</v>
      </c>
      <c r="F230" s="33">
        <v>6</v>
      </c>
      <c r="G230" s="34">
        <v>3</v>
      </c>
      <c r="H230" s="34">
        <v>3</v>
      </c>
      <c r="I230" s="35">
        <v>71</v>
      </c>
      <c r="J230" s="33">
        <v>7</v>
      </c>
      <c r="K230" s="34">
        <v>2</v>
      </c>
      <c r="L230" s="34">
        <v>5</v>
      </c>
    </row>
    <row r="231" spans="1:13" s="97" customFormat="1" ht="15.75" customHeight="1">
      <c r="A231" s="32">
        <v>2</v>
      </c>
      <c r="B231" s="33">
        <v>3</v>
      </c>
      <c r="C231" s="34">
        <v>1</v>
      </c>
      <c r="D231" s="34">
        <v>2</v>
      </c>
      <c r="E231" s="35">
        <v>37</v>
      </c>
      <c r="F231" s="33">
        <v>12</v>
      </c>
      <c r="G231" s="34">
        <v>8</v>
      </c>
      <c r="H231" s="34">
        <v>4</v>
      </c>
      <c r="I231" s="35">
        <v>72</v>
      </c>
      <c r="J231" s="33">
        <v>7</v>
      </c>
      <c r="K231" s="34">
        <v>2</v>
      </c>
      <c r="L231" s="34">
        <v>5</v>
      </c>
    </row>
    <row r="232" spans="1:13" s="97" customFormat="1" ht="15.75" customHeight="1">
      <c r="A232" s="32">
        <v>3</v>
      </c>
      <c r="B232" s="33">
        <v>0</v>
      </c>
      <c r="C232" s="34">
        <v>0</v>
      </c>
      <c r="D232" s="34">
        <v>0</v>
      </c>
      <c r="E232" s="35">
        <v>38</v>
      </c>
      <c r="F232" s="33">
        <v>9</v>
      </c>
      <c r="G232" s="34">
        <v>5</v>
      </c>
      <c r="H232" s="34">
        <v>4</v>
      </c>
      <c r="I232" s="35">
        <v>73</v>
      </c>
      <c r="J232" s="33">
        <v>11</v>
      </c>
      <c r="K232" s="34">
        <v>5</v>
      </c>
      <c r="L232" s="34">
        <v>6</v>
      </c>
    </row>
    <row r="233" spans="1:13" s="97" customFormat="1" ht="18" customHeight="1">
      <c r="A233" s="40">
        <v>4</v>
      </c>
      <c r="B233" s="41">
        <v>5</v>
      </c>
      <c r="C233" s="42">
        <v>2</v>
      </c>
      <c r="D233" s="42">
        <v>3</v>
      </c>
      <c r="E233" s="43">
        <v>39</v>
      </c>
      <c r="F233" s="44">
        <v>9</v>
      </c>
      <c r="G233" s="42">
        <v>7</v>
      </c>
      <c r="H233" s="42">
        <v>2</v>
      </c>
      <c r="I233" s="43">
        <v>74</v>
      </c>
      <c r="J233" s="44">
        <v>6</v>
      </c>
      <c r="K233" s="42">
        <v>1</v>
      </c>
      <c r="L233" s="42">
        <v>5</v>
      </c>
    </row>
    <row r="234" spans="1:13" s="31" customFormat="1" ht="25.5" customHeight="1">
      <c r="A234" s="23" t="s">
        <v>13</v>
      </c>
      <c r="B234" s="24">
        <v>9</v>
      </c>
      <c r="C234" s="24">
        <v>5</v>
      </c>
      <c r="D234" s="24">
        <v>4</v>
      </c>
      <c r="E234" s="25" t="s">
        <v>14</v>
      </c>
      <c r="F234" s="24">
        <v>27</v>
      </c>
      <c r="G234" s="24">
        <v>15</v>
      </c>
      <c r="H234" s="24">
        <v>12</v>
      </c>
      <c r="I234" s="25" t="s">
        <v>15</v>
      </c>
      <c r="J234" s="24">
        <v>53</v>
      </c>
      <c r="K234" s="24">
        <v>24</v>
      </c>
      <c r="L234" s="24">
        <v>29</v>
      </c>
    </row>
    <row r="235" spans="1:13" s="97" customFormat="1" ht="15.75" customHeight="1">
      <c r="A235" s="32">
        <v>5</v>
      </c>
      <c r="B235" s="33">
        <v>3</v>
      </c>
      <c r="C235" s="34">
        <v>1</v>
      </c>
      <c r="D235" s="34">
        <v>2</v>
      </c>
      <c r="E235" s="35">
        <v>40</v>
      </c>
      <c r="F235" s="33">
        <v>6</v>
      </c>
      <c r="G235" s="34">
        <v>4</v>
      </c>
      <c r="H235" s="34">
        <v>2</v>
      </c>
      <c r="I235" s="35">
        <v>75</v>
      </c>
      <c r="J235" s="33">
        <v>7</v>
      </c>
      <c r="K235" s="34">
        <v>5</v>
      </c>
      <c r="L235" s="34">
        <v>2</v>
      </c>
    </row>
    <row r="236" spans="1:13" s="97" customFormat="1" ht="15.75" customHeight="1">
      <c r="A236" s="32">
        <v>6</v>
      </c>
      <c r="B236" s="33">
        <v>2</v>
      </c>
      <c r="C236" s="34">
        <v>2</v>
      </c>
      <c r="D236" s="34">
        <v>0</v>
      </c>
      <c r="E236" s="35">
        <v>41</v>
      </c>
      <c r="F236" s="33">
        <v>2</v>
      </c>
      <c r="G236" s="34">
        <v>2</v>
      </c>
      <c r="H236" s="34">
        <v>0</v>
      </c>
      <c r="I236" s="35">
        <v>76</v>
      </c>
      <c r="J236" s="33">
        <v>14</v>
      </c>
      <c r="K236" s="34">
        <v>7</v>
      </c>
      <c r="L236" s="34">
        <v>7</v>
      </c>
    </row>
    <row r="237" spans="1:13" s="97" customFormat="1" ht="15.75" customHeight="1">
      <c r="A237" s="32">
        <v>7</v>
      </c>
      <c r="B237" s="33">
        <v>0</v>
      </c>
      <c r="C237" s="34">
        <v>0</v>
      </c>
      <c r="D237" s="34">
        <v>0</v>
      </c>
      <c r="E237" s="35">
        <v>42</v>
      </c>
      <c r="F237" s="33">
        <v>7</v>
      </c>
      <c r="G237" s="34">
        <v>3</v>
      </c>
      <c r="H237" s="34">
        <v>4</v>
      </c>
      <c r="I237" s="35">
        <v>77</v>
      </c>
      <c r="J237" s="33">
        <v>8</v>
      </c>
      <c r="K237" s="34">
        <v>2</v>
      </c>
      <c r="L237" s="34">
        <v>6</v>
      </c>
    </row>
    <row r="238" spans="1:13" s="97" customFormat="1" ht="15.75" customHeight="1">
      <c r="A238" s="32">
        <v>8</v>
      </c>
      <c r="B238" s="33">
        <v>2</v>
      </c>
      <c r="C238" s="34">
        <v>2</v>
      </c>
      <c r="D238" s="34">
        <v>0</v>
      </c>
      <c r="E238" s="35">
        <v>43</v>
      </c>
      <c r="F238" s="33">
        <v>5</v>
      </c>
      <c r="G238" s="34">
        <v>4</v>
      </c>
      <c r="H238" s="34">
        <v>1</v>
      </c>
      <c r="I238" s="35">
        <v>78</v>
      </c>
      <c r="J238" s="33">
        <v>9</v>
      </c>
      <c r="K238" s="34">
        <v>5</v>
      </c>
      <c r="L238" s="34">
        <v>4</v>
      </c>
    </row>
    <row r="239" spans="1:13" s="97" customFormat="1" ht="18" customHeight="1">
      <c r="A239" s="40">
        <v>9</v>
      </c>
      <c r="B239" s="44">
        <v>2</v>
      </c>
      <c r="C239" s="42">
        <v>0</v>
      </c>
      <c r="D239" s="42">
        <v>2</v>
      </c>
      <c r="E239" s="43">
        <v>44</v>
      </c>
      <c r="F239" s="44">
        <v>7</v>
      </c>
      <c r="G239" s="42">
        <v>2</v>
      </c>
      <c r="H239" s="42">
        <v>5</v>
      </c>
      <c r="I239" s="43">
        <v>79</v>
      </c>
      <c r="J239" s="44">
        <v>15</v>
      </c>
      <c r="K239" s="42">
        <v>5</v>
      </c>
      <c r="L239" s="42">
        <v>10</v>
      </c>
    </row>
    <row r="240" spans="1:13" s="31" customFormat="1" ht="25.5" customHeight="1">
      <c r="A240" s="23" t="s">
        <v>23</v>
      </c>
      <c r="B240" s="24">
        <v>10</v>
      </c>
      <c r="C240" s="24">
        <v>5</v>
      </c>
      <c r="D240" s="24">
        <v>5</v>
      </c>
      <c r="E240" s="25" t="s">
        <v>24</v>
      </c>
      <c r="F240" s="24">
        <v>50</v>
      </c>
      <c r="G240" s="24">
        <v>27</v>
      </c>
      <c r="H240" s="24">
        <v>23</v>
      </c>
      <c r="I240" s="25" t="s">
        <v>25</v>
      </c>
      <c r="J240" s="24">
        <v>42</v>
      </c>
      <c r="K240" s="24">
        <v>19</v>
      </c>
      <c r="L240" s="24">
        <v>23</v>
      </c>
    </row>
    <row r="241" spans="1:12" s="97" customFormat="1" ht="15.75" customHeight="1">
      <c r="A241" s="32">
        <v>10</v>
      </c>
      <c r="B241" s="33">
        <v>4</v>
      </c>
      <c r="C241" s="34">
        <v>1</v>
      </c>
      <c r="D241" s="34">
        <v>3</v>
      </c>
      <c r="E241" s="35">
        <v>45</v>
      </c>
      <c r="F241" s="33">
        <v>8</v>
      </c>
      <c r="G241" s="34">
        <v>5</v>
      </c>
      <c r="H241" s="34">
        <v>3</v>
      </c>
      <c r="I241" s="35">
        <v>80</v>
      </c>
      <c r="J241" s="33">
        <v>4</v>
      </c>
      <c r="K241" s="34">
        <v>1</v>
      </c>
      <c r="L241" s="34">
        <v>3</v>
      </c>
    </row>
    <row r="242" spans="1:12" s="97" customFormat="1" ht="15.75" customHeight="1">
      <c r="A242" s="32">
        <v>11</v>
      </c>
      <c r="B242" s="33">
        <v>1</v>
      </c>
      <c r="C242" s="34">
        <v>1</v>
      </c>
      <c r="D242" s="34">
        <v>0</v>
      </c>
      <c r="E242" s="35">
        <v>46</v>
      </c>
      <c r="F242" s="33">
        <v>9</v>
      </c>
      <c r="G242" s="34">
        <v>1</v>
      </c>
      <c r="H242" s="34">
        <v>8</v>
      </c>
      <c r="I242" s="35">
        <v>81</v>
      </c>
      <c r="J242" s="33">
        <v>12</v>
      </c>
      <c r="K242" s="34">
        <v>5</v>
      </c>
      <c r="L242" s="34">
        <v>7</v>
      </c>
    </row>
    <row r="243" spans="1:12" s="97" customFormat="1" ht="15.75" customHeight="1">
      <c r="A243" s="32">
        <v>12</v>
      </c>
      <c r="B243" s="33">
        <v>2</v>
      </c>
      <c r="C243" s="34">
        <v>1</v>
      </c>
      <c r="D243" s="34">
        <v>1</v>
      </c>
      <c r="E243" s="35">
        <v>47</v>
      </c>
      <c r="F243" s="33">
        <v>19</v>
      </c>
      <c r="G243" s="34">
        <v>12</v>
      </c>
      <c r="H243" s="34">
        <v>7</v>
      </c>
      <c r="I243" s="35">
        <v>82</v>
      </c>
      <c r="J243" s="33">
        <v>4</v>
      </c>
      <c r="K243" s="34">
        <v>1</v>
      </c>
      <c r="L243" s="34">
        <v>3</v>
      </c>
    </row>
    <row r="244" spans="1:12" s="97" customFormat="1" ht="15.75" customHeight="1">
      <c r="A244" s="32">
        <v>13</v>
      </c>
      <c r="B244" s="33">
        <v>3</v>
      </c>
      <c r="C244" s="34">
        <v>2</v>
      </c>
      <c r="D244" s="34">
        <v>1</v>
      </c>
      <c r="E244" s="35">
        <v>48</v>
      </c>
      <c r="F244" s="33">
        <v>7</v>
      </c>
      <c r="G244" s="34">
        <v>3</v>
      </c>
      <c r="H244" s="34">
        <v>4</v>
      </c>
      <c r="I244" s="35">
        <v>83</v>
      </c>
      <c r="J244" s="33">
        <v>9</v>
      </c>
      <c r="K244" s="34">
        <v>5</v>
      </c>
      <c r="L244" s="34">
        <v>4</v>
      </c>
    </row>
    <row r="245" spans="1:12" s="97" customFormat="1" ht="18" customHeight="1">
      <c r="A245" s="40">
        <v>14</v>
      </c>
      <c r="B245" s="44">
        <v>0</v>
      </c>
      <c r="C245" s="42">
        <v>0</v>
      </c>
      <c r="D245" s="42">
        <v>0</v>
      </c>
      <c r="E245" s="43">
        <v>49</v>
      </c>
      <c r="F245" s="44">
        <v>7</v>
      </c>
      <c r="G245" s="42">
        <v>6</v>
      </c>
      <c r="H245" s="42">
        <v>1</v>
      </c>
      <c r="I245" s="43">
        <v>84</v>
      </c>
      <c r="J245" s="44">
        <v>13</v>
      </c>
      <c r="K245" s="42">
        <v>7</v>
      </c>
      <c r="L245" s="42">
        <v>6</v>
      </c>
    </row>
    <row r="246" spans="1:12" s="31" customFormat="1" ht="25.5" customHeight="1">
      <c r="A246" s="23" t="s">
        <v>26</v>
      </c>
      <c r="B246" s="24">
        <v>22</v>
      </c>
      <c r="C246" s="24">
        <v>11</v>
      </c>
      <c r="D246" s="24">
        <v>11</v>
      </c>
      <c r="E246" s="25" t="s">
        <v>27</v>
      </c>
      <c r="F246" s="24">
        <v>39</v>
      </c>
      <c r="G246" s="24">
        <v>23</v>
      </c>
      <c r="H246" s="24">
        <v>16</v>
      </c>
      <c r="I246" s="25" t="s">
        <v>28</v>
      </c>
      <c r="J246" s="24">
        <v>27</v>
      </c>
      <c r="K246" s="24">
        <v>9</v>
      </c>
      <c r="L246" s="24">
        <v>18</v>
      </c>
    </row>
    <row r="247" spans="1:12" s="97" customFormat="1" ht="15.75" customHeight="1">
      <c r="A247" s="32">
        <v>15</v>
      </c>
      <c r="B247" s="33">
        <v>5</v>
      </c>
      <c r="C247" s="34">
        <v>2</v>
      </c>
      <c r="D247" s="34">
        <v>3</v>
      </c>
      <c r="E247" s="35">
        <v>50</v>
      </c>
      <c r="F247" s="33">
        <v>5</v>
      </c>
      <c r="G247" s="34">
        <v>4</v>
      </c>
      <c r="H247" s="34">
        <v>1</v>
      </c>
      <c r="I247" s="35">
        <v>85</v>
      </c>
      <c r="J247" s="33">
        <v>7</v>
      </c>
      <c r="K247" s="34">
        <v>2</v>
      </c>
      <c r="L247" s="34">
        <v>5</v>
      </c>
    </row>
    <row r="248" spans="1:12" s="97" customFormat="1" ht="15.75" customHeight="1">
      <c r="A248" s="32">
        <v>16</v>
      </c>
      <c r="B248" s="33">
        <v>1</v>
      </c>
      <c r="C248" s="34">
        <v>1</v>
      </c>
      <c r="D248" s="34">
        <v>0</v>
      </c>
      <c r="E248" s="35">
        <v>51</v>
      </c>
      <c r="F248" s="33">
        <v>6</v>
      </c>
      <c r="G248" s="34">
        <v>4</v>
      </c>
      <c r="H248" s="34">
        <v>2</v>
      </c>
      <c r="I248" s="35">
        <v>86</v>
      </c>
      <c r="J248" s="33">
        <v>11</v>
      </c>
      <c r="K248" s="34">
        <v>4</v>
      </c>
      <c r="L248" s="34">
        <v>7</v>
      </c>
    </row>
    <row r="249" spans="1:12" s="97" customFormat="1" ht="15.75" customHeight="1">
      <c r="A249" s="32">
        <v>17</v>
      </c>
      <c r="B249" s="33">
        <v>4</v>
      </c>
      <c r="C249" s="34">
        <v>3</v>
      </c>
      <c r="D249" s="34">
        <v>1</v>
      </c>
      <c r="E249" s="35">
        <v>52</v>
      </c>
      <c r="F249" s="33">
        <v>10</v>
      </c>
      <c r="G249" s="34">
        <v>7</v>
      </c>
      <c r="H249" s="34">
        <v>3</v>
      </c>
      <c r="I249" s="35">
        <v>87</v>
      </c>
      <c r="J249" s="33">
        <v>2</v>
      </c>
      <c r="K249" s="34">
        <v>1</v>
      </c>
      <c r="L249" s="34">
        <v>1</v>
      </c>
    </row>
    <row r="250" spans="1:12" s="97" customFormat="1" ht="15.75" customHeight="1">
      <c r="A250" s="32">
        <v>18</v>
      </c>
      <c r="B250" s="33">
        <v>7</v>
      </c>
      <c r="C250" s="34">
        <v>3</v>
      </c>
      <c r="D250" s="34">
        <v>4</v>
      </c>
      <c r="E250" s="35">
        <v>53</v>
      </c>
      <c r="F250" s="33">
        <v>13</v>
      </c>
      <c r="G250" s="34">
        <v>6</v>
      </c>
      <c r="H250" s="34">
        <v>7</v>
      </c>
      <c r="I250" s="35">
        <v>88</v>
      </c>
      <c r="J250" s="33">
        <v>4</v>
      </c>
      <c r="K250" s="34">
        <v>1</v>
      </c>
      <c r="L250" s="34">
        <v>3</v>
      </c>
    </row>
    <row r="251" spans="1:12" s="97" customFormat="1" ht="18" customHeight="1">
      <c r="A251" s="40">
        <v>19</v>
      </c>
      <c r="B251" s="44">
        <v>5</v>
      </c>
      <c r="C251" s="42">
        <v>2</v>
      </c>
      <c r="D251" s="42">
        <v>3</v>
      </c>
      <c r="E251" s="43">
        <v>54</v>
      </c>
      <c r="F251" s="44">
        <v>5</v>
      </c>
      <c r="G251" s="42">
        <v>2</v>
      </c>
      <c r="H251" s="42">
        <v>3</v>
      </c>
      <c r="I251" s="43">
        <v>89</v>
      </c>
      <c r="J251" s="44">
        <v>3</v>
      </c>
      <c r="K251" s="42">
        <v>1</v>
      </c>
      <c r="L251" s="42">
        <v>2</v>
      </c>
    </row>
    <row r="252" spans="1:12" s="31" customFormat="1" ht="25.5" customHeight="1">
      <c r="A252" s="23" t="s">
        <v>29</v>
      </c>
      <c r="B252" s="24">
        <v>30</v>
      </c>
      <c r="C252" s="24">
        <v>17</v>
      </c>
      <c r="D252" s="24">
        <v>13</v>
      </c>
      <c r="E252" s="25" t="s">
        <v>30</v>
      </c>
      <c r="F252" s="24">
        <v>49</v>
      </c>
      <c r="G252" s="24">
        <v>23</v>
      </c>
      <c r="H252" s="24">
        <v>26</v>
      </c>
      <c r="I252" s="25" t="s">
        <v>31</v>
      </c>
      <c r="J252" s="24">
        <v>11</v>
      </c>
      <c r="K252" s="24">
        <v>5</v>
      </c>
      <c r="L252" s="24">
        <v>6</v>
      </c>
    </row>
    <row r="253" spans="1:12" s="97" customFormat="1" ht="15.75" customHeight="1">
      <c r="A253" s="32">
        <v>20</v>
      </c>
      <c r="B253" s="33">
        <v>3</v>
      </c>
      <c r="C253" s="34">
        <v>2</v>
      </c>
      <c r="D253" s="34">
        <v>1</v>
      </c>
      <c r="E253" s="35">
        <v>55</v>
      </c>
      <c r="F253" s="33">
        <v>8</v>
      </c>
      <c r="G253" s="34">
        <v>2</v>
      </c>
      <c r="H253" s="34">
        <v>6</v>
      </c>
      <c r="I253" s="35">
        <v>90</v>
      </c>
      <c r="J253" s="33">
        <v>2</v>
      </c>
      <c r="K253" s="34">
        <v>2</v>
      </c>
      <c r="L253" s="34">
        <v>0</v>
      </c>
    </row>
    <row r="254" spans="1:12" s="97" customFormat="1" ht="15.75" customHeight="1">
      <c r="A254" s="32">
        <v>21</v>
      </c>
      <c r="B254" s="33">
        <v>7</v>
      </c>
      <c r="C254" s="34">
        <v>3</v>
      </c>
      <c r="D254" s="34">
        <v>4</v>
      </c>
      <c r="E254" s="35">
        <v>56</v>
      </c>
      <c r="F254" s="33">
        <v>7</v>
      </c>
      <c r="G254" s="34">
        <v>3</v>
      </c>
      <c r="H254" s="34">
        <v>4</v>
      </c>
      <c r="I254" s="35">
        <v>91</v>
      </c>
      <c r="J254" s="33">
        <v>2</v>
      </c>
      <c r="K254" s="34">
        <v>1</v>
      </c>
      <c r="L254" s="34">
        <v>1</v>
      </c>
    </row>
    <row r="255" spans="1:12" s="97" customFormat="1" ht="15.75" customHeight="1">
      <c r="A255" s="32">
        <v>22</v>
      </c>
      <c r="B255" s="33">
        <v>7</v>
      </c>
      <c r="C255" s="34">
        <v>4</v>
      </c>
      <c r="D255" s="34">
        <v>3</v>
      </c>
      <c r="E255" s="35">
        <v>57</v>
      </c>
      <c r="F255" s="33">
        <v>8</v>
      </c>
      <c r="G255" s="34">
        <v>4</v>
      </c>
      <c r="H255" s="34">
        <v>4</v>
      </c>
      <c r="I255" s="35">
        <v>92</v>
      </c>
      <c r="J255" s="33">
        <v>5</v>
      </c>
      <c r="K255" s="34">
        <v>2</v>
      </c>
      <c r="L255" s="34">
        <v>3</v>
      </c>
    </row>
    <row r="256" spans="1:12" s="97" customFormat="1" ht="15.75" customHeight="1">
      <c r="A256" s="32">
        <v>23</v>
      </c>
      <c r="B256" s="33">
        <v>8</v>
      </c>
      <c r="C256" s="34">
        <v>6</v>
      </c>
      <c r="D256" s="34">
        <v>2</v>
      </c>
      <c r="E256" s="35">
        <v>58</v>
      </c>
      <c r="F256" s="33">
        <v>8</v>
      </c>
      <c r="G256" s="34">
        <v>5</v>
      </c>
      <c r="H256" s="34">
        <v>3</v>
      </c>
      <c r="I256" s="35">
        <v>93</v>
      </c>
      <c r="J256" s="33">
        <v>2</v>
      </c>
      <c r="K256" s="34">
        <v>0</v>
      </c>
      <c r="L256" s="34">
        <v>2</v>
      </c>
    </row>
    <row r="257" spans="1:13" s="97" customFormat="1" ht="18" customHeight="1">
      <c r="A257" s="40">
        <v>24</v>
      </c>
      <c r="B257" s="44">
        <v>5</v>
      </c>
      <c r="C257" s="42">
        <v>2</v>
      </c>
      <c r="D257" s="42">
        <v>3</v>
      </c>
      <c r="E257" s="43">
        <v>59</v>
      </c>
      <c r="F257" s="44">
        <v>18</v>
      </c>
      <c r="G257" s="42">
        <v>9</v>
      </c>
      <c r="H257" s="42">
        <v>9</v>
      </c>
      <c r="I257" s="43">
        <v>94</v>
      </c>
      <c r="J257" s="44">
        <v>0</v>
      </c>
      <c r="K257" s="42">
        <v>0</v>
      </c>
      <c r="L257" s="42">
        <v>0</v>
      </c>
    </row>
    <row r="258" spans="1:13" s="31" customFormat="1" ht="25.5" customHeight="1">
      <c r="A258" s="23" t="s">
        <v>32</v>
      </c>
      <c r="B258" s="24">
        <v>26</v>
      </c>
      <c r="C258" s="24">
        <v>15</v>
      </c>
      <c r="D258" s="24">
        <v>11</v>
      </c>
      <c r="E258" s="25" t="s">
        <v>33</v>
      </c>
      <c r="F258" s="24">
        <v>45</v>
      </c>
      <c r="G258" s="24">
        <v>22</v>
      </c>
      <c r="H258" s="24">
        <v>23</v>
      </c>
      <c r="I258" s="64" t="s">
        <v>34</v>
      </c>
      <c r="J258" s="24">
        <v>3</v>
      </c>
      <c r="K258" s="24">
        <v>0</v>
      </c>
      <c r="L258" s="24">
        <v>3</v>
      </c>
    </row>
    <row r="259" spans="1:13" s="97" customFormat="1" ht="15.75" customHeight="1">
      <c r="A259" s="32">
        <v>25</v>
      </c>
      <c r="B259" s="33">
        <v>8</v>
      </c>
      <c r="C259" s="34">
        <v>3</v>
      </c>
      <c r="D259" s="34">
        <v>5</v>
      </c>
      <c r="E259" s="35">
        <v>60</v>
      </c>
      <c r="F259" s="33">
        <v>10</v>
      </c>
      <c r="G259" s="34">
        <v>5</v>
      </c>
      <c r="H259" s="34">
        <v>5</v>
      </c>
      <c r="I259" s="35">
        <v>95</v>
      </c>
      <c r="J259" s="33">
        <v>0</v>
      </c>
      <c r="K259" s="34">
        <v>0</v>
      </c>
      <c r="L259" s="34">
        <v>0</v>
      </c>
    </row>
    <row r="260" spans="1:13" s="97" customFormat="1" ht="15.75" customHeight="1">
      <c r="A260" s="32">
        <v>26</v>
      </c>
      <c r="B260" s="33">
        <v>7</v>
      </c>
      <c r="C260" s="34">
        <v>5</v>
      </c>
      <c r="D260" s="34">
        <v>2</v>
      </c>
      <c r="E260" s="35">
        <v>61</v>
      </c>
      <c r="F260" s="33">
        <v>10</v>
      </c>
      <c r="G260" s="34">
        <v>8</v>
      </c>
      <c r="H260" s="34">
        <v>2</v>
      </c>
      <c r="I260" s="35">
        <v>96</v>
      </c>
      <c r="J260" s="33">
        <v>0</v>
      </c>
      <c r="K260" s="34">
        <v>0</v>
      </c>
      <c r="L260" s="34">
        <v>0</v>
      </c>
    </row>
    <row r="261" spans="1:13" s="97" customFormat="1" ht="15.75" customHeight="1">
      <c r="A261" s="32">
        <v>27</v>
      </c>
      <c r="B261" s="33">
        <v>4</v>
      </c>
      <c r="C261" s="34">
        <v>3</v>
      </c>
      <c r="D261" s="34">
        <v>1</v>
      </c>
      <c r="E261" s="35">
        <v>62</v>
      </c>
      <c r="F261" s="33">
        <v>11</v>
      </c>
      <c r="G261" s="34">
        <v>5</v>
      </c>
      <c r="H261" s="34">
        <v>6</v>
      </c>
      <c r="I261" s="35">
        <v>97</v>
      </c>
      <c r="J261" s="33">
        <v>0</v>
      </c>
      <c r="K261" s="34">
        <v>0</v>
      </c>
      <c r="L261" s="34">
        <v>0</v>
      </c>
    </row>
    <row r="262" spans="1:13" s="97" customFormat="1" ht="15.75" customHeight="1">
      <c r="A262" s="32">
        <v>28</v>
      </c>
      <c r="B262" s="33">
        <v>4</v>
      </c>
      <c r="C262" s="34">
        <v>3</v>
      </c>
      <c r="D262" s="34">
        <v>1</v>
      </c>
      <c r="E262" s="35">
        <v>63</v>
      </c>
      <c r="F262" s="33">
        <v>4</v>
      </c>
      <c r="G262" s="34">
        <v>1</v>
      </c>
      <c r="H262" s="34">
        <v>3</v>
      </c>
      <c r="I262" s="35">
        <v>98</v>
      </c>
      <c r="J262" s="33">
        <v>2</v>
      </c>
      <c r="K262" s="34">
        <v>0</v>
      </c>
      <c r="L262" s="34">
        <v>2</v>
      </c>
    </row>
    <row r="263" spans="1:13" s="97" customFormat="1" ht="18" customHeight="1">
      <c r="A263" s="40">
        <v>29</v>
      </c>
      <c r="B263" s="44">
        <v>3</v>
      </c>
      <c r="C263" s="42">
        <v>1</v>
      </c>
      <c r="D263" s="42">
        <v>2</v>
      </c>
      <c r="E263" s="43">
        <v>64</v>
      </c>
      <c r="F263" s="44">
        <v>10</v>
      </c>
      <c r="G263" s="42">
        <v>3</v>
      </c>
      <c r="H263" s="42">
        <v>7</v>
      </c>
      <c r="I263" s="35">
        <v>99</v>
      </c>
      <c r="J263" s="33">
        <v>0</v>
      </c>
      <c r="K263" s="34">
        <v>0</v>
      </c>
      <c r="L263" s="34">
        <v>0</v>
      </c>
    </row>
    <row r="264" spans="1:13" s="31" customFormat="1" ht="25.5" customHeight="1">
      <c r="A264" s="23" t="s">
        <v>35</v>
      </c>
      <c r="B264" s="24">
        <v>34</v>
      </c>
      <c r="C264" s="24">
        <v>20</v>
      </c>
      <c r="D264" s="24">
        <v>14</v>
      </c>
      <c r="E264" s="25" t="s">
        <v>36</v>
      </c>
      <c r="F264" s="24">
        <v>44</v>
      </c>
      <c r="G264" s="24">
        <v>23</v>
      </c>
      <c r="H264" s="24">
        <v>21</v>
      </c>
      <c r="I264" s="68">
        <v>100</v>
      </c>
      <c r="J264" s="69">
        <v>0</v>
      </c>
      <c r="K264" s="70">
        <v>0</v>
      </c>
      <c r="L264" s="70">
        <v>0</v>
      </c>
    </row>
    <row r="265" spans="1:13" s="97" customFormat="1" ht="15.75" customHeight="1">
      <c r="A265" s="32">
        <v>30</v>
      </c>
      <c r="B265" s="33">
        <v>6</v>
      </c>
      <c r="C265" s="34">
        <v>3</v>
      </c>
      <c r="D265" s="34">
        <v>3</v>
      </c>
      <c r="E265" s="35">
        <v>65</v>
      </c>
      <c r="F265" s="33">
        <v>8</v>
      </c>
      <c r="G265" s="34">
        <v>5</v>
      </c>
      <c r="H265" s="34">
        <v>3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7</v>
      </c>
      <c r="C266" s="34">
        <v>4</v>
      </c>
      <c r="D266" s="34">
        <v>3</v>
      </c>
      <c r="E266" s="35">
        <v>66</v>
      </c>
      <c r="F266" s="33">
        <v>7</v>
      </c>
      <c r="G266" s="34">
        <v>4</v>
      </c>
      <c r="H266" s="34">
        <v>3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11</v>
      </c>
      <c r="C267" s="34">
        <v>5</v>
      </c>
      <c r="D267" s="34">
        <v>6</v>
      </c>
      <c r="E267" s="35">
        <v>67</v>
      </c>
      <c r="F267" s="33">
        <v>10</v>
      </c>
      <c r="G267" s="34">
        <v>7</v>
      </c>
      <c r="H267" s="34">
        <v>3</v>
      </c>
      <c r="I267" s="35">
        <v>103</v>
      </c>
      <c r="J267" s="33">
        <v>1</v>
      </c>
      <c r="K267" s="34">
        <v>0</v>
      </c>
      <c r="L267" s="34">
        <v>1</v>
      </c>
    </row>
    <row r="268" spans="1:13" s="97" customFormat="1" ht="15.75" customHeight="1">
      <c r="A268" s="32">
        <v>33</v>
      </c>
      <c r="B268" s="33">
        <v>7</v>
      </c>
      <c r="C268" s="34">
        <v>5</v>
      </c>
      <c r="D268" s="34">
        <v>2</v>
      </c>
      <c r="E268" s="35">
        <v>68</v>
      </c>
      <c r="F268" s="33">
        <v>10</v>
      </c>
      <c r="G268" s="34">
        <v>5</v>
      </c>
      <c r="H268" s="34">
        <v>5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3</v>
      </c>
      <c r="C269" s="34">
        <v>3</v>
      </c>
      <c r="D269" s="34">
        <v>0</v>
      </c>
      <c r="E269" s="35">
        <v>69</v>
      </c>
      <c r="F269" s="33">
        <v>9</v>
      </c>
      <c r="G269" s="34">
        <v>2</v>
      </c>
      <c r="H269" s="34">
        <v>7</v>
      </c>
      <c r="I269" s="75" t="s">
        <v>8</v>
      </c>
      <c r="J269" s="69">
        <v>624</v>
      </c>
      <c r="K269" s="69">
        <v>315</v>
      </c>
      <c r="L269" s="69">
        <v>309</v>
      </c>
    </row>
    <row r="270" spans="1:13" s="106" customFormat="1" ht="24" customHeight="1" thickTop="1" thickBot="1">
      <c r="A270" s="81" t="s">
        <v>38</v>
      </c>
      <c r="B270" s="82">
        <v>37</v>
      </c>
      <c r="C270" s="83">
        <v>17</v>
      </c>
      <c r="D270" s="83">
        <v>20</v>
      </c>
      <c r="E270" s="84" t="s">
        <v>39</v>
      </c>
      <c r="F270" s="83">
        <v>364</v>
      </c>
      <c r="G270" s="83">
        <v>199</v>
      </c>
      <c r="H270" s="83">
        <v>165</v>
      </c>
      <c r="I270" s="85" t="s">
        <v>40</v>
      </c>
      <c r="J270" s="83">
        <v>223</v>
      </c>
      <c r="K270" s="83">
        <v>99</v>
      </c>
      <c r="L270" s="83">
        <v>124</v>
      </c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168</v>
      </c>
      <c r="L271" s="9"/>
      <c r="M271" s="97" t="s">
        <v>321</v>
      </c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28</v>
      </c>
      <c r="C273" s="24">
        <v>13</v>
      </c>
      <c r="D273" s="24">
        <v>15</v>
      </c>
      <c r="E273" s="25" t="s">
        <v>10</v>
      </c>
      <c r="F273" s="24">
        <v>59</v>
      </c>
      <c r="G273" s="24">
        <v>27</v>
      </c>
      <c r="H273" s="24">
        <v>32</v>
      </c>
      <c r="I273" s="25" t="s">
        <v>11</v>
      </c>
      <c r="J273" s="24">
        <v>42</v>
      </c>
      <c r="K273" s="24">
        <v>20</v>
      </c>
      <c r="L273" s="24">
        <v>22</v>
      </c>
    </row>
    <row r="274" spans="1:12" s="97" customFormat="1" ht="15.75" customHeight="1">
      <c r="A274" s="32">
        <v>0</v>
      </c>
      <c r="B274" s="33">
        <v>7</v>
      </c>
      <c r="C274" s="34">
        <v>5</v>
      </c>
      <c r="D274" s="34">
        <v>2</v>
      </c>
      <c r="E274" s="35">
        <v>35</v>
      </c>
      <c r="F274" s="33">
        <v>9</v>
      </c>
      <c r="G274" s="34">
        <v>5</v>
      </c>
      <c r="H274" s="34">
        <v>4</v>
      </c>
      <c r="I274" s="35">
        <v>70</v>
      </c>
      <c r="J274" s="33">
        <v>10</v>
      </c>
      <c r="K274" s="34">
        <v>5</v>
      </c>
      <c r="L274" s="34">
        <v>5</v>
      </c>
    </row>
    <row r="275" spans="1:12" s="97" customFormat="1" ht="15.75" customHeight="1">
      <c r="A275" s="32">
        <v>1</v>
      </c>
      <c r="B275" s="33">
        <v>5</v>
      </c>
      <c r="C275" s="34">
        <v>1</v>
      </c>
      <c r="D275" s="34">
        <v>4</v>
      </c>
      <c r="E275" s="35">
        <v>36</v>
      </c>
      <c r="F275" s="33">
        <v>11</v>
      </c>
      <c r="G275" s="34">
        <v>7</v>
      </c>
      <c r="H275" s="34">
        <v>4</v>
      </c>
      <c r="I275" s="35">
        <v>71</v>
      </c>
      <c r="J275" s="33">
        <v>2</v>
      </c>
      <c r="K275" s="34">
        <v>2</v>
      </c>
      <c r="L275" s="34">
        <v>0</v>
      </c>
    </row>
    <row r="276" spans="1:12" s="97" customFormat="1" ht="15.75" customHeight="1">
      <c r="A276" s="32">
        <v>2</v>
      </c>
      <c r="B276" s="33">
        <v>5</v>
      </c>
      <c r="C276" s="34">
        <v>2</v>
      </c>
      <c r="D276" s="34">
        <v>3</v>
      </c>
      <c r="E276" s="35">
        <v>37</v>
      </c>
      <c r="F276" s="33">
        <v>11</v>
      </c>
      <c r="G276" s="34">
        <v>6</v>
      </c>
      <c r="H276" s="34">
        <v>5</v>
      </c>
      <c r="I276" s="35">
        <v>72</v>
      </c>
      <c r="J276" s="33">
        <v>8</v>
      </c>
      <c r="K276" s="34">
        <v>2</v>
      </c>
      <c r="L276" s="34">
        <v>6</v>
      </c>
    </row>
    <row r="277" spans="1:12" s="97" customFormat="1" ht="15.75" customHeight="1">
      <c r="A277" s="32">
        <v>3</v>
      </c>
      <c r="B277" s="33">
        <v>6</v>
      </c>
      <c r="C277" s="34">
        <v>3</v>
      </c>
      <c r="D277" s="34">
        <v>3</v>
      </c>
      <c r="E277" s="35">
        <v>38</v>
      </c>
      <c r="F277" s="33">
        <v>16</v>
      </c>
      <c r="G277" s="34">
        <v>4</v>
      </c>
      <c r="H277" s="34">
        <v>12</v>
      </c>
      <c r="I277" s="35">
        <v>73</v>
      </c>
      <c r="J277" s="33">
        <v>16</v>
      </c>
      <c r="K277" s="34">
        <v>6</v>
      </c>
      <c r="L277" s="34">
        <v>10</v>
      </c>
    </row>
    <row r="278" spans="1:12" s="97" customFormat="1" ht="18" customHeight="1">
      <c r="A278" s="40">
        <v>4</v>
      </c>
      <c r="B278" s="41">
        <v>5</v>
      </c>
      <c r="C278" s="42">
        <v>2</v>
      </c>
      <c r="D278" s="42">
        <v>3</v>
      </c>
      <c r="E278" s="43">
        <v>39</v>
      </c>
      <c r="F278" s="44">
        <v>12</v>
      </c>
      <c r="G278" s="42">
        <v>5</v>
      </c>
      <c r="H278" s="42">
        <v>7</v>
      </c>
      <c r="I278" s="43">
        <v>74</v>
      </c>
      <c r="J278" s="44">
        <v>6</v>
      </c>
      <c r="K278" s="42">
        <v>5</v>
      </c>
      <c r="L278" s="42">
        <v>1</v>
      </c>
    </row>
    <row r="279" spans="1:12" s="31" customFormat="1" ht="25.5" customHeight="1">
      <c r="A279" s="23" t="s">
        <v>13</v>
      </c>
      <c r="B279" s="24">
        <v>45</v>
      </c>
      <c r="C279" s="24">
        <v>21</v>
      </c>
      <c r="D279" s="24">
        <v>24</v>
      </c>
      <c r="E279" s="25" t="s">
        <v>14</v>
      </c>
      <c r="F279" s="24">
        <v>68</v>
      </c>
      <c r="G279" s="24">
        <v>32</v>
      </c>
      <c r="H279" s="24">
        <v>36</v>
      </c>
      <c r="I279" s="25" t="s">
        <v>15</v>
      </c>
      <c r="J279" s="24">
        <v>47</v>
      </c>
      <c r="K279" s="24">
        <v>19</v>
      </c>
      <c r="L279" s="24">
        <v>28</v>
      </c>
    </row>
    <row r="280" spans="1:12" s="97" customFormat="1" ht="15.75" customHeight="1">
      <c r="A280" s="32">
        <v>5</v>
      </c>
      <c r="B280" s="33">
        <v>9</v>
      </c>
      <c r="C280" s="34">
        <v>8</v>
      </c>
      <c r="D280" s="34">
        <v>1</v>
      </c>
      <c r="E280" s="35">
        <v>40</v>
      </c>
      <c r="F280" s="33">
        <v>13</v>
      </c>
      <c r="G280" s="34">
        <v>4</v>
      </c>
      <c r="H280" s="34">
        <v>9</v>
      </c>
      <c r="I280" s="35">
        <v>75</v>
      </c>
      <c r="J280" s="33">
        <v>15</v>
      </c>
      <c r="K280" s="34">
        <v>6</v>
      </c>
      <c r="L280" s="34">
        <v>9</v>
      </c>
    </row>
    <row r="281" spans="1:12" s="97" customFormat="1" ht="15.75" customHeight="1">
      <c r="A281" s="32">
        <v>6</v>
      </c>
      <c r="B281" s="33">
        <v>4</v>
      </c>
      <c r="C281" s="34">
        <v>2</v>
      </c>
      <c r="D281" s="34">
        <v>2</v>
      </c>
      <c r="E281" s="35">
        <v>41</v>
      </c>
      <c r="F281" s="33">
        <v>16</v>
      </c>
      <c r="G281" s="34">
        <v>9</v>
      </c>
      <c r="H281" s="34">
        <v>7</v>
      </c>
      <c r="I281" s="35">
        <v>76</v>
      </c>
      <c r="J281" s="33">
        <v>12</v>
      </c>
      <c r="K281" s="34">
        <v>3</v>
      </c>
      <c r="L281" s="34">
        <v>9</v>
      </c>
    </row>
    <row r="282" spans="1:12" s="97" customFormat="1" ht="15.75" customHeight="1">
      <c r="A282" s="32">
        <v>7</v>
      </c>
      <c r="B282" s="33">
        <v>11</v>
      </c>
      <c r="C282" s="34">
        <v>5</v>
      </c>
      <c r="D282" s="34">
        <v>6</v>
      </c>
      <c r="E282" s="35">
        <v>42</v>
      </c>
      <c r="F282" s="33">
        <v>14</v>
      </c>
      <c r="G282" s="34">
        <v>6</v>
      </c>
      <c r="H282" s="34">
        <v>8</v>
      </c>
      <c r="I282" s="35">
        <v>77</v>
      </c>
      <c r="J282" s="33">
        <v>11</v>
      </c>
      <c r="K282" s="34">
        <v>6</v>
      </c>
      <c r="L282" s="34">
        <v>5</v>
      </c>
    </row>
    <row r="283" spans="1:12" s="97" customFormat="1" ht="15.75" customHeight="1">
      <c r="A283" s="32">
        <v>8</v>
      </c>
      <c r="B283" s="33">
        <v>13</v>
      </c>
      <c r="C283" s="34">
        <v>2</v>
      </c>
      <c r="D283" s="34">
        <v>11</v>
      </c>
      <c r="E283" s="35">
        <v>43</v>
      </c>
      <c r="F283" s="33">
        <v>14</v>
      </c>
      <c r="G283" s="34">
        <v>8</v>
      </c>
      <c r="H283" s="34">
        <v>6</v>
      </c>
      <c r="I283" s="35">
        <v>78</v>
      </c>
      <c r="J283" s="33">
        <v>5</v>
      </c>
      <c r="K283" s="34">
        <v>3</v>
      </c>
      <c r="L283" s="34">
        <v>2</v>
      </c>
    </row>
    <row r="284" spans="1:12" s="97" customFormat="1" ht="18" customHeight="1">
      <c r="A284" s="40">
        <v>9</v>
      </c>
      <c r="B284" s="44">
        <v>8</v>
      </c>
      <c r="C284" s="42">
        <v>4</v>
      </c>
      <c r="D284" s="42">
        <v>4</v>
      </c>
      <c r="E284" s="43">
        <v>44</v>
      </c>
      <c r="F284" s="44">
        <v>11</v>
      </c>
      <c r="G284" s="42">
        <v>5</v>
      </c>
      <c r="H284" s="42">
        <v>6</v>
      </c>
      <c r="I284" s="43">
        <v>79</v>
      </c>
      <c r="J284" s="44">
        <v>4</v>
      </c>
      <c r="K284" s="42">
        <v>1</v>
      </c>
      <c r="L284" s="42">
        <v>3</v>
      </c>
    </row>
    <row r="285" spans="1:12" s="31" customFormat="1" ht="25.5" customHeight="1">
      <c r="A285" s="23" t="s">
        <v>23</v>
      </c>
      <c r="B285" s="24">
        <v>43</v>
      </c>
      <c r="C285" s="24">
        <v>22</v>
      </c>
      <c r="D285" s="24">
        <v>21</v>
      </c>
      <c r="E285" s="25" t="s">
        <v>24</v>
      </c>
      <c r="F285" s="24">
        <v>58</v>
      </c>
      <c r="G285" s="24">
        <v>31</v>
      </c>
      <c r="H285" s="24">
        <v>27</v>
      </c>
      <c r="I285" s="25" t="s">
        <v>25</v>
      </c>
      <c r="J285" s="24">
        <v>42</v>
      </c>
      <c r="K285" s="24">
        <v>17</v>
      </c>
      <c r="L285" s="24">
        <v>25</v>
      </c>
    </row>
    <row r="286" spans="1:12" s="97" customFormat="1" ht="15.75" customHeight="1">
      <c r="A286" s="32">
        <v>10</v>
      </c>
      <c r="B286" s="33">
        <v>7</v>
      </c>
      <c r="C286" s="34">
        <v>3</v>
      </c>
      <c r="D286" s="34">
        <v>4</v>
      </c>
      <c r="E286" s="35">
        <v>45</v>
      </c>
      <c r="F286" s="33">
        <v>9</v>
      </c>
      <c r="G286" s="34">
        <v>6</v>
      </c>
      <c r="H286" s="34">
        <v>3</v>
      </c>
      <c r="I286" s="35">
        <v>80</v>
      </c>
      <c r="J286" s="33">
        <v>8</v>
      </c>
      <c r="K286" s="34">
        <v>3</v>
      </c>
      <c r="L286" s="34">
        <v>5</v>
      </c>
    </row>
    <row r="287" spans="1:12" s="97" customFormat="1" ht="15.75" customHeight="1">
      <c r="A287" s="32">
        <v>11</v>
      </c>
      <c r="B287" s="33">
        <v>9</v>
      </c>
      <c r="C287" s="34">
        <v>4</v>
      </c>
      <c r="D287" s="34">
        <v>5</v>
      </c>
      <c r="E287" s="35">
        <v>46</v>
      </c>
      <c r="F287" s="33">
        <v>11</v>
      </c>
      <c r="G287" s="34">
        <v>5</v>
      </c>
      <c r="H287" s="34">
        <v>6</v>
      </c>
      <c r="I287" s="35">
        <v>81</v>
      </c>
      <c r="J287" s="33">
        <v>14</v>
      </c>
      <c r="K287" s="34">
        <v>7</v>
      </c>
      <c r="L287" s="34">
        <v>7</v>
      </c>
    </row>
    <row r="288" spans="1:12" s="97" customFormat="1" ht="15.75" customHeight="1">
      <c r="A288" s="32">
        <v>12</v>
      </c>
      <c r="B288" s="33">
        <v>11</v>
      </c>
      <c r="C288" s="34">
        <v>7</v>
      </c>
      <c r="D288" s="34">
        <v>4</v>
      </c>
      <c r="E288" s="35">
        <v>47</v>
      </c>
      <c r="F288" s="33">
        <v>15</v>
      </c>
      <c r="G288" s="34">
        <v>10</v>
      </c>
      <c r="H288" s="34">
        <v>5</v>
      </c>
      <c r="I288" s="35">
        <v>82</v>
      </c>
      <c r="J288" s="33">
        <v>9</v>
      </c>
      <c r="K288" s="34">
        <v>2</v>
      </c>
      <c r="L288" s="34">
        <v>7</v>
      </c>
    </row>
    <row r="289" spans="1:12" s="97" customFormat="1" ht="15.75" customHeight="1">
      <c r="A289" s="32">
        <v>13</v>
      </c>
      <c r="B289" s="33">
        <v>4</v>
      </c>
      <c r="C289" s="34">
        <v>2</v>
      </c>
      <c r="D289" s="34">
        <v>2</v>
      </c>
      <c r="E289" s="35">
        <v>48</v>
      </c>
      <c r="F289" s="33">
        <v>11</v>
      </c>
      <c r="G289" s="34">
        <v>5</v>
      </c>
      <c r="H289" s="34">
        <v>6</v>
      </c>
      <c r="I289" s="35">
        <v>83</v>
      </c>
      <c r="J289" s="33">
        <v>5</v>
      </c>
      <c r="K289" s="34">
        <v>2</v>
      </c>
      <c r="L289" s="34">
        <v>3</v>
      </c>
    </row>
    <row r="290" spans="1:12" s="97" customFormat="1" ht="18" customHeight="1">
      <c r="A290" s="40">
        <v>14</v>
      </c>
      <c r="B290" s="44">
        <v>12</v>
      </c>
      <c r="C290" s="42">
        <v>6</v>
      </c>
      <c r="D290" s="42">
        <v>6</v>
      </c>
      <c r="E290" s="43">
        <v>49</v>
      </c>
      <c r="F290" s="44">
        <v>12</v>
      </c>
      <c r="G290" s="42">
        <v>5</v>
      </c>
      <c r="H290" s="42">
        <v>7</v>
      </c>
      <c r="I290" s="43">
        <v>84</v>
      </c>
      <c r="J290" s="44">
        <v>6</v>
      </c>
      <c r="K290" s="42">
        <v>3</v>
      </c>
      <c r="L290" s="42">
        <v>3</v>
      </c>
    </row>
    <row r="291" spans="1:12" s="31" customFormat="1" ht="25.5" customHeight="1">
      <c r="A291" s="23" t="s">
        <v>26</v>
      </c>
      <c r="B291" s="24">
        <v>26</v>
      </c>
      <c r="C291" s="24">
        <v>10</v>
      </c>
      <c r="D291" s="24">
        <v>16</v>
      </c>
      <c r="E291" s="25" t="s">
        <v>27</v>
      </c>
      <c r="F291" s="24">
        <v>57</v>
      </c>
      <c r="G291" s="24">
        <v>28</v>
      </c>
      <c r="H291" s="24">
        <v>29</v>
      </c>
      <c r="I291" s="25" t="s">
        <v>28</v>
      </c>
      <c r="J291" s="24">
        <v>32</v>
      </c>
      <c r="K291" s="24">
        <v>14</v>
      </c>
      <c r="L291" s="24">
        <v>18</v>
      </c>
    </row>
    <row r="292" spans="1:12" s="97" customFormat="1" ht="15.75" customHeight="1">
      <c r="A292" s="32">
        <v>15</v>
      </c>
      <c r="B292" s="33">
        <v>9</v>
      </c>
      <c r="C292" s="34">
        <v>4</v>
      </c>
      <c r="D292" s="34">
        <v>5</v>
      </c>
      <c r="E292" s="35">
        <v>50</v>
      </c>
      <c r="F292" s="33">
        <v>12</v>
      </c>
      <c r="G292" s="34">
        <v>4</v>
      </c>
      <c r="H292" s="34">
        <v>8</v>
      </c>
      <c r="I292" s="35">
        <v>85</v>
      </c>
      <c r="J292" s="33">
        <v>10</v>
      </c>
      <c r="K292" s="34">
        <v>2</v>
      </c>
      <c r="L292" s="34">
        <v>8</v>
      </c>
    </row>
    <row r="293" spans="1:12" s="97" customFormat="1" ht="15.75" customHeight="1">
      <c r="A293" s="32">
        <v>16</v>
      </c>
      <c r="B293" s="33">
        <v>3</v>
      </c>
      <c r="C293" s="34">
        <v>3</v>
      </c>
      <c r="D293" s="34">
        <v>0</v>
      </c>
      <c r="E293" s="35">
        <v>51</v>
      </c>
      <c r="F293" s="33">
        <v>9</v>
      </c>
      <c r="G293" s="34">
        <v>4</v>
      </c>
      <c r="H293" s="34">
        <v>5</v>
      </c>
      <c r="I293" s="35">
        <v>86</v>
      </c>
      <c r="J293" s="33">
        <v>5</v>
      </c>
      <c r="K293" s="34">
        <v>5</v>
      </c>
      <c r="L293" s="34">
        <v>0</v>
      </c>
    </row>
    <row r="294" spans="1:12" s="97" customFormat="1" ht="15.75" customHeight="1">
      <c r="A294" s="32">
        <v>17</v>
      </c>
      <c r="B294" s="33">
        <v>4</v>
      </c>
      <c r="C294" s="34">
        <v>0</v>
      </c>
      <c r="D294" s="34">
        <v>4</v>
      </c>
      <c r="E294" s="35">
        <v>52</v>
      </c>
      <c r="F294" s="33">
        <v>10</v>
      </c>
      <c r="G294" s="34">
        <v>7</v>
      </c>
      <c r="H294" s="34">
        <v>3</v>
      </c>
      <c r="I294" s="35">
        <v>87</v>
      </c>
      <c r="J294" s="33">
        <v>4</v>
      </c>
      <c r="K294" s="34">
        <v>0</v>
      </c>
      <c r="L294" s="34">
        <v>4</v>
      </c>
    </row>
    <row r="295" spans="1:12" s="97" customFormat="1" ht="15.75" customHeight="1">
      <c r="A295" s="32">
        <v>18</v>
      </c>
      <c r="B295" s="33">
        <v>7</v>
      </c>
      <c r="C295" s="34">
        <v>3</v>
      </c>
      <c r="D295" s="34">
        <v>4</v>
      </c>
      <c r="E295" s="35">
        <v>53</v>
      </c>
      <c r="F295" s="33">
        <v>16</v>
      </c>
      <c r="G295" s="34">
        <v>7</v>
      </c>
      <c r="H295" s="34">
        <v>9</v>
      </c>
      <c r="I295" s="35">
        <v>88</v>
      </c>
      <c r="J295" s="33">
        <v>8</v>
      </c>
      <c r="K295" s="34">
        <v>5</v>
      </c>
      <c r="L295" s="34">
        <v>3</v>
      </c>
    </row>
    <row r="296" spans="1:12" s="97" customFormat="1" ht="18" customHeight="1">
      <c r="A296" s="40">
        <v>19</v>
      </c>
      <c r="B296" s="44">
        <v>3</v>
      </c>
      <c r="C296" s="42">
        <v>0</v>
      </c>
      <c r="D296" s="42">
        <v>3</v>
      </c>
      <c r="E296" s="43">
        <v>54</v>
      </c>
      <c r="F296" s="44">
        <v>10</v>
      </c>
      <c r="G296" s="42">
        <v>6</v>
      </c>
      <c r="H296" s="42">
        <v>4</v>
      </c>
      <c r="I296" s="43">
        <v>89</v>
      </c>
      <c r="J296" s="44">
        <v>5</v>
      </c>
      <c r="K296" s="42">
        <v>2</v>
      </c>
      <c r="L296" s="42">
        <v>3</v>
      </c>
    </row>
    <row r="297" spans="1:12" s="31" customFormat="1" ht="25.5" customHeight="1">
      <c r="A297" s="23" t="s">
        <v>29</v>
      </c>
      <c r="B297" s="24">
        <v>26</v>
      </c>
      <c r="C297" s="24">
        <v>15</v>
      </c>
      <c r="D297" s="24">
        <v>11</v>
      </c>
      <c r="E297" s="25" t="s">
        <v>30</v>
      </c>
      <c r="F297" s="24">
        <v>67</v>
      </c>
      <c r="G297" s="24">
        <v>32</v>
      </c>
      <c r="H297" s="24">
        <v>35</v>
      </c>
      <c r="I297" s="25" t="s">
        <v>31</v>
      </c>
      <c r="J297" s="24">
        <v>8</v>
      </c>
      <c r="K297" s="24">
        <v>4</v>
      </c>
      <c r="L297" s="24">
        <v>4</v>
      </c>
    </row>
    <row r="298" spans="1:12" s="97" customFormat="1" ht="15.75" customHeight="1">
      <c r="A298" s="32">
        <v>20</v>
      </c>
      <c r="B298" s="33">
        <v>5</v>
      </c>
      <c r="C298" s="34">
        <v>3</v>
      </c>
      <c r="D298" s="34">
        <v>2</v>
      </c>
      <c r="E298" s="35">
        <v>55</v>
      </c>
      <c r="F298" s="33">
        <v>20</v>
      </c>
      <c r="G298" s="34">
        <v>9</v>
      </c>
      <c r="H298" s="34">
        <v>11</v>
      </c>
      <c r="I298" s="35">
        <v>90</v>
      </c>
      <c r="J298" s="33">
        <v>3</v>
      </c>
      <c r="K298" s="34">
        <v>1</v>
      </c>
      <c r="L298" s="34">
        <v>2</v>
      </c>
    </row>
    <row r="299" spans="1:12" s="97" customFormat="1" ht="15.75" customHeight="1">
      <c r="A299" s="32">
        <v>21</v>
      </c>
      <c r="B299" s="33">
        <v>3</v>
      </c>
      <c r="C299" s="34">
        <v>0</v>
      </c>
      <c r="D299" s="34">
        <v>3</v>
      </c>
      <c r="E299" s="35">
        <v>56</v>
      </c>
      <c r="F299" s="33">
        <v>11</v>
      </c>
      <c r="G299" s="34">
        <v>8</v>
      </c>
      <c r="H299" s="34">
        <v>3</v>
      </c>
      <c r="I299" s="35">
        <v>91</v>
      </c>
      <c r="J299" s="33">
        <v>2</v>
      </c>
      <c r="K299" s="34">
        <v>1</v>
      </c>
      <c r="L299" s="34">
        <v>1</v>
      </c>
    </row>
    <row r="300" spans="1:12" s="97" customFormat="1" ht="15.75" customHeight="1">
      <c r="A300" s="32">
        <v>22</v>
      </c>
      <c r="B300" s="33">
        <v>8</v>
      </c>
      <c r="C300" s="34">
        <v>5</v>
      </c>
      <c r="D300" s="34">
        <v>3</v>
      </c>
      <c r="E300" s="35">
        <v>57</v>
      </c>
      <c r="F300" s="33">
        <v>11</v>
      </c>
      <c r="G300" s="34">
        <v>4</v>
      </c>
      <c r="H300" s="34">
        <v>7</v>
      </c>
      <c r="I300" s="35">
        <v>92</v>
      </c>
      <c r="J300" s="33">
        <v>3</v>
      </c>
      <c r="K300" s="34">
        <v>2</v>
      </c>
      <c r="L300" s="34">
        <v>1</v>
      </c>
    </row>
    <row r="301" spans="1:12" s="97" customFormat="1" ht="15.75" customHeight="1">
      <c r="A301" s="32">
        <v>23</v>
      </c>
      <c r="B301" s="33">
        <v>2</v>
      </c>
      <c r="C301" s="34">
        <v>2</v>
      </c>
      <c r="D301" s="34">
        <v>0</v>
      </c>
      <c r="E301" s="35">
        <v>58</v>
      </c>
      <c r="F301" s="33">
        <v>14</v>
      </c>
      <c r="G301" s="34">
        <v>6</v>
      </c>
      <c r="H301" s="34">
        <v>8</v>
      </c>
      <c r="I301" s="35">
        <v>93</v>
      </c>
      <c r="J301" s="33">
        <v>0</v>
      </c>
      <c r="K301" s="34">
        <v>0</v>
      </c>
      <c r="L301" s="34">
        <v>0</v>
      </c>
    </row>
    <row r="302" spans="1:12" s="97" customFormat="1" ht="18" customHeight="1">
      <c r="A302" s="40">
        <v>24</v>
      </c>
      <c r="B302" s="44">
        <v>8</v>
      </c>
      <c r="C302" s="42">
        <v>5</v>
      </c>
      <c r="D302" s="42">
        <v>3</v>
      </c>
      <c r="E302" s="43">
        <v>59</v>
      </c>
      <c r="F302" s="44">
        <v>11</v>
      </c>
      <c r="G302" s="42">
        <v>5</v>
      </c>
      <c r="H302" s="42">
        <v>6</v>
      </c>
      <c r="I302" s="43">
        <v>94</v>
      </c>
      <c r="J302" s="44">
        <v>0</v>
      </c>
      <c r="K302" s="42">
        <v>0</v>
      </c>
      <c r="L302" s="42">
        <v>0</v>
      </c>
    </row>
    <row r="303" spans="1:12" s="31" customFormat="1" ht="25.5" customHeight="1">
      <c r="A303" s="23" t="s">
        <v>32</v>
      </c>
      <c r="B303" s="24">
        <v>52</v>
      </c>
      <c r="C303" s="24">
        <v>26</v>
      </c>
      <c r="D303" s="24">
        <v>26</v>
      </c>
      <c r="E303" s="25" t="s">
        <v>33</v>
      </c>
      <c r="F303" s="24">
        <v>76</v>
      </c>
      <c r="G303" s="24">
        <v>44</v>
      </c>
      <c r="H303" s="24">
        <v>32</v>
      </c>
      <c r="I303" s="64" t="s">
        <v>34</v>
      </c>
      <c r="J303" s="24">
        <v>1</v>
      </c>
      <c r="K303" s="24">
        <v>0</v>
      </c>
      <c r="L303" s="24">
        <v>1</v>
      </c>
    </row>
    <row r="304" spans="1:12" s="97" customFormat="1" ht="15.75" customHeight="1">
      <c r="A304" s="32">
        <v>25</v>
      </c>
      <c r="B304" s="33">
        <v>11</v>
      </c>
      <c r="C304" s="34">
        <v>4</v>
      </c>
      <c r="D304" s="34">
        <v>7</v>
      </c>
      <c r="E304" s="35">
        <v>60</v>
      </c>
      <c r="F304" s="33">
        <v>15</v>
      </c>
      <c r="G304" s="34">
        <v>10</v>
      </c>
      <c r="H304" s="34">
        <v>5</v>
      </c>
      <c r="I304" s="35">
        <v>95</v>
      </c>
      <c r="J304" s="33">
        <v>0</v>
      </c>
      <c r="K304" s="34">
        <v>0</v>
      </c>
      <c r="L304" s="34">
        <v>0</v>
      </c>
    </row>
    <row r="305" spans="1:13" s="97" customFormat="1" ht="15.75" customHeight="1">
      <c r="A305" s="32">
        <v>26</v>
      </c>
      <c r="B305" s="33">
        <v>11</v>
      </c>
      <c r="C305" s="34">
        <v>5</v>
      </c>
      <c r="D305" s="34">
        <v>6</v>
      </c>
      <c r="E305" s="35">
        <v>61</v>
      </c>
      <c r="F305" s="33">
        <v>18</v>
      </c>
      <c r="G305" s="34">
        <v>13</v>
      </c>
      <c r="H305" s="34">
        <v>5</v>
      </c>
      <c r="I305" s="35">
        <v>96</v>
      </c>
      <c r="J305" s="33">
        <v>1</v>
      </c>
      <c r="K305" s="34">
        <v>0</v>
      </c>
      <c r="L305" s="34">
        <v>1</v>
      </c>
    </row>
    <row r="306" spans="1:13" s="97" customFormat="1" ht="15.75" customHeight="1">
      <c r="A306" s="32">
        <v>27</v>
      </c>
      <c r="B306" s="33">
        <v>14</v>
      </c>
      <c r="C306" s="34">
        <v>7</v>
      </c>
      <c r="D306" s="34">
        <v>7</v>
      </c>
      <c r="E306" s="35">
        <v>62</v>
      </c>
      <c r="F306" s="33">
        <v>9</v>
      </c>
      <c r="G306" s="34">
        <v>3</v>
      </c>
      <c r="H306" s="34">
        <v>6</v>
      </c>
      <c r="I306" s="35">
        <v>97</v>
      </c>
      <c r="J306" s="33">
        <v>0</v>
      </c>
      <c r="K306" s="34">
        <v>0</v>
      </c>
      <c r="L306" s="34">
        <v>0</v>
      </c>
    </row>
    <row r="307" spans="1:13" s="97" customFormat="1" ht="15.75" customHeight="1">
      <c r="A307" s="32">
        <v>28</v>
      </c>
      <c r="B307" s="33">
        <v>10</v>
      </c>
      <c r="C307" s="34">
        <v>7</v>
      </c>
      <c r="D307" s="34">
        <v>3</v>
      </c>
      <c r="E307" s="35">
        <v>63</v>
      </c>
      <c r="F307" s="33">
        <v>18</v>
      </c>
      <c r="G307" s="34">
        <v>8</v>
      </c>
      <c r="H307" s="34">
        <v>10</v>
      </c>
      <c r="I307" s="35">
        <v>98</v>
      </c>
      <c r="J307" s="33">
        <v>0</v>
      </c>
      <c r="K307" s="34">
        <v>0</v>
      </c>
      <c r="L307" s="34">
        <v>0</v>
      </c>
    </row>
    <row r="308" spans="1:13" s="97" customFormat="1" ht="18" customHeight="1">
      <c r="A308" s="40">
        <v>29</v>
      </c>
      <c r="B308" s="44">
        <v>6</v>
      </c>
      <c r="C308" s="42">
        <v>3</v>
      </c>
      <c r="D308" s="42">
        <v>3</v>
      </c>
      <c r="E308" s="43">
        <v>64</v>
      </c>
      <c r="F308" s="44">
        <v>16</v>
      </c>
      <c r="G308" s="42">
        <v>10</v>
      </c>
      <c r="H308" s="42">
        <v>6</v>
      </c>
      <c r="I308" s="35">
        <v>99</v>
      </c>
      <c r="J308" s="33">
        <v>0</v>
      </c>
      <c r="K308" s="34">
        <v>0</v>
      </c>
      <c r="L308" s="34">
        <v>0</v>
      </c>
    </row>
    <row r="309" spans="1:13" s="31" customFormat="1" ht="25.5" customHeight="1">
      <c r="A309" s="23" t="s">
        <v>35</v>
      </c>
      <c r="B309" s="24">
        <v>50</v>
      </c>
      <c r="C309" s="24">
        <v>27</v>
      </c>
      <c r="D309" s="24">
        <v>23</v>
      </c>
      <c r="E309" s="25" t="s">
        <v>36</v>
      </c>
      <c r="F309" s="24">
        <v>76</v>
      </c>
      <c r="G309" s="24">
        <v>37</v>
      </c>
      <c r="H309" s="24">
        <v>39</v>
      </c>
      <c r="I309" s="68">
        <v>100</v>
      </c>
      <c r="J309" s="69">
        <v>0</v>
      </c>
      <c r="K309" s="70">
        <v>0</v>
      </c>
      <c r="L309" s="70">
        <v>0</v>
      </c>
    </row>
    <row r="310" spans="1:13" s="97" customFormat="1" ht="15.75" customHeight="1">
      <c r="A310" s="32">
        <v>30</v>
      </c>
      <c r="B310" s="33">
        <v>15</v>
      </c>
      <c r="C310" s="34">
        <v>9</v>
      </c>
      <c r="D310" s="34">
        <v>6</v>
      </c>
      <c r="E310" s="35">
        <v>65</v>
      </c>
      <c r="F310" s="33">
        <v>13</v>
      </c>
      <c r="G310" s="34">
        <v>7</v>
      </c>
      <c r="H310" s="34">
        <v>6</v>
      </c>
      <c r="I310" s="35">
        <v>101</v>
      </c>
      <c r="J310" s="33">
        <v>0</v>
      </c>
      <c r="K310" s="34">
        <v>0</v>
      </c>
      <c r="L310" s="34">
        <v>0</v>
      </c>
    </row>
    <row r="311" spans="1:13" s="97" customFormat="1" ht="15.75" customHeight="1">
      <c r="A311" s="32">
        <v>31</v>
      </c>
      <c r="B311" s="33">
        <v>4</v>
      </c>
      <c r="C311" s="34">
        <v>3</v>
      </c>
      <c r="D311" s="34">
        <v>1</v>
      </c>
      <c r="E311" s="35">
        <v>66</v>
      </c>
      <c r="F311" s="33">
        <v>17</v>
      </c>
      <c r="G311" s="34">
        <v>10</v>
      </c>
      <c r="H311" s="34">
        <v>7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13</v>
      </c>
      <c r="C312" s="34">
        <v>5</v>
      </c>
      <c r="D312" s="34">
        <v>8</v>
      </c>
      <c r="E312" s="35">
        <v>67</v>
      </c>
      <c r="F312" s="33">
        <v>14</v>
      </c>
      <c r="G312" s="34">
        <v>7</v>
      </c>
      <c r="H312" s="34">
        <v>7</v>
      </c>
      <c r="I312" s="35">
        <v>103</v>
      </c>
      <c r="J312" s="33">
        <v>0</v>
      </c>
      <c r="K312" s="34">
        <v>0</v>
      </c>
      <c r="L312" s="34">
        <v>0</v>
      </c>
    </row>
    <row r="313" spans="1:13" s="97" customFormat="1" ht="15.75" customHeight="1">
      <c r="A313" s="32">
        <v>33</v>
      </c>
      <c r="B313" s="33">
        <v>10</v>
      </c>
      <c r="C313" s="34">
        <v>6</v>
      </c>
      <c r="D313" s="34">
        <v>4</v>
      </c>
      <c r="E313" s="35">
        <v>68</v>
      </c>
      <c r="F313" s="33">
        <v>12</v>
      </c>
      <c r="G313" s="34">
        <v>4</v>
      </c>
      <c r="H313" s="34">
        <v>8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8</v>
      </c>
      <c r="C314" s="34">
        <v>4</v>
      </c>
      <c r="D314" s="34">
        <v>4</v>
      </c>
      <c r="E314" s="35">
        <v>69</v>
      </c>
      <c r="F314" s="33">
        <v>20</v>
      </c>
      <c r="G314" s="34">
        <v>9</v>
      </c>
      <c r="H314" s="34">
        <v>11</v>
      </c>
      <c r="I314" s="75" t="s">
        <v>8</v>
      </c>
      <c r="J314" s="69">
        <v>903</v>
      </c>
      <c r="K314" s="69">
        <v>439</v>
      </c>
      <c r="L314" s="69">
        <v>464</v>
      </c>
    </row>
    <row r="315" spans="1:13" s="106" customFormat="1" ht="24" customHeight="1" thickTop="1" thickBot="1">
      <c r="A315" s="81" t="s">
        <v>38</v>
      </c>
      <c r="B315" s="82">
        <v>116</v>
      </c>
      <c r="C315" s="83">
        <v>56</v>
      </c>
      <c r="D315" s="83">
        <v>60</v>
      </c>
      <c r="E315" s="84" t="s">
        <v>39</v>
      </c>
      <c r="F315" s="83">
        <v>539</v>
      </c>
      <c r="G315" s="83">
        <v>272</v>
      </c>
      <c r="H315" s="83">
        <v>267</v>
      </c>
      <c r="I315" s="85" t="s">
        <v>40</v>
      </c>
      <c r="J315" s="83">
        <v>248</v>
      </c>
      <c r="K315" s="83">
        <v>111</v>
      </c>
      <c r="L315" s="83">
        <v>137</v>
      </c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169</v>
      </c>
      <c r="L316" s="9"/>
      <c r="M316" s="97" t="s">
        <v>322</v>
      </c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11</v>
      </c>
      <c r="C318" s="24">
        <v>2</v>
      </c>
      <c r="D318" s="24">
        <v>9</v>
      </c>
      <c r="E318" s="25" t="s">
        <v>10</v>
      </c>
      <c r="F318" s="24">
        <v>30</v>
      </c>
      <c r="G318" s="24">
        <v>13</v>
      </c>
      <c r="H318" s="24">
        <v>17</v>
      </c>
      <c r="I318" s="25" t="s">
        <v>11</v>
      </c>
      <c r="J318" s="24">
        <v>16</v>
      </c>
      <c r="K318" s="24">
        <v>4</v>
      </c>
      <c r="L318" s="24">
        <v>12</v>
      </c>
    </row>
    <row r="319" spans="1:13" s="97" customFormat="1" ht="15.75" customHeight="1">
      <c r="A319" s="32">
        <v>0</v>
      </c>
      <c r="B319" s="33">
        <v>2</v>
      </c>
      <c r="C319" s="34">
        <v>0</v>
      </c>
      <c r="D319" s="34">
        <v>2</v>
      </c>
      <c r="E319" s="35">
        <v>35</v>
      </c>
      <c r="F319" s="33">
        <v>4</v>
      </c>
      <c r="G319" s="34">
        <v>1</v>
      </c>
      <c r="H319" s="34">
        <v>3</v>
      </c>
      <c r="I319" s="35">
        <v>70</v>
      </c>
      <c r="J319" s="33">
        <v>3</v>
      </c>
      <c r="K319" s="34">
        <v>2</v>
      </c>
      <c r="L319" s="34">
        <v>1</v>
      </c>
    </row>
    <row r="320" spans="1:13" s="97" customFormat="1" ht="15.75" customHeight="1">
      <c r="A320" s="32">
        <v>1</v>
      </c>
      <c r="B320" s="33">
        <v>4</v>
      </c>
      <c r="C320" s="34">
        <v>0</v>
      </c>
      <c r="D320" s="34">
        <v>4</v>
      </c>
      <c r="E320" s="35">
        <v>36</v>
      </c>
      <c r="F320" s="33">
        <v>7</v>
      </c>
      <c r="G320" s="34">
        <v>2</v>
      </c>
      <c r="H320" s="34">
        <v>5</v>
      </c>
      <c r="I320" s="35">
        <v>71</v>
      </c>
      <c r="J320" s="33">
        <v>6</v>
      </c>
      <c r="K320" s="34">
        <v>0</v>
      </c>
      <c r="L320" s="34">
        <v>6</v>
      </c>
    </row>
    <row r="321" spans="1:12" s="97" customFormat="1" ht="15.75" customHeight="1">
      <c r="A321" s="32">
        <v>2</v>
      </c>
      <c r="B321" s="33">
        <v>1</v>
      </c>
      <c r="C321" s="34">
        <v>1</v>
      </c>
      <c r="D321" s="34">
        <v>0</v>
      </c>
      <c r="E321" s="35">
        <v>37</v>
      </c>
      <c r="F321" s="33">
        <v>10</v>
      </c>
      <c r="G321" s="34">
        <v>6</v>
      </c>
      <c r="H321" s="34">
        <v>4</v>
      </c>
      <c r="I321" s="35">
        <v>72</v>
      </c>
      <c r="J321" s="33">
        <v>2</v>
      </c>
      <c r="K321" s="34">
        <v>0</v>
      </c>
      <c r="L321" s="34">
        <v>2</v>
      </c>
    </row>
    <row r="322" spans="1:12" s="97" customFormat="1" ht="15.75" customHeight="1">
      <c r="A322" s="32">
        <v>3</v>
      </c>
      <c r="B322" s="33">
        <v>2</v>
      </c>
      <c r="C322" s="34">
        <v>1</v>
      </c>
      <c r="D322" s="34">
        <v>1</v>
      </c>
      <c r="E322" s="35">
        <v>38</v>
      </c>
      <c r="F322" s="33">
        <v>4</v>
      </c>
      <c r="G322" s="34">
        <v>1</v>
      </c>
      <c r="H322" s="34">
        <v>3</v>
      </c>
      <c r="I322" s="35">
        <v>73</v>
      </c>
      <c r="J322" s="33">
        <v>3</v>
      </c>
      <c r="K322" s="34">
        <v>2</v>
      </c>
      <c r="L322" s="34">
        <v>1</v>
      </c>
    </row>
    <row r="323" spans="1:12" s="97" customFormat="1" ht="18" customHeight="1">
      <c r="A323" s="40">
        <v>4</v>
      </c>
      <c r="B323" s="41">
        <v>2</v>
      </c>
      <c r="C323" s="42">
        <v>0</v>
      </c>
      <c r="D323" s="42">
        <v>2</v>
      </c>
      <c r="E323" s="43">
        <v>39</v>
      </c>
      <c r="F323" s="44">
        <v>5</v>
      </c>
      <c r="G323" s="42">
        <v>3</v>
      </c>
      <c r="H323" s="42">
        <v>2</v>
      </c>
      <c r="I323" s="43">
        <v>74</v>
      </c>
      <c r="J323" s="44">
        <v>2</v>
      </c>
      <c r="K323" s="42">
        <v>0</v>
      </c>
      <c r="L323" s="42">
        <v>2</v>
      </c>
    </row>
    <row r="324" spans="1:12" s="31" customFormat="1" ht="25.5" customHeight="1">
      <c r="A324" s="23" t="s">
        <v>13</v>
      </c>
      <c r="B324" s="24">
        <v>15</v>
      </c>
      <c r="C324" s="24">
        <v>8</v>
      </c>
      <c r="D324" s="24">
        <v>7</v>
      </c>
      <c r="E324" s="25" t="s">
        <v>14</v>
      </c>
      <c r="F324" s="24">
        <v>38</v>
      </c>
      <c r="G324" s="24">
        <v>20</v>
      </c>
      <c r="H324" s="24">
        <v>18</v>
      </c>
      <c r="I324" s="25" t="s">
        <v>15</v>
      </c>
      <c r="J324" s="24">
        <v>19</v>
      </c>
      <c r="K324" s="24">
        <v>11</v>
      </c>
      <c r="L324" s="24">
        <v>8</v>
      </c>
    </row>
    <row r="325" spans="1:12" s="97" customFormat="1" ht="15.75" customHeight="1">
      <c r="A325" s="32">
        <v>5</v>
      </c>
      <c r="B325" s="33">
        <v>3</v>
      </c>
      <c r="C325" s="34">
        <v>0</v>
      </c>
      <c r="D325" s="34">
        <v>3</v>
      </c>
      <c r="E325" s="35">
        <v>40</v>
      </c>
      <c r="F325" s="33">
        <v>8</v>
      </c>
      <c r="G325" s="34">
        <v>5</v>
      </c>
      <c r="H325" s="34">
        <v>3</v>
      </c>
      <c r="I325" s="35">
        <v>75</v>
      </c>
      <c r="J325" s="33">
        <v>1</v>
      </c>
      <c r="K325" s="34">
        <v>1</v>
      </c>
      <c r="L325" s="34">
        <v>0</v>
      </c>
    </row>
    <row r="326" spans="1:12" s="97" customFormat="1" ht="15.75" customHeight="1">
      <c r="A326" s="32">
        <v>6</v>
      </c>
      <c r="B326" s="33">
        <v>3</v>
      </c>
      <c r="C326" s="34">
        <v>2</v>
      </c>
      <c r="D326" s="34">
        <v>1</v>
      </c>
      <c r="E326" s="35">
        <v>41</v>
      </c>
      <c r="F326" s="33">
        <v>0</v>
      </c>
      <c r="G326" s="34">
        <v>0</v>
      </c>
      <c r="H326" s="34">
        <v>0</v>
      </c>
      <c r="I326" s="35">
        <v>76</v>
      </c>
      <c r="J326" s="33">
        <v>3</v>
      </c>
      <c r="K326" s="34">
        <v>2</v>
      </c>
      <c r="L326" s="34">
        <v>1</v>
      </c>
    </row>
    <row r="327" spans="1:12" s="97" customFormat="1" ht="15.75" customHeight="1">
      <c r="A327" s="32">
        <v>7</v>
      </c>
      <c r="B327" s="33">
        <v>3</v>
      </c>
      <c r="C327" s="34">
        <v>2</v>
      </c>
      <c r="D327" s="34">
        <v>1</v>
      </c>
      <c r="E327" s="35">
        <v>42</v>
      </c>
      <c r="F327" s="33">
        <v>15</v>
      </c>
      <c r="G327" s="34">
        <v>11</v>
      </c>
      <c r="H327" s="34">
        <v>4</v>
      </c>
      <c r="I327" s="35">
        <v>77</v>
      </c>
      <c r="J327" s="33">
        <v>7</v>
      </c>
      <c r="K327" s="34">
        <v>3</v>
      </c>
      <c r="L327" s="34">
        <v>4</v>
      </c>
    </row>
    <row r="328" spans="1:12" s="97" customFormat="1" ht="15.75" customHeight="1">
      <c r="A328" s="32">
        <v>8</v>
      </c>
      <c r="B328" s="33">
        <v>2</v>
      </c>
      <c r="C328" s="34">
        <v>0</v>
      </c>
      <c r="D328" s="34">
        <v>2</v>
      </c>
      <c r="E328" s="35">
        <v>43</v>
      </c>
      <c r="F328" s="33">
        <v>8</v>
      </c>
      <c r="G328" s="34">
        <v>3</v>
      </c>
      <c r="H328" s="34">
        <v>5</v>
      </c>
      <c r="I328" s="35">
        <v>78</v>
      </c>
      <c r="J328" s="33">
        <v>0</v>
      </c>
      <c r="K328" s="34">
        <v>0</v>
      </c>
      <c r="L328" s="34">
        <v>0</v>
      </c>
    </row>
    <row r="329" spans="1:12" s="97" customFormat="1" ht="18" customHeight="1">
      <c r="A329" s="40">
        <v>9</v>
      </c>
      <c r="B329" s="44">
        <v>4</v>
      </c>
      <c r="C329" s="42">
        <v>4</v>
      </c>
      <c r="D329" s="42">
        <v>0</v>
      </c>
      <c r="E329" s="43">
        <v>44</v>
      </c>
      <c r="F329" s="44">
        <v>7</v>
      </c>
      <c r="G329" s="42">
        <v>1</v>
      </c>
      <c r="H329" s="42">
        <v>6</v>
      </c>
      <c r="I329" s="43">
        <v>79</v>
      </c>
      <c r="J329" s="44">
        <v>8</v>
      </c>
      <c r="K329" s="42">
        <v>5</v>
      </c>
      <c r="L329" s="42">
        <v>3</v>
      </c>
    </row>
    <row r="330" spans="1:12" s="31" customFormat="1" ht="25.5" customHeight="1">
      <c r="A330" s="23" t="s">
        <v>23</v>
      </c>
      <c r="B330" s="24">
        <v>8</v>
      </c>
      <c r="C330" s="24">
        <v>5</v>
      </c>
      <c r="D330" s="24">
        <v>3</v>
      </c>
      <c r="E330" s="25" t="s">
        <v>24</v>
      </c>
      <c r="F330" s="24">
        <v>31</v>
      </c>
      <c r="G330" s="24">
        <v>19</v>
      </c>
      <c r="H330" s="24">
        <v>12</v>
      </c>
      <c r="I330" s="25" t="s">
        <v>25</v>
      </c>
      <c r="J330" s="24">
        <v>16</v>
      </c>
      <c r="K330" s="24">
        <v>6</v>
      </c>
      <c r="L330" s="24">
        <v>10</v>
      </c>
    </row>
    <row r="331" spans="1:12" s="97" customFormat="1" ht="15.75" customHeight="1">
      <c r="A331" s="32">
        <v>10</v>
      </c>
      <c r="B331" s="33">
        <v>2</v>
      </c>
      <c r="C331" s="34">
        <v>1</v>
      </c>
      <c r="D331" s="34">
        <v>1</v>
      </c>
      <c r="E331" s="35">
        <v>45</v>
      </c>
      <c r="F331" s="33">
        <v>9</v>
      </c>
      <c r="G331" s="34">
        <v>7</v>
      </c>
      <c r="H331" s="34">
        <v>2</v>
      </c>
      <c r="I331" s="35">
        <v>80</v>
      </c>
      <c r="J331" s="33">
        <v>3</v>
      </c>
      <c r="K331" s="34">
        <v>0</v>
      </c>
      <c r="L331" s="34">
        <v>3</v>
      </c>
    </row>
    <row r="332" spans="1:12" s="97" customFormat="1" ht="15.75" customHeight="1">
      <c r="A332" s="32">
        <v>11</v>
      </c>
      <c r="B332" s="33">
        <v>2</v>
      </c>
      <c r="C332" s="34">
        <v>2</v>
      </c>
      <c r="D332" s="34">
        <v>0</v>
      </c>
      <c r="E332" s="35">
        <v>46</v>
      </c>
      <c r="F332" s="33">
        <v>5</v>
      </c>
      <c r="G332" s="34">
        <v>3</v>
      </c>
      <c r="H332" s="34">
        <v>2</v>
      </c>
      <c r="I332" s="35">
        <v>81</v>
      </c>
      <c r="J332" s="33">
        <v>5</v>
      </c>
      <c r="K332" s="34">
        <v>2</v>
      </c>
      <c r="L332" s="34">
        <v>3</v>
      </c>
    </row>
    <row r="333" spans="1:12" s="97" customFormat="1" ht="15.75" customHeight="1">
      <c r="A333" s="32">
        <v>12</v>
      </c>
      <c r="B333" s="33">
        <v>1</v>
      </c>
      <c r="C333" s="34">
        <v>0</v>
      </c>
      <c r="D333" s="34">
        <v>1</v>
      </c>
      <c r="E333" s="35">
        <v>47</v>
      </c>
      <c r="F333" s="33">
        <v>7</v>
      </c>
      <c r="G333" s="34">
        <v>3</v>
      </c>
      <c r="H333" s="34">
        <v>4</v>
      </c>
      <c r="I333" s="35">
        <v>82</v>
      </c>
      <c r="J333" s="33">
        <v>2</v>
      </c>
      <c r="K333" s="34">
        <v>2</v>
      </c>
      <c r="L333" s="34">
        <v>0</v>
      </c>
    </row>
    <row r="334" spans="1:12" s="97" customFormat="1" ht="15.75" customHeight="1">
      <c r="A334" s="32">
        <v>13</v>
      </c>
      <c r="B334" s="33">
        <v>3</v>
      </c>
      <c r="C334" s="34">
        <v>2</v>
      </c>
      <c r="D334" s="34">
        <v>1</v>
      </c>
      <c r="E334" s="35">
        <v>48</v>
      </c>
      <c r="F334" s="33">
        <v>8</v>
      </c>
      <c r="G334" s="34">
        <v>6</v>
      </c>
      <c r="H334" s="34">
        <v>2</v>
      </c>
      <c r="I334" s="35">
        <v>83</v>
      </c>
      <c r="J334" s="33">
        <v>4</v>
      </c>
      <c r="K334" s="34">
        <v>2</v>
      </c>
      <c r="L334" s="34">
        <v>2</v>
      </c>
    </row>
    <row r="335" spans="1:12" s="97" customFormat="1" ht="18" customHeight="1">
      <c r="A335" s="40">
        <v>14</v>
      </c>
      <c r="B335" s="44">
        <v>0</v>
      </c>
      <c r="C335" s="42">
        <v>0</v>
      </c>
      <c r="D335" s="42">
        <v>0</v>
      </c>
      <c r="E335" s="43">
        <v>49</v>
      </c>
      <c r="F335" s="44">
        <v>2</v>
      </c>
      <c r="G335" s="42">
        <v>0</v>
      </c>
      <c r="H335" s="42">
        <v>2</v>
      </c>
      <c r="I335" s="43">
        <v>84</v>
      </c>
      <c r="J335" s="44">
        <v>2</v>
      </c>
      <c r="K335" s="42">
        <v>0</v>
      </c>
      <c r="L335" s="42">
        <v>2</v>
      </c>
    </row>
    <row r="336" spans="1:12" s="31" customFormat="1" ht="25.5" customHeight="1">
      <c r="A336" s="23" t="s">
        <v>26</v>
      </c>
      <c r="B336" s="24">
        <v>14</v>
      </c>
      <c r="C336" s="24">
        <v>7</v>
      </c>
      <c r="D336" s="24">
        <v>7</v>
      </c>
      <c r="E336" s="25" t="s">
        <v>27</v>
      </c>
      <c r="F336" s="24">
        <v>26</v>
      </c>
      <c r="G336" s="24">
        <v>12</v>
      </c>
      <c r="H336" s="24">
        <v>14</v>
      </c>
      <c r="I336" s="25" t="s">
        <v>28</v>
      </c>
      <c r="J336" s="24">
        <v>17</v>
      </c>
      <c r="K336" s="24">
        <v>5</v>
      </c>
      <c r="L336" s="24">
        <v>12</v>
      </c>
    </row>
    <row r="337" spans="1:12" s="97" customFormat="1" ht="15.75" customHeight="1">
      <c r="A337" s="32">
        <v>15</v>
      </c>
      <c r="B337" s="33">
        <v>5</v>
      </c>
      <c r="C337" s="34">
        <v>2</v>
      </c>
      <c r="D337" s="34">
        <v>3</v>
      </c>
      <c r="E337" s="35">
        <v>50</v>
      </c>
      <c r="F337" s="33">
        <v>10</v>
      </c>
      <c r="G337" s="34">
        <v>6</v>
      </c>
      <c r="H337" s="34">
        <v>4</v>
      </c>
      <c r="I337" s="35">
        <v>85</v>
      </c>
      <c r="J337" s="33">
        <v>1</v>
      </c>
      <c r="K337" s="34">
        <v>1</v>
      </c>
      <c r="L337" s="34">
        <v>0</v>
      </c>
    </row>
    <row r="338" spans="1:12" s="97" customFormat="1" ht="15.75" customHeight="1">
      <c r="A338" s="32">
        <v>16</v>
      </c>
      <c r="B338" s="33">
        <v>2</v>
      </c>
      <c r="C338" s="34">
        <v>1</v>
      </c>
      <c r="D338" s="34">
        <v>1</v>
      </c>
      <c r="E338" s="35">
        <v>51</v>
      </c>
      <c r="F338" s="33">
        <v>0</v>
      </c>
      <c r="G338" s="34">
        <v>0</v>
      </c>
      <c r="H338" s="34">
        <v>0</v>
      </c>
      <c r="I338" s="35">
        <v>86</v>
      </c>
      <c r="J338" s="33">
        <v>5</v>
      </c>
      <c r="K338" s="34">
        <v>0</v>
      </c>
      <c r="L338" s="34">
        <v>5</v>
      </c>
    </row>
    <row r="339" spans="1:12" s="97" customFormat="1" ht="15.75" customHeight="1">
      <c r="A339" s="32">
        <v>17</v>
      </c>
      <c r="B339" s="33">
        <v>3</v>
      </c>
      <c r="C339" s="34">
        <v>1</v>
      </c>
      <c r="D339" s="34">
        <v>2</v>
      </c>
      <c r="E339" s="35">
        <v>52</v>
      </c>
      <c r="F339" s="33">
        <v>5</v>
      </c>
      <c r="G339" s="34">
        <v>2</v>
      </c>
      <c r="H339" s="34">
        <v>3</v>
      </c>
      <c r="I339" s="35">
        <v>87</v>
      </c>
      <c r="J339" s="33">
        <v>4</v>
      </c>
      <c r="K339" s="34">
        <v>1</v>
      </c>
      <c r="L339" s="34">
        <v>3</v>
      </c>
    </row>
    <row r="340" spans="1:12" s="97" customFormat="1" ht="15.75" customHeight="1">
      <c r="A340" s="32">
        <v>18</v>
      </c>
      <c r="B340" s="33">
        <v>1</v>
      </c>
      <c r="C340" s="34">
        <v>1</v>
      </c>
      <c r="D340" s="34">
        <v>0</v>
      </c>
      <c r="E340" s="35">
        <v>53</v>
      </c>
      <c r="F340" s="33">
        <v>5</v>
      </c>
      <c r="G340" s="34">
        <v>1</v>
      </c>
      <c r="H340" s="34">
        <v>4</v>
      </c>
      <c r="I340" s="35">
        <v>88</v>
      </c>
      <c r="J340" s="33">
        <v>3</v>
      </c>
      <c r="K340" s="34">
        <v>2</v>
      </c>
      <c r="L340" s="34">
        <v>1</v>
      </c>
    </row>
    <row r="341" spans="1:12" s="97" customFormat="1" ht="18" customHeight="1">
      <c r="A341" s="40">
        <v>19</v>
      </c>
      <c r="B341" s="44">
        <v>3</v>
      </c>
      <c r="C341" s="42">
        <v>2</v>
      </c>
      <c r="D341" s="42">
        <v>1</v>
      </c>
      <c r="E341" s="43">
        <v>54</v>
      </c>
      <c r="F341" s="44">
        <v>6</v>
      </c>
      <c r="G341" s="42">
        <v>3</v>
      </c>
      <c r="H341" s="42">
        <v>3</v>
      </c>
      <c r="I341" s="43">
        <v>89</v>
      </c>
      <c r="J341" s="44">
        <v>4</v>
      </c>
      <c r="K341" s="42">
        <v>1</v>
      </c>
      <c r="L341" s="42">
        <v>3</v>
      </c>
    </row>
    <row r="342" spans="1:12" s="31" customFormat="1" ht="25.5" customHeight="1">
      <c r="A342" s="23" t="s">
        <v>29</v>
      </c>
      <c r="B342" s="24">
        <v>20</v>
      </c>
      <c r="C342" s="24">
        <v>15</v>
      </c>
      <c r="D342" s="24">
        <v>5</v>
      </c>
      <c r="E342" s="25" t="s">
        <v>30</v>
      </c>
      <c r="F342" s="24">
        <v>25</v>
      </c>
      <c r="G342" s="24">
        <v>12</v>
      </c>
      <c r="H342" s="24">
        <v>13</v>
      </c>
      <c r="I342" s="25" t="s">
        <v>31</v>
      </c>
      <c r="J342" s="24">
        <v>10</v>
      </c>
      <c r="K342" s="24">
        <v>4</v>
      </c>
      <c r="L342" s="24">
        <v>6</v>
      </c>
    </row>
    <row r="343" spans="1:12" s="97" customFormat="1" ht="15.75" customHeight="1">
      <c r="A343" s="32">
        <v>20</v>
      </c>
      <c r="B343" s="33">
        <v>1</v>
      </c>
      <c r="C343" s="34">
        <v>1</v>
      </c>
      <c r="D343" s="34">
        <v>0</v>
      </c>
      <c r="E343" s="35">
        <v>55</v>
      </c>
      <c r="F343" s="33">
        <v>3</v>
      </c>
      <c r="G343" s="34">
        <v>2</v>
      </c>
      <c r="H343" s="34">
        <v>1</v>
      </c>
      <c r="I343" s="35">
        <v>90</v>
      </c>
      <c r="J343" s="33">
        <v>5</v>
      </c>
      <c r="K343" s="34">
        <v>1</v>
      </c>
      <c r="L343" s="34">
        <v>4</v>
      </c>
    </row>
    <row r="344" spans="1:12" s="97" customFormat="1" ht="15.75" customHeight="1">
      <c r="A344" s="32">
        <v>21</v>
      </c>
      <c r="B344" s="33">
        <v>2</v>
      </c>
      <c r="C344" s="34">
        <v>1</v>
      </c>
      <c r="D344" s="34">
        <v>1</v>
      </c>
      <c r="E344" s="35">
        <v>56</v>
      </c>
      <c r="F344" s="33">
        <v>4</v>
      </c>
      <c r="G344" s="34">
        <v>3</v>
      </c>
      <c r="H344" s="34">
        <v>1</v>
      </c>
      <c r="I344" s="35">
        <v>91</v>
      </c>
      <c r="J344" s="33">
        <v>2</v>
      </c>
      <c r="K344" s="34">
        <v>1</v>
      </c>
      <c r="L344" s="34">
        <v>1</v>
      </c>
    </row>
    <row r="345" spans="1:12" s="97" customFormat="1" ht="15.75" customHeight="1">
      <c r="A345" s="32">
        <v>22</v>
      </c>
      <c r="B345" s="33">
        <v>4</v>
      </c>
      <c r="C345" s="34">
        <v>3</v>
      </c>
      <c r="D345" s="34">
        <v>1</v>
      </c>
      <c r="E345" s="35">
        <v>57</v>
      </c>
      <c r="F345" s="33">
        <v>6</v>
      </c>
      <c r="G345" s="34">
        <v>3</v>
      </c>
      <c r="H345" s="34">
        <v>3</v>
      </c>
      <c r="I345" s="35">
        <v>92</v>
      </c>
      <c r="J345" s="33">
        <v>1</v>
      </c>
      <c r="K345" s="34">
        <v>1</v>
      </c>
      <c r="L345" s="34">
        <v>0</v>
      </c>
    </row>
    <row r="346" spans="1:12" s="97" customFormat="1" ht="15.75" customHeight="1">
      <c r="A346" s="32">
        <v>23</v>
      </c>
      <c r="B346" s="33">
        <v>7</v>
      </c>
      <c r="C346" s="34">
        <v>6</v>
      </c>
      <c r="D346" s="34">
        <v>1</v>
      </c>
      <c r="E346" s="35">
        <v>58</v>
      </c>
      <c r="F346" s="33">
        <v>7</v>
      </c>
      <c r="G346" s="34">
        <v>3</v>
      </c>
      <c r="H346" s="34">
        <v>4</v>
      </c>
      <c r="I346" s="35">
        <v>93</v>
      </c>
      <c r="J346" s="33">
        <v>0</v>
      </c>
      <c r="K346" s="34">
        <v>0</v>
      </c>
      <c r="L346" s="34">
        <v>0</v>
      </c>
    </row>
    <row r="347" spans="1:12" s="97" customFormat="1" ht="18" customHeight="1">
      <c r="A347" s="40">
        <v>24</v>
      </c>
      <c r="B347" s="44">
        <v>6</v>
      </c>
      <c r="C347" s="42">
        <v>4</v>
      </c>
      <c r="D347" s="42">
        <v>2</v>
      </c>
      <c r="E347" s="43">
        <v>59</v>
      </c>
      <c r="F347" s="44">
        <v>5</v>
      </c>
      <c r="G347" s="42">
        <v>1</v>
      </c>
      <c r="H347" s="42">
        <v>4</v>
      </c>
      <c r="I347" s="43">
        <v>94</v>
      </c>
      <c r="J347" s="44">
        <v>2</v>
      </c>
      <c r="K347" s="42">
        <v>1</v>
      </c>
      <c r="L347" s="42">
        <v>1</v>
      </c>
    </row>
    <row r="348" spans="1:12" s="31" customFormat="1" ht="25.5" customHeight="1">
      <c r="A348" s="23" t="s">
        <v>32</v>
      </c>
      <c r="B348" s="24">
        <v>27</v>
      </c>
      <c r="C348" s="24">
        <v>14</v>
      </c>
      <c r="D348" s="24">
        <v>13</v>
      </c>
      <c r="E348" s="25" t="s">
        <v>33</v>
      </c>
      <c r="F348" s="24">
        <v>33</v>
      </c>
      <c r="G348" s="24">
        <v>17</v>
      </c>
      <c r="H348" s="24">
        <v>16</v>
      </c>
      <c r="I348" s="64" t="s">
        <v>34</v>
      </c>
      <c r="J348" s="24">
        <v>0</v>
      </c>
      <c r="K348" s="24">
        <v>0</v>
      </c>
      <c r="L348" s="24">
        <v>0</v>
      </c>
    </row>
    <row r="349" spans="1:12" s="97" customFormat="1" ht="15.75" customHeight="1">
      <c r="A349" s="32">
        <v>25</v>
      </c>
      <c r="B349" s="33">
        <v>6</v>
      </c>
      <c r="C349" s="34">
        <v>4</v>
      </c>
      <c r="D349" s="34">
        <v>2</v>
      </c>
      <c r="E349" s="35">
        <v>60</v>
      </c>
      <c r="F349" s="33">
        <v>7</v>
      </c>
      <c r="G349" s="34">
        <v>2</v>
      </c>
      <c r="H349" s="34">
        <v>5</v>
      </c>
      <c r="I349" s="35">
        <v>95</v>
      </c>
      <c r="J349" s="33">
        <v>0</v>
      </c>
      <c r="K349" s="34">
        <v>0</v>
      </c>
      <c r="L349" s="34">
        <v>0</v>
      </c>
    </row>
    <row r="350" spans="1:12" s="97" customFormat="1" ht="15.75" customHeight="1">
      <c r="A350" s="32">
        <v>26</v>
      </c>
      <c r="B350" s="33">
        <v>3</v>
      </c>
      <c r="C350" s="34">
        <v>2</v>
      </c>
      <c r="D350" s="34">
        <v>1</v>
      </c>
      <c r="E350" s="35">
        <v>61</v>
      </c>
      <c r="F350" s="33">
        <v>5</v>
      </c>
      <c r="G350" s="34">
        <v>3</v>
      </c>
      <c r="H350" s="34">
        <v>2</v>
      </c>
      <c r="I350" s="35">
        <v>96</v>
      </c>
      <c r="J350" s="33">
        <v>0</v>
      </c>
      <c r="K350" s="34">
        <v>0</v>
      </c>
      <c r="L350" s="34">
        <v>0</v>
      </c>
    </row>
    <row r="351" spans="1:12" s="97" customFormat="1" ht="15.75" customHeight="1">
      <c r="A351" s="32">
        <v>27</v>
      </c>
      <c r="B351" s="33">
        <v>10</v>
      </c>
      <c r="C351" s="34">
        <v>5</v>
      </c>
      <c r="D351" s="34">
        <v>5</v>
      </c>
      <c r="E351" s="35">
        <v>62</v>
      </c>
      <c r="F351" s="33">
        <v>8</v>
      </c>
      <c r="G351" s="34">
        <v>4</v>
      </c>
      <c r="H351" s="34">
        <v>4</v>
      </c>
      <c r="I351" s="35">
        <v>97</v>
      </c>
      <c r="J351" s="33">
        <v>0</v>
      </c>
      <c r="K351" s="34">
        <v>0</v>
      </c>
      <c r="L351" s="34">
        <v>0</v>
      </c>
    </row>
    <row r="352" spans="1:12" s="97" customFormat="1" ht="15.75" customHeight="1">
      <c r="A352" s="32">
        <v>28</v>
      </c>
      <c r="B352" s="33">
        <v>5</v>
      </c>
      <c r="C352" s="34">
        <v>1</v>
      </c>
      <c r="D352" s="34">
        <v>4</v>
      </c>
      <c r="E352" s="35">
        <v>63</v>
      </c>
      <c r="F352" s="33">
        <v>6</v>
      </c>
      <c r="G352" s="34">
        <v>4</v>
      </c>
      <c r="H352" s="34">
        <v>2</v>
      </c>
      <c r="I352" s="35">
        <v>98</v>
      </c>
      <c r="J352" s="33">
        <v>0</v>
      </c>
      <c r="K352" s="34">
        <v>0</v>
      </c>
      <c r="L352" s="34">
        <v>0</v>
      </c>
    </row>
    <row r="353" spans="1:13" s="97" customFormat="1" ht="18" customHeight="1">
      <c r="A353" s="40">
        <v>29</v>
      </c>
      <c r="B353" s="44">
        <v>3</v>
      </c>
      <c r="C353" s="42">
        <v>2</v>
      </c>
      <c r="D353" s="42">
        <v>1</v>
      </c>
      <c r="E353" s="43">
        <v>64</v>
      </c>
      <c r="F353" s="44">
        <v>7</v>
      </c>
      <c r="G353" s="42">
        <v>4</v>
      </c>
      <c r="H353" s="42">
        <v>3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27</v>
      </c>
      <c r="C354" s="24">
        <v>14</v>
      </c>
      <c r="D354" s="24">
        <v>13</v>
      </c>
      <c r="E354" s="25" t="s">
        <v>36</v>
      </c>
      <c r="F354" s="24">
        <v>37</v>
      </c>
      <c r="G354" s="24">
        <v>22</v>
      </c>
      <c r="H354" s="24">
        <v>15</v>
      </c>
      <c r="I354" s="68">
        <v>100</v>
      </c>
      <c r="J354" s="69">
        <v>0</v>
      </c>
      <c r="K354" s="70">
        <v>0</v>
      </c>
      <c r="L354" s="70">
        <v>0</v>
      </c>
    </row>
    <row r="355" spans="1:13" s="97" customFormat="1" ht="15.75" customHeight="1">
      <c r="A355" s="32">
        <v>30</v>
      </c>
      <c r="B355" s="33">
        <v>5</v>
      </c>
      <c r="C355" s="34">
        <v>4</v>
      </c>
      <c r="D355" s="34">
        <v>1</v>
      </c>
      <c r="E355" s="35">
        <v>65</v>
      </c>
      <c r="F355" s="33">
        <v>7</v>
      </c>
      <c r="G355" s="34">
        <v>6</v>
      </c>
      <c r="H355" s="34">
        <v>1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9</v>
      </c>
      <c r="C356" s="34">
        <v>5</v>
      </c>
      <c r="D356" s="34">
        <v>4</v>
      </c>
      <c r="E356" s="35">
        <v>66</v>
      </c>
      <c r="F356" s="33">
        <v>5</v>
      </c>
      <c r="G356" s="34">
        <v>3</v>
      </c>
      <c r="H356" s="34">
        <v>2</v>
      </c>
      <c r="I356" s="35">
        <v>102</v>
      </c>
      <c r="J356" s="33">
        <v>0</v>
      </c>
      <c r="K356" s="34">
        <v>0</v>
      </c>
      <c r="L356" s="34">
        <v>0</v>
      </c>
    </row>
    <row r="357" spans="1:13" s="97" customFormat="1" ht="15.75" customHeight="1">
      <c r="A357" s="32">
        <v>32</v>
      </c>
      <c r="B357" s="33">
        <v>3</v>
      </c>
      <c r="C357" s="34">
        <v>2</v>
      </c>
      <c r="D357" s="34">
        <v>1</v>
      </c>
      <c r="E357" s="35">
        <v>67</v>
      </c>
      <c r="F357" s="33">
        <v>8</v>
      </c>
      <c r="G357" s="34">
        <v>4</v>
      </c>
      <c r="H357" s="34">
        <v>4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4</v>
      </c>
      <c r="C358" s="34">
        <v>0</v>
      </c>
      <c r="D358" s="34">
        <v>4</v>
      </c>
      <c r="E358" s="35">
        <v>68</v>
      </c>
      <c r="F358" s="33">
        <v>6</v>
      </c>
      <c r="G358" s="34">
        <v>4</v>
      </c>
      <c r="H358" s="34">
        <v>2</v>
      </c>
      <c r="I358" s="72" t="s">
        <v>37</v>
      </c>
      <c r="J358" s="44">
        <v>0</v>
      </c>
      <c r="K358" s="42">
        <v>0</v>
      </c>
      <c r="L358" s="42">
        <v>0</v>
      </c>
    </row>
    <row r="359" spans="1:13" s="97" customFormat="1" ht="21" customHeight="1" thickBot="1">
      <c r="A359" s="74">
        <v>34</v>
      </c>
      <c r="B359" s="33">
        <v>6</v>
      </c>
      <c r="C359" s="34">
        <v>3</v>
      </c>
      <c r="D359" s="34">
        <v>3</v>
      </c>
      <c r="E359" s="35">
        <v>69</v>
      </c>
      <c r="F359" s="33">
        <v>11</v>
      </c>
      <c r="G359" s="34">
        <v>5</v>
      </c>
      <c r="H359" s="34">
        <v>6</v>
      </c>
      <c r="I359" s="75" t="s">
        <v>8</v>
      </c>
      <c r="J359" s="69">
        <v>420</v>
      </c>
      <c r="K359" s="69">
        <v>210</v>
      </c>
      <c r="L359" s="69">
        <v>210</v>
      </c>
    </row>
    <row r="360" spans="1:13" s="106" customFormat="1" ht="24" customHeight="1" thickTop="1" thickBot="1">
      <c r="A360" s="81" t="s">
        <v>38</v>
      </c>
      <c r="B360" s="82">
        <v>34</v>
      </c>
      <c r="C360" s="83">
        <v>15</v>
      </c>
      <c r="D360" s="83">
        <v>19</v>
      </c>
      <c r="E360" s="84" t="s">
        <v>39</v>
      </c>
      <c r="F360" s="83">
        <v>271</v>
      </c>
      <c r="G360" s="83">
        <v>143</v>
      </c>
      <c r="H360" s="83">
        <v>128</v>
      </c>
      <c r="I360" s="85" t="s">
        <v>40</v>
      </c>
      <c r="J360" s="83">
        <v>115</v>
      </c>
      <c r="K360" s="83">
        <v>52</v>
      </c>
      <c r="L360" s="83">
        <v>63</v>
      </c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170</v>
      </c>
      <c r="L361" s="9"/>
      <c r="M361" s="97" t="s">
        <v>323</v>
      </c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</row>
    <row r="363" spans="1:13" s="31" customFormat="1" ht="25.5" customHeight="1">
      <c r="A363" s="23" t="s">
        <v>9</v>
      </c>
      <c r="B363" s="24">
        <v>26</v>
      </c>
      <c r="C363" s="24">
        <v>13</v>
      </c>
      <c r="D363" s="24">
        <v>13</v>
      </c>
      <c r="E363" s="25" t="s">
        <v>10</v>
      </c>
      <c r="F363" s="24">
        <v>21</v>
      </c>
      <c r="G363" s="24">
        <v>12</v>
      </c>
      <c r="H363" s="24">
        <v>9</v>
      </c>
      <c r="I363" s="25" t="s">
        <v>11</v>
      </c>
      <c r="J363" s="24">
        <v>7</v>
      </c>
      <c r="K363" s="24">
        <v>3</v>
      </c>
      <c r="L363" s="24">
        <v>4</v>
      </c>
    </row>
    <row r="364" spans="1:13" s="97" customFormat="1" ht="15.75" customHeight="1">
      <c r="A364" s="32">
        <v>0</v>
      </c>
      <c r="B364" s="33">
        <v>4</v>
      </c>
      <c r="C364" s="34">
        <v>2</v>
      </c>
      <c r="D364" s="34">
        <v>2</v>
      </c>
      <c r="E364" s="35">
        <v>35</v>
      </c>
      <c r="F364" s="33">
        <v>5</v>
      </c>
      <c r="G364" s="34">
        <v>3</v>
      </c>
      <c r="H364" s="34">
        <v>2</v>
      </c>
      <c r="I364" s="35">
        <v>70</v>
      </c>
      <c r="J364" s="33">
        <v>2</v>
      </c>
      <c r="K364" s="34">
        <v>1</v>
      </c>
      <c r="L364" s="34">
        <v>1</v>
      </c>
    </row>
    <row r="365" spans="1:13" s="97" customFormat="1" ht="15.75" customHeight="1">
      <c r="A365" s="32">
        <v>1</v>
      </c>
      <c r="B365" s="33">
        <v>6</v>
      </c>
      <c r="C365" s="34">
        <v>3</v>
      </c>
      <c r="D365" s="34">
        <v>3</v>
      </c>
      <c r="E365" s="35">
        <v>36</v>
      </c>
      <c r="F365" s="33">
        <v>4</v>
      </c>
      <c r="G365" s="34">
        <v>2</v>
      </c>
      <c r="H365" s="34">
        <v>2</v>
      </c>
      <c r="I365" s="35">
        <v>71</v>
      </c>
      <c r="J365" s="33">
        <v>0</v>
      </c>
      <c r="K365" s="34">
        <v>0</v>
      </c>
      <c r="L365" s="34">
        <v>0</v>
      </c>
    </row>
    <row r="366" spans="1:13" s="97" customFormat="1" ht="15.75" customHeight="1">
      <c r="A366" s="32">
        <v>2</v>
      </c>
      <c r="B366" s="33">
        <v>3</v>
      </c>
      <c r="C366" s="34">
        <v>0</v>
      </c>
      <c r="D366" s="34">
        <v>3</v>
      </c>
      <c r="E366" s="35">
        <v>37</v>
      </c>
      <c r="F366" s="33">
        <v>3</v>
      </c>
      <c r="G366" s="34">
        <v>2</v>
      </c>
      <c r="H366" s="34">
        <v>1</v>
      </c>
      <c r="I366" s="35">
        <v>72</v>
      </c>
      <c r="J366" s="33">
        <v>1</v>
      </c>
      <c r="K366" s="34">
        <v>0</v>
      </c>
      <c r="L366" s="34">
        <v>1</v>
      </c>
    </row>
    <row r="367" spans="1:13" s="97" customFormat="1" ht="15.75" customHeight="1">
      <c r="A367" s="32">
        <v>3</v>
      </c>
      <c r="B367" s="33">
        <v>9</v>
      </c>
      <c r="C367" s="34">
        <v>5</v>
      </c>
      <c r="D367" s="34">
        <v>4</v>
      </c>
      <c r="E367" s="35">
        <v>38</v>
      </c>
      <c r="F367" s="33">
        <v>3</v>
      </c>
      <c r="G367" s="34">
        <v>1</v>
      </c>
      <c r="H367" s="34">
        <v>2</v>
      </c>
      <c r="I367" s="35">
        <v>73</v>
      </c>
      <c r="J367" s="33">
        <v>3</v>
      </c>
      <c r="K367" s="34">
        <v>1</v>
      </c>
      <c r="L367" s="34">
        <v>2</v>
      </c>
    </row>
    <row r="368" spans="1:13" s="97" customFormat="1" ht="18" customHeight="1">
      <c r="A368" s="40">
        <v>4</v>
      </c>
      <c r="B368" s="41">
        <v>4</v>
      </c>
      <c r="C368" s="42">
        <v>3</v>
      </c>
      <c r="D368" s="42">
        <v>1</v>
      </c>
      <c r="E368" s="43">
        <v>39</v>
      </c>
      <c r="F368" s="44">
        <v>6</v>
      </c>
      <c r="G368" s="42">
        <v>4</v>
      </c>
      <c r="H368" s="42">
        <v>2</v>
      </c>
      <c r="I368" s="43">
        <v>74</v>
      </c>
      <c r="J368" s="44">
        <v>1</v>
      </c>
      <c r="K368" s="42">
        <v>1</v>
      </c>
      <c r="L368" s="42">
        <v>0</v>
      </c>
    </row>
    <row r="369" spans="1:12" s="31" customFormat="1" ht="25.5" customHeight="1">
      <c r="A369" s="23" t="s">
        <v>13</v>
      </c>
      <c r="B369" s="24">
        <v>20</v>
      </c>
      <c r="C369" s="24">
        <v>9</v>
      </c>
      <c r="D369" s="24">
        <v>11</v>
      </c>
      <c r="E369" s="25" t="s">
        <v>14</v>
      </c>
      <c r="F369" s="24">
        <v>30</v>
      </c>
      <c r="G369" s="24">
        <v>15</v>
      </c>
      <c r="H369" s="24">
        <v>15</v>
      </c>
      <c r="I369" s="25" t="s">
        <v>15</v>
      </c>
      <c r="J369" s="24">
        <v>3</v>
      </c>
      <c r="K369" s="24">
        <v>2</v>
      </c>
      <c r="L369" s="24">
        <v>1</v>
      </c>
    </row>
    <row r="370" spans="1:12" s="97" customFormat="1" ht="15.75" customHeight="1">
      <c r="A370" s="32">
        <v>5</v>
      </c>
      <c r="B370" s="33">
        <v>4</v>
      </c>
      <c r="C370" s="34">
        <v>2</v>
      </c>
      <c r="D370" s="34">
        <v>2</v>
      </c>
      <c r="E370" s="35">
        <v>40</v>
      </c>
      <c r="F370" s="33">
        <v>7</v>
      </c>
      <c r="G370" s="34">
        <v>6</v>
      </c>
      <c r="H370" s="34">
        <v>1</v>
      </c>
      <c r="I370" s="35">
        <v>75</v>
      </c>
      <c r="J370" s="33">
        <v>0</v>
      </c>
      <c r="K370" s="34">
        <v>0</v>
      </c>
      <c r="L370" s="34">
        <v>0</v>
      </c>
    </row>
    <row r="371" spans="1:12" s="97" customFormat="1" ht="15.75" customHeight="1">
      <c r="A371" s="32">
        <v>6</v>
      </c>
      <c r="B371" s="33">
        <v>3</v>
      </c>
      <c r="C371" s="34">
        <v>2</v>
      </c>
      <c r="D371" s="34">
        <v>1</v>
      </c>
      <c r="E371" s="35">
        <v>41</v>
      </c>
      <c r="F371" s="33">
        <v>5</v>
      </c>
      <c r="G371" s="34">
        <v>1</v>
      </c>
      <c r="H371" s="34">
        <v>4</v>
      </c>
      <c r="I371" s="35">
        <v>76</v>
      </c>
      <c r="J371" s="33">
        <v>0</v>
      </c>
      <c r="K371" s="34">
        <v>0</v>
      </c>
      <c r="L371" s="34">
        <v>0</v>
      </c>
    </row>
    <row r="372" spans="1:12" s="97" customFormat="1" ht="15.75" customHeight="1">
      <c r="A372" s="32">
        <v>7</v>
      </c>
      <c r="B372" s="33">
        <v>2</v>
      </c>
      <c r="C372" s="34">
        <v>0</v>
      </c>
      <c r="D372" s="34">
        <v>2</v>
      </c>
      <c r="E372" s="35">
        <v>42</v>
      </c>
      <c r="F372" s="33">
        <v>6</v>
      </c>
      <c r="G372" s="34">
        <v>3</v>
      </c>
      <c r="H372" s="34">
        <v>3</v>
      </c>
      <c r="I372" s="35">
        <v>77</v>
      </c>
      <c r="J372" s="33">
        <v>0</v>
      </c>
      <c r="K372" s="34">
        <v>0</v>
      </c>
      <c r="L372" s="34">
        <v>0</v>
      </c>
    </row>
    <row r="373" spans="1:12" s="97" customFormat="1" ht="15.75" customHeight="1">
      <c r="A373" s="32">
        <v>8</v>
      </c>
      <c r="B373" s="33">
        <v>7</v>
      </c>
      <c r="C373" s="34">
        <v>3</v>
      </c>
      <c r="D373" s="34">
        <v>4</v>
      </c>
      <c r="E373" s="35">
        <v>43</v>
      </c>
      <c r="F373" s="33">
        <v>7</v>
      </c>
      <c r="G373" s="34">
        <v>3</v>
      </c>
      <c r="H373" s="34">
        <v>4</v>
      </c>
      <c r="I373" s="35">
        <v>78</v>
      </c>
      <c r="J373" s="33">
        <v>0</v>
      </c>
      <c r="K373" s="34">
        <v>0</v>
      </c>
      <c r="L373" s="34">
        <v>0</v>
      </c>
    </row>
    <row r="374" spans="1:12" s="97" customFormat="1" ht="18" customHeight="1">
      <c r="A374" s="40">
        <v>9</v>
      </c>
      <c r="B374" s="44">
        <v>4</v>
      </c>
      <c r="C374" s="42">
        <v>2</v>
      </c>
      <c r="D374" s="42">
        <v>2</v>
      </c>
      <c r="E374" s="43">
        <v>44</v>
      </c>
      <c r="F374" s="44">
        <v>5</v>
      </c>
      <c r="G374" s="42">
        <v>2</v>
      </c>
      <c r="H374" s="42">
        <v>3</v>
      </c>
      <c r="I374" s="43">
        <v>79</v>
      </c>
      <c r="J374" s="44">
        <v>3</v>
      </c>
      <c r="K374" s="42">
        <v>2</v>
      </c>
      <c r="L374" s="42">
        <v>1</v>
      </c>
    </row>
    <row r="375" spans="1:12" s="31" customFormat="1" ht="25.5" customHeight="1">
      <c r="A375" s="23" t="s">
        <v>23</v>
      </c>
      <c r="B375" s="24">
        <v>14</v>
      </c>
      <c r="C375" s="24">
        <v>6</v>
      </c>
      <c r="D375" s="24">
        <v>8</v>
      </c>
      <c r="E375" s="25" t="s">
        <v>24</v>
      </c>
      <c r="F375" s="24">
        <v>16</v>
      </c>
      <c r="G375" s="24">
        <v>8</v>
      </c>
      <c r="H375" s="24">
        <v>8</v>
      </c>
      <c r="I375" s="25" t="s">
        <v>25</v>
      </c>
      <c r="J375" s="24">
        <v>8</v>
      </c>
      <c r="K375" s="24">
        <v>2</v>
      </c>
      <c r="L375" s="24">
        <v>6</v>
      </c>
    </row>
    <row r="376" spans="1:12" s="97" customFormat="1" ht="15.75" customHeight="1">
      <c r="A376" s="32">
        <v>10</v>
      </c>
      <c r="B376" s="33">
        <v>0</v>
      </c>
      <c r="C376" s="34">
        <v>0</v>
      </c>
      <c r="D376" s="34">
        <v>0</v>
      </c>
      <c r="E376" s="35">
        <v>45</v>
      </c>
      <c r="F376" s="33">
        <v>5</v>
      </c>
      <c r="G376" s="34">
        <v>2</v>
      </c>
      <c r="H376" s="34">
        <v>3</v>
      </c>
      <c r="I376" s="35">
        <v>80</v>
      </c>
      <c r="J376" s="33">
        <v>2</v>
      </c>
      <c r="K376" s="34">
        <v>0</v>
      </c>
      <c r="L376" s="34">
        <v>2</v>
      </c>
    </row>
    <row r="377" spans="1:12" s="97" customFormat="1" ht="15.75" customHeight="1">
      <c r="A377" s="32">
        <v>11</v>
      </c>
      <c r="B377" s="33">
        <v>5</v>
      </c>
      <c r="C377" s="34">
        <v>3</v>
      </c>
      <c r="D377" s="34">
        <v>2</v>
      </c>
      <c r="E377" s="35">
        <v>46</v>
      </c>
      <c r="F377" s="33">
        <v>5</v>
      </c>
      <c r="G377" s="34">
        <v>2</v>
      </c>
      <c r="H377" s="34">
        <v>3</v>
      </c>
      <c r="I377" s="35">
        <v>81</v>
      </c>
      <c r="J377" s="33">
        <v>1</v>
      </c>
      <c r="K377" s="34">
        <v>0</v>
      </c>
      <c r="L377" s="34">
        <v>1</v>
      </c>
    </row>
    <row r="378" spans="1:12" s="97" customFormat="1" ht="15.75" customHeight="1">
      <c r="A378" s="32">
        <v>12</v>
      </c>
      <c r="B378" s="33">
        <v>2</v>
      </c>
      <c r="C378" s="34">
        <v>0</v>
      </c>
      <c r="D378" s="34">
        <v>2</v>
      </c>
      <c r="E378" s="35">
        <v>47</v>
      </c>
      <c r="F378" s="33">
        <v>2</v>
      </c>
      <c r="G378" s="34">
        <v>2</v>
      </c>
      <c r="H378" s="34">
        <v>0</v>
      </c>
      <c r="I378" s="35">
        <v>82</v>
      </c>
      <c r="J378" s="33">
        <v>2</v>
      </c>
      <c r="K378" s="34">
        <v>0</v>
      </c>
      <c r="L378" s="34">
        <v>2</v>
      </c>
    </row>
    <row r="379" spans="1:12" s="97" customFormat="1" ht="15.75" customHeight="1">
      <c r="A379" s="32">
        <v>13</v>
      </c>
      <c r="B379" s="33">
        <v>4</v>
      </c>
      <c r="C379" s="34">
        <v>2</v>
      </c>
      <c r="D379" s="34">
        <v>2</v>
      </c>
      <c r="E379" s="35">
        <v>48</v>
      </c>
      <c r="F379" s="33">
        <v>3</v>
      </c>
      <c r="G379" s="34">
        <v>1</v>
      </c>
      <c r="H379" s="34">
        <v>2</v>
      </c>
      <c r="I379" s="35">
        <v>83</v>
      </c>
      <c r="J379" s="33">
        <v>1</v>
      </c>
      <c r="K379" s="34">
        <v>0</v>
      </c>
      <c r="L379" s="34">
        <v>1</v>
      </c>
    </row>
    <row r="380" spans="1:12" s="97" customFormat="1" ht="18" customHeight="1">
      <c r="A380" s="40">
        <v>14</v>
      </c>
      <c r="B380" s="44">
        <v>3</v>
      </c>
      <c r="C380" s="42">
        <v>1</v>
      </c>
      <c r="D380" s="42">
        <v>2</v>
      </c>
      <c r="E380" s="43">
        <v>49</v>
      </c>
      <c r="F380" s="44">
        <v>1</v>
      </c>
      <c r="G380" s="42">
        <v>1</v>
      </c>
      <c r="H380" s="42">
        <v>0</v>
      </c>
      <c r="I380" s="43">
        <v>84</v>
      </c>
      <c r="J380" s="44">
        <v>2</v>
      </c>
      <c r="K380" s="42">
        <v>2</v>
      </c>
      <c r="L380" s="42">
        <v>0</v>
      </c>
    </row>
    <row r="381" spans="1:12" s="31" customFormat="1" ht="25.5" customHeight="1">
      <c r="A381" s="23" t="s">
        <v>26</v>
      </c>
      <c r="B381" s="24">
        <v>7</v>
      </c>
      <c r="C381" s="24">
        <v>3</v>
      </c>
      <c r="D381" s="24">
        <v>4</v>
      </c>
      <c r="E381" s="25" t="s">
        <v>27</v>
      </c>
      <c r="F381" s="24">
        <v>12</v>
      </c>
      <c r="G381" s="24">
        <v>6</v>
      </c>
      <c r="H381" s="24">
        <v>6</v>
      </c>
      <c r="I381" s="25" t="s">
        <v>28</v>
      </c>
      <c r="J381" s="24">
        <v>6</v>
      </c>
      <c r="K381" s="24">
        <v>4</v>
      </c>
      <c r="L381" s="24">
        <v>2</v>
      </c>
    </row>
    <row r="382" spans="1:12" s="97" customFormat="1" ht="15.75" customHeight="1">
      <c r="A382" s="32">
        <v>15</v>
      </c>
      <c r="B382" s="33">
        <v>1</v>
      </c>
      <c r="C382" s="34">
        <v>0</v>
      </c>
      <c r="D382" s="34">
        <v>1</v>
      </c>
      <c r="E382" s="35">
        <v>50</v>
      </c>
      <c r="F382" s="33">
        <v>5</v>
      </c>
      <c r="G382" s="34">
        <v>2</v>
      </c>
      <c r="H382" s="34">
        <v>3</v>
      </c>
      <c r="I382" s="35">
        <v>85</v>
      </c>
      <c r="J382" s="33">
        <v>3</v>
      </c>
      <c r="K382" s="34">
        <v>3</v>
      </c>
      <c r="L382" s="34">
        <v>0</v>
      </c>
    </row>
    <row r="383" spans="1:12" s="97" customFormat="1" ht="15.75" customHeight="1">
      <c r="A383" s="32">
        <v>16</v>
      </c>
      <c r="B383" s="33">
        <v>3</v>
      </c>
      <c r="C383" s="34">
        <v>1</v>
      </c>
      <c r="D383" s="34">
        <v>2</v>
      </c>
      <c r="E383" s="35">
        <v>51</v>
      </c>
      <c r="F383" s="33">
        <v>1</v>
      </c>
      <c r="G383" s="34">
        <v>1</v>
      </c>
      <c r="H383" s="34">
        <v>0</v>
      </c>
      <c r="I383" s="35">
        <v>86</v>
      </c>
      <c r="J383" s="33">
        <v>1</v>
      </c>
      <c r="K383" s="34">
        <v>0</v>
      </c>
      <c r="L383" s="34">
        <v>1</v>
      </c>
    </row>
    <row r="384" spans="1:12" s="97" customFormat="1" ht="15.75" customHeight="1">
      <c r="A384" s="32">
        <v>17</v>
      </c>
      <c r="B384" s="33">
        <v>2</v>
      </c>
      <c r="C384" s="34">
        <v>2</v>
      </c>
      <c r="D384" s="34">
        <v>0</v>
      </c>
      <c r="E384" s="35">
        <v>52</v>
      </c>
      <c r="F384" s="33">
        <v>2</v>
      </c>
      <c r="G384" s="34">
        <v>2</v>
      </c>
      <c r="H384" s="34">
        <v>0</v>
      </c>
      <c r="I384" s="35">
        <v>87</v>
      </c>
      <c r="J384" s="33">
        <v>1</v>
      </c>
      <c r="K384" s="34">
        <v>1</v>
      </c>
      <c r="L384" s="34">
        <v>0</v>
      </c>
    </row>
    <row r="385" spans="1:12" s="97" customFormat="1" ht="15.75" customHeight="1">
      <c r="A385" s="32">
        <v>18</v>
      </c>
      <c r="B385" s="33">
        <v>1</v>
      </c>
      <c r="C385" s="34">
        <v>0</v>
      </c>
      <c r="D385" s="34">
        <v>1</v>
      </c>
      <c r="E385" s="35">
        <v>53</v>
      </c>
      <c r="F385" s="33">
        <v>1</v>
      </c>
      <c r="G385" s="34">
        <v>0</v>
      </c>
      <c r="H385" s="34">
        <v>1</v>
      </c>
      <c r="I385" s="35">
        <v>88</v>
      </c>
      <c r="J385" s="33">
        <v>1</v>
      </c>
      <c r="K385" s="34">
        <v>0</v>
      </c>
      <c r="L385" s="34">
        <v>1</v>
      </c>
    </row>
    <row r="386" spans="1:12" s="97" customFormat="1" ht="18" customHeight="1">
      <c r="A386" s="40">
        <v>19</v>
      </c>
      <c r="B386" s="44">
        <v>0</v>
      </c>
      <c r="C386" s="42">
        <v>0</v>
      </c>
      <c r="D386" s="42">
        <v>0</v>
      </c>
      <c r="E386" s="43">
        <v>54</v>
      </c>
      <c r="F386" s="44">
        <v>3</v>
      </c>
      <c r="G386" s="42">
        <v>1</v>
      </c>
      <c r="H386" s="42">
        <v>2</v>
      </c>
      <c r="I386" s="43">
        <v>89</v>
      </c>
      <c r="J386" s="44">
        <v>0</v>
      </c>
      <c r="K386" s="42">
        <v>0</v>
      </c>
      <c r="L386" s="42">
        <v>0</v>
      </c>
    </row>
    <row r="387" spans="1:12" s="31" customFormat="1" ht="25.5" customHeight="1">
      <c r="A387" s="23" t="s">
        <v>29</v>
      </c>
      <c r="B387" s="24">
        <v>5</v>
      </c>
      <c r="C387" s="24">
        <v>2</v>
      </c>
      <c r="D387" s="24">
        <v>3</v>
      </c>
      <c r="E387" s="25" t="s">
        <v>30</v>
      </c>
      <c r="F387" s="24">
        <v>6</v>
      </c>
      <c r="G387" s="24">
        <v>3</v>
      </c>
      <c r="H387" s="24">
        <v>3</v>
      </c>
      <c r="I387" s="25" t="s">
        <v>31</v>
      </c>
      <c r="J387" s="24">
        <v>2</v>
      </c>
      <c r="K387" s="24">
        <v>1</v>
      </c>
      <c r="L387" s="24">
        <v>1</v>
      </c>
    </row>
    <row r="388" spans="1:12" s="97" customFormat="1" ht="15.75" customHeight="1">
      <c r="A388" s="32">
        <v>20</v>
      </c>
      <c r="B388" s="33">
        <v>2</v>
      </c>
      <c r="C388" s="34">
        <v>1</v>
      </c>
      <c r="D388" s="34">
        <v>1</v>
      </c>
      <c r="E388" s="35">
        <v>55</v>
      </c>
      <c r="F388" s="33">
        <v>2</v>
      </c>
      <c r="G388" s="34">
        <v>2</v>
      </c>
      <c r="H388" s="34">
        <v>0</v>
      </c>
      <c r="I388" s="35">
        <v>90</v>
      </c>
      <c r="J388" s="33">
        <v>1</v>
      </c>
      <c r="K388" s="34">
        <v>0</v>
      </c>
      <c r="L388" s="34">
        <v>1</v>
      </c>
    </row>
    <row r="389" spans="1:12" s="97" customFormat="1" ht="15.75" customHeight="1">
      <c r="A389" s="32">
        <v>21</v>
      </c>
      <c r="B389" s="33">
        <v>0</v>
      </c>
      <c r="C389" s="34">
        <v>0</v>
      </c>
      <c r="D389" s="34">
        <v>0</v>
      </c>
      <c r="E389" s="35">
        <v>56</v>
      </c>
      <c r="F389" s="33">
        <v>0</v>
      </c>
      <c r="G389" s="34">
        <v>0</v>
      </c>
      <c r="H389" s="34">
        <v>0</v>
      </c>
      <c r="I389" s="35">
        <v>91</v>
      </c>
      <c r="J389" s="33">
        <v>0</v>
      </c>
      <c r="K389" s="34">
        <v>0</v>
      </c>
      <c r="L389" s="34">
        <v>0</v>
      </c>
    </row>
    <row r="390" spans="1:12" s="97" customFormat="1" ht="15.75" customHeight="1">
      <c r="A390" s="32">
        <v>22</v>
      </c>
      <c r="B390" s="33">
        <v>0</v>
      </c>
      <c r="C390" s="34">
        <v>0</v>
      </c>
      <c r="D390" s="34">
        <v>0</v>
      </c>
      <c r="E390" s="35">
        <v>57</v>
      </c>
      <c r="F390" s="33">
        <v>1</v>
      </c>
      <c r="G390" s="34">
        <v>0</v>
      </c>
      <c r="H390" s="34">
        <v>1</v>
      </c>
      <c r="I390" s="35">
        <v>92</v>
      </c>
      <c r="J390" s="33">
        <v>0</v>
      </c>
      <c r="K390" s="34">
        <v>0</v>
      </c>
      <c r="L390" s="34">
        <v>0</v>
      </c>
    </row>
    <row r="391" spans="1:12" s="97" customFormat="1" ht="15.75" customHeight="1">
      <c r="A391" s="32">
        <v>23</v>
      </c>
      <c r="B391" s="33">
        <v>3</v>
      </c>
      <c r="C391" s="34">
        <v>1</v>
      </c>
      <c r="D391" s="34">
        <v>2</v>
      </c>
      <c r="E391" s="35">
        <v>58</v>
      </c>
      <c r="F391" s="33">
        <v>3</v>
      </c>
      <c r="G391" s="34">
        <v>1</v>
      </c>
      <c r="H391" s="34">
        <v>2</v>
      </c>
      <c r="I391" s="35">
        <v>93</v>
      </c>
      <c r="J391" s="33">
        <v>1</v>
      </c>
      <c r="K391" s="34">
        <v>1</v>
      </c>
      <c r="L391" s="34">
        <v>0</v>
      </c>
    </row>
    <row r="392" spans="1:12" s="97" customFormat="1" ht="18" customHeight="1">
      <c r="A392" s="40">
        <v>24</v>
      </c>
      <c r="B392" s="44">
        <v>0</v>
      </c>
      <c r="C392" s="42">
        <v>0</v>
      </c>
      <c r="D392" s="42">
        <v>0</v>
      </c>
      <c r="E392" s="43">
        <v>59</v>
      </c>
      <c r="F392" s="44">
        <v>0</v>
      </c>
      <c r="G392" s="42">
        <v>0</v>
      </c>
      <c r="H392" s="42">
        <v>0</v>
      </c>
      <c r="I392" s="43">
        <v>94</v>
      </c>
      <c r="J392" s="44">
        <v>0</v>
      </c>
      <c r="K392" s="42">
        <v>0</v>
      </c>
      <c r="L392" s="42">
        <v>0</v>
      </c>
    </row>
    <row r="393" spans="1:12" s="31" customFormat="1" ht="25.5" customHeight="1">
      <c r="A393" s="23" t="s">
        <v>32</v>
      </c>
      <c r="B393" s="24">
        <v>8</v>
      </c>
      <c r="C393" s="24">
        <v>5</v>
      </c>
      <c r="D393" s="24">
        <v>3</v>
      </c>
      <c r="E393" s="25" t="s">
        <v>33</v>
      </c>
      <c r="F393" s="24">
        <v>6</v>
      </c>
      <c r="G393" s="24">
        <v>4</v>
      </c>
      <c r="H393" s="24">
        <v>2</v>
      </c>
      <c r="I393" s="64" t="s">
        <v>34</v>
      </c>
      <c r="J393" s="24">
        <v>0</v>
      </c>
      <c r="K393" s="24">
        <v>0</v>
      </c>
      <c r="L393" s="24">
        <v>0</v>
      </c>
    </row>
    <row r="394" spans="1:12" s="97" customFormat="1" ht="15.75" customHeight="1">
      <c r="A394" s="32">
        <v>25</v>
      </c>
      <c r="B394" s="33">
        <v>1</v>
      </c>
      <c r="C394" s="34">
        <v>1</v>
      </c>
      <c r="D394" s="34">
        <v>0</v>
      </c>
      <c r="E394" s="35">
        <v>60</v>
      </c>
      <c r="F394" s="33">
        <v>2</v>
      </c>
      <c r="G394" s="34">
        <v>2</v>
      </c>
      <c r="H394" s="34">
        <v>0</v>
      </c>
      <c r="I394" s="35">
        <v>95</v>
      </c>
      <c r="J394" s="33">
        <v>0</v>
      </c>
      <c r="K394" s="34">
        <v>0</v>
      </c>
      <c r="L394" s="34">
        <v>0</v>
      </c>
    </row>
    <row r="395" spans="1:12" s="97" customFormat="1" ht="15.75" customHeight="1">
      <c r="A395" s="32">
        <v>26</v>
      </c>
      <c r="B395" s="33">
        <v>2</v>
      </c>
      <c r="C395" s="34">
        <v>1</v>
      </c>
      <c r="D395" s="34">
        <v>1</v>
      </c>
      <c r="E395" s="35">
        <v>61</v>
      </c>
      <c r="F395" s="33">
        <v>1</v>
      </c>
      <c r="G395" s="34">
        <v>0</v>
      </c>
      <c r="H395" s="34">
        <v>1</v>
      </c>
      <c r="I395" s="35">
        <v>96</v>
      </c>
      <c r="J395" s="33">
        <v>0</v>
      </c>
      <c r="K395" s="34">
        <v>0</v>
      </c>
      <c r="L395" s="34">
        <v>0</v>
      </c>
    </row>
    <row r="396" spans="1:12" s="97" customFormat="1" ht="15.75" customHeight="1">
      <c r="A396" s="32">
        <v>27</v>
      </c>
      <c r="B396" s="33">
        <v>1</v>
      </c>
      <c r="C396" s="34">
        <v>0</v>
      </c>
      <c r="D396" s="34">
        <v>1</v>
      </c>
      <c r="E396" s="35">
        <v>62</v>
      </c>
      <c r="F396" s="33">
        <v>1</v>
      </c>
      <c r="G396" s="34">
        <v>0</v>
      </c>
      <c r="H396" s="34">
        <v>1</v>
      </c>
      <c r="I396" s="35">
        <v>97</v>
      </c>
      <c r="J396" s="33">
        <v>0</v>
      </c>
      <c r="K396" s="34">
        <v>0</v>
      </c>
      <c r="L396" s="34">
        <v>0</v>
      </c>
    </row>
    <row r="397" spans="1:12" s="97" customFormat="1" ht="15.75" customHeight="1">
      <c r="A397" s="32">
        <v>28</v>
      </c>
      <c r="B397" s="33">
        <v>2</v>
      </c>
      <c r="C397" s="34">
        <v>1</v>
      </c>
      <c r="D397" s="34">
        <v>1</v>
      </c>
      <c r="E397" s="35">
        <v>63</v>
      </c>
      <c r="F397" s="33">
        <v>1</v>
      </c>
      <c r="G397" s="34">
        <v>1</v>
      </c>
      <c r="H397" s="34">
        <v>0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2</v>
      </c>
      <c r="C398" s="42">
        <v>2</v>
      </c>
      <c r="D398" s="42">
        <v>0</v>
      </c>
      <c r="E398" s="43">
        <v>64</v>
      </c>
      <c r="F398" s="44">
        <v>1</v>
      </c>
      <c r="G398" s="42">
        <v>1</v>
      </c>
      <c r="H398" s="42">
        <v>0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22</v>
      </c>
      <c r="C399" s="24">
        <v>7</v>
      </c>
      <c r="D399" s="24">
        <v>15</v>
      </c>
      <c r="E399" s="25" t="s">
        <v>36</v>
      </c>
      <c r="F399" s="24">
        <v>11</v>
      </c>
      <c r="G399" s="24">
        <v>6</v>
      </c>
      <c r="H399" s="24">
        <v>5</v>
      </c>
      <c r="I399" s="68">
        <v>100</v>
      </c>
      <c r="J399" s="69">
        <v>0</v>
      </c>
      <c r="K399" s="70">
        <v>0</v>
      </c>
      <c r="L399" s="70">
        <v>0</v>
      </c>
    </row>
    <row r="400" spans="1:12" s="97" customFormat="1" ht="15.75" customHeight="1">
      <c r="A400" s="32">
        <v>30</v>
      </c>
      <c r="B400" s="33">
        <v>3</v>
      </c>
      <c r="C400" s="34">
        <v>0</v>
      </c>
      <c r="D400" s="34">
        <v>3</v>
      </c>
      <c r="E400" s="35">
        <v>65</v>
      </c>
      <c r="F400" s="33">
        <v>2</v>
      </c>
      <c r="G400" s="34">
        <v>1</v>
      </c>
      <c r="H400" s="34">
        <v>1</v>
      </c>
      <c r="I400" s="35">
        <v>101</v>
      </c>
      <c r="J400" s="33">
        <v>0</v>
      </c>
      <c r="K400" s="34">
        <v>0</v>
      </c>
      <c r="L400" s="34">
        <v>0</v>
      </c>
    </row>
    <row r="401" spans="1:13" s="97" customFormat="1" ht="15.75" customHeight="1">
      <c r="A401" s="32">
        <v>31</v>
      </c>
      <c r="B401" s="33">
        <v>3</v>
      </c>
      <c r="C401" s="34">
        <v>1</v>
      </c>
      <c r="D401" s="34">
        <v>2</v>
      </c>
      <c r="E401" s="35">
        <v>66</v>
      </c>
      <c r="F401" s="33">
        <v>3</v>
      </c>
      <c r="G401" s="34">
        <v>1</v>
      </c>
      <c r="H401" s="34">
        <v>2</v>
      </c>
      <c r="I401" s="35">
        <v>102</v>
      </c>
      <c r="J401" s="33">
        <v>0</v>
      </c>
      <c r="K401" s="34">
        <v>0</v>
      </c>
      <c r="L401" s="34">
        <v>0</v>
      </c>
    </row>
    <row r="402" spans="1:13" s="97" customFormat="1" ht="15.75" customHeight="1">
      <c r="A402" s="32">
        <v>32</v>
      </c>
      <c r="B402" s="33">
        <v>6</v>
      </c>
      <c r="C402" s="34">
        <v>1</v>
      </c>
      <c r="D402" s="34">
        <v>5</v>
      </c>
      <c r="E402" s="35">
        <v>67</v>
      </c>
      <c r="F402" s="33">
        <v>2</v>
      </c>
      <c r="G402" s="34">
        <v>2</v>
      </c>
      <c r="H402" s="34">
        <v>0</v>
      </c>
      <c r="I402" s="35">
        <v>103</v>
      </c>
      <c r="J402" s="33">
        <v>0</v>
      </c>
      <c r="K402" s="34">
        <v>0</v>
      </c>
      <c r="L402" s="34">
        <v>0</v>
      </c>
    </row>
    <row r="403" spans="1:13" s="97" customFormat="1" ht="15.75" customHeight="1">
      <c r="A403" s="32">
        <v>33</v>
      </c>
      <c r="B403" s="33">
        <v>6</v>
      </c>
      <c r="C403" s="34">
        <v>3</v>
      </c>
      <c r="D403" s="34">
        <v>3</v>
      </c>
      <c r="E403" s="35">
        <v>68</v>
      </c>
      <c r="F403" s="33">
        <v>3</v>
      </c>
      <c r="G403" s="34">
        <v>1</v>
      </c>
      <c r="H403" s="34">
        <v>2</v>
      </c>
      <c r="I403" s="72" t="s">
        <v>37</v>
      </c>
      <c r="J403" s="44">
        <v>0</v>
      </c>
      <c r="K403" s="42">
        <v>0</v>
      </c>
      <c r="L403" s="42">
        <v>0</v>
      </c>
    </row>
    <row r="404" spans="1:13" s="97" customFormat="1" ht="21" customHeight="1" thickBot="1">
      <c r="A404" s="74">
        <v>34</v>
      </c>
      <c r="B404" s="33">
        <v>4</v>
      </c>
      <c r="C404" s="34">
        <v>2</v>
      </c>
      <c r="D404" s="34">
        <v>2</v>
      </c>
      <c r="E404" s="35">
        <v>69</v>
      </c>
      <c r="F404" s="33">
        <v>1</v>
      </c>
      <c r="G404" s="34">
        <v>1</v>
      </c>
      <c r="H404" s="34">
        <v>0</v>
      </c>
      <c r="I404" s="75" t="s">
        <v>8</v>
      </c>
      <c r="J404" s="69">
        <v>230</v>
      </c>
      <c r="K404" s="69">
        <v>111</v>
      </c>
      <c r="L404" s="69">
        <v>119</v>
      </c>
    </row>
    <row r="405" spans="1:13" s="106" customFormat="1" ht="24" customHeight="1" thickTop="1" thickBot="1">
      <c r="A405" s="81" t="s">
        <v>38</v>
      </c>
      <c r="B405" s="82">
        <v>60</v>
      </c>
      <c r="C405" s="83">
        <v>28</v>
      </c>
      <c r="D405" s="83">
        <v>32</v>
      </c>
      <c r="E405" s="84" t="s">
        <v>39</v>
      </c>
      <c r="F405" s="83">
        <v>133</v>
      </c>
      <c r="G405" s="83">
        <v>65</v>
      </c>
      <c r="H405" s="83">
        <v>68</v>
      </c>
      <c r="I405" s="85" t="s">
        <v>40</v>
      </c>
      <c r="J405" s="83">
        <v>37</v>
      </c>
      <c r="K405" s="83">
        <v>18</v>
      </c>
      <c r="L405" s="83">
        <v>19</v>
      </c>
    </row>
    <row r="406" spans="1:13" s="13" customFormat="1" ht="24" customHeight="1" thickBot="1">
      <c r="A406" s="1"/>
      <c r="B406" s="2" t="s">
        <v>221</v>
      </c>
      <c r="C406" s="3"/>
      <c r="D406" s="4"/>
      <c r="E406" s="5"/>
      <c r="F406" s="6"/>
      <c r="G406" s="96" t="s">
        <v>238</v>
      </c>
      <c r="H406" s="6"/>
      <c r="I406" s="5"/>
      <c r="J406" s="6"/>
      <c r="K406" s="107" t="s">
        <v>171</v>
      </c>
      <c r="L406" s="9"/>
      <c r="M406" s="97" t="s">
        <v>324</v>
      </c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</row>
    <row r="408" spans="1:13" s="31" customFormat="1" ht="25.5" customHeight="1">
      <c r="A408" s="23" t="s">
        <v>9</v>
      </c>
      <c r="B408" s="24">
        <v>10</v>
      </c>
      <c r="C408" s="24">
        <v>6</v>
      </c>
      <c r="D408" s="24">
        <v>4</v>
      </c>
      <c r="E408" s="25" t="s">
        <v>10</v>
      </c>
      <c r="F408" s="24">
        <v>13</v>
      </c>
      <c r="G408" s="24">
        <v>5</v>
      </c>
      <c r="H408" s="24">
        <v>8</v>
      </c>
      <c r="I408" s="25" t="s">
        <v>11</v>
      </c>
      <c r="J408" s="24">
        <v>5</v>
      </c>
      <c r="K408" s="24">
        <v>2</v>
      </c>
      <c r="L408" s="24">
        <v>3</v>
      </c>
    </row>
    <row r="409" spans="1:13" s="97" customFormat="1" ht="15.75" customHeight="1">
      <c r="A409" s="32">
        <v>0</v>
      </c>
      <c r="B409" s="33">
        <v>2</v>
      </c>
      <c r="C409" s="34">
        <v>1</v>
      </c>
      <c r="D409" s="34">
        <v>1</v>
      </c>
      <c r="E409" s="35">
        <v>35</v>
      </c>
      <c r="F409" s="33">
        <v>2</v>
      </c>
      <c r="G409" s="34">
        <v>1</v>
      </c>
      <c r="H409" s="34">
        <v>1</v>
      </c>
      <c r="I409" s="35">
        <v>70</v>
      </c>
      <c r="J409" s="33">
        <v>3</v>
      </c>
      <c r="K409" s="34">
        <v>1</v>
      </c>
      <c r="L409" s="34">
        <v>2</v>
      </c>
    </row>
    <row r="410" spans="1:13" s="97" customFormat="1" ht="15.75" customHeight="1">
      <c r="A410" s="32">
        <v>1</v>
      </c>
      <c r="B410" s="33">
        <v>2</v>
      </c>
      <c r="C410" s="34">
        <v>1</v>
      </c>
      <c r="D410" s="34">
        <v>1</v>
      </c>
      <c r="E410" s="35">
        <v>36</v>
      </c>
      <c r="F410" s="33">
        <v>0</v>
      </c>
      <c r="G410" s="34">
        <v>0</v>
      </c>
      <c r="H410" s="34">
        <v>0</v>
      </c>
      <c r="I410" s="35">
        <v>71</v>
      </c>
      <c r="J410" s="33">
        <v>1</v>
      </c>
      <c r="K410" s="34">
        <v>0</v>
      </c>
      <c r="L410" s="34">
        <v>1</v>
      </c>
    </row>
    <row r="411" spans="1:13" s="97" customFormat="1" ht="15.75" customHeight="1">
      <c r="A411" s="32">
        <v>2</v>
      </c>
      <c r="B411" s="33">
        <v>3</v>
      </c>
      <c r="C411" s="34">
        <v>1</v>
      </c>
      <c r="D411" s="34">
        <v>2</v>
      </c>
      <c r="E411" s="35">
        <v>37</v>
      </c>
      <c r="F411" s="33">
        <v>2</v>
      </c>
      <c r="G411" s="34">
        <v>1</v>
      </c>
      <c r="H411" s="34">
        <v>1</v>
      </c>
      <c r="I411" s="35">
        <v>72</v>
      </c>
      <c r="J411" s="33">
        <v>1</v>
      </c>
      <c r="K411" s="34">
        <v>1</v>
      </c>
      <c r="L411" s="34">
        <v>0</v>
      </c>
    </row>
    <row r="412" spans="1:13" s="97" customFormat="1" ht="15.75" customHeight="1">
      <c r="A412" s="32">
        <v>3</v>
      </c>
      <c r="B412" s="33">
        <v>2</v>
      </c>
      <c r="C412" s="34">
        <v>2</v>
      </c>
      <c r="D412" s="34">
        <v>0</v>
      </c>
      <c r="E412" s="35">
        <v>38</v>
      </c>
      <c r="F412" s="33">
        <v>5</v>
      </c>
      <c r="G412" s="34">
        <v>2</v>
      </c>
      <c r="H412" s="34">
        <v>3</v>
      </c>
      <c r="I412" s="35">
        <v>73</v>
      </c>
      <c r="J412" s="33">
        <v>0</v>
      </c>
      <c r="K412" s="34">
        <v>0</v>
      </c>
      <c r="L412" s="34">
        <v>0</v>
      </c>
    </row>
    <row r="413" spans="1:13" s="97" customFormat="1" ht="18" customHeight="1">
      <c r="A413" s="40">
        <v>4</v>
      </c>
      <c r="B413" s="41">
        <v>1</v>
      </c>
      <c r="C413" s="42">
        <v>1</v>
      </c>
      <c r="D413" s="42">
        <v>0</v>
      </c>
      <c r="E413" s="43">
        <v>39</v>
      </c>
      <c r="F413" s="44">
        <v>4</v>
      </c>
      <c r="G413" s="42">
        <v>1</v>
      </c>
      <c r="H413" s="42">
        <v>3</v>
      </c>
      <c r="I413" s="43">
        <v>74</v>
      </c>
      <c r="J413" s="44">
        <v>0</v>
      </c>
      <c r="K413" s="42">
        <v>0</v>
      </c>
      <c r="L413" s="42">
        <v>0</v>
      </c>
    </row>
    <row r="414" spans="1:13" s="31" customFormat="1" ht="25.5" customHeight="1">
      <c r="A414" s="23" t="s">
        <v>13</v>
      </c>
      <c r="B414" s="24">
        <v>16</v>
      </c>
      <c r="C414" s="24">
        <v>8</v>
      </c>
      <c r="D414" s="24">
        <v>8</v>
      </c>
      <c r="E414" s="25" t="s">
        <v>14</v>
      </c>
      <c r="F414" s="24">
        <v>40</v>
      </c>
      <c r="G414" s="24">
        <v>19</v>
      </c>
      <c r="H414" s="24">
        <v>21</v>
      </c>
      <c r="I414" s="25" t="s">
        <v>15</v>
      </c>
      <c r="J414" s="24">
        <v>2</v>
      </c>
      <c r="K414" s="24">
        <v>1</v>
      </c>
      <c r="L414" s="24">
        <v>1</v>
      </c>
    </row>
    <row r="415" spans="1:13" s="97" customFormat="1" ht="15.75" customHeight="1">
      <c r="A415" s="32">
        <v>5</v>
      </c>
      <c r="B415" s="33">
        <v>2</v>
      </c>
      <c r="C415" s="34">
        <v>2</v>
      </c>
      <c r="D415" s="34">
        <v>0</v>
      </c>
      <c r="E415" s="35">
        <v>40</v>
      </c>
      <c r="F415" s="33">
        <v>6</v>
      </c>
      <c r="G415" s="34">
        <v>3</v>
      </c>
      <c r="H415" s="34">
        <v>3</v>
      </c>
      <c r="I415" s="35">
        <v>75</v>
      </c>
      <c r="J415" s="33">
        <v>0</v>
      </c>
      <c r="K415" s="34">
        <v>0</v>
      </c>
      <c r="L415" s="34">
        <v>0</v>
      </c>
    </row>
    <row r="416" spans="1:13" s="97" customFormat="1" ht="15.75" customHeight="1">
      <c r="A416" s="32">
        <v>6</v>
      </c>
      <c r="B416" s="33">
        <v>3</v>
      </c>
      <c r="C416" s="34">
        <v>1</v>
      </c>
      <c r="D416" s="34">
        <v>2</v>
      </c>
      <c r="E416" s="35">
        <v>41</v>
      </c>
      <c r="F416" s="33">
        <v>7</v>
      </c>
      <c r="G416" s="34">
        <v>3</v>
      </c>
      <c r="H416" s="34">
        <v>4</v>
      </c>
      <c r="I416" s="35">
        <v>76</v>
      </c>
      <c r="J416" s="33">
        <v>0</v>
      </c>
      <c r="K416" s="34">
        <v>0</v>
      </c>
      <c r="L416" s="34">
        <v>0</v>
      </c>
    </row>
    <row r="417" spans="1:12" s="97" customFormat="1" ht="15.75" customHeight="1">
      <c r="A417" s="32">
        <v>7</v>
      </c>
      <c r="B417" s="33">
        <v>2</v>
      </c>
      <c r="C417" s="34">
        <v>1</v>
      </c>
      <c r="D417" s="34">
        <v>1</v>
      </c>
      <c r="E417" s="35">
        <v>42</v>
      </c>
      <c r="F417" s="33">
        <v>14</v>
      </c>
      <c r="G417" s="34">
        <v>6</v>
      </c>
      <c r="H417" s="34">
        <v>8</v>
      </c>
      <c r="I417" s="35">
        <v>77</v>
      </c>
      <c r="J417" s="33">
        <v>0</v>
      </c>
      <c r="K417" s="34">
        <v>0</v>
      </c>
      <c r="L417" s="34">
        <v>0</v>
      </c>
    </row>
    <row r="418" spans="1:12" s="97" customFormat="1" ht="15.75" customHeight="1">
      <c r="A418" s="32">
        <v>8</v>
      </c>
      <c r="B418" s="33">
        <v>5</v>
      </c>
      <c r="C418" s="34">
        <v>3</v>
      </c>
      <c r="D418" s="34">
        <v>2</v>
      </c>
      <c r="E418" s="35">
        <v>43</v>
      </c>
      <c r="F418" s="33">
        <v>7</v>
      </c>
      <c r="G418" s="34">
        <v>4</v>
      </c>
      <c r="H418" s="34">
        <v>3</v>
      </c>
      <c r="I418" s="35">
        <v>78</v>
      </c>
      <c r="J418" s="33">
        <v>2</v>
      </c>
      <c r="K418" s="34">
        <v>1</v>
      </c>
      <c r="L418" s="34">
        <v>1</v>
      </c>
    </row>
    <row r="419" spans="1:12" s="97" customFormat="1" ht="18" customHeight="1">
      <c r="A419" s="40">
        <v>9</v>
      </c>
      <c r="B419" s="44">
        <v>4</v>
      </c>
      <c r="C419" s="42">
        <v>1</v>
      </c>
      <c r="D419" s="42">
        <v>3</v>
      </c>
      <c r="E419" s="43">
        <v>44</v>
      </c>
      <c r="F419" s="44">
        <v>6</v>
      </c>
      <c r="G419" s="42">
        <v>3</v>
      </c>
      <c r="H419" s="42">
        <v>3</v>
      </c>
      <c r="I419" s="43">
        <v>79</v>
      </c>
      <c r="J419" s="44">
        <v>0</v>
      </c>
      <c r="K419" s="42">
        <v>0</v>
      </c>
      <c r="L419" s="42">
        <v>0</v>
      </c>
    </row>
    <row r="420" spans="1:12" s="31" customFormat="1" ht="25.5" customHeight="1">
      <c r="A420" s="23" t="s">
        <v>23</v>
      </c>
      <c r="B420" s="24">
        <v>28</v>
      </c>
      <c r="C420" s="24">
        <v>13</v>
      </c>
      <c r="D420" s="24">
        <v>15</v>
      </c>
      <c r="E420" s="25" t="s">
        <v>24</v>
      </c>
      <c r="F420" s="24">
        <v>39</v>
      </c>
      <c r="G420" s="24">
        <v>21</v>
      </c>
      <c r="H420" s="24">
        <v>18</v>
      </c>
      <c r="I420" s="25" t="s">
        <v>25</v>
      </c>
      <c r="J420" s="24">
        <v>5</v>
      </c>
      <c r="K420" s="24">
        <v>2</v>
      </c>
      <c r="L420" s="24">
        <v>3</v>
      </c>
    </row>
    <row r="421" spans="1:12" s="97" customFormat="1" ht="15.75" customHeight="1">
      <c r="A421" s="32">
        <v>10</v>
      </c>
      <c r="B421" s="33">
        <v>4</v>
      </c>
      <c r="C421" s="34">
        <v>2</v>
      </c>
      <c r="D421" s="34">
        <v>2</v>
      </c>
      <c r="E421" s="35">
        <v>45</v>
      </c>
      <c r="F421" s="33">
        <v>8</v>
      </c>
      <c r="G421" s="34">
        <v>3</v>
      </c>
      <c r="H421" s="34">
        <v>5</v>
      </c>
      <c r="I421" s="35">
        <v>80</v>
      </c>
      <c r="J421" s="33">
        <v>1</v>
      </c>
      <c r="K421" s="34">
        <v>1</v>
      </c>
      <c r="L421" s="34">
        <v>0</v>
      </c>
    </row>
    <row r="422" spans="1:12" s="97" customFormat="1" ht="15.75" customHeight="1">
      <c r="A422" s="32">
        <v>11</v>
      </c>
      <c r="B422" s="33">
        <v>3</v>
      </c>
      <c r="C422" s="34">
        <v>0</v>
      </c>
      <c r="D422" s="34">
        <v>3</v>
      </c>
      <c r="E422" s="35">
        <v>46</v>
      </c>
      <c r="F422" s="33">
        <v>9</v>
      </c>
      <c r="G422" s="34">
        <v>6</v>
      </c>
      <c r="H422" s="34">
        <v>3</v>
      </c>
      <c r="I422" s="35">
        <v>81</v>
      </c>
      <c r="J422" s="33">
        <v>2</v>
      </c>
      <c r="K422" s="34">
        <v>0</v>
      </c>
      <c r="L422" s="34">
        <v>2</v>
      </c>
    </row>
    <row r="423" spans="1:12" s="97" customFormat="1" ht="15.75" customHeight="1">
      <c r="A423" s="32">
        <v>12</v>
      </c>
      <c r="B423" s="33">
        <v>7</v>
      </c>
      <c r="C423" s="34">
        <v>5</v>
      </c>
      <c r="D423" s="34">
        <v>2</v>
      </c>
      <c r="E423" s="35">
        <v>47</v>
      </c>
      <c r="F423" s="33">
        <v>10</v>
      </c>
      <c r="G423" s="34">
        <v>6</v>
      </c>
      <c r="H423" s="34">
        <v>4</v>
      </c>
      <c r="I423" s="35">
        <v>82</v>
      </c>
      <c r="J423" s="33">
        <v>0</v>
      </c>
      <c r="K423" s="34">
        <v>0</v>
      </c>
      <c r="L423" s="34">
        <v>0</v>
      </c>
    </row>
    <row r="424" spans="1:12" s="97" customFormat="1" ht="15.75" customHeight="1">
      <c r="A424" s="32">
        <v>13</v>
      </c>
      <c r="B424" s="33">
        <v>8</v>
      </c>
      <c r="C424" s="34">
        <v>1</v>
      </c>
      <c r="D424" s="34">
        <v>7</v>
      </c>
      <c r="E424" s="35">
        <v>48</v>
      </c>
      <c r="F424" s="33">
        <v>6</v>
      </c>
      <c r="G424" s="34">
        <v>3</v>
      </c>
      <c r="H424" s="34">
        <v>3</v>
      </c>
      <c r="I424" s="35">
        <v>83</v>
      </c>
      <c r="J424" s="33">
        <v>2</v>
      </c>
      <c r="K424" s="34">
        <v>1</v>
      </c>
      <c r="L424" s="34">
        <v>1</v>
      </c>
    </row>
    <row r="425" spans="1:12" s="97" customFormat="1" ht="18" customHeight="1">
      <c r="A425" s="40">
        <v>14</v>
      </c>
      <c r="B425" s="44">
        <v>6</v>
      </c>
      <c r="C425" s="42">
        <v>5</v>
      </c>
      <c r="D425" s="42">
        <v>1</v>
      </c>
      <c r="E425" s="43">
        <v>49</v>
      </c>
      <c r="F425" s="44">
        <v>6</v>
      </c>
      <c r="G425" s="42">
        <v>3</v>
      </c>
      <c r="H425" s="42">
        <v>3</v>
      </c>
      <c r="I425" s="43">
        <v>84</v>
      </c>
      <c r="J425" s="44">
        <v>0</v>
      </c>
      <c r="K425" s="42">
        <v>0</v>
      </c>
      <c r="L425" s="42">
        <v>0</v>
      </c>
    </row>
    <row r="426" spans="1:12" s="31" customFormat="1" ht="25.5" customHeight="1">
      <c r="A426" s="23" t="s">
        <v>26</v>
      </c>
      <c r="B426" s="24">
        <v>29</v>
      </c>
      <c r="C426" s="24">
        <v>10</v>
      </c>
      <c r="D426" s="24">
        <v>19</v>
      </c>
      <c r="E426" s="25" t="s">
        <v>27</v>
      </c>
      <c r="F426" s="24">
        <v>20</v>
      </c>
      <c r="G426" s="24">
        <v>8</v>
      </c>
      <c r="H426" s="24">
        <v>12</v>
      </c>
      <c r="I426" s="25" t="s">
        <v>28</v>
      </c>
      <c r="J426" s="24">
        <v>6</v>
      </c>
      <c r="K426" s="24">
        <v>2</v>
      </c>
      <c r="L426" s="24">
        <v>4</v>
      </c>
    </row>
    <row r="427" spans="1:12" s="97" customFormat="1" ht="15.75" customHeight="1">
      <c r="A427" s="32">
        <v>15</v>
      </c>
      <c r="B427" s="33">
        <v>9</v>
      </c>
      <c r="C427" s="34">
        <v>2</v>
      </c>
      <c r="D427" s="34">
        <v>7</v>
      </c>
      <c r="E427" s="35">
        <v>50</v>
      </c>
      <c r="F427" s="33">
        <v>5</v>
      </c>
      <c r="G427" s="34">
        <v>3</v>
      </c>
      <c r="H427" s="34">
        <v>2</v>
      </c>
      <c r="I427" s="35">
        <v>85</v>
      </c>
      <c r="J427" s="33">
        <v>0</v>
      </c>
      <c r="K427" s="34">
        <v>0</v>
      </c>
      <c r="L427" s="34">
        <v>0</v>
      </c>
    </row>
    <row r="428" spans="1:12" s="97" customFormat="1" ht="15.75" customHeight="1">
      <c r="A428" s="32">
        <v>16</v>
      </c>
      <c r="B428" s="33">
        <v>9</v>
      </c>
      <c r="C428" s="34">
        <v>4</v>
      </c>
      <c r="D428" s="34">
        <v>5</v>
      </c>
      <c r="E428" s="35">
        <v>51</v>
      </c>
      <c r="F428" s="33">
        <v>3</v>
      </c>
      <c r="G428" s="34">
        <v>1</v>
      </c>
      <c r="H428" s="34">
        <v>2</v>
      </c>
      <c r="I428" s="35">
        <v>86</v>
      </c>
      <c r="J428" s="33">
        <v>4</v>
      </c>
      <c r="K428" s="34">
        <v>0</v>
      </c>
      <c r="L428" s="34">
        <v>4</v>
      </c>
    </row>
    <row r="429" spans="1:12" s="97" customFormat="1" ht="15.75" customHeight="1">
      <c r="A429" s="32">
        <v>17</v>
      </c>
      <c r="B429" s="33">
        <v>4</v>
      </c>
      <c r="C429" s="34">
        <v>2</v>
      </c>
      <c r="D429" s="34">
        <v>2</v>
      </c>
      <c r="E429" s="35">
        <v>52</v>
      </c>
      <c r="F429" s="33">
        <v>7</v>
      </c>
      <c r="G429" s="34">
        <v>2</v>
      </c>
      <c r="H429" s="34">
        <v>5</v>
      </c>
      <c r="I429" s="35">
        <v>87</v>
      </c>
      <c r="J429" s="33">
        <v>1</v>
      </c>
      <c r="K429" s="34">
        <v>1</v>
      </c>
      <c r="L429" s="34">
        <v>0</v>
      </c>
    </row>
    <row r="430" spans="1:12" s="97" customFormat="1" ht="15.75" customHeight="1">
      <c r="A430" s="32">
        <v>18</v>
      </c>
      <c r="B430" s="33">
        <v>5</v>
      </c>
      <c r="C430" s="34">
        <v>1</v>
      </c>
      <c r="D430" s="34">
        <v>4</v>
      </c>
      <c r="E430" s="35">
        <v>53</v>
      </c>
      <c r="F430" s="33">
        <v>5</v>
      </c>
      <c r="G430" s="34">
        <v>2</v>
      </c>
      <c r="H430" s="34">
        <v>3</v>
      </c>
      <c r="I430" s="35">
        <v>88</v>
      </c>
      <c r="J430" s="33">
        <v>1</v>
      </c>
      <c r="K430" s="34">
        <v>1</v>
      </c>
      <c r="L430" s="34">
        <v>0</v>
      </c>
    </row>
    <row r="431" spans="1:12" s="97" customFormat="1" ht="18" customHeight="1">
      <c r="A431" s="40">
        <v>19</v>
      </c>
      <c r="B431" s="44">
        <v>2</v>
      </c>
      <c r="C431" s="42">
        <v>1</v>
      </c>
      <c r="D431" s="42">
        <v>1</v>
      </c>
      <c r="E431" s="43">
        <v>54</v>
      </c>
      <c r="F431" s="44">
        <v>0</v>
      </c>
      <c r="G431" s="42">
        <v>0</v>
      </c>
      <c r="H431" s="42">
        <v>0</v>
      </c>
      <c r="I431" s="43">
        <v>89</v>
      </c>
      <c r="J431" s="44">
        <v>0</v>
      </c>
      <c r="K431" s="42">
        <v>0</v>
      </c>
      <c r="L431" s="42">
        <v>0</v>
      </c>
    </row>
    <row r="432" spans="1:12" s="31" customFormat="1" ht="25.5" customHeight="1">
      <c r="A432" s="23" t="s">
        <v>29</v>
      </c>
      <c r="B432" s="24">
        <v>4</v>
      </c>
      <c r="C432" s="24">
        <v>3</v>
      </c>
      <c r="D432" s="24">
        <v>1</v>
      </c>
      <c r="E432" s="25" t="s">
        <v>30</v>
      </c>
      <c r="F432" s="24">
        <v>21</v>
      </c>
      <c r="G432" s="24">
        <v>10</v>
      </c>
      <c r="H432" s="24">
        <v>11</v>
      </c>
      <c r="I432" s="25" t="s">
        <v>31</v>
      </c>
      <c r="J432" s="24">
        <v>0</v>
      </c>
      <c r="K432" s="24">
        <v>0</v>
      </c>
      <c r="L432" s="24">
        <v>0</v>
      </c>
    </row>
    <row r="433" spans="1:12" s="97" customFormat="1" ht="15.75" customHeight="1">
      <c r="A433" s="32">
        <v>20</v>
      </c>
      <c r="B433" s="33">
        <v>2</v>
      </c>
      <c r="C433" s="34">
        <v>2</v>
      </c>
      <c r="D433" s="34">
        <v>0</v>
      </c>
      <c r="E433" s="35">
        <v>55</v>
      </c>
      <c r="F433" s="33">
        <v>4</v>
      </c>
      <c r="G433" s="34">
        <v>2</v>
      </c>
      <c r="H433" s="34">
        <v>2</v>
      </c>
      <c r="I433" s="35">
        <v>90</v>
      </c>
      <c r="J433" s="33">
        <v>0</v>
      </c>
      <c r="K433" s="34">
        <v>0</v>
      </c>
      <c r="L433" s="34">
        <v>0</v>
      </c>
    </row>
    <row r="434" spans="1:12" s="97" customFormat="1" ht="15.75" customHeight="1">
      <c r="A434" s="32">
        <v>21</v>
      </c>
      <c r="B434" s="33">
        <v>1</v>
      </c>
      <c r="C434" s="34">
        <v>1</v>
      </c>
      <c r="D434" s="34">
        <v>0</v>
      </c>
      <c r="E434" s="35">
        <v>56</v>
      </c>
      <c r="F434" s="33">
        <v>4</v>
      </c>
      <c r="G434" s="34">
        <v>3</v>
      </c>
      <c r="H434" s="34">
        <v>1</v>
      </c>
      <c r="I434" s="35">
        <v>91</v>
      </c>
      <c r="J434" s="33">
        <v>0</v>
      </c>
      <c r="K434" s="34">
        <v>0</v>
      </c>
      <c r="L434" s="34">
        <v>0</v>
      </c>
    </row>
    <row r="435" spans="1:12" s="97" customFormat="1" ht="15.75" customHeight="1">
      <c r="A435" s="32">
        <v>22</v>
      </c>
      <c r="B435" s="33">
        <v>0</v>
      </c>
      <c r="C435" s="34">
        <v>0</v>
      </c>
      <c r="D435" s="34">
        <v>0</v>
      </c>
      <c r="E435" s="35">
        <v>57</v>
      </c>
      <c r="F435" s="33">
        <v>7</v>
      </c>
      <c r="G435" s="34">
        <v>3</v>
      </c>
      <c r="H435" s="34">
        <v>4</v>
      </c>
      <c r="I435" s="35">
        <v>92</v>
      </c>
      <c r="J435" s="33">
        <v>0</v>
      </c>
      <c r="K435" s="34">
        <v>0</v>
      </c>
      <c r="L435" s="34">
        <v>0</v>
      </c>
    </row>
    <row r="436" spans="1:12" s="97" customFormat="1" ht="15.75" customHeight="1">
      <c r="A436" s="32">
        <v>23</v>
      </c>
      <c r="B436" s="33">
        <v>0</v>
      </c>
      <c r="C436" s="34">
        <v>0</v>
      </c>
      <c r="D436" s="34">
        <v>0</v>
      </c>
      <c r="E436" s="35">
        <v>58</v>
      </c>
      <c r="F436" s="33">
        <v>4</v>
      </c>
      <c r="G436" s="34">
        <v>1</v>
      </c>
      <c r="H436" s="34">
        <v>3</v>
      </c>
      <c r="I436" s="35">
        <v>93</v>
      </c>
      <c r="J436" s="33">
        <v>0</v>
      </c>
      <c r="K436" s="34">
        <v>0</v>
      </c>
      <c r="L436" s="34">
        <v>0</v>
      </c>
    </row>
    <row r="437" spans="1:12" s="97" customFormat="1" ht="18" customHeight="1">
      <c r="A437" s="40">
        <v>24</v>
      </c>
      <c r="B437" s="44">
        <v>1</v>
      </c>
      <c r="C437" s="42">
        <v>0</v>
      </c>
      <c r="D437" s="42">
        <v>1</v>
      </c>
      <c r="E437" s="43">
        <v>59</v>
      </c>
      <c r="F437" s="44">
        <v>2</v>
      </c>
      <c r="G437" s="42">
        <v>1</v>
      </c>
      <c r="H437" s="42">
        <v>1</v>
      </c>
      <c r="I437" s="43">
        <v>94</v>
      </c>
      <c r="J437" s="44">
        <v>0</v>
      </c>
      <c r="K437" s="42">
        <v>0</v>
      </c>
      <c r="L437" s="42">
        <v>0</v>
      </c>
    </row>
    <row r="438" spans="1:12" s="31" customFormat="1" ht="25.5" customHeight="1">
      <c r="A438" s="23" t="s">
        <v>32</v>
      </c>
      <c r="B438" s="24">
        <v>10</v>
      </c>
      <c r="C438" s="24">
        <v>3</v>
      </c>
      <c r="D438" s="24">
        <v>7</v>
      </c>
      <c r="E438" s="25" t="s">
        <v>33</v>
      </c>
      <c r="F438" s="24">
        <v>13</v>
      </c>
      <c r="G438" s="24">
        <v>8</v>
      </c>
      <c r="H438" s="24">
        <v>5</v>
      </c>
      <c r="I438" s="64" t="s">
        <v>34</v>
      </c>
      <c r="J438" s="24">
        <v>0</v>
      </c>
      <c r="K438" s="24">
        <v>0</v>
      </c>
      <c r="L438" s="24">
        <v>0</v>
      </c>
    </row>
    <row r="439" spans="1:12" s="97" customFormat="1" ht="15.75" customHeight="1">
      <c r="A439" s="32">
        <v>25</v>
      </c>
      <c r="B439" s="33">
        <v>1</v>
      </c>
      <c r="C439" s="34">
        <v>0</v>
      </c>
      <c r="D439" s="34">
        <v>1</v>
      </c>
      <c r="E439" s="35">
        <v>60</v>
      </c>
      <c r="F439" s="33">
        <v>4</v>
      </c>
      <c r="G439" s="34">
        <v>2</v>
      </c>
      <c r="H439" s="34">
        <v>2</v>
      </c>
      <c r="I439" s="35">
        <v>95</v>
      </c>
      <c r="J439" s="33">
        <v>0</v>
      </c>
      <c r="K439" s="34">
        <v>0</v>
      </c>
      <c r="L439" s="34">
        <v>0</v>
      </c>
    </row>
    <row r="440" spans="1:12" s="97" customFormat="1" ht="15.75" customHeight="1">
      <c r="A440" s="32">
        <v>26</v>
      </c>
      <c r="B440" s="33">
        <v>0</v>
      </c>
      <c r="C440" s="34">
        <v>0</v>
      </c>
      <c r="D440" s="34">
        <v>0</v>
      </c>
      <c r="E440" s="35">
        <v>61</v>
      </c>
      <c r="F440" s="33">
        <v>2</v>
      </c>
      <c r="G440" s="34">
        <v>2</v>
      </c>
      <c r="H440" s="34">
        <v>0</v>
      </c>
      <c r="I440" s="35">
        <v>96</v>
      </c>
      <c r="J440" s="33">
        <v>0</v>
      </c>
      <c r="K440" s="34">
        <v>0</v>
      </c>
      <c r="L440" s="34">
        <v>0</v>
      </c>
    </row>
    <row r="441" spans="1:12" s="97" customFormat="1" ht="15.75" customHeight="1">
      <c r="A441" s="32">
        <v>27</v>
      </c>
      <c r="B441" s="33">
        <v>2</v>
      </c>
      <c r="C441" s="34">
        <v>0</v>
      </c>
      <c r="D441" s="34">
        <v>2</v>
      </c>
      <c r="E441" s="35">
        <v>62</v>
      </c>
      <c r="F441" s="33">
        <v>1</v>
      </c>
      <c r="G441" s="34">
        <v>0</v>
      </c>
      <c r="H441" s="34">
        <v>1</v>
      </c>
      <c r="I441" s="35">
        <v>97</v>
      </c>
      <c r="J441" s="33">
        <v>0</v>
      </c>
      <c r="K441" s="34">
        <v>0</v>
      </c>
      <c r="L441" s="34">
        <v>0</v>
      </c>
    </row>
    <row r="442" spans="1:12" s="97" customFormat="1" ht="15.75" customHeight="1">
      <c r="A442" s="32">
        <v>28</v>
      </c>
      <c r="B442" s="33">
        <v>7</v>
      </c>
      <c r="C442" s="34">
        <v>3</v>
      </c>
      <c r="D442" s="34">
        <v>4</v>
      </c>
      <c r="E442" s="35">
        <v>63</v>
      </c>
      <c r="F442" s="33">
        <v>3</v>
      </c>
      <c r="G442" s="34">
        <v>1</v>
      </c>
      <c r="H442" s="34">
        <v>2</v>
      </c>
      <c r="I442" s="35">
        <v>98</v>
      </c>
      <c r="J442" s="33">
        <v>0</v>
      </c>
      <c r="K442" s="34">
        <v>0</v>
      </c>
      <c r="L442" s="34">
        <v>0</v>
      </c>
    </row>
    <row r="443" spans="1:12" s="97" customFormat="1" ht="18" customHeight="1">
      <c r="A443" s="40">
        <v>29</v>
      </c>
      <c r="B443" s="44">
        <v>0</v>
      </c>
      <c r="C443" s="42">
        <v>0</v>
      </c>
      <c r="D443" s="42">
        <v>0</v>
      </c>
      <c r="E443" s="43">
        <v>64</v>
      </c>
      <c r="F443" s="44">
        <v>3</v>
      </c>
      <c r="G443" s="42">
        <v>3</v>
      </c>
      <c r="H443" s="42">
        <v>0</v>
      </c>
      <c r="I443" s="35">
        <v>99</v>
      </c>
      <c r="J443" s="33">
        <v>0</v>
      </c>
      <c r="K443" s="34">
        <v>0</v>
      </c>
      <c r="L443" s="34">
        <v>0</v>
      </c>
    </row>
    <row r="444" spans="1:12" s="31" customFormat="1" ht="25.5" customHeight="1">
      <c r="A444" s="23" t="s">
        <v>35</v>
      </c>
      <c r="B444" s="24">
        <v>4</v>
      </c>
      <c r="C444" s="24">
        <v>2</v>
      </c>
      <c r="D444" s="24">
        <v>2</v>
      </c>
      <c r="E444" s="25" t="s">
        <v>36</v>
      </c>
      <c r="F444" s="24">
        <v>2</v>
      </c>
      <c r="G444" s="24">
        <v>1</v>
      </c>
      <c r="H444" s="24">
        <v>1</v>
      </c>
      <c r="I444" s="68">
        <v>100</v>
      </c>
      <c r="J444" s="69">
        <v>0</v>
      </c>
      <c r="K444" s="70">
        <v>0</v>
      </c>
      <c r="L444" s="70">
        <v>0</v>
      </c>
    </row>
    <row r="445" spans="1:12" s="97" customFormat="1" ht="15.75" customHeight="1">
      <c r="A445" s="32">
        <v>30</v>
      </c>
      <c r="B445" s="33">
        <v>0</v>
      </c>
      <c r="C445" s="34">
        <v>0</v>
      </c>
      <c r="D445" s="34">
        <v>0</v>
      </c>
      <c r="E445" s="35">
        <v>65</v>
      </c>
      <c r="F445" s="33">
        <v>0</v>
      </c>
      <c r="G445" s="34">
        <v>0</v>
      </c>
      <c r="H445" s="34">
        <v>0</v>
      </c>
      <c r="I445" s="35">
        <v>101</v>
      </c>
      <c r="J445" s="33">
        <v>0</v>
      </c>
      <c r="K445" s="34">
        <v>0</v>
      </c>
      <c r="L445" s="34">
        <v>0</v>
      </c>
    </row>
    <row r="446" spans="1:12" s="97" customFormat="1" ht="15.75" customHeight="1">
      <c r="A446" s="32">
        <v>31</v>
      </c>
      <c r="B446" s="33">
        <v>0</v>
      </c>
      <c r="C446" s="34">
        <v>0</v>
      </c>
      <c r="D446" s="34">
        <v>0</v>
      </c>
      <c r="E446" s="35">
        <v>66</v>
      </c>
      <c r="F446" s="33">
        <v>1</v>
      </c>
      <c r="G446" s="34">
        <v>1</v>
      </c>
      <c r="H446" s="34">
        <v>0</v>
      </c>
      <c r="I446" s="35">
        <v>102</v>
      </c>
      <c r="J446" s="33">
        <v>0</v>
      </c>
      <c r="K446" s="34">
        <v>0</v>
      </c>
      <c r="L446" s="34">
        <v>0</v>
      </c>
    </row>
    <row r="447" spans="1:12" s="97" customFormat="1" ht="15.75" customHeight="1">
      <c r="A447" s="32">
        <v>32</v>
      </c>
      <c r="B447" s="33">
        <v>1</v>
      </c>
      <c r="C447" s="34">
        <v>1</v>
      </c>
      <c r="D447" s="34">
        <v>0</v>
      </c>
      <c r="E447" s="35">
        <v>67</v>
      </c>
      <c r="F447" s="33">
        <v>0</v>
      </c>
      <c r="G447" s="34">
        <v>0</v>
      </c>
      <c r="H447" s="34">
        <v>0</v>
      </c>
      <c r="I447" s="35">
        <v>103</v>
      </c>
      <c r="J447" s="33">
        <v>0</v>
      </c>
      <c r="K447" s="34">
        <v>0</v>
      </c>
      <c r="L447" s="34">
        <v>0</v>
      </c>
    </row>
    <row r="448" spans="1:12" s="97" customFormat="1" ht="15.75" customHeight="1">
      <c r="A448" s="32">
        <v>33</v>
      </c>
      <c r="B448" s="33">
        <v>2</v>
      </c>
      <c r="C448" s="34">
        <v>1</v>
      </c>
      <c r="D448" s="34">
        <v>1</v>
      </c>
      <c r="E448" s="35">
        <v>68</v>
      </c>
      <c r="F448" s="33">
        <v>0</v>
      </c>
      <c r="G448" s="34">
        <v>0</v>
      </c>
      <c r="H448" s="34">
        <v>0</v>
      </c>
      <c r="I448" s="72" t="s">
        <v>37</v>
      </c>
      <c r="J448" s="44">
        <v>0</v>
      </c>
      <c r="K448" s="42">
        <v>0</v>
      </c>
      <c r="L448" s="42">
        <v>0</v>
      </c>
    </row>
    <row r="449" spans="1:13" s="97" customFormat="1" ht="21" customHeight="1" thickBot="1">
      <c r="A449" s="74">
        <v>34</v>
      </c>
      <c r="B449" s="33">
        <v>1</v>
      </c>
      <c r="C449" s="34">
        <v>0</v>
      </c>
      <c r="D449" s="34">
        <v>1</v>
      </c>
      <c r="E449" s="35">
        <v>69</v>
      </c>
      <c r="F449" s="33">
        <v>1</v>
      </c>
      <c r="G449" s="34">
        <v>0</v>
      </c>
      <c r="H449" s="34">
        <v>1</v>
      </c>
      <c r="I449" s="75" t="s">
        <v>8</v>
      </c>
      <c r="J449" s="69">
        <v>267</v>
      </c>
      <c r="K449" s="69">
        <v>124</v>
      </c>
      <c r="L449" s="69">
        <v>143</v>
      </c>
    </row>
    <row r="450" spans="1:13" s="106" customFormat="1" ht="24" customHeight="1" thickTop="1" thickBot="1">
      <c r="A450" s="81" t="s">
        <v>38</v>
      </c>
      <c r="B450" s="82">
        <v>54</v>
      </c>
      <c r="C450" s="83">
        <v>27</v>
      </c>
      <c r="D450" s="83">
        <v>27</v>
      </c>
      <c r="E450" s="84" t="s">
        <v>39</v>
      </c>
      <c r="F450" s="83">
        <v>193</v>
      </c>
      <c r="G450" s="83">
        <v>89</v>
      </c>
      <c r="H450" s="83">
        <v>104</v>
      </c>
      <c r="I450" s="85" t="s">
        <v>40</v>
      </c>
      <c r="J450" s="83">
        <v>20</v>
      </c>
      <c r="K450" s="83">
        <v>8</v>
      </c>
      <c r="L450" s="83">
        <v>12</v>
      </c>
    </row>
    <row r="451" spans="1:13" s="13" customFormat="1" ht="24" customHeight="1" thickBot="1">
      <c r="A451" s="1"/>
      <c r="B451" s="2" t="s">
        <v>221</v>
      </c>
      <c r="C451" s="3"/>
      <c r="D451" s="4"/>
      <c r="E451" s="5"/>
      <c r="F451" s="6"/>
      <c r="G451" s="96" t="s">
        <v>238</v>
      </c>
      <c r="H451" s="6"/>
      <c r="I451" s="5"/>
      <c r="J451" s="6"/>
      <c r="K451" s="107" t="s">
        <v>172</v>
      </c>
      <c r="L451" s="9"/>
      <c r="M451" s="97" t="s">
        <v>325</v>
      </c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</row>
    <row r="453" spans="1:13" s="31" customFormat="1" ht="25.5" customHeight="1">
      <c r="A453" s="23" t="s">
        <v>9</v>
      </c>
      <c r="B453" s="24">
        <v>39</v>
      </c>
      <c r="C453" s="24">
        <v>21</v>
      </c>
      <c r="D453" s="24">
        <v>18</v>
      </c>
      <c r="E453" s="25" t="s">
        <v>10</v>
      </c>
      <c r="F453" s="24">
        <v>66</v>
      </c>
      <c r="G453" s="24">
        <v>31</v>
      </c>
      <c r="H453" s="24">
        <v>35</v>
      </c>
      <c r="I453" s="25" t="s">
        <v>11</v>
      </c>
      <c r="J453" s="24">
        <v>50</v>
      </c>
      <c r="K453" s="24">
        <v>21</v>
      </c>
      <c r="L453" s="24">
        <v>29</v>
      </c>
    </row>
    <row r="454" spans="1:13" s="97" customFormat="1" ht="15.75" customHeight="1">
      <c r="A454" s="32">
        <v>0</v>
      </c>
      <c r="B454" s="33">
        <v>8</v>
      </c>
      <c r="C454" s="34">
        <v>4</v>
      </c>
      <c r="D454" s="34">
        <v>4</v>
      </c>
      <c r="E454" s="35">
        <v>35</v>
      </c>
      <c r="F454" s="33">
        <v>11</v>
      </c>
      <c r="G454" s="34">
        <v>6</v>
      </c>
      <c r="H454" s="34">
        <v>5</v>
      </c>
      <c r="I454" s="35">
        <v>70</v>
      </c>
      <c r="J454" s="33">
        <v>14</v>
      </c>
      <c r="K454" s="34">
        <v>5</v>
      </c>
      <c r="L454" s="34">
        <v>9</v>
      </c>
    </row>
    <row r="455" spans="1:13" s="97" customFormat="1" ht="15.75" customHeight="1">
      <c r="A455" s="32">
        <v>1</v>
      </c>
      <c r="B455" s="33">
        <v>10</v>
      </c>
      <c r="C455" s="34">
        <v>6</v>
      </c>
      <c r="D455" s="34">
        <v>4</v>
      </c>
      <c r="E455" s="35">
        <v>36</v>
      </c>
      <c r="F455" s="33">
        <v>11</v>
      </c>
      <c r="G455" s="34">
        <v>5</v>
      </c>
      <c r="H455" s="34">
        <v>6</v>
      </c>
      <c r="I455" s="35">
        <v>71</v>
      </c>
      <c r="J455" s="33">
        <v>4</v>
      </c>
      <c r="K455" s="34">
        <v>3</v>
      </c>
      <c r="L455" s="34">
        <v>1</v>
      </c>
    </row>
    <row r="456" spans="1:13" s="97" customFormat="1" ht="15.75" customHeight="1">
      <c r="A456" s="32">
        <v>2</v>
      </c>
      <c r="B456" s="33">
        <v>7</v>
      </c>
      <c r="C456" s="34">
        <v>5</v>
      </c>
      <c r="D456" s="34">
        <v>2</v>
      </c>
      <c r="E456" s="35">
        <v>37</v>
      </c>
      <c r="F456" s="33">
        <v>15</v>
      </c>
      <c r="G456" s="34">
        <v>5</v>
      </c>
      <c r="H456" s="34">
        <v>10</v>
      </c>
      <c r="I456" s="35">
        <v>72</v>
      </c>
      <c r="J456" s="33">
        <v>8</v>
      </c>
      <c r="K456" s="34">
        <v>3</v>
      </c>
      <c r="L456" s="34">
        <v>5</v>
      </c>
    </row>
    <row r="457" spans="1:13" s="97" customFormat="1" ht="15.75" customHeight="1">
      <c r="A457" s="32">
        <v>3</v>
      </c>
      <c r="B457" s="33">
        <v>5</v>
      </c>
      <c r="C457" s="34">
        <v>2</v>
      </c>
      <c r="D457" s="34">
        <v>3</v>
      </c>
      <c r="E457" s="35">
        <v>38</v>
      </c>
      <c r="F457" s="33">
        <v>12</v>
      </c>
      <c r="G457" s="34">
        <v>6</v>
      </c>
      <c r="H457" s="34">
        <v>6</v>
      </c>
      <c r="I457" s="35">
        <v>73</v>
      </c>
      <c r="J457" s="33">
        <v>12</v>
      </c>
      <c r="K457" s="34">
        <v>6</v>
      </c>
      <c r="L457" s="34">
        <v>6</v>
      </c>
    </row>
    <row r="458" spans="1:13" s="97" customFormat="1" ht="18" customHeight="1">
      <c r="A458" s="40">
        <v>4</v>
      </c>
      <c r="B458" s="41">
        <v>9</v>
      </c>
      <c r="C458" s="42">
        <v>4</v>
      </c>
      <c r="D458" s="42">
        <v>5</v>
      </c>
      <c r="E458" s="43">
        <v>39</v>
      </c>
      <c r="F458" s="44">
        <v>17</v>
      </c>
      <c r="G458" s="42">
        <v>9</v>
      </c>
      <c r="H458" s="42">
        <v>8</v>
      </c>
      <c r="I458" s="43">
        <v>74</v>
      </c>
      <c r="J458" s="44">
        <v>12</v>
      </c>
      <c r="K458" s="42">
        <v>4</v>
      </c>
      <c r="L458" s="42">
        <v>8</v>
      </c>
    </row>
    <row r="459" spans="1:13" s="31" customFormat="1" ht="25.5" customHeight="1">
      <c r="A459" s="23" t="s">
        <v>13</v>
      </c>
      <c r="B459" s="24">
        <v>34</v>
      </c>
      <c r="C459" s="24">
        <v>21</v>
      </c>
      <c r="D459" s="24">
        <v>13</v>
      </c>
      <c r="E459" s="25" t="s">
        <v>14</v>
      </c>
      <c r="F459" s="24">
        <v>37</v>
      </c>
      <c r="G459" s="24">
        <v>21</v>
      </c>
      <c r="H459" s="24">
        <v>16</v>
      </c>
      <c r="I459" s="25" t="s">
        <v>15</v>
      </c>
      <c r="J459" s="24">
        <v>38</v>
      </c>
      <c r="K459" s="24">
        <v>18</v>
      </c>
      <c r="L459" s="24">
        <v>20</v>
      </c>
    </row>
    <row r="460" spans="1:13" s="97" customFormat="1" ht="15.75" customHeight="1">
      <c r="A460" s="32">
        <v>5</v>
      </c>
      <c r="B460" s="33">
        <v>5</v>
      </c>
      <c r="C460" s="34">
        <v>3</v>
      </c>
      <c r="D460" s="34">
        <v>2</v>
      </c>
      <c r="E460" s="35">
        <v>40</v>
      </c>
      <c r="F460" s="33">
        <v>7</v>
      </c>
      <c r="G460" s="34">
        <v>4</v>
      </c>
      <c r="H460" s="34">
        <v>3</v>
      </c>
      <c r="I460" s="35">
        <v>75</v>
      </c>
      <c r="J460" s="33">
        <v>5</v>
      </c>
      <c r="K460" s="34">
        <v>0</v>
      </c>
      <c r="L460" s="34">
        <v>5</v>
      </c>
    </row>
    <row r="461" spans="1:13" s="97" customFormat="1" ht="15.75" customHeight="1">
      <c r="A461" s="32">
        <v>6</v>
      </c>
      <c r="B461" s="33">
        <v>8</v>
      </c>
      <c r="C461" s="34">
        <v>6</v>
      </c>
      <c r="D461" s="34">
        <v>2</v>
      </c>
      <c r="E461" s="35">
        <v>41</v>
      </c>
      <c r="F461" s="33">
        <v>11</v>
      </c>
      <c r="G461" s="34">
        <v>6</v>
      </c>
      <c r="H461" s="34">
        <v>5</v>
      </c>
      <c r="I461" s="35">
        <v>76</v>
      </c>
      <c r="J461" s="33">
        <v>10</v>
      </c>
      <c r="K461" s="34">
        <v>7</v>
      </c>
      <c r="L461" s="34">
        <v>3</v>
      </c>
    </row>
    <row r="462" spans="1:13" s="97" customFormat="1" ht="15.75" customHeight="1">
      <c r="A462" s="32">
        <v>7</v>
      </c>
      <c r="B462" s="33">
        <v>7</v>
      </c>
      <c r="C462" s="34">
        <v>4</v>
      </c>
      <c r="D462" s="34">
        <v>3</v>
      </c>
      <c r="E462" s="35">
        <v>42</v>
      </c>
      <c r="F462" s="33">
        <v>5</v>
      </c>
      <c r="G462" s="34">
        <v>5</v>
      </c>
      <c r="H462" s="34">
        <v>0</v>
      </c>
      <c r="I462" s="35">
        <v>77</v>
      </c>
      <c r="J462" s="33">
        <v>6</v>
      </c>
      <c r="K462" s="34">
        <v>2</v>
      </c>
      <c r="L462" s="34">
        <v>4</v>
      </c>
    </row>
    <row r="463" spans="1:13" s="97" customFormat="1" ht="15.75" customHeight="1">
      <c r="A463" s="32">
        <v>8</v>
      </c>
      <c r="B463" s="33">
        <v>10</v>
      </c>
      <c r="C463" s="34">
        <v>5</v>
      </c>
      <c r="D463" s="34">
        <v>5</v>
      </c>
      <c r="E463" s="35">
        <v>43</v>
      </c>
      <c r="F463" s="33">
        <v>9</v>
      </c>
      <c r="G463" s="34">
        <v>5</v>
      </c>
      <c r="H463" s="34">
        <v>4</v>
      </c>
      <c r="I463" s="35">
        <v>78</v>
      </c>
      <c r="J463" s="33">
        <v>10</v>
      </c>
      <c r="K463" s="34">
        <v>3</v>
      </c>
      <c r="L463" s="34">
        <v>7</v>
      </c>
    </row>
    <row r="464" spans="1:13" s="97" customFormat="1" ht="18" customHeight="1">
      <c r="A464" s="40">
        <v>9</v>
      </c>
      <c r="B464" s="44">
        <v>4</v>
      </c>
      <c r="C464" s="42">
        <v>3</v>
      </c>
      <c r="D464" s="42">
        <v>1</v>
      </c>
      <c r="E464" s="43">
        <v>44</v>
      </c>
      <c r="F464" s="44">
        <v>5</v>
      </c>
      <c r="G464" s="42">
        <v>1</v>
      </c>
      <c r="H464" s="42">
        <v>4</v>
      </c>
      <c r="I464" s="43">
        <v>79</v>
      </c>
      <c r="J464" s="44">
        <v>7</v>
      </c>
      <c r="K464" s="42">
        <v>6</v>
      </c>
      <c r="L464" s="42">
        <v>1</v>
      </c>
    </row>
    <row r="465" spans="1:12" s="31" customFormat="1" ht="25.5" customHeight="1">
      <c r="A465" s="23" t="s">
        <v>23</v>
      </c>
      <c r="B465" s="24">
        <v>34</v>
      </c>
      <c r="C465" s="24">
        <v>15</v>
      </c>
      <c r="D465" s="24">
        <v>19</v>
      </c>
      <c r="E465" s="25" t="s">
        <v>24</v>
      </c>
      <c r="F465" s="24">
        <v>61</v>
      </c>
      <c r="G465" s="24">
        <v>33</v>
      </c>
      <c r="H465" s="24">
        <v>28</v>
      </c>
      <c r="I465" s="25" t="s">
        <v>25</v>
      </c>
      <c r="J465" s="24">
        <v>39</v>
      </c>
      <c r="K465" s="24">
        <v>18</v>
      </c>
      <c r="L465" s="24">
        <v>21</v>
      </c>
    </row>
    <row r="466" spans="1:12" s="97" customFormat="1" ht="15.75" customHeight="1">
      <c r="A466" s="32">
        <v>10</v>
      </c>
      <c r="B466" s="33">
        <v>8</v>
      </c>
      <c r="C466" s="34">
        <v>3</v>
      </c>
      <c r="D466" s="34">
        <v>5</v>
      </c>
      <c r="E466" s="35">
        <v>45</v>
      </c>
      <c r="F466" s="33">
        <v>8</v>
      </c>
      <c r="G466" s="34">
        <v>5</v>
      </c>
      <c r="H466" s="34">
        <v>3</v>
      </c>
      <c r="I466" s="35">
        <v>80</v>
      </c>
      <c r="J466" s="33">
        <v>8</v>
      </c>
      <c r="K466" s="34">
        <v>5</v>
      </c>
      <c r="L466" s="34">
        <v>3</v>
      </c>
    </row>
    <row r="467" spans="1:12" s="97" customFormat="1" ht="15.75" customHeight="1">
      <c r="A467" s="32">
        <v>11</v>
      </c>
      <c r="B467" s="33">
        <v>6</v>
      </c>
      <c r="C467" s="34">
        <v>3</v>
      </c>
      <c r="D467" s="34">
        <v>3</v>
      </c>
      <c r="E467" s="35">
        <v>46</v>
      </c>
      <c r="F467" s="33">
        <v>12</v>
      </c>
      <c r="G467" s="34">
        <v>7</v>
      </c>
      <c r="H467" s="34">
        <v>5</v>
      </c>
      <c r="I467" s="35">
        <v>81</v>
      </c>
      <c r="J467" s="33">
        <v>5</v>
      </c>
      <c r="K467" s="34">
        <v>3</v>
      </c>
      <c r="L467" s="34">
        <v>2</v>
      </c>
    </row>
    <row r="468" spans="1:12" s="97" customFormat="1" ht="15.75" customHeight="1">
      <c r="A468" s="32">
        <v>12</v>
      </c>
      <c r="B468" s="33">
        <v>6</v>
      </c>
      <c r="C468" s="34">
        <v>3</v>
      </c>
      <c r="D468" s="34">
        <v>3</v>
      </c>
      <c r="E468" s="35">
        <v>47</v>
      </c>
      <c r="F468" s="33">
        <v>11</v>
      </c>
      <c r="G468" s="34">
        <v>4</v>
      </c>
      <c r="H468" s="34">
        <v>7</v>
      </c>
      <c r="I468" s="35">
        <v>82</v>
      </c>
      <c r="J468" s="33">
        <v>11</v>
      </c>
      <c r="K468" s="34">
        <v>3</v>
      </c>
      <c r="L468" s="34">
        <v>8</v>
      </c>
    </row>
    <row r="469" spans="1:12" s="97" customFormat="1" ht="15.75" customHeight="1">
      <c r="A469" s="32">
        <v>13</v>
      </c>
      <c r="B469" s="33">
        <v>5</v>
      </c>
      <c r="C469" s="34">
        <v>2</v>
      </c>
      <c r="D469" s="34">
        <v>3</v>
      </c>
      <c r="E469" s="35">
        <v>48</v>
      </c>
      <c r="F469" s="33">
        <v>14</v>
      </c>
      <c r="G469" s="34">
        <v>8</v>
      </c>
      <c r="H469" s="34">
        <v>6</v>
      </c>
      <c r="I469" s="35">
        <v>83</v>
      </c>
      <c r="J469" s="33">
        <v>11</v>
      </c>
      <c r="K469" s="34">
        <v>4</v>
      </c>
      <c r="L469" s="34">
        <v>7</v>
      </c>
    </row>
    <row r="470" spans="1:12" s="97" customFormat="1" ht="18" customHeight="1">
      <c r="A470" s="40">
        <v>14</v>
      </c>
      <c r="B470" s="44">
        <v>9</v>
      </c>
      <c r="C470" s="42">
        <v>4</v>
      </c>
      <c r="D470" s="42">
        <v>5</v>
      </c>
      <c r="E470" s="43">
        <v>49</v>
      </c>
      <c r="F470" s="44">
        <v>16</v>
      </c>
      <c r="G470" s="42">
        <v>9</v>
      </c>
      <c r="H470" s="42">
        <v>7</v>
      </c>
      <c r="I470" s="43">
        <v>84</v>
      </c>
      <c r="J470" s="44">
        <v>4</v>
      </c>
      <c r="K470" s="42">
        <v>3</v>
      </c>
      <c r="L470" s="42">
        <v>1</v>
      </c>
    </row>
    <row r="471" spans="1:12" s="31" customFormat="1" ht="25.5" customHeight="1">
      <c r="A471" s="23" t="s">
        <v>26</v>
      </c>
      <c r="B471" s="24">
        <v>29</v>
      </c>
      <c r="C471" s="24">
        <v>14</v>
      </c>
      <c r="D471" s="24">
        <v>15</v>
      </c>
      <c r="E471" s="25" t="s">
        <v>27</v>
      </c>
      <c r="F471" s="24">
        <v>71</v>
      </c>
      <c r="G471" s="24">
        <v>43</v>
      </c>
      <c r="H471" s="24">
        <v>28</v>
      </c>
      <c r="I471" s="25" t="s">
        <v>28</v>
      </c>
      <c r="J471" s="24">
        <v>31</v>
      </c>
      <c r="K471" s="24">
        <v>13</v>
      </c>
      <c r="L471" s="24">
        <v>18</v>
      </c>
    </row>
    <row r="472" spans="1:12" s="97" customFormat="1" ht="15.75" customHeight="1">
      <c r="A472" s="32">
        <v>15</v>
      </c>
      <c r="B472" s="33">
        <v>4</v>
      </c>
      <c r="C472" s="34">
        <v>0</v>
      </c>
      <c r="D472" s="34">
        <v>4</v>
      </c>
      <c r="E472" s="35">
        <v>50</v>
      </c>
      <c r="F472" s="33">
        <v>15</v>
      </c>
      <c r="G472" s="34">
        <v>7</v>
      </c>
      <c r="H472" s="34">
        <v>8</v>
      </c>
      <c r="I472" s="35">
        <v>85</v>
      </c>
      <c r="J472" s="33">
        <v>7</v>
      </c>
      <c r="K472" s="34">
        <v>5</v>
      </c>
      <c r="L472" s="34">
        <v>2</v>
      </c>
    </row>
    <row r="473" spans="1:12" s="97" customFormat="1" ht="15.75" customHeight="1">
      <c r="A473" s="32">
        <v>16</v>
      </c>
      <c r="B473" s="33">
        <v>9</v>
      </c>
      <c r="C473" s="34">
        <v>7</v>
      </c>
      <c r="D473" s="34">
        <v>2</v>
      </c>
      <c r="E473" s="35">
        <v>51</v>
      </c>
      <c r="F473" s="33">
        <v>14</v>
      </c>
      <c r="G473" s="34">
        <v>11</v>
      </c>
      <c r="H473" s="34">
        <v>3</v>
      </c>
      <c r="I473" s="35">
        <v>86</v>
      </c>
      <c r="J473" s="33">
        <v>8</v>
      </c>
      <c r="K473" s="34">
        <v>3</v>
      </c>
      <c r="L473" s="34">
        <v>5</v>
      </c>
    </row>
    <row r="474" spans="1:12" s="97" customFormat="1" ht="15.75" customHeight="1">
      <c r="A474" s="32">
        <v>17</v>
      </c>
      <c r="B474" s="33">
        <v>5</v>
      </c>
      <c r="C474" s="34">
        <v>2</v>
      </c>
      <c r="D474" s="34">
        <v>3</v>
      </c>
      <c r="E474" s="35">
        <v>52</v>
      </c>
      <c r="F474" s="33">
        <v>14</v>
      </c>
      <c r="G474" s="34">
        <v>9</v>
      </c>
      <c r="H474" s="34">
        <v>5</v>
      </c>
      <c r="I474" s="35">
        <v>87</v>
      </c>
      <c r="J474" s="33">
        <v>4</v>
      </c>
      <c r="K474" s="34">
        <v>1</v>
      </c>
      <c r="L474" s="34">
        <v>3</v>
      </c>
    </row>
    <row r="475" spans="1:12" s="97" customFormat="1" ht="15.75" customHeight="1">
      <c r="A475" s="32">
        <v>18</v>
      </c>
      <c r="B475" s="33">
        <v>6</v>
      </c>
      <c r="C475" s="34">
        <v>1</v>
      </c>
      <c r="D475" s="34">
        <v>5</v>
      </c>
      <c r="E475" s="35">
        <v>53</v>
      </c>
      <c r="F475" s="33">
        <v>13</v>
      </c>
      <c r="G475" s="34">
        <v>7</v>
      </c>
      <c r="H475" s="34">
        <v>6</v>
      </c>
      <c r="I475" s="35">
        <v>88</v>
      </c>
      <c r="J475" s="33">
        <v>7</v>
      </c>
      <c r="K475" s="34">
        <v>2</v>
      </c>
      <c r="L475" s="34">
        <v>5</v>
      </c>
    </row>
    <row r="476" spans="1:12" s="97" customFormat="1" ht="18" customHeight="1">
      <c r="A476" s="40">
        <v>19</v>
      </c>
      <c r="B476" s="44">
        <v>5</v>
      </c>
      <c r="C476" s="42">
        <v>4</v>
      </c>
      <c r="D476" s="42">
        <v>1</v>
      </c>
      <c r="E476" s="43">
        <v>54</v>
      </c>
      <c r="F476" s="44">
        <v>15</v>
      </c>
      <c r="G476" s="42">
        <v>9</v>
      </c>
      <c r="H476" s="42">
        <v>6</v>
      </c>
      <c r="I476" s="43">
        <v>89</v>
      </c>
      <c r="J476" s="44">
        <v>5</v>
      </c>
      <c r="K476" s="42">
        <v>2</v>
      </c>
      <c r="L476" s="42">
        <v>3</v>
      </c>
    </row>
    <row r="477" spans="1:12" s="31" customFormat="1" ht="25.5" customHeight="1">
      <c r="A477" s="23" t="s">
        <v>29</v>
      </c>
      <c r="B477" s="24">
        <v>44</v>
      </c>
      <c r="C477" s="24">
        <v>26</v>
      </c>
      <c r="D477" s="24">
        <v>18</v>
      </c>
      <c r="E477" s="25" t="s">
        <v>30</v>
      </c>
      <c r="F477" s="24">
        <v>63</v>
      </c>
      <c r="G477" s="24">
        <v>23</v>
      </c>
      <c r="H477" s="24">
        <v>40</v>
      </c>
      <c r="I477" s="25" t="s">
        <v>31</v>
      </c>
      <c r="J477" s="24">
        <v>13</v>
      </c>
      <c r="K477" s="24">
        <v>4</v>
      </c>
      <c r="L477" s="24">
        <v>9</v>
      </c>
    </row>
    <row r="478" spans="1:12" s="97" customFormat="1" ht="15.75" customHeight="1">
      <c r="A478" s="32">
        <v>20</v>
      </c>
      <c r="B478" s="33">
        <v>10</v>
      </c>
      <c r="C478" s="34">
        <v>7</v>
      </c>
      <c r="D478" s="34">
        <v>3</v>
      </c>
      <c r="E478" s="35">
        <v>55</v>
      </c>
      <c r="F478" s="33">
        <v>11</v>
      </c>
      <c r="G478" s="34">
        <v>4</v>
      </c>
      <c r="H478" s="34">
        <v>7</v>
      </c>
      <c r="I478" s="35">
        <v>90</v>
      </c>
      <c r="J478" s="33">
        <v>2</v>
      </c>
      <c r="K478" s="34">
        <v>0</v>
      </c>
      <c r="L478" s="34">
        <v>2</v>
      </c>
    </row>
    <row r="479" spans="1:12" s="97" customFormat="1" ht="15.75" customHeight="1">
      <c r="A479" s="32">
        <v>21</v>
      </c>
      <c r="B479" s="33">
        <v>10</v>
      </c>
      <c r="C479" s="34">
        <v>6</v>
      </c>
      <c r="D479" s="34">
        <v>4</v>
      </c>
      <c r="E479" s="35">
        <v>56</v>
      </c>
      <c r="F479" s="33">
        <v>14</v>
      </c>
      <c r="G479" s="34">
        <v>6</v>
      </c>
      <c r="H479" s="34">
        <v>8</v>
      </c>
      <c r="I479" s="35">
        <v>91</v>
      </c>
      <c r="J479" s="33">
        <v>3</v>
      </c>
      <c r="K479" s="34">
        <v>3</v>
      </c>
      <c r="L479" s="34">
        <v>0</v>
      </c>
    </row>
    <row r="480" spans="1:12" s="97" customFormat="1" ht="15.75" customHeight="1">
      <c r="A480" s="32">
        <v>22</v>
      </c>
      <c r="B480" s="33">
        <v>10</v>
      </c>
      <c r="C480" s="34">
        <v>6</v>
      </c>
      <c r="D480" s="34">
        <v>4</v>
      </c>
      <c r="E480" s="35">
        <v>57</v>
      </c>
      <c r="F480" s="33">
        <v>19</v>
      </c>
      <c r="G480" s="34">
        <v>6</v>
      </c>
      <c r="H480" s="34">
        <v>13</v>
      </c>
      <c r="I480" s="35">
        <v>92</v>
      </c>
      <c r="J480" s="33">
        <v>3</v>
      </c>
      <c r="K480" s="34">
        <v>0</v>
      </c>
      <c r="L480" s="34">
        <v>3</v>
      </c>
    </row>
    <row r="481" spans="1:13" s="97" customFormat="1" ht="15.75" customHeight="1">
      <c r="A481" s="32">
        <v>23</v>
      </c>
      <c r="B481" s="33">
        <v>6</v>
      </c>
      <c r="C481" s="34">
        <v>3</v>
      </c>
      <c r="D481" s="34">
        <v>3</v>
      </c>
      <c r="E481" s="35">
        <v>58</v>
      </c>
      <c r="F481" s="33">
        <v>11</v>
      </c>
      <c r="G481" s="34">
        <v>4</v>
      </c>
      <c r="H481" s="34">
        <v>7</v>
      </c>
      <c r="I481" s="35">
        <v>93</v>
      </c>
      <c r="J481" s="33">
        <v>2</v>
      </c>
      <c r="K481" s="34">
        <v>1</v>
      </c>
      <c r="L481" s="34">
        <v>1</v>
      </c>
    </row>
    <row r="482" spans="1:13" s="97" customFormat="1" ht="18" customHeight="1">
      <c r="A482" s="40">
        <v>24</v>
      </c>
      <c r="B482" s="44">
        <v>8</v>
      </c>
      <c r="C482" s="42">
        <v>4</v>
      </c>
      <c r="D482" s="42">
        <v>4</v>
      </c>
      <c r="E482" s="43">
        <v>59</v>
      </c>
      <c r="F482" s="44">
        <v>8</v>
      </c>
      <c r="G482" s="42">
        <v>3</v>
      </c>
      <c r="H482" s="42">
        <v>5</v>
      </c>
      <c r="I482" s="43">
        <v>94</v>
      </c>
      <c r="J482" s="44">
        <v>3</v>
      </c>
      <c r="K482" s="42">
        <v>0</v>
      </c>
      <c r="L482" s="42">
        <v>3</v>
      </c>
    </row>
    <row r="483" spans="1:13" s="31" customFormat="1" ht="25.5" customHeight="1">
      <c r="A483" s="23" t="s">
        <v>32</v>
      </c>
      <c r="B483" s="24">
        <v>46</v>
      </c>
      <c r="C483" s="24">
        <v>22</v>
      </c>
      <c r="D483" s="24">
        <v>24</v>
      </c>
      <c r="E483" s="25" t="s">
        <v>33</v>
      </c>
      <c r="F483" s="24">
        <v>49</v>
      </c>
      <c r="G483" s="24">
        <v>26</v>
      </c>
      <c r="H483" s="24">
        <v>23</v>
      </c>
      <c r="I483" s="64" t="s">
        <v>34</v>
      </c>
      <c r="J483" s="24">
        <v>3</v>
      </c>
      <c r="K483" s="24">
        <v>1</v>
      </c>
      <c r="L483" s="24">
        <v>2</v>
      </c>
    </row>
    <row r="484" spans="1:13" s="97" customFormat="1" ht="15.75" customHeight="1">
      <c r="A484" s="32">
        <v>25</v>
      </c>
      <c r="B484" s="33">
        <v>12</v>
      </c>
      <c r="C484" s="34">
        <v>5</v>
      </c>
      <c r="D484" s="34">
        <v>7</v>
      </c>
      <c r="E484" s="35">
        <v>60</v>
      </c>
      <c r="F484" s="33">
        <v>8</v>
      </c>
      <c r="G484" s="34">
        <v>7</v>
      </c>
      <c r="H484" s="34">
        <v>1</v>
      </c>
      <c r="I484" s="35">
        <v>95</v>
      </c>
      <c r="J484" s="33">
        <v>1</v>
      </c>
      <c r="K484" s="34">
        <v>0</v>
      </c>
      <c r="L484" s="34">
        <v>1</v>
      </c>
    </row>
    <row r="485" spans="1:13" s="97" customFormat="1" ht="15.75" customHeight="1">
      <c r="A485" s="32">
        <v>26</v>
      </c>
      <c r="B485" s="33">
        <v>6</v>
      </c>
      <c r="C485" s="34">
        <v>2</v>
      </c>
      <c r="D485" s="34">
        <v>4</v>
      </c>
      <c r="E485" s="35">
        <v>61</v>
      </c>
      <c r="F485" s="33">
        <v>9</v>
      </c>
      <c r="G485" s="34">
        <v>6</v>
      </c>
      <c r="H485" s="34">
        <v>3</v>
      </c>
      <c r="I485" s="35">
        <v>96</v>
      </c>
      <c r="J485" s="33">
        <v>1</v>
      </c>
      <c r="K485" s="34">
        <v>1</v>
      </c>
      <c r="L485" s="34">
        <v>0</v>
      </c>
    </row>
    <row r="486" spans="1:13" s="97" customFormat="1" ht="15.75" customHeight="1">
      <c r="A486" s="32">
        <v>27</v>
      </c>
      <c r="B486" s="33">
        <v>10</v>
      </c>
      <c r="C486" s="34">
        <v>7</v>
      </c>
      <c r="D486" s="34">
        <v>3</v>
      </c>
      <c r="E486" s="35">
        <v>62</v>
      </c>
      <c r="F486" s="33">
        <v>10</v>
      </c>
      <c r="G486" s="34">
        <v>4</v>
      </c>
      <c r="H486" s="34">
        <v>6</v>
      </c>
      <c r="I486" s="35">
        <v>97</v>
      </c>
      <c r="J486" s="33">
        <v>1</v>
      </c>
      <c r="K486" s="34">
        <v>0</v>
      </c>
      <c r="L486" s="34">
        <v>1</v>
      </c>
    </row>
    <row r="487" spans="1:13" s="97" customFormat="1" ht="15.75" customHeight="1">
      <c r="A487" s="32">
        <v>28</v>
      </c>
      <c r="B487" s="33">
        <v>8</v>
      </c>
      <c r="C487" s="34">
        <v>4</v>
      </c>
      <c r="D487" s="34">
        <v>4</v>
      </c>
      <c r="E487" s="35">
        <v>63</v>
      </c>
      <c r="F487" s="33">
        <v>13</v>
      </c>
      <c r="G487" s="34">
        <v>6</v>
      </c>
      <c r="H487" s="34">
        <v>7</v>
      </c>
      <c r="I487" s="35">
        <v>98</v>
      </c>
      <c r="J487" s="33">
        <v>0</v>
      </c>
      <c r="K487" s="34">
        <v>0</v>
      </c>
      <c r="L487" s="34">
        <v>0</v>
      </c>
    </row>
    <row r="488" spans="1:13" s="97" customFormat="1" ht="18" customHeight="1">
      <c r="A488" s="40">
        <v>29</v>
      </c>
      <c r="B488" s="44">
        <v>10</v>
      </c>
      <c r="C488" s="42">
        <v>4</v>
      </c>
      <c r="D488" s="42">
        <v>6</v>
      </c>
      <c r="E488" s="43">
        <v>64</v>
      </c>
      <c r="F488" s="44">
        <v>9</v>
      </c>
      <c r="G488" s="42">
        <v>3</v>
      </c>
      <c r="H488" s="42">
        <v>6</v>
      </c>
      <c r="I488" s="35">
        <v>99</v>
      </c>
      <c r="J488" s="33">
        <v>0</v>
      </c>
      <c r="K488" s="34">
        <v>0</v>
      </c>
      <c r="L488" s="34">
        <v>0</v>
      </c>
    </row>
    <row r="489" spans="1:13" s="31" customFormat="1" ht="25.5" customHeight="1">
      <c r="A489" s="23" t="s">
        <v>35</v>
      </c>
      <c r="B489" s="24">
        <v>54</v>
      </c>
      <c r="C489" s="24">
        <v>29</v>
      </c>
      <c r="D489" s="24">
        <v>25</v>
      </c>
      <c r="E489" s="25" t="s">
        <v>36</v>
      </c>
      <c r="F489" s="24">
        <v>58</v>
      </c>
      <c r="G489" s="24">
        <v>31</v>
      </c>
      <c r="H489" s="24">
        <v>27</v>
      </c>
      <c r="I489" s="68">
        <v>100</v>
      </c>
      <c r="J489" s="69">
        <v>0</v>
      </c>
      <c r="K489" s="70">
        <v>0</v>
      </c>
      <c r="L489" s="70">
        <v>0</v>
      </c>
    </row>
    <row r="490" spans="1:13" s="97" customFormat="1" ht="15.75" customHeight="1">
      <c r="A490" s="32">
        <v>30</v>
      </c>
      <c r="B490" s="33">
        <v>11</v>
      </c>
      <c r="C490" s="34">
        <v>7</v>
      </c>
      <c r="D490" s="34">
        <v>4</v>
      </c>
      <c r="E490" s="35">
        <v>65</v>
      </c>
      <c r="F490" s="33">
        <v>6</v>
      </c>
      <c r="G490" s="34">
        <v>3</v>
      </c>
      <c r="H490" s="34">
        <v>3</v>
      </c>
      <c r="I490" s="35">
        <v>101</v>
      </c>
      <c r="J490" s="33">
        <v>0</v>
      </c>
      <c r="K490" s="34">
        <v>0</v>
      </c>
      <c r="L490" s="34">
        <v>0</v>
      </c>
    </row>
    <row r="491" spans="1:13" s="97" customFormat="1" ht="15.75" customHeight="1">
      <c r="A491" s="32">
        <v>31</v>
      </c>
      <c r="B491" s="33">
        <v>14</v>
      </c>
      <c r="C491" s="34">
        <v>7</v>
      </c>
      <c r="D491" s="34">
        <v>7</v>
      </c>
      <c r="E491" s="35">
        <v>66</v>
      </c>
      <c r="F491" s="33">
        <v>7</v>
      </c>
      <c r="G491" s="34">
        <v>1</v>
      </c>
      <c r="H491" s="34">
        <v>6</v>
      </c>
      <c r="I491" s="35">
        <v>102</v>
      </c>
      <c r="J491" s="33">
        <v>0</v>
      </c>
      <c r="K491" s="34">
        <v>0</v>
      </c>
      <c r="L491" s="34">
        <v>0</v>
      </c>
    </row>
    <row r="492" spans="1:13" s="97" customFormat="1" ht="15.75" customHeight="1">
      <c r="A492" s="32">
        <v>32</v>
      </c>
      <c r="B492" s="33">
        <v>15</v>
      </c>
      <c r="C492" s="34">
        <v>9</v>
      </c>
      <c r="D492" s="34">
        <v>6</v>
      </c>
      <c r="E492" s="35">
        <v>67</v>
      </c>
      <c r="F492" s="33">
        <v>13</v>
      </c>
      <c r="G492" s="34">
        <v>7</v>
      </c>
      <c r="H492" s="34">
        <v>6</v>
      </c>
      <c r="I492" s="35">
        <v>103</v>
      </c>
      <c r="J492" s="33">
        <v>0</v>
      </c>
      <c r="K492" s="34">
        <v>0</v>
      </c>
      <c r="L492" s="34">
        <v>0</v>
      </c>
    </row>
    <row r="493" spans="1:13" s="97" customFormat="1" ht="15.75" customHeight="1">
      <c r="A493" s="32">
        <v>33</v>
      </c>
      <c r="B493" s="33">
        <v>3</v>
      </c>
      <c r="C493" s="34">
        <v>2</v>
      </c>
      <c r="D493" s="34">
        <v>1</v>
      </c>
      <c r="E493" s="35">
        <v>68</v>
      </c>
      <c r="F493" s="33">
        <v>18</v>
      </c>
      <c r="G493" s="34">
        <v>12</v>
      </c>
      <c r="H493" s="34">
        <v>6</v>
      </c>
      <c r="I493" s="72" t="s">
        <v>37</v>
      </c>
      <c r="J493" s="44">
        <v>0</v>
      </c>
      <c r="K493" s="42">
        <v>0</v>
      </c>
      <c r="L493" s="42">
        <v>0</v>
      </c>
    </row>
    <row r="494" spans="1:13" s="97" customFormat="1" ht="21" customHeight="1" thickBot="1">
      <c r="A494" s="74">
        <v>34</v>
      </c>
      <c r="B494" s="33">
        <v>11</v>
      </c>
      <c r="C494" s="34">
        <v>4</v>
      </c>
      <c r="D494" s="34">
        <v>7</v>
      </c>
      <c r="E494" s="35">
        <v>69</v>
      </c>
      <c r="F494" s="33">
        <v>14</v>
      </c>
      <c r="G494" s="34">
        <v>8</v>
      </c>
      <c r="H494" s="34">
        <v>6</v>
      </c>
      <c r="I494" s="75" t="s">
        <v>8</v>
      </c>
      <c r="J494" s="69">
        <v>859</v>
      </c>
      <c r="K494" s="69">
        <v>431</v>
      </c>
      <c r="L494" s="69">
        <v>428</v>
      </c>
    </row>
    <row r="495" spans="1:13" s="106" customFormat="1" ht="24" customHeight="1" thickTop="1" thickBot="1">
      <c r="A495" s="81" t="s">
        <v>38</v>
      </c>
      <c r="B495" s="82">
        <v>107</v>
      </c>
      <c r="C495" s="83">
        <v>57</v>
      </c>
      <c r="D495" s="83">
        <v>50</v>
      </c>
      <c r="E495" s="84" t="s">
        <v>39</v>
      </c>
      <c r="F495" s="83">
        <v>520</v>
      </c>
      <c r="G495" s="83">
        <v>268</v>
      </c>
      <c r="H495" s="83">
        <v>252</v>
      </c>
      <c r="I495" s="85" t="s">
        <v>40</v>
      </c>
      <c r="J495" s="83">
        <v>232</v>
      </c>
      <c r="K495" s="83">
        <v>106</v>
      </c>
      <c r="L495" s="83">
        <v>126</v>
      </c>
    </row>
    <row r="496" spans="1:13" s="13" customFormat="1" ht="24" customHeight="1" thickBot="1">
      <c r="A496" s="1"/>
      <c r="B496" s="2" t="s">
        <v>221</v>
      </c>
      <c r="C496" s="3"/>
      <c r="D496" s="4"/>
      <c r="E496" s="5"/>
      <c r="F496" s="6"/>
      <c r="G496" s="96" t="s">
        <v>238</v>
      </c>
      <c r="H496" s="6"/>
      <c r="I496" s="5"/>
      <c r="J496" s="6"/>
      <c r="K496" s="107" t="s">
        <v>173</v>
      </c>
      <c r="L496" s="9"/>
      <c r="M496" s="97" t="s">
        <v>326</v>
      </c>
    </row>
    <row r="497" spans="1:12" s="22" customFormat="1" ht="21" customHeight="1">
      <c r="A497" s="14" t="s">
        <v>4</v>
      </c>
      <c r="B497" s="15" t="s">
        <v>5</v>
      </c>
      <c r="C497" s="15" t="s">
        <v>6</v>
      </c>
      <c r="D497" s="16" t="s">
        <v>7</v>
      </c>
      <c r="E497" s="14" t="s">
        <v>4</v>
      </c>
      <c r="F497" s="15" t="s">
        <v>5</v>
      </c>
      <c r="G497" s="15" t="s">
        <v>6</v>
      </c>
      <c r="H497" s="16" t="s">
        <v>7</v>
      </c>
      <c r="I497" s="14" t="s">
        <v>4</v>
      </c>
      <c r="J497" s="15" t="s">
        <v>5</v>
      </c>
      <c r="K497" s="15" t="s">
        <v>6</v>
      </c>
      <c r="L497" s="17" t="s">
        <v>7</v>
      </c>
    </row>
    <row r="498" spans="1:12" s="31" customFormat="1" ht="25.5" customHeight="1">
      <c r="A498" s="23" t="s">
        <v>9</v>
      </c>
      <c r="B498" s="24">
        <v>57</v>
      </c>
      <c r="C498" s="24">
        <v>32</v>
      </c>
      <c r="D498" s="24">
        <v>25</v>
      </c>
      <c r="E498" s="25" t="s">
        <v>10</v>
      </c>
      <c r="F498" s="24">
        <v>74</v>
      </c>
      <c r="G498" s="24">
        <v>42</v>
      </c>
      <c r="H498" s="24">
        <v>32</v>
      </c>
      <c r="I498" s="25" t="s">
        <v>11</v>
      </c>
      <c r="J498" s="24">
        <v>48</v>
      </c>
      <c r="K498" s="24">
        <v>27</v>
      </c>
      <c r="L498" s="24">
        <v>21</v>
      </c>
    </row>
    <row r="499" spans="1:12" s="97" customFormat="1" ht="15.75" customHeight="1">
      <c r="A499" s="32">
        <v>0</v>
      </c>
      <c r="B499" s="33">
        <v>9</v>
      </c>
      <c r="C499" s="34">
        <v>4</v>
      </c>
      <c r="D499" s="34">
        <v>5</v>
      </c>
      <c r="E499" s="35">
        <v>35</v>
      </c>
      <c r="F499" s="33">
        <v>19</v>
      </c>
      <c r="G499" s="34">
        <v>10</v>
      </c>
      <c r="H499" s="34">
        <v>9</v>
      </c>
      <c r="I499" s="35">
        <v>70</v>
      </c>
      <c r="J499" s="33">
        <v>6</v>
      </c>
      <c r="K499" s="34">
        <v>1</v>
      </c>
      <c r="L499" s="34">
        <v>5</v>
      </c>
    </row>
    <row r="500" spans="1:12" s="97" customFormat="1" ht="15.75" customHeight="1">
      <c r="A500" s="32">
        <v>1</v>
      </c>
      <c r="B500" s="33">
        <v>15</v>
      </c>
      <c r="C500" s="34">
        <v>10</v>
      </c>
      <c r="D500" s="34">
        <v>5</v>
      </c>
      <c r="E500" s="35">
        <v>36</v>
      </c>
      <c r="F500" s="33">
        <v>12</v>
      </c>
      <c r="G500" s="34">
        <v>7</v>
      </c>
      <c r="H500" s="34">
        <v>5</v>
      </c>
      <c r="I500" s="35">
        <v>71</v>
      </c>
      <c r="J500" s="33">
        <v>14</v>
      </c>
      <c r="K500" s="34">
        <v>9</v>
      </c>
      <c r="L500" s="34">
        <v>5</v>
      </c>
    </row>
    <row r="501" spans="1:12" s="97" customFormat="1" ht="15.75" customHeight="1">
      <c r="A501" s="32">
        <v>2</v>
      </c>
      <c r="B501" s="33">
        <v>9</v>
      </c>
      <c r="C501" s="34">
        <v>5</v>
      </c>
      <c r="D501" s="34">
        <v>4</v>
      </c>
      <c r="E501" s="35">
        <v>37</v>
      </c>
      <c r="F501" s="33">
        <v>9</v>
      </c>
      <c r="G501" s="34">
        <v>7</v>
      </c>
      <c r="H501" s="34">
        <v>2</v>
      </c>
      <c r="I501" s="35">
        <v>72</v>
      </c>
      <c r="J501" s="33">
        <v>11</v>
      </c>
      <c r="K501" s="34">
        <v>7</v>
      </c>
      <c r="L501" s="34">
        <v>4</v>
      </c>
    </row>
    <row r="502" spans="1:12" s="97" customFormat="1" ht="15.75" customHeight="1">
      <c r="A502" s="32">
        <v>3</v>
      </c>
      <c r="B502" s="33">
        <v>8</v>
      </c>
      <c r="C502" s="34">
        <v>5</v>
      </c>
      <c r="D502" s="34">
        <v>3</v>
      </c>
      <c r="E502" s="35">
        <v>38</v>
      </c>
      <c r="F502" s="33">
        <v>18</v>
      </c>
      <c r="G502" s="34">
        <v>11</v>
      </c>
      <c r="H502" s="34">
        <v>7</v>
      </c>
      <c r="I502" s="35">
        <v>73</v>
      </c>
      <c r="J502" s="33">
        <v>9</v>
      </c>
      <c r="K502" s="34">
        <v>6</v>
      </c>
      <c r="L502" s="34">
        <v>3</v>
      </c>
    </row>
    <row r="503" spans="1:12" s="97" customFormat="1" ht="18" customHeight="1">
      <c r="A503" s="40">
        <v>4</v>
      </c>
      <c r="B503" s="41">
        <v>16</v>
      </c>
      <c r="C503" s="42">
        <v>8</v>
      </c>
      <c r="D503" s="42">
        <v>8</v>
      </c>
      <c r="E503" s="43">
        <v>39</v>
      </c>
      <c r="F503" s="44">
        <v>16</v>
      </c>
      <c r="G503" s="42">
        <v>7</v>
      </c>
      <c r="H503" s="42">
        <v>9</v>
      </c>
      <c r="I503" s="43">
        <v>74</v>
      </c>
      <c r="J503" s="44">
        <v>8</v>
      </c>
      <c r="K503" s="42">
        <v>4</v>
      </c>
      <c r="L503" s="42">
        <v>4</v>
      </c>
    </row>
    <row r="504" spans="1:12" s="31" customFormat="1" ht="25.5" customHeight="1">
      <c r="A504" s="23" t="s">
        <v>13</v>
      </c>
      <c r="B504" s="24">
        <v>38</v>
      </c>
      <c r="C504" s="24">
        <v>22</v>
      </c>
      <c r="D504" s="24">
        <v>16</v>
      </c>
      <c r="E504" s="25" t="s">
        <v>14</v>
      </c>
      <c r="F504" s="24">
        <v>62</v>
      </c>
      <c r="G504" s="24">
        <v>31</v>
      </c>
      <c r="H504" s="24">
        <v>31</v>
      </c>
      <c r="I504" s="25" t="s">
        <v>15</v>
      </c>
      <c r="J504" s="24">
        <v>28</v>
      </c>
      <c r="K504" s="24">
        <v>8</v>
      </c>
      <c r="L504" s="24">
        <v>20</v>
      </c>
    </row>
    <row r="505" spans="1:12" s="97" customFormat="1" ht="15.75" customHeight="1">
      <c r="A505" s="32">
        <v>5</v>
      </c>
      <c r="B505" s="33">
        <v>8</v>
      </c>
      <c r="C505" s="34">
        <v>5</v>
      </c>
      <c r="D505" s="34">
        <v>3</v>
      </c>
      <c r="E505" s="35">
        <v>40</v>
      </c>
      <c r="F505" s="33">
        <v>6</v>
      </c>
      <c r="G505" s="34">
        <v>3</v>
      </c>
      <c r="H505" s="34">
        <v>3</v>
      </c>
      <c r="I505" s="35">
        <v>75</v>
      </c>
      <c r="J505" s="33">
        <v>4</v>
      </c>
      <c r="K505" s="34">
        <v>1</v>
      </c>
      <c r="L505" s="34">
        <v>3</v>
      </c>
    </row>
    <row r="506" spans="1:12" s="97" customFormat="1" ht="15.75" customHeight="1">
      <c r="A506" s="32">
        <v>6</v>
      </c>
      <c r="B506" s="33">
        <v>7</v>
      </c>
      <c r="C506" s="34">
        <v>5</v>
      </c>
      <c r="D506" s="34">
        <v>2</v>
      </c>
      <c r="E506" s="35">
        <v>41</v>
      </c>
      <c r="F506" s="33">
        <v>15</v>
      </c>
      <c r="G506" s="34">
        <v>8</v>
      </c>
      <c r="H506" s="34">
        <v>7</v>
      </c>
      <c r="I506" s="35">
        <v>76</v>
      </c>
      <c r="J506" s="33">
        <v>5</v>
      </c>
      <c r="K506" s="34">
        <v>2</v>
      </c>
      <c r="L506" s="34">
        <v>3</v>
      </c>
    </row>
    <row r="507" spans="1:12" s="97" customFormat="1" ht="15.75" customHeight="1">
      <c r="A507" s="32">
        <v>7</v>
      </c>
      <c r="B507" s="33">
        <v>8</v>
      </c>
      <c r="C507" s="34">
        <v>3</v>
      </c>
      <c r="D507" s="34">
        <v>5</v>
      </c>
      <c r="E507" s="35">
        <v>42</v>
      </c>
      <c r="F507" s="33">
        <v>16</v>
      </c>
      <c r="G507" s="34">
        <v>5</v>
      </c>
      <c r="H507" s="34">
        <v>11</v>
      </c>
      <c r="I507" s="35">
        <v>77</v>
      </c>
      <c r="J507" s="33">
        <v>9</v>
      </c>
      <c r="K507" s="34">
        <v>3</v>
      </c>
      <c r="L507" s="34">
        <v>6</v>
      </c>
    </row>
    <row r="508" spans="1:12" s="97" customFormat="1" ht="15.75" customHeight="1">
      <c r="A508" s="32">
        <v>8</v>
      </c>
      <c r="B508" s="33">
        <v>5</v>
      </c>
      <c r="C508" s="34">
        <v>2</v>
      </c>
      <c r="D508" s="34">
        <v>3</v>
      </c>
      <c r="E508" s="35">
        <v>43</v>
      </c>
      <c r="F508" s="33">
        <v>10</v>
      </c>
      <c r="G508" s="34">
        <v>7</v>
      </c>
      <c r="H508" s="34">
        <v>3</v>
      </c>
      <c r="I508" s="35">
        <v>78</v>
      </c>
      <c r="J508" s="33">
        <v>4</v>
      </c>
      <c r="K508" s="34">
        <v>1</v>
      </c>
      <c r="L508" s="34">
        <v>3</v>
      </c>
    </row>
    <row r="509" spans="1:12" s="97" customFormat="1" ht="18" customHeight="1">
      <c r="A509" s="40">
        <v>9</v>
      </c>
      <c r="B509" s="44">
        <v>10</v>
      </c>
      <c r="C509" s="42">
        <v>7</v>
      </c>
      <c r="D509" s="42">
        <v>3</v>
      </c>
      <c r="E509" s="43">
        <v>44</v>
      </c>
      <c r="F509" s="44">
        <v>15</v>
      </c>
      <c r="G509" s="42">
        <v>8</v>
      </c>
      <c r="H509" s="42">
        <v>7</v>
      </c>
      <c r="I509" s="43">
        <v>79</v>
      </c>
      <c r="J509" s="44">
        <v>6</v>
      </c>
      <c r="K509" s="42">
        <v>1</v>
      </c>
      <c r="L509" s="42">
        <v>5</v>
      </c>
    </row>
    <row r="510" spans="1:12" s="31" customFormat="1" ht="25.5" customHeight="1">
      <c r="A510" s="23" t="s">
        <v>23</v>
      </c>
      <c r="B510" s="24">
        <v>28</v>
      </c>
      <c r="C510" s="24">
        <v>15</v>
      </c>
      <c r="D510" s="24">
        <v>13</v>
      </c>
      <c r="E510" s="25" t="s">
        <v>24</v>
      </c>
      <c r="F510" s="24">
        <v>59</v>
      </c>
      <c r="G510" s="24">
        <v>34</v>
      </c>
      <c r="H510" s="24">
        <v>25</v>
      </c>
      <c r="I510" s="25" t="s">
        <v>25</v>
      </c>
      <c r="J510" s="24">
        <v>34</v>
      </c>
      <c r="K510" s="24">
        <v>14</v>
      </c>
      <c r="L510" s="24">
        <v>20</v>
      </c>
    </row>
    <row r="511" spans="1:12" s="97" customFormat="1" ht="15.75" customHeight="1">
      <c r="A511" s="32">
        <v>10</v>
      </c>
      <c r="B511" s="33">
        <v>8</v>
      </c>
      <c r="C511" s="34">
        <v>2</v>
      </c>
      <c r="D511" s="34">
        <v>6</v>
      </c>
      <c r="E511" s="35">
        <v>45</v>
      </c>
      <c r="F511" s="33">
        <v>10</v>
      </c>
      <c r="G511" s="34">
        <v>7</v>
      </c>
      <c r="H511" s="34">
        <v>3</v>
      </c>
      <c r="I511" s="35">
        <v>80</v>
      </c>
      <c r="J511" s="33">
        <v>6</v>
      </c>
      <c r="K511" s="34">
        <v>4</v>
      </c>
      <c r="L511" s="34">
        <v>2</v>
      </c>
    </row>
    <row r="512" spans="1:12" s="97" customFormat="1" ht="15.75" customHeight="1">
      <c r="A512" s="32">
        <v>11</v>
      </c>
      <c r="B512" s="33">
        <v>3</v>
      </c>
      <c r="C512" s="34">
        <v>2</v>
      </c>
      <c r="D512" s="34">
        <v>1</v>
      </c>
      <c r="E512" s="35">
        <v>46</v>
      </c>
      <c r="F512" s="33">
        <v>9</v>
      </c>
      <c r="G512" s="34">
        <v>5</v>
      </c>
      <c r="H512" s="34">
        <v>4</v>
      </c>
      <c r="I512" s="35">
        <v>81</v>
      </c>
      <c r="J512" s="33">
        <v>11</v>
      </c>
      <c r="K512" s="34">
        <v>3</v>
      </c>
      <c r="L512" s="34">
        <v>8</v>
      </c>
    </row>
    <row r="513" spans="1:12" s="97" customFormat="1" ht="15.75" customHeight="1">
      <c r="A513" s="32">
        <v>12</v>
      </c>
      <c r="B513" s="33">
        <v>4</v>
      </c>
      <c r="C513" s="34">
        <v>2</v>
      </c>
      <c r="D513" s="34">
        <v>2</v>
      </c>
      <c r="E513" s="35">
        <v>47</v>
      </c>
      <c r="F513" s="33">
        <v>8</v>
      </c>
      <c r="G513" s="34">
        <v>7</v>
      </c>
      <c r="H513" s="34">
        <v>1</v>
      </c>
      <c r="I513" s="35">
        <v>82</v>
      </c>
      <c r="J513" s="33">
        <v>6</v>
      </c>
      <c r="K513" s="34">
        <v>3</v>
      </c>
      <c r="L513" s="34">
        <v>3</v>
      </c>
    </row>
    <row r="514" spans="1:12" s="97" customFormat="1" ht="15.75" customHeight="1">
      <c r="A514" s="32">
        <v>13</v>
      </c>
      <c r="B514" s="33">
        <v>6</v>
      </c>
      <c r="C514" s="34">
        <v>5</v>
      </c>
      <c r="D514" s="34">
        <v>1</v>
      </c>
      <c r="E514" s="35">
        <v>48</v>
      </c>
      <c r="F514" s="33">
        <v>13</v>
      </c>
      <c r="G514" s="34">
        <v>7</v>
      </c>
      <c r="H514" s="34">
        <v>6</v>
      </c>
      <c r="I514" s="35">
        <v>83</v>
      </c>
      <c r="J514" s="33">
        <v>5</v>
      </c>
      <c r="K514" s="34">
        <v>3</v>
      </c>
      <c r="L514" s="34">
        <v>2</v>
      </c>
    </row>
    <row r="515" spans="1:12" s="97" customFormat="1" ht="18" customHeight="1">
      <c r="A515" s="40">
        <v>14</v>
      </c>
      <c r="B515" s="44">
        <v>7</v>
      </c>
      <c r="C515" s="42">
        <v>4</v>
      </c>
      <c r="D515" s="42">
        <v>3</v>
      </c>
      <c r="E515" s="43">
        <v>49</v>
      </c>
      <c r="F515" s="44">
        <v>19</v>
      </c>
      <c r="G515" s="42">
        <v>8</v>
      </c>
      <c r="H515" s="42">
        <v>11</v>
      </c>
      <c r="I515" s="43">
        <v>84</v>
      </c>
      <c r="J515" s="44">
        <v>6</v>
      </c>
      <c r="K515" s="42">
        <v>1</v>
      </c>
      <c r="L515" s="42">
        <v>5</v>
      </c>
    </row>
    <row r="516" spans="1:12" s="31" customFormat="1" ht="25.5" customHeight="1">
      <c r="A516" s="23" t="s">
        <v>26</v>
      </c>
      <c r="B516" s="24">
        <v>46</v>
      </c>
      <c r="C516" s="24">
        <v>22</v>
      </c>
      <c r="D516" s="24">
        <v>24</v>
      </c>
      <c r="E516" s="25" t="s">
        <v>27</v>
      </c>
      <c r="F516" s="24">
        <v>73</v>
      </c>
      <c r="G516" s="24">
        <v>38</v>
      </c>
      <c r="H516" s="24">
        <v>35</v>
      </c>
      <c r="I516" s="25" t="s">
        <v>28</v>
      </c>
      <c r="J516" s="24">
        <v>21</v>
      </c>
      <c r="K516" s="24">
        <v>10</v>
      </c>
      <c r="L516" s="24">
        <v>11</v>
      </c>
    </row>
    <row r="517" spans="1:12" s="97" customFormat="1" ht="15.75" customHeight="1">
      <c r="A517" s="32">
        <v>15</v>
      </c>
      <c r="B517" s="33">
        <v>8</v>
      </c>
      <c r="C517" s="34">
        <v>4</v>
      </c>
      <c r="D517" s="34">
        <v>4</v>
      </c>
      <c r="E517" s="35">
        <v>50</v>
      </c>
      <c r="F517" s="33">
        <v>12</v>
      </c>
      <c r="G517" s="34">
        <v>6</v>
      </c>
      <c r="H517" s="34">
        <v>6</v>
      </c>
      <c r="I517" s="35">
        <v>85</v>
      </c>
      <c r="J517" s="33">
        <v>3</v>
      </c>
      <c r="K517" s="34">
        <v>2</v>
      </c>
      <c r="L517" s="34">
        <v>1</v>
      </c>
    </row>
    <row r="518" spans="1:12" s="97" customFormat="1" ht="15.75" customHeight="1">
      <c r="A518" s="32">
        <v>16</v>
      </c>
      <c r="B518" s="33">
        <v>13</v>
      </c>
      <c r="C518" s="34">
        <v>7</v>
      </c>
      <c r="D518" s="34">
        <v>6</v>
      </c>
      <c r="E518" s="35">
        <v>51</v>
      </c>
      <c r="F518" s="33">
        <v>12</v>
      </c>
      <c r="G518" s="34">
        <v>6</v>
      </c>
      <c r="H518" s="34">
        <v>6</v>
      </c>
      <c r="I518" s="35">
        <v>86</v>
      </c>
      <c r="J518" s="33">
        <v>10</v>
      </c>
      <c r="K518" s="34">
        <v>6</v>
      </c>
      <c r="L518" s="34">
        <v>4</v>
      </c>
    </row>
    <row r="519" spans="1:12" s="97" customFormat="1" ht="15.75" customHeight="1">
      <c r="A519" s="32">
        <v>17</v>
      </c>
      <c r="B519" s="33">
        <v>5</v>
      </c>
      <c r="C519" s="34">
        <v>3</v>
      </c>
      <c r="D519" s="34">
        <v>2</v>
      </c>
      <c r="E519" s="35">
        <v>52</v>
      </c>
      <c r="F519" s="33">
        <v>22</v>
      </c>
      <c r="G519" s="34">
        <v>12</v>
      </c>
      <c r="H519" s="34">
        <v>10</v>
      </c>
      <c r="I519" s="35">
        <v>87</v>
      </c>
      <c r="J519" s="33">
        <v>3</v>
      </c>
      <c r="K519" s="34">
        <v>1</v>
      </c>
      <c r="L519" s="34">
        <v>2</v>
      </c>
    </row>
    <row r="520" spans="1:12" s="97" customFormat="1" ht="15.75" customHeight="1">
      <c r="A520" s="32">
        <v>18</v>
      </c>
      <c r="B520" s="33">
        <v>12</v>
      </c>
      <c r="C520" s="34">
        <v>4</v>
      </c>
      <c r="D520" s="34">
        <v>8</v>
      </c>
      <c r="E520" s="35">
        <v>53</v>
      </c>
      <c r="F520" s="33">
        <v>13</v>
      </c>
      <c r="G520" s="34">
        <v>5</v>
      </c>
      <c r="H520" s="34">
        <v>8</v>
      </c>
      <c r="I520" s="35">
        <v>88</v>
      </c>
      <c r="J520" s="33">
        <v>3</v>
      </c>
      <c r="K520" s="34">
        <v>1</v>
      </c>
      <c r="L520" s="34">
        <v>2</v>
      </c>
    </row>
    <row r="521" spans="1:12" s="97" customFormat="1" ht="18" customHeight="1">
      <c r="A521" s="40">
        <v>19</v>
      </c>
      <c r="B521" s="44">
        <v>8</v>
      </c>
      <c r="C521" s="42">
        <v>4</v>
      </c>
      <c r="D521" s="42">
        <v>4</v>
      </c>
      <c r="E521" s="43">
        <v>54</v>
      </c>
      <c r="F521" s="44">
        <v>14</v>
      </c>
      <c r="G521" s="42">
        <v>9</v>
      </c>
      <c r="H521" s="42">
        <v>5</v>
      </c>
      <c r="I521" s="43">
        <v>89</v>
      </c>
      <c r="J521" s="44">
        <v>2</v>
      </c>
      <c r="K521" s="42">
        <v>0</v>
      </c>
      <c r="L521" s="42">
        <v>2</v>
      </c>
    </row>
    <row r="522" spans="1:12" s="31" customFormat="1" ht="25.5" customHeight="1">
      <c r="A522" s="23" t="s">
        <v>29</v>
      </c>
      <c r="B522" s="24">
        <v>54</v>
      </c>
      <c r="C522" s="24">
        <v>24</v>
      </c>
      <c r="D522" s="24">
        <v>30</v>
      </c>
      <c r="E522" s="25" t="s">
        <v>30</v>
      </c>
      <c r="F522" s="24">
        <v>60</v>
      </c>
      <c r="G522" s="24">
        <v>27</v>
      </c>
      <c r="H522" s="24">
        <v>33</v>
      </c>
      <c r="I522" s="25" t="s">
        <v>31</v>
      </c>
      <c r="J522" s="24">
        <v>8</v>
      </c>
      <c r="K522" s="24">
        <v>3</v>
      </c>
      <c r="L522" s="24">
        <v>5</v>
      </c>
    </row>
    <row r="523" spans="1:12" s="97" customFormat="1" ht="15.75" customHeight="1">
      <c r="A523" s="32">
        <v>20</v>
      </c>
      <c r="B523" s="33">
        <v>10</v>
      </c>
      <c r="C523" s="34">
        <v>5</v>
      </c>
      <c r="D523" s="34">
        <v>5</v>
      </c>
      <c r="E523" s="35">
        <v>55</v>
      </c>
      <c r="F523" s="33">
        <v>11</v>
      </c>
      <c r="G523" s="34">
        <v>6</v>
      </c>
      <c r="H523" s="34">
        <v>5</v>
      </c>
      <c r="I523" s="35">
        <v>90</v>
      </c>
      <c r="J523" s="33">
        <v>1</v>
      </c>
      <c r="K523" s="34">
        <v>0</v>
      </c>
      <c r="L523" s="34">
        <v>1</v>
      </c>
    </row>
    <row r="524" spans="1:12" s="97" customFormat="1" ht="15.75" customHeight="1">
      <c r="A524" s="32">
        <v>21</v>
      </c>
      <c r="B524" s="33">
        <v>14</v>
      </c>
      <c r="C524" s="34">
        <v>5</v>
      </c>
      <c r="D524" s="34">
        <v>9</v>
      </c>
      <c r="E524" s="35">
        <v>56</v>
      </c>
      <c r="F524" s="33">
        <v>11</v>
      </c>
      <c r="G524" s="34">
        <v>5</v>
      </c>
      <c r="H524" s="34">
        <v>6</v>
      </c>
      <c r="I524" s="35">
        <v>91</v>
      </c>
      <c r="J524" s="33">
        <v>3</v>
      </c>
      <c r="K524" s="34">
        <v>2</v>
      </c>
      <c r="L524" s="34">
        <v>1</v>
      </c>
    </row>
    <row r="525" spans="1:12" s="97" customFormat="1" ht="15.75" customHeight="1">
      <c r="A525" s="32">
        <v>22</v>
      </c>
      <c r="B525" s="33">
        <v>10</v>
      </c>
      <c r="C525" s="34">
        <v>4</v>
      </c>
      <c r="D525" s="34">
        <v>6</v>
      </c>
      <c r="E525" s="35">
        <v>57</v>
      </c>
      <c r="F525" s="33">
        <v>14</v>
      </c>
      <c r="G525" s="34">
        <v>8</v>
      </c>
      <c r="H525" s="34">
        <v>6</v>
      </c>
      <c r="I525" s="35">
        <v>92</v>
      </c>
      <c r="J525" s="33">
        <v>1</v>
      </c>
      <c r="K525" s="34">
        <v>1</v>
      </c>
      <c r="L525" s="34">
        <v>0</v>
      </c>
    </row>
    <row r="526" spans="1:12" s="97" customFormat="1" ht="15.75" customHeight="1">
      <c r="A526" s="32">
        <v>23</v>
      </c>
      <c r="B526" s="33">
        <v>10</v>
      </c>
      <c r="C526" s="34">
        <v>7</v>
      </c>
      <c r="D526" s="34">
        <v>3</v>
      </c>
      <c r="E526" s="35">
        <v>58</v>
      </c>
      <c r="F526" s="33">
        <v>15</v>
      </c>
      <c r="G526" s="34">
        <v>5</v>
      </c>
      <c r="H526" s="34">
        <v>10</v>
      </c>
      <c r="I526" s="35">
        <v>93</v>
      </c>
      <c r="J526" s="33">
        <v>2</v>
      </c>
      <c r="K526" s="34">
        <v>0</v>
      </c>
      <c r="L526" s="34">
        <v>2</v>
      </c>
    </row>
    <row r="527" spans="1:12" s="97" customFormat="1" ht="18" customHeight="1">
      <c r="A527" s="40">
        <v>24</v>
      </c>
      <c r="B527" s="44">
        <v>10</v>
      </c>
      <c r="C527" s="42">
        <v>3</v>
      </c>
      <c r="D527" s="42">
        <v>7</v>
      </c>
      <c r="E527" s="43">
        <v>59</v>
      </c>
      <c r="F527" s="44">
        <v>9</v>
      </c>
      <c r="G527" s="42">
        <v>3</v>
      </c>
      <c r="H527" s="42">
        <v>6</v>
      </c>
      <c r="I527" s="43">
        <v>94</v>
      </c>
      <c r="J527" s="44">
        <v>1</v>
      </c>
      <c r="K527" s="42">
        <v>0</v>
      </c>
      <c r="L527" s="42">
        <v>1</v>
      </c>
    </row>
    <row r="528" spans="1:12" s="31" customFormat="1" ht="25.5" customHeight="1">
      <c r="A528" s="23" t="s">
        <v>32</v>
      </c>
      <c r="B528" s="24">
        <v>61</v>
      </c>
      <c r="C528" s="24">
        <v>31</v>
      </c>
      <c r="D528" s="24">
        <v>30</v>
      </c>
      <c r="E528" s="25" t="s">
        <v>33</v>
      </c>
      <c r="F528" s="24">
        <v>54</v>
      </c>
      <c r="G528" s="24">
        <v>25</v>
      </c>
      <c r="H528" s="24">
        <v>29</v>
      </c>
      <c r="I528" s="64" t="s">
        <v>34</v>
      </c>
      <c r="J528" s="24">
        <v>3</v>
      </c>
      <c r="K528" s="24">
        <v>0</v>
      </c>
      <c r="L528" s="24">
        <v>3</v>
      </c>
    </row>
    <row r="529" spans="1:13" s="97" customFormat="1" ht="15.75" customHeight="1">
      <c r="A529" s="32">
        <v>25</v>
      </c>
      <c r="B529" s="33">
        <v>12</v>
      </c>
      <c r="C529" s="34">
        <v>4</v>
      </c>
      <c r="D529" s="34">
        <v>8</v>
      </c>
      <c r="E529" s="35">
        <v>60</v>
      </c>
      <c r="F529" s="33">
        <v>13</v>
      </c>
      <c r="G529" s="34">
        <v>5</v>
      </c>
      <c r="H529" s="34">
        <v>8</v>
      </c>
      <c r="I529" s="35">
        <v>95</v>
      </c>
      <c r="J529" s="33">
        <v>1</v>
      </c>
      <c r="K529" s="34">
        <v>0</v>
      </c>
      <c r="L529" s="34">
        <v>1</v>
      </c>
    </row>
    <row r="530" spans="1:13" s="97" customFormat="1" ht="15.75" customHeight="1">
      <c r="A530" s="32">
        <v>26</v>
      </c>
      <c r="B530" s="33">
        <v>7</v>
      </c>
      <c r="C530" s="34">
        <v>4</v>
      </c>
      <c r="D530" s="34">
        <v>3</v>
      </c>
      <c r="E530" s="35">
        <v>61</v>
      </c>
      <c r="F530" s="33">
        <v>14</v>
      </c>
      <c r="G530" s="34">
        <v>8</v>
      </c>
      <c r="H530" s="34">
        <v>6</v>
      </c>
      <c r="I530" s="35">
        <v>96</v>
      </c>
      <c r="J530" s="33">
        <v>0</v>
      </c>
      <c r="K530" s="34">
        <v>0</v>
      </c>
      <c r="L530" s="34">
        <v>0</v>
      </c>
    </row>
    <row r="531" spans="1:13" s="97" customFormat="1" ht="15.75" customHeight="1">
      <c r="A531" s="32">
        <v>27</v>
      </c>
      <c r="B531" s="33">
        <v>11</v>
      </c>
      <c r="C531" s="34">
        <v>8</v>
      </c>
      <c r="D531" s="34">
        <v>3</v>
      </c>
      <c r="E531" s="35">
        <v>62</v>
      </c>
      <c r="F531" s="33">
        <v>10</v>
      </c>
      <c r="G531" s="34">
        <v>6</v>
      </c>
      <c r="H531" s="34">
        <v>4</v>
      </c>
      <c r="I531" s="35">
        <v>97</v>
      </c>
      <c r="J531" s="33">
        <v>0</v>
      </c>
      <c r="K531" s="34">
        <v>0</v>
      </c>
      <c r="L531" s="34">
        <v>0</v>
      </c>
    </row>
    <row r="532" spans="1:13" s="97" customFormat="1" ht="15.75" customHeight="1">
      <c r="A532" s="32">
        <v>28</v>
      </c>
      <c r="B532" s="33">
        <v>14</v>
      </c>
      <c r="C532" s="34">
        <v>7</v>
      </c>
      <c r="D532" s="34">
        <v>7</v>
      </c>
      <c r="E532" s="35">
        <v>63</v>
      </c>
      <c r="F532" s="33">
        <v>7</v>
      </c>
      <c r="G532" s="34">
        <v>3</v>
      </c>
      <c r="H532" s="34">
        <v>4</v>
      </c>
      <c r="I532" s="35">
        <v>98</v>
      </c>
      <c r="J532" s="33">
        <v>0</v>
      </c>
      <c r="K532" s="34">
        <v>0</v>
      </c>
      <c r="L532" s="34">
        <v>0</v>
      </c>
    </row>
    <row r="533" spans="1:13" s="97" customFormat="1" ht="18" customHeight="1">
      <c r="A533" s="40">
        <v>29</v>
      </c>
      <c r="B533" s="44">
        <v>17</v>
      </c>
      <c r="C533" s="42">
        <v>8</v>
      </c>
      <c r="D533" s="42">
        <v>9</v>
      </c>
      <c r="E533" s="43">
        <v>64</v>
      </c>
      <c r="F533" s="44">
        <v>10</v>
      </c>
      <c r="G533" s="42">
        <v>3</v>
      </c>
      <c r="H533" s="42">
        <v>7</v>
      </c>
      <c r="I533" s="35">
        <v>99</v>
      </c>
      <c r="J533" s="33">
        <v>0</v>
      </c>
      <c r="K533" s="34">
        <v>0</v>
      </c>
      <c r="L533" s="34">
        <v>0</v>
      </c>
    </row>
    <row r="534" spans="1:13" s="31" customFormat="1" ht="25.5" customHeight="1">
      <c r="A534" s="23" t="s">
        <v>35</v>
      </c>
      <c r="B534" s="24">
        <v>89</v>
      </c>
      <c r="C534" s="24">
        <v>43</v>
      </c>
      <c r="D534" s="24">
        <v>46</v>
      </c>
      <c r="E534" s="25" t="s">
        <v>36</v>
      </c>
      <c r="F534" s="24">
        <v>64</v>
      </c>
      <c r="G534" s="24">
        <v>31</v>
      </c>
      <c r="H534" s="24">
        <v>33</v>
      </c>
      <c r="I534" s="68">
        <v>100</v>
      </c>
      <c r="J534" s="69">
        <v>1</v>
      </c>
      <c r="K534" s="70">
        <v>0</v>
      </c>
      <c r="L534" s="70">
        <v>1</v>
      </c>
    </row>
    <row r="535" spans="1:13" s="97" customFormat="1" ht="15.75" customHeight="1">
      <c r="A535" s="32">
        <v>30</v>
      </c>
      <c r="B535" s="33">
        <v>17</v>
      </c>
      <c r="C535" s="34">
        <v>5</v>
      </c>
      <c r="D535" s="34">
        <v>12</v>
      </c>
      <c r="E535" s="35">
        <v>65</v>
      </c>
      <c r="F535" s="33">
        <v>9</v>
      </c>
      <c r="G535" s="34">
        <v>5</v>
      </c>
      <c r="H535" s="34">
        <v>4</v>
      </c>
      <c r="I535" s="35">
        <v>101</v>
      </c>
      <c r="J535" s="33">
        <v>0</v>
      </c>
      <c r="K535" s="34">
        <v>0</v>
      </c>
      <c r="L535" s="34">
        <v>0</v>
      </c>
    </row>
    <row r="536" spans="1:13" s="97" customFormat="1" ht="15.75" customHeight="1">
      <c r="A536" s="32">
        <v>31</v>
      </c>
      <c r="B536" s="33">
        <v>10</v>
      </c>
      <c r="C536" s="34">
        <v>7</v>
      </c>
      <c r="D536" s="34">
        <v>3</v>
      </c>
      <c r="E536" s="35">
        <v>66</v>
      </c>
      <c r="F536" s="33">
        <v>13</v>
      </c>
      <c r="G536" s="34">
        <v>8</v>
      </c>
      <c r="H536" s="34">
        <v>5</v>
      </c>
      <c r="I536" s="35">
        <v>102</v>
      </c>
      <c r="J536" s="33">
        <v>0</v>
      </c>
      <c r="K536" s="34">
        <v>0</v>
      </c>
      <c r="L536" s="34">
        <v>0</v>
      </c>
    </row>
    <row r="537" spans="1:13" s="97" customFormat="1" ht="15.75" customHeight="1">
      <c r="A537" s="32">
        <v>32</v>
      </c>
      <c r="B537" s="33">
        <v>19</v>
      </c>
      <c r="C537" s="34">
        <v>10</v>
      </c>
      <c r="D537" s="34">
        <v>9</v>
      </c>
      <c r="E537" s="35">
        <v>67</v>
      </c>
      <c r="F537" s="33">
        <v>15</v>
      </c>
      <c r="G537" s="34">
        <v>7</v>
      </c>
      <c r="H537" s="34">
        <v>8</v>
      </c>
      <c r="I537" s="35">
        <v>103</v>
      </c>
      <c r="J537" s="33">
        <v>1</v>
      </c>
      <c r="K537" s="34">
        <v>0</v>
      </c>
      <c r="L537" s="34">
        <v>1</v>
      </c>
    </row>
    <row r="538" spans="1:13" s="97" customFormat="1" ht="15.75" customHeight="1">
      <c r="A538" s="32">
        <v>33</v>
      </c>
      <c r="B538" s="33">
        <v>20</v>
      </c>
      <c r="C538" s="34">
        <v>12</v>
      </c>
      <c r="D538" s="34">
        <v>8</v>
      </c>
      <c r="E538" s="35">
        <v>68</v>
      </c>
      <c r="F538" s="33">
        <v>14</v>
      </c>
      <c r="G538" s="34">
        <v>7</v>
      </c>
      <c r="H538" s="34">
        <v>7</v>
      </c>
      <c r="I538" s="72" t="s">
        <v>37</v>
      </c>
      <c r="J538" s="44">
        <v>0</v>
      </c>
      <c r="K538" s="42">
        <v>0</v>
      </c>
      <c r="L538" s="42">
        <v>0</v>
      </c>
    </row>
    <row r="539" spans="1:13" s="97" customFormat="1" ht="21" customHeight="1" thickBot="1">
      <c r="A539" s="74">
        <v>34</v>
      </c>
      <c r="B539" s="33">
        <v>23</v>
      </c>
      <c r="C539" s="34">
        <v>9</v>
      </c>
      <c r="D539" s="34">
        <v>14</v>
      </c>
      <c r="E539" s="35">
        <v>69</v>
      </c>
      <c r="F539" s="33">
        <v>13</v>
      </c>
      <c r="G539" s="34">
        <v>4</v>
      </c>
      <c r="H539" s="34">
        <v>9</v>
      </c>
      <c r="I539" s="75" t="s">
        <v>8</v>
      </c>
      <c r="J539" s="69">
        <v>961</v>
      </c>
      <c r="K539" s="69">
        <v>479</v>
      </c>
      <c r="L539" s="69">
        <v>482</v>
      </c>
    </row>
    <row r="540" spans="1:13" s="106" customFormat="1" ht="24" customHeight="1" thickTop="1" thickBot="1">
      <c r="A540" s="81" t="s">
        <v>38</v>
      </c>
      <c r="B540" s="82">
        <v>123</v>
      </c>
      <c r="C540" s="83">
        <v>69</v>
      </c>
      <c r="D540" s="83">
        <v>54</v>
      </c>
      <c r="E540" s="84" t="s">
        <v>39</v>
      </c>
      <c r="F540" s="83">
        <v>632</v>
      </c>
      <c r="G540" s="83">
        <v>317</v>
      </c>
      <c r="H540" s="83">
        <v>315</v>
      </c>
      <c r="I540" s="85" t="s">
        <v>40</v>
      </c>
      <c r="J540" s="83">
        <v>206</v>
      </c>
      <c r="K540" s="83">
        <v>93</v>
      </c>
      <c r="L540" s="83">
        <v>113</v>
      </c>
    </row>
    <row r="541" spans="1:13" s="13" customFormat="1" ht="24" customHeight="1" thickBot="1">
      <c r="A541" s="1"/>
      <c r="B541" s="2" t="s">
        <v>221</v>
      </c>
      <c r="C541" s="3"/>
      <c r="D541" s="4"/>
      <c r="E541" s="5"/>
      <c r="F541" s="6"/>
      <c r="G541" s="96" t="s">
        <v>238</v>
      </c>
      <c r="H541" s="6"/>
      <c r="I541" s="5"/>
      <c r="J541" s="6"/>
      <c r="K541" s="107" t="s">
        <v>174</v>
      </c>
      <c r="L541" s="9"/>
      <c r="M541" s="97" t="s">
        <v>327</v>
      </c>
    </row>
    <row r="542" spans="1:13" s="22" customFormat="1" ht="21" customHeight="1">
      <c r="A542" s="14" t="s">
        <v>4</v>
      </c>
      <c r="B542" s="15" t="s">
        <v>5</v>
      </c>
      <c r="C542" s="15" t="s">
        <v>6</v>
      </c>
      <c r="D542" s="16" t="s">
        <v>7</v>
      </c>
      <c r="E542" s="14" t="s">
        <v>4</v>
      </c>
      <c r="F542" s="15" t="s">
        <v>5</v>
      </c>
      <c r="G542" s="15" t="s">
        <v>6</v>
      </c>
      <c r="H542" s="16" t="s">
        <v>7</v>
      </c>
      <c r="I542" s="14" t="s">
        <v>4</v>
      </c>
      <c r="J542" s="15" t="s">
        <v>5</v>
      </c>
      <c r="K542" s="15" t="s">
        <v>6</v>
      </c>
      <c r="L542" s="17" t="s">
        <v>7</v>
      </c>
    </row>
    <row r="543" spans="1:13" s="31" customFormat="1" ht="25.5" customHeight="1">
      <c r="A543" s="23" t="s">
        <v>9</v>
      </c>
      <c r="B543" s="24">
        <v>73</v>
      </c>
      <c r="C543" s="24">
        <v>37</v>
      </c>
      <c r="D543" s="24">
        <v>36</v>
      </c>
      <c r="E543" s="25" t="s">
        <v>10</v>
      </c>
      <c r="F543" s="24">
        <v>98</v>
      </c>
      <c r="G543" s="24">
        <v>54</v>
      </c>
      <c r="H543" s="24">
        <v>44</v>
      </c>
      <c r="I543" s="25" t="s">
        <v>11</v>
      </c>
      <c r="J543" s="24">
        <v>71</v>
      </c>
      <c r="K543" s="24">
        <v>35</v>
      </c>
      <c r="L543" s="24">
        <v>36</v>
      </c>
    </row>
    <row r="544" spans="1:13" s="97" customFormat="1" ht="15.75" customHeight="1">
      <c r="A544" s="32">
        <v>0</v>
      </c>
      <c r="B544" s="33">
        <v>13</v>
      </c>
      <c r="C544" s="34">
        <v>8</v>
      </c>
      <c r="D544" s="34">
        <v>5</v>
      </c>
      <c r="E544" s="35">
        <v>35</v>
      </c>
      <c r="F544" s="33">
        <v>21</v>
      </c>
      <c r="G544" s="34">
        <v>11</v>
      </c>
      <c r="H544" s="34">
        <v>10</v>
      </c>
      <c r="I544" s="35">
        <v>70</v>
      </c>
      <c r="J544" s="33">
        <v>17</v>
      </c>
      <c r="K544" s="34">
        <v>10</v>
      </c>
      <c r="L544" s="34">
        <v>7</v>
      </c>
    </row>
    <row r="545" spans="1:12" s="97" customFormat="1" ht="15.75" customHeight="1">
      <c r="A545" s="32">
        <v>1</v>
      </c>
      <c r="B545" s="33">
        <v>14</v>
      </c>
      <c r="C545" s="34">
        <v>6</v>
      </c>
      <c r="D545" s="34">
        <v>8</v>
      </c>
      <c r="E545" s="35">
        <v>36</v>
      </c>
      <c r="F545" s="33">
        <v>19</v>
      </c>
      <c r="G545" s="34">
        <v>10</v>
      </c>
      <c r="H545" s="34">
        <v>9</v>
      </c>
      <c r="I545" s="35">
        <v>71</v>
      </c>
      <c r="J545" s="33">
        <v>9</v>
      </c>
      <c r="K545" s="34">
        <v>4</v>
      </c>
      <c r="L545" s="34">
        <v>5</v>
      </c>
    </row>
    <row r="546" spans="1:12" s="97" customFormat="1" ht="15.75" customHeight="1">
      <c r="A546" s="32">
        <v>2</v>
      </c>
      <c r="B546" s="33">
        <v>16</v>
      </c>
      <c r="C546" s="34">
        <v>9</v>
      </c>
      <c r="D546" s="34">
        <v>7</v>
      </c>
      <c r="E546" s="35">
        <v>37</v>
      </c>
      <c r="F546" s="33">
        <v>17</v>
      </c>
      <c r="G546" s="34">
        <v>11</v>
      </c>
      <c r="H546" s="34">
        <v>6</v>
      </c>
      <c r="I546" s="35">
        <v>72</v>
      </c>
      <c r="J546" s="33">
        <v>13</v>
      </c>
      <c r="K546" s="34">
        <v>6</v>
      </c>
      <c r="L546" s="34">
        <v>7</v>
      </c>
    </row>
    <row r="547" spans="1:12" s="97" customFormat="1" ht="15.75" customHeight="1">
      <c r="A547" s="32">
        <v>3</v>
      </c>
      <c r="B547" s="33">
        <v>12</v>
      </c>
      <c r="C547" s="34">
        <v>6</v>
      </c>
      <c r="D547" s="34">
        <v>6</v>
      </c>
      <c r="E547" s="35">
        <v>38</v>
      </c>
      <c r="F547" s="33">
        <v>27</v>
      </c>
      <c r="G547" s="34">
        <v>13</v>
      </c>
      <c r="H547" s="34">
        <v>14</v>
      </c>
      <c r="I547" s="35">
        <v>73</v>
      </c>
      <c r="J547" s="33">
        <v>18</v>
      </c>
      <c r="K547" s="34">
        <v>9</v>
      </c>
      <c r="L547" s="34">
        <v>9</v>
      </c>
    </row>
    <row r="548" spans="1:12" s="97" customFormat="1" ht="18" customHeight="1">
      <c r="A548" s="40">
        <v>4</v>
      </c>
      <c r="B548" s="41">
        <v>18</v>
      </c>
      <c r="C548" s="42">
        <v>8</v>
      </c>
      <c r="D548" s="42">
        <v>10</v>
      </c>
      <c r="E548" s="43">
        <v>39</v>
      </c>
      <c r="F548" s="44">
        <v>14</v>
      </c>
      <c r="G548" s="42">
        <v>9</v>
      </c>
      <c r="H548" s="42">
        <v>5</v>
      </c>
      <c r="I548" s="43">
        <v>74</v>
      </c>
      <c r="J548" s="44">
        <v>14</v>
      </c>
      <c r="K548" s="42">
        <v>6</v>
      </c>
      <c r="L548" s="42">
        <v>8</v>
      </c>
    </row>
    <row r="549" spans="1:12" s="31" customFormat="1" ht="25.5" customHeight="1">
      <c r="A549" s="23" t="s">
        <v>13</v>
      </c>
      <c r="B549" s="24">
        <v>74</v>
      </c>
      <c r="C549" s="24">
        <v>37</v>
      </c>
      <c r="D549" s="24">
        <v>37</v>
      </c>
      <c r="E549" s="25" t="s">
        <v>14</v>
      </c>
      <c r="F549" s="24">
        <v>117</v>
      </c>
      <c r="G549" s="24">
        <v>50</v>
      </c>
      <c r="H549" s="24">
        <v>67</v>
      </c>
      <c r="I549" s="25" t="s">
        <v>15</v>
      </c>
      <c r="J549" s="24">
        <v>81</v>
      </c>
      <c r="K549" s="24">
        <v>37</v>
      </c>
      <c r="L549" s="24">
        <v>44</v>
      </c>
    </row>
    <row r="550" spans="1:12" s="97" customFormat="1" ht="15.75" customHeight="1">
      <c r="A550" s="32">
        <v>5</v>
      </c>
      <c r="B550" s="33">
        <v>17</v>
      </c>
      <c r="C550" s="34">
        <v>10</v>
      </c>
      <c r="D550" s="34">
        <v>7</v>
      </c>
      <c r="E550" s="35">
        <v>40</v>
      </c>
      <c r="F550" s="33">
        <v>22</v>
      </c>
      <c r="G550" s="34">
        <v>9</v>
      </c>
      <c r="H550" s="34">
        <v>13</v>
      </c>
      <c r="I550" s="35">
        <v>75</v>
      </c>
      <c r="J550" s="33">
        <v>19</v>
      </c>
      <c r="K550" s="34">
        <v>10</v>
      </c>
      <c r="L550" s="34">
        <v>9</v>
      </c>
    </row>
    <row r="551" spans="1:12" s="97" customFormat="1" ht="15.75" customHeight="1">
      <c r="A551" s="32">
        <v>6</v>
      </c>
      <c r="B551" s="33">
        <v>10</v>
      </c>
      <c r="C551" s="34">
        <v>4</v>
      </c>
      <c r="D551" s="34">
        <v>6</v>
      </c>
      <c r="E551" s="35">
        <v>41</v>
      </c>
      <c r="F551" s="33">
        <v>25</v>
      </c>
      <c r="G551" s="34">
        <v>9</v>
      </c>
      <c r="H551" s="34">
        <v>16</v>
      </c>
      <c r="I551" s="35">
        <v>76</v>
      </c>
      <c r="J551" s="33">
        <v>17</v>
      </c>
      <c r="K551" s="34">
        <v>7</v>
      </c>
      <c r="L551" s="34">
        <v>10</v>
      </c>
    </row>
    <row r="552" spans="1:12" s="97" customFormat="1" ht="15.75" customHeight="1">
      <c r="A552" s="32">
        <v>7</v>
      </c>
      <c r="B552" s="33">
        <v>17</v>
      </c>
      <c r="C552" s="34">
        <v>8</v>
      </c>
      <c r="D552" s="34">
        <v>9</v>
      </c>
      <c r="E552" s="35">
        <v>42</v>
      </c>
      <c r="F552" s="33">
        <v>24</v>
      </c>
      <c r="G552" s="34">
        <v>14</v>
      </c>
      <c r="H552" s="34">
        <v>10</v>
      </c>
      <c r="I552" s="35">
        <v>77</v>
      </c>
      <c r="J552" s="33">
        <v>20</v>
      </c>
      <c r="K552" s="34">
        <v>8</v>
      </c>
      <c r="L552" s="34">
        <v>12</v>
      </c>
    </row>
    <row r="553" spans="1:12" s="97" customFormat="1" ht="15.75" customHeight="1">
      <c r="A553" s="32">
        <v>8</v>
      </c>
      <c r="B553" s="33">
        <v>18</v>
      </c>
      <c r="C553" s="34">
        <v>10</v>
      </c>
      <c r="D553" s="34">
        <v>8</v>
      </c>
      <c r="E553" s="35">
        <v>43</v>
      </c>
      <c r="F553" s="33">
        <v>25</v>
      </c>
      <c r="G553" s="34">
        <v>8</v>
      </c>
      <c r="H553" s="34">
        <v>17</v>
      </c>
      <c r="I553" s="35">
        <v>78</v>
      </c>
      <c r="J553" s="33">
        <v>13</v>
      </c>
      <c r="K553" s="34">
        <v>6</v>
      </c>
      <c r="L553" s="34">
        <v>7</v>
      </c>
    </row>
    <row r="554" spans="1:12" s="97" customFormat="1" ht="18" customHeight="1">
      <c r="A554" s="40">
        <v>9</v>
      </c>
      <c r="B554" s="44">
        <v>12</v>
      </c>
      <c r="C554" s="42">
        <v>5</v>
      </c>
      <c r="D554" s="42">
        <v>7</v>
      </c>
      <c r="E554" s="43">
        <v>44</v>
      </c>
      <c r="F554" s="44">
        <v>21</v>
      </c>
      <c r="G554" s="42">
        <v>10</v>
      </c>
      <c r="H554" s="42">
        <v>11</v>
      </c>
      <c r="I554" s="43">
        <v>79</v>
      </c>
      <c r="J554" s="44">
        <v>12</v>
      </c>
      <c r="K554" s="42">
        <v>6</v>
      </c>
      <c r="L554" s="42">
        <v>6</v>
      </c>
    </row>
    <row r="555" spans="1:12" s="31" customFormat="1" ht="25.5" customHeight="1">
      <c r="A555" s="23" t="s">
        <v>23</v>
      </c>
      <c r="B555" s="24">
        <v>86</v>
      </c>
      <c r="C555" s="24">
        <v>40</v>
      </c>
      <c r="D555" s="24">
        <v>46</v>
      </c>
      <c r="E555" s="25" t="s">
        <v>24</v>
      </c>
      <c r="F555" s="24">
        <v>117</v>
      </c>
      <c r="G555" s="24">
        <v>61</v>
      </c>
      <c r="H555" s="24">
        <v>56</v>
      </c>
      <c r="I555" s="25" t="s">
        <v>25</v>
      </c>
      <c r="J555" s="24">
        <v>64</v>
      </c>
      <c r="K555" s="24">
        <v>31</v>
      </c>
      <c r="L555" s="24">
        <v>33</v>
      </c>
    </row>
    <row r="556" spans="1:12" s="97" customFormat="1" ht="15.75" customHeight="1">
      <c r="A556" s="32">
        <v>10</v>
      </c>
      <c r="B556" s="33">
        <v>22</v>
      </c>
      <c r="C556" s="34">
        <v>10</v>
      </c>
      <c r="D556" s="34">
        <v>12</v>
      </c>
      <c r="E556" s="35">
        <v>45</v>
      </c>
      <c r="F556" s="33">
        <v>27</v>
      </c>
      <c r="G556" s="34">
        <v>18</v>
      </c>
      <c r="H556" s="34">
        <v>9</v>
      </c>
      <c r="I556" s="35">
        <v>80</v>
      </c>
      <c r="J556" s="33">
        <v>11</v>
      </c>
      <c r="K556" s="34">
        <v>4</v>
      </c>
      <c r="L556" s="34">
        <v>7</v>
      </c>
    </row>
    <row r="557" spans="1:12" s="97" customFormat="1" ht="15.75" customHeight="1">
      <c r="A557" s="32">
        <v>11</v>
      </c>
      <c r="B557" s="33">
        <v>16</v>
      </c>
      <c r="C557" s="34">
        <v>7</v>
      </c>
      <c r="D557" s="34">
        <v>9</v>
      </c>
      <c r="E557" s="35">
        <v>46</v>
      </c>
      <c r="F557" s="33">
        <v>20</v>
      </c>
      <c r="G557" s="34">
        <v>8</v>
      </c>
      <c r="H557" s="34">
        <v>12</v>
      </c>
      <c r="I557" s="35">
        <v>81</v>
      </c>
      <c r="J557" s="33">
        <v>12</v>
      </c>
      <c r="K557" s="34">
        <v>6</v>
      </c>
      <c r="L557" s="34">
        <v>6</v>
      </c>
    </row>
    <row r="558" spans="1:12" s="97" customFormat="1" ht="15.75" customHeight="1">
      <c r="A558" s="32">
        <v>12</v>
      </c>
      <c r="B558" s="33">
        <v>17</v>
      </c>
      <c r="C558" s="34">
        <v>7</v>
      </c>
      <c r="D558" s="34">
        <v>10</v>
      </c>
      <c r="E558" s="35">
        <v>47</v>
      </c>
      <c r="F558" s="33">
        <v>21</v>
      </c>
      <c r="G558" s="34">
        <v>9</v>
      </c>
      <c r="H558" s="34">
        <v>12</v>
      </c>
      <c r="I558" s="35">
        <v>82</v>
      </c>
      <c r="J558" s="33">
        <v>17</v>
      </c>
      <c r="K558" s="34">
        <v>11</v>
      </c>
      <c r="L558" s="34">
        <v>6</v>
      </c>
    </row>
    <row r="559" spans="1:12" s="97" customFormat="1" ht="15.75" customHeight="1">
      <c r="A559" s="32">
        <v>13</v>
      </c>
      <c r="B559" s="33">
        <v>21</v>
      </c>
      <c r="C559" s="34">
        <v>13</v>
      </c>
      <c r="D559" s="34">
        <v>8</v>
      </c>
      <c r="E559" s="35">
        <v>48</v>
      </c>
      <c r="F559" s="33">
        <v>23</v>
      </c>
      <c r="G559" s="34">
        <v>13</v>
      </c>
      <c r="H559" s="34">
        <v>10</v>
      </c>
      <c r="I559" s="35">
        <v>83</v>
      </c>
      <c r="J559" s="33">
        <v>16</v>
      </c>
      <c r="K559" s="34">
        <v>6</v>
      </c>
      <c r="L559" s="34">
        <v>10</v>
      </c>
    </row>
    <row r="560" spans="1:12" s="97" customFormat="1" ht="18" customHeight="1">
      <c r="A560" s="40">
        <v>14</v>
      </c>
      <c r="B560" s="44">
        <v>10</v>
      </c>
      <c r="C560" s="42">
        <v>3</v>
      </c>
      <c r="D560" s="42">
        <v>7</v>
      </c>
      <c r="E560" s="43">
        <v>49</v>
      </c>
      <c r="F560" s="44">
        <v>26</v>
      </c>
      <c r="G560" s="42">
        <v>13</v>
      </c>
      <c r="H560" s="42">
        <v>13</v>
      </c>
      <c r="I560" s="43">
        <v>84</v>
      </c>
      <c r="J560" s="44">
        <v>8</v>
      </c>
      <c r="K560" s="42">
        <v>4</v>
      </c>
      <c r="L560" s="42">
        <v>4</v>
      </c>
    </row>
    <row r="561" spans="1:12" s="31" customFormat="1" ht="25.5" customHeight="1">
      <c r="A561" s="23" t="s">
        <v>26</v>
      </c>
      <c r="B561" s="24">
        <v>68</v>
      </c>
      <c r="C561" s="24">
        <v>37</v>
      </c>
      <c r="D561" s="24">
        <v>31</v>
      </c>
      <c r="E561" s="25" t="s">
        <v>27</v>
      </c>
      <c r="F561" s="24">
        <v>101</v>
      </c>
      <c r="G561" s="24">
        <v>53</v>
      </c>
      <c r="H561" s="24">
        <v>48</v>
      </c>
      <c r="I561" s="25" t="s">
        <v>28</v>
      </c>
      <c r="J561" s="24">
        <v>37</v>
      </c>
      <c r="K561" s="24">
        <v>17</v>
      </c>
      <c r="L561" s="24">
        <v>20</v>
      </c>
    </row>
    <row r="562" spans="1:12" s="97" customFormat="1" ht="15.75" customHeight="1">
      <c r="A562" s="32">
        <v>15</v>
      </c>
      <c r="B562" s="33">
        <v>12</v>
      </c>
      <c r="C562" s="34">
        <v>7</v>
      </c>
      <c r="D562" s="34">
        <v>5</v>
      </c>
      <c r="E562" s="35">
        <v>50</v>
      </c>
      <c r="F562" s="33">
        <v>31</v>
      </c>
      <c r="G562" s="34">
        <v>16</v>
      </c>
      <c r="H562" s="34">
        <v>15</v>
      </c>
      <c r="I562" s="35">
        <v>85</v>
      </c>
      <c r="J562" s="33">
        <v>6</v>
      </c>
      <c r="K562" s="34">
        <v>3</v>
      </c>
      <c r="L562" s="34">
        <v>3</v>
      </c>
    </row>
    <row r="563" spans="1:12" s="97" customFormat="1" ht="15.75" customHeight="1">
      <c r="A563" s="32">
        <v>16</v>
      </c>
      <c r="B563" s="33">
        <v>14</v>
      </c>
      <c r="C563" s="34">
        <v>8</v>
      </c>
      <c r="D563" s="34">
        <v>6</v>
      </c>
      <c r="E563" s="35">
        <v>51</v>
      </c>
      <c r="F563" s="33">
        <v>11</v>
      </c>
      <c r="G563" s="34">
        <v>7</v>
      </c>
      <c r="H563" s="34">
        <v>4</v>
      </c>
      <c r="I563" s="35">
        <v>86</v>
      </c>
      <c r="J563" s="33">
        <v>8</v>
      </c>
      <c r="K563" s="34">
        <v>6</v>
      </c>
      <c r="L563" s="34">
        <v>2</v>
      </c>
    </row>
    <row r="564" spans="1:12" s="97" customFormat="1" ht="15.75" customHeight="1">
      <c r="A564" s="32">
        <v>17</v>
      </c>
      <c r="B564" s="33">
        <v>15</v>
      </c>
      <c r="C564" s="34">
        <v>10</v>
      </c>
      <c r="D564" s="34">
        <v>5</v>
      </c>
      <c r="E564" s="35">
        <v>52</v>
      </c>
      <c r="F564" s="33">
        <v>20</v>
      </c>
      <c r="G564" s="34">
        <v>12</v>
      </c>
      <c r="H564" s="34">
        <v>8</v>
      </c>
      <c r="I564" s="35">
        <v>87</v>
      </c>
      <c r="J564" s="33">
        <v>7</v>
      </c>
      <c r="K564" s="34">
        <v>2</v>
      </c>
      <c r="L564" s="34">
        <v>5</v>
      </c>
    </row>
    <row r="565" spans="1:12" s="97" customFormat="1" ht="15.75" customHeight="1">
      <c r="A565" s="32">
        <v>18</v>
      </c>
      <c r="B565" s="33">
        <v>15</v>
      </c>
      <c r="C565" s="34">
        <v>6</v>
      </c>
      <c r="D565" s="34">
        <v>9</v>
      </c>
      <c r="E565" s="35">
        <v>53</v>
      </c>
      <c r="F565" s="33">
        <v>28</v>
      </c>
      <c r="G565" s="34">
        <v>15</v>
      </c>
      <c r="H565" s="34">
        <v>13</v>
      </c>
      <c r="I565" s="35">
        <v>88</v>
      </c>
      <c r="J565" s="33">
        <v>5</v>
      </c>
      <c r="K565" s="34">
        <v>1</v>
      </c>
      <c r="L565" s="34">
        <v>4</v>
      </c>
    </row>
    <row r="566" spans="1:12" s="97" customFormat="1" ht="18" customHeight="1">
      <c r="A566" s="40">
        <v>19</v>
      </c>
      <c r="B566" s="44">
        <v>12</v>
      </c>
      <c r="C566" s="42">
        <v>6</v>
      </c>
      <c r="D566" s="42">
        <v>6</v>
      </c>
      <c r="E566" s="43">
        <v>54</v>
      </c>
      <c r="F566" s="44">
        <v>11</v>
      </c>
      <c r="G566" s="42">
        <v>3</v>
      </c>
      <c r="H566" s="42">
        <v>8</v>
      </c>
      <c r="I566" s="43">
        <v>89</v>
      </c>
      <c r="J566" s="44">
        <v>11</v>
      </c>
      <c r="K566" s="42">
        <v>5</v>
      </c>
      <c r="L566" s="42">
        <v>6</v>
      </c>
    </row>
    <row r="567" spans="1:12" s="31" customFormat="1" ht="25.5" customHeight="1">
      <c r="A567" s="23" t="s">
        <v>29</v>
      </c>
      <c r="B567" s="24">
        <v>63</v>
      </c>
      <c r="C567" s="24">
        <v>36</v>
      </c>
      <c r="D567" s="24">
        <v>27</v>
      </c>
      <c r="E567" s="25" t="s">
        <v>30</v>
      </c>
      <c r="F567" s="24">
        <v>87</v>
      </c>
      <c r="G567" s="24">
        <v>46</v>
      </c>
      <c r="H567" s="24">
        <v>41</v>
      </c>
      <c r="I567" s="25" t="s">
        <v>31</v>
      </c>
      <c r="J567" s="24">
        <v>14</v>
      </c>
      <c r="K567" s="24">
        <v>4</v>
      </c>
      <c r="L567" s="24">
        <v>10</v>
      </c>
    </row>
    <row r="568" spans="1:12" s="97" customFormat="1" ht="15.75" customHeight="1">
      <c r="A568" s="32">
        <v>20</v>
      </c>
      <c r="B568" s="33">
        <v>13</v>
      </c>
      <c r="C568" s="34">
        <v>8</v>
      </c>
      <c r="D568" s="34">
        <v>5</v>
      </c>
      <c r="E568" s="35">
        <v>55</v>
      </c>
      <c r="F568" s="33">
        <v>17</v>
      </c>
      <c r="G568" s="34">
        <v>7</v>
      </c>
      <c r="H568" s="34">
        <v>10</v>
      </c>
      <c r="I568" s="35">
        <v>90</v>
      </c>
      <c r="J568" s="33">
        <v>4</v>
      </c>
      <c r="K568" s="34">
        <v>1</v>
      </c>
      <c r="L568" s="34">
        <v>3</v>
      </c>
    </row>
    <row r="569" spans="1:12" s="97" customFormat="1" ht="15.75" customHeight="1">
      <c r="A569" s="32">
        <v>21</v>
      </c>
      <c r="B569" s="33">
        <v>17</v>
      </c>
      <c r="C569" s="34">
        <v>10</v>
      </c>
      <c r="D569" s="34">
        <v>7</v>
      </c>
      <c r="E569" s="35">
        <v>56</v>
      </c>
      <c r="F569" s="33">
        <v>16</v>
      </c>
      <c r="G569" s="34">
        <v>9</v>
      </c>
      <c r="H569" s="34">
        <v>7</v>
      </c>
      <c r="I569" s="35">
        <v>91</v>
      </c>
      <c r="J569" s="33">
        <v>6</v>
      </c>
      <c r="K569" s="34">
        <v>1</v>
      </c>
      <c r="L569" s="34">
        <v>5</v>
      </c>
    </row>
    <row r="570" spans="1:12" s="97" customFormat="1" ht="15.75" customHeight="1">
      <c r="A570" s="32">
        <v>22</v>
      </c>
      <c r="B570" s="33">
        <v>10</v>
      </c>
      <c r="C570" s="34">
        <v>7</v>
      </c>
      <c r="D570" s="34">
        <v>3</v>
      </c>
      <c r="E570" s="35">
        <v>57</v>
      </c>
      <c r="F570" s="33">
        <v>17</v>
      </c>
      <c r="G570" s="34">
        <v>9</v>
      </c>
      <c r="H570" s="34">
        <v>8</v>
      </c>
      <c r="I570" s="35">
        <v>92</v>
      </c>
      <c r="J570" s="33">
        <v>3</v>
      </c>
      <c r="K570" s="34">
        <v>1</v>
      </c>
      <c r="L570" s="34">
        <v>2</v>
      </c>
    </row>
    <row r="571" spans="1:12" s="97" customFormat="1" ht="15.75" customHeight="1">
      <c r="A571" s="32">
        <v>23</v>
      </c>
      <c r="B571" s="33">
        <v>12</v>
      </c>
      <c r="C571" s="34">
        <v>6</v>
      </c>
      <c r="D571" s="34">
        <v>6</v>
      </c>
      <c r="E571" s="35">
        <v>58</v>
      </c>
      <c r="F571" s="33">
        <v>17</v>
      </c>
      <c r="G571" s="34">
        <v>11</v>
      </c>
      <c r="H571" s="34">
        <v>6</v>
      </c>
      <c r="I571" s="35">
        <v>93</v>
      </c>
      <c r="J571" s="33">
        <v>1</v>
      </c>
      <c r="K571" s="34">
        <v>1</v>
      </c>
      <c r="L571" s="34">
        <v>0</v>
      </c>
    </row>
    <row r="572" spans="1:12" s="97" customFormat="1" ht="18" customHeight="1">
      <c r="A572" s="40">
        <v>24</v>
      </c>
      <c r="B572" s="44">
        <v>11</v>
      </c>
      <c r="C572" s="42">
        <v>5</v>
      </c>
      <c r="D572" s="42">
        <v>6</v>
      </c>
      <c r="E572" s="43">
        <v>59</v>
      </c>
      <c r="F572" s="44">
        <v>20</v>
      </c>
      <c r="G572" s="42">
        <v>10</v>
      </c>
      <c r="H572" s="42">
        <v>10</v>
      </c>
      <c r="I572" s="43">
        <v>94</v>
      </c>
      <c r="J572" s="44">
        <v>0</v>
      </c>
      <c r="K572" s="42">
        <v>0</v>
      </c>
      <c r="L572" s="42">
        <v>0</v>
      </c>
    </row>
    <row r="573" spans="1:12" s="31" customFormat="1" ht="25.5" customHeight="1">
      <c r="A573" s="23" t="s">
        <v>32</v>
      </c>
      <c r="B573" s="24">
        <v>90</v>
      </c>
      <c r="C573" s="24">
        <v>54</v>
      </c>
      <c r="D573" s="24">
        <v>36</v>
      </c>
      <c r="E573" s="25" t="s">
        <v>33</v>
      </c>
      <c r="F573" s="24">
        <v>58</v>
      </c>
      <c r="G573" s="24">
        <v>28</v>
      </c>
      <c r="H573" s="24">
        <v>30</v>
      </c>
      <c r="I573" s="64" t="s">
        <v>34</v>
      </c>
      <c r="J573" s="24">
        <v>4</v>
      </c>
      <c r="K573" s="24">
        <v>1</v>
      </c>
      <c r="L573" s="24">
        <v>3</v>
      </c>
    </row>
    <row r="574" spans="1:12" s="97" customFormat="1" ht="15.75" customHeight="1">
      <c r="A574" s="32">
        <v>25</v>
      </c>
      <c r="B574" s="33">
        <v>17</v>
      </c>
      <c r="C574" s="34">
        <v>10</v>
      </c>
      <c r="D574" s="34">
        <v>7</v>
      </c>
      <c r="E574" s="35">
        <v>60</v>
      </c>
      <c r="F574" s="33">
        <v>15</v>
      </c>
      <c r="G574" s="34">
        <v>6</v>
      </c>
      <c r="H574" s="34">
        <v>9</v>
      </c>
      <c r="I574" s="35">
        <v>95</v>
      </c>
      <c r="J574" s="33">
        <v>0</v>
      </c>
      <c r="K574" s="34">
        <v>0</v>
      </c>
      <c r="L574" s="34">
        <v>0</v>
      </c>
    </row>
    <row r="575" spans="1:12" s="97" customFormat="1" ht="15.75" customHeight="1">
      <c r="A575" s="32">
        <v>26</v>
      </c>
      <c r="B575" s="33">
        <v>15</v>
      </c>
      <c r="C575" s="34">
        <v>7</v>
      </c>
      <c r="D575" s="34">
        <v>8</v>
      </c>
      <c r="E575" s="35">
        <v>61</v>
      </c>
      <c r="F575" s="33">
        <v>9</v>
      </c>
      <c r="G575" s="34">
        <v>6</v>
      </c>
      <c r="H575" s="34">
        <v>3</v>
      </c>
      <c r="I575" s="35">
        <v>96</v>
      </c>
      <c r="J575" s="33">
        <v>2</v>
      </c>
      <c r="K575" s="34">
        <v>0</v>
      </c>
      <c r="L575" s="34">
        <v>2</v>
      </c>
    </row>
    <row r="576" spans="1:12" s="97" customFormat="1" ht="15.75" customHeight="1">
      <c r="A576" s="32">
        <v>27</v>
      </c>
      <c r="B576" s="33">
        <v>15</v>
      </c>
      <c r="C576" s="34">
        <v>11</v>
      </c>
      <c r="D576" s="34">
        <v>4</v>
      </c>
      <c r="E576" s="35">
        <v>62</v>
      </c>
      <c r="F576" s="33">
        <v>6</v>
      </c>
      <c r="G576" s="34">
        <v>4</v>
      </c>
      <c r="H576" s="34">
        <v>2</v>
      </c>
      <c r="I576" s="35">
        <v>97</v>
      </c>
      <c r="J576" s="33">
        <v>1</v>
      </c>
      <c r="K576" s="34">
        <v>1</v>
      </c>
      <c r="L576" s="34">
        <v>0</v>
      </c>
    </row>
    <row r="577" spans="1:13" s="97" customFormat="1" ht="15.75" customHeight="1">
      <c r="A577" s="32">
        <v>28</v>
      </c>
      <c r="B577" s="33">
        <v>22</v>
      </c>
      <c r="C577" s="34">
        <v>15</v>
      </c>
      <c r="D577" s="34">
        <v>7</v>
      </c>
      <c r="E577" s="35">
        <v>63</v>
      </c>
      <c r="F577" s="33">
        <v>11</v>
      </c>
      <c r="G577" s="34">
        <v>6</v>
      </c>
      <c r="H577" s="34">
        <v>5</v>
      </c>
      <c r="I577" s="35">
        <v>98</v>
      </c>
      <c r="J577" s="33">
        <v>1</v>
      </c>
      <c r="K577" s="34">
        <v>0</v>
      </c>
      <c r="L577" s="34">
        <v>1</v>
      </c>
    </row>
    <row r="578" spans="1:13" s="97" customFormat="1" ht="18" customHeight="1">
      <c r="A578" s="40">
        <v>29</v>
      </c>
      <c r="B578" s="44">
        <v>21</v>
      </c>
      <c r="C578" s="42">
        <v>11</v>
      </c>
      <c r="D578" s="42">
        <v>10</v>
      </c>
      <c r="E578" s="43">
        <v>64</v>
      </c>
      <c r="F578" s="44">
        <v>17</v>
      </c>
      <c r="G578" s="42">
        <v>6</v>
      </c>
      <c r="H578" s="42">
        <v>11</v>
      </c>
      <c r="I578" s="35">
        <v>99</v>
      </c>
      <c r="J578" s="33">
        <v>0</v>
      </c>
      <c r="K578" s="34">
        <v>0</v>
      </c>
      <c r="L578" s="34">
        <v>0</v>
      </c>
    </row>
    <row r="579" spans="1:13" s="31" customFormat="1" ht="25.5" customHeight="1">
      <c r="A579" s="23" t="s">
        <v>35</v>
      </c>
      <c r="B579" s="24">
        <v>89</v>
      </c>
      <c r="C579" s="24">
        <v>47</v>
      </c>
      <c r="D579" s="24">
        <v>42</v>
      </c>
      <c r="E579" s="25" t="s">
        <v>36</v>
      </c>
      <c r="F579" s="24">
        <v>95</v>
      </c>
      <c r="G579" s="24">
        <v>46</v>
      </c>
      <c r="H579" s="24">
        <v>49</v>
      </c>
      <c r="I579" s="68">
        <v>100</v>
      </c>
      <c r="J579" s="69">
        <v>0</v>
      </c>
      <c r="K579" s="70">
        <v>0</v>
      </c>
      <c r="L579" s="70">
        <v>0</v>
      </c>
    </row>
    <row r="580" spans="1:13" s="97" customFormat="1" ht="15.75" customHeight="1">
      <c r="A580" s="32">
        <v>30</v>
      </c>
      <c r="B580" s="33">
        <v>18</v>
      </c>
      <c r="C580" s="34">
        <v>6</v>
      </c>
      <c r="D580" s="34">
        <v>12</v>
      </c>
      <c r="E580" s="35">
        <v>65</v>
      </c>
      <c r="F580" s="33">
        <v>15</v>
      </c>
      <c r="G580" s="34">
        <v>10</v>
      </c>
      <c r="H580" s="34">
        <v>5</v>
      </c>
      <c r="I580" s="35">
        <v>101</v>
      </c>
      <c r="J580" s="33">
        <v>0</v>
      </c>
      <c r="K580" s="34">
        <v>0</v>
      </c>
      <c r="L580" s="34">
        <v>0</v>
      </c>
    </row>
    <row r="581" spans="1:13" s="97" customFormat="1" ht="15.75" customHeight="1">
      <c r="A581" s="32">
        <v>31</v>
      </c>
      <c r="B581" s="33">
        <v>15</v>
      </c>
      <c r="C581" s="34">
        <v>9</v>
      </c>
      <c r="D581" s="34">
        <v>6</v>
      </c>
      <c r="E581" s="35">
        <v>66</v>
      </c>
      <c r="F581" s="33">
        <v>25</v>
      </c>
      <c r="G581" s="34">
        <v>12</v>
      </c>
      <c r="H581" s="34">
        <v>13</v>
      </c>
      <c r="I581" s="35">
        <v>102</v>
      </c>
      <c r="J581" s="33">
        <v>0</v>
      </c>
      <c r="K581" s="34">
        <v>0</v>
      </c>
      <c r="L581" s="34">
        <v>0</v>
      </c>
    </row>
    <row r="582" spans="1:13" s="97" customFormat="1" ht="15.75" customHeight="1">
      <c r="A582" s="32">
        <v>32</v>
      </c>
      <c r="B582" s="33">
        <v>20</v>
      </c>
      <c r="C582" s="34">
        <v>10</v>
      </c>
      <c r="D582" s="34">
        <v>10</v>
      </c>
      <c r="E582" s="35">
        <v>67</v>
      </c>
      <c r="F582" s="33">
        <v>14</v>
      </c>
      <c r="G582" s="34">
        <v>8</v>
      </c>
      <c r="H582" s="34">
        <v>6</v>
      </c>
      <c r="I582" s="35">
        <v>103</v>
      </c>
      <c r="J582" s="33">
        <v>0</v>
      </c>
      <c r="K582" s="34">
        <v>0</v>
      </c>
      <c r="L582" s="34">
        <v>0</v>
      </c>
    </row>
    <row r="583" spans="1:13" s="97" customFormat="1" ht="15.75" customHeight="1">
      <c r="A583" s="32">
        <v>33</v>
      </c>
      <c r="B583" s="33">
        <v>16</v>
      </c>
      <c r="C583" s="34">
        <v>10</v>
      </c>
      <c r="D583" s="34">
        <v>6</v>
      </c>
      <c r="E583" s="35">
        <v>68</v>
      </c>
      <c r="F583" s="33">
        <v>20</v>
      </c>
      <c r="G583" s="34">
        <v>7</v>
      </c>
      <c r="H583" s="34">
        <v>13</v>
      </c>
      <c r="I583" s="72" t="s">
        <v>37</v>
      </c>
      <c r="J583" s="44">
        <v>0</v>
      </c>
      <c r="K583" s="42">
        <v>0</v>
      </c>
      <c r="L583" s="42">
        <v>0</v>
      </c>
    </row>
    <row r="584" spans="1:13" s="97" customFormat="1" ht="21" customHeight="1" thickBot="1">
      <c r="A584" s="74">
        <v>34</v>
      </c>
      <c r="B584" s="33">
        <v>20</v>
      </c>
      <c r="C584" s="34">
        <v>12</v>
      </c>
      <c r="D584" s="34">
        <v>8</v>
      </c>
      <c r="E584" s="35">
        <v>69</v>
      </c>
      <c r="F584" s="33">
        <v>21</v>
      </c>
      <c r="G584" s="34">
        <v>9</v>
      </c>
      <c r="H584" s="34">
        <v>12</v>
      </c>
      <c r="I584" s="75" t="s">
        <v>8</v>
      </c>
      <c r="J584" s="69">
        <v>1487</v>
      </c>
      <c r="K584" s="69">
        <v>751</v>
      </c>
      <c r="L584" s="69">
        <v>736</v>
      </c>
    </row>
    <row r="585" spans="1:13" s="106" customFormat="1" ht="24" customHeight="1" thickTop="1" thickBot="1">
      <c r="A585" s="81" t="s">
        <v>38</v>
      </c>
      <c r="B585" s="82">
        <v>233</v>
      </c>
      <c r="C585" s="83">
        <v>114</v>
      </c>
      <c r="D585" s="83">
        <v>119</v>
      </c>
      <c r="E585" s="84" t="s">
        <v>39</v>
      </c>
      <c r="F585" s="83">
        <v>888</v>
      </c>
      <c r="G585" s="83">
        <v>466</v>
      </c>
      <c r="H585" s="83">
        <v>422</v>
      </c>
      <c r="I585" s="85" t="s">
        <v>40</v>
      </c>
      <c r="J585" s="83">
        <v>366</v>
      </c>
      <c r="K585" s="83">
        <v>171</v>
      </c>
      <c r="L585" s="83">
        <v>195</v>
      </c>
    </row>
    <row r="586" spans="1:13" s="13" customFormat="1" ht="24" customHeight="1" thickBot="1">
      <c r="A586" s="1"/>
      <c r="B586" s="2" t="s">
        <v>221</v>
      </c>
      <c r="C586" s="3"/>
      <c r="D586" s="4"/>
      <c r="E586" s="5"/>
      <c r="F586" s="6"/>
      <c r="G586" s="96" t="s">
        <v>238</v>
      </c>
      <c r="H586" s="6"/>
      <c r="I586" s="5"/>
      <c r="J586" s="6"/>
      <c r="K586" s="107" t="s">
        <v>175</v>
      </c>
      <c r="L586" s="9"/>
      <c r="M586" s="97" t="s">
        <v>328</v>
      </c>
    </row>
    <row r="587" spans="1:13" s="22" customFormat="1" ht="21" customHeight="1">
      <c r="A587" s="14" t="s">
        <v>4</v>
      </c>
      <c r="B587" s="15" t="s">
        <v>5</v>
      </c>
      <c r="C587" s="15" t="s">
        <v>6</v>
      </c>
      <c r="D587" s="16" t="s">
        <v>7</v>
      </c>
      <c r="E587" s="14" t="s">
        <v>4</v>
      </c>
      <c r="F587" s="15" t="s">
        <v>5</v>
      </c>
      <c r="G587" s="15" t="s">
        <v>6</v>
      </c>
      <c r="H587" s="16" t="s">
        <v>7</v>
      </c>
      <c r="I587" s="14" t="s">
        <v>4</v>
      </c>
      <c r="J587" s="15" t="s">
        <v>5</v>
      </c>
      <c r="K587" s="15" t="s">
        <v>6</v>
      </c>
      <c r="L587" s="17" t="s">
        <v>7</v>
      </c>
    </row>
    <row r="588" spans="1:13" s="31" customFormat="1" ht="25.5" customHeight="1">
      <c r="A588" s="23" t="s">
        <v>9</v>
      </c>
      <c r="B588" s="24">
        <v>34</v>
      </c>
      <c r="C588" s="24">
        <v>15</v>
      </c>
      <c r="D588" s="24">
        <v>19</v>
      </c>
      <c r="E588" s="25" t="s">
        <v>10</v>
      </c>
      <c r="F588" s="24">
        <v>52</v>
      </c>
      <c r="G588" s="24">
        <v>26</v>
      </c>
      <c r="H588" s="24">
        <v>26</v>
      </c>
      <c r="I588" s="25" t="s">
        <v>11</v>
      </c>
      <c r="J588" s="24">
        <v>46</v>
      </c>
      <c r="K588" s="24">
        <v>20</v>
      </c>
      <c r="L588" s="24">
        <v>26</v>
      </c>
    </row>
    <row r="589" spans="1:13" s="97" customFormat="1" ht="15.75" customHeight="1">
      <c r="A589" s="32">
        <v>0</v>
      </c>
      <c r="B589" s="33">
        <v>8</v>
      </c>
      <c r="C589" s="34">
        <v>5</v>
      </c>
      <c r="D589" s="34">
        <v>3</v>
      </c>
      <c r="E589" s="35">
        <v>35</v>
      </c>
      <c r="F589" s="33">
        <v>7</v>
      </c>
      <c r="G589" s="34">
        <v>3</v>
      </c>
      <c r="H589" s="34">
        <v>4</v>
      </c>
      <c r="I589" s="35">
        <v>70</v>
      </c>
      <c r="J589" s="33">
        <v>8</v>
      </c>
      <c r="K589" s="34">
        <v>6</v>
      </c>
      <c r="L589" s="34">
        <v>2</v>
      </c>
    </row>
    <row r="590" spans="1:13" s="97" customFormat="1" ht="15.75" customHeight="1">
      <c r="A590" s="32">
        <v>1</v>
      </c>
      <c r="B590" s="33">
        <v>6</v>
      </c>
      <c r="C590" s="34">
        <v>2</v>
      </c>
      <c r="D590" s="34">
        <v>4</v>
      </c>
      <c r="E590" s="35">
        <v>36</v>
      </c>
      <c r="F590" s="33">
        <v>9</v>
      </c>
      <c r="G590" s="34">
        <v>3</v>
      </c>
      <c r="H590" s="34">
        <v>6</v>
      </c>
      <c r="I590" s="35">
        <v>71</v>
      </c>
      <c r="J590" s="33">
        <v>8</v>
      </c>
      <c r="K590" s="34">
        <v>3</v>
      </c>
      <c r="L590" s="34">
        <v>5</v>
      </c>
    </row>
    <row r="591" spans="1:13" s="97" customFormat="1" ht="15.75" customHeight="1">
      <c r="A591" s="32">
        <v>2</v>
      </c>
      <c r="B591" s="33">
        <v>12</v>
      </c>
      <c r="C591" s="34">
        <v>3</v>
      </c>
      <c r="D591" s="34">
        <v>9</v>
      </c>
      <c r="E591" s="35">
        <v>37</v>
      </c>
      <c r="F591" s="33">
        <v>10</v>
      </c>
      <c r="G591" s="34">
        <v>6</v>
      </c>
      <c r="H591" s="34">
        <v>4</v>
      </c>
      <c r="I591" s="35">
        <v>72</v>
      </c>
      <c r="J591" s="33">
        <v>9</v>
      </c>
      <c r="K591" s="34">
        <v>4</v>
      </c>
      <c r="L591" s="34">
        <v>5</v>
      </c>
    </row>
    <row r="592" spans="1:13" s="97" customFormat="1" ht="15.75" customHeight="1">
      <c r="A592" s="32">
        <v>3</v>
      </c>
      <c r="B592" s="33">
        <v>4</v>
      </c>
      <c r="C592" s="34">
        <v>2</v>
      </c>
      <c r="D592" s="34">
        <v>2</v>
      </c>
      <c r="E592" s="35">
        <v>38</v>
      </c>
      <c r="F592" s="33">
        <v>14</v>
      </c>
      <c r="G592" s="34">
        <v>7</v>
      </c>
      <c r="H592" s="34">
        <v>7</v>
      </c>
      <c r="I592" s="35">
        <v>73</v>
      </c>
      <c r="J592" s="33">
        <v>12</v>
      </c>
      <c r="K592" s="34">
        <v>3</v>
      </c>
      <c r="L592" s="34">
        <v>9</v>
      </c>
    </row>
    <row r="593" spans="1:12" s="97" customFormat="1" ht="18" customHeight="1">
      <c r="A593" s="40">
        <v>4</v>
      </c>
      <c r="B593" s="41">
        <v>4</v>
      </c>
      <c r="C593" s="42">
        <v>3</v>
      </c>
      <c r="D593" s="42">
        <v>1</v>
      </c>
      <c r="E593" s="43">
        <v>39</v>
      </c>
      <c r="F593" s="44">
        <v>12</v>
      </c>
      <c r="G593" s="42">
        <v>7</v>
      </c>
      <c r="H593" s="42">
        <v>5</v>
      </c>
      <c r="I593" s="43">
        <v>74</v>
      </c>
      <c r="J593" s="44">
        <v>9</v>
      </c>
      <c r="K593" s="42">
        <v>4</v>
      </c>
      <c r="L593" s="42">
        <v>5</v>
      </c>
    </row>
    <row r="594" spans="1:12" s="31" customFormat="1" ht="25.5" customHeight="1">
      <c r="A594" s="23" t="s">
        <v>13</v>
      </c>
      <c r="B594" s="24">
        <v>36</v>
      </c>
      <c r="C594" s="24">
        <v>22</v>
      </c>
      <c r="D594" s="24">
        <v>14</v>
      </c>
      <c r="E594" s="25" t="s">
        <v>14</v>
      </c>
      <c r="F594" s="24">
        <v>60</v>
      </c>
      <c r="G594" s="24">
        <v>28</v>
      </c>
      <c r="H594" s="24">
        <v>32</v>
      </c>
      <c r="I594" s="25" t="s">
        <v>15</v>
      </c>
      <c r="J594" s="24">
        <v>68</v>
      </c>
      <c r="K594" s="24">
        <v>28</v>
      </c>
      <c r="L594" s="24">
        <v>40</v>
      </c>
    </row>
    <row r="595" spans="1:12" s="97" customFormat="1" ht="15.75" customHeight="1">
      <c r="A595" s="32">
        <v>5</v>
      </c>
      <c r="B595" s="33">
        <v>7</v>
      </c>
      <c r="C595" s="34">
        <v>2</v>
      </c>
      <c r="D595" s="34">
        <v>5</v>
      </c>
      <c r="E595" s="35">
        <v>40</v>
      </c>
      <c r="F595" s="33">
        <v>10</v>
      </c>
      <c r="G595" s="34">
        <v>3</v>
      </c>
      <c r="H595" s="34">
        <v>7</v>
      </c>
      <c r="I595" s="35">
        <v>75</v>
      </c>
      <c r="J595" s="33">
        <v>13</v>
      </c>
      <c r="K595" s="34">
        <v>7</v>
      </c>
      <c r="L595" s="34">
        <v>6</v>
      </c>
    </row>
    <row r="596" spans="1:12" s="97" customFormat="1" ht="15.75" customHeight="1">
      <c r="A596" s="32">
        <v>6</v>
      </c>
      <c r="B596" s="33">
        <v>10</v>
      </c>
      <c r="C596" s="34">
        <v>6</v>
      </c>
      <c r="D596" s="34">
        <v>4</v>
      </c>
      <c r="E596" s="35">
        <v>41</v>
      </c>
      <c r="F596" s="33">
        <v>9</v>
      </c>
      <c r="G596" s="34">
        <v>7</v>
      </c>
      <c r="H596" s="34">
        <v>2</v>
      </c>
      <c r="I596" s="35">
        <v>76</v>
      </c>
      <c r="J596" s="33">
        <v>18</v>
      </c>
      <c r="K596" s="34">
        <v>7</v>
      </c>
      <c r="L596" s="34">
        <v>11</v>
      </c>
    </row>
    <row r="597" spans="1:12" s="97" customFormat="1" ht="15.75" customHeight="1">
      <c r="A597" s="32">
        <v>7</v>
      </c>
      <c r="B597" s="33">
        <v>5</v>
      </c>
      <c r="C597" s="34">
        <v>3</v>
      </c>
      <c r="D597" s="34">
        <v>2</v>
      </c>
      <c r="E597" s="35">
        <v>42</v>
      </c>
      <c r="F597" s="33">
        <v>13</v>
      </c>
      <c r="G597" s="34">
        <v>6</v>
      </c>
      <c r="H597" s="34">
        <v>7</v>
      </c>
      <c r="I597" s="35">
        <v>77</v>
      </c>
      <c r="J597" s="33">
        <v>12</v>
      </c>
      <c r="K597" s="34">
        <v>5</v>
      </c>
      <c r="L597" s="34">
        <v>7</v>
      </c>
    </row>
    <row r="598" spans="1:12" s="97" customFormat="1" ht="15.75" customHeight="1">
      <c r="A598" s="32">
        <v>8</v>
      </c>
      <c r="B598" s="33">
        <v>7</v>
      </c>
      <c r="C598" s="34">
        <v>7</v>
      </c>
      <c r="D598" s="34">
        <v>0</v>
      </c>
      <c r="E598" s="35">
        <v>43</v>
      </c>
      <c r="F598" s="33">
        <v>19</v>
      </c>
      <c r="G598" s="34">
        <v>7</v>
      </c>
      <c r="H598" s="34">
        <v>12</v>
      </c>
      <c r="I598" s="35">
        <v>78</v>
      </c>
      <c r="J598" s="33">
        <v>9</v>
      </c>
      <c r="K598" s="34">
        <v>5</v>
      </c>
      <c r="L598" s="34">
        <v>4</v>
      </c>
    </row>
    <row r="599" spans="1:12" s="97" customFormat="1" ht="18" customHeight="1">
      <c r="A599" s="40">
        <v>9</v>
      </c>
      <c r="B599" s="44">
        <v>7</v>
      </c>
      <c r="C599" s="42">
        <v>4</v>
      </c>
      <c r="D599" s="42">
        <v>3</v>
      </c>
      <c r="E599" s="43">
        <v>44</v>
      </c>
      <c r="F599" s="44">
        <v>9</v>
      </c>
      <c r="G599" s="42">
        <v>5</v>
      </c>
      <c r="H599" s="42">
        <v>4</v>
      </c>
      <c r="I599" s="43">
        <v>79</v>
      </c>
      <c r="J599" s="44">
        <v>16</v>
      </c>
      <c r="K599" s="42">
        <v>4</v>
      </c>
      <c r="L599" s="42">
        <v>12</v>
      </c>
    </row>
    <row r="600" spans="1:12" s="31" customFormat="1" ht="25.5" customHeight="1">
      <c r="A600" s="23" t="s">
        <v>23</v>
      </c>
      <c r="B600" s="24">
        <v>47</v>
      </c>
      <c r="C600" s="24">
        <v>27</v>
      </c>
      <c r="D600" s="24">
        <v>20</v>
      </c>
      <c r="E600" s="25" t="s">
        <v>24</v>
      </c>
      <c r="F600" s="24">
        <v>72</v>
      </c>
      <c r="G600" s="24">
        <v>39</v>
      </c>
      <c r="H600" s="24">
        <v>33</v>
      </c>
      <c r="I600" s="25" t="s">
        <v>25</v>
      </c>
      <c r="J600" s="24">
        <v>49</v>
      </c>
      <c r="K600" s="24">
        <v>26</v>
      </c>
      <c r="L600" s="24">
        <v>23</v>
      </c>
    </row>
    <row r="601" spans="1:12" s="97" customFormat="1" ht="15.75" customHeight="1">
      <c r="A601" s="32">
        <v>10</v>
      </c>
      <c r="B601" s="33">
        <v>8</v>
      </c>
      <c r="C601" s="34">
        <v>3</v>
      </c>
      <c r="D601" s="34">
        <v>5</v>
      </c>
      <c r="E601" s="35">
        <v>45</v>
      </c>
      <c r="F601" s="33">
        <v>13</v>
      </c>
      <c r="G601" s="34">
        <v>8</v>
      </c>
      <c r="H601" s="34">
        <v>5</v>
      </c>
      <c r="I601" s="35">
        <v>80</v>
      </c>
      <c r="J601" s="33">
        <v>17</v>
      </c>
      <c r="K601" s="34">
        <v>9</v>
      </c>
      <c r="L601" s="34">
        <v>8</v>
      </c>
    </row>
    <row r="602" spans="1:12" s="97" customFormat="1" ht="15.75" customHeight="1">
      <c r="A602" s="32">
        <v>11</v>
      </c>
      <c r="B602" s="33">
        <v>12</v>
      </c>
      <c r="C602" s="34">
        <v>8</v>
      </c>
      <c r="D602" s="34">
        <v>4</v>
      </c>
      <c r="E602" s="35">
        <v>46</v>
      </c>
      <c r="F602" s="33">
        <v>10</v>
      </c>
      <c r="G602" s="34">
        <v>5</v>
      </c>
      <c r="H602" s="34">
        <v>5</v>
      </c>
      <c r="I602" s="35">
        <v>81</v>
      </c>
      <c r="J602" s="33">
        <v>11</v>
      </c>
      <c r="K602" s="34">
        <v>9</v>
      </c>
      <c r="L602" s="34">
        <v>2</v>
      </c>
    </row>
    <row r="603" spans="1:12" s="97" customFormat="1" ht="15.75" customHeight="1">
      <c r="A603" s="32">
        <v>12</v>
      </c>
      <c r="B603" s="33">
        <v>7</v>
      </c>
      <c r="C603" s="34">
        <v>5</v>
      </c>
      <c r="D603" s="34">
        <v>2</v>
      </c>
      <c r="E603" s="35">
        <v>47</v>
      </c>
      <c r="F603" s="33">
        <v>19</v>
      </c>
      <c r="G603" s="34">
        <v>12</v>
      </c>
      <c r="H603" s="34">
        <v>7</v>
      </c>
      <c r="I603" s="35">
        <v>82</v>
      </c>
      <c r="J603" s="33">
        <v>10</v>
      </c>
      <c r="K603" s="34">
        <v>3</v>
      </c>
      <c r="L603" s="34">
        <v>7</v>
      </c>
    </row>
    <row r="604" spans="1:12" s="97" customFormat="1" ht="15.75" customHeight="1">
      <c r="A604" s="32">
        <v>13</v>
      </c>
      <c r="B604" s="33">
        <v>13</v>
      </c>
      <c r="C604" s="34">
        <v>8</v>
      </c>
      <c r="D604" s="34">
        <v>5</v>
      </c>
      <c r="E604" s="35">
        <v>48</v>
      </c>
      <c r="F604" s="33">
        <v>18</v>
      </c>
      <c r="G604" s="34">
        <v>7</v>
      </c>
      <c r="H604" s="34">
        <v>11</v>
      </c>
      <c r="I604" s="35">
        <v>83</v>
      </c>
      <c r="J604" s="33">
        <v>6</v>
      </c>
      <c r="K604" s="34">
        <v>3</v>
      </c>
      <c r="L604" s="34">
        <v>3</v>
      </c>
    </row>
    <row r="605" spans="1:12" s="97" customFormat="1" ht="18" customHeight="1">
      <c r="A605" s="40">
        <v>14</v>
      </c>
      <c r="B605" s="44">
        <v>7</v>
      </c>
      <c r="C605" s="42">
        <v>3</v>
      </c>
      <c r="D605" s="42">
        <v>4</v>
      </c>
      <c r="E605" s="43">
        <v>49</v>
      </c>
      <c r="F605" s="44">
        <v>12</v>
      </c>
      <c r="G605" s="42">
        <v>7</v>
      </c>
      <c r="H605" s="42">
        <v>5</v>
      </c>
      <c r="I605" s="43">
        <v>84</v>
      </c>
      <c r="J605" s="44">
        <v>5</v>
      </c>
      <c r="K605" s="42">
        <v>2</v>
      </c>
      <c r="L605" s="42">
        <v>3</v>
      </c>
    </row>
    <row r="606" spans="1:12" s="31" customFormat="1" ht="25.5" customHeight="1">
      <c r="A606" s="23" t="s">
        <v>26</v>
      </c>
      <c r="B606" s="24">
        <v>50</v>
      </c>
      <c r="C606" s="24">
        <v>20</v>
      </c>
      <c r="D606" s="24">
        <v>30</v>
      </c>
      <c r="E606" s="25" t="s">
        <v>27</v>
      </c>
      <c r="F606" s="24">
        <v>69</v>
      </c>
      <c r="G606" s="24">
        <v>33</v>
      </c>
      <c r="H606" s="24">
        <v>36</v>
      </c>
      <c r="I606" s="25" t="s">
        <v>28</v>
      </c>
      <c r="J606" s="24">
        <v>27</v>
      </c>
      <c r="K606" s="24">
        <v>10</v>
      </c>
      <c r="L606" s="24">
        <v>17</v>
      </c>
    </row>
    <row r="607" spans="1:12" s="97" customFormat="1" ht="15.75" customHeight="1">
      <c r="A607" s="32">
        <v>15</v>
      </c>
      <c r="B607" s="33">
        <v>18</v>
      </c>
      <c r="C607" s="34">
        <v>6</v>
      </c>
      <c r="D607" s="34">
        <v>12</v>
      </c>
      <c r="E607" s="35">
        <v>50</v>
      </c>
      <c r="F607" s="33">
        <v>11</v>
      </c>
      <c r="G607" s="34">
        <v>4</v>
      </c>
      <c r="H607" s="34">
        <v>7</v>
      </c>
      <c r="I607" s="35">
        <v>85</v>
      </c>
      <c r="J607" s="33">
        <v>7</v>
      </c>
      <c r="K607" s="34">
        <v>3</v>
      </c>
      <c r="L607" s="34">
        <v>4</v>
      </c>
    </row>
    <row r="608" spans="1:12" s="97" customFormat="1" ht="15.75" customHeight="1">
      <c r="A608" s="32">
        <v>16</v>
      </c>
      <c r="B608" s="33">
        <v>7</v>
      </c>
      <c r="C608" s="34">
        <v>4</v>
      </c>
      <c r="D608" s="34">
        <v>3</v>
      </c>
      <c r="E608" s="35">
        <v>51</v>
      </c>
      <c r="F608" s="33">
        <v>8</v>
      </c>
      <c r="G608" s="34">
        <v>1</v>
      </c>
      <c r="H608" s="34">
        <v>7</v>
      </c>
      <c r="I608" s="35">
        <v>86</v>
      </c>
      <c r="J608" s="33">
        <v>5</v>
      </c>
      <c r="K608" s="34">
        <v>2</v>
      </c>
      <c r="L608" s="34">
        <v>3</v>
      </c>
    </row>
    <row r="609" spans="1:12" s="97" customFormat="1" ht="15.75" customHeight="1">
      <c r="A609" s="32">
        <v>17</v>
      </c>
      <c r="B609" s="33">
        <v>8</v>
      </c>
      <c r="C609" s="34">
        <v>5</v>
      </c>
      <c r="D609" s="34">
        <v>3</v>
      </c>
      <c r="E609" s="35">
        <v>52</v>
      </c>
      <c r="F609" s="33">
        <v>18</v>
      </c>
      <c r="G609" s="34">
        <v>8</v>
      </c>
      <c r="H609" s="34">
        <v>10</v>
      </c>
      <c r="I609" s="35">
        <v>87</v>
      </c>
      <c r="J609" s="33">
        <v>10</v>
      </c>
      <c r="K609" s="34">
        <v>3</v>
      </c>
      <c r="L609" s="34">
        <v>7</v>
      </c>
    </row>
    <row r="610" spans="1:12" s="97" customFormat="1" ht="15.75" customHeight="1">
      <c r="A610" s="32">
        <v>18</v>
      </c>
      <c r="B610" s="33">
        <v>11</v>
      </c>
      <c r="C610" s="34">
        <v>3</v>
      </c>
      <c r="D610" s="34">
        <v>8</v>
      </c>
      <c r="E610" s="35">
        <v>53</v>
      </c>
      <c r="F610" s="33">
        <v>20</v>
      </c>
      <c r="G610" s="34">
        <v>12</v>
      </c>
      <c r="H610" s="34">
        <v>8</v>
      </c>
      <c r="I610" s="35">
        <v>88</v>
      </c>
      <c r="J610" s="33">
        <v>5</v>
      </c>
      <c r="K610" s="34">
        <v>2</v>
      </c>
      <c r="L610" s="34">
        <v>3</v>
      </c>
    </row>
    <row r="611" spans="1:12" s="97" customFormat="1" ht="18" customHeight="1">
      <c r="A611" s="40">
        <v>19</v>
      </c>
      <c r="B611" s="44">
        <v>6</v>
      </c>
      <c r="C611" s="42">
        <v>2</v>
      </c>
      <c r="D611" s="42">
        <v>4</v>
      </c>
      <c r="E611" s="43">
        <v>54</v>
      </c>
      <c r="F611" s="44">
        <v>12</v>
      </c>
      <c r="G611" s="42">
        <v>8</v>
      </c>
      <c r="H611" s="42">
        <v>4</v>
      </c>
      <c r="I611" s="43">
        <v>89</v>
      </c>
      <c r="J611" s="44">
        <v>0</v>
      </c>
      <c r="K611" s="42">
        <v>0</v>
      </c>
      <c r="L611" s="42">
        <v>0</v>
      </c>
    </row>
    <row r="612" spans="1:12" s="31" customFormat="1" ht="25.5" customHeight="1">
      <c r="A612" s="23" t="s">
        <v>29</v>
      </c>
      <c r="B612" s="24">
        <v>45</v>
      </c>
      <c r="C612" s="24">
        <v>21</v>
      </c>
      <c r="D612" s="24">
        <v>24</v>
      </c>
      <c r="E612" s="25" t="s">
        <v>30</v>
      </c>
      <c r="F612" s="24">
        <v>50</v>
      </c>
      <c r="G612" s="24">
        <v>29</v>
      </c>
      <c r="H612" s="24">
        <v>21</v>
      </c>
      <c r="I612" s="25" t="s">
        <v>31</v>
      </c>
      <c r="J612" s="24">
        <v>16</v>
      </c>
      <c r="K612" s="24">
        <v>6</v>
      </c>
      <c r="L612" s="24">
        <v>10</v>
      </c>
    </row>
    <row r="613" spans="1:12" s="97" customFormat="1" ht="15.75" customHeight="1">
      <c r="A613" s="32">
        <v>20</v>
      </c>
      <c r="B613" s="33">
        <v>7</v>
      </c>
      <c r="C613" s="34">
        <v>5</v>
      </c>
      <c r="D613" s="34">
        <v>2</v>
      </c>
      <c r="E613" s="35">
        <v>55</v>
      </c>
      <c r="F613" s="33">
        <v>13</v>
      </c>
      <c r="G613" s="34">
        <v>5</v>
      </c>
      <c r="H613" s="34">
        <v>8</v>
      </c>
      <c r="I613" s="35">
        <v>90</v>
      </c>
      <c r="J613" s="33">
        <v>6</v>
      </c>
      <c r="K613" s="34">
        <v>3</v>
      </c>
      <c r="L613" s="34">
        <v>3</v>
      </c>
    </row>
    <row r="614" spans="1:12" s="97" customFormat="1" ht="15.75" customHeight="1">
      <c r="A614" s="32">
        <v>21</v>
      </c>
      <c r="B614" s="33">
        <v>9</v>
      </c>
      <c r="C614" s="34">
        <v>6</v>
      </c>
      <c r="D614" s="34">
        <v>3</v>
      </c>
      <c r="E614" s="35">
        <v>56</v>
      </c>
      <c r="F614" s="33">
        <v>10</v>
      </c>
      <c r="G614" s="34">
        <v>7</v>
      </c>
      <c r="H614" s="34">
        <v>3</v>
      </c>
      <c r="I614" s="35">
        <v>91</v>
      </c>
      <c r="J614" s="33">
        <v>5</v>
      </c>
      <c r="K614" s="34">
        <v>2</v>
      </c>
      <c r="L614" s="34">
        <v>3</v>
      </c>
    </row>
    <row r="615" spans="1:12" s="97" customFormat="1" ht="15.75" customHeight="1">
      <c r="A615" s="32">
        <v>22</v>
      </c>
      <c r="B615" s="33">
        <v>14</v>
      </c>
      <c r="C615" s="34">
        <v>6</v>
      </c>
      <c r="D615" s="34">
        <v>8</v>
      </c>
      <c r="E615" s="35">
        <v>57</v>
      </c>
      <c r="F615" s="33">
        <v>12</v>
      </c>
      <c r="G615" s="34">
        <v>7</v>
      </c>
      <c r="H615" s="34">
        <v>5</v>
      </c>
      <c r="I615" s="35">
        <v>92</v>
      </c>
      <c r="J615" s="33">
        <v>2</v>
      </c>
      <c r="K615" s="34">
        <v>1</v>
      </c>
      <c r="L615" s="34">
        <v>1</v>
      </c>
    </row>
    <row r="616" spans="1:12" s="97" customFormat="1" ht="15.75" customHeight="1">
      <c r="A616" s="32">
        <v>23</v>
      </c>
      <c r="B616" s="33">
        <v>6</v>
      </c>
      <c r="C616" s="34">
        <v>3</v>
      </c>
      <c r="D616" s="34">
        <v>3</v>
      </c>
      <c r="E616" s="35">
        <v>58</v>
      </c>
      <c r="F616" s="33">
        <v>8</v>
      </c>
      <c r="G616" s="34">
        <v>5</v>
      </c>
      <c r="H616" s="34">
        <v>3</v>
      </c>
      <c r="I616" s="35">
        <v>93</v>
      </c>
      <c r="J616" s="33">
        <v>3</v>
      </c>
      <c r="K616" s="34">
        <v>0</v>
      </c>
      <c r="L616" s="34">
        <v>3</v>
      </c>
    </row>
    <row r="617" spans="1:12" s="97" customFormat="1" ht="18" customHeight="1">
      <c r="A617" s="40">
        <v>24</v>
      </c>
      <c r="B617" s="44">
        <v>9</v>
      </c>
      <c r="C617" s="42">
        <v>1</v>
      </c>
      <c r="D617" s="42">
        <v>8</v>
      </c>
      <c r="E617" s="43">
        <v>59</v>
      </c>
      <c r="F617" s="44">
        <v>7</v>
      </c>
      <c r="G617" s="42">
        <v>5</v>
      </c>
      <c r="H617" s="42">
        <v>2</v>
      </c>
      <c r="I617" s="43">
        <v>94</v>
      </c>
      <c r="J617" s="44">
        <v>0</v>
      </c>
      <c r="K617" s="42">
        <v>0</v>
      </c>
      <c r="L617" s="42">
        <v>0</v>
      </c>
    </row>
    <row r="618" spans="1:12" s="31" customFormat="1" ht="25.5" customHeight="1">
      <c r="A618" s="23" t="s">
        <v>32</v>
      </c>
      <c r="B618" s="24">
        <v>57</v>
      </c>
      <c r="C618" s="24">
        <v>27</v>
      </c>
      <c r="D618" s="24">
        <v>30</v>
      </c>
      <c r="E618" s="25" t="s">
        <v>33</v>
      </c>
      <c r="F618" s="24">
        <v>40</v>
      </c>
      <c r="G618" s="24">
        <v>18</v>
      </c>
      <c r="H618" s="24">
        <v>22</v>
      </c>
      <c r="I618" s="64" t="s">
        <v>34</v>
      </c>
      <c r="J618" s="24">
        <v>7</v>
      </c>
      <c r="K618" s="24">
        <v>1</v>
      </c>
      <c r="L618" s="24">
        <v>6</v>
      </c>
    </row>
    <row r="619" spans="1:12" s="97" customFormat="1" ht="15.75" customHeight="1">
      <c r="A619" s="32">
        <v>25</v>
      </c>
      <c r="B619" s="33">
        <v>10</v>
      </c>
      <c r="C619" s="34">
        <v>3</v>
      </c>
      <c r="D619" s="34">
        <v>7</v>
      </c>
      <c r="E619" s="35">
        <v>60</v>
      </c>
      <c r="F619" s="33">
        <v>11</v>
      </c>
      <c r="G619" s="34">
        <v>6</v>
      </c>
      <c r="H619" s="34">
        <v>5</v>
      </c>
      <c r="I619" s="35">
        <v>95</v>
      </c>
      <c r="J619" s="33">
        <v>1</v>
      </c>
      <c r="K619" s="34">
        <v>0</v>
      </c>
      <c r="L619" s="34">
        <v>1</v>
      </c>
    </row>
    <row r="620" spans="1:12" s="97" customFormat="1" ht="15.75" customHeight="1">
      <c r="A620" s="32">
        <v>26</v>
      </c>
      <c r="B620" s="33">
        <v>11</v>
      </c>
      <c r="C620" s="34">
        <v>10</v>
      </c>
      <c r="D620" s="34">
        <v>1</v>
      </c>
      <c r="E620" s="35">
        <v>61</v>
      </c>
      <c r="F620" s="33">
        <v>8</v>
      </c>
      <c r="G620" s="34">
        <v>2</v>
      </c>
      <c r="H620" s="34">
        <v>6</v>
      </c>
      <c r="I620" s="35">
        <v>96</v>
      </c>
      <c r="J620" s="33">
        <v>1</v>
      </c>
      <c r="K620" s="34">
        <v>1</v>
      </c>
      <c r="L620" s="34">
        <v>0</v>
      </c>
    </row>
    <row r="621" spans="1:12" s="97" customFormat="1" ht="15.75" customHeight="1">
      <c r="A621" s="32">
        <v>27</v>
      </c>
      <c r="B621" s="33">
        <v>12</v>
      </c>
      <c r="C621" s="34">
        <v>5</v>
      </c>
      <c r="D621" s="34">
        <v>7</v>
      </c>
      <c r="E621" s="35">
        <v>62</v>
      </c>
      <c r="F621" s="33">
        <v>6</v>
      </c>
      <c r="G621" s="34">
        <v>2</v>
      </c>
      <c r="H621" s="34">
        <v>4</v>
      </c>
      <c r="I621" s="35">
        <v>97</v>
      </c>
      <c r="J621" s="33">
        <v>4</v>
      </c>
      <c r="K621" s="34">
        <v>0</v>
      </c>
      <c r="L621" s="34">
        <v>4</v>
      </c>
    </row>
    <row r="622" spans="1:12" s="97" customFormat="1" ht="15.75" customHeight="1">
      <c r="A622" s="32">
        <v>28</v>
      </c>
      <c r="B622" s="33">
        <v>17</v>
      </c>
      <c r="C622" s="34">
        <v>7</v>
      </c>
      <c r="D622" s="34">
        <v>10</v>
      </c>
      <c r="E622" s="35">
        <v>63</v>
      </c>
      <c r="F622" s="33">
        <v>10</v>
      </c>
      <c r="G622" s="34">
        <v>7</v>
      </c>
      <c r="H622" s="34">
        <v>3</v>
      </c>
      <c r="I622" s="35">
        <v>98</v>
      </c>
      <c r="J622" s="33">
        <v>0</v>
      </c>
      <c r="K622" s="34">
        <v>0</v>
      </c>
      <c r="L622" s="34">
        <v>0</v>
      </c>
    </row>
    <row r="623" spans="1:12" s="97" customFormat="1" ht="18" customHeight="1">
      <c r="A623" s="40">
        <v>29</v>
      </c>
      <c r="B623" s="44">
        <v>7</v>
      </c>
      <c r="C623" s="42">
        <v>2</v>
      </c>
      <c r="D623" s="42">
        <v>5</v>
      </c>
      <c r="E623" s="43">
        <v>64</v>
      </c>
      <c r="F623" s="44">
        <v>5</v>
      </c>
      <c r="G623" s="42">
        <v>1</v>
      </c>
      <c r="H623" s="42">
        <v>4</v>
      </c>
      <c r="I623" s="35">
        <v>99</v>
      </c>
      <c r="J623" s="33">
        <v>0</v>
      </c>
      <c r="K623" s="34">
        <v>0</v>
      </c>
      <c r="L623" s="34">
        <v>0</v>
      </c>
    </row>
    <row r="624" spans="1:12" s="31" customFormat="1" ht="25.5" customHeight="1">
      <c r="A624" s="23" t="s">
        <v>35</v>
      </c>
      <c r="B624" s="24">
        <v>60</v>
      </c>
      <c r="C624" s="24">
        <v>36</v>
      </c>
      <c r="D624" s="24">
        <v>24</v>
      </c>
      <c r="E624" s="25" t="s">
        <v>36</v>
      </c>
      <c r="F624" s="24">
        <v>71</v>
      </c>
      <c r="G624" s="24">
        <v>37</v>
      </c>
      <c r="H624" s="24">
        <v>34</v>
      </c>
      <c r="I624" s="68">
        <v>100</v>
      </c>
      <c r="J624" s="69">
        <v>1</v>
      </c>
      <c r="K624" s="70">
        <v>0</v>
      </c>
      <c r="L624" s="70">
        <v>1</v>
      </c>
    </row>
    <row r="625" spans="1:13" s="97" customFormat="1" ht="15.75" customHeight="1">
      <c r="A625" s="32">
        <v>30</v>
      </c>
      <c r="B625" s="33">
        <v>15</v>
      </c>
      <c r="C625" s="34">
        <v>8</v>
      </c>
      <c r="D625" s="34">
        <v>7</v>
      </c>
      <c r="E625" s="35">
        <v>65</v>
      </c>
      <c r="F625" s="33">
        <v>10</v>
      </c>
      <c r="G625" s="34">
        <v>3</v>
      </c>
      <c r="H625" s="34">
        <v>7</v>
      </c>
      <c r="I625" s="35">
        <v>101</v>
      </c>
      <c r="J625" s="33">
        <v>0</v>
      </c>
      <c r="K625" s="34">
        <v>0</v>
      </c>
      <c r="L625" s="34">
        <v>0</v>
      </c>
    </row>
    <row r="626" spans="1:13" s="97" customFormat="1" ht="15.75" customHeight="1">
      <c r="A626" s="32">
        <v>31</v>
      </c>
      <c r="B626" s="33">
        <v>11</v>
      </c>
      <c r="C626" s="34">
        <v>8</v>
      </c>
      <c r="D626" s="34">
        <v>3</v>
      </c>
      <c r="E626" s="35">
        <v>66</v>
      </c>
      <c r="F626" s="33">
        <v>12</v>
      </c>
      <c r="G626" s="34">
        <v>7</v>
      </c>
      <c r="H626" s="34">
        <v>5</v>
      </c>
      <c r="I626" s="35">
        <v>102</v>
      </c>
      <c r="J626" s="33">
        <v>0</v>
      </c>
      <c r="K626" s="34">
        <v>0</v>
      </c>
      <c r="L626" s="34">
        <v>0</v>
      </c>
    </row>
    <row r="627" spans="1:13" s="97" customFormat="1" ht="15.75" customHeight="1">
      <c r="A627" s="32">
        <v>32</v>
      </c>
      <c r="B627" s="33">
        <v>9</v>
      </c>
      <c r="C627" s="34">
        <v>6</v>
      </c>
      <c r="D627" s="34">
        <v>3</v>
      </c>
      <c r="E627" s="35">
        <v>67</v>
      </c>
      <c r="F627" s="33">
        <v>18</v>
      </c>
      <c r="G627" s="34">
        <v>10</v>
      </c>
      <c r="H627" s="34">
        <v>8</v>
      </c>
      <c r="I627" s="35">
        <v>103</v>
      </c>
      <c r="J627" s="33">
        <v>0</v>
      </c>
      <c r="K627" s="34">
        <v>0</v>
      </c>
      <c r="L627" s="34">
        <v>0</v>
      </c>
    </row>
    <row r="628" spans="1:13" s="97" customFormat="1" ht="15.75" customHeight="1">
      <c r="A628" s="32">
        <v>33</v>
      </c>
      <c r="B628" s="33">
        <v>13</v>
      </c>
      <c r="C628" s="34">
        <v>7</v>
      </c>
      <c r="D628" s="34">
        <v>6</v>
      </c>
      <c r="E628" s="35">
        <v>68</v>
      </c>
      <c r="F628" s="33">
        <v>15</v>
      </c>
      <c r="G628" s="34">
        <v>8</v>
      </c>
      <c r="H628" s="34">
        <v>7</v>
      </c>
      <c r="I628" s="72" t="s">
        <v>37</v>
      </c>
      <c r="J628" s="44">
        <v>0</v>
      </c>
      <c r="K628" s="42">
        <v>0</v>
      </c>
      <c r="L628" s="42">
        <v>0</v>
      </c>
    </row>
    <row r="629" spans="1:13" s="97" customFormat="1" ht="21" customHeight="1" thickBot="1">
      <c r="A629" s="74">
        <v>34</v>
      </c>
      <c r="B629" s="33">
        <v>12</v>
      </c>
      <c r="C629" s="34">
        <v>7</v>
      </c>
      <c r="D629" s="34">
        <v>5</v>
      </c>
      <c r="E629" s="35">
        <v>69</v>
      </c>
      <c r="F629" s="33">
        <v>16</v>
      </c>
      <c r="G629" s="34">
        <v>9</v>
      </c>
      <c r="H629" s="34">
        <v>7</v>
      </c>
      <c r="I629" s="75" t="s">
        <v>8</v>
      </c>
      <c r="J629" s="69">
        <v>956</v>
      </c>
      <c r="K629" s="69">
        <v>469</v>
      </c>
      <c r="L629" s="69">
        <v>487</v>
      </c>
    </row>
    <row r="630" spans="1:13" s="106" customFormat="1" ht="24" customHeight="1" thickTop="1" thickBot="1">
      <c r="A630" s="81" t="s">
        <v>38</v>
      </c>
      <c r="B630" s="82">
        <v>117</v>
      </c>
      <c r="C630" s="83">
        <v>64</v>
      </c>
      <c r="D630" s="83">
        <v>53</v>
      </c>
      <c r="E630" s="84" t="s">
        <v>39</v>
      </c>
      <c r="F630" s="83">
        <v>555</v>
      </c>
      <c r="G630" s="83">
        <v>277</v>
      </c>
      <c r="H630" s="83">
        <v>278</v>
      </c>
      <c r="I630" s="85" t="s">
        <v>40</v>
      </c>
      <c r="J630" s="83">
        <v>284</v>
      </c>
      <c r="K630" s="83">
        <v>128</v>
      </c>
      <c r="L630" s="83">
        <v>156</v>
      </c>
    </row>
    <row r="631" spans="1:13" s="13" customFormat="1" ht="24" customHeight="1" thickBot="1">
      <c r="A631" s="1"/>
      <c r="B631" s="2" t="s">
        <v>221</v>
      </c>
      <c r="C631" s="3"/>
      <c r="D631" s="4"/>
      <c r="E631" s="5"/>
      <c r="F631" s="6"/>
      <c r="G631" s="96" t="s">
        <v>238</v>
      </c>
      <c r="H631" s="6"/>
      <c r="I631" s="5"/>
      <c r="J631" s="6"/>
      <c r="K631" s="107" t="s">
        <v>176</v>
      </c>
      <c r="L631" s="9"/>
      <c r="M631" s="97" t="s">
        <v>329</v>
      </c>
    </row>
    <row r="632" spans="1:13" s="22" customFormat="1" ht="21" customHeight="1">
      <c r="A632" s="14" t="s">
        <v>4</v>
      </c>
      <c r="B632" s="15" t="s">
        <v>5</v>
      </c>
      <c r="C632" s="15" t="s">
        <v>6</v>
      </c>
      <c r="D632" s="16" t="s">
        <v>7</v>
      </c>
      <c r="E632" s="14" t="s">
        <v>4</v>
      </c>
      <c r="F632" s="15" t="s">
        <v>5</v>
      </c>
      <c r="G632" s="15" t="s">
        <v>6</v>
      </c>
      <c r="H632" s="16" t="s">
        <v>7</v>
      </c>
      <c r="I632" s="14" t="s">
        <v>4</v>
      </c>
      <c r="J632" s="15" t="s">
        <v>5</v>
      </c>
      <c r="K632" s="15" t="s">
        <v>6</v>
      </c>
      <c r="L632" s="17" t="s">
        <v>7</v>
      </c>
    </row>
    <row r="633" spans="1:13" s="31" customFormat="1" ht="25.5" customHeight="1">
      <c r="A633" s="23" t="s">
        <v>9</v>
      </c>
      <c r="B633" s="24">
        <v>88</v>
      </c>
      <c r="C633" s="24">
        <v>40</v>
      </c>
      <c r="D633" s="24">
        <v>48</v>
      </c>
      <c r="E633" s="25" t="s">
        <v>10</v>
      </c>
      <c r="F633" s="24">
        <v>106</v>
      </c>
      <c r="G633" s="24">
        <v>53</v>
      </c>
      <c r="H633" s="24">
        <v>53</v>
      </c>
      <c r="I633" s="25" t="s">
        <v>11</v>
      </c>
      <c r="J633" s="24">
        <v>76</v>
      </c>
      <c r="K633" s="24">
        <v>29</v>
      </c>
      <c r="L633" s="24">
        <v>47</v>
      </c>
    </row>
    <row r="634" spans="1:13" s="97" customFormat="1" ht="15.75" customHeight="1">
      <c r="A634" s="32">
        <v>0</v>
      </c>
      <c r="B634" s="33">
        <v>16</v>
      </c>
      <c r="C634" s="34">
        <v>8</v>
      </c>
      <c r="D634" s="34">
        <v>8</v>
      </c>
      <c r="E634" s="35">
        <v>35</v>
      </c>
      <c r="F634" s="33">
        <v>25</v>
      </c>
      <c r="G634" s="34">
        <v>14</v>
      </c>
      <c r="H634" s="34">
        <v>11</v>
      </c>
      <c r="I634" s="35">
        <v>70</v>
      </c>
      <c r="J634" s="33">
        <v>15</v>
      </c>
      <c r="K634" s="34">
        <v>7</v>
      </c>
      <c r="L634" s="34">
        <v>8</v>
      </c>
    </row>
    <row r="635" spans="1:13" s="97" customFormat="1" ht="15.75" customHeight="1">
      <c r="A635" s="32">
        <v>1</v>
      </c>
      <c r="B635" s="33">
        <v>27</v>
      </c>
      <c r="C635" s="34">
        <v>8</v>
      </c>
      <c r="D635" s="34">
        <v>19</v>
      </c>
      <c r="E635" s="35">
        <v>36</v>
      </c>
      <c r="F635" s="33">
        <v>18</v>
      </c>
      <c r="G635" s="34">
        <v>8</v>
      </c>
      <c r="H635" s="34">
        <v>10</v>
      </c>
      <c r="I635" s="35">
        <v>71</v>
      </c>
      <c r="J635" s="33">
        <v>17</v>
      </c>
      <c r="K635" s="34">
        <v>5</v>
      </c>
      <c r="L635" s="34">
        <v>12</v>
      </c>
    </row>
    <row r="636" spans="1:13" s="97" customFormat="1" ht="15.75" customHeight="1">
      <c r="A636" s="32">
        <v>2</v>
      </c>
      <c r="B636" s="33">
        <v>11</v>
      </c>
      <c r="C636" s="34">
        <v>5</v>
      </c>
      <c r="D636" s="34">
        <v>6</v>
      </c>
      <c r="E636" s="35">
        <v>37</v>
      </c>
      <c r="F636" s="33">
        <v>18</v>
      </c>
      <c r="G636" s="34">
        <v>9</v>
      </c>
      <c r="H636" s="34">
        <v>9</v>
      </c>
      <c r="I636" s="35">
        <v>72</v>
      </c>
      <c r="J636" s="33">
        <v>12</v>
      </c>
      <c r="K636" s="34">
        <v>5</v>
      </c>
      <c r="L636" s="34">
        <v>7</v>
      </c>
    </row>
    <row r="637" spans="1:13" s="97" customFormat="1" ht="15.75" customHeight="1">
      <c r="A637" s="32">
        <v>3</v>
      </c>
      <c r="B637" s="33">
        <v>16</v>
      </c>
      <c r="C637" s="34">
        <v>8</v>
      </c>
      <c r="D637" s="34">
        <v>8</v>
      </c>
      <c r="E637" s="35">
        <v>38</v>
      </c>
      <c r="F637" s="33">
        <v>16</v>
      </c>
      <c r="G637" s="34">
        <v>6</v>
      </c>
      <c r="H637" s="34">
        <v>10</v>
      </c>
      <c r="I637" s="35">
        <v>73</v>
      </c>
      <c r="J637" s="33">
        <v>13</v>
      </c>
      <c r="K637" s="34">
        <v>5</v>
      </c>
      <c r="L637" s="34">
        <v>8</v>
      </c>
    </row>
    <row r="638" spans="1:13" s="97" customFormat="1" ht="18" customHeight="1">
      <c r="A638" s="40">
        <v>4</v>
      </c>
      <c r="B638" s="41">
        <v>18</v>
      </c>
      <c r="C638" s="42">
        <v>11</v>
      </c>
      <c r="D638" s="42">
        <v>7</v>
      </c>
      <c r="E638" s="43">
        <v>39</v>
      </c>
      <c r="F638" s="44">
        <v>29</v>
      </c>
      <c r="G638" s="42">
        <v>16</v>
      </c>
      <c r="H638" s="42">
        <v>13</v>
      </c>
      <c r="I638" s="43">
        <v>74</v>
      </c>
      <c r="J638" s="44">
        <v>19</v>
      </c>
      <c r="K638" s="42">
        <v>7</v>
      </c>
      <c r="L638" s="42">
        <v>12</v>
      </c>
    </row>
    <row r="639" spans="1:13" s="31" customFormat="1" ht="25.5" customHeight="1">
      <c r="A639" s="23" t="s">
        <v>13</v>
      </c>
      <c r="B639" s="24">
        <v>69</v>
      </c>
      <c r="C639" s="24">
        <v>36</v>
      </c>
      <c r="D639" s="24">
        <v>33</v>
      </c>
      <c r="E639" s="25" t="s">
        <v>14</v>
      </c>
      <c r="F639" s="24">
        <v>132</v>
      </c>
      <c r="G639" s="24">
        <v>66</v>
      </c>
      <c r="H639" s="24">
        <v>66</v>
      </c>
      <c r="I639" s="25" t="s">
        <v>15</v>
      </c>
      <c r="J639" s="24">
        <v>88</v>
      </c>
      <c r="K639" s="24">
        <v>35</v>
      </c>
      <c r="L639" s="24">
        <v>53</v>
      </c>
    </row>
    <row r="640" spans="1:13" s="97" customFormat="1" ht="15.75" customHeight="1">
      <c r="A640" s="32">
        <v>5</v>
      </c>
      <c r="B640" s="33">
        <v>11</v>
      </c>
      <c r="C640" s="34">
        <v>4</v>
      </c>
      <c r="D640" s="34">
        <v>7</v>
      </c>
      <c r="E640" s="35">
        <v>40</v>
      </c>
      <c r="F640" s="33">
        <v>21</v>
      </c>
      <c r="G640" s="34">
        <v>10</v>
      </c>
      <c r="H640" s="34">
        <v>11</v>
      </c>
      <c r="I640" s="35">
        <v>75</v>
      </c>
      <c r="J640" s="33">
        <v>19</v>
      </c>
      <c r="K640" s="34">
        <v>8</v>
      </c>
      <c r="L640" s="34">
        <v>11</v>
      </c>
    </row>
    <row r="641" spans="1:12" s="97" customFormat="1" ht="15.75" customHeight="1">
      <c r="A641" s="32">
        <v>6</v>
      </c>
      <c r="B641" s="33">
        <v>16</v>
      </c>
      <c r="C641" s="34">
        <v>10</v>
      </c>
      <c r="D641" s="34">
        <v>6</v>
      </c>
      <c r="E641" s="35">
        <v>41</v>
      </c>
      <c r="F641" s="33">
        <v>19</v>
      </c>
      <c r="G641" s="34">
        <v>10</v>
      </c>
      <c r="H641" s="34">
        <v>9</v>
      </c>
      <c r="I641" s="35">
        <v>76</v>
      </c>
      <c r="J641" s="33">
        <v>25</v>
      </c>
      <c r="K641" s="34">
        <v>10</v>
      </c>
      <c r="L641" s="34">
        <v>15</v>
      </c>
    </row>
    <row r="642" spans="1:12" s="97" customFormat="1" ht="15.75" customHeight="1">
      <c r="A642" s="32">
        <v>7</v>
      </c>
      <c r="B642" s="33">
        <v>11</v>
      </c>
      <c r="C642" s="34">
        <v>8</v>
      </c>
      <c r="D642" s="34">
        <v>3</v>
      </c>
      <c r="E642" s="35">
        <v>42</v>
      </c>
      <c r="F642" s="33">
        <v>28</v>
      </c>
      <c r="G642" s="34">
        <v>13</v>
      </c>
      <c r="H642" s="34">
        <v>15</v>
      </c>
      <c r="I642" s="35">
        <v>77</v>
      </c>
      <c r="J642" s="33">
        <v>19</v>
      </c>
      <c r="K642" s="34">
        <v>7</v>
      </c>
      <c r="L642" s="34">
        <v>12</v>
      </c>
    </row>
    <row r="643" spans="1:12" s="97" customFormat="1" ht="15.75" customHeight="1">
      <c r="A643" s="32">
        <v>8</v>
      </c>
      <c r="B643" s="33">
        <v>21</v>
      </c>
      <c r="C643" s="34">
        <v>10</v>
      </c>
      <c r="D643" s="34">
        <v>11</v>
      </c>
      <c r="E643" s="35">
        <v>43</v>
      </c>
      <c r="F643" s="33">
        <v>38</v>
      </c>
      <c r="G643" s="34">
        <v>20</v>
      </c>
      <c r="H643" s="34">
        <v>18</v>
      </c>
      <c r="I643" s="35">
        <v>78</v>
      </c>
      <c r="J643" s="33">
        <v>14</v>
      </c>
      <c r="K643" s="34">
        <v>4</v>
      </c>
      <c r="L643" s="34">
        <v>10</v>
      </c>
    </row>
    <row r="644" spans="1:12" s="97" customFormat="1" ht="18" customHeight="1">
      <c r="A644" s="40">
        <v>9</v>
      </c>
      <c r="B644" s="44">
        <v>10</v>
      </c>
      <c r="C644" s="42">
        <v>4</v>
      </c>
      <c r="D644" s="42">
        <v>6</v>
      </c>
      <c r="E644" s="43">
        <v>44</v>
      </c>
      <c r="F644" s="44">
        <v>26</v>
      </c>
      <c r="G644" s="42">
        <v>13</v>
      </c>
      <c r="H644" s="42">
        <v>13</v>
      </c>
      <c r="I644" s="43">
        <v>79</v>
      </c>
      <c r="J644" s="44">
        <v>11</v>
      </c>
      <c r="K644" s="42">
        <v>6</v>
      </c>
      <c r="L644" s="42">
        <v>5</v>
      </c>
    </row>
    <row r="645" spans="1:12" s="31" customFormat="1" ht="25.5" customHeight="1">
      <c r="A645" s="23" t="s">
        <v>23</v>
      </c>
      <c r="B645" s="24">
        <v>65</v>
      </c>
      <c r="C645" s="24">
        <v>36</v>
      </c>
      <c r="D645" s="24">
        <v>29</v>
      </c>
      <c r="E645" s="25" t="s">
        <v>24</v>
      </c>
      <c r="F645" s="24">
        <v>140</v>
      </c>
      <c r="G645" s="24">
        <v>64</v>
      </c>
      <c r="H645" s="24">
        <v>76</v>
      </c>
      <c r="I645" s="25" t="s">
        <v>25</v>
      </c>
      <c r="J645" s="24">
        <v>71</v>
      </c>
      <c r="K645" s="24">
        <v>30</v>
      </c>
      <c r="L645" s="24">
        <v>41</v>
      </c>
    </row>
    <row r="646" spans="1:12" s="97" customFormat="1" ht="15.75" customHeight="1">
      <c r="A646" s="32">
        <v>10</v>
      </c>
      <c r="B646" s="33">
        <v>15</v>
      </c>
      <c r="C646" s="34">
        <v>9</v>
      </c>
      <c r="D646" s="34">
        <v>6</v>
      </c>
      <c r="E646" s="35">
        <v>45</v>
      </c>
      <c r="F646" s="33">
        <v>17</v>
      </c>
      <c r="G646" s="34">
        <v>10</v>
      </c>
      <c r="H646" s="34">
        <v>7</v>
      </c>
      <c r="I646" s="35">
        <v>80</v>
      </c>
      <c r="J646" s="33">
        <v>16</v>
      </c>
      <c r="K646" s="34">
        <v>9</v>
      </c>
      <c r="L646" s="34">
        <v>7</v>
      </c>
    </row>
    <row r="647" spans="1:12" s="97" customFormat="1" ht="15.75" customHeight="1">
      <c r="A647" s="32">
        <v>11</v>
      </c>
      <c r="B647" s="33">
        <v>14</v>
      </c>
      <c r="C647" s="34">
        <v>6</v>
      </c>
      <c r="D647" s="34">
        <v>8</v>
      </c>
      <c r="E647" s="35">
        <v>46</v>
      </c>
      <c r="F647" s="33">
        <v>41</v>
      </c>
      <c r="G647" s="34">
        <v>18</v>
      </c>
      <c r="H647" s="34">
        <v>23</v>
      </c>
      <c r="I647" s="35">
        <v>81</v>
      </c>
      <c r="J647" s="33">
        <v>10</v>
      </c>
      <c r="K647" s="34">
        <v>6</v>
      </c>
      <c r="L647" s="34">
        <v>4</v>
      </c>
    </row>
    <row r="648" spans="1:12" s="97" customFormat="1" ht="15.75" customHeight="1">
      <c r="A648" s="32">
        <v>12</v>
      </c>
      <c r="B648" s="33">
        <v>13</v>
      </c>
      <c r="C648" s="34">
        <v>9</v>
      </c>
      <c r="D648" s="34">
        <v>4</v>
      </c>
      <c r="E648" s="35">
        <v>47</v>
      </c>
      <c r="F648" s="33">
        <v>23</v>
      </c>
      <c r="G648" s="34">
        <v>8</v>
      </c>
      <c r="H648" s="34">
        <v>15</v>
      </c>
      <c r="I648" s="35">
        <v>82</v>
      </c>
      <c r="J648" s="33">
        <v>16</v>
      </c>
      <c r="K648" s="34">
        <v>6</v>
      </c>
      <c r="L648" s="34">
        <v>10</v>
      </c>
    </row>
    <row r="649" spans="1:12" s="97" customFormat="1" ht="15.75" customHeight="1">
      <c r="A649" s="32">
        <v>13</v>
      </c>
      <c r="B649" s="33">
        <v>10</v>
      </c>
      <c r="C649" s="34">
        <v>7</v>
      </c>
      <c r="D649" s="34">
        <v>3</v>
      </c>
      <c r="E649" s="35">
        <v>48</v>
      </c>
      <c r="F649" s="33">
        <v>32</v>
      </c>
      <c r="G649" s="34">
        <v>16</v>
      </c>
      <c r="H649" s="34">
        <v>16</v>
      </c>
      <c r="I649" s="35">
        <v>83</v>
      </c>
      <c r="J649" s="33">
        <v>14</v>
      </c>
      <c r="K649" s="34">
        <v>3</v>
      </c>
      <c r="L649" s="34">
        <v>11</v>
      </c>
    </row>
    <row r="650" spans="1:12" s="97" customFormat="1" ht="18" customHeight="1">
      <c r="A650" s="40">
        <v>14</v>
      </c>
      <c r="B650" s="44">
        <v>13</v>
      </c>
      <c r="C650" s="42">
        <v>5</v>
      </c>
      <c r="D650" s="42">
        <v>8</v>
      </c>
      <c r="E650" s="43">
        <v>49</v>
      </c>
      <c r="F650" s="44">
        <v>27</v>
      </c>
      <c r="G650" s="42">
        <v>12</v>
      </c>
      <c r="H650" s="42">
        <v>15</v>
      </c>
      <c r="I650" s="43">
        <v>84</v>
      </c>
      <c r="J650" s="44">
        <v>15</v>
      </c>
      <c r="K650" s="42">
        <v>6</v>
      </c>
      <c r="L650" s="42">
        <v>9</v>
      </c>
    </row>
    <row r="651" spans="1:12" s="31" customFormat="1" ht="25.5" customHeight="1">
      <c r="A651" s="23" t="s">
        <v>26</v>
      </c>
      <c r="B651" s="24">
        <v>89</v>
      </c>
      <c r="C651" s="24">
        <v>37</v>
      </c>
      <c r="D651" s="24">
        <v>52</v>
      </c>
      <c r="E651" s="25" t="s">
        <v>27</v>
      </c>
      <c r="F651" s="24">
        <v>141</v>
      </c>
      <c r="G651" s="24">
        <v>83</v>
      </c>
      <c r="H651" s="24">
        <v>58</v>
      </c>
      <c r="I651" s="25" t="s">
        <v>28</v>
      </c>
      <c r="J651" s="24">
        <v>41</v>
      </c>
      <c r="K651" s="24">
        <v>19</v>
      </c>
      <c r="L651" s="24">
        <v>22</v>
      </c>
    </row>
    <row r="652" spans="1:12" s="97" customFormat="1" ht="15.75" customHeight="1">
      <c r="A652" s="32">
        <v>15</v>
      </c>
      <c r="B652" s="33">
        <v>23</v>
      </c>
      <c r="C652" s="34">
        <v>7</v>
      </c>
      <c r="D652" s="34">
        <v>16</v>
      </c>
      <c r="E652" s="35">
        <v>50</v>
      </c>
      <c r="F652" s="33">
        <v>37</v>
      </c>
      <c r="G652" s="34">
        <v>23</v>
      </c>
      <c r="H652" s="34">
        <v>14</v>
      </c>
      <c r="I652" s="35">
        <v>85</v>
      </c>
      <c r="J652" s="33">
        <v>13</v>
      </c>
      <c r="K652" s="34">
        <v>5</v>
      </c>
      <c r="L652" s="34">
        <v>8</v>
      </c>
    </row>
    <row r="653" spans="1:12" s="97" customFormat="1" ht="15.75" customHeight="1">
      <c r="A653" s="32">
        <v>16</v>
      </c>
      <c r="B653" s="33">
        <v>17</v>
      </c>
      <c r="C653" s="34">
        <v>7</v>
      </c>
      <c r="D653" s="34">
        <v>10</v>
      </c>
      <c r="E653" s="35">
        <v>51</v>
      </c>
      <c r="F653" s="33">
        <v>18</v>
      </c>
      <c r="G653" s="34">
        <v>10</v>
      </c>
      <c r="H653" s="34">
        <v>8</v>
      </c>
      <c r="I653" s="35">
        <v>86</v>
      </c>
      <c r="J653" s="33">
        <v>12</v>
      </c>
      <c r="K653" s="34">
        <v>6</v>
      </c>
      <c r="L653" s="34">
        <v>6</v>
      </c>
    </row>
    <row r="654" spans="1:12" s="97" customFormat="1" ht="15.75" customHeight="1">
      <c r="A654" s="32">
        <v>17</v>
      </c>
      <c r="B654" s="33">
        <v>21</v>
      </c>
      <c r="C654" s="34">
        <v>11</v>
      </c>
      <c r="D654" s="34">
        <v>10</v>
      </c>
      <c r="E654" s="35">
        <v>52</v>
      </c>
      <c r="F654" s="33">
        <v>28</v>
      </c>
      <c r="G654" s="34">
        <v>16</v>
      </c>
      <c r="H654" s="34">
        <v>12</v>
      </c>
      <c r="I654" s="35">
        <v>87</v>
      </c>
      <c r="J654" s="33">
        <v>7</v>
      </c>
      <c r="K654" s="34">
        <v>4</v>
      </c>
      <c r="L654" s="34">
        <v>3</v>
      </c>
    </row>
    <row r="655" spans="1:12" s="97" customFormat="1" ht="15.75" customHeight="1">
      <c r="A655" s="32">
        <v>18</v>
      </c>
      <c r="B655" s="33">
        <v>16</v>
      </c>
      <c r="C655" s="34">
        <v>7</v>
      </c>
      <c r="D655" s="34">
        <v>9</v>
      </c>
      <c r="E655" s="35">
        <v>53</v>
      </c>
      <c r="F655" s="33">
        <v>34</v>
      </c>
      <c r="G655" s="34">
        <v>20</v>
      </c>
      <c r="H655" s="34">
        <v>14</v>
      </c>
      <c r="I655" s="35">
        <v>88</v>
      </c>
      <c r="J655" s="33">
        <v>6</v>
      </c>
      <c r="K655" s="34">
        <v>3</v>
      </c>
      <c r="L655" s="34">
        <v>3</v>
      </c>
    </row>
    <row r="656" spans="1:12" s="97" customFormat="1" ht="18" customHeight="1">
      <c r="A656" s="40">
        <v>19</v>
      </c>
      <c r="B656" s="44">
        <v>12</v>
      </c>
      <c r="C656" s="42">
        <v>5</v>
      </c>
      <c r="D656" s="42">
        <v>7</v>
      </c>
      <c r="E656" s="43">
        <v>54</v>
      </c>
      <c r="F656" s="44">
        <v>24</v>
      </c>
      <c r="G656" s="42">
        <v>14</v>
      </c>
      <c r="H656" s="42">
        <v>10</v>
      </c>
      <c r="I656" s="43">
        <v>89</v>
      </c>
      <c r="J656" s="44">
        <v>3</v>
      </c>
      <c r="K656" s="42">
        <v>1</v>
      </c>
      <c r="L656" s="42">
        <v>2</v>
      </c>
    </row>
    <row r="657" spans="1:12" s="31" customFormat="1" ht="25.5" customHeight="1">
      <c r="A657" s="23" t="s">
        <v>29</v>
      </c>
      <c r="B657" s="24">
        <v>86</v>
      </c>
      <c r="C657" s="24">
        <v>47</v>
      </c>
      <c r="D657" s="24">
        <v>39</v>
      </c>
      <c r="E657" s="25" t="s">
        <v>30</v>
      </c>
      <c r="F657" s="24">
        <v>114</v>
      </c>
      <c r="G657" s="24">
        <v>48</v>
      </c>
      <c r="H657" s="24">
        <v>66</v>
      </c>
      <c r="I657" s="25" t="s">
        <v>31</v>
      </c>
      <c r="J657" s="24">
        <v>15</v>
      </c>
      <c r="K657" s="24">
        <v>10</v>
      </c>
      <c r="L657" s="24">
        <v>5</v>
      </c>
    </row>
    <row r="658" spans="1:12" s="97" customFormat="1" ht="15.75" customHeight="1">
      <c r="A658" s="32">
        <v>20</v>
      </c>
      <c r="B658" s="33">
        <v>12</v>
      </c>
      <c r="C658" s="34">
        <v>8</v>
      </c>
      <c r="D658" s="34">
        <v>4</v>
      </c>
      <c r="E658" s="35">
        <v>55</v>
      </c>
      <c r="F658" s="33">
        <v>29</v>
      </c>
      <c r="G658" s="34">
        <v>9</v>
      </c>
      <c r="H658" s="34">
        <v>20</v>
      </c>
      <c r="I658" s="35">
        <v>90</v>
      </c>
      <c r="J658" s="33">
        <v>6</v>
      </c>
      <c r="K658" s="34">
        <v>4</v>
      </c>
      <c r="L658" s="34">
        <v>2</v>
      </c>
    </row>
    <row r="659" spans="1:12" s="97" customFormat="1" ht="15.75" customHeight="1">
      <c r="A659" s="32">
        <v>21</v>
      </c>
      <c r="B659" s="33">
        <v>14</v>
      </c>
      <c r="C659" s="34">
        <v>8</v>
      </c>
      <c r="D659" s="34">
        <v>6</v>
      </c>
      <c r="E659" s="35">
        <v>56</v>
      </c>
      <c r="F659" s="33">
        <v>13</v>
      </c>
      <c r="G659" s="34">
        <v>6</v>
      </c>
      <c r="H659" s="34">
        <v>7</v>
      </c>
      <c r="I659" s="35">
        <v>91</v>
      </c>
      <c r="J659" s="33">
        <v>3</v>
      </c>
      <c r="K659" s="34">
        <v>2</v>
      </c>
      <c r="L659" s="34">
        <v>1</v>
      </c>
    </row>
    <row r="660" spans="1:12" s="97" customFormat="1" ht="15.75" customHeight="1">
      <c r="A660" s="32">
        <v>22</v>
      </c>
      <c r="B660" s="33">
        <v>10</v>
      </c>
      <c r="C660" s="34">
        <v>4</v>
      </c>
      <c r="D660" s="34">
        <v>6</v>
      </c>
      <c r="E660" s="35">
        <v>57</v>
      </c>
      <c r="F660" s="33">
        <v>25</v>
      </c>
      <c r="G660" s="34">
        <v>11</v>
      </c>
      <c r="H660" s="34">
        <v>14</v>
      </c>
      <c r="I660" s="35">
        <v>92</v>
      </c>
      <c r="J660" s="33">
        <v>1</v>
      </c>
      <c r="K660" s="34">
        <v>1</v>
      </c>
      <c r="L660" s="34">
        <v>0</v>
      </c>
    </row>
    <row r="661" spans="1:12" s="97" customFormat="1" ht="15.75" customHeight="1">
      <c r="A661" s="32">
        <v>23</v>
      </c>
      <c r="B661" s="33">
        <v>25</v>
      </c>
      <c r="C661" s="34">
        <v>14</v>
      </c>
      <c r="D661" s="34">
        <v>11</v>
      </c>
      <c r="E661" s="35">
        <v>58</v>
      </c>
      <c r="F661" s="33">
        <v>23</v>
      </c>
      <c r="G661" s="34">
        <v>11</v>
      </c>
      <c r="H661" s="34">
        <v>12</v>
      </c>
      <c r="I661" s="35">
        <v>93</v>
      </c>
      <c r="J661" s="33">
        <v>2</v>
      </c>
      <c r="K661" s="34">
        <v>1</v>
      </c>
      <c r="L661" s="34">
        <v>1</v>
      </c>
    </row>
    <row r="662" spans="1:12" s="97" customFormat="1" ht="18" customHeight="1">
      <c r="A662" s="40">
        <v>24</v>
      </c>
      <c r="B662" s="44">
        <v>25</v>
      </c>
      <c r="C662" s="42">
        <v>13</v>
      </c>
      <c r="D662" s="42">
        <v>12</v>
      </c>
      <c r="E662" s="43">
        <v>59</v>
      </c>
      <c r="F662" s="44">
        <v>24</v>
      </c>
      <c r="G662" s="42">
        <v>11</v>
      </c>
      <c r="H662" s="42">
        <v>13</v>
      </c>
      <c r="I662" s="43">
        <v>94</v>
      </c>
      <c r="J662" s="44">
        <v>3</v>
      </c>
      <c r="K662" s="42">
        <v>2</v>
      </c>
      <c r="L662" s="42">
        <v>1</v>
      </c>
    </row>
    <row r="663" spans="1:12" s="31" customFormat="1" ht="25.5" customHeight="1">
      <c r="A663" s="23" t="s">
        <v>32</v>
      </c>
      <c r="B663" s="24">
        <v>99</v>
      </c>
      <c r="C663" s="24">
        <v>58</v>
      </c>
      <c r="D663" s="24">
        <v>41</v>
      </c>
      <c r="E663" s="25" t="s">
        <v>33</v>
      </c>
      <c r="F663" s="24">
        <v>87</v>
      </c>
      <c r="G663" s="24">
        <v>44</v>
      </c>
      <c r="H663" s="24">
        <v>43</v>
      </c>
      <c r="I663" s="64" t="s">
        <v>34</v>
      </c>
      <c r="J663" s="24">
        <v>1</v>
      </c>
      <c r="K663" s="24">
        <v>0</v>
      </c>
      <c r="L663" s="24">
        <v>1</v>
      </c>
    </row>
    <row r="664" spans="1:12" s="97" customFormat="1" ht="15.75" customHeight="1">
      <c r="A664" s="32">
        <v>25</v>
      </c>
      <c r="B664" s="33">
        <v>21</v>
      </c>
      <c r="C664" s="34">
        <v>14</v>
      </c>
      <c r="D664" s="34">
        <v>7</v>
      </c>
      <c r="E664" s="35">
        <v>60</v>
      </c>
      <c r="F664" s="33">
        <v>18</v>
      </c>
      <c r="G664" s="34">
        <v>10</v>
      </c>
      <c r="H664" s="34">
        <v>8</v>
      </c>
      <c r="I664" s="35">
        <v>95</v>
      </c>
      <c r="J664" s="33">
        <v>0</v>
      </c>
      <c r="K664" s="34">
        <v>0</v>
      </c>
      <c r="L664" s="34">
        <v>0</v>
      </c>
    </row>
    <row r="665" spans="1:12" s="97" customFormat="1" ht="15.75" customHeight="1">
      <c r="A665" s="32">
        <v>26</v>
      </c>
      <c r="B665" s="33">
        <v>21</v>
      </c>
      <c r="C665" s="34">
        <v>12</v>
      </c>
      <c r="D665" s="34">
        <v>9</v>
      </c>
      <c r="E665" s="35">
        <v>61</v>
      </c>
      <c r="F665" s="33">
        <v>19</v>
      </c>
      <c r="G665" s="34">
        <v>9</v>
      </c>
      <c r="H665" s="34">
        <v>10</v>
      </c>
      <c r="I665" s="35">
        <v>96</v>
      </c>
      <c r="J665" s="33">
        <v>1</v>
      </c>
      <c r="K665" s="34">
        <v>0</v>
      </c>
      <c r="L665" s="34">
        <v>1</v>
      </c>
    </row>
    <row r="666" spans="1:12" s="97" customFormat="1" ht="15.75" customHeight="1">
      <c r="A666" s="32">
        <v>27</v>
      </c>
      <c r="B666" s="33">
        <v>20</v>
      </c>
      <c r="C666" s="34">
        <v>8</v>
      </c>
      <c r="D666" s="34">
        <v>12</v>
      </c>
      <c r="E666" s="35">
        <v>62</v>
      </c>
      <c r="F666" s="33">
        <v>16</v>
      </c>
      <c r="G666" s="34">
        <v>10</v>
      </c>
      <c r="H666" s="34">
        <v>6</v>
      </c>
      <c r="I666" s="35">
        <v>97</v>
      </c>
      <c r="J666" s="33">
        <v>0</v>
      </c>
      <c r="K666" s="34">
        <v>0</v>
      </c>
      <c r="L666" s="34">
        <v>0</v>
      </c>
    </row>
    <row r="667" spans="1:12" s="97" customFormat="1" ht="15.75" customHeight="1">
      <c r="A667" s="32">
        <v>28</v>
      </c>
      <c r="B667" s="33">
        <v>19</v>
      </c>
      <c r="C667" s="34">
        <v>10</v>
      </c>
      <c r="D667" s="34">
        <v>9</v>
      </c>
      <c r="E667" s="35">
        <v>63</v>
      </c>
      <c r="F667" s="33">
        <v>14</v>
      </c>
      <c r="G667" s="34">
        <v>8</v>
      </c>
      <c r="H667" s="34">
        <v>6</v>
      </c>
      <c r="I667" s="35">
        <v>98</v>
      </c>
      <c r="J667" s="33">
        <v>0</v>
      </c>
      <c r="K667" s="34">
        <v>0</v>
      </c>
      <c r="L667" s="34">
        <v>0</v>
      </c>
    </row>
    <row r="668" spans="1:12" s="97" customFormat="1" ht="18" customHeight="1">
      <c r="A668" s="40">
        <v>29</v>
      </c>
      <c r="B668" s="44">
        <v>18</v>
      </c>
      <c r="C668" s="42">
        <v>14</v>
      </c>
      <c r="D668" s="42">
        <v>4</v>
      </c>
      <c r="E668" s="43">
        <v>64</v>
      </c>
      <c r="F668" s="44">
        <v>20</v>
      </c>
      <c r="G668" s="42">
        <v>7</v>
      </c>
      <c r="H668" s="42">
        <v>13</v>
      </c>
      <c r="I668" s="35">
        <v>99</v>
      </c>
      <c r="J668" s="33">
        <v>0</v>
      </c>
      <c r="K668" s="34">
        <v>0</v>
      </c>
      <c r="L668" s="34">
        <v>0</v>
      </c>
    </row>
    <row r="669" spans="1:12" s="31" customFormat="1" ht="25.5" customHeight="1">
      <c r="A669" s="23" t="s">
        <v>35</v>
      </c>
      <c r="B669" s="24">
        <v>115</v>
      </c>
      <c r="C669" s="24">
        <v>62</v>
      </c>
      <c r="D669" s="24">
        <v>53</v>
      </c>
      <c r="E669" s="25" t="s">
        <v>36</v>
      </c>
      <c r="F669" s="24">
        <v>111</v>
      </c>
      <c r="G669" s="24">
        <v>64</v>
      </c>
      <c r="H669" s="24">
        <v>47</v>
      </c>
      <c r="I669" s="68">
        <v>100</v>
      </c>
      <c r="J669" s="69">
        <v>0</v>
      </c>
      <c r="K669" s="70">
        <v>0</v>
      </c>
      <c r="L669" s="70">
        <v>0</v>
      </c>
    </row>
    <row r="670" spans="1:12" s="97" customFormat="1" ht="15.75" customHeight="1">
      <c r="A670" s="32">
        <v>30</v>
      </c>
      <c r="B670" s="33">
        <v>17</v>
      </c>
      <c r="C670" s="34">
        <v>8</v>
      </c>
      <c r="D670" s="34">
        <v>9</v>
      </c>
      <c r="E670" s="35">
        <v>65</v>
      </c>
      <c r="F670" s="33">
        <v>17</v>
      </c>
      <c r="G670" s="34">
        <v>11</v>
      </c>
      <c r="H670" s="34">
        <v>6</v>
      </c>
      <c r="I670" s="35">
        <v>101</v>
      </c>
      <c r="J670" s="33">
        <v>0</v>
      </c>
      <c r="K670" s="34">
        <v>0</v>
      </c>
      <c r="L670" s="34">
        <v>0</v>
      </c>
    </row>
    <row r="671" spans="1:12" s="97" customFormat="1" ht="15.75" customHeight="1">
      <c r="A671" s="32">
        <v>31</v>
      </c>
      <c r="B671" s="33">
        <v>26</v>
      </c>
      <c r="C671" s="34">
        <v>17</v>
      </c>
      <c r="D671" s="34">
        <v>9</v>
      </c>
      <c r="E671" s="35">
        <v>66</v>
      </c>
      <c r="F671" s="33">
        <v>22</v>
      </c>
      <c r="G671" s="34">
        <v>12</v>
      </c>
      <c r="H671" s="34">
        <v>10</v>
      </c>
      <c r="I671" s="35">
        <v>102</v>
      </c>
      <c r="J671" s="33">
        <v>0</v>
      </c>
      <c r="K671" s="34">
        <v>0</v>
      </c>
      <c r="L671" s="34">
        <v>0</v>
      </c>
    </row>
    <row r="672" spans="1:12" s="97" customFormat="1" ht="15.75" customHeight="1">
      <c r="A672" s="32">
        <v>32</v>
      </c>
      <c r="B672" s="33">
        <v>23</v>
      </c>
      <c r="C672" s="34">
        <v>12</v>
      </c>
      <c r="D672" s="34">
        <v>11</v>
      </c>
      <c r="E672" s="35">
        <v>67</v>
      </c>
      <c r="F672" s="33">
        <v>24</v>
      </c>
      <c r="G672" s="34">
        <v>13</v>
      </c>
      <c r="H672" s="34">
        <v>11</v>
      </c>
      <c r="I672" s="35">
        <v>103</v>
      </c>
      <c r="J672" s="33">
        <v>0</v>
      </c>
      <c r="K672" s="34">
        <v>0</v>
      </c>
      <c r="L672" s="34">
        <v>0</v>
      </c>
    </row>
    <row r="673" spans="1:13" s="97" customFormat="1" ht="15.75" customHeight="1">
      <c r="A673" s="32">
        <v>33</v>
      </c>
      <c r="B673" s="33">
        <v>29</v>
      </c>
      <c r="C673" s="34">
        <v>15</v>
      </c>
      <c r="D673" s="34">
        <v>14</v>
      </c>
      <c r="E673" s="35">
        <v>68</v>
      </c>
      <c r="F673" s="33">
        <v>18</v>
      </c>
      <c r="G673" s="34">
        <v>10</v>
      </c>
      <c r="H673" s="34">
        <v>8</v>
      </c>
      <c r="I673" s="72" t="s">
        <v>37</v>
      </c>
      <c r="J673" s="44">
        <v>0</v>
      </c>
      <c r="K673" s="42">
        <v>0</v>
      </c>
      <c r="L673" s="42">
        <v>0</v>
      </c>
    </row>
    <row r="674" spans="1:13" s="97" customFormat="1" ht="21" customHeight="1" thickBot="1">
      <c r="A674" s="74">
        <v>34</v>
      </c>
      <c r="B674" s="33">
        <v>20</v>
      </c>
      <c r="C674" s="34">
        <v>10</v>
      </c>
      <c r="D674" s="34">
        <v>10</v>
      </c>
      <c r="E674" s="35">
        <v>69</v>
      </c>
      <c r="F674" s="33">
        <v>30</v>
      </c>
      <c r="G674" s="34">
        <v>18</v>
      </c>
      <c r="H674" s="34">
        <v>12</v>
      </c>
      <c r="I674" s="75" t="s">
        <v>8</v>
      </c>
      <c r="J674" s="69">
        <v>1734</v>
      </c>
      <c r="K674" s="69">
        <v>861</v>
      </c>
      <c r="L674" s="69">
        <v>873</v>
      </c>
    </row>
    <row r="675" spans="1:13" s="106" customFormat="1" ht="24" customHeight="1" thickTop="1" thickBot="1">
      <c r="A675" s="81" t="s">
        <v>38</v>
      </c>
      <c r="B675" s="82">
        <v>222</v>
      </c>
      <c r="C675" s="83">
        <v>112</v>
      </c>
      <c r="D675" s="83">
        <v>110</v>
      </c>
      <c r="E675" s="84" t="s">
        <v>39</v>
      </c>
      <c r="F675" s="83">
        <v>1109</v>
      </c>
      <c r="G675" s="83">
        <v>562</v>
      </c>
      <c r="H675" s="83">
        <v>547</v>
      </c>
      <c r="I675" s="85" t="s">
        <v>40</v>
      </c>
      <c r="J675" s="83">
        <v>403</v>
      </c>
      <c r="K675" s="83">
        <v>187</v>
      </c>
      <c r="L675" s="83">
        <v>216</v>
      </c>
    </row>
    <row r="676" spans="1:13" s="13" customFormat="1" ht="24" customHeight="1" thickBot="1">
      <c r="A676" s="1"/>
      <c r="B676" s="2" t="s">
        <v>221</v>
      </c>
      <c r="C676" s="3"/>
      <c r="D676" s="4"/>
      <c r="E676" s="5"/>
      <c r="F676" s="6"/>
      <c r="G676" s="96" t="s">
        <v>238</v>
      </c>
      <c r="H676" s="6"/>
      <c r="I676" s="5"/>
      <c r="J676" s="6"/>
      <c r="K676" s="107" t="s">
        <v>177</v>
      </c>
      <c r="L676" s="9"/>
      <c r="M676" s="97" t="s">
        <v>330</v>
      </c>
    </row>
    <row r="677" spans="1:13" s="22" customFormat="1" ht="21" customHeight="1">
      <c r="A677" s="14" t="s">
        <v>4</v>
      </c>
      <c r="B677" s="15" t="s">
        <v>5</v>
      </c>
      <c r="C677" s="15" t="s">
        <v>6</v>
      </c>
      <c r="D677" s="16" t="s">
        <v>7</v>
      </c>
      <c r="E677" s="14" t="s">
        <v>4</v>
      </c>
      <c r="F677" s="15" t="s">
        <v>5</v>
      </c>
      <c r="G677" s="15" t="s">
        <v>6</v>
      </c>
      <c r="H677" s="16" t="s">
        <v>7</v>
      </c>
      <c r="I677" s="14" t="s">
        <v>4</v>
      </c>
      <c r="J677" s="15" t="s">
        <v>5</v>
      </c>
      <c r="K677" s="15" t="s">
        <v>6</v>
      </c>
      <c r="L677" s="17" t="s">
        <v>7</v>
      </c>
    </row>
    <row r="678" spans="1:13" s="31" customFormat="1" ht="25.5" customHeight="1">
      <c r="A678" s="23" t="s">
        <v>9</v>
      </c>
      <c r="B678" s="24">
        <v>89</v>
      </c>
      <c r="C678" s="24">
        <v>43</v>
      </c>
      <c r="D678" s="24">
        <v>46</v>
      </c>
      <c r="E678" s="25" t="s">
        <v>10</v>
      </c>
      <c r="F678" s="24">
        <v>137</v>
      </c>
      <c r="G678" s="24">
        <v>64</v>
      </c>
      <c r="H678" s="24">
        <v>73</v>
      </c>
      <c r="I678" s="25" t="s">
        <v>11</v>
      </c>
      <c r="J678" s="24">
        <v>79</v>
      </c>
      <c r="K678" s="24">
        <v>33</v>
      </c>
      <c r="L678" s="24">
        <v>46</v>
      </c>
    </row>
    <row r="679" spans="1:13" s="97" customFormat="1" ht="15.75" customHeight="1">
      <c r="A679" s="32">
        <v>0</v>
      </c>
      <c r="B679" s="33">
        <v>23</v>
      </c>
      <c r="C679" s="34">
        <v>8</v>
      </c>
      <c r="D679" s="34">
        <v>15</v>
      </c>
      <c r="E679" s="35">
        <v>35</v>
      </c>
      <c r="F679" s="33">
        <v>36</v>
      </c>
      <c r="G679" s="34">
        <v>18</v>
      </c>
      <c r="H679" s="34">
        <v>18</v>
      </c>
      <c r="I679" s="35">
        <v>70</v>
      </c>
      <c r="J679" s="33">
        <v>18</v>
      </c>
      <c r="K679" s="34">
        <v>7</v>
      </c>
      <c r="L679" s="34">
        <v>11</v>
      </c>
    </row>
    <row r="680" spans="1:13" s="97" customFormat="1" ht="15.75" customHeight="1">
      <c r="A680" s="32">
        <v>1</v>
      </c>
      <c r="B680" s="33">
        <v>22</v>
      </c>
      <c r="C680" s="34">
        <v>13</v>
      </c>
      <c r="D680" s="34">
        <v>9</v>
      </c>
      <c r="E680" s="35">
        <v>36</v>
      </c>
      <c r="F680" s="33">
        <v>28</v>
      </c>
      <c r="G680" s="34">
        <v>13</v>
      </c>
      <c r="H680" s="34">
        <v>15</v>
      </c>
      <c r="I680" s="35">
        <v>71</v>
      </c>
      <c r="J680" s="33">
        <v>14</v>
      </c>
      <c r="K680" s="34">
        <v>5</v>
      </c>
      <c r="L680" s="34">
        <v>9</v>
      </c>
    </row>
    <row r="681" spans="1:13" s="97" customFormat="1" ht="15.75" customHeight="1">
      <c r="A681" s="32">
        <v>2</v>
      </c>
      <c r="B681" s="33">
        <v>12</v>
      </c>
      <c r="C681" s="34">
        <v>7</v>
      </c>
      <c r="D681" s="34">
        <v>5</v>
      </c>
      <c r="E681" s="35">
        <v>37</v>
      </c>
      <c r="F681" s="33">
        <v>22</v>
      </c>
      <c r="G681" s="34">
        <v>9</v>
      </c>
      <c r="H681" s="34">
        <v>13</v>
      </c>
      <c r="I681" s="35">
        <v>72</v>
      </c>
      <c r="J681" s="33">
        <v>24</v>
      </c>
      <c r="K681" s="34">
        <v>12</v>
      </c>
      <c r="L681" s="34">
        <v>12</v>
      </c>
    </row>
    <row r="682" spans="1:13" s="97" customFormat="1" ht="15.75" customHeight="1">
      <c r="A682" s="32">
        <v>3</v>
      </c>
      <c r="B682" s="33">
        <v>16</v>
      </c>
      <c r="C682" s="34">
        <v>8</v>
      </c>
      <c r="D682" s="34">
        <v>8</v>
      </c>
      <c r="E682" s="35">
        <v>38</v>
      </c>
      <c r="F682" s="33">
        <v>18</v>
      </c>
      <c r="G682" s="34">
        <v>8</v>
      </c>
      <c r="H682" s="34">
        <v>10</v>
      </c>
      <c r="I682" s="35">
        <v>73</v>
      </c>
      <c r="J682" s="33">
        <v>11</v>
      </c>
      <c r="K682" s="34">
        <v>3</v>
      </c>
      <c r="L682" s="34">
        <v>8</v>
      </c>
    </row>
    <row r="683" spans="1:13" s="97" customFormat="1" ht="18" customHeight="1">
      <c r="A683" s="40">
        <v>4</v>
      </c>
      <c r="B683" s="41">
        <v>16</v>
      </c>
      <c r="C683" s="42">
        <v>7</v>
      </c>
      <c r="D683" s="42">
        <v>9</v>
      </c>
      <c r="E683" s="43">
        <v>39</v>
      </c>
      <c r="F683" s="44">
        <v>33</v>
      </c>
      <c r="G683" s="42">
        <v>16</v>
      </c>
      <c r="H683" s="42">
        <v>17</v>
      </c>
      <c r="I683" s="43">
        <v>74</v>
      </c>
      <c r="J683" s="44">
        <v>12</v>
      </c>
      <c r="K683" s="42">
        <v>6</v>
      </c>
      <c r="L683" s="42">
        <v>6</v>
      </c>
    </row>
    <row r="684" spans="1:13" s="31" customFormat="1" ht="25.5" customHeight="1">
      <c r="A684" s="23" t="s">
        <v>13</v>
      </c>
      <c r="B684" s="24">
        <v>105</v>
      </c>
      <c r="C684" s="24">
        <v>51</v>
      </c>
      <c r="D684" s="24">
        <v>54</v>
      </c>
      <c r="E684" s="25" t="s">
        <v>14</v>
      </c>
      <c r="F684" s="24">
        <v>186</v>
      </c>
      <c r="G684" s="24">
        <v>91</v>
      </c>
      <c r="H684" s="24">
        <v>95</v>
      </c>
      <c r="I684" s="25" t="s">
        <v>15</v>
      </c>
      <c r="J684" s="24">
        <v>85</v>
      </c>
      <c r="K684" s="24">
        <v>41</v>
      </c>
      <c r="L684" s="24">
        <v>44</v>
      </c>
    </row>
    <row r="685" spans="1:13" s="97" customFormat="1" ht="15.75" customHeight="1">
      <c r="A685" s="32">
        <v>5</v>
      </c>
      <c r="B685" s="33">
        <v>18</v>
      </c>
      <c r="C685" s="34">
        <v>8</v>
      </c>
      <c r="D685" s="34">
        <v>10</v>
      </c>
      <c r="E685" s="35">
        <v>40</v>
      </c>
      <c r="F685" s="33">
        <v>41</v>
      </c>
      <c r="G685" s="34">
        <v>20</v>
      </c>
      <c r="H685" s="34">
        <v>21</v>
      </c>
      <c r="I685" s="35">
        <v>75</v>
      </c>
      <c r="J685" s="33">
        <v>16</v>
      </c>
      <c r="K685" s="34">
        <v>6</v>
      </c>
      <c r="L685" s="34">
        <v>10</v>
      </c>
    </row>
    <row r="686" spans="1:13" s="97" customFormat="1" ht="15.75" customHeight="1">
      <c r="A686" s="32">
        <v>6</v>
      </c>
      <c r="B686" s="33">
        <v>13</v>
      </c>
      <c r="C686" s="34">
        <v>7</v>
      </c>
      <c r="D686" s="34">
        <v>6</v>
      </c>
      <c r="E686" s="35">
        <v>41</v>
      </c>
      <c r="F686" s="33">
        <v>27</v>
      </c>
      <c r="G686" s="34">
        <v>12</v>
      </c>
      <c r="H686" s="34">
        <v>15</v>
      </c>
      <c r="I686" s="35">
        <v>76</v>
      </c>
      <c r="J686" s="33">
        <v>17</v>
      </c>
      <c r="K686" s="34">
        <v>5</v>
      </c>
      <c r="L686" s="34">
        <v>12</v>
      </c>
    </row>
    <row r="687" spans="1:13" s="97" customFormat="1" ht="15.75" customHeight="1">
      <c r="A687" s="32">
        <v>7</v>
      </c>
      <c r="B687" s="33">
        <v>14</v>
      </c>
      <c r="C687" s="34">
        <v>9</v>
      </c>
      <c r="D687" s="34">
        <v>5</v>
      </c>
      <c r="E687" s="35">
        <v>42</v>
      </c>
      <c r="F687" s="33">
        <v>36</v>
      </c>
      <c r="G687" s="34">
        <v>17</v>
      </c>
      <c r="H687" s="34">
        <v>19</v>
      </c>
      <c r="I687" s="35">
        <v>77</v>
      </c>
      <c r="J687" s="33">
        <v>17</v>
      </c>
      <c r="K687" s="34">
        <v>14</v>
      </c>
      <c r="L687" s="34">
        <v>3</v>
      </c>
    </row>
    <row r="688" spans="1:13" s="97" customFormat="1" ht="15.75" customHeight="1">
      <c r="A688" s="32">
        <v>8</v>
      </c>
      <c r="B688" s="33">
        <v>31</v>
      </c>
      <c r="C688" s="34">
        <v>13</v>
      </c>
      <c r="D688" s="34">
        <v>18</v>
      </c>
      <c r="E688" s="35">
        <v>43</v>
      </c>
      <c r="F688" s="33">
        <v>39</v>
      </c>
      <c r="G688" s="34">
        <v>21</v>
      </c>
      <c r="H688" s="34">
        <v>18</v>
      </c>
      <c r="I688" s="35">
        <v>78</v>
      </c>
      <c r="J688" s="33">
        <v>20</v>
      </c>
      <c r="K688" s="34">
        <v>8</v>
      </c>
      <c r="L688" s="34">
        <v>12</v>
      </c>
    </row>
    <row r="689" spans="1:12" s="97" customFormat="1" ht="18" customHeight="1">
      <c r="A689" s="40">
        <v>9</v>
      </c>
      <c r="B689" s="44">
        <v>29</v>
      </c>
      <c r="C689" s="42">
        <v>14</v>
      </c>
      <c r="D689" s="42">
        <v>15</v>
      </c>
      <c r="E689" s="43">
        <v>44</v>
      </c>
      <c r="F689" s="44">
        <v>43</v>
      </c>
      <c r="G689" s="42">
        <v>21</v>
      </c>
      <c r="H689" s="42">
        <v>22</v>
      </c>
      <c r="I689" s="43">
        <v>79</v>
      </c>
      <c r="J689" s="44">
        <v>15</v>
      </c>
      <c r="K689" s="42">
        <v>8</v>
      </c>
      <c r="L689" s="42">
        <v>7</v>
      </c>
    </row>
    <row r="690" spans="1:12" s="31" customFormat="1" ht="25.5" customHeight="1">
      <c r="A690" s="23" t="s">
        <v>23</v>
      </c>
      <c r="B690" s="24">
        <v>116</v>
      </c>
      <c r="C690" s="24">
        <v>54</v>
      </c>
      <c r="D690" s="24">
        <v>62</v>
      </c>
      <c r="E690" s="25" t="s">
        <v>24</v>
      </c>
      <c r="F690" s="24">
        <v>183</v>
      </c>
      <c r="G690" s="24">
        <v>92</v>
      </c>
      <c r="H690" s="24">
        <v>91</v>
      </c>
      <c r="I690" s="25" t="s">
        <v>25</v>
      </c>
      <c r="J690" s="24">
        <v>46</v>
      </c>
      <c r="K690" s="24">
        <v>27</v>
      </c>
      <c r="L690" s="24">
        <v>19</v>
      </c>
    </row>
    <row r="691" spans="1:12" s="97" customFormat="1" ht="15.75" customHeight="1">
      <c r="A691" s="32">
        <v>10</v>
      </c>
      <c r="B691" s="33">
        <v>21</v>
      </c>
      <c r="C691" s="34">
        <v>8</v>
      </c>
      <c r="D691" s="34">
        <v>13</v>
      </c>
      <c r="E691" s="35">
        <v>45</v>
      </c>
      <c r="F691" s="33">
        <v>42</v>
      </c>
      <c r="G691" s="34">
        <v>19</v>
      </c>
      <c r="H691" s="34">
        <v>23</v>
      </c>
      <c r="I691" s="35">
        <v>80</v>
      </c>
      <c r="J691" s="33">
        <v>10</v>
      </c>
      <c r="K691" s="34">
        <v>4</v>
      </c>
      <c r="L691" s="34">
        <v>6</v>
      </c>
    </row>
    <row r="692" spans="1:12" s="97" customFormat="1" ht="15.75" customHeight="1">
      <c r="A692" s="32">
        <v>11</v>
      </c>
      <c r="B692" s="33">
        <v>28</v>
      </c>
      <c r="C692" s="34">
        <v>15</v>
      </c>
      <c r="D692" s="34">
        <v>13</v>
      </c>
      <c r="E692" s="35">
        <v>46</v>
      </c>
      <c r="F692" s="33">
        <v>32</v>
      </c>
      <c r="G692" s="34">
        <v>19</v>
      </c>
      <c r="H692" s="34">
        <v>13</v>
      </c>
      <c r="I692" s="35">
        <v>81</v>
      </c>
      <c r="J692" s="33">
        <v>17</v>
      </c>
      <c r="K692" s="34">
        <v>11</v>
      </c>
      <c r="L692" s="34">
        <v>6</v>
      </c>
    </row>
    <row r="693" spans="1:12" s="97" customFormat="1" ht="15.75" customHeight="1">
      <c r="A693" s="32">
        <v>12</v>
      </c>
      <c r="B693" s="33">
        <v>19</v>
      </c>
      <c r="C693" s="34">
        <v>11</v>
      </c>
      <c r="D693" s="34">
        <v>8</v>
      </c>
      <c r="E693" s="35">
        <v>47</v>
      </c>
      <c r="F693" s="33">
        <v>30</v>
      </c>
      <c r="G693" s="34">
        <v>13</v>
      </c>
      <c r="H693" s="34">
        <v>17</v>
      </c>
      <c r="I693" s="35">
        <v>82</v>
      </c>
      <c r="J693" s="33">
        <v>7</v>
      </c>
      <c r="K693" s="34">
        <v>6</v>
      </c>
      <c r="L693" s="34">
        <v>1</v>
      </c>
    </row>
    <row r="694" spans="1:12" s="97" customFormat="1" ht="15.75" customHeight="1">
      <c r="A694" s="32">
        <v>13</v>
      </c>
      <c r="B694" s="33">
        <v>33</v>
      </c>
      <c r="C694" s="34">
        <v>14</v>
      </c>
      <c r="D694" s="34">
        <v>19</v>
      </c>
      <c r="E694" s="35">
        <v>48</v>
      </c>
      <c r="F694" s="33">
        <v>43</v>
      </c>
      <c r="G694" s="34">
        <v>23</v>
      </c>
      <c r="H694" s="34">
        <v>20</v>
      </c>
      <c r="I694" s="35">
        <v>83</v>
      </c>
      <c r="J694" s="33">
        <v>5</v>
      </c>
      <c r="K694" s="34">
        <v>2</v>
      </c>
      <c r="L694" s="34">
        <v>3</v>
      </c>
    </row>
    <row r="695" spans="1:12" s="97" customFormat="1" ht="18" customHeight="1">
      <c r="A695" s="40">
        <v>14</v>
      </c>
      <c r="B695" s="44">
        <v>15</v>
      </c>
      <c r="C695" s="42">
        <v>6</v>
      </c>
      <c r="D695" s="42">
        <v>9</v>
      </c>
      <c r="E695" s="43">
        <v>49</v>
      </c>
      <c r="F695" s="44">
        <v>36</v>
      </c>
      <c r="G695" s="42">
        <v>18</v>
      </c>
      <c r="H695" s="42">
        <v>18</v>
      </c>
      <c r="I695" s="43">
        <v>84</v>
      </c>
      <c r="J695" s="44">
        <v>7</v>
      </c>
      <c r="K695" s="42">
        <v>4</v>
      </c>
      <c r="L695" s="42">
        <v>3</v>
      </c>
    </row>
    <row r="696" spans="1:12" s="31" customFormat="1" ht="25.5" customHeight="1">
      <c r="A696" s="23" t="s">
        <v>26</v>
      </c>
      <c r="B696" s="24">
        <v>105</v>
      </c>
      <c r="C696" s="24">
        <v>51</v>
      </c>
      <c r="D696" s="24">
        <v>54</v>
      </c>
      <c r="E696" s="25" t="s">
        <v>27</v>
      </c>
      <c r="F696" s="24">
        <v>127</v>
      </c>
      <c r="G696" s="24">
        <v>73</v>
      </c>
      <c r="H696" s="24">
        <v>54</v>
      </c>
      <c r="I696" s="25" t="s">
        <v>28</v>
      </c>
      <c r="J696" s="24">
        <v>35</v>
      </c>
      <c r="K696" s="24">
        <v>8</v>
      </c>
      <c r="L696" s="24">
        <v>27</v>
      </c>
    </row>
    <row r="697" spans="1:12" s="97" customFormat="1" ht="15.75" customHeight="1">
      <c r="A697" s="32">
        <v>15</v>
      </c>
      <c r="B697" s="33">
        <v>22</v>
      </c>
      <c r="C697" s="34">
        <v>13</v>
      </c>
      <c r="D697" s="34">
        <v>9</v>
      </c>
      <c r="E697" s="35">
        <v>50</v>
      </c>
      <c r="F697" s="33">
        <v>30</v>
      </c>
      <c r="G697" s="34">
        <v>20</v>
      </c>
      <c r="H697" s="34">
        <v>10</v>
      </c>
      <c r="I697" s="35">
        <v>85</v>
      </c>
      <c r="J697" s="33">
        <v>7</v>
      </c>
      <c r="K697" s="34">
        <v>0</v>
      </c>
      <c r="L697" s="34">
        <v>7</v>
      </c>
    </row>
    <row r="698" spans="1:12" s="97" customFormat="1" ht="15.75" customHeight="1">
      <c r="A698" s="32">
        <v>16</v>
      </c>
      <c r="B698" s="33">
        <v>25</v>
      </c>
      <c r="C698" s="34">
        <v>10</v>
      </c>
      <c r="D698" s="34">
        <v>15</v>
      </c>
      <c r="E698" s="35">
        <v>51</v>
      </c>
      <c r="F698" s="33">
        <v>22</v>
      </c>
      <c r="G698" s="34">
        <v>9</v>
      </c>
      <c r="H698" s="34">
        <v>13</v>
      </c>
      <c r="I698" s="35">
        <v>86</v>
      </c>
      <c r="J698" s="33">
        <v>7</v>
      </c>
      <c r="K698" s="34">
        <v>3</v>
      </c>
      <c r="L698" s="34">
        <v>4</v>
      </c>
    </row>
    <row r="699" spans="1:12" s="97" customFormat="1" ht="15.75" customHeight="1">
      <c r="A699" s="32">
        <v>17</v>
      </c>
      <c r="B699" s="33">
        <v>18</v>
      </c>
      <c r="C699" s="34">
        <v>9</v>
      </c>
      <c r="D699" s="34">
        <v>9</v>
      </c>
      <c r="E699" s="35">
        <v>52</v>
      </c>
      <c r="F699" s="33">
        <v>22</v>
      </c>
      <c r="G699" s="34">
        <v>16</v>
      </c>
      <c r="H699" s="34">
        <v>6</v>
      </c>
      <c r="I699" s="35">
        <v>87</v>
      </c>
      <c r="J699" s="33">
        <v>9</v>
      </c>
      <c r="K699" s="34">
        <v>3</v>
      </c>
      <c r="L699" s="34">
        <v>6</v>
      </c>
    </row>
    <row r="700" spans="1:12" s="97" customFormat="1" ht="15.75" customHeight="1">
      <c r="A700" s="32">
        <v>18</v>
      </c>
      <c r="B700" s="33">
        <v>14</v>
      </c>
      <c r="C700" s="34">
        <v>5</v>
      </c>
      <c r="D700" s="34">
        <v>9</v>
      </c>
      <c r="E700" s="35">
        <v>53</v>
      </c>
      <c r="F700" s="33">
        <v>27</v>
      </c>
      <c r="G700" s="34">
        <v>17</v>
      </c>
      <c r="H700" s="34">
        <v>10</v>
      </c>
      <c r="I700" s="35">
        <v>88</v>
      </c>
      <c r="J700" s="33">
        <v>3</v>
      </c>
      <c r="K700" s="34">
        <v>1</v>
      </c>
      <c r="L700" s="34">
        <v>2</v>
      </c>
    </row>
    <row r="701" spans="1:12" s="97" customFormat="1" ht="18" customHeight="1">
      <c r="A701" s="40">
        <v>19</v>
      </c>
      <c r="B701" s="44">
        <v>26</v>
      </c>
      <c r="C701" s="42">
        <v>14</v>
      </c>
      <c r="D701" s="42">
        <v>12</v>
      </c>
      <c r="E701" s="43">
        <v>54</v>
      </c>
      <c r="F701" s="44">
        <v>26</v>
      </c>
      <c r="G701" s="42">
        <v>11</v>
      </c>
      <c r="H701" s="42">
        <v>15</v>
      </c>
      <c r="I701" s="43">
        <v>89</v>
      </c>
      <c r="J701" s="44">
        <v>9</v>
      </c>
      <c r="K701" s="42">
        <v>1</v>
      </c>
      <c r="L701" s="42">
        <v>8</v>
      </c>
    </row>
    <row r="702" spans="1:12" s="31" customFormat="1" ht="25.5" customHeight="1">
      <c r="A702" s="23" t="s">
        <v>29</v>
      </c>
      <c r="B702" s="24">
        <v>78</v>
      </c>
      <c r="C702" s="24">
        <v>35</v>
      </c>
      <c r="D702" s="24">
        <v>43</v>
      </c>
      <c r="E702" s="25" t="s">
        <v>30</v>
      </c>
      <c r="F702" s="24">
        <v>116</v>
      </c>
      <c r="G702" s="24">
        <v>58</v>
      </c>
      <c r="H702" s="24">
        <v>58</v>
      </c>
      <c r="I702" s="25" t="s">
        <v>31</v>
      </c>
      <c r="J702" s="24">
        <v>13</v>
      </c>
      <c r="K702" s="24">
        <v>4</v>
      </c>
      <c r="L702" s="24">
        <v>9</v>
      </c>
    </row>
    <row r="703" spans="1:12" s="97" customFormat="1" ht="15.75" customHeight="1">
      <c r="A703" s="32">
        <v>20</v>
      </c>
      <c r="B703" s="33">
        <v>12</v>
      </c>
      <c r="C703" s="34">
        <v>5</v>
      </c>
      <c r="D703" s="34">
        <v>7</v>
      </c>
      <c r="E703" s="35">
        <v>55</v>
      </c>
      <c r="F703" s="33">
        <v>19</v>
      </c>
      <c r="G703" s="34">
        <v>9</v>
      </c>
      <c r="H703" s="34">
        <v>10</v>
      </c>
      <c r="I703" s="35">
        <v>90</v>
      </c>
      <c r="J703" s="33">
        <v>4</v>
      </c>
      <c r="K703" s="34">
        <v>2</v>
      </c>
      <c r="L703" s="34">
        <v>2</v>
      </c>
    </row>
    <row r="704" spans="1:12" s="97" customFormat="1" ht="15.75" customHeight="1">
      <c r="A704" s="32">
        <v>21</v>
      </c>
      <c r="B704" s="33">
        <v>24</v>
      </c>
      <c r="C704" s="34">
        <v>11</v>
      </c>
      <c r="D704" s="34">
        <v>13</v>
      </c>
      <c r="E704" s="35">
        <v>56</v>
      </c>
      <c r="F704" s="33">
        <v>25</v>
      </c>
      <c r="G704" s="34">
        <v>18</v>
      </c>
      <c r="H704" s="34">
        <v>7</v>
      </c>
      <c r="I704" s="35">
        <v>91</v>
      </c>
      <c r="J704" s="33">
        <v>4</v>
      </c>
      <c r="K704" s="34">
        <v>1</v>
      </c>
      <c r="L704" s="34">
        <v>3</v>
      </c>
    </row>
    <row r="705" spans="1:12" s="97" customFormat="1" ht="15.75" customHeight="1">
      <c r="A705" s="32">
        <v>22</v>
      </c>
      <c r="B705" s="33">
        <v>19</v>
      </c>
      <c r="C705" s="34">
        <v>8</v>
      </c>
      <c r="D705" s="34">
        <v>11</v>
      </c>
      <c r="E705" s="35">
        <v>57</v>
      </c>
      <c r="F705" s="33">
        <v>24</v>
      </c>
      <c r="G705" s="34">
        <v>9</v>
      </c>
      <c r="H705" s="34">
        <v>15</v>
      </c>
      <c r="I705" s="35">
        <v>92</v>
      </c>
      <c r="J705" s="33">
        <v>2</v>
      </c>
      <c r="K705" s="34">
        <v>0</v>
      </c>
      <c r="L705" s="34">
        <v>2</v>
      </c>
    </row>
    <row r="706" spans="1:12" s="97" customFormat="1" ht="15.75" customHeight="1">
      <c r="A706" s="32">
        <v>23</v>
      </c>
      <c r="B706" s="33">
        <v>8</v>
      </c>
      <c r="C706" s="34">
        <v>4</v>
      </c>
      <c r="D706" s="34">
        <v>4</v>
      </c>
      <c r="E706" s="35">
        <v>58</v>
      </c>
      <c r="F706" s="33">
        <v>24</v>
      </c>
      <c r="G706" s="34">
        <v>11</v>
      </c>
      <c r="H706" s="34">
        <v>13</v>
      </c>
      <c r="I706" s="35">
        <v>93</v>
      </c>
      <c r="J706" s="33">
        <v>1</v>
      </c>
      <c r="K706" s="34">
        <v>0</v>
      </c>
      <c r="L706" s="34">
        <v>1</v>
      </c>
    </row>
    <row r="707" spans="1:12" s="97" customFormat="1" ht="18" customHeight="1">
      <c r="A707" s="40">
        <v>24</v>
      </c>
      <c r="B707" s="44">
        <v>15</v>
      </c>
      <c r="C707" s="42">
        <v>7</v>
      </c>
      <c r="D707" s="42">
        <v>8</v>
      </c>
      <c r="E707" s="43">
        <v>59</v>
      </c>
      <c r="F707" s="44">
        <v>24</v>
      </c>
      <c r="G707" s="42">
        <v>11</v>
      </c>
      <c r="H707" s="42">
        <v>13</v>
      </c>
      <c r="I707" s="43">
        <v>94</v>
      </c>
      <c r="J707" s="44">
        <v>2</v>
      </c>
      <c r="K707" s="42">
        <v>1</v>
      </c>
      <c r="L707" s="42">
        <v>1</v>
      </c>
    </row>
    <row r="708" spans="1:12" s="31" customFormat="1" ht="25.5" customHeight="1">
      <c r="A708" s="23" t="s">
        <v>32</v>
      </c>
      <c r="B708" s="24">
        <v>86</v>
      </c>
      <c r="C708" s="24">
        <v>42</v>
      </c>
      <c r="D708" s="24">
        <v>44</v>
      </c>
      <c r="E708" s="25" t="s">
        <v>33</v>
      </c>
      <c r="F708" s="24">
        <v>114</v>
      </c>
      <c r="G708" s="24">
        <v>64</v>
      </c>
      <c r="H708" s="24">
        <v>50</v>
      </c>
      <c r="I708" s="64" t="s">
        <v>34</v>
      </c>
      <c r="J708" s="24">
        <v>5</v>
      </c>
      <c r="K708" s="24">
        <v>1</v>
      </c>
      <c r="L708" s="24">
        <v>4</v>
      </c>
    </row>
    <row r="709" spans="1:12" s="97" customFormat="1" ht="15.75" customHeight="1">
      <c r="A709" s="32">
        <v>25</v>
      </c>
      <c r="B709" s="33">
        <v>14</v>
      </c>
      <c r="C709" s="34">
        <v>5</v>
      </c>
      <c r="D709" s="34">
        <v>9</v>
      </c>
      <c r="E709" s="35">
        <v>60</v>
      </c>
      <c r="F709" s="33">
        <v>23</v>
      </c>
      <c r="G709" s="34">
        <v>12</v>
      </c>
      <c r="H709" s="34">
        <v>11</v>
      </c>
      <c r="I709" s="35">
        <v>95</v>
      </c>
      <c r="J709" s="33">
        <v>1</v>
      </c>
      <c r="K709" s="34">
        <v>0</v>
      </c>
      <c r="L709" s="34">
        <v>1</v>
      </c>
    </row>
    <row r="710" spans="1:12" s="97" customFormat="1" ht="15.75" customHeight="1">
      <c r="A710" s="32">
        <v>26</v>
      </c>
      <c r="B710" s="33">
        <v>14</v>
      </c>
      <c r="C710" s="34">
        <v>9</v>
      </c>
      <c r="D710" s="34">
        <v>5</v>
      </c>
      <c r="E710" s="35">
        <v>61</v>
      </c>
      <c r="F710" s="33">
        <v>27</v>
      </c>
      <c r="G710" s="34">
        <v>15</v>
      </c>
      <c r="H710" s="34">
        <v>12</v>
      </c>
      <c r="I710" s="35">
        <v>96</v>
      </c>
      <c r="J710" s="33">
        <v>1</v>
      </c>
      <c r="K710" s="34">
        <v>0</v>
      </c>
      <c r="L710" s="34">
        <v>1</v>
      </c>
    </row>
    <row r="711" spans="1:12" s="97" customFormat="1" ht="15.75" customHeight="1">
      <c r="A711" s="32">
        <v>27</v>
      </c>
      <c r="B711" s="33">
        <v>18</v>
      </c>
      <c r="C711" s="34">
        <v>4</v>
      </c>
      <c r="D711" s="34">
        <v>14</v>
      </c>
      <c r="E711" s="35">
        <v>62</v>
      </c>
      <c r="F711" s="33">
        <v>20</v>
      </c>
      <c r="G711" s="34">
        <v>14</v>
      </c>
      <c r="H711" s="34">
        <v>6</v>
      </c>
      <c r="I711" s="35">
        <v>97</v>
      </c>
      <c r="J711" s="33">
        <v>1</v>
      </c>
      <c r="K711" s="34">
        <v>1</v>
      </c>
      <c r="L711" s="34">
        <v>0</v>
      </c>
    </row>
    <row r="712" spans="1:12" s="97" customFormat="1" ht="15.75" customHeight="1">
      <c r="A712" s="32">
        <v>28</v>
      </c>
      <c r="B712" s="33">
        <v>20</v>
      </c>
      <c r="C712" s="34">
        <v>10</v>
      </c>
      <c r="D712" s="34">
        <v>10</v>
      </c>
      <c r="E712" s="35">
        <v>63</v>
      </c>
      <c r="F712" s="33">
        <v>21</v>
      </c>
      <c r="G712" s="34">
        <v>11</v>
      </c>
      <c r="H712" s="34">
        <v>10</v>
      </c>
      <c r="I712" s="35">
        <v>98</v>
      </c>
      <c r="J712" s="33">
        <v>0</v>
      </c>
      <c r="K712" s="34">
        <v>0</v>
      </c>
      <c r="L712" s="34">
        <v>0</v>
      </c>
    </row>
    <row r="713" spans="1:12" s="97" customFormat="1" ht="18" customHeight="1">
      <c r="A713" s="40">
        <v>29</v>
      </c>
      <c r="B713" s="44">
        <v>20</v>
      </c>
      <c r="C713" s="42">
        <v>14</v>
      </c>
      <c r="D713" s="42">
        <v>6</v>
      </c>
      <c r="E713" s="43">
        <v>64</v>
      </c>
      <c r="F713" s="44">
        <v>23</v>
      </c>
      <c r="G713" s="42">
        <v>12</v>
      </c>
      <c r="H713" s="42">
        <v>11</v>
      </c>
      <c r="I713" s="35">
        <v>99</v>
      </c>
      <c r="J713" s="33">
        <v>1</v>
      </c>
      <c r="K713" s="34">
        <v>0</v>
      </c>
      <c r="L713" s="34">
        <v>1</v>
      </c>
    </row>
    <row r="714" spans="1:12" s="31" customFormat="1" ht="25.5" customHeight="1">
      <c r="A714" s="23" t="s">
        <v>35</v>
      </c>
      <c r="B714" s="24">
        <v>136</v>
      </c>
      <c r="C714" s="24">
        <v>77</v>
      </c>
      <c r="D714" s="24">
        <v>59</v>
      </c>
      <c r="E714" s="25" t="s">
        <v>36</v>
      </c>
      <c r="F714" s="24">
        <v>106</v>
      </c>
      <c r="G714" s="24">
        <v>47</v>
      </c>
      <c r="H714" s="24">
        <v>59</v>
      </c>
      <c r="I714" s="68">
        <v>100</v>
      </c>
      <c r="J714" s="69">
        <v>0</v>
      </c>
      <c r="K714" s="70">
        <v>0</v>
      </c>
      <c r="L714" s="70">
        <v>0</v>
      </c>
    </row>
    <row r="715" spans="1:12" s="97" customFormat="1" ht="15.75" customHeight="1">
      <c r="A715" s="32">
        <v>30</v>
      </c>
      <c r="B715" s="33">
        <v>32</v>
      </c>
      <c r="C715" s="34">
        <v>17</v>
      </c>
      <c r="D715" s="34">
        <v>15</v>
      </c>
      <c r="E715" s="35">
        <v>65</v>
      </c>
      <c r="F715" s="33">
        <v>25</v>
      </c>
      <c r="G715" s="34">
        <v>9</v>
      </c>
      <c r="H715" s="34">
        <v>16</v>
      </c>
      <c r="I715" s="35">
        <v>101</v>
      </c>
      <c r="J715" s="33">
        <v>0</v>
      </c>
      <c r="K715" s="34">
        <v>0</v>
      </c>
      <c r="L715" s="34">
        <v>0</v>
      </c>
    </row>
    <row r="716" spans="1:12" s="97" customFormat="1" ht="15.75" customHeight="1">
      <c r="A716" s="32">
        <v>31</v>
      </c>
      <c r="B716" s="33">
        <v>23</v>
      </c>
      <c r="C716" s="34">
        <v>10</v>
      </c>
      <c r="D716" s="34">
        <v>13</v>
      </c>
      <c r="E716" s="35">
        <v>66</v>
      </c>
      <c r="F716" s="33">
        <v>15</v>
      </c>
      <c r="G716" s="34">
        <v>7</v>
      </c>
      <c r="H716" s="34">
        <v>8</v>
      </c>
      <c r="I716" s="35">
        <v>102</v>
      </c>
      <c r="J716" s="33">
        <v>1</v>
      </c>
      <c r="K716" s="34">
        <v>0</v>
      </c>
      <c r="L716" s="34">
        <v>1</v>
      </c>
    </row>
    <row r="717" spans="1:12" s="97" customFormat="1" ht="15.75" customHeight="1">
      <c r="A717" s="32">
        <v>32</v>
      </c>
      <c r="B717" s="33">
        <v>18</v>
      </c>
      <c r="C717" s="34">
        <v>12</v>
      </c>
      <c r="D717" s="34">
        <v>6</v>
      </c>
      <c r="E717" s="35">
        <v>67</v>
      </c>
      <c r="F717" s="33">
        <v>23</v>
      </c>
      <c r="G717" s="34">
        <v>10</v>
      </c>
      <c r="H717" s="34">
        <v>13</v>
      </c>
      <c r="I717" s="35">
        <v>103</v>
      </c>
      <c r="J717" s="33">
        <v>0</v>
      </c>
      <c r="K717" s="34">
        <v>0</v>
      </c>
      <c r="L717" s="34">
        <v>0</v>
      </c>
    </row>
    <row r="718" spans="1:12" s="97" customFormat="1" ht="15.75" customHeight="1">
      <c r="A718" s="32">
        <v>33</v>
      </c>
      <c r="B718" s="33">
        <v>26</v>
      </c>
      <c r="C718" s="34">
        <v>12</v>
      </c>
      <c r="D718" s="34">
        <v>14</v>
      </c>
      <c r="E718" s="35">
        <v>68</v>
      </c>
      <c r="F718" s="33">
        <v>20</v>
      </c>
      <c r="G718" s="34">
        <v>8</v>
      </c>
      <c r="H718" s="34">
        <v>12</v>
      </c>
      <c r="I718" s="72" t="s">
        <v>37</v>
      </c>
      <c r="J718" s="44">
        <v>0</v>
      </c>
      <c r="K718" s="42">
        <v>0</v>
      </c>
      <c r="L718" s="42">
        <v>0</v>
      </c>
    </row>
    <row r="719" spans="1:12" s="97" customFormat="1" ht="21" customHeight="1" thickBot="1">
      <c r="A719" s="74">
        <v>34</v>
      </c>
      <c r="B719" s="33">
        <v>37</v>
      </c>
      <c r="C719" s="34">
        <v>26</v>
      </c>
      <c r="D719" s="34">
        <v>11</v>
      </c>
      <c r="E719" s="35">
        <v>69</v>
      </c>
      <c r="F719" s="33">
        <v>23</v>
      </c>
      <c r="G719" s="34">
        <v>13</v>
      </c>
      <c r="H719" s="34">
        <v>10</v>
      </c>
      <c r="I719" s="75" t="s">
        <v>8</v>
      </c>
      <c r="J719" s="69">
        <v>1947</v>
      </c>
      <c r="K719" s="69">
        <v>956</v>
      </c>
      <c r="L719" s="69">
        <v>991</v>
      </c>
    </row>
    <row r="720" spans="1:12" s="106" customFormat="1" ht="24" customHeight="1" thickTop="1" thickBot="1">
      <c r="A720" s="81" t="s">
        <v>38</v>
      </c>
      <c r="B720" s="82">
        <v>310</v>
      </c>
      <c r="C720" s="83">
        <v>148</v>
      </c>
      <c r="D720" s="83">
        <v>162</v>
      </c>
      <c r="E720" s="84" t="s">
        <v>39</v>
      </c>
      <c r="F720" s="83">
        <v>1268</v>
      </c>
      <c r="G720" s="83">
        <v>647</v>
      </c>
      <c r="H720" s="83">
        <v>621</v>
      </c>
      <c r="I720" s="85" t="s">
        <v>40</v>
      </c>
      <c r="J720" s="83">
        <v>369</v>
      </c>
      <c r="K720" s="83">
        <v>161</v>
      </c>
      <c r="L720" s="83">
        <v>208</v>
      </c>
    </row>
    <row r="721" spans="1:13" s="13" customFormat="1" ht="24" customHeight="1" thickBot="1">
      <c r="A721" s="1"/>
      <c r="B721" s="2" t="s">
        <v>221</v>
      </c>
      <c r="C721" s="3"/>
      <c r="D721" s="4"/>
      <c r="E721" s="5"/>
      <c r="F721" s="6"/>
      <c r="G721" s="96" t="s">
        <v>238</v>
      </c>
      <c r="H721" s="6"/>
      <c r="I721" s="5"/>
      <c r="J721" s="6"/>
      <c r="K721" s="107" t="s">
        <v>178</v>
      </c>
      <c r="L721" s="9"/>
      <c r="M721" s="97" t="s">
        <v>331</v>
      </c>
    </row>
    <row r="722" spans="1:13" s="22" customFormat="1" ht="21" customHeight="1">
      <c r="A722" s="14" t="s">
        <v>4</v>
      </c>
      <c r="B722" s="15" t="s">
        <v>5</v>
      </c>
      <c r="C722" s="15" t="s">
        <v>6</v>
      </c>
      <c r="D722" s="16" t="s">
        <v>7</v>
      </c>
      <c r="E722" s="14" t="s">
        <v>4</v>
      </c>
      <c r="F722" s="15" t="s">
        <v>5</v>
      </c>
      <c r="G722" s="15" t="s">
        <v>6</v>
      </c>
      <c r="H722" s="16" t="s">
        <v>7</v>
      </c>
      <c r="I722" s="14" t="s">
        <v>4</v>
      </c>
      <c r="J722" s="15" t="s">
        <v>5</v>
      </c>
      <c r="K722" s="15" t="s">
        <v>6</v>
      </c>
      <c r="L722" s="17" t="s">
        <v>7</v>
      </c>
    </row>
    <row r="723" spans="1:13" s="31" customFormat="1" ht="25.5" customHeight="1">
      <c r="A723" s="23" t="s">
        <v>9</v>
      </c>
      <c r="B723" s="24">
        <v>54</v>
      </c>
      <c r="C723" s="24">
        <v>23</v>
      </c>
      <c r="D723" s="24">
        <v>31</v>
      </c>
      <c r="E723" s="25" t="s">
        <v>10</v>
      </c>
      <c r="F723" s="24">
        <v>71</v>
      </c>
      <c r="G723" s="24">
        <v>46</v>
      </c>
      <c r="H723" s="24">
        <v>25</v>
      </c>
      <c r="I723" s="25" t="s">
        <v>11</v>
      </c>
      <c r="J723" s="24">
        <v>48</v>
      </c>
      <c r="K723" s="24">
        <v>26</v>
      </c>
      <c r="L723" s="24">
        <v>22</v>
      </c>
    </row>
    <row r="724" spans="1:13" s="97" customFormat="1" ht="15.75" customHeight="1">
      <c r="A724" s="32">
        <v>0</v>
      </c>
      <c r="B724" s="33">
        <v>20</v>
      </c>
      <c r="C724" s="34">
        <v>9</v>
      </c>
      <c r="D724" s="34">
        <v>11</v>
      </c>
      <c r="E724" s="35">
        <v>35</v>
      </c>
      <c r="F724" s="33">
        <v>14</v>
      </c>
      <c r="G724" s="34">
        <v>9</v>
      </c>
      <c r="H724" s="34">
        <v>5</v>
      </c>
      <c r="I724" s="35">
        <v>70</v>
      </c>
      <c r="J724" s="33">
        <v>13</v>
      </c>
      <c r="K724" s="34">
        <v>6</v>
      </c>
      <c r="L724" s="34">
        <v>7</v>
      </c>
    </row>
    <row r="725" spans="1:13" s="97" customFormat="1" ht="15.75" customHeight="1">
      <c r="A725" s="32">
        <v>1</v>
      </c>
      <c r="B725" s="33">
        <v>10</v>
      </c>
      <c r="C725" s="34">
        <v>3</v>
      </c>
      <c r="D725" s="34">
        <v>7</v>
      </c>
      <c r="E725" s="35">
        <v>36</v>
      </c>
      <c r="F725" s="33">
        <v>15</v>
      </c>
      <c r="G725" s="34">
        <v>12</v>
      </c>
      <c r="H725" s="34">
        <v>3</v>
      </c>
      <c r="I725" s="35">
        <v>71</v>
      </c>
      <c r="J725" s="33">
        <v>12</v>
      </c>
      <c r="K725" s="34">
        <v>7</v>
      </c>
      <c r="L725" s="34">
        <v>5</v>
      </c>
    </row>
    <row r="726" spans="1:13" s="97" customFormat="1" ht="15.75" customHeight="1">
      <c r="A726" s="32">
        <v>2</v>
      </c>
      <c r="B726" s="33">
        <v>12</v>
      </c>
      <c r="C726" s="34">
        <v>5</v>
      </c>
      <c r="D726" s="34">
        <v>7</v>
      </c>
      <c r="E726" s="35">
        <v>37</v>
      </c>
      <c r="F726" s="33">
        <v>16</v>
      </c>
      <c r="G726" s="34">
        <v>10</v>
      </c>
      <c r="H726" s="34">
        <v>6</v>
      </c>
      <c r="I726" s="35">
        <v>72</v>
      </c>
      <c r="J726" s="33">
        <v>8</v>
      </c>
      <c r="K726" s="34">
        <v>5</v>
      </c>
      <c r="L726" s="34">
        <v>3</v>
      </c>
    </row>
    <row r="727" spans="1:13" s="97" customFormat="1" ht="15.75" customHeight="1">
      <c r="A727" s="32">
        <v>3</v>
      </c>
      <c r="B727" s="33">
        <v>6</v>
      </c>
      <c r="C727" s="34">
        <v>5</v>
      </c>
      <c r="D727" s="34">
        <v>1</v>
      </c>
      <c r="E727" s="35">
        <v>38</v>
      </c>
      <c r="F727" s="33">
        <v>13</v>
      </c>
      <c r="G727" s="34">
        <v>8</v>
      </c>
      <c r="H727" s="34">
        <v>5</v>
      </c>
      <c r="I727" s="35">
        <v>73</v>
      </c>
      <c r="J727" s="33">
        <v>6</v>
      </c>
      <c r="K727" s="34">
        <v>5</v>
      </c>
      <c r="L727" s="34">
        <v>1</v>
      </c>
    </row>
    <row r="728" spans="1:13" s="97" customFormat="1" ht="18" customHeight="1">
      <c r="A728" s="40">
        <v>4</v>
      </c>
      <c r="B728" s="41">
        <v>6</v>
      </c>
      <c r="C728" s="42">
        <v>1</v>
      </c>
      <c r="D728" s="42">
        <v>5</v>
      </c>
      <c r="E728" s="43">
        <v>39</v>
      </c>
      <c r="F728" s="44">
        <v>13</v>
      </c>
      <c r="G728" s="42">
        <v>7</v>
      </c>
      <c r="H728" s="42">
        <v>6</v>
      </c>
      <c r="I728" s="43">
        <v>74</v>
      </c>
      <c r="J728" s="44">
        <v>9</v>
      </c>
      <c r="K728" s="42">
        <v>3</v>
      </c>
      <c r="L728" s="42">
        <v>6</v>
      </c>
    </row>
    <row r="729" spans="1:13" s="31" customFormat="1" ht="25.5" customHeight="1">
      <c r="A729" s="23" t="s">
        <v>13</v>
      </c>
      <c r="B729" s="24">
        <v>29</v>
      </c>
      <c r="C729" s="24">
        <v>12</v>
      </c>
      <c r="D729" s="24">
        <v>17</v>
      </c>
      <c r="E729" s="25" t="s">
        <v>14</v>
      </c>
      <c r="F729" s="24">
        <v>83</v>
      </c>
      <c r="G729" s="24">
        <v>48</v>
      </c>
      <c r="H729" s="24">
        <v>35</v>
      </c>
      <c r="I729" s="25" t="s">
        <v>15</v>
      </c>
      <c r="J729" s="24">
        <v>21</v>
      </c>
      <c r="K729" s="24">
        <v>14</v>
      </c>
      <c r="L729" s="24">
        <v>7</v>
      </c>
    </row>
    <row r="730" spans="1:13" s="97" customFormat="1" ht="15.75" customHeight="1">
      <c r="A730" s="32">
        <v>5</v>
      </c>
      <c r="B730" s="33">
        <v>6</v>
      </c>
      <c r="C730" s="34">
        <v>1</v>
      </c>
      <c r="D730" s="34">
        <v>5</v>
      </c>
      <c r="E730" s="35">
        <v>40</v>
      </c>
      <c r="F730" s="33">
        <v>17</v>
      </c>
      <c r="G730" s="34">
        <v>11</v>
      </c>
      <c r="H730" s="34">
        <v>6</v>
      </c>
      <c r="I730" s="35">
        <v>75</v>
      </c>
      <c r="J730" s="33">
        <v>6</v>
      </c>
      <c r="K730" s="34">
        <v>4</v>
      </c>
      <c r="L730" s="34">
        <v>2</v>
      </c>
    </row>
    <row r="731" spans="1:13" s="97" customFormat="1" ht="15.75" customHeight="1">
      <c r="A731" s="32">
        <v>6</v>
      </c>
      <c r="B731" s="33">
        <v>10</v>
      </c>
      <c r="C731" s="34">
        <v>6</v>
      </c>
      <c r="D731" s="34">
        <v>4</v>
      </c>
      <c r="E731" s="35">
        <v>41</v>
      </c>
      <c r="F731" s="33">
        <v>17</v>
      </c>
      <c r="G731" s="34">
        <v>8</v>
      </c>
      <c r="H731" s="34">
        <v>9</v>
      </c>
      <c r="I731" s="35">
        <v>76</v>
      </c>
      <c r="J731" s="33">
        <v>5</v>
      </c>
      <c r="K731" s="34">
        <v>5</v>
      </c>
      <c r="L731" s="34">
        <v>0</v>
      </c>
    </row>
    <row r="732" spans="1:13" s="97" customFormat="1" ht="15.75" customHeight="1">
      <c r="A732" s="32">
        <v>7</v>
      </c>
      <c r="B732" s="33">
        <v>3</v>
      </c>
      <c r="C732" s="34">
        <v>1</v>
      </c>
      <c r="D732" s="34">
        <v>2</v>
      </c>
      <c r="E732" s="35">
        <v>42</v>
      </c>
      <c r="F732" s="33">
        <v>20</v>
      </c>
      <c r="G732" s="34">
        <v>16</v>
      </c>
      <c r="H732" s="34">
        <v>4</v>
      </c>
      <c r="I732" s="35">
        <v>77</v>
      </c>
      <c r="J732" s="33">
        <v>2</v>
      </c>
      <c r="K732" s="34">
        <v>0</v>
      </c>
      <c r="L732" s="34">
        <v>2</v>
      </c>
    </row>
    <row r="733" spans="1:13" s="97" customFormat="1" ht="15.75" customHeight="1">
      <c r="A733" s="32">
        <v>8</v>
      </c>
      <c r="B733" s="33">
        <v>4</v>
      </c>
      <c r="C733" s="34">
        <v>1</v>
      </c>
      <c r="D733" s="34">
        <v>3</v>
      </c>
      <c r="E733" s="35">
        <v>43</v>
      </c>
      <c r="F733" s="33">
        <v>15</v>
      </c>
      <c r="G733" s="34">
        <v>6</v>
      </c>
      <c r="H733" s="34">
        <v>9</v>
      </c>
      <c r="I733" s="35">
        <v>78</v>
      </c>
      <c r="J733" s="33">
        <v>5</v>
      </c>
      <c r="K733" s="34">
        <v>5</v>
      </c>
      <c r="L733" s="34">
        <v>0</v>
      </c>
    </row>
    <row r="734" spans="1:13" s="97" customFormat="1" ht="18" customHeight="1">
      <c r="A734" s="40">
        <v>9</v>
      </c>
      <c r="B734" s="44">
        <v>6</v>
      </c>
      <c r="C734" s="42">
        <v>3</v>
      </c>
      <c r="D734" s="42">
        <v>3</v>
      </c>
      <c r="E734" s="43">
        <v>44</v>
      </c>
      <c r="F734" s="44">
        <v>14</v>
      </c>
      <c r="G734" s="42">
        <v>7</v>
      </c>
      <c r="H734" s="42">
        <v>7</v>
      </c>
      <c r="I734" s="43">
        <v>79</v>
      </c>
      <c r="J734" s="44">
        <v>3</v>
      </c>
      <c r="K734" s="42">
        <v>0</v>
      </c>
      <c r="L734" s="42">
        <v>3</v>
      </c>
    </row>
    <row r="735" spans="1:13" s="31" customFormat="1" ht="25.5" customHeight="1">
      <c r="A735" s="23" t="s">
        <v>23</v>
      </c>
      <c r="B735" s="24">
        <v>17</v>
      </c>
      <c r="C735" s="24">
        <v>10</v>
      </c>
      <c r="D735" s="24">
        <v>7</v>
      </c>
      <c r="E735" s="25" t="s">
        <v>24</v>
      </c>
      <c r="F735" s="24">
        <v>71</v>
      </c>
      <c r="G735" s="24">
        <v>34</v>
      </c>
      <c r="H735" s="24">
        <v>37</v>
      </c>
      <c r="I735" s="25" t="s">
        <v>25</v>
      </c>
      <c r="J735" s="24">
        <v>20</v>
      </c>
      <c r="K735" s="24">
        <v>7</v>
      </c>
      <c r="L735" s="24">
        <v>13</v>
      </c>
    </row>
    <row r="736" spans="1:13" s="97" customFormat="1" ht="15.75" customHeight="1">
      <c r="A736" s="32">
        <v>10</v>
      </c>
      <c r="B736" s="33">
        <v>1</v>
      </c>
      <c r="C736" s="34">
        <v>1</v>
      </c>
      <c r="D736" s="34">
        <v>0</v>
      </c>
      <c r="E736" s="35">
        <v>45</v>
      </c>
      <c r="F736" s="33">
        <v>21</v>
      </c>
      <c r="G736" s="34">
        <v>11</v>
      </c>
      <c r="H736" s="34">
        <v>10</v>
      </c>
      <c r="I736" s="35">
        <v>80</v>
      </c>
      <c r="J736" s="33">
        <v>4</v>
      </c>
      <c r="K736" s="34">
        <v>1</v>
      </c>
      <c r="L736" s="34">
        <v>3</v>
      </c>
    </row>
    <row r="737" spans="1:12" s="97" customFormat="1" ht="15.75" customHeight="1">
      <c r="A737" s="32">
        <v>11</v>
      </c>
      <c r="B737" s="33">
        <v>5</v>
      </c>
      <c r="C737" s="34">
        <v>2</v>
      </c>
      <c r="D737" s="34">
        <v>3</v>
      </c>
      <c r="E737" s="35">
        <v>46</v>
      </c>
      <c r="F737" s="33">
        <v>15</v>
      </c>
      <c r="G737" s="34">
        <v>8</v>
      </c>
      <c r="H737" s="34">
        <v>7</v>
      </c>
      <c r="I737" s="35">
        <v>81</v>
      </c>
      <c r="J737" s="33">
        <v>2</v>
      </c>
      <c r="K737" s="34">
        <v>0</v>
      </c>
      <c r="L737" s="34">
        <v>2</v>
      </c>
    </row>
    <row r="738" spans="1:12" s="97" customFormat="1" ht="15.75" customHeight="1">
      <c r="A738" s="32">
        <v>12</v>
      </c>
      <c r="B738" s="33">
        <v>4</v>
      </c>
      <c r="C738" s="34">
        <v>2</v>
      </c>
      <c r="D738" s="34">
        <v>2</v>
      </c>
      <c r="E738" s="35">
        <v>47</v>
      </c>
      <c r="F738" s="33">
        <v>14</v>
      </c>
      <c r="G738" s="34">
        <v>6</v>
      </c>
      <c r="H738" s="34">
        <v>8</v>
      </c>
      <c r="I738" s="35">
        <v>82</v>
      </c>
      <c r="J738" s="33">
        <v>3</v>
      </c>
      <c r="K738" s="34">
        <v>1</v>
      </c>
      <c r="L738" s="34">
        <v>2</v>
      </c>
    </row>
    <row r="739" spans="1:12" s="97" customFormat="1" ht="15.75" customHeight="1">
      <c r="A739" s="32">
        <v>13</v>
      </c>
      <c r="B739" s="33">
        <v>4</v>
      </c>
      <c r="C739" s="34">
        <v>3</v>
      </c>
      <c r="D739" s="34">
        <v>1</v>
      </c>
      <c r="E739" s="35">
        <v>48</v>
      </c>
      <c r="F739" s="33">
        <v>9</v>
      </c>
      <c r="G739" s="34">
        <v>3</v>
      </c>
      <c r="H739" s="34">
        <v>6</v>
      </c>
      <c r="I739" s="35">
        <v>83</v>
      </c>
      <c r="J739" s="33">
        <v>10</v>
      </c>
      <c r="K739" s="34">
        <v>4</v>
      </c>
      <c r="L739" s="34">
        <v>6</v>
      </c>
    </row>
    <row r="740" spans="1:12" s="97" customFormat="1" ht="18" customHeight="1">
      <c r="A740" s="40">
        <v>14</v>
      </c>
      <c r="B740" s="44">
        <v>3</v>
      </c>
      <c r="C740" s="42">
        <v>2</v>
      </c>
      <c r="D740" s="42">
        <v>1</v>
      </c>
      <c r="E740" s="43">
        <v>49</v>
      </c>
      <c r="F740" s="44">
        <v>12</v>
      </c>
      <c r="G740" s="42">
        <v>6</v>
      </c>
      <c r="H740" s="42">
        <v>6</v>
      </c>
      <c r="I740" s="43">
        <v>84</v>
      </c>
      <c r="J740" s="44">
        <v>1</v>
      </c>
      <c r="K740" s="42">
        <v>1</v>
      </c>
      <c r="L740" s="42">
        <v>0</v>
      </c>
    </row>
    <row r="741" spans="1:12" s="31" customFormat="1" ht="25.5" customHeight="1">
      <c r="A741" s="23" t="s">
        <v>26</v>
      </c>
      <c r="B741" s="24">
        <v>31</v>
      </c>
      <c r="C741" s="24">
        <v>17</v>
      </c>
      <c r="D741" s="24">
        <v>14</v>
      </c>
      <c r="E741" s="25" t="s">
        <v>27</v>
      </c>
      <c r="F741" s="24">
        <v>43</v>
      </c>
      <c r="G741" s="24">
        <v>26</v>
      </c>
      <c r="H741" s="24">
        <v>17</v>
      </c>
      <c r="I741" s="25" t="s">
        <v>28</v>
      </c>
      <c r="J741" s="24">
        <v>14</v>
      </c>
      <c r="K741" s="24">
        <v>6</v>
      </c>
      <c r="L741" s="24">
        <v>8</v>
      </c>
    </row>
    <row r="742" spans="1:12" s="97" customFormat="1" ht="15.75" customHeight="1">
      <c r="A742" s="32">
        <v>15</v>
      </c>
      <c r="B742" s="33">
        <v>4</v>
      </c>
      <c r="C742" s="34">
        <v>1</v>
      </c>
      <c r="D742" s="34">
        <v>3</v>
      </c>
      <c r="E742" s="35">
        <v>50</v>
      </c>
      <c r="F742" s="33">
        <v>8</v>
      </c>
      <c r="G742" s="34">
        <v>3</v>
      </c>
      <c r="H742" s="34">
        <v>5</v>
      </c>
      <c r="I742" s="35">
        <v>85</v>
      </c>
      <c r="J742" s="33">
        <v>4</v>
      </c>
      <c r="K742" s="34">
        <v>1</v>
      </c>
      <c r="L742" s="34">
        <v>3</v>
      </c>
    </row>
    <row r="743" spans="1:12" s="97" customFormat="1" ht="15.75" customHeight="1">
      <c r="A743" s="32">
        <v>16</v>
      </c>
      <c r="B743" s="33">
        <v>7</v>
      </c>
      <c r="C743" s="34">
        <v>4</v>
      </c>
      <c r="D743" s="34">
        <v>3</v>
      </c>
      <c r="E743" s="35">
        <v>51</v>
      </c>
      <c r="F743" s="33">
        <v>9</v>
      </c>
      <c r="G743" s="34">
        <v>5</v>
      </c>
      <c r="H743" s="34">
        <v>4</v>
      </c>
      <c r="I743" s="35">
        <v>86</v>
      </c>
      <c r="J743" s="33">
        <v>4</v>
      </c>
      <c r="K743" s="34">
        <v>0</v>
      </c>
      <c r="L743" s="34">
        <v>4</v>
      </c>
    </row>
    <row r="744" spans="1:12" s="97" customFormat="1" ht="15.75" customHeight="1">
      <c r="A744" s="32">
        <v>17</v>
      </c>
      <c r="B744" s="33">
        <v>5</v>
      </c>
      <c r="C744" s="34">
        <v>3</v>
      </c>
      <c r="D744" s="34">
        <v>2</v>
      </c>
      <c r="E744" s="35">
        <v>52</v>
      </c>
      <c r="F744" s="33">
        <v>6</v>
      </c>
      <c r="G744" s="34">
        <v>4</v>
      </c>
      <c r="H744" s="34">
        <v>2</v>
      </c>
      <c r="I744" s="35">
        <v>87</v>
      </c>
      <c r="J744" s="33">
        <v>5</v>
      </c>
      <c r="K744" s="34">
        <v>4</v>
      </c>
      <c r="L744" s="34">
        <v>1</v>
      </c>
    </row>
    <row r="745" spans="1:12" s="97" customFormat="1" ht="15.75" customHeight="1">
      <c r="A745" s="32">
        <v>18</v>
      </c>
      <c r="B745" s="33">
        <v>4</v>
      </c>
      <c r="C745" s="34">
        <v>1</v>
      </c>
      <c r="D745" s="34">
        <v>3</v>
      </c>
      <c r="E745" s="35">
        <v>53</v>
      </c>
      <c r="F745" s="33">
        <v>6</v>
      </c>
      <c r="G745" s="34">
        <v>4</v>
      </c>
      <c r="H745" s="34">
        <v>2</v>
      </c>
      <c r="I745" s="35">
        <v>88</v>
      </c>
      <c r="J745" s="33">
        <v>1</v>
      </c>
      <c r="K745" s="34">
        <v>1</v>
      </c>
      <c r="L745" s="34">
        <v>0</v>
      </c>
    </row>
    <row r="746" spans="1:12" s="97" customFormat="1" ht="18" customHeight="1">
      <c r="A746" s="40">
        <v>19</v>
      </c>
      <c r="B746" s="44">
        <v>11</v>
      </c>
      <c r="C746" s="42">
        <v>8</v>
      </c>
      <c r="D746" s="42">
        <v>3</v>
      </c>
      <c r="E746" s="43">
        <v>54</v>
      </c>
      <c r="F746" s="44">
        <v>14</v>
      </c>
      <c r="G746" s="42">
        <v>10</v>
      </c>
      <c r="H746" s="42">
        <v>4</v>
      </c>
      <c r="I746" s="43">
        <v>89</v>
      </c>
      <c r="J746" s="44">
        <v>0</v>
      </c>
      <c r="K746" s="42">
        <v>0</v>
      </c>
      <c r="L746" s="42">
        <v>0</v>
      </c>
    </row>
    <row r="747" spans="1:12" s="31" customFormat="1" ht="25.5" customHeight="1">
      <c r="A747" s="23" t="s">
        <v>29</v>
      </c>
      <c r="B747" s="24">
        <v>47</v>
      </c>
      <c r="C747" s="24">
        <v>26</v>
      </c>
      <c r="D747" s="24">
        <v>21</v>
      </c>
      <c r="E747" s="25" t="s">
        <v>30</v>
      </c>
      <c r="F747" s="24">
        <v>48</v>
      </c>
      <c r="G747" s="24">
        <v>26</v>
      </c>
      <c r="H747" s="24">
        <v>22</v>
      </c>
      <c r="I747" s="25" t="s">
        <v>31</v>
      </c>
      <c r="J747" s="24">
        <v>7</v>
      </c>
      <c r="K747" s="24">
        <v>2</v>
      </c>
      <c r="L747" s="24">
        <v>5</v>
      </c>
    </row>
    <row r="748" spans="1:12" s="97" customFormat="1" ht="15.75" customHeight="1">
      <c r="A748" s="32">
        <v>20</v>
      </c>
      <c r="B748" s="33">
        <v>11</v>
      </c>
      <c r="C748" s="34">
        <v>6</v>
      </c>
      <c r="D748" s="34">
        <v>5</v>
      </c>
      <c r="E748" s="35">
        <v>55</v>
      </c>
      <c r="F748" s="33">
        <v>11</v>
      </c>
      <c r="G748" s="34">
        <v>5</v>
      </c>
      <c r="H748" s="34">
        <v>6</v>
      </c>
      <c r="I748" s="35">
        <v>90</v>
      </c>
      <c r="J748" s="33">
        <v>4</v>
      </c>
      <c r="K748" s="34">
        <v>0</v>
      </c>
      <c r="L748" s="34">
        <v>4</v>
      </c>
    </row>
    <row r="749" spans="1:12" s="97" customFormat="1" ht="15.75" customHeight="1">
      <c r="A749" s="32">
        <v>21</v>
      </c>
      <c r="B749" s="33">
        <v>9</v>
      </c>
      <c r="C749" s="34">
        <v>5</v>
      </c>
      <c r="D749" s="34">
        <v>4</v>
      </c>
      <c r="E749" s="35">
        <v>56</v>
      </c>
      <c r="F749" s="33">
        <v>10</v>
      </c>
      <c r="G749" s="34">
        <v>5</v>
      </c>
      <c r="H749" s="34">
        <v>5</v>
      </c>
      <c r="I749" s="35">
        <v>91</v>
      </c>
      <c r="J749" s="33">
        <v>2</v>
      </c>
      <c r="K749" s="34">
        <v>2</v>
      </c>
      <c r="L749" s="34">
        <v>0</v>
      </c>
    </row>
    <row r="750" spans="1:12" s="97" customFormat="1" ht="15.75" customHeight="1">
      <c r="A750" s="32">
        <v>22</v>
      </c>
      <c r="B750" s="33">
        <v>11</v>
      </c>
      <c r="C750" s="34">
        <v>5</v>
      </c>
      <c r="D750" s="34">
        <v>6</v>
      </c>
      <c r="E750" s="35">
        <v>57</v>
      </c>
      <c r="F750" s="33">
        <v>8</v>
      </c>
      <c r="G750" s="34">
        <v>7</v>
      </c>
      <c r="H750" s="34">
        <v>1</v>
      </c>
      <c r="I750" s="35">
        <v>92</v>
      </c>
      <c r="J750" s="33">
        <v>1</v>
      </c>
      <c r="K750" s="34">
        <v>0</v>
      </c>
      <c r="L750" s="34">
        <v>1</v>
      </c>
    </row>
    <row r="751" spans="1:12" s="97" customFormat="1" ht="15.75" customHeight="1">
      <c r="A751" s="32">
        <v>23</v>
      </c>
      <c r="B751" s="33">
        <v>9</v>
      </c>
      <c r="C751" s="34">
        <v>5</v>
      </c>
      <c r="D751" s="34">
        <v>4</v>
      </c>
      <c r="E751" s="35">
        <v>58</v>
      </c>
      <c r="F751" s="33">
        <v>8</v>
      </c>
      <c r="G751" s="34">
        <v>5</v>
      </c>
      <c r="H751" s="34">
        <v>3</v>
      </c>
      <c r="I751" s="35">
        <v>93</v>
      </c>
      <c r="J751" s="33">
        <v>0</v>
      </c>
      <c r="K751" s="34">
        <v>0</v>
      </c>
      <c r="L751" s="34">
        <v>0</v>
      </c>
    </row>
    <row r="752" spans="1:12" s="97" customFormat="1" ht="18" customHeight="1">
      <c r="A752" s="40">
        <v>24</v>
      </c>
      <c r="B752" s="44">
        <v>7</v>
      </c>
      <c r="C752" s="42">
        <v>5</v>
      </c>
      <c r="D752" s="42">
        <v>2</v>
      </c>
      <c r="E752" s="43">
        <v>59</v>
      </c>
      <c r="F752" s="44">
        <v>11</v>
      </c>
      <c r="G752" s="42">
        <v>4</v>
      </c>
      <c r="H752" s="42">
        <v>7</v>
      </c>
      <c r="I752" s="43">
        <v>94</v>
      </c>
      <c r="J752" s="44">
        <v>0</v>
      </c>
      <c r="K752" s="42">
        <v>0</v>
      </c>
      <c r="L752" s="42">
        <v>0</v>
      </c>
    </row>
    <row r="753" spans="1:13" s="31" customFormat="1" ht="25.5" customHeight="1">
      <c r="A753" s="23" t="s">
        <v>32</v>
      </c>
      <c r="B753" s="24">
        <v>98</v>
      </c>
      <c r="C753" s="24">
        <v>50</v>
      </c>
      <c r="D753" s="24">
        <v>48</v>
      </c>
      <c r="E753" s="25" t="s">
        <v>33</v>
      </c>
      <c r="F753" s="24">
        <v>35</v>
      </c>
      <c r="G753" s="24">
        <v>21</v>
      </c>
      <c r="H753" s="24">
        <v>14</v>
      </c>
      <c r="I753" s="64" t="s">
        <v>34</v>
      </c>
      <c r="J753" s="24">
        <v>0</v>
      </c>
      <c r="K753" s="24">
        <v>0</v>
      </c>
      <c r="L753" s="24">
        <v>0</v>
      </c>
    </row>
    <row r="754" spans="1:13" s="97" customFormat="1" ht="15.75" customHeight="1">
      <c r="A754" s="32">
        <v>25</v>
      </c>
      <c r="B754" s="33">
        <v>15</v>
      </c>
      <c r="C754" s="34">
        <v>8</v>
      </c>
      <c r="D754" s="34">
        <v>7</v>
      </c>
      <c r="E754" s="35">
        <v>60</v>
      </c>
      <c r="F754" s="33">
        <v>5</v>
      </c>
      <c r="G754" s="34">
        <v>2</v>
      </c>
      <c r="H754" s="34">
        <v>3</v>
      </c>
      <c r="I754" s="35">
        <v>95</v>
      </c>
      <c r="J754" s="33">
        <v>0</v>
      </c>
      <c r="K754" s="34">
        <v>0</v>
      </c>
      <c r="L754" s="34">
        <v>0</v>
      </c>
    </row>
    <row r="755" spans="1:13" s="97" customFormat="1" ht="15.75" customHeight="1">
      <c r="A755" s="32">
        <v>26</v>
      </c>
      <c r="B755" s="33">
        <v>24</v>
      </c>
      <c r="C755" s="34">
        <v>15</v>
      </c>
      <c r="D755" s="34">
        <v>9</v>
      </c>
      <c r="E755" s="35">
        <v>61</v>
      </c>
      <c r="F755" s="33">
        <v>10</v>
      </c>
      <c r="G755" s="34">
        <v>8</v>
      </c>
      <c r="H755" s="34">
        <v>2</v>
      </c>
      <c r="I755" s="35">
        <v>96</v>
      </c>
      <c r="J755" s="33">
        <v>0</v>
      </c>
      <c r="K755" s="34">
        <v>0</v>
      </c>
      <c r="L755" s="34">
        <v>0</v>
      </c>
    </row>
    <row r="756" spans="1:13" s="97" customFormat="1" ht="15.75" customHeight="1">
      <c r="A756" s="32">
        <v>27</v>
      </c>
      <c r="B756" s="33">
        <v>21</v>
      </c>
      <c r="C756" s="34">
        <v>7</v>
      </c>
      <c r="D756" s="34">
        <v>14</v>
      </c>
      <c r="E756" s="35">
        <v>62</v>
      </c>
      <c r="F756" s="33">
        <v>11</v>
      </c>
      <c r="G756" s="34">
        <v>7</v>
      </c>
      <c r="H756" s="34">
        <v>4</v>
      </c>
      <c r="I756" s="35">
        <v>97</v>
      </c>
      <c r="J756" s="33">
        <v>0</v>
      </c>
      <c r="K756" s="34">
        <v>0</v>
      </c>
      <c r="L756" s="34">
        <v>0</v>
      </c>
    </row>
    <row r="757" spans="1:13" s="97" customFormat="1" ht="15.75" customHeight="1">
      <c r="A757" s="32">
        <v>28</v>
      </c>
      <c r="B757" s="33">
        <v>21</v>
      </c>
      <c r="C757" s="34">
        <v>10</v>
      </c>
      <c r="D757" s="34">
        <v>11</v>
      </c>
      <c r="E757" s="35">
        <v>63</v>
      </c>
      <c r="F757" s="33">
        <v>9</v>
      </c>
      <c r="G757" s="34">
        <v>4</v>
      </c>
      <c r="H757" s="34">
        <v>5</v>
      </c>
      <c r="I757" s="35">
        <v>98</v>
      </c>
      <c r="J757" s="33">
        <v>0</v>
      </c>
      <c r="K757" s="34">
        <v>0</v>
      </c>
      <c r="L757" s="34">
        <v>0</v>
      </c>
    </row>
    <row r="758" spans="1:13" s="97" customFormat="1" ht="18" customHeight="1">
      <c r="A758" s="40">
        <v>29</v>
      </c>
      <c r="B758" s="44">
        <v>17</v>
      </c>
      <c r="C758" s="42">
        <v>10</v>
      </c>
      <c r="D758" s="42">
        <v>7</v>
      </c>
      <c r="E758" s="43">
        <v>64</v>
      </c>
      <c r="F758" s="44">
        <v>0</v>
      </c>
      <c r="G758" s="42">
        <v>0</v>
      </c>
      <c r="H758" s="42">
        <v>0</v>
      </c>
      <c r="I758" s="35">
        <v>99</v>
      </c>
      <c r="J758" s="33">
        <v>0</v>
      </c>
      <c r="K758" s="34">
        <v>0</v>
      </c>
      <c r="L758" s="34">
        <v>0</v>
      </c>
    </row>
    <row r="759" spans="1:13" s="31" customFormat="1" ht="25.5" customHeight="1">
      <c r="A759" s="23" t="s">
        <v>35</v>
      </c>
      <c r="B759" s="24">
        <v>89</v>
      </c>
      <c r="C759" s="24">
        <v>45</v>
      </c>
      <c r="D759" s="24">
        <v>44</v>
      </c>
      <c r="E759" s="25" t="s">
        <v>36</v>
      </c>
      <c r="F759" s="24">
        <v>47</v>
      </c>
      <c r="G759" s="24">
        <v>24</v>
      </c>
      <c r="H759" s="24">
        <v>23</v>
      </c>
      <c r="I759" s="68">
        <v>100</v>
      </c>
      <c r="J759" s="69">
        <v>0</v>
      </c>
      <c r="K759" s="70">
        <v>0</v>
      </c>
      <c r="L759" s="70">
        <v>0</v>
      </c>
    </row>
    <row r="760" spans="1:13" s="97" customFormat="1" ht="15.75" customHeight="1">
      <c r="A760" s="32">
        <v>30</v>
      </c>
      <c r="B760" s="33">
        <v>22</v>
      </c>
      <c r="C760" s="34">
        <v>11</v>
      </c>
      <c r="D760" s="34">
        <v>11</v>
      </c>
      <c r="E760" s="35">
        <v>65</v>
      </c>
      <c r="F760" s="33">
        <v>6</v>
      </c>
      <c r="G760" s="34">
        <v>5</v>
      </c>
      <c r="H760" s="34">
        <v>1</v>
      </c>
      <c r="I760" s="35">
        <v>101</v>
      </c>
      <c r="J760" s="33">
        <v>0</v>
      </c>
      <c r="K760" s="34">
        <v>0</v>
      </c>
      <c r="L760" s="34">
        <v>0</v>
      </c>
    </row>
    <row r="761" spans="1:13" s="97" customFormat="1" ht="15.75" customHeight="1">
      <c r="A761" s="32">
        <v>31</v>
      </c>
      <c r="B761" s="33">
        <v>18</v>
      </c>
      <c r="C761" s="34">
        <v>9</v>
      </c>
      <c r="D761" s="34">
        <v>9</v>
      </c>
      <c r="E761" s="35">
        <v>66</v>
      </c>
      <c r="F761" s="33">
        <v>7</v>
      </c>
      <c r="G761" s="34">
        <v>2</v>
      </c>
      <c r="H761" s="34">
        <v>5</v>
      </c>
      <c r="I761" s="35">
        <v>102</v>
      </c>
      <c r="J761" s="33">
        <v>0</v>
      </c>
      <c r="K761" s="34">
        <v>0</v>
      </c>
      <c r="L761" s="34">
        <v>0</v>
      </c>
    </row>
    <row r="762" spans="1:13" s="97" customFormat="1" ht="15.75" customHeight="1">
      <c r="A762" s="32">
        <v>32</v>
      </c>
      <c r="B762" s="33">
        <v>10</v>
      </c>
      <c r="C762" s="34">
        <v>6</v>
      </c>
      <c r="D762" s="34">
        <v>4</v>
      </c>
      <c r="E762" s="35">
        <v>67</v>
      </c>
      <c r="F762" s="33">
        <v>12</v>
      </c>
      <c r="G762" s="34">
        <v>7</v>
      </c>
      <c r="H762" s="34">
        <v>5</v>
      </c>
      <c r="I762" s="35">
        <v>103</v>
      </c>
      <c r="J762" s="33">
        <v>0</v>
      </c>
      <c r="K762" s="34">
        <v>0</v>
      </c>
      <c r="L762" s="34">
        <v>0</v>
      </c>
    </row>
    <row r="763" spans="1:13" s="97" customFormat="1" ht="15.75" customHeight="1">
      <c r="A763" s="32">
        <v>33</v>
      </c>
      <c r="B763" s="33">
        <v>17</v>
      </c>
      <c r="C763" s="34">
        <v>9</v>
      </c>
      <c r="D763" s="34">
        <v>8</v>
      </c>
      <c r="E763" s="35">
        <v>68</v>
      </c>
      <c r="F763" s="33">
        <v>12</v>
      </c>
      <c r="G763" s="34">
        <v>7</v>
      </c>
      <c r="H763" s="34">
        <v>5</v>
      </c>
      <c r="I763" s="72" t="s">
        <v>37</v>
      </c>
      <c r="J763" s="44">
        <v>0</v>
      </c>
      <c r="K763" s="42">
        <v>0</v>
      </c>
      <c r="L763" s="42">
        <v>0</v>
      </c>
    </row>
    <row r="764" spans="1:13" s="97" customFormat="1" ht="21" customHeight="1" thickBot="1">
      <c r="A764" s="74">
        <v>34</v>
      </c>
      <c r="B764" s="33">
        <v>22</v>
      </c>
      <c r="C764" s="34">
        <v>10</v>
      </c>
      <c r="D764" s="34">
        <v>12</v>
      </c>
      <c r="E764" s="35">
        <v>69</v>
      </c>
      <c r="F764" s="33">
        <v>10</v>
      </c>
      <c r="G764" s="34">
        <v>3</v>
      </c>
      <c r="H764" s="34">
        <v>7</v>
      </c>
      <c r="I764" s="75" t="s">
        <v>8</v>
      </c>
      <c r="J764" s="69">
        <v>873</v>
      </c>
      <c r="K764" s="69">
        <v>463</v>
      </c>
      <c r="L764" s="69">
        <v>410</v>
      </c>
    </row>
    <row r="765" spans="1:13" s="106" customFormat="1" ht="24" customHeight="1" thickTop="1" thickBot="1">
      <c r="A765" s="81" t="s">
        <v>38</v>
      </c>
      <c r="B765" s="82">
        <v>100</v>
      </c>
      <c r="C765" s="83">
        <v>45</v>
      </c>
      <c r="D765" s="83">
        <v>55</v>
      </c>
      <c r="E765" s="84" t="s">
        <v>39</v>
      </c>
      <c r="F765" s="83">
        <v>616</v>
      </c>
      <c r="G765" s="83">
        <v>339</v>
      </c>
      <c r="H765" s="83">
        <v>277</v>
      </c>
      <c r="I765" s="85" t="s">
        <v>40</v>
      </c>
      <c r="J765" s="83">
        <v>157</v>
      </c>
      <c r="K765" s="83">
        <v>79</v>
      </c>
      <c r="L765" s="83">
        <v>78</v>
      </c>
    </row>
    <row r="766" spans="1:13" s="13" customFormat="1" ht="24" customHeight="1" thickBot="1">
      <c r="A766" s="1"/>
      <c r="B766" s="2" t="s">
        <v>221</v>
      </c>
      <c r="C766" s="3"/>
      <c r="D766" s="4"/>
      <c r="E766" s="5"/>
      <c r="F766" s="6"/>
      <c r="G766" s="96" t="s">
        <v>238</v>
      </c>
      <c r="H766" s="6"/>
      <c r="I766" s="5"/>
      <c r="J766" s="6"/>
      <c r="K766" s="107" t="s">
        <v>179</v>
      </c>
      <c r="L766" s="9"/>
      <c r="M766" s="97" t="s">
        <v>332</v>
      </c>
    </row>
    <row r="767" spans="1:13" s="22" customFormat="1" ht="21" customHeight="1">
      <c r="A767" s="14" t="s">
        <v>4</v>
      </c>
      <c r="B767" s="15" t="s">
        <v>5</v>
      </c>
      <c r="C767" s="15" t="s">
        <v>6</v>
      </c>
      <c r="D767" s="16" t="s">
        <v>7</v>
      </c>
      <c r="E767" s="14" t="s">
        <v>4</v>
      </c>
      <c r="F767" s="15" t="s">
        <v>5</v>
      </c>
      <c r="G767" s="15" t="s">
        <v>6</v>
      </c>
      <c r="H767" s="16" t="s">
        <v>7</v>
      </c>
      <c r="I767" s="14" t="s">
        <v>4</v>
      </c>
      <c r="J767" s="15" t="s">
        <v>5</v>
      </c>
      <c r="K767" s="15" t="s">
        <v>6</v>
      </c>
      <c r="L767" s="17" t="s">
        <v>7</v>
      </c>
    </row>
    <row r="768" spans="1:13" s="31" customFormat="1" ht="25.5" customHeight="1">
      <c r="A768" s="23" t="s">
        <v>9</v>
      </c>
      <c r="B768" s="24">
        <v>83</v>
      </c>
      <c r="C768" s="24">
        <v>46</v>
      </c>
      <c r="D768" s="24">
        <v>37</v>
      </c>
      <c r="E768" s="25" t="s">
        <v>10</v>
      </c>
      <c r="F768" s="24">
        <v>135</v>
      </c>
      <c r="G768" s="24">
        <v>72</v>
      </c>
      <c r="H768" s="24">
        <v>63</v>
      </c>
      <c r="I768" s="25" t="s">
        <v>11</v>
      </c>
      <c r="J768" s="24">
        <v>109</v>
      </c>
      <c r="K768" s="24">
        <v>56</v>
      </c>
      <c r="L768" s="24">
        <v>53</v>
      </c>
    </row>
    <row r="769" spans="1:12" s="97" customFormat="1" ht="15.75" customHeight="1">
      <c r="A769" s="32">
        <v>0</v>
      </c>
      <c r="B769" s="33">
        <v>22</v>
      </c>
      <c r="C769" s="34">
        <v>15</v>
      </c>
      <c r="D769" s="34">
        <v>7</v>
      </c>
      <c r="E769" s="35">
        <v>35</v>
      </c>
      <c r="F769" s="33">
        <v>28</v>
      </c>
      <c r="G769" s="34">
        <v>16</v>
      </c>
      <c r="H769" s="34">
        <v>12</v>
      </c>
      <c r="I769" s="35">
        <v>70</v>
      </c>
      <c r="J769" s="33">
        <v>33</v>
      </c>
      <c r="K769" s="34">
        <v>16</v>
      </c>
      <c r="L769" s="34">
        <v>17</v>
      </c>
    </row>
    <row r="770" spans="1:12" s="97" customFormat="1" ht="15.75" customHeight="1">
      <c r="A770" s="32">
        <v>1</v>
      </c>
      <c r="B770" s="33">
        <v>17</v>
      </c>
      <c r="C770" s="34">
        <v>11</v>
      </c>
      <c r="D770" s="34">
        <v>6</v>
      </c>
      <c r="E770" s="35">
        <v>36</v>
      </c>
      <c r="F770" s="33">
        <v>24</v>
      </c>
      <c r="G770" s="34">
        <v>13</v>
      </c>
      <c r="H770" s="34">
        <v>11</v>
      </c>
      <c r="I770" s="35">
        <v>71</v>
      </c>
      <c r="J770" s="33">
        <v>20</v>
      </c>
      <c r="K770" s="34">
        <v>11</v>
      </c>
      <c r="L770" s="34">
        <v>9</v>
      </c>
    </row>
    <row r="771" spans="1:12" s="97" customFormat="1" ht="15.75" customHeight="1">
      <c r="A771" s="32">
        <v>2</v>
      </c>
      <c r="B771" s="33">
        <v>16</v>
      </c>
      <c r="C771" s="34">
        <v>8</v>
      </c>
      <c r="D771" s="34">
        <v>8</v>
      </c>
      <c r="E771" s="35">
        <v>37</v>
      </c>
      <c r="F771" s="33">
        <v>24</v>
      </c>
      <c r="G771" s="34">
        <v>12</v>
      </c>
      <c r="H771" s="34">
        <v>12</v>
      </c>
      <c r="I771" s="35">
        <v>72</v>
      </c>
      <c r="J771" s="33">
        <v>19</v>
      </c>
      <c r="K771" s="34">
        <v>9</v>
      </c>
      <c r="L771" s="34">
        <v>10</v>
      </c>
    </row>
    <row r="772" spans="1:12" s="97" customFormat="1" ht="15.75" customHeight="1">
      <c r="A772" s="32">
        <v>3</v>
      </c>
      <c r="B772" s="33">
        <v>18</v>
      </c>
      <c r="C772" s="34">
        <v>8</v>
      </c>
      <c r="D772" s="34">
        <v>10</v>
      </c>
      <c r="E772" s="35">
        <v>38</v>
      </c>
      <c r="F772" s="33">
        <v>25</v>
      </c>
      <c r="G772" s="34">
        <v>11</v>
      </c>
      <c r="H772" s="34">
        <v>14</v>
      </c>
      <c r="I772" s="35">
        <v>73</v>
      </c>
      <c r="J772" s="33">
        <v>18</v>
      </c>
      <c r="K772" s="34">
        <v>8</v>
      </c>
      <c r="L772" s="34">
        <v>10</v>
      </c>
    </row>
    <row r="773" spans="1:12" s="97" customFormat="1" ht="18" customHeight="1">
      <c r="A773" s="40">
        <v>4</v>
      </c>
      <c r="B773" s="41">
        <v>10</v>
      </c>
      <c r="C773" s="42">
        <v>4</v>
      </c>
      <c r="D773" s="42">
        <v>6</v>
      </c>
      <c r="E773" s="43">
        <v>39</v>
      </c>
      <c r="F773" s="44">
        <v>34</v>
      </c>
      <c r="G773" s="42">
        <v>20</v>
      </c>
      <c r="H773" s="42">
        <v>14</v>
      </c>
      <c r="I773" s="43">
        <v>74</v>
      </c>
      <c r="J773" s="44">
        <v>19</v>
      </c>
      <c r="K773" s="42">
        <v>12</v>
      </c>
      <c r="L773" s="42">
        <v>7</v>
      </c>
    </row>
    <row r="774" spans="1:12" s="31" customFormat="1" ht="25.5" customHeight="1">
      <c r="A774" s="23" t="s">
        <v>13</v>
      </c>
      <c r="B774" s="24">
        <v>60</v>
      </c>
      <c r="C774" s="24">
        <v>37</v>
      </c>
      <c r="D774" s="24">
        <v>23</v>
      </c>
      <c r="E774" s="25" t="s">
        <v>14</v>
      </c>
      <c r="F774" s="24">
        <v>116</v>
      </c>
      <c r="G774" s="24">
        <v>51</v>
      </c>
      <c r="H774" s="24">
        <v>65</v>
      </c>
      <c r="I774" s="25" t="s">
        <v>15</v>
      </c>
      <c r="J774" s="24">
        <v>77</v>
      </c>
      <c r="K774" s="24">
        <v>35</v>
      </c>
      <c r="L774" s="24">
        <v>42</v>
      </c>
    </row>
    <row r="775" spans="1:12" s="97" customFormat="1" ht="15.75" customHeight="1">
      <c r="A775" s="32">
        <v>5</v>
      </c>
      <c r="B775" s="33">
        <v>9</v>
      </c>
      <c r="C775" s="34">
        <v>6</v>
      </c>
      <c r="D775" s="34">
        <v>3</v>
      </c>
      <c r="E775" s="35">
        <v>40</v>
      </c>
      <c r="F775" s="33">
        <v>23</v>
      </c>
      <c r="G775" s="34">
        <v>13</v>
      </c>
      <c r="H775" s="34">
        <v>10</v>
      </c>
      <c r="I775" s="35">
        <v>75</v>
      </c>
      <c r="J775" s="33">
        <v>19</v>
      </c>
      <c r="K775" s="34">
        <v>9</v>
      </c>
      <c r="L775" s="34">
        <v>10</v>
      </c>
    </row>
    <row r="776" spans="1:12" s="97" customFormat="1" ht="15.75" customHeight="1">
      <c r="A776" s="32">
        <v>6</v>
      </c>
      <c r="B776" s="33">
        <v>13</v>
      </c>
      <c r="C776" s="34">
        <v>11</v>
      </c>
      <c r="D776" s="34">
        <v>2</v>
      </c>
      <c r="E776" s="35">
        <v>41</v>
      </c>
      <c r="F776" s="33">
        <v>16</v>
      </c>
      <c r="G776" s="34">
        <v>5</v>
      </c>
      <c r="H776" s="34">
        <v>11</v>
      </c>
      <c r="I776" s="35">
        <v>76</v>
      </c>
      <c r="J776" s="33">
        <v>13</v>
      </c>
      <c r="K776" s="34">
        <v>5</v>
      </c>
      <c r="L776" s="34">
        <v>8</v>
      </c>
    </row>
    <row r="777" spans="1:12" s="97" customFormat="1" ht="15.75" customHeight="1">
      <c r="A777" s="32">
        <v>7</v>
      </c>
      <c r="B777" s="33">
        <v>19</v>
      </c>
      <c r="C777" s="34">
        <v>13</v>
      </c>
      <c r="D777" s="34">
        <v>6</v>
      </c>
      <c r="E777" s="35">
        <v>42</v>
      </c>
      <c r="F777" s="33">
        <v>25</v>
      </c>
      <c r="G777" s="34">
        <v>11</v>
      </c>
      <c r="H777" s="34">
        <v>14</v>
      </c>
      <c r="I777" s="35">
        <v>77</v>
      </c>
      <c r="J777" s="33">
        <v>18</v>
      </c>
      <c r="K777" s="34">
        <v>9</v>
      </c>
      <c r="L777" s="34">
        <v>9</v>
      </c>
    </row>
    <row r="778" spans="1:12" s="97" customFormat="1" ht="15.75" customHeight="1">
      <c r="A778" s="32">
        <v>8</v>
      </c>
      <c r="B778" s="33">
        <v>8</v>
      </c>
      <c r="C778" s="34">
        <v>4</v>
      </c>
      <c r="D778" s="34">
        <v>4</v>
      </c>
      <c r="E778" s="35">
        <v>43</v>
      </c>
      <c r="F778" s="33">
        <v>25</v>
      </c>
      <c r="G778" s="34">
        <v>12</v>
      </c>
      <c r="H778" s="34">
        <v>13</v>
      </c>
      <c r="I778" s="35">
        <v>78</v>
      </c>
      <c r="J778" s="33">
        <v>14</v>
      </c>
      <c r="K778" s="34">
        <v>6</v>
      </c>
      <c r="L778" s="34">
        <v>8</v>
      </c>
    </row>
    <row r="779" spans="1:12" s="97" customFormat="1" ht="18" customHeight="1">
      <c r="A779" s="40">
        <v>9</v>
      </c>
      <c r="B779" s="44">
        <v>11</v>
      </c>
      <c r="C779" s="42">
        <v>3</v>
      </c>
      <c r="D779" s="42">
        <v>8</v>
      </c>
      <c r="E779" s="43">
        <v>44</v>
      </c>
      <c r="F779" s="44">
        <v>27</v>
      </c>
      <c r="G779" s="42">
        <v>10</v>
      </c>
      <c r="H779" s="42">
        <v>17</v>
      </c>
      <c r="I779" s="43">
        <v>79</v>
      </c>
      <c r="J779" s="44">
        <v>13</v>
      </c>
      <c r="K779" s="42">
        <v>6</v>
      </c>
      <c r="L779" s="42">
        <v>7</v>
      </c>
    </row>
    <row r="780" spans="1:12" s="31" customFormat="1" ht="25.5" customHeight="1">
      <c r="A780" s="23" t="s">
        <v>23</v>
      </c>
      <c r="B780" s="24">
        <v>67</v>
      </c>
      <c r="C780" s="24">
        <v>37</v>
      </c>
      <c r="D780" s="24">
        <v>30</v>
      </c>
      <c r="E780" s="25" t="s">
        <v>24</v>
      </c>
      <c r="F780" s="24">
        <v>165</v>
      </c>
      <c r="G780" s="24">
        <v>77</v>
      </c>
      <c r="H780" s="24">
        <v>88</v>
      </c>
      <c r="I780" s="25" t="s">
        <v>25</v>
      </c>
      <c r="J780" s="24">
        <v>71</v>
      </c>
      <c r="K780" s="24">
        <v>31</v>
      </c>
      <c r="L780" s="24">
        <v>40</v>
      </c>
    </row>
    <row r="781" spans="1:12" s="97" customFormat="1" ht="15.75" customHeight="1">
      <c r="A781" s="32">
        <v>10</v>
      </c>
      <c r="B781" s="33">
        <v>17</v>
      </c>
      <c r="C781" s="34">
        <v>6</v>
      </c>
      <c r="D781" s="34">
        <v>11</v>
      </c>
      <c r="E781" s="35">
        <v>45</v>
      </c>
      <c r="F781" s="33">
        <v>33</v>
      </c>
      <c r="G781" s="34">
        <v>18</v>
      </c>
      <c r="H781" s="34">
        <v>15</v>
      </c>
      <c r="I781" s="35">
        <v>80</v>
      </c>
      <c r="J781" s="33">
        <v>19</v>
      </c>
      <c r="K781" s="34">
        <v>10</v>
      </c>
      <c r="L781" s="34">
        <v>9</v>
      </c>
    </row>
    <row r="782" spans="1:12" s="97" customFormat="1" ht="15.75" customHeight="1">
      <c r="A782" s="32">
        <v>11</v>
      </c>
      <c r="B782" s="33">
        <v>12</v>
      </c>
      <c r="C782" s="34">
        <v>5</v>
      </c>
      <c r="D782" s="34">
        <v>7</v>
      </c>
      <c r="E782" s="35">
        <v>46</v>
      </c>
      <c r="F782" s="33">
        <v>23</v>
      </c>
      <c r="G782" s="34">
        <v>11</v>
      </c>
      <c r="H782" s="34">
        <v>12</v>
      </c>
      <c r="I782" s="35">
        <v>81</v>
      </c>
      <c r="J782" s="33">
        <v>20</v>
      </c>
      <c r="K782" s="34">
        <v>8</v>
      </c>
      <c r="L782" s="34">
        <v>12</v>
      </c>
    </row>
    <row r="783" spans="1:12" s="97" customFormat="1" ht="15.75" customHeight="1">
      <c r="A783" s="32">
        <v>12</v>
      </c>
      <c r="B783" s="33">
        <v>16</v>
      </c>
      <c r="C783" s="34">
        <v>11</v>
      </c>
      <c r="D783" s="34">
        <v>5</v>
      </c>
      <c r="E783" s="35">
        <v>47</v>
      </c>
      <c r="F783" s="33">
        <v>38</v>
      </c>
      <c r="G783" s="34">
        <v>18</v>
      </c>
      <c r="H783" s="34">
        <v>20</v>
      </c>
      <c r="I783" s="35">
        <v>82</v>
      </c>
      <c r="J783" s="33">
        <v>11</v>
      </c>
      <c r="K783" s="34">
        <v>5</v>
      </c>
      <c r="L783" s="34">
        <v>6</v>
      </c>
    </row>
    <row r="784" spans="1:12" s="97" customFormat="1" ht="15.75" customHeight="1">
      <c r="A784" s="32">
        <v>13</v>
      </c>
      <c r="B784" s="33">
        <v>12</v>
      </c>
      <c r="C784" s="34">
        <v>8</v>
      </c>
      <c r="D784" s="34">
        <v>4</v>
      </c>
      <c r="E784" s="35">
        <v>48</v>
      </c>
      <c r="F784" s="33">
        <v>30</v>
      </c>
      <c r="G784" s="34">
        <v>13</v>
      </c>
      <c r="H784" s="34">
        <v>17</v>
      </c>
      <c r="I784" s="35">
        <v>83</v>
      </c>
      <c r="J784" s="33">
        <v>9</v>
      </c>
      <c r="K784" s="34">
        <v>4</v>
      </c>
      <c r="L784" s="34">
        <v>5</v>
      </c>
    </row>
    <row r="785" spans="1:12" s="97" customFormat="1" ht="18" customHeight="1">
      <c r="A785" s="40">
        <v>14</v>
      </c>
      <c r="B785" s="44">
        <v>10</v>
      </c>
      <c r="C785" s="42">
        <v>7</v>
      </c>
      <c r="D785" s="42">
        <v>3</v>
      </c>
      <c r="E785" s="43">
        <v>49</v>
      </c>
      <c r="F785" s="44">
        <v>41</v>
      </c>
      <c r="G785" s="42">
        <v>17</v>
      </c>
      <c r="H785" s="42">
        <v>24</v>
      </c>
      <c r="I785" s="43">
        <v>84</v>
      </c>
      <c r="J785" s="44">
        <v>12</v>
      </c>
      <c r="K785" s="42">
        <v>4</v>
      </c>
      <c r="L785" s="42">
        <v>8</v>
      </c>
    </row>
    <row r="786" spans="1:12" s="31" customFormat="1" ht="25.5" customHeight="1">
      <c r="A786" s="23" t="s">
        <v>26</v>
      </c>
      <c r="B786" s="24">
        <v>114</v>
      </c>
      <c r="C786" s="24">
        <v>60</v>
      </c>
      <c r="D786" s="24">
        <v>54</v>
      </c>
      <c r="E786" s="25" t="s">
        <v>27</v>
      </c>
      <c r="F786" s="24">
        <v>133</v>
      </c>
      <c r="G786" s="24">
        <v>64</v>
      </c>
      <c r="H786" s="24">
        <v>69</v>
      </c>
      <c r="I786" s="25" t="s">
        <v>28</v>
      </c>
      <c r="J786" s="24">
        <v>35</v>
      </c>
      <c r="K786" s="24">
        <v>11</v>
      </c>
      <c r="L786" s="24">
        <v>24</v>
      </c>
    </row>
    <row r="787" spans="1:12" s="97" customFormat="1" ht="15.75" customHeight="1">
      <c r="A787" s="32">
        <v>15</v>
      </c>
      <c r="B787" s="33">
        <v>26</v>
      </c>
      <c r="C787" s="34">
        <v>15</v>
      </c>
      <c r="D787" s="34">
        <v>11</v>
      </c>
      <c r="E787" s="35">
        <v>50</v>
      </c>
      <c r="F787" s="33">
        <v>32</v>
      </c>
      <c r="G787" s="34">
        <v>13</v>
      </c>
      <c r="H787" s="34">
        <v>19</v>
      </c>
      <c r="I787" s="35">
        <v>85</v>
      </c>
      <c r="J787" s="33">
        <v>9</v>
      </c>
      <c r="K787" s="34">
        <v>4</v>
      </c>
      <c r="L787" s="34">
        <v>5</v>
      </c>
    </row>
    <row r="788" spans="1:12" s="97" customFormat="1" ht="15.75" customHeight="1">
      <c r="A788" s="32">
        <v>16</v>
      </c>
      <c r="B788" s="33">
        <v>22</v>
      </c>
      <c r="C788" s="34">
        <v>11</v>
      </c>
      <c r="D788" s="34">
        <v>11</v>
      </c>
      <c r="E788" s="35">
        <v>51</v>
      </c>
      <c r="F788" s="33">
        <v>28</v>
      </c>
      <c r="G788" s="34">
        <v>14</v>
      </c>
      <c r="H788" s="34">
        <v>14</v>
      </c>
      <c r="I788" s="35">
        <v>86</v>
      </c>
      <c r="J788" s="33">
        <v>7</v>
      </c>
      <c r="K788" s="34">
        <v>4</v>
      </c>
      <c r="L788" s="34">
        <v>3</v>
      </c>
    </row>
    <row r="789" spans="1:12" s="97" customFormat="1" ht="15.75" customHeight="1">
      <c r="A789" s="32">
        <v>17</v>
      </c>
      <c r="B789" s="33">
        <v>17</v>
      </c>
      <c r="C789" s="34">
        <v>6</v>
      </c>
      <c r="D789" s="34">
        <v>11</v>
      </c>
      <c r="E789" s="35">
        <v>52</v>
      </c>
      <c r="F789" s="33">
        <v>30</v>
      </c>
      <c r="G789" s="34">
        <v>17</v>
      </c>
      <c r="H789" s="34">
        <v>13</v>
      </c>
      <c r="I789" s="35">
        <v>87</v>
      </c>
      <c r="J789" s="33">
        <v>3</v>
      </c>
      <c r="K789" s="34">
        <v>0</v>
      </c>
      <c r="L789" s="34">
        <v>3</v>
      </c>
    </row>
    <row r="790" spans="1:12" s="97" customFormat="1" ht="15.75" customHeight="1">
      <c r="A790" s="32">
        <v>18</v>
      </c>
      <c r="B790" s="33">
        <v>25</v>
      </c>
      <c r="C790" s="34">
        <v>16</v>
      </c>
      <c r="D790" s="34">
        <v>9</v>
      </c>
      <c r="E790" s="35">
        <v>53</v>
      </c>
      <c r="F790" s="33">
        <v>26</v>
      </c>
      <c r="G790" s="34">
        <v>11</v>
      </c>
      <c r="H790" s="34">
        <v>15</v>
      </c>
      <c r="I790" s="35">
        <v>88</v>
      </c>
      <c r="J790" s="33">
        <v>8</v>
      </c>
      <c r="K790" s="34">
        <v>1</v>
      </c>
      <c r="L790" s="34">
        <v>7</v>
      </c>
    </row>
    <row r="791" spans="1:12" s="97" customFormat="1" ht="18" customHeight="1">
      <c r="A791" s="40">
        <v>19</v>
      </c>
      <c r="B791" s="44">
        <v>24</v>
      </c>
      <c r="C791" s="42">
        <v>12</v>
      </c>
      <c r="D791" s="42">
        <v>12</v>
      </c>
      <c r="E791" s="43">
        <v>54</v>
      </c>
      <c r="F791" s="44">
        <v>17</v>
      </c>
      <c r="G791" s="42">
        <v>9</v>
      </c>
      <c r="H791" s="42">
        <v>8</v>
      </c>
      <c r="I791" s="43">
        <v>89</v>
      </c>
      <c r="J791" s="44">
        <v>8</v>
      </c>
      <c r="K791" s="42">
        <v>2</v>
      </c>
      <c r="L791" s="42">
        <v>6</v>
      </c>
    </row>
    <row r="792" spans="1:12" s="31" customFormat="1" ht="25.5" customHeight="1">
      <c r="A792" s="23" t="s">
        <v>29</v>
      </c>
      <c r="B792" s="24">
        <v>80</v>
      </c>
      <c r="C792" s="24">
        <v>43</v>
      </c>
      <c r="D792" s="24">
        <v>37</v>
      </c>
      <c r="E792" s="25" t="s">
        <v>30</v>
      </c>
      <c r="F792" s="24">
        <v>132</v>
      </c>
      <c r="G792" s="24">
        <v>72</v>
      </c>
      <c r="H792" s="24">
        <v>60</v>
      </c>
      <c r="I792" s="25" t="s">
        <v>31</v>
      </c>
      <c r="J792" s="24">
        <v>24</v>
      </c>
      <c r="K792" s="24">
        <v>10</v>
      </c>
      <c r="L792" s="24">
        <v>14</v>
      </c>
    </row>
    <row r="793" spans="1:12" s="97" customFormat="1" ht="15.75" customHeight="1">
      <c r="A793" s="32">
        <v>20</v>
      </c>
      <c r="B793" s="33">
        <v>14</v>
      </c>
      <c r="C793" s="34">
        <v>10</v>
      </c>
      <c r="D793" s="34">
        <v>4</v>
      </c>
      <c r="E793" s="35">
        <v>55</v>
      </c>
      <c r="F793" s="33">
        <v>28</v>
      </c>
      <c r="G793" s="34">
        <v>18</v>
      </c>
      <c r="H793" s="34">
        <v>10</v>
      </c>
      <c r="I793" s="35">
        <v>90</v>
      </c>
      <c r="J793" s="33">
        <v>4</v>
      </c>
      <c r="K793" s="34">
        <v>4</v>
      </c>
      <c r="L793" s="34">
        <v>0</v>
      </c>
    </row>
    <row r="794" spans="1:12" s="97" customFormat="1" ht="15.75" customHeight="1">
      <c r="A794" s="32">
        <v>21</v>
      </c>
      <c r="B794" s="33">
        <v>18</v>
      </c>
      <c r="C794" s="34">
        <v>9</v>
      </c>
      <c r="D794" s="34">
        <v>9</v>
      </c>
      <c r="E794" s="35">
        <v>56</v>
      </c>
      <c r="F794" s="33">
        <v>23</v>
      </c>
      <c r="G794" s="34">
        <v>13</v>
      </c>
      <c r="H794" s="34">
        <v>10</v>
      </c>
      <c r="I794" s="35">
        <v>91</v>
      </c>
      <c r="J794" s="33">
        <v>7</v>
      </c>
      <c r="K794" s="34">
        <v>2</v>
      </c>
      <c r="L794" s="34">
        <v>5</v>
      </c>
    </row>
    <row r="795" spans="1:12" s="97" customFormat="1" ht="15.75" customHeight="1">
      <c r="A795" s="32">
        <v>22</v>
      </c>
      <c r="B795" s="33">
        <v>17</v>
      </c>
      <c r="C795" s="34">
        <v>8</v>
      </c>
      <c r="D795" s="34">
        <v>9</v>
      </c>
      <c r="E795" s="35">
        <v>57</v>
      </c>
      <c r="F795" s="33">
        <v>22</v>
      </c>
      <c r="G795" s="34">
        <v>10</v>
      </c>
      <c r="H795" s="34">
        <v>12</v>
      </c>
      <c r="I795" s="35">
        <v>92</v>
      </c>
      <c r="J795" s="33">
        <v>5</v>
      </c>
      <c r="K795" s="34">
        <v>1</v>
      </c>
      <c r="L795" s="34">
        <v>4</v>
      </c>
    </row>
    <row r="796" spans="1:12" s="97" customFormat="1" ht="15.75" customHeight="1">
      <c r="A796" s="32">
        <v>23</v>
      </c>
      <c r="B796" s="33">
        <v>19</v>
      </c>
      <c r="C796" s="34">
        <v>12</v>
      </c>
      <c r="D796" s="34">
        <v>7</v>
      </c>
      <c r="E796" s="35">
        <v>58</v>
      </c>
      <c r="F796" s="33">
        <v>35</v>
      </c>
      <c r="G796" s="34">
        <v>18</v>
      </c>
      <c r="H796" s="34">
        <v>17</v>
      </c>
      <c r="I796" s="35">
        <v>93</v>
      </c>
      <c r="J796" s="33">
        <v>4</v>
      </c>
      <c r="K796" s="34">
        <v>1</v>
      </c>
      <c r="L796" s="34">
        <v>3</v>
      </c>
    </row>
    <row r="797" spans="1:12" s="97" customFormat="1" ht="18" customHeight="1">
      <c r="A797" s="40">
        <v>24</v>
      </c>
      <c r="B797" s="44">
        <v>12</v>
      </c>
      <c r="C797" s="42">
        <v>4</v>
      </c>
      <c r="D797" s="42">
        <v>8</v>
      </c>
      <c r="E797" s="43">
        <v>59</v>
      </c>
      <c r="F797" s="44">
        <v>24</v>
      </c>
      <c r="G797" s="42">
        <v>13</v>
      </c>
      <c r="H797" s="42">
        <v>11</v>
      </c>
      <c r="I797" s="43">
        <v>94</v>
      </c>
      <c r="J797" s="44">
        <v>4</v>
      </c>
      <c r="K797" s="42">
        <v>2</v>
      </c>
      <c r="L797" s="42">
        <v>2</v>
      </c>
    </row>
    <row r="798" spans="1:12" s="31" customFormat="1" ht="25.5" customHeight="1">
      <c r="A798" s="23" t="s">
        <v>32</v>
      </c>
      <c r="B798" s="24">
        <v>103</v>
      </c>
      <c r="C798" s="24">
        <v>56</v>
      </c>
      <c r="D798" s="24">
        <v>47</v>
      </c>
      <c r="E798" s="25" t="s">
        <v>33</v>
      </c>
      <c r="F798" s="24">
        <v>109</v>
      </c>
      <c r="G798" s="24">
        <v>53</v>
      </c>
      <c r="H798" s="24">
        <v>56</v>
      </c>
      <c r="I798" s="64" t="s">
        <v>34</v>
      </c>
      <c r="J798" s="24">
        <v>5</v>
      </c>
      <c r="K798" s="24">
        <v>1</v>
      </c>
      <c r="L798" s="24">
        <v>4</v>
      </c>
    </row>
    <row r="799" spans="1:12" s="97" customFormat="1" ht="15.75" customHeight="1">
      <c r="A799" s="32">
        <v>25</v>
      </c>
      <c r="B799" s="33">
        <v>17</v>
      </c>
      <c r="C799" s="34">
        <v>7</v>
      </c>
      <c r="D799" s="34">
        <v>10</v>
      </c>
      <c r="E799" s="35">
        <v>60</v>
      </c>
      <c r="F799" s="33">
        <v>26</v>
      </c>
      <c r="G799" s="34">
        <v>14</v>
      </c>
      <c r="H799" s="34">
        <v>12</v>
      </c>
      <c r="I799" s="35">
        <v>95</v>
      </c>
      <c r="J799" s="33">
        <v>1</v>
      </c>
      <c r="K799" s="34">
        <v>0</v>
      </c>
      <c r="L799" s="34">
        <v>1</v>
      </c>
    </row>
    <row r="800" spans="1:12" s="97" customFormat="1" ht="15.75" customHeight="1">
      <c r="A800" s="32">
        <v>26</v>
      </c>
      <c r="B800" s="33">
        <v>19</v>
      </c>
      <c r="C800" s="34">
        <v>9</v>
      </c>
      <c r="D800" s="34">
        <v>10</v>
      </c>
      <c r="E800" s="35">
        <v>61</v>
      </c>
      <c r="F800" s="33">
        <v>25</v>
      </c>
      <c r="G800" s="34">
        <v>14</v>
      </c>
      <c r="H800" s="34">
        <v>11</v>
      </c>
      <c r="I800" s="35">
        <v>96</v>
      </c>
      <c r="J800" s="33">
        <v>2</v>
      </c>
      <c r="K800" s="34">
        <v>1</v>
      </c>
      <c r="L800" s="34">
        <v>1</v>
      </c>
    </row>
    <row r="801" spans="1:13" s="97" customFormat="1" ht="15.75" customHeight="1">
      <c r="A801" s="32">
        <v>27</v>
      </c>
      <c r="B801" s="33">
        <v>23</v>
      </c>
      <c r="C801" s="34">
        <v>16</v>
      </c>
      <c r="D801" s="34">
        <v>7</v>
      </c>
      <c r="E801" s="35">
        <v>62</v>
      </c>
      <c r="F801" s="33">
        <v>17</v>
      </c>
      <c r="G801" s="34">
        <v>8</v>
      </c>
      <c r="H801" s="34">
        <v>9</v>
      </c>
      <c r="I801" s="35">
        <v>97</v>
      </c>
      <c r="J801" s="33">
        <v>1</v>
      </c>
      <c r="K801" s="34">
        <v>0</v>
      </c>
      <c r="L801" s="34">
        <v>1</v>
      </c>
    </row>
    <row r="802" spans="1:13" s="97" customFormat="1" ht="15.75" customHeight="1">
      <c r="A802" s="32">
        <v>28</v>
      </c>
      <c r="B802" s="33">
        <v>19</v>
      </c>
      <c r="C802" s="34">
        <v>9</v>
      </c>
      <c r="D802" s="34">
        <v>10</v>
      </c>
      <c r="E802" s="35">
        <v>63</v>
      </c>
      <c r="F802" s="33">
        <v>21</v>
      </c>
      <c r="G802" s="34">
        <v>10</v>
      </c>
      <c r="H802" s="34">
        <v>11</v>
      </c>
      <c r="I802" s="35">
        <v>98</v>
      </c>
      <c r="J802" s="33">
        <v>0</v>
      </c>
      <c r="K802" s="34">
        <v>0</v>
      </c>
      <c r="L802" s="34">
        <v>0</v>
      </c>
    </row>
    <row r="803" spans="1:13" s="97" customFormat="1" ht="18" customHeight="1">
      <c r="A803" s="40">
        <v>29</v>
      </c>
      <c r="B803" s="44">
        <v>25</v>
      </c>
      <c r="C803" s="42">
        <v>15</v>
      </c>
      <c r="D803" s="42">
        <v>10</v>
      </c>
      <c r="E803" s="43">
        <v>64</v>
      </c>
      <c r="F803" s="44">
        <v>20</v>
      </c>
      <c r="G803" s="42">
        <v>7</v>
      </c>
      <c r="H803" s="42">
        <v>13</v>
      </c>
      <c r="I803" s="35">
        <v>99</v>
      </c>
      <c r="J803" s="33">
        <v>1</v>
      </c>
      <c r="K803" s="34">
        <v>0</v>
      </c>
      <c r="L803" s="34">
        <v>1</v>
      </c>
    </row>
    <row r="804" spans="1:13" s="31" customFormat="1" ht="25.5" customHeight="1">
      <c r="A804" s="23" t="s">
        <v>35</v>
      </c>
      <c r="B804" s="24">
        <v>136</v>
      </c>
      <c r="C804" s="24">
        <v>75</v>
      </c>
      <c r="D804" s="24">
        <v>61</v>
      </c>
      <c r="E804" s="25" t="s">
        <v>36</v>
      </c>
      <c r="F804" s="24">
        <v>123</v>
      </c>
      <c r="G804" s="24">
        <v>61</v>
      </c>
      <c r="H804" s="24">
        <v>62</v>
      </c>
      <c r="I804" s="68">
        <v>100</v>
      </c>
      <c r="J804" s="69">
        <v>0</v>
      </c>
      <c r="K804" s="70">
        <v>0</v>
      </c>
      <c r="L804" s="70">
        <v>0</v>
      </c>
    </row>
    <row r="805" spans="1:13" s="97" customFormat="1" ht="15.75" customHeight="1">
      <c r="A805" s="32">
        <v>30</v>
      </c>
      <c r="B805" s="33">
        <v>23</v>
      </c>
      <c r="C805" s="34">
        <v>12</v>
      </c>
      <c r="D805" s="34">
        <v>11</v>
      </c>
      <c r="E805" s="35">
        <v>65</v>
      </c>
      <c r="F805" s="33">
        <v>20</v>
      </c>
      <c r="G805" s="34">
        <v>10</v>
      </c>
      <c r="H805" s="34">
        <v>10</v>
      </c>
      <c r="I805" s="35">
        <v>101</v>
      </c>
      <c r="J805" s="33">
        <v>0</v>
      </c>
      <c r="K805" s="34">
        <v>0</v>
      </c>
      <c r="L805" s="34">
        <v>0</v>
      </c>
    </row>
    <row r="806" spans="1:13" s="97" customFormat="1" ht="15.75" customHeight="1">
      <c r="A806" s="32">
        <v>31</v>
      </c>
      <c r="B806" s="33">
        <v>28</v>
      </c>
      <c r="C806" s="34">
        <v>15</v>
      </c>
      <c r="D806" s="34">
        <v>13</v>
      </c>
      <c r="E806" s="35">
        <v>66</v>
      </c>
      <c r="F806" s="33">
        <v>21</v>
      </c>
      <c r="G806" s="34">
        <v>11</v>
      </c>
      <c r="H806" s="34">
        <v>10</v>
      </c>
      <c r="I806" s="35">
        <v>102</v>
      </c>
      <c r="J806" s="33">
        <v>0</v>
      </c>
      <c r="K806" s="34">
        <v>0</v>
      </c>
      <c r="L806" s="34">
        <v>0</v>
      </c>
    </row>
    <row r="807" spans="1:13" s="97" customFormat="1" ht="15.75" customHeight="1">
      <c r="A807" s="32">
        <v>32</v>
      </c>
      <c r="B807" s="33">
        <v>32</v>
      </c>
      <c r="C807" s="34">
        <v>18</v>
      </c>
      <c r="D807" s="34">
        <v>14</v>
      </c>
      <c r="E807" s="35">
        <v>67</v>
      </c>
      <c r="F807" s="33">
        <v>28</v>
      </c>
      <c r="G807" s="34">
        <v>15</v>
      </c>
      <c r="H807" s="34">
        <v>13</v>
      </c>
      <c r="I807" s="35">
        <v>103</v>
      </c>
      <c r="J807" s="33">
        <v>0</v>
      </c>
      <c r="K807" s="34">
        <v>0</v>
      </c>
      <c r="L807" s="34">
        <v>0</v>
      </c>
    </row>
    <row r="808" spans="1:13" s="97" customFormat="1" ht="15.75" customHeight="1">
      <c r="A808" s="32">
        <v>33</v>
      </c>
      <c r="B808" s="33">
        <v>26</v>
      </c>
      <c r="C808" s="34">
        <v>13</v>
      </c>
      <c r="D808" s="34">
        <v>13</v>
      </c>
      <c r="E808" s="35">
        <v>68</v>
      </c>
      <c r="F808" s="33">
        <v>28</v>
      </c>
      <c r="G808" s="34">
        <v>13</v>
      </c>
      <c r="H808" s="34">
        <v>15</v>
      </c>
      <c r="I808" s="72" t="s">
        <v>37</v>
      </c>
      <c r="J808" s="44">
        <v>0</v>
      </c>
      <c r="K808" s="42">
        <v>0</v>
      </c>
      <c r="L808" s="42">
        <v>0</v>
      </c>
    </row>
    <row r="809" spans="1:13" s="97" customFormat="1" ht="21" customHeight="1" thickBot="1">
      <c r="A809" s="74">
        <v>34</v>
      </c>
      <c r="B809" s="33">
        <v>27</v>
      </c>
      <c r="C809" s="34">
        <v>17</v>
      </c>
      <c r="D809" s="34">
        <v>10</v>
      </c>
      <c r="E809" s="35">
        <v>69</v>
      </c>
      <c r="F809" s="33">
        <v>26</v>
      </c>
      <c r="G809" s="34">
        <v>12</v>
      </c>
      <c r="H809" s="34">
        <v>14</v>
      </c>
      <c r="I809" s="75" t="s">
        <v>8</v>
      </c>
      <c r="J809" s="69">
        <v>1877</v>
      </c>
      <c r="K809" s="69">
        <v>948</v>
      </c>
      <c r="L809" s="69">
        <v>929</v>
      </c>
    </row>
    <row r="810" spans="1:13" s="106" customFormat="1" ht="24" customHeight="1" thickTop="1" thickBot="1">
      <c r="A810" s="81" t="s">
        <v>38</v>
      </c>
      <c r="B810" s="82">
        <v>210</v>
      </c>
      <c r="C810" s="83">
        <v>120</v>
      </c>
      <c r="D810" s="83">
        <v>90</v>
      </c>
      <c r="E810" s="84" t="s">
        <v>39</v>
      </c>
      <c r="F810" s="83">
        <v>1223</v>
      </c>
      <c r="G810" s="83">
        <v>623</v>
      </c>
      <c r="H810" s="83">
        <v>600</v>
      </c>
      <c r="I810" s="85" t="s">
        <v>40</v>
      </c>
      <c r="J810" s="83">
        <v>444</v>
      </c>
      <c r="K810" s="83">
        <v>205</v>
      </c>
      <c r="L810" s="83">
        <v>239</v>
      </c>
    </row>
    <row r="811" spans="1:13" s="13" customFormat="1" ht="24" customHeight="1" thickBot="1">
      <c r="A811" s="1"/>
      <c r="B811" s="2" t="s">
        <v>221</v>
      </c>
      <c r="C811" s="3"/>
      <c r="D811" s="4"/>
      <c r="E811" s="5"/>
      <c r="F811" s="6"/>
      <c r="G811" s="96" t="s">
        <v>238</v>
      </c>
      <c r="H811" s="6"/>
      <c r="I811" s="5"/>
      <c r="J811" s="6"/>
      <c r="K811" s="107" t="s">
        <v>180</v>
      </c>
      <c r="L811" s="9"/>
      <c r="M811" s="97" t="s">
        <v>333</v>
      </c>
    </row>
    <row r="812" spans="1:13" s="22" customFormat="1" ht="21" customHeight="1">
      <c r="A812" s="14" t="s">
        <v>4</v>
      </c>
      <c r="B812" s="15" t="s">
        <v>5</v>
      </c>
      <c r="C812" s="15" t="s">
        <v>6</v>
      </c>
      <c r="D812" s="16" t="s">
        <v>7</v>
      </c>
      <c r="E812" s="14" t="s">
        <v>4</v>
      </c>
      <c r="F812" s="15" t="s">
        <v>5</v>
      </c>
      <c r="G812" s="15" t="s">
        <v>6</v>
      </c>
      <c r="H812" s="16" t="s">
        <v>7</v>
      </c>
      <c r="I812" s="14" t="s">
        <v>4</v>
      </c>
      <c r="J812" s="15" t="s">
        <v>5</v>
      </c>
      <c r="K812" s="15" t="s">
        <v>6</v>
      </c>
      <c r="L812" s="17" t="s">
        <v>7</v>
      </c>
    </row>
    <row r="813" spans="1:13" s="31" customFormat="1" ht="25.5" customHeight="1">
      <c r="A813" s="23" t="s">
        <v>9</v>
      </c>
      <c r="B813" s="24">
        <v>363</v>
      </c>
      <c r="C813" s="24">
        <v>204</v>
      </c>
      <c r="D813" s="24">
        <v>159</v>
      </c>
      <c r="E813" s="25" t="s">
        <v>10</v>
      </c>
      <c r="F813" s="24">
        <v>521</v>
      </c>
      <c r="G813" s="24">
        <v>280</v>
      </c>
      <c r="H813" s="24">
        <v>241</v>
      </c>
      <c r="I813" s="25" t="s">
        <v>11</v>
      </c>
      <c r="J813" s="24">
        <v>335</v>
      </c>
      <c r="K813" s="24">
        <v>138</v>
      </c>
      <c r="L813" s="24">
        <v>197</v>
      </c>
    </row>
    <row r="814" spans="1:13" s="97" customFormat="1" ht="15.75" customHeight="1">
      <c r="A814" s="32">
        <v>0</v>
      </c>
      <c r="B814" s="33">
        <v>74</v>
      </c>
      <c r="C814" s="34">
        <v>39</v>
      </c>
      <c r="D814" s="34">
        <v>35</v>
      </c>
      <c r="E814" s="35">
        <v>35</v>
      </c>
      <c r="F814" s="33">
        <v>119</v>
      </c>
      <c r="G814" s="34">
        <v>60</v>
      </c>
      <c r="H814" s="34">
        <v>59</v>
      </c>
      <c r="I814" s="35">
        <v>70</v>
      </c>
      <c r="J814" s="33">
        <v>82</v>
      </c>
      <c r="K814" s="34">
        <v>34</v>
      </c>
      <c r="L814" s="34">
        <v>48</v>
      </c>
    </row>
    <row r="815" spans="1:13" s="97" customFormat="1" ht="15.75" customHeight="1">
      <c r="A815" s="32">
        <v>1</v>
      </c>
      <c r="B815" s="33">
        <v>84</v>
      </c>
      <c r="C815" s="34">
        <v>50</v>
      </c>
      <c r="D815" s="34">
        <v>34</v>
      </c>
      <c r="E815" s="35">
        <v>36</v>
      </c>
      <c r="F815" s="33">
        <v>106</v>
      </c>
      <c r="G815" s="34">
        <v>67</v>
      </c>
      <c r="H815" s="34">
        <v>39</v>
      </c>
      <c r="I815" s="35">
        <v>71</v>
      </c>
      <c r="J815" s="33">
        <v>52</v>
      </c>
      <c r="K815" s="34">
        <v>18</v>
      </c>
      <c r="L815" s="34">
        <v>34</v>
      </c>
    </row>
    <row r="816" spans="1:13" s="97" customFormat="1" ht="15.75" customHeight="1">
      <c r="A816" s="32">
        <v>2</v>
      </c>
      <c r="B816" s="33">
        <v>73</v>
      </c>
      <c r="C816" s="34">
        <v>39</v>
      </c>
      <c r="D816" s="34">
        <v>34</v>
      </c>
      <c r="E816" s="35">
        <v>37</v>
      </c>
      <c r="F816" s="33">
        <v>101</v>
      </c>
      <c r="G816" s="34">
        <v>58</v>
      </c>
      <c r="H816" s="34">
        <v>43</v>
      </c>
      <c r="I816" s="35">
        <v>72</v>
      </c>
      <c r="J816" s="33">
        <v>54</v>
      </c>
      <c r="K816" s="34">
        <v>22</v>
      </c>
      <c r="L816" s="34">
        <v>32</v>
      </c>
    </row>
    <row r="817" spans="1:12" s="97" customFormat="1" ht="15.75" customHeight="1">
      <c r="A817" s="32">
        <v>3</v>
      </c>
      <c r="B817" s="33">
        <v>71</v>
      </c>
      <c r="C817" s="34">
        <v>38</v>
      </c>
      <c r="D817" s="34">
        <v>33</v>
      </c>
      <c r="E817" s="35">
        <v>38</v>
      </c>
      <c r="F817" s="33">
        <v>99</v>
      </c>
      <c r="G817" s="34">
        <v>48</v>
      </c>
      <c r="H817" s="34">
        <v>51</v>
      </c>
      <c r="I817" s="35">
        <v>73</v>
      </c>
      <c r="J817" s="33">
        <v>76</v>
      </c>
      <c r="K817" s="34">
        <v>37</v>
      </c>
      <c r="L817" s="34">
        <v>39</v>
      </c>
    </row>
    <row r="818" spans="1:12" s="97" customFormat="1" ht="18" customHeight="1">
      <c r="A818" s="40">
        <v>4</v>
      </c>
      <c r="B818" s="41">
        <v>61</v>
      </c>
      <c r="C818" s="42">
        <v>38</v>
      </c>
      <c r="D818" s="42">
        <v>23</v>
      </c>
      <c r="E818" s="43">
        <v>39</v>
      </c>
      <c r="F818" s="44">
        <v>96</v>
      </c>
      <c r="G818" s="42">
        <v>47</v>
      </c>
      <c r="H818" s="42">
        <v>49</v>
      </c>
      <c r="I818" s="43">
        <v>74</v>
      </c>
      <c r="J818" s="44">
        <v>71</v>
      </c>
      <c r="K818" s="42">
        <v>27</v>
      </c>
      <c r="L818" s="42">
        <v>44</v>
      </c>
    </row>
    <row r="819" spans="1:12" s="31" customFormat="1" ht="25.5" customHeight="1">
      <c r="A819" s="23" t="s">
        <v>13</v>
      </c>
      <c r="B819" s="24">
        <v>344</v>
      </c>
      <c r="C819" s="24">
        <v>177</v>
      </c>
      <c r="D819" s="24">
        <v>167</v>
      </c>
      <c r="E819" s="25" t="s">
        <v>14</v>
      </c>
      <c r="F819" s="24">
        <v>525</v>
      </c>
      <c r="G819" s="24">
        <v>265</v>
      </c>
      <c r="H819" s="24">
        <v>260</v>
      </c>
      <c r="I819" s="25" t="s">
        <v>15</v>
      </c>
      <c r="J819" s="24">
        <v>321</v>
      </c>
      <c r="K819" s="24">
        <v>140</v>
      </c>
      <c r="L819" s="24">
        <v>181</v>
      </c>
    </row>
    <row r="820" spans="1:12" s="97" customFormat="1" ht="15.75" customHeight="1">
      <c r="A820" s="32">
        <v>5</v>
      </c>
      <c r="B820" s="33">
        <v>80</v>
      </c>
      <c r="C820" s="34">
        <v>38</v>
      </c>
      <c r="D820" s="34">
        <v>42</v>
      </c>
      <c r="E820" s="35">
        <v>40</v>
      </c>
      <c r="F820" s="33">
        <v>85</v>
      </c>
      <c r="G820" s="34">
        <v>40</v>
      </c>
      <c r="H820" s="34">
        <v>45</v>
      </c>
      <c r="I820" s="35">
        <v>75</v>
      </c>
      <c r="J820" s="33">
        <v>88</v>
      </c>
      <c r="K820" s="34">
        <v>42</v>
      </c>
      <c r="L820" s="34">
        <v>46</v>
      </c>
    </row>
    <row r="821" spans="1:12" s="97" customFormat="1" ht="15.75" customHeight="1">
      <c r="A821" s="32">
        <v>6</v>
      </c>
      <c r="B821" s="33">
        <v>75</v>
      </c>
      <c r="C821" s="34">
        <v>37</v>
      </c>
      <c r="D821" s="34">
        <v>38</v>
      </c>
      <c r="E821" s="35">
        <v>41</v>
      </c>
      <c r="F821" s="33">
        <v>110</v>
      </c>
      <c r="G821" s="34">
        <v>52</v>
      </c>
      <c r="H821" s="34">
        <v>58</v>
      </c>
      <c r="I821" s="35">
        <v>76</v>
      </c>
      <c r="J821" s="33">
        <v>62</v>
      </c>
      <c r="K821" s="34">
        <v>20</v>
      </c>
      <c r="L821" s="34">
        <v>42</v>
      </c>
    </row>
    <row r="822" spans="1:12" s="97" customFormat="1" ht="15.75" customHeight="1">
      <c r="A822" s="32">
        <v>7</v>
      </c>
      <c r="B822" s="33">
        <v>53</v>
      </c>
      <c r="C822" s="34">
        <v>31</v>
      </c>
      <c r="D822" s="34">
        <v>22</v>
      </c>
      <c r="E822" s="35">
        <v>42</v>
      </c>
      <c r="F822" s="33">
        <v>87</v>
      </c>
      <c r="G822" s="34">
        <v>49</v>
      </c>
      <c r="H822" s="34">
        <v>38</v>
      </c>
      <c r="I822" s="35">
        <v>77</v>
      </c>
      <c r="J822" s="33">
        <v>74</v>
      </c>
      <c r="K822" s="34">
        <v>37</v>
      </c>
      <c r="L822" s="34">
        <v>37</v>
      </c>
    </row>
    <row r="823" spans="1:12" s="97" customFormat="1" ht="15.75" customHeight="1">
      <c r="A823" s="32">
        <v>8</v>
      </c>
      <c r="B823" s="33">
        <v>65</v>
      </c>
      <c r="C823" s="34">
        <v>31</v>
      </c>
      <c r="D823" s="34">
        <v>34</v>
      </c>
      <c r="E823" s="35">
        <v>43</v>
      </c>
      <c r="F823" s="33">
        <v>125</v>
      </c>
      <c r="G823" s="34">
        <v>62</v>
      </c>
      <c r="H823" s="34">
        <v>63</v>
      </c>
      <c r="I823" s="35">
        <v>78</v>
      </c>
      <c r="J823" s="33">
        <v>44</v>
      </c>
      <c r="K823" s="34">
        <v>17</v>
      </c>
      <c r="L823" s="34">
        <v>27</v>
      </c>
    </row>
    <row r="824" spans="1:12" s="97" customFormat="1" ht="18" customHeight="1">
      <c r="A824" s="40">
        <v>9</v>
      </c>
      <c r="B824" s="44">
        <v>71</v>
      </c>
      <c r="C824" s="42">
        <v>40</v>
      </c>
      <c r="D824" s="42">
        <v>31</v>
      </c>
      <c r="E824" s="43">
        <v>44</v>
      </c>
      <c r="F824" s="44">
        <v>118</v>
      </c>
      <c r="G824" s="42">
        <v>62</v>
      </c>
      <c r="H824" s="42">
        <v>56</v>
      </c>
      <c r="I824" s="43">
        <v>79</v>
      </c>
      <c r="J824" s="44">
        <v>53</v>
      </c>
      <c r="K824" s="42">
        <v>24</v>
      </c>
      <c r="L824" s="42">
        <v>29</v>
      </c>
    </row>
    <row r="825" spans="1:12" s="31" customFormat="1" ht="25.5" customHeight="1">
      <c r="A825" s="23" t="s">
        <v>23</v>
      </c>
      <c r="B825" s="24">
        <v>316</v>
      </c>
      <c r="C825" s="24">
        <v>164</v>
      </c>
      <c r="D825" s="24">
        <v>152</v>
      </c>
      <c r="E825" s="25" t="s">
        <v>24</v>
      </c>
      <c r="F825" s="24">
        <v>574</v>
      </c>
      <c r="G825" s="24">
        <v>295</v>
      </c>
      <c r="H825" s="24">
        <v>279</v>
      </c>
      <c r="I825" s="25" t="s">
        <v>25</v>
      </c>
      <c r="J825" s="24">
        <v>304</v>
      </c>
      <c r="K825" s="24">
        <v>141</v>
      </c>
      <c r="L825" s="24">
        <v>163</v>
      </c>
    </row>
    <row r="826" spans="1:12" s="97" customFormat="1" ht="15.75" customHeight="1">
      <c r="A826" s="32">
        <v>10</v>
      </c>
      <c r="B826" s="33">
        <v>68</v>
      </c>
      <c r="C826" s="34">
        <v>34</v>
      </c>
      <c r="D826" s="34">
        <v>34</v>
      </c>
      <c r="E826" s="35">
        <v>45</v>
      </c>
      <c r="F826" s="33">
        <v>130</v>
      </c>
      <c r="G826" s="34">
        <v>57</v>
      </c>
      <c r="H826" s="34">
        <v>73</v>
      </c>
      <c r="I826" s="35">
        <v>80</v>
      </c>
      <c r="J826" s="33">
        <v>74</v>
      </c>
      <c r="K826" s="34">
        <v>35</v>
      </c>
      <c r="L826" s="34">
        <v>39</v>
      </c>
    </row>
    <row r="827" spans="1:12" s="97" customFormat="1" ht="15.75" customHeight="1">
      <c r="A827" s="32">
        <v>11</v>
      </c>
      <c r="B827" s="33">
        <v>57</v>
      </c>
      <c r="C827" s="34">
        <v>27</v>
      </c>
      <c r="D827" s="34">
        <v>30</v>
      </c>
      <c r="E827" s="35">
        <v>46</v>
      </c>
      <c r="F827" s="33">
        <v>108</v>
      </c>
      <c r="G827" s="34">
        <v>61</v>
      </c>
      <c r="H827" s="34">
        <v>47</v>
      </c>
      <c r="I827" s="35">
        <v>81</v>
      </c>
      <c r="J827" s="33">
        <v>69</v>
      </c>
      <c r="K827" s="34">
        <v>35</v>
      </c>
      <c r="L827" s="34">
        <v>34</v>
      </c>
    </row>
    <row r="828" spans="1:12" s="97" customFormat="1" ht="15.75" customHeight="1">
      <c r="A828" s="32">
        <v>12</v>
      </c>
      <c r="B828" s="33">
        <v>65</v>
      </c>
      <c r="C828" s="34">
        <v>37</v>
      </c>
      <c r="D828" s="34">
        <v>28</v>
      </c>
      <c r="E828" s="35">
        <v>47</v>
      </c>
      <c r="F828" s="33">
        <v>127</v>
      </c>
      <c r="G828" s="34">
        <v>66</v>
      </c>
      <c r="H828" s="34">
        <v>61</v>
      </c>
      <c r="I828" s="35">
        <v>82</v>
      </c>
      <c r="J828" s="33">
        <v>57</v>
      </c>
      <c r="K828" s="34">
        <v>25</v>
      </c>
      <c r="L828" s="34">
        <v>32</v>
      </c>
    </row>
    <row r="829" spans="1:12" s="97" customFormat="1" ht="15.75" customHeight="1">
      <c r="A829" s="32">
        <v>13</v>
      </c>
      <c r="B829" s="33">
        <v>64</v>
      </c>
      <c r="C829" s="34">
        <v>34</v>
      </c>
      <c r="D829" s="34">
        <v>30</v>
      </c>
      <c r="E829" s="35">
        <v>48</v>
      </c>
      <c r="F829" s="33">
        <v>112</v>
      </c>
      <c r="G829" s="34">
        <v>55</v>
      </c>
      <c r="H829" s="34">
        <v>57</v>
      </c>
      <c r="I829" s="35">
        <v>83</v>
      </c>
      <c r="J829" s="33">
        <v>57</v>
      </c>
      <c r="K829" s="34">
        <v>31</v>
      </c>
      <c r="L829" s="34">
        <v>26</v>
      </c>
    </row>
    <row r="830" spans="1:12" s="97" customFormat="1" ht="18" customHeight="1">
      <c r="A830" s="40">
        <v>14</v>
      </c>
      <c r="B830" s="44">
        <v>62</v>
      </c>
      <c r="C830" s="42">
        <v>32</v>
      </c>
      <c r="D830" s="42">
        <v>30</v>
      </c>
      <c r="E830" s="43">
        <v>49</v>
      </c>
      <c r="F830" s="44">
        <v>97</v>
      </c>
      <c r="G830" s="42">
        <v>56</v>
      </c>
      <c r="H830" s="42">
        <v>41</v>
      </c>
      <c r="I830" s="43">
        <v>84</v>
      </c>
      <c r="J830" s="44">
        <v>47</v>
      </c>
      <c r="K830" s="42">
        <v>15</v>
      </c>
      <c r="L830" s="42">
        <v>32</v>
      </c>
    </row>
    <row r="831" spans="1:12" s="31" customFormat="1" ht="25.5" customHeight="1">
      <c r="A831" s="23" t="s">
        <v>26</v>
      </c>
      <c r="B831" s="24">
        <v>369</v>
      </c>
      <c r="C831" s="24">
        <v>189</v>
      </c>
      <c r="D831" s="24">
        <v>180</v>
      </c>
      <c r="E831" s="25" t="s">
        <v>27</v>
      </c>
      <c r="F831" s="24">
        <v>475</v>
      </c>
      <c r="G831" s="24">
        <v>252</v>
      </c>
      <c r="H831" s="24">
        <v>223</v>
      </c>
      <c r="I831" s="25" t="s">
        <v>28</v>
      </c>
      <c r="J831" s="24">
        <v>134</v>
      </c>
      <c r="K831" s="24">
        <v>47</v>
      </c>
      <c r="L831" s="24">
        <v>87</v>
      </c>
    </row>
    <row r="832" spans="1:12" s="97" customFormat="1" ht="15.75" customHeight="1">
      <c r="A832" s="32">
        <v>15</v>
      </c>
      <c r="B832" s="33">
        <v>87</v>
      </c>
      <c r="C832" s="34">
        <v>40</v>
      </c>
      <c r="D832" s="34">
        <v>47</v>
      </c>
      <c r="E832" s="35">
        <v>50</v>
      </c>
      <c r="F832" s="33">
        <v>102</v>
      </c>
      <c r="G832" s="34">
        <v>60</v>
      </c>
      <c r="H832" s="34">
        <v>42</v>
      </c>
      <c r="I832" s="35">
        <v>85</v>
      </c>
      <c r="J832" s="33">
        <v>36</v>
      </c>
      <c r="K832" s="34">
        <v>14</v>
      </c>
      <c r="L832" s="34">
        <v>22</v>
      </c>
    </row>
    <row r="833" spans="1:12" s="97" customFormat="1" ht="15.75" customHeight="1">
      <c r="A833" s="32">
        <v>16</v>
      </c>
      <c r="B833" s="33">
        <v>68</v>
      </c>
      <c r="C833" s="34">
        <v>34</v>
      </c>
      <c r="D833" s="34">
        <v>34</v>
      </c>
      <c r="E833" s="35">
        <v>51</v>
      </c>
      <c r="F833" s="33">
        <v>95</v>
      </c>
      <c r="G833" s="34">
        <v>46</v>
      </c>
      <c r="H833" s="34">
        <v>49</v>
      </c>
      <c r="I833" s="35">
        <v>86</v>
      </c>
      <c r="J833" s="33">
        <v>32</v>
      </c>
      <c r="K833" s="34">
        <v>11</v>
      </c>
      <c r="L833" s="34">
        <v>21</v>
      </c>
    </row>
    <row r="834" spans="1:12" s="97" customFormat="1" ht="15.75" customHeight="1">
      <c r="A834" s="32">
        <v>17</v>
      </c>
      <c r="B834" s="33">
        <v>76</v>
      </c>
      <c r="C834" s="34">
        <v>45</v>
      </c>
      <c r="D834" s="34">
        <v>31</v>
      </c>
      <c r="E834" s="35">
        <v>52</v>
      </c>
      <c r="F834" s="33">
        <v>80</v>
      </c>
      <c r="G834" s="34">
        <v>38</v>
      </c>
      <c r="H834" s="34">
        <v>42</v>
      </c>
      <c r="I834" s="35">
        <v>87</v>
      </c>
      <c r="J834" s="33">
        <v>24</v>
      </c>
      <c r="K834" s="34">
        <v>9</v>
      </c>
      <c r="L834" s="34">
        <v>15</v>
      </c>
    </row>
    <row r="835" spans="1:12" s="97" customFormat="1" ht="15.75" customHeight="1">
      <c r="A835" s="32">
        <v>18</v>
      </c>
      <c r="B835" s="33">
        <v>67</v>
      </c>
      <c r="C835" s="34">
        <v>32</v>
      </c>
      <c r="D835" s="34">
        <v>35</v>
      </c>
      <c r="E835" s="35">
        <v>53</v>
      </c>
      <c r="F835" s="33">
        <v>90</v>
      </c>
      <c r="G835" s="34">
        <v>45</v>
      </c>
      <c r="H835" s="34">
        <v>45</v>
      </c>
      <c r="I835" s="35">
        <v>88</v>
      </c>
      <c r="J835" s="33">
        <v>26</v>
      </c>
      <c r="K835" s="34">
        <v>7</v>
      </c>
      <c r="L835" s="34">
        <v>19</v>
      </c>
    </row>
    <row r="836" spans="1:12" s="97" customFormat="1" ht="18" customHeight="1">
      <c r="A836" s="40">
        <v>19</v>
      </c>
      <c r="B836" s="44">
        <v>71</v>
      </c>
      <c r="C836" s="42">
        <v>38</v>
      </c>
      <c r="D836" s="42">
        <v>33</v>
      </c>
      <c r="E836" s="43">
        <v>54</v>
      </c>
      <c r="F836" s="44">
        <v>108</v>
      </c>
      <c r="G836" s="42">
        <v>63</v>
      </c>
      <c r="H836" s="42">
        <v>45</v>
      </c>
      <c r="I836" s="43">
        <v>89</v>
      </c>
      <c r="J836" s="44">
        <v>16</v>
      </c>
      <c r="K836" s="42">
        <v>6</v>
      </c>
      <c r="L836" s="42">
        <v>10</v>
      </c>
    </row>
    <row r="837" spans="1:12" s="31" customFormat="1" ht="25.5" customHeight="1">
      <c r="A837" s="23" t="s">
        <v>29</v>
      </c>
      <c r="B837" s="24">
        <v>286</v>
      </c>
      <c r="C837" s="24">
        <v>158</v>
      </c>
      <c r="D837" s="24">
        <v>128</v>
      </c>
      <c r="E837" s="25" t="s">
        <v>30</v>
      </c>
      <c r="F837" s="24">
        <v>432</v>
      </c>
      <c r="G837" s="24">
        <v>218</v>
      </c>
      <c r="H837" s="24">
        <v>214</v>
      </c>
      <c r="I837" s="25" t="s">
        <v>31</v>
      </c>
      <c r="J837" s="24">
        <v>53</v>
      </c>
      <c r="K837" s="24">
        <v>13</v>
      </c>
      <c r="L837" s="24">
        <v>40</v>
      </c>
    </row>
    <row r="838" spans="1:12" s="97" customFormat="1" ht="15.75" customHeight="1">
      <c r="A838" s="32">
        <v>20</v>
      </c>
      <c r="B838" s="33">
        <v>66</v>
      </c>
      <c r="C838" s="34">
        <v>35</v>
      </c>
      <c r="D838" s="34">
        <v>31</v>
      </c>
      <c r="E838" s="35">
        <v>55</v>
      </c>
      <c r="F838" s="33">
        <v>83</v>
      </c>
      <c r="G838" s="34">
        <v>40</v>
      </c>
      <c r="H838" s="34">
        <v>43</v>
      </c>
      <c r="I838" s="35">
        <v>90</v>
      </c>
      <c r="J838" s="33">
        <v>20</v>
      </c>
      <c r="K838" s="34">
        <v>5</v>
      </c>
      <c r="L838" s="34">
        <v>15</v>
      </c>
    </row>
    <row r="839" spans="1:12" s="97" customFormat="1" ht="15.75" customHeight="1">
      <c r="A839" s="32">
        <v>21</v>
      </c>
      <c r="B839" s="33">
        <v>53</v>
      </c>
      <c r="C839" s="34">
        <v>25</v>
      </c>
      <c r="D839" s="34">
        <v>28</v>
      </c>
      <c r="E839" s="35">
        <v>56</v>
      </c>
      <c r="F839" s="33">
        <v>89</v>
      </c>
      <c r="G839" s="34">
        <v>46</v>
      </c>
      <c r="H839" s="34">
        <v>43</v>
      </c>
      <c r="I839" s="35">
        <v>91</v>
      </c>
      <c r="J839" s="33">
        <v>12</v>
      </c>
      <c r="K839" s="34">
        <v>1</v>
      </c>
      <c r="L839" s="34">
        <v>11</v>
      </c>
    </row>
    <row r="840" spans="1:12" s="97" customFormat="1" ht="15.75" customHeight="1">
      <c r="A840" s="32">
        <v>22</v>
      </c>
      <c r="B840" s="33">
        <v>52</v>
      </c>
      <c r="C840" s="34">
        <v>38</v>
      </c>
      <c r="D840" s="34">
        <v>14</v>
      </c>
      <c r="E840" s="35">
        <v>57</v>
      </c>
      <c r="F840" s="33">
        <v>79</v>
      </c>
      <c r="G840" s="34">
        <v>43</v>
      </c>
      <c r="H840" s="34">
        <v>36</v>
      </c>
      <c r="I840" s="35">
        <v>92</v>
      </c>
      <c r="J840" s="33">
        <v>11</v>
      </c>
      <c r="K840" s="34">
        <v>4</v>
      </c>
      <c r="L840" s="34">
        <v>7</v>
      </c>
    </row>
    <row r="841" spans="1:12" s="97" customFormat="1" ht="15.75" customHeight="1">
      <c r="A841" s="32">
        <v>23</v>
      </c>
      <c r="B841" s="33">
        <v>55</v>
      </c>
      <c r="C841" s="34">
        <v>32</v>
      </c>
      <c r="D841" s="34">
        <v>23</v>
      </c>
      <c r="E841" s="35">
        <v>58</v>
      </c>
      <c r="F841" s="33">
        <v>93</v>
      </c>
      <c r="G841" s="34">
        <v>42</v>
      </c>
      <c r="H841" s="34">
        <v>51</v>
      </c>
      <c r="I841" s="35">
        <v>93</v>
      </c>
      <c r="J841" s="33">
        <v>5</v>
      </c>
      <c r="K841" s="34">
        <v>2</v>
      </c>
      <c r="L841" s="34">
        <v>3</v>
      </c>
    </row>
    <row r="842" spans="1:12" s="97" customFormat="1" ht="18" customHeight="1">
      <c r="A842" s="40">
        <v>24</v>
      </c>
      <c r="B842" s="44">
        <v>60</v>
      </c>
      <c r="C842" s="42">
        <v>28</v>
      </c>
      <c r="D842" s="42">
        <v>32</v>
      </c>
      <c r="E842" s="43">
        <v>59</v>
      </c>
      <c r="F842" s="44">
        <v>88</v>
      </c>
      <c r="G842" s="42">
        <v>47</v>
      </c>
      <c r="H842" s="42">
        <v>41</v>
      </c>
      <c r="I842" s="43">
        <v>94</v>
      </c>
      <c r="J842" s="44">
        <v>5</v>
      </c>
      <c r="K842" s="42">
        <v>1</v>
      </c>
      <c r="L842" s="42">
        <v>4</v>
      </c>
    </row>
    <row r="843" spans="1:12" s="31" customFormat="1" ht="25.5" customHeight="1">
      <c r="A843" s="23" t="s">
        <v>32</v>
      </c>
      <c r="B843" s="24">
        <v>402</v>
      </c>
      <c r="C843" s="24">
        <v>200</v>
      </c>
      <c r="D843" s="24">
        <v>202</v>
      </c>
      <c r="E843" s="25" t="s">
        <v>33</v>
      </c>
      <c r="F843" s="24">
        <v>364</v>
      </c>
      <c r="G843" s="24">
        <v>179</v>
      </c>
      <c r="H843" s="24">
        <v>185</v>
      </c>
      <c r="I843" s="64" t="s">
        <v>34</v>
      </c>
      <c r="J843" s="24">
        <v>8</v>
      </c>
      <c r="K843" s="24">
        <v>2</v>
      </c>
      <c r="L843" s="24">
        <v>6</v>
      </c>
    </row>
    <row r="844" spans="1:12" s="97" customFormat="1" ht="15.75" customHeight="1">
      <c r="A844" s="32">
        <v>25</v>
      </c>
      <c r="B844" s="33">
        <v>59</v>
      </c>
      <c r="C844" s="34">
        <v>29</v>
      </c>
      <c r="D844" s="34">
        <v>30</v>
      </c>
      <c r="E844" s="35">
        <v>60</v>
      </c>
      <c r="F844" s="33">
        <v>86</v>
      </c>
      <c r="G844" s="34">
        <v>37</v>
      </c>
      <c r="H844" s="34">
        <v>49</v>
      </c>
      <c r="I844" s="35">
        <v>95</v>
      </c>
      <c r="J844" s="33">
        <v>2</v>
      </c>
      <c r="K844" s="34">
        <v>0</v>
      </c>
      <c r="L844" s="34">
        <v>2</v>
      </c>
    </row>
    <row r="845" spans="1:12" s="97" customFormat="1" ht="15.75" customHeight="1">
      <c r="A845" s="32">
        <v>26</v>
      </c>
      <c r="B845" s="33">
        <v>62</v>
      </c>
      <c r="C845" s="34">
        <v>31</v>
      </c>
      <c r="D845" s="34">
        <v>31</v>
      </c>
      <c r="E845" s="35">
        <v>61</v>
      </c>
      <c r="F845" s="33">
        <v>80</v>
      </c>
      <c r="G845" s="34">
        <v>48</v>
      </c>
      <c r="H845" s="34">
        <v>32</v>
      </c>
      <c r="I845" s="35">
        <v>96</v>
      </c>
      <c r="J845" s="33">
        <v>2</v>
      </c>
      <c r="K845" s="34">
        <v>1</v>
      </c>
      <c r="L845" s="34">
        <v>1</v>
      </c>
    </row>
    <row r="846" spans="1:12" s="97" customFormat="1" ht="15.75" customHeight="1">
      <c r="A846" s="32">
        <v>27</v>
      </c>
      <c r="B846" s="33">
        <v>79</v>
      </c>
      <c r="C846" s="34">
        <v>42</v>
      </c>
      <c r="D846" s="34">
        <v>37</v>
      </c>
      <c r="E846" s="35">
        <v>62</v>
      </c>
      <c r="F846" s="33">
        <v>71</v>
      </c>
      <c r="G846" s="34">
        <v>35</v>
      </c>
      <c r="H846" s="34">
        <v>36</v>
      </c>
      <c r="I846" s="35">
        <v>97</v>
      </c>
      <c r="J846" s="33">
        <v>1</v>
      </c>
      <c r="K846" s="34">
        <v>0</v>
      </c>
      <c r="L846" s="34">
        <v>1</v>
      </c>
    </row>
    <row r="847" spans="1:12" s="97" customFormat="1" ht="15.75" customHeight="1">
      <c r="A847" s="32">
        <v>28</v>
      </c>
      <c r="B847" s="33">
        <v>89</v>
      </c>
      <c r="C847" s="34">
        <v>40</v>
      </c>
      <c r="D847" s="34">
        <v>49</v>
      </c>
      <c r="E847" s="35">
        <v>63</v>
      </c>
      <c r="F847" s="33">
        <v>60</v>
      </c>
      <c r="G847" s="34">
        <v>30</v>
      </c>
      <c r="H847" s="34">
        <v>30</v>
      </c>
      <c r="I847" s="35">
        <v>98</v>
      </c>
      <c r="J847" s="33">
        <v>2</v>
      </c>
      <c r="K847" s="34">
        <v>1</v>
      </c>
      <c r="L847" s="34">
        <v>1</v>
      </c>
    </row>
    <row r="848" spans="1:12" s="97" customFormat="1" ht="18" customHeight="1">
      <c r="A848" s="40">
        <v>29</v>
      </c>
      <c r="B848" s="44">
        <v>113</v>
      </c>
      <c r="C848" s="42">
        <v>58</v>
      </c>
      <c r="D848" s="42">
        <v>55</v>
      </c>
      <c r="E848" s="43">
        <v>64</v>
      </c>
      <c r="F848" s="44">
        <v>67</v>
      </c>
      <c r="G848" s="42">
        <v>29</v>
      </c>
      <c r="H848" s="42">
        <v>38</v>
      </c>
      <c r="I848" s="35">
        <v>99</v>
      </c>
      <c r="J848" s="33">
        <v>0</v>
      </c>
      <c r="K848" s="34">
        <v>0</v>
      </c>
      <c r="L848" s="34">
        <v>0</v>
      </c>
    </row>
    <row r="849" spans="1:13" s="31" customFormat="1" ht="25.5" customHeight="1">
      <c r="A849" s="23" t="s">
        <v>35</v>
      </c>
      <c r="B849" s="24">
        <v>487</v>
      </c>
      <c r="C849" s="24">
        <v>242</v>
      </c>
      <c r="D849" s="24">
        <v>245</v>
      </c>
      <c r="E849" s="25" t="s">
        <v>36</v>
      </c>
      <c r="F849" s="24">
        <v>412</v>
      </c>
      <c r="G849" s="24">
        <v>211</v>
      </c>
      <c r="H849" s="24">
        <v>201</v>
      </c>
      <c r="I849" s="68">
        <v>100</v>
      </c>
      <c r="J849" s="69">
        <v>0</v>
      </c>
      <c r="K849" s="70">
        <v>0</v>
      </c>
      <c r="L849" s="70">
        <v>0</v>
      </c>
    </row>
    <row r="850" spans="1:13" s="97" customFormat="1" ht="15.75" customHeight="1">
      <c r="A850" s="32">
        <v>30</v>
      </c>
      <c r="B850" s="33">
        <v>92</v>
      </c>
      <c r="C850" s="34">
        <v>41</v>
      </c>
      <c r="D850" s="34">
        <v>51</v>
      </c>
      <c r="E850" s="35">
        <v>65</v>
      </c>
      <c r="F850" s="33">
        <v>83</v>
      </c>
      <c r="G850" s="34">
        <v>43</v>
      </c>
      <c r="H850" s="34">
        <v>40</v>
      </c>
      <c r="I850" s="35">
        <v>101</v>
      </c>
      <c r="J850" s="33">
        <v>1</v>
      </c>
      <c r="K850" s="34">
        <v>0</v>
      </c>
      <c r="L850" s="34">
        <v>1</v>
      </c>
    </row>
    <row r="851" spans="1:13" s="97" customFormat="1" ht="15.75" customHeight="1">
      <c r="A851" s="32">
        <v>31</v>
      </c>
      <c r="B851" s="33">
        <v>94</v>
      </c>
      <c r="C851" s="34">
        <v>47</v>
      </c>
      <c r="D851" s="34">
        <v>47</v>
      </c>
      <c r="E851" s="35">
        <v>66</v>
      </c>
      <c r="F851" s="33">
        <v>72</v>
      </c>
      <c r="G851" s="34">
        <v>35</v>
      </c>
      <c r="H851" s="34">
        <v>37</v>
      </c>
      <c r="I851" s="35">
        <v>102</v>
      </c>
      <c r="J851" s="33">
        <v>0</v>
      </c>
      <c r="K851" s="34">
        <v>0</v>
      </c>
      <c r="L851" s="34">
        <v>0</v>
      </c>
    </row>
    <row r="852" spans="1:13" s="97" customFormat="1" ht="15.75" customHeight="1">
      <c r="A852" s="32">
        <v>32</v>
      </c>
      <c r="B852" s="33">
        <v>96</v>
      </c>
      <c r="C852" s="34">
        <v>50</v>
      </c>
      <c r="D852" s="34">
        <v>46</v>
      </c>
      <c r="E852" s="35">
        <v>67</v>
      </c>
      <c r="F852" s="33">
        <v>90</v>
      </c>
      <c r="G852" s="34">
        <v>47</v>
      </c>
      <c r="H852" s="34">
        <v>43</v>
      </c>
      <c r="I852" s="35">
        <v>103</v>
      </c>
      <c r="J852" s="33">
        <v>0</v>
      </c>
      <c r="K852" s="34">
        <v>0</v>
      </c>
      <c r="L852" s="34">
        <v>0</v>
      </c>
    </row>
    <row r="853" spans="1:13" s="97" customFormat="1" ht="15.75" customHeight="1">
      <c r="A853" s="32">
        <v>33</v>
      </c>
      <c r="B853" s="33">
        <v>111</v>
      </c>
      <c r="C853" s="34">
        <v>61</v>
      </c>
      <c r="D853" s="34">
        <v>50</v>
      </c>
      <c r="E853" s="35">
        <v>68</v>
      </c>
      <c r="F853" s="33">
        <v>75</v>
      </c>
      <c r="G853" s="34">
        <v>37</v>
      </c>
      <c r="H853" s="34">
        <v>38</v>
      </c>
      <c r="I853" s="72" t="s">
        <v>37</v>
      </c>
      <c r="J853" s="44">
        <v>0</v>
      </c>
      <c r="K853" s="42">
        <v>0</v>
      </c>
      <c r="L853" s="42">
        <v>0</v>
      </c>
    </row>
    <row r="854" spans="1:13" s="97" customFormat="1" ht="21" customHeight="1" thickBot="1">
      <c r="A854" s="74">
        <v>34</v>
      </c>
      <c r="B854" s="33">
        <v>94</v>
      </c>
      <c r="C854" s="34">
        <v>43</v>
      </c>
      <c r="D854" s="34">
        <v>51</v>
      </c>
      <c r="E854" s="35">
        <v>69</v>
      </c>
      <c r="F854" s="33">
        <v>92</v>
      </c>
      <c r="G854" s="34">
        <v>49</v>
      </c>
      <c r="H854" s="34">
        <v>43</v>
      </c>
      <c r="I854" s="75" t="s">
        <v>8</v>
      </c>
      <c r="J854" s="69">
        <v>7025</v>
      </c>
      <c r="K854" s="69">
        <v>3515</v>
      </c>
      <c r="L854" s="69">
        <v>3510</v>
      </c>
    </row>
    <row r="855" spans="1:13" s="106" customFormat="1" ht="24" customHeight="1" thickTop="1" thickBot="1">
      <c r="A855" s="81" t="s">
        <v>38</v>
      </c>
      <c r="B855" s="82">
        <v>1023</v>
      </c>
      <c r="C855" s="83">
        <v>545</v>
      </c>
      <c r="D855" s="83">
        <v>478</v>
      </c>
      <c r="E855" s="84" t="s">
        <v>39</v>
      </c>
      <c r="F855" s="83">
        <v>4435</v>
      </c>
      <c r="G855" s="83">
        <v>2278</v>
      </c>
      <c r="H855" s="83">
        <v>2157</v>
      </c>
      <c r="I855" s="85" t="s">
        <v>40</v>
      </c>
      <c r="J855" s="83">
        <v>1567</v>
      </c>
      <c r="K855" s="83">
        <v>692</v>
      </c>
      <c r="L855" s="83">
        <v>875</v>
      </c>
    </row>
    <row r="856" spans="1:13" s="13" customFormat="1" ht="24" customHeight="1" thickBot="1">
      <c r="A856" s="1"/>
      <c r="B856" s="2" t="s">
        <v>221</v>
      </c>
      <c r="C856" s="3"/>
      <c r="D856" s="4"/>
      <c r="E856" s="5"/>
      <c r="F856" s="6"/>
      <c r="G856" s="96" t="s">
        <v>238</v>
      </c>
      <c r="H856" s="6"/>
      <c r="I856" s="5"/>
      <c r="J856" s="6"/>
      <c r="K856" s="107" t="s">
        <v>181</v>
      </c>
      <c r="L856" s="9"/>
      <c r="M856" s="97" t="s">
        <v>334</v>
      </c>
    </row>
    <row r="857" spans="1:13" s="22" customFormat="1" ht="21" customHeight="1">
      <c r="A857" s="14" t="s">
        <v>4</v>
      </c>
      <c r="B857" s="15" t="s">
        <v>5</v>
      </c>
      <c r="C857" s="15" t="s">
        <v>6</v>
      </c>
      <c r="D857" s="16" t="s">
        <v>7</v>
      </c>
      <c r="E857" s="14" t="s">
        <v>4</v>
      </c>
      <c r="F857" s="15" t="s">
        <v>5</v>
      </c>
      <c r="G857" s="15" t="s">
        <v>6</v>
      </c>
      <c r="H857" s="16" t="s">
        <v>7</v>
      </c>
      <c r="I857" s="14" t="s">
        <v>4</v>
      </c>
      <c r="J857" s="15" t="s">
        <v>5</v>
      </c>
      <c r="K857" s="15" t="s">
        <v>6</v>
      </c>
      <c r="L857" s="17" t="s">
        <v>7</v>
      </c>
    </row>
    <row r="858" spans="1:13" s="31" customFormat="1" ht="25.5" customHeight="1">
      <c r="A858" s="23" t="s">
        <v>9</v>
      </c>
      <c r="B858" s="24">
        <v>51</v>
      </c>
      <c r="C858" s="24">
        <v>28</v>
      </c>
      <c r="D858" s="24">
        <v>23</v>
      </c>
      <c r="E858" s="25" t="s">
        <v>10</v>
      </c>
      <c r="F858" s="24">
        <v>96</v>
      </c>
      <c r="G858" s="24">
        <v>53</v>
      </c>
      <c r="H858" s="24">
        <v>43</v>
      </c>
      <c r="I858" s="25" t="s">
        <v>11</v>
      </c>
      <c r="J858" s="24">
        <v>56</v>
      </c>
      <c r="K858" s="24">
        <v>28</v>
      </c>
      <c r="L858" s="24">
        <v>28</v>
      </c>
    </row>
    <row r="859" spans="1:13" s="97" customFormat="1" ht="15.75" customHeight="1">
      <c r="A859" s="32">
        <v>0</v>
      </c>
      <c r="B859" s="33">
        <v>8</v>
      </c>
      <c r="C859" s="34">
        <v>6</v>
      </c>
      <c r="D859" s="34">
        <v>2</v>
      </c>
      <c r="E859" s="35">
        <v>35</v>
      </c>
      <c r="F859" s="33">
        <v>17</v>
      </c>
      <c r="G859" s="34">
        <v>15</v>
      </c>
      <c r="H859" s="34">
        <v>2</v>
      </c>
      <c r="I859" s="35">
        <v>70</v>
      </c>
      <c r="J859" s="33">
        <v>15</v>
      </c>
      <c r="K859" s="34">
        <v>7</v>
      </c>
      <c r="L859" s="34">
        <v>8</v>
      </c>
    </row>
    <row r="860" spans="1:13" s="97" customFormat="1" ht="15.75" customHeight="1">
      <c r="A860" s="32">
        <v>1</v>
      </c>
      <c r="B860" s="33">
        <v>11</v>
      </c>
      <c r="C860" s="34">
        <v>5</v>
      </c>
      <c r="D860" s="34">
        <v>6</v>
      </c>
      <c r="E860" s="35">
        <v>36</v>
      </c>
      <c r="F860" s="33">
        <v>20</v>
      </c>
      <c r="G860" s="34">
        <v>10</v>
      </c>
      <c r="H860" s="34">
        <v>10</v>
      </c>
      <c r="I860" s="35">
        <v>71</v>
      </c>
      <c r="J860" s="33">
        <v>9</v>
      </c>
      <c r="K860" s="34">
        <v>5</v>
      </c>
      <c r="L860" s="34">
        <v>4</v>
      </c>
    </row>
    <row r="861" spans="1:13" s="97" customFormat="1" ht="15.75" customHeight="1">
      <c r="A861" s="32">
        <v>2</v>
      </c>
      <c r="B861" s="33">
        <v>10</v>
      </c>
      <c r="C861" s="34">
        <v>4</v>
      </c>
      <c r="D861" s="34">
        <v>6</v>
      </c>
      <c r="E861" s="35">
        <v>37</v>
      </c>
      <c r="F861" s="33">
        <v>19</v>
      </c>
      <c r="G861" s="34">
        <v>11</v>
      </c>
      <c r="H861" s="34">
        <v>8</v>
      </c>
      <c r="I861" s="35">
        <v>72</v>
      </c>
      <c r="J861" s="33">
        <v>11</v>
      </c>
      <c r="K861" s="34">
        <v>6</v>
      </c>
      <c r="L861" s="34">
        <v>5</v>
      </c>
    </row>
    <row r="862" spans="1:13" s="97" customFormat="1" ht="15.75" customHeight="1">
      <c r="A862" s="32">
        <v>3</v>
      </c>
      <c r="B862" s="33">
        <v>8</v>
      </c>
      <c r="C862" s="34">
        <v>5</v>
      </c>
      <c r="D862" s="34">
        <v>3</v>
      </c>
      <c r="E862" s="35">
        <v>38</v>
      </c>
      <c r="F862" s="33">
        <v>18</v>
      </c>
      <c r="G862" s="34">
        <v>9</v>
      </c>
      <c r="H862" s="34">
        <v>9</v>
      </c>
      <c r="I862" s="35">
        <v>73</v>
      </c>
      <c r="J862" s="33">
        <v>9</v>
      </c>
      <c r="K862" s="34">
        <v>2</v>
      </c>
      <c r="L862" s="34">
        <v>7</v>
      </c>
    </row>
    <row r="863" spans="1:13" s="97" customFormat="1" ht="18" customHeight="1">
      <c r="A863" s="40">
        <v>4</v>
      </c>
      <c r="B863" s="41">
        <v>14</v>
      </c>
      <c r="C863" s="42">
        <v>8</v>
      </c>
      <c r="D863" s="42">
        <v>6</v>
      </c>
      <c r="E863" s="43">
        <v>39</v>
      </c>
      <c r="F863" s="44">
        <v>22</v>
      </c>
      <c r="G863" s="42">
        <v>8</v>
      </c>
      <c r="H863" s="42">
        <v>14</v>
      </c>
      <c r="I863" s="43">
        <v>74</v>
      </c>
      <c r="J863" s="44">
        <v>12</v>
      </c>
      <c r="K863" s="42">
        <v>8</v>
      </c>
      <c r="L863" s="42">
        <v>4</v>
      </c>
    </row>
    <row r="864" spans="1:13" s="31" customFormat="1" ht="25.5" customHeight="1">
      <c r="A864" s="23" t="s">
        <v>13</v>
      </c>
      <c r="B864" s="24">
        <v>64</v>
      </c>
      <c r="C864" s="24">
        <v>30</v>
      </c>
      <c r="D864" s="24">
        <v>34</v>
      </c>
      <c r="E864" s="25" t="s">
        <v>14</v>
      </c>
      <c r="F864" s="24">
        <v>113</v>
      </c>
      <c r="G864" s="24">
        <v>63</v>
      </c>
      <c r="H864" s="24">
        <v>50</v>
      </c>
      <c r="I864" s="25" t="s">
        <v>15</v>
      </c>
      <c r="J864" s="24">
        <v>62</v>
      </c>
      <c r="K864" s="24">
        <v>26</v>
      </c>
      <c r="L864" s="24">
        <v>36</v>
      </c>
    </row>
    <row r="865" spans="1:12" s="97" customFormat="1" ht="15.75" customHeight="1">
      <c r="A865" s="32">
        <v>5</v>
      </c>
      <c r="B865" s="33">
        <v>12</v>
      </c>
      <c r="C865" s="34">
        <v>5</v>
      </c>
      <c r="D865" s="34">
        <v>7</v>
      </c>
      <c r="E865" s="35">
        <v>40</v>
      </c>
      <c r="F865" s="33">
        <v>22</v>
      </c>
      <c r="G865" s="34">
        <v>14</v>
      </c>
      <c r="H865" s="34">
        <v>8</v>
      </c>
      <c r="I865" s="35">
        <v>75</v>
      </c>
      <c r="J865" s="33">
        <v>13</v>
      </c>
      <c r="K865" s="34">
        <v>6</v>
      </c>
      <c r="L865" s="34">
        <v>7</v>
      </c>
    </row>
    <row r="866" spans="1:12" s="97" customFormat="1" ht="15.75" customHeight="1">
      <c r="A866" s="32">
        <v>6</v>
      </c>
      <c r="B866" s="33">
        <v>11</v>
      </c>
      <c r="C866" s="34">
        <v>6</v>
      </c>
      <c r="D866" s="34">
        <v>5</v>
      </c>
      <c r="E866" s="35">
        <v>41</v>
      </c>
      <c r="F866" s="33">
        <v>20</v>
      </c>
      <c r="G866" s="34">
        <v>12</v>
      </c>
      <c r="H866" s="34">
        <v>8</v>
      </c>
      <c r="I866" s="35">
        <v>76</v>
      </c>
      <c r="J866" s="33">
        <v>9</v>
      </c>
      <c r="K866" s="34">
        <v>3</v>
      </c>
      <c r="L866" s="34">
        <v>6</v>
      </c>
    </row>
    <row r="867" spans="1:12" s="97" customFormat="1" ht="15.75" customHeight="1">
      <c r="A867" s="32">
        <v>7</v>
      </c>
      <c r="B867" s="33">
        <v>16</v>
      </c>
      <c r="C867" s="34">
        <v>6</v>
      </c>
      <c r="D867" s="34">
        <v>10</v>
      </c>
      <c r="E867" s="35">
        <v>42</v>
      </c>
      <c r="F867" s="33">
        <v>24</v>
      </c>
      <c r="G867" s="34">
        <v>14</v>
      </c>
      <c r="H867" s="34">
        <v>10</v>
      </c>
      <c r="I867" s="35">
        <v>77</v>
      </c>
      <c r="J867" s="33">
        <v>15</v>
      </c>
      <c r="K867" s="34">
        <v>7</v>
      </c>
      <c r="L867" s="34">
        <v>8</v>
      </c>
    </row>
    <row r="868" spans="1:12" s="97" customFormat="1" ht="15.75" customHeight="1">
      <c r="A868" s="32">
        <v>8</v>
      </c>
      <c r="B868" s="33">
        <v>12</v>
      </c>
      <c r="C868" s="34">
        <v>4</v>
      </c>
      <c r="D868" s="34">
        <v>8</v>
      </c>
      <c r="E868" s="35">
        <v>43</v>
      </c>
      <c r="F868" s="33">
        <v>31</v>
      </c>
      <c r="G868" s="34">
        <v>15</v>
      </c>
      <c r="H868" s="34">
        <v>16</v>
      </c>
      <c r="I868" s="35">
        <v>78</v>
      </c>
      <c r="J868" s="33">
        <v>11</v>
      </c>
      <c r="K868" s="34">
        <v>4</v>
      </c>
      <c r="L868" s="34">
        <v>7</v>
      </c>
    </row>
    <row r="869" spans="1:12" s="97" customFormat="1" ht="18" customHeight="1">
      <c r="A869" s="40">
        <v>9</v>
      </c>
      <c r="B869" s="44">
        <v>13</v>
      </c>
      <c r="C869" s="42">
        <v>9</v>
      </c>
      <c r="D869" s="42">
        <v>4</v>
      </c>
      <c r="E869" s="43">
        <v>44</v>
      </c>
      <c r="F869" s="44">
        <v>16</v>
      </c>
      <c r="G869" s="42">
        <v>8</v>
      </c>
      <c r="H869" s="42">
        <v>8</v>
      </c>
      <c r="I869" s="43">
        <v>79</v>
      </c>
      <c r="J869" s="44">
        <v>14</v>
      </c>
      <c r="K869" s="42">
        <v>6</v>
      </c>
      <c r="L869" s="42">
        <v>8</v>
      </c>
    </row>
    <row r="870" spans="1:12" s="31" customFormat="1" ht="25.5" customHeight="1">
      <c r="A870" s="23" t="s">
        <v>23</v>
      </c>
      <c r="B870" s="24">
        <v>63</v>
      </c>
      <c r="C870" s="24">
        <v>33</v>
      </c>
      <c r="D870" s="24">
        <v>30</v>
      </c>
      <c r="E870" s="25" t="s">
        <v>24</v>
      </c>
      <c r="F870" s="24">
        <v>80</v>
      </c>
      <c r="G870" s="24">
        <v>43</v>
      </c>
      <c r="H870" s="24">
        <v>37</v>
      </c>
      <c r="I870" s="25" t="s">
        <v>25</v>
      </c>
      <c r="J870" s="24">
        <v>62</v>
      </c>
      <c r="K870" s="24">
        <v>21</v>
      </c>
      <c r="L870" s="24">
        <v>41</v>
      </c>
    </row>
    <row r="871" spans="1:12" s="97" customFormat="1" ht="15.75" customHeight="1">
      <c r="A871" s="32">
        <v>10</v>
      </c>
      <c r="B871" s="33">
        <v>18</v>
      </c>
      <c r="C871" s="34">
        <v>10</v>
      </c>
      <c r="D871" s="34">
        <v>8</v>
      </c>
      <c r="E871" s="35">
        <v>45</v>
      </c>
      <c r="F871" s="33">
        <v>19</v>
      </c>
      <c r="G871" s="34">
        <v>15</v>
      </c>
      <c r="H871" s="34">
        <v>4</v>
      </c>
      <c r="I871" s="35">
        <v>80</v>
      </c>
      <c r="J871" s="33">
        <v>14</v>
      </c>
      <c r="K871" s="34">
        <v>7</v>
      </c>
      <c r="L871" s="34">
        <v>7</v>
      </c>
    </row>
    <row r="872" spans="1:12" s="97" customFormat="1" ht="15.75" customHeight="1">
      <c r="A872" s="32">
        <v>11</v>
      </c>
      <c r="B872" s="33">
        <v>14</v>
      </c>
      <c r="C872" s="34">
        <v>7</v>
      </c>
      <c r="D872" s="34">
        <v>7</v>
      </c>
      <c r="E872" s="35">
        <v>46</v>
      </c>
      <c r="F872" s="33">
        <v>20</v>
      </c>
      <c r="G872" s="34">
        <v>10</v>
      </c>
      <c r="H872" s="34">
        <v>10</v>
      </c>
      <c r="I872" s="35">
        <v>81</v>
      </c>
      <c r="J872" s="33">
        <v>11</v>
      </c>
      <c r="K872" s="34">
        <v>4</v>
      </c>
      <c r="L872" s="34">
        <v>7</v>
      </c>
    </row>
    <row r="873" spans="1:12" s="97" customFormat="1" ht="15.75" customHeight="1">
      <c r="A873" s="32">
        <v>12</v>
      </c>
      <c r="B873" s="33">
        <v>14</v>
      </c>
      <c r="C873" s="34">
        <v>7</v>
      </c>
      <c r="D873" s="34">
        <v>7</v>
      </c>
      <c r="E873" s="35">
        <v>47</v>
      </c>
      <c r="F873" s="33">
        <v>14</v>
      </c>
      <c r="G873" s="34">
        <v>4</v>
      </c>
      <c r="H873" s="34">
        <v>10</v>
      </c>
      <c r="I873" s="35">
        <v>82</v>
      </c>
      <c r="J873" s="33">
        <v>19</v>
      </c>
      <c r="K873" s="34">
        <v>3</v>
      </c>
      <c r="L873" s="34">
        <v>16</v>
      </c>
    </row>
    <row r="874" spans="1:12" s="97" customFormat="1" ht="15.75" customHeight="1">
      <c r="A874" s="32">
        <v>13</v>
      </c>
      <c r="B874" s="33">
        <v>11</v>
      </c>
      <c r="C874" s="34">
        <v>6</v>
      </c>
      <c r="D874" s="34">
        <v>5</v>
      </c>
      <c r="E874" s="35">
        <v>48</v>
      </c>
      <c r="F874" s="33">
        <v>14</v>
      </c>
      <c r="G874" s="34">
        <v>7</v>
      </c>
      <c r="H874" s="34">
        <v>7</v>
      </c>
      <c r="I874" s="35">
        <v>83</v>
      </c>
      <c r="J874" s="33">
        <v>14</v>
      </c>
      <c r="K874" s="34">
        <v>7</v>
      </c>
      <c r="L874" s="34">
        <v>7</v>
      </c>
    </row>
    <row r="875" spans="1:12" s="97" customFormat="1" ht="18" customHeight="1">
      <c r="A875" s="40">
        <v>14</v>
      </c>
      <c r="B875" s="44">
        <v>6</v>
      </c>
      <c r="C875" s="42">
        <v>3</v>
      </c>
      <c r="D875" s="42">
        <v>3</v>
      </c>
      <c r="E875" s="43">
        <v>49</v>
      </c>
      <c r="F875" s="44">
        <v>13</v>
      </c>
      <c r="G875" s="42">
        <v>7</v>
      </c>
      <c r="H875" s="42">
        <v>6</v>
      </c>
      <c r="I875" s="43">
        <v>84</v>
      </c>
      <c r="J875" s="44">
        <v>4</v>
      </c>
      <c r="K875" s="42">
        <v>0</v>
      </c>
      <c r="L875" s="42">
        <v>4</v>
      </c>
    </row>
    <row r="876" spans="1:12" s="31" customFormat="1" ht="25.5" customHeight="1">
      <c r="A876" s="23" t="s">
        <v>26</v>
      </c>
      <c r="B876" s="24">
        <v>52</v>
      </c>
      <c r="C876" s="24">
        <v>29</v>
      </c>
      <c r="D876" s="24">
        <v>23</v>
      </c>
      <c r="E876" s="25" t="s">
        <v>27</v>
      </c>
      <c r="F876" s="24">
        <v>85</v>
      </c>
      <c r="G876" s="24">
        <v>47</v>
      </c>
      <c r="H876" s="24">
        <v>38</v>
      </c>
      <c r="I876" s="25" t="s">
        <v>28</v>
      </c>
      <c r="J876" s="24">
        <v>45</v>
      </c>
      <c r="K876" s="24">
        <v>19</v>
      </c>
      <c r="L876" s="24">
        <v>26</v>
      </c>
    </row>
    <row r="877" spans="1:12" s="97" customFormat="1" ht="15.75" customHeight="1">
      <c r="A877" s="32">
        <v>15</v>
      </c>
      <c r="B877" s="33">
        <v>17</v>
      </c>
      <c r="C877" s="34">
        <v>9</v>
      </c>
      <c r="D877" s="34">
        <v>8</v>
      </c>
      <c r="E877" s="35">
        <v>50</v>
      </c>
      <c r="F877" s="33">
        <v>20</v>
      </c>
      <c r="G877" s="34">
        <v>13</v>
      </c>
      <c r="H877" s="34">
        <v>7</v>
      </c>
      <c r="I877" s="35">
        <v>85</v>
      </c>
      <c r="J877" s="33">
        <v>12</v>
      </c>
      <c r="K877" s="34">
        <v>3</v>
      </c>
      <c r="L877" s="34">
        <v>9</v>
      </c>
    </row>
    <row r="878" spans="1:12" s="97" customFormat="1" ht="15.75" customHeight="1">
      <c r="A878" s="32">
        <v>16</v>
      </c>
      <c r="B878" s="33">
        <v>8</v>
      </c>
      <c r="C878" s="34">
        <v>2</v>
      </c>
      <c r="D878" s="34">
        <v>6</v>
      </c>
      <c r="E878" s="35">
        <v>51</v>
      </c>
      <c r="F878" s="33">
        <v>14</v>
      </c>
      <c r="G878" s="34">
        <v>9</v>
      </c>
      <c r="H878" s="34">
        <v>5</v>
      </c>
      <c r="I878" s="35">
        <v>86</v>
      </c>
      <c r="J878" s="33">
        <v>10</v>
      </c>
      <c r="K878" s="34">
        <v>5</v>
      </c>
      <c r="L878" s="34">
        <v>5</v>
      </c>
    </row>
    <row r="879" spans="1:12" s="97" customFormat="1" ht="15.75" customHeight="1">
      <c r="A879" s="32">
        <v>17</v>
      </c>
      <c r="B879" s="33">
        <v>10</v>
      </c>
      <c r="C879" s="34">
        <v>8</v>
      </c>
      <c r="D879" s="34">
        <v>2</v>
      </c>
      <c r="E879" s="35">
        <v>52</v>
      </c>
      <c r="F879" s="33">
        <v>17</v>
      </c>
      <c r="G879" s="34">
        <v>9</v>
      </c>
      <c r="H879" s="34">
        <v>8</v>
      </c>
      <c r="I879" s="35">
        <v>87</v>
      </c>
      <c r="J879" s="33">
        <v>8</v>
      </c>
      <c r="K879" s="34">
        <v>4</v>
      </c>
      <c r="L879" s="34">
        <v>4</v>
      </c>
    </row>
    <row r="880" spans="1:12" s="97" customFormat="1" ht="15.75" customHeight="1">
      <c r="A880" s="32">
        <v>18</v>
      </c>
      <c r="B880" s="33">
        <v>10</v>
      </c>
      <c r="C880" s="34">
        <v>5</v>
      </c>
      <c r="D880" s="34">
        <v>5</v>
      </c>
      <c r="E880" s="35">
        <v>53</v>
      </c>
      <c r="F880" s="33">
        <v>24</v>
      </c>
      <c r="G880" s="34">
        <v>13</v>
      </c>
      <c r="H880" s="34">
        <v>11</v>
      </c>
      <c r="I880" s="35">
        <v>88</v>
      </c>
      <c r="J880" s="33">
        <v>7</v>
      </c>
      <c r="K880" s="34">
        <v>4</v>
      </c>
      <c r="L880" s="34">
        <v>3</v>
      </c>
    </row>
    <row r="881" spans="1:12" s="97" customFormat="1" ht="18" customHeight="1">
      <c r="A881" s="40">
        <v>19</v>
      </c>
      <c r="B881" s="44">
        <v>7</v>
      </c>
      <c r="C881" s="42">
        <v>5</v>
      </c>
      <c r="D881" s="42">
        <v>2</v>
      </c>
      <c r="E881" s="43">
        <v>54</v>
      </c>
      <c r="F881" s="44">
        <v>10</v>
      </c>
      <c r="G881" s="42">
        <v>3</v>
      </c>
      <c r="H881" s="42">
        <v>7</v>
      </c>
      <c r="I881" s="43">
        <v>89</v>
      </c>
      <c r="J881" s="44">
        <v>8</v>
      </c>
      <c r="K881" s="42">
        <v>3</v>
      </c>
      <c r="L881" s="42">
        <v>5</v>
      </c>
    </row>
    <row r="882" spans="1:12" s="31" customFormat="1" ht="25.5" customHeight="1">
      <c r="A882" s="23" t="s">
        <v>29</v>
      </c>
      <c r="B882" s="24">
        <v>54</v>
      </c>
      <c r="C882" s="24">
        <v>22</v>
      </c>
      <c r="D882" s="24">
        <v>32</v>
      </c>
      <c r="E882" s="25" t="s">
        <v>30</v>
      </c>
      <c r="F882" s="24">
        <v>85</v>
      </c>
      <c r="G882" s="24">
        <v>47</v>
      </c>
      <c r="H882" s="24">
        <v>38</v>
      </c>
      <c r="I882" s="25" t="s">
        <v>31</v>
      </c>
      <c r="J882" s="24">
        <v>9</v>
      </c>
      <c r="K882" s="24">
        <v>3</v>
      </c>
      <c r="L882" s="24">
        <v>6</v>
      </c>
    </row>
    <row r="883" spans="1:12" s="97" customFormat="1" ht="15.75" customHeight="1">
      <c r="A883" s="32">
        <v>20</v>
      </c>
      <c r="B883" s="33">
        <v>6</v>
      </c>
      <c r="C883" s="34">
        <v>3</v>
      </c>
      <c r="D883" s="34">
        <v>3</v>
      </c>
      <c r="E883" s="35">
        <v>55</v>
      </c>
      <c r="F883" s="33">
        <v>19</v>
      </c>
      <c r="G883" s="34">
        <v>8</v>
      </c>
      <c r="H883" s="34">
        <v>11</v>
      </c>
      <c r="I883" s="35">
        <v>90</v>
      </c>
      <c r="J883" s="33">
        <v>2</v>
      </c>
      <c r="K883" s="34">
        <v>1</v>
      </c>
      <c r="L883" s="34">
        <v>1</v>
      </c>
    </row>
    <row r="884" spans="1:12" s="97" customFormat="1" ht="15.75" customHeight="1">
      <c r="A884" s="32">
        <v>21</v>
      </c>
      <c r="B884" s="33">
        <v>12</v>
      </c>
      <c r="C884" s="34">
        <v>6</v>
      </c>
      <c r="D884" s="34">
        <v>6</v>
      </c>
      <c r="E884" s="35">
        <v>56</v>
      </c>
      <c r="F884" s="33">
        <v>14</v>
      </c>
      <c r="G884" s="34">
        <v>7</v>
      </c>
      <c r="H884" s="34">
        <v>7</v>
      </c>
      <c r="I884" s="35">
        <v>91</v>
      </c>
      <c r="J884" s="33">
        <v>4</v>
      </c>
      <c r="K884" s="34">
        <v>1</v>
      </c>
      <c r="L884" s="34">
        <v>3</v>
      </c>
    </row>
    <row r="885" spans="1:12" s="97" customFormat="1" ht="15.75" customHeight="1">
      <c r="A885" s="32">
        <v>22</v>
      </c>
      <c r="B885" s="33">
        <v>6</v>
      </c>
      <c r="C885" s="34">
        <v>2</v>
      </c>
      <c r="D885" s="34">
        <v>4</v>
      </c>
      <c r="E885" s="35">
        <v>57</v>
      </c>
      <c r="F885" s="33">
        <v>17</v>
      </c>
      <c r="G885" s="34">
        <v>11</v>
      </c>
      <c r="H885" s="34">
        <v>6</v>
      </c>
      <c r="I885" s="35">
        <v>92</v>
      </c>
      <c r="J885" s="33">
        <v>3</v>
      </c>
      <c r="K885" s="34">
        <v>1</v>
      </c>
      <c r="L885" s="34">
        <v>2</v>
      </c>
    </row>
    <row r="886" spans="1:12" s="97" customFormat="1" ht="15.75" customHeight="1">
      <c r="A886" s="32">
        <v>23</v>
      </c>
      <c r="B886" s="33">
        <v>14</v>
      </c>
      <c r="C886" s="34">
        <v>3</v>
      </c>
      <c r="D886" s="34">
        <v>11</v>
      </c>
      <c r="E886" s="35">
        <v>58</v>
      </c>
      <c r="F886" s="33">
        <v>21</v>
      </c>
      <c r="G886" s="34">
        <v>13</v>
      </c>
      <c r="H886" s="34">
        <v>8</v>
      </c>
      <c r="I886" s="35">
        <v>93</v>
      </c>
      <c r="J886" s="33">
        <v>0</v>
      </c>
      <c r="K886" s="34">
        <v>0</v>
      </c>
      <c r="L886" s="34">
        <v>0</v>
      </c>
    </row>
    <row r="887" spans="1:12" s="97" customFormat="1" ht="18" customHeight="1">
      <c r="A887" s="40">
        <v>24</v>
      </c>
      <c r="B887" s="44">
        <v>16</v>
      </c>
      <c r="C887" s="42">
        <v>8</v>
      </c>
      <c r="D887" s="42">
        <v>8</v>
      </c>
      <c r="E887" s="43">
        <v>59</v>
      </c>
      <c r="F887" s="44">
        <v>14</v>
      </c>
      <c r="G887" s="42">
        <v>8</v>
      </c>
      <c r="H887" s="42">
        <v>6</v>
      </c>
      <c r="I887" s="43">
        <v>94</v>
      </c>
      <c r="J887" s="44">
        <v>0</v>
      </c>
      <c r="K887" s="42">
        <v>0</v>
      </c>
      <c r="L887" s="42">
        <v>0</v>
      </c>
    </row>
    <row r="888" spans="1:12" s="31" customFormat="1" ht="25.5" customHeight="1">
      <c r="A888" s="23" t="s">
        <v>32</v>
      </c>
      <c r="B888" s="24">
        <v>79</v>
      </c>
      <c r="C888" s="24">
        <v>31</v>
      </c>
      <c r="D888" s="24">
        <v>48</v>
      </c>
      <c r="E888" s="25" t="s">
        <v>33</v>
      </c>
      <c r="F888" s="24">
        <v>76</v>
      </c>
      <c r="G888" s="24">
        <v>32</v>
      </c>
      <c r="H888" s="24">
        <v>44</v>
      </c>
      <c r="I888" s="64" t="s">
        <v>34</v>
      </c>
      <c r="J888" s="24">
        <v>2</v>
      </c>
      <c r="K888" s="24">
        <v>0</v>
      </c>
      <c r="L888" s="24">
        <v>2</v>
      </c>
    </row>
    <row r="889" spans="1:12" s="97" customFormat="1" ht="15.75" customHeight="1">
      <c r="A889" s="32">
        <v>25</v>
      </c>
      <c r="B889" s="33">
        <v>17</v>
      </c>
      <c r="C889" s="34">
        <v>7</v>
      </c>
      <c r="D889" s="34">
        <v>10</v>
      </c>
      <c r="E889" s="35">
        <v>60</v>
      </c>
      <c r="F889" s="33">
        <v>18</v>
      </c>
      <c r="G889" s="34">
        <v>9</v>
      </c>
      <c r="H889" s="34">
        <v>9</v>
      </c>
      <c r="I889" s="35">
        <v>95</v>
      </c>
      <c r="J889" s="33">
        <v>0</v>
      </c>
      <c r="K889" s="34">
        <v>0</v>
      </c>
      <c r="L889" s="34">
        <v>0</v>
      </c>
    </row>
    <row r="890" spans="1:12" s="97" customFormat="1" ht="15.75" customHeight="1">
      <c r="A890" s="32">
        <v>26</v>
      </c>
      <c r="B890" s="33">
        <v>16</v>
      </c>
      <c r="C890" s="34">
        <v>5</v>
      </c>
      <c r="D890" s="34">
        <v>11</v>
      </c>
      <c r="E890" s="35">
        <v>61</v>
      </c>
      <c r="F890" s="33">
        <v>9</v>
      </c>
      <c r="G890" s="34">
        <v>5</v>
      </c>
      <c r="H890" s="34">
        <v>4</v>
      </c>
      <c r="I890" s="35">
        <v>96</v>
      </c>
      <c r="J890" s="33">
        <v>0</v>
      </c>
      <c r="K890" s="34">
        <v>0</v>
      </c>
      <c r="L890" s="34">
        <v>0</v>
      </c>
    </row>
    <row r="891" spans="1:12" s="97" customFormat="1" ht="15.75" customHeight="1">
      <c r="A891" s="32">
        <v>27</v>
      </c>
      <c r="B891" s="33">
        <v>14</v>
      </c>
      <c r="C891" s="34">
        <v>4</v>
      </c>
      <c r="D891" s="34">
        <v>10</v>
      </c>
      <c r="E891" s="35">
        <v>62</v>
      </c>
      <c r="F891" s="33">
        <v>19</v>
      </c>
      <c r="G891" s="34">
        <v>7</v>
      </c>
      <c r="H891" s="34">
        <v>12</v>
      </c>
      <c r="I891" s="35">
        <v>97</v>
      </c>
      <c r="J891" s="33">
        <v>1</v>
      </c>
      <c r="K891" s="34">
        <v>0</v>
      </c>
      <c r="L891" s="34">
        <v>1</v>
      </c>
    </row>
    <row r="892" spans="1:12" s="97" customFormat="1" ht="15.75" customHeight="1">
      <c r="A892" s="32">
        <v>28</v>
      </c>
      <c r="B892" s="33">
        <v>14</v>
      </c>
      <c r="C892" s="34">
        <v>6</v>
      </c>
      <c r="D892" s="34">
        <v>8</v>
      </c>
      <c r="E892" s="35">
        <v>63</v>
      </c>
      <c r="F892" s="33">
        <v>15</v>
      </c>
      <c r="G892" s="34">
        <v>4</v>
      </c>
      <c r="H892" s="34">
        <v>11</v>
      </c>
      <c r="I892" s="35">
        <v>98</v>
      </c>
      <c r="J892" s="33">
        <v>0</v>
      </c>
      <c r="K892" s="34">
        <v>0</v>
      </c>
      <c r="L892" s="34">
        <v>0</v>
      </c>
    </row>
    <row r="893" spans="1:12" s="97" customFormat="1" ht="18" customHeight="1">
      <c r="A893" s="40">
        <v>29</v>
      </c>
      <c r="B893" s="44">
        <v>18</v>
      </c>
      <c r="C893" s="42">
        <v>9</v>
      </c>
      <c r="D893" s="42">
        <v>9</v>
      </c>
      <c r="E893" s="43">
        <v>64</v>
      </c>
      <c r="F893" s="44">
        <v>15</v>
      </c>
      <c r="G893" s="42">
        <v>7</v>
      </c>
      <c r="H893" s="42">
        <v>8</v>
      </c>
      <c r="I893" s="35">
        <v>99</v>
      </c>
      <c r="J893" s="33">
        <v>0</v>
      </c>
      <c r="K893" s="34">
        <v>0</v>
      </c>
      <c r="L893" s="34">
        <v>0</v>
      </c>
    </row>
    <row r="894" spans="1:12" s="31" customFormat="1" ht="25.5" customHeight="1">
      <c r="A894" s="23" t="s">
        <v>35</v>
      </c>
      <c r="B894" s="24">
        <v>77</v>
      </c>
      <c r="C894" s="24">
        <v>38</v>
      </c>
      <c r="D894" s="24">
        <v>39</v>
      </c>
      <c r="E894" s="25" t="s">
        <v>36</v>
      </c>
      <c r="F894" s="24">
        <v>90</v>
      </c>
      <c r="G894" s="24">
        <v>49</v>
      </c>
      <c r="H894" s="24">
        <v>41</v>
      </c>
      <c r="I894" s="68">
        <v>100</v>
      </c>
      <c r="J894" s="69">
        <v>0</v>
      </c>
      <c r="K894" s="70">
        <v>0</v>
      </c>
      <c r="L894" s="70">
        <v>0</v>
      </c>
    </row>
    <row r="895" spans="1:12" s="97" customFormat="1" ht="15.75" customHeight="1">
      <c r="A895" s="32">
        <v>30</v>
      </c>
      <c r="B895" s="33">
        <v>17</v>
      </c>
      <c r="C895" s="34">
        <v>10</v>
      </c>
      <c r="D895" s="34">
        <v>7</v>
      </c>
      <c r="E895" s="35">
        <v>65</v>
      </c>
      <c r="F895" s="33">
        <v>28</v>
      </c>
      <c r="G895" s="34">
        <v>16</v>
      </c>
      <c r="H895" s="34">
        <v>12</v>
      </c>
      <c r="I895" s="35">
        <v>101</v>
      </c>
      <c r="J895" s="33">
        <v>0</v>
      </c>
      <c r="K895" s="34">
        <v>0</v>
      </c>
      <c r="L895" s="34">
        <v>0</v>
      </c>
    </row>
    <row r="896" spans="1:12" s="97" customFormat="1" ht="15.75" customHeight="1">
      <c r="A896" s="32">
        <v>31</v>
      </c>
      <c r="B896" s="33">
        <v>16</v>
      </c>
      <c r="C896" s="34">
        <v>9</v>
      </c>
      <c r="D896" s="34">
        <v>7</v>
      </c>
      <c r="E896" s="35">
        <v>66</v>
      </c>
      <c r="F896" s="33">
        <v>15</v>
      </c>
      <c r="G896" s="34">
        <v>5</v>
      </c>
      <c r="H896" s="34">
        <v>10</v>
      </c>
      <c r="I896" s="35">
        <v>102</v>
      </c>
      <c r="J896" s="33">
        <v>0</v>
      </c>
      <c r="K896" s="34">
        <v>0</v>
      </c>
      <c r="L896" s="34">
        <v>0</v>
      </c>
    </row>
    <row r="897" spans="1:13" s="97" customFormat="1" ht="15.75" customHeight="1">
      <c r="A897" s="32">
        <v>32</v>
      </c>
      <c r="B897" s="33">
        <v>17</v>
      </c>
      <c r="C897" s="34">
        <v>6</v>
      </c>
      <c r="D897" s="34">
        <v>11</v>
      </c>
      <c r="E897" s="35">
        <v>67</v>
      </c>
      <c r="F897" s="33">
        <v>18</v>
      </c>
      <c r="G897" s="34">
        <v>12</v>
      </c>
      <c r="H897" s="34">
        <v>6</v>
      </c>
      <c r="I897" s="35">
        <v>103</v>
      </c>
      <c r="J897" s="33">
        <v>0</v>
      </c>
      <c r="K897" s="34">
        <v>0</v>
      </c>
      <c r="L897" s="34">
        <v>0</v>
      </c>
    </row>
    <row r="898" spans="1:13" s="97" customFormat="1" ht="15.75" customHeight="1">
      <c r="A898" s="32">
        <v>33</v>
      </c>
      <c r="B898" s="33">
        <v>15</v>
      </c>
      <c r="C898" s="34">
        <v>8</v>
      </c>
      <c r="D898" s="34">
        <v>7</v>
      </c>
      <c r="E898" s="35">
        <v>68</v>
      </c>
      <c r="F898" s="33">
        <v>13</v>
      </c>
      <c r="G898" s="34">
        <v>7</v>
      </c>
      <c r="H898" s="34">
        <v>6</v>
      </c>
      <c r="I898" s="72" t="s">
        <v>37</v>
      </c>
      <c r="J898" s="44">
        <v>1</v>
      </c>
      <c r="K898" s="42">
        <v>0</v>
      </c>
      <c r="L898" s="42">
        <v>1</v>
      </c>
    </row>
    <row r="899" spans="1:13" s="97" customFormat="1" ht="21" customHeight="1" thickBot="1">
      <c r="A899" s="74">
        <v>34</v>
      </c>
      <c r="B899" s="33">
        <v>12</v>
      </c>
      <c r="C899" s="34">
        <v>5</v>
      </c>
      <c r="D899" s="34">
        <v>7</v>
      </c>
      <c r="E899" s="35">
        <v>69</v>
      </c>
      <c r="F899" s="33">
        <v>16</v>
      </c>
      <c r="G899" s="34">
        <v>9</v>
      </c>
      <c r="H899" s="34">
        <v>7</v>
      </c>
      <c r="I899" s="75" t="s">
        <v>8</v>
      </c>
      <c r="J899" s="69">
        <v>1301</v>
      </c>
      <c r="K899" s="69">
        <v>642</v>
      </c>
      <c r="L899" s="69">
        <v>659</v>
      </c>
    </row>
    <row r="900" spans="1:13" s="106" customFormat="1" ht="24" customHeight="1" thickTop="1" thickBot="1">
      <c r="A900" s="81" t="s">
        <v>38</v>
      </c>
      <c r="B900" s="82">
        <v>178</v>
      </c>
      <c r="C900" s="83">
        <v>91</v>
      </c>
      <c r="D900" s="83">
        <v>87</v>
      </c>
      <c r="E900" s="84" t="s">
        <v>39</v>
      </c>
      <c r="F900" s="83">
        <v>797</v>
      </c>
      <c r="G900" s="83">
        <v>405</v>
      </c>
      <c r="H900" s="83">
        <v>392</v>
      </c>
      <c r="I900" s="85" t="s">
        <v>40</v>
      </c>
      <c r="J900" s="83">
        <v>326</v>
      </c>
      <c r="K900" s="83">
        <v>146</v>
      </c>
      <c r="L900" s="83">
        <v>180</v>
      </c>
    </row>
    <row r="901" spans="1:13" s="13" customFormat="1" ht="24" customHeight="1" thickBot="1">
      <c r="A901" s="1"/>
      <c r="B901" s="2" t="s">
        <v>221</v>
      </c>
      <c r="C901" s="3"/>
      <c r="D901" s="4"/>
      <c r="E901" s="5"/>
      <c r="F901" s="6"/>
      <c r="G901" s="96" t="s">
        <v>238</v>
      </c>
      <c r="H901" s="6"/>
      <c r="I901" s="5"/>
      <c r="J901" s="6"/>
      <c r="K901" s="107" t="s">
        <v>182</v>
      </c>
      <c r="L901" s="9"/>
      <c r="M901" s="97" t="s">
        <v>335</v>
      </c>
    </row>
    <row r="902" spans="1:13" s="22" customFormat="1" ht="21" customHeight="1">
      <c r="A902" s="14" t="s">
        <v>4</v>
      </c>
      <c r="B902" s="15" t="s">
        <v>5</v>
      </c>
      <c r="C902" s="15" t="s">
        <v>6</v>
      </c>
      <c r="D902" s="16" t="s">
        <v>7</v>
      </c>
      <c r="E902" s="14" t="s">
        <v>4</v>
      </c>
      <c r="F902" s="15" t="s">
        <v>5</v>
      </c>
      <c r="G902" s="15" t="s">
        <v>6</v>
      </c>
      <c r="H902" s="16" t="s">
        <v>7</v>
      </c>
      <c r="I902" s="14" t="s">
        <v>4</v>
      </c>
      <c r="J902" s="15" t="s">
        <v>5</v>
      </c>
      <c r="K902" s="15" t="s">
        <v>6</v>
      </c>
      <c r="L902" s="17" t="s">
        <v>7</v>
      </c>
    </row>
    <row r="903" spans="1:13" s="31" customFormat="1" ht="25.5" customHeight="1">
      <c r="A903" s="23" t="s">
        <v>9</v>
      </c>
      <c r="B903" s="24">
        <v>55</v>
      </c>
      <c r="C903" s="24">
        <v>32</v>
      </c>
      <c r="D903" s="24">
        <v>23</v>
      </c>
      <c r="E903" s="25" t="s">
        <v>10</v>
      </c>
      <c r="F903" s="24">
        <v>80</v>
      </c>
      <c r="G903" s="24">
        <v>43</v>
      </c>
      <c r="H903" s="24">
        <v>37</v>
      </c>
      <c r="I903" s="25" t="s">
        <v>11</v>
      </c>
      <c r="J903" s="24">
        <v>65</v>
      </c>
      <c r="K903" s="24">
        <v>27</v>
      </c>
      <c r="L903" s="24">
        <v>38</v>
      </c>
    </row>
    <row r="904" spans="1:13" s="97" customFormat="1" ht="15.75" customHeight="1">
      <c r="A904" s="32">
        <v>0</v>
      </c>
      <c r="B904" s="33">
        <v>21</v>
      </c>
      <c r="C904" s="34">
        <v>14</v>
      </c>
      <c r="D904" s="34">
        <v>7</v>
      </c>
      <c r="E904" s="35">
        <v>35</v>
      </c>
      <c r="F904" s="33">
        <v>14</v>
      </c>
      <c r="G904" s="34">
        <v>9</v>
      </c>
      <c r="H904" s="34">
        <v>5</v>
      </c>
      <c r="I904" s="35">
        <v>70</v>
      </c>
      <c r="J904" s="33">
        <v>11</v>
      </c>
      <c r="K904" s="34">
        <v>4</v>
      </c>
      <c r="L904" s="34">
        <v>7</v>
      </c>
    </row>
    <row r="905" spans="1:13" s="97" customFormat="1" ht="15.75" customHeight="1">
      <c r="A905" s="32">
        <v>1</v>
      </c>
      <c r="B905" s="33">
        <v>9</v>
      </c>
      <c r="C905" s="34">
        <v>5</v>
      </c>
      <c r="D905" s="34">
        <v>4</v>
      </c>
      <c r="E905" s="35">
        <v>36</v>
      </c>
      <c r="F905" s="33">
        <v>20</v>
      </c>
      <c r="G905" s="34">
        <v>10</v>
      </c>
      <c r="H905" s="34">
        <v>10</v>
      </c>
      <c r="I905" s="35">
        <v>71</v>
      </c>
      <c r="J905" s="33">
        <v>11</v>
      </c>
      <c r="K905" s="34">
        <v>5</v>
      </c>
      <c r="L905" s="34">
        <v>6</v>
      </c>
    </row>
    <row r="906" spans="1:13" s="97" customFormat="1" ht="15.75" customHeight="1">
      <c r="A906" s="32">
        <v>2</v>
      </c>
      <c r="B906" s="33">
        <v>7</v>
      </c>
      <c r="C906" s="34">
        <v>2</v>
      </c>
      <c r="D906" s="34">
        <v>5</v>
      </c>
      <c r="E906" s="35">
        <v>37</v>
      </c>
      <c r="F906" s="33">
        <v>16</v>
      </c>
      <c r="G906" s="34">
        <v>9</v>
      </c>
      <c r="H906" s="34">
        <v>7</v>
      </c>
      <c r="I906" s="35">
        <v>72</v>
      </c>
      <c r="J906" s="33">
        <v>17</v>
      </c>
      <c r="K906" s="34">
        <v>5</v>
      </c>
      <c r="L906" s="34">
        <v>12</v>
      </c>
    </row>
    <row r="907" spans="1:13" s="97" customFormat="1" ht="15.75" customHeight="1">
      <c r="A907" s="32">
        <v>3</v>
      </c>
      <c r="B907" s="33">
        <v>12</v>
      </c>
      <c r="C907" s="34">
        <v>8</v>
      </c>
      <c r="D907" s="34">
        <v>4</v>
      </c>
      <c r="E907" s="35">
        <v>38</v>
      </c>
      <c r="F907" s="33">
        <v>17</v>
      </c>
      <c r="G907" s="34">
        <v>9</v>
      </c>
      <c r="H907" s="34">
        <v>8</v>
      </c>
      <c r="I907" s="35">
        <v>73</v>
      </c>
      <c r="J907" s="33">
        <v>13</v>
      </c>
      <c r="K907" s="34">
        <v>4</v>
      </c>
      <c r="L907" s="34">
        <v>9</v>
      </c>
    </row>
    <row r="908" spans="1:13" s="97" customFormat="1" ht="18" customHeight="1">
      <c r="A908" s="40">
        <v>4</v>
      </c>
      <c r="B908" s="41">
        <v>6</v>
      </c>
      <c r="C908" s="42">
        <v>3</v>
      </c>
      <c r="D908" s="42">
        <v>3</v>
      </c>
      <c r="E908" s="43">
        <v>39</v>
      </c>
      <c r="F908" s="44">
        <v>13</v>
      </c>
      <c r="G908" s="42">
        <v>6</v>
      </c>
      <c r="H908" s="42">
        <v>7</v>
      </c>
      <c r="I908" s="43">
        <v>74</v>
      </c>
      <c r="J908" s="44">
        <v>13</v>
      </c>
      <c r="K908" s="42">
        <v>9</v>
      </c>
      <c r="L908" s="42">
        <v>4</v>
      </c>
    </row>
    <row r="909" spans="1:13" s="31" customFormat="1" ht="25.5" customHeight="1">
      <c r="A909" s="23" t="s">
        <v>13</v>
      </c>
      <c r="B909" s="24">
        <v>48</v>
      </c>
      <c r="C909" s="24">
        <v>29</v>
      </c>
      <c r="D909" s="24">
        <v>19</v>
      </c>
      <c r="E909" s="25" t="s">
        <v>14</v>
      </c>
      <c r="F909" s="24">
        <v>103</v>
      </c>
      <c r="G909" s="24">
        <v>47</v>
      </c>
      <c r="H909" s="24">
        <v>56</v>
      </c>
      <c r="I909" s="25" t="s">
        <v>15</v>
      </c>
      <c r="J909" s="24">
        <v>48</v>
      </c>
      <c r="K909" s="24">
        <v>28</v>
      </c>
      <c r="L909" s="24">
        <v>20</v>
      </c>
    </row>
    <row r="910" spans="1:13" s="97" customFormat="1" ht="15.75" customHeight="1">
      <c r="A910" s="32">
        <v>5</v>
      </c>
      <c r="B910" s="33">
        <v>9</v>
      </c>
      <c r="C910" s="34">
        <v>6</v>
      </c>
      <c r="D910" s="34">
        <v>3</v>
      </c>
      <c r="E910" s="35">
        <v>40</v>
      </c>
      <c r="F910" s="33">
        <v>23</v>
      </c>
      <c r="G910" s="34">
        <v>8</v>
      </c>
      <c r="H910" s="34">
        <v>15</v>
      </c>
      <c r="I910" s="35">
        <v>75</v>
      </c>
      <c r="J910" s="33">
        <v>9</v>
      </c>
      <c r="K910" s="34">
        <v>6</v>
      </c>
      <c r="L910" s="34">
        <v>3</v>
      </c>
    </row>
    <row r="911" spans="1:13" s="97" customFormat="1" ht="15.75" customHeight="1">
      <c r="A911" s="32">
        <v>6</v>
      </c>
      <c r="B911" s="33">
        <v>13</v>
      </c>
      <c r="C911" s="34">
        <v>7</v>
      </c>
      <c r="D911" s="34">
        <v>6</v>
      </c>
      <c r="E911" s="35">
        <v>41</v>
      </c>
      <c r="F911" s="33">
        <v>14</v>
      </c>
      <c r="G911" s="34">
        <v>3</v>
      </c>
      <c r="H911" s="34">
        <v>11</v>
      </c>
      <c r="I911" s="35">
        <v>76</v>
      </c>
      <c r="J911" s="33">
        <v>14</v>
      </c>
      <c r="K911" s="34">
        <v>6</v>
      </c>
      <c r="L911" s="34">
        <v>8</v>
      </c>
    </row>
    <row r="912" spans="1:13" s="97" customFormat="1" ht="15.75" customHeight="1">
      <c r="A912" s="32">
        <v>7</v>
      </c>
      <c r="B912" s="33">
        <v>8</v>
      </c>
      <c r="C912" s="34">
        <v>3</v>
      </c>
      <c r="D912" s="34">
        <v>5</v>
      </c>
      <c r="E912" s="35">
        <v>42</v>
      </c>
      <c r="F912" s="33">
        <v>26</v>
      </c>
      <c r="G912" s="34">
        <v>14</v>
      </c>
      <c r="H912" s="34">
        <v>12</v>
      </c>
      <c r="I912" s="35">
        <v>77</v>
      </c>
      <c r="J912" s="33">
        <v>15</v>
      </c>
      <c r="K912" s="34">
        <v>8</v>
      </c>
      <c r="L912" s="34">
        <v>7</v>
      </c>
    </row>
    <row r="913" spans="1:12" s="97" customFormat="1" ht="15.75" customHeight="1">
      <c r="A913" s="32">
        <v>8</v>
      </c>
      <c r="B913" s="33">
        <v>9</v>
      </c>
      <c r="C913" s="34">
        <v>6</v>
      </c>
      <c r="D913" s="34">
        <v>3</v>
      </c>
      <c r="E913" s="35">
        <v>43</v>
      </c>
      <c r="F913" s="33">
        <v>20</v>
      </c>
      <c r="G913" s="34">
        <v>10</v>
      </c>
      <c r="H913" s="34">
        <v>10</v>
      </c>
      <c r="I913" s="35">
        <v>78</v>
      </c>
      <c r="J913" s="33">
        <v>3</v>
      </c>
      <c r="K913" s="34">
        <v>2</v>
      </c>
      <c r="L913" s="34">
        <v>1</v>
      </c>
    </row>
    <row r="914" spans="1:12" s="97" customFormat="1" ht="18" customHeight="1">
      <c r="A914" s="40">
        <v>9</v>
      </c>
      <c r="B914" s="44">
        <v>9</v>
      </c>
      <c r="C914" s="42">
        <v>7</v>
      </c>
      <c r="D914" s="42">
        <v>2</v>
      </c>
      <c r="E914" s="43">
        <v>44</v>
      </c>
      <c r="F914" s="44">
        <v>20</v>
      </c>
      <c r="G914" s="42">
        <v>12</v>
      </c>
      <c r="H914" s="42">
        <v>8</v>
      </c>
      <c r="I914" s="43">
        <v>79</v>
      </c>
      <c r="J914" s="44">
        <v>7</v>
      </c>
      <c r="K914" s="42">
        <v>6</v>
      </c>
      <c r="L914" s="42">
        <v>1</v>
      </c>
    </row>
    <row r="915" spans="1:12" s="31" customFormat="1" ht="25.5" customHeight="1">
      <c r="A915" s="23" t="s">
        <v>23</v>
      </c>
      <c r="B915" s="24">
        <v>45</v>
      </c>
      <c r="C915" s="24">
        <v>23</v>
      </c>
      <c r="D915" s="24">
        <v>22</v>
      </c>
      <c r="E915" s="25" t="s">
        <v>24</v>
      </c>
      <c r="F915" s="24">
        <v>87</v>
      </c>
      <c r="G915" s="24">
        <v>40</v>
      </c>
      <c r="H915" s="24">
        <v>47</v>
      </c>
      <c r="I915" s="25" t="s">
        <v>25</v>
      </c>
      <c r="J915" s="24">
        <v>37</v>
      </c>
      <c r="K915" s="24">
        <v>13</v>
      </c>
      <c r="L915" s="24">
        <v>24</v>
      </c>
    </row>
    <row r="916" spans="1:12" s="97" customFormat="1" ht="15.75" customHeight="1">
      <c r="A916" s="32">
        <v>10</v>
      </c>
      <c r="B916" s="33">
        <v>5</v>
      </c>
      <c r="C916" s="34">
        <v>3</v>
      </c>
      <c r="D916" s="34">
        <v>2</v>
      </c>
      <c r="E916" s="35">
        <v>45</v>
      </c>
      <c r="F916" s="33">
        <v>16</v>
      </c>
      <c r="G916" s="34">
        <v>8</v>
      </c>
      <c r="H916" s="34">
        <v>8</v>
      </c>
      <c r="I916" s="35">
        <v>80</v>
      </c>
      <c r="J916" s="33">
        <v>8</v>
      </c>
      <c r="K916" s="34">
        <v>3</v>
      </c>
      <c r="L916" s="34">
        <v>5</v>
      </c>
    </row>
    <row r="917" spans="1:12" s="97" customFormat="1" ht="15.75" customHeight="1">
      <c r="A917" s="32">
        <v>11</v>
      </c>
      <c r="B917" s="33">
        <v>10</v>
      </c>
      <c r="C917" s="34">
        <v>4</v>
      </c>
      <c r="D917" s="34">
        <v>6</v>
      </c>
      <c r="E917" s="35">
        <v>46</v>
      </c>
      <c r="F917" s="33">
        <v>19</v>
      </c>
      <c r="G917" s="34">
        <v>6</v>
      </c>
      <c r="H917" s="34">
        <v>13</v>
      </c>
      <c r="I917" s="35">
        <v>81</v>
      </c>
      <c r="J917" s="33">
        <v>9</v>
      </c>
      <c r="K917" s="34">
        <v>5</v>
      </c>
      <c r="L917" s="34">
        <v>4</v>
      </c>
    </row>
    <row r="918" spans="1:12" s="97" customFormat="1" ht="15.75" customHeight="1">
      <c r="A918" s="32">
        <v>12</v>
      </c>
      <c r="B918" s="33">
        <v>15</v>
      </c>
      <c r="C918" s="34">
        <v>9</v>
      </c>
      <c r="D918" s="34">
        <v>6</v>
      </c>
      <c r="E918" s="35">
        <v>47</v>
      </c>
      <c r="F918" s="33">
        <v>19</v>
      </c>
      <c r="G918" s="34">
        <v>8</v>
      </c>
      <c r="H918" s="34">
        <v>11</v>
      </c>
      <c r="I918" s="35">
        <v>82</v>
      </c>
      <c r="J918" s="33">
        <v>5</v>
      </c>
      <c r="K918" s="34">
        <v>1</v>
      </c>
      <c r="L918" s="34">
        <v>4</v>
      </c>
    </row>
    <row r="919" spans="1:12" s="97" customFormat="1" ht="15.75" customHeight="1">
      <c r="A919" s="32">
        <v>13</v>
      </c>
      <c r="B919" s="33">
        <v>9</v>
      </c>
      <c r="C919" s="34">
        <v>4</v>
      </c>
      <c r="D919" s="34">
        <v>5</v>
      </c>
      <c r="E919" s="35">
        <v>48</v>
      </c>
      <c r="F919" s="33">
        <v>17</v>
      </c>
      <c r="G919" s="34">
        <v>9</v>
      </c>
      <c r="H919" s="34">
        <v>8</v>
      </c>
      <c r="I919" s="35">
        <v>83</v>
      </c>
      <c r="J919" s="33">
        <v>7</v>
      </c>
      <c r="K919" s="34">
        <v>2</v>
      </c>
      <c r="L919" s="34">
        <v>5</v>
      </c>
    </row>
    <row r="920" spans="1:12" s="97" customFormat="1" ht="18" customHeight="1">
      <c r="A920" s="40">
        <v>14</v>
      </c>
      <c r="B920" s="44">
        <v>6</v>
      </c>
      <c r="C920" s="42">
        <v>3</v>
      </c>
      <c r="D920" s="42">
        <v>3</v>
      </c>
      <c r="E920" s="43">
        <v>49</v>
      </c>
      <c r="F920" s="44">
        <v>16</v>
      </c>
      <c r="G920" s="42">
        <v>9</v>
      </c>
      <c r="H920" s="42">
        <v>7</v>
      </c>
      <c r="I920" s="43">
        <v>84</v>
      </c>
      <c r="J920" s="44">
        <v>8</v>
      </c>
      <c r="K920" s="42">
        <v>2</v>
      </c>
      <c r="L920" s="42">
        <v>6</v>
      </c>
    </row>
    <row r="921" spans="1:12" s="31" customFormat="1" ht="25.5" customHeight="1">
      <c r="A921" s="23" t="s">
        <v>26</v>
      </c>
      <c r="B921" s="24">
        <v>37</v>
      </c>
      <c r="C921" s="24">
        <v>20</v>
      </c>
      <c r="D921" s="24">
        <v>17</v>
      </c>
      <c r="E921" s="25" t="s">
        <v>27</v>
      </c>
      <c r="F921" s="24">
        <v>63</v>
      </c>
      <c r="G921" s="24">
        <v>35</v>
      </c>
      <c r="H921" s="24">
        <v>28</v>
      </c>
      <c r="I921" s="25" t="s">
        <v>28</v>
      </c>
      <c r="J921" s="24">
        <v>28</v>
      </c>
      <c r="K921" s="24">
        <v>8</v>
      </c>
      <c r="L921" s="24">
        <v>20</v>
      </c>
    </row>
    <row r="922" spans="1:12" s="97" customFormat="1" ht="15.75" customHeight="1">
      <c r="A922" s="32">
        <v>15</v>
      </c>
      <c r="B922" s="33">
        <v>5</v>
      </c>
      <c r="C922" s="34">
        <v>4</v>
      </c>
      <c r="D922" s="34">
        <v>1</v>
      </c>
      <c r="E922" s="35">
        <v>50</v>
      </c>
      <c r="F922" s="33">
        <v>13</v>
      </c>
      <c r="G922" s="34">
        <v>8</v>
      </c>
      <c r="H922" s="34">
        <v>5</v>
      </c>
      <c r="I922" s="35">
        <v>85</v>
      </c>
      <c r="J922" s="33">
        <v>7</v>
      </c>
      <c r="K922" s="34">
        <v>3</v>
      </c>
      <c r="L922" s="34">
        <v>4</v>
      </c>
    </row>
    <row r="923" spans="1:12" s="97" customFormat="1" ht="15.75" customHeight="1">
      <c r="A923" s="32">
        <v>16</v>
      </c>
      <c r="B923" s="33">
        <v>6</v>
      </c>
      <c r="C923" s="34">
        <v>1</v>
      </c>
      <c r="D923" s="34">
        <v>5</v>
      </c>
      <c r="E923" s="35">
        <v>51</v>
      </c>
      <c r="F923" s="33">
        <v>7</v>
      </c>
      <c r="G923" s="34">
        <v>5</v>
      </c>
      <c r="H923" s="34">
        <v>2</v>
      </c>
      <c r="I923" s="35">
        <v>86</v>
      </c>
      <c r="J923" s="33">
        <v>3</v>
      </c>
      <c r="K923" s="34">
        <v>0</v>
      </c>
      <c r="L923" s="34">
        <v>3</v>
      </c>
    </row>
    <row r="924" spans="1:12" s="97" customFormat="1" ht="15.75" customHeight="1">
      <c r="A924" s="32">
        <v>17</v>
      </c>
      <c r="B924" s="33">
        <v>11</v>
      </c>
      <c r="C924" s="34">
        <v>4</v>
      </c>
      <c r="D924" s="34">
        <v>7</v>
      </c>
      <c r="E924" s="35">
        <v>52</v>
      </c>
      <c r="F924" s="33">
        <v>16</v>
      </c>
      <c r="G924" s="34">
        <v>8</v>
      </c>
      <c r="H924" s="34">
        <v>8</v>
      </c>
      <c r="I924" s="35">
        <v>87</v>
      </c>
      <c r="J924" s="33">
        <v>5</v>
      </c>
      <c r="K924" s="34">
        <v>1</v>
      </c>
      <c r="L924" s="34">
        <v>4</v>
      </c>
    </row>
    <row r="925" spans="1:12" s="97" customFormat="1" ht="15.75" customHeight="1">
      <c r="A925" s="32">
        <v>18</v>
      </c>
      <c r="B925" s="33">
        <v>6</v>
      </c>
      <c r="C925" s="34">
        <v>4</v>
      </c>
      <c r="D925" s="34">
        <v>2</v>
      </c>
      <c r="E925" s="35">
        <v>53</v>
      </c>
      <c r="F925" s="33">
        <v>12</v>
      </c>
      <c r="G925" s="34">
        <v>5</v>
      </c>
      <c r="H925" s="34">
        <v>7</v>
      </c>
      <c r="I925" s="35">
        <v>88</v>
      </c>
      <c r="J925" s="33">
        <v>6</v>
      </c>
      <c r="K925" s="34">
        <v>3</v>
      </c>
      <c r="L925" s="34">
        <v>3</v>
      </c>
    </row>
    <row r="926" spans="1:12" s="97" customFormat="1" ht="18" customHeight="1">
      <c r="A926" s="40">
        <v>19</v>
      </c>
      <c r="B926" s="44">
        <v>9</v>
      </c>
      <c r="C926" s="42">
        <v>7</v>
      </c>
      <c r="D926" s="42">
        <v>2</v>
      </c>
      <c r="E926" s="43">
        <v>54</v>
      </c>
      <c r="F926" s="44">
        <v>15</v>
      </c>
      <c r="G926" s="42">
        <v>9</v>
      </c>
      <c r="H926" s="42">
        <v>6</v>
      </c>
      <c r="I926" s="43">
        <v>89</v>
      </c>
      <c r="J926" s="44">
        <v>7</v>
      </c>
      <c r="K926" s="42">
        <v>1</v>
      </c>
      <c r="L926" s="42">
        <v>6</v>
      </c>
    </row>
    <row r="927" spans="1:12" s="31" customFormat="1" ht="25.5" customHeight="1">
      <c r="A927" s="23" t="s">
        <v>29</v>
      </c>
      <c r="B927" s="24">
        <v>46</v>
      </c>
      <c r="C927" s="24">
        <v>26</v>
      </c>
      <c r="D927" s="24">
        <v>20</v>
      </c>
      <c r="E927" s="25" t="s">
        <v>30</v>
      </c>
      <c r="F927" s="24">
        <v>69</v>
      </c>
      <c r="G927" s="24">
        <v>35</v>
      </c>
      <c r="H927" s="24">
        <v>34</v>
      </c>
      <c r="I927" s="25" t="s">
        <v>31</v>
      </c>
      <c r="J927" s="24">
        <v>15</v>
      </c>
      <c r="K927" s="24">
        <v>7</v>
      </c>
      <c r="L927" s="24">
        <v>8</v>
      </c>
    </row>
    <row r="928" spans="1:12" s="97" customFormat="1" ht="15.75" customHeight="1">
      <c r="A928" s="32">
        <v>20</v>
      </c>
      <c r="B928" s="33">
        <v>10</v>
      </c>
      <c r="C928" s="34">
        <v>3</v>
      </c>
      <c r="D928" s="34">
        <v>7</v>
      </c>
      <c r="E928" s="35">
        <v>55</v>
      </c>
      <c r="F928" s="33">
        <v>13</v>
      </c>
      <c r="G928" s="34">
        <v>9</v>
      </c>
      <c r="H928" s="34">
        <v>4</v>
      </c>
      <c r="I928" s="35">
        <v>90</v>
      </c>
      <c r="J928" s="33">
        <v>6</v>
      </c>
      <c r="K928" s="34">
        <v>2</v>
      </c>
      <c r="L928" s="34">
        <v>4</v>
      </c>
    </row>
    <row r="929" spans="1:12" s="97" customFormat="1" ht="15.75" customHeight="1">
      <c r="A929" s="32">
        <v>21</v>
      </c>
      <c r="B929" s="33">
        <v>12</v>
      </c>
      <c r="C929" s="34">
        <v>7</v>
      </c>
      <c r="D929" s="34">
        <v>5</v>
      </c>
      <c r="E929" s="35">
        <v>56</v>
      </c>
      <c r="F929" s="33">
        <v>15</v>
      </c>
      <c r="G929" s="34">
        <v>4</v>
      </c>
      <c r="H929" s="34">
        <v>11</v>
      </c>
      <c r="I929" s="35">
        <v>91</v>
      </c>
      <c r="J929" s="33">
        <v>2</v>
      </c>
      <c r="K929" s="34">
        <v>0</v>
      </c>
      <c r="L929" s="34">
        <v>2</v>
      </c>
    </row>
    <row r="930" spans="1:12" s="97" customFormat="1" ht="15.75" customHeight="1">
      <c r="A930" s="32">
        <v>22</v>
      </c>
      <c r="B930" s="33">
        <v>6</v>
      </c>
      <c r="C930" s="34">
        <v>3</v>
      </c>
      <c r="D930" s="34">
        <v>3</v>
      </c>
      <c r="E930" s="35">
        <v>57</v>
      </c>
      <c r="F930" s="33">
        <v>14</v>
      </c>
      <c r="G930" s="34">
        <v>10</v>
      </c>
      <c r="H930" s="34">
        <v>4</v>
      </c>
      <c r="I930" s="35">
        <v>92</v>
      </c>
      <c r="J930" s="33">
        <v>3</v>
      </c>
      <c r="K930" s="34">
        <v>1</v>
      </c>
      <c r="L930" s="34">
        <v>2</v>
      </c>
    </row>
    <row r="931" spans="1:12" s="97" customFormat="1" ht="15.75" customHeight="1">
      <c r="A931" s="32">
        <v>23</v>
      </c>
      <c r="B931" s="33">
        <v>6</v>
      </c>
      <c r="C931" s="34">
        <v>4</v>
      </c>
      <c r="D931" s="34">
        <v>2</v>
      </c>
      <c r="E931" s="35">
        <v>58</v>
      </c>
      <c r="F931" s="33">
        <v>18</v>
      </c>
      <c r="G931" s="34">
        <v>7</v>
      </c>
      <c r="H931" s="34">
        <v>11</v>
      </c>
      <c r="I931" s="35">
        <v>93</v>
      </c>
      <c r="J931" s="33">
        <v>4</v>
      </c>
      <c r="K931" s="34">
        <v>4</v>
      </c>
      <c r="L931" s="34">
        <v>0</v>
      </c>
    </row>
    <row r="932" spans="1:12" s="97" customFormat="1" ht="18" customHeight="1">
      <c r="A932" s="40">
        <v>24</v>
      </c>
      <c r="B932" s="44">
        <v>12</v>
      </c>
      <c r="C932" s="42">
        <v>9</v>
      </c>
      <c r="D932" s="42">
        <v>3</v>
      </c>
      <c r="E932" s="43">
        <v>59</v>
      </c>
      <c r="F932" s="44">
        <v>9</v>
      </c>
      <c r="G932" s="42">
        <v>5</v>
      </c>
      <c r="H932" s="42">
        <v>4</v>
      </c>
      <c r="I932" s="43">
        <v>94</v>
      </c>
      <c r="J932" s="44">
        <v>0</v>
      </c>
      <c r="K932" s="42">
        <v>0</v>
      </c>
      <c r="L932" s="42">
        <v>0</v>
      </c>
    </row>
    <row r="933" spans="1:12" s="31" customFormat="1" ht="25.5" customHeight="1">
      <c r="A933" s="23" t="s">
        <v>32</v>
      </c>
      <c r="B933" s="24">
        <v>73</v>
      </c>
      <c r="C933" s="24">
        <v>35</v>
      </c>
      <c r="D933" s="24">
        <v>38</v>
      </c>
      <c r="E933" s="25" t="s">
        <v>33</v>
      </c>
      <c r="F933" s="24">
        <v>77</v>
      </c>
      <c r="G933" s="24">
        <v>38</v>
      </c>
      <c r="H933" s="24">
        <v>39</v>
      </c>
      <c r="I933" s="64" t="s">
        <v>34</v>
      </c>
      <c r="J933" s="24">
        <v>3</v>
      </c>
      <c r="K933" s="24">
        <v>0</v>
      </c>
      <c r="L933" s="24">
        <v>3</v>
      </c>
    </row>
    <row r="934" spans="1:12" s="97" customFormat="1" ht="15.75" customHeight="1">
      <c r="A934" s="32">
        <v>25</v>
      </c>
      <c r="B934" s="33">
        <v>9</v>
      </c>
      <c r="C934" s="34">
        <v>5</v>
      </c>
      <c r="D934" s="34">
        <v>4</v>
      </c>
      <c r="E934" s="35">
        <v>60</v>
      </c>
      <c r="F934" s="33">
        <v>20</v>
      </c>
      <c r="G934" s="34">
        <v>10</v>
      </c>
      <c r="H934" s="34">
        <v>10</v>
      </c>
      <c r="I934" s="35">
        <v>95</v>
      </c>
      <c r="J934" s="33">
        <v>1</v>
      </c>
      <c r="K934" s="34">
        <v>0</v>
      </c>
      <c r="L934" s="34">
        <v>1</v>
      </c>
    </row>
    <row r="935" spans="1:12" s="97" customFormat="1" ht="15.75" customHeight="1">
      <c r="A935" s="32">
        <v>26</v>
      </c>
      <c r="B935" s="33">
        <v>14</v>
      </c>
      <c r="C935" s="34">
        <v>5</v>
      </c>
      <c r="D935" s="34">
        <v>9</v>
      </c>
      <c r="E935" s="35">
        <v>61</v>
      </c>
      <c r="F935" s="33">
        <v>16</v>
      </c>
      <c r="G935" s="34">
        <v>7</v>
      </c>
      <c r="H935" s="34">
        <v>9</v>
      </c>
      <c r="I935" s="35">
        <v>96</v>
      </c>
      <c r="J935" s="33">
        <v>0</v>
      </c>
      <c r="K935" s="34">
        <v>0</v>
      </c>
      <c r="L935" s="34">
        <v>0</v>
      </c>
    </row>
    <row r="936" spans="1:12" s="97" customFormat="1" ht="15.75" customHeight="1">
      <c r="A936" s="32">
        <v>27</v>
      </c>
      <c r="B936" s="33">
        <v>14</v>
      </c>
      <c r="C936" s="34">
        <v>4</v>
      </c>
      <c r="D936" s="34">
        <v>10</v>
      </c>
      <c r="E936" s="35">
        <v>62</v>
      </c>
      <c r="F936" s="33">
        <v>10</v>
      </c>
      <c r="G936" s="34">
        <v>6</v>
      </c>
      <c r="H936" s="34">
        <v>4</v>
      </c>
      <c r="I936" s="35">
        <v>97</v>
      </c>
      <c r="J936" s="33">
        <v>0</v>
      </c>
      <c r="K936" s="34">
        <v>0</v>
      </c>
      <c r="L936" s="34">
        <v>0</v>
      </c>
    </row>
    <row r="937" spans="1:12" s="97" customFormat="1" ht="15.75" customHeight="1">
      <c r="A937" s="32">
        <v>28</v>
      </c>
      <c r="B937" s="33">
        <v>16</v>
      </c>
      <c r="C937" s="34">
        <v>7</v>
      </c>
      <c r="D937" s="34">
        <v>9</v>
      </c>
      <c r="E937" s="35">
        <v>63</v>
      </c>
      <c r="F937" s="33">
        <v>14</v>
      </c>
      <c r="G937" s="34">
        <v>8</v>
      </c>
      <c r="H937" s="34">
        <v>6</v>
      </c>
      <c r="I937" s="35">
        <v>98</v>
      </c>
      <c r="J937" s="33">
        <v>2</v>
      </c>
      <c r="K937" s="34">
        <v>0</v>
      </c>
      <c r="L937" s="34">
        <v>2</v>
      </c>
    </row>
    <row r="938" spans="1:12" s="97" customFormat="1" ht="18" customHeight="1">
      <c r="A938" s="40">
        <v>29</v>
      </c>
      <c r="B938" s="44">
        <v>20</v>
      </c>
      <c r="C938" s="42">
        <v>14</v>
      </c>
      <c r="D938" s="42">
        <v>6</v>
      </c>
      <c r="E938" s="43">
        <v>64</v>
      </c>
      <c r="F938" s="44">
        <v>17</v>
      </c>
      <c r="G938" s="42">
        <v>7</v>
      </c>
      <c r="H938" s="42">
        <v>10</v>
      </c>
      <c r="I938" s="35">
        <v>99</v>
      </c>
      <c r="J938" s="33">
        <v>0</v>
      </c>
      <c r="K938" s="34">
        <v>0</v>
      </c>
      <c r="L938" s="34">
        <v>0</v>
      </c>
    </row>
    <row r="939" spans="1:12" s="31" customFormat="1" ht="25.5" customHeight="1">
      <c r="A939" s="23" t="s">
        <v>35</v>
      </c>
      <c r="B939" s="24">
        <v>81</v>
      </c>
      <c r="C939" s="24">
        <v>46</v>
      </c>
      <c r="D939" s="24">
        <v>35</v>
      </c>
      <c r="E939" s="25" t="s">
        <v>36</v>
      </c>
      <c r="F939" s="24">
        <v>77</v>
      </c>
      <c r="G939" s="24">
        <v>35</v>
      </c>
      <c r="H939" s="24">
        <v>42</v>
      </c>
      <c r="I939" s="68">
        <v>100</v>
      </c>
      <c r="J939" s="69">
        <v>0</v>
      </c>
      <c r="K939" s="70">
        <v>0</v>
      </c>
      <c r="L939" s="70">
        <v>0</v>
      </c>
    </row>
    <row r="940" spans="1:12" s="97" customFormat="1" ht="15.75" customHeight="1">
      <c r="A940" s="32">
        <v>30</v>
      </c>
      <c r="B940" s="33">
        <v>23</v>
      </c>
      <c r="C940" s="34">
        <v>9</v>
      </c>
      <c r="D940" s="34">
        <v>14</v>
      </c>
      <c r="E940" s="35">
        <v>65</v>
      </c>
      <c r="F940" s="33">
        <v>12</v>
      </c>
      <c r="G940" s="34">
        <v>5</v>
      </c>
      <c r="H940" s="34">
        <v>7</v>
      </c>
      <c r="I940" s="35">
        <v>101</v>
      </c>
      <c r="J940" s="33">
        <v>0</v>
      </c>
      <c r="K940" s="34">
        <v>0</v>
      </c>
      <c r="L940" s="34">
        <v>0</v>
      </c>
    </row>
    <row r="941" spans="1:12" s="97" customFormat="1" ht="15.75" customHeight="1">
      <c r="A941" s="32">
        <v>31</v>
      </c>
      <c r="B941" s="33">
        <v>20</v>
      </c>
      <c r="C941" s="34">
        <v>12</v>
      </c>
      <c r="D941" s="34">
        <v>8</v>
      </c>
      <c r="E941" s="35">
        <v>66</v>
      </c>
      <c r="F941" s="33">
        <v>12</v>
      </c>
      <c r="G941" s="34">
        <v>8</v>
      </c>
      <c r="H941" s="34">
        <v>4</v>
      </c>
      <c r="I941" s="35">
        <v>102</v>
      </c>
      <c r="J941" s="33">
        <v>0</v>
      </c>
      <c r="K941" s="34">
        <v>0</v>
      </c>
      <c r="L941" s="34">
        <v>0</v>
      </c>
    </row>
    <row r="942" spans="1:12" s="97" customFormat="1" ht="15.75" customHeight="1">
      <c r="A942" s="32">
        <v>32</v>
      </c>
      <c r="B942" s="33">
        <v>17</v>
      </c>
      <c r="C942" s="34">
        <v>11</v>
      </c>
      <c r="D942" s="34">
        <v>6</v>
      </c>
      <c r="E942" s="35">
        <v>67</v>
      </c>
      <c r="F942" s="33">
        <v>21</v>
      </c>
      <c r="G942" s="34">
        <v>8</v>
      </c>
      <c r="H942" s="34">
        <v>13</v>
      </c>
      <c r="I942" s="35">
        <v>103</v>
      </c>
      <c r="J942" s="33">
        <v>0</v>
      </c>
      <c r="K942" s="34">
        <v>0</v>
      </c>
      <c r="L942" s="34">
        <v>0</v>
      </c>
    </row>
    <row r="943" spans="1:12" s="97" customFormat="1" ht="15.75" customHeight="1">
      <c r="A943" s="32">
        <v>33</v>
      </c>
      <c r="B943" s="33">
        <v>15</v>
      </c>
      <c r="C943" s="34">
        <v>11</v>
      </c>
      <c r="D943" s="34">
        <v>4</v>
      </c>
      <c r="E943" s="35">
        <v>68</v>
      </c>
      <c r="F943" s="33">
        <v>16</v>
      </c>
      <c r="G943" s="34">
        <v>8</v>
      </c>
      <c r="H943" s="34">
        <v>8</v>
      </c>
      <c r="I943" s="72" t="s">
        <v>37</v>
      </c>
      <c r="J943" s="44">
        <v>0</v>
      </c>
      <c r="K943" s="42">
        <v>0</v>
      </c>
      <c r="L943" s="42">
        <v>0</v>
      </c>
    </row>
    <row r="944" spans="1:12" s="97" customFormat="1" ht="21" customHeight="1" thickBot="1">
      <c r="A944" s="74">
        <v>34</v>
      </c>
      <c r="B944" s="33">
        <v>6</v>
      </c>
      <c r="C944" s="34">
        <v>3</v>
      </c>
      <c r="D944" s="34">
        <v>3</v>
      </c>
      <c r="E944" s="35">
        <v>69</v>
      </c>
      <c r="F944" s="33">
        <v>16</v>
      </c>
      <c r="G944" s="34">
        <v>6</v>
      </c>
      <c r="H944" s="34">
        <v>10</v>
      </c>
      <c r="I944" s="75" t="s">
        <v>8</v>
      </c>
      <c r="J944" s="69">
        <v>1137</v>
      </c>
      <c r="K944" s="69">
        <v>567</v>
      </c>
      <c r="L944" s="69">
        <v>570</v>
      </c>
    </row>
    <row r="945" spans="1:13" s="106" customFormat="1" ht="24" customHeight="1" thickTop="1" thickBot="1">
      <c r="A945" s="81" t="s">
        <v>38</v>
      </c>
      <c r="B945" s="82">
        <v>148</v>
      </c>
      <c r="C945" s="83">
        <v>84</v>
      </c>
      <c r="D945" s="83">
        <v>64</v>
      </c>
      <c r="E945" s="84" t="s">
        <v>39</v>
      </c>
      <c r="F945" s="83">
        <v>716</v>
      </c>
      <c r="G945" s="83">
        <v>365</v>
      </c>
      <c r="H945" s="83">
        <v>351</v>
      </c>
      <c r="I945" s="85" t="s">
        <v>40</v>
      </c>
      <c r="J945" s="83">
        <v>273</v>
      </c>
      <c r="K945" s="83">
        <v>118</v>
      </c>
      <c r="L945" s="83">
        <v>155</v>
      </c>
    </row>
    <row r="946" spans="1:13" s="13" customFormat="1" ht="24" customHeight="1" thickBot="1">
      <c r="A946" s="1"/>
      <c r="B946" s="2" t="s">
        <v>221</v>
      </c>
      <c r="C946" s="3"/>
      <c r="D946" s="4"/>
      <c r="E946" s="5"/>
      <c r="F946" s="6"/>
      <c r="G946" s="96" t="s">
        <v>238</v>
      </c>
      <c r="H946" s="6"/>
      <c r="I946" s="5"/>
      <c r="J946" s="6"/>
      <c r="K946" s="107" t="s">
        <v>183</v>
      </c>
      <c r="L946" s="9"/>
      <c r="M946" s="97" t="s">
        <v>336</v>
      </c>
    </row>
    <row r="947" spans="1:13" s="22" customFormat="1" ht="21" customHeight="1">
      <c r="A947" s="14" t="s">
        <v>4</v>
      </c>
      <c r="B947" s="15" t="s">
        <v>5</v>
      </c>
      <c r="C947" s="15" t="s">
        <v>6</v>
      </c>
      <c r="D947" s="16" t="s">
        <v>7</v>
      </c>
      <c r="E947" s="14" t="s">
        <v>4</v>
      </c>
      <c r="F947" s="15" t="s">
        <v>5</v>
      </c>
      <c r="G947" s="15" t="s">
        <v>6</v>
      </c>
      <c r="H947" s="16" t="s">
        <v>7</v>
      </c>
      <c r="I947" s="14" t="s">
        <v>4</v>
      </c>
      <c r="J947" s="15" t="s">
        <v>5</v>
      </c>
      <c r="K947" s="15" t="s">
        <v>6</v>
      </c>
      <c r="L947" s="17" t="s">
        <v>7</v>
      </c>
    </row>
    <row r="948" spans="1:13" s="31" customFormat="1" ht="25.5" customHeight="1">
      <c r="A948" s="23" t="s">
        <v>9</v>
      </c>
      <c r="B948" s="24">
        <v>107</v>
      </c>
      <c r="C948" s="24">
        <v>55</v>
      </c>
      <c r="D948" s="24">
        <v>52</v>
      </c>
      <c r="E948" s="25" t="s">
        <v>10</v>
      </c>
      <c r="F948" s="24">
        <v>156</v>
      </c>
      <c r="G948" s="24">
        <v>74</v>
      </c>
      <c r="H948" s="24">
        <v>82</v>
      </c>
      <c r="I948" s="25" t="s">
        <v>11</v>
      </c>
      <c r="J948" s="24">
        <v>108</v>
      </c>
      <c r="K948" s="24">
        <v>49</v>
      </c>
      <c r="L948" s="24">
        <v>59</v>
      </c>
    </row>
    <row r="949" spans="1:13" s="97" customFormat="1" ht="15.75" customHeight="1">
      <c r="A949" s="32">
        <v>0</v>
      </c>
      <c r="B949" s="33">
        <v>18</v>
      </c>
      <c r="C949" s="34">
        <v>12</v>
      </c>
      <c r="D949" s="34">
        <v>6</v>
      </c>
      <c r="E949" s="35">
        <v>35</v>
      </c>
      <c r="F949" s="33">
        <v>30</v>
      </c>
      <c r="G949" s="34">
        <v>13</v>
      </c>
      <c r="H949" s="34">
        <v>17</v>
      </c>
      <c r="I949" s="35">
        <v>70</v>
      </c>
      <c r="J949" s="33">
        <v>26</v>
      </c>
      <c r="K949" s="34">
        <v>10</v>
      </c>
      <c r="L949" s="34">
        <v>16</v>
      </c>
    </row>
    <row r="950" spans="1:13" s="97" customFormat="1" ht="15.75" customHeight="1">
      <c r="A950" s="32">
        <v>1</v>
      </c>
      <c r="B950" s="33">
        <v>17</v>
      </c>
      <c r="C950" s="34">
        <v>10</v>
      </c>
      <c r="D950" s="34">
        <v>7</v>
      </c>
      <c r="E950" s="35">
        <v>36</v>
      </c>
      <c r="F950" s="33">
        <v>27</v>
      </c>
      <c r="G950" s="34">
        <v>14</v>
      </c>
      <c r="H950" s="34">
        <v>13</v>
      </c>
      <c r="I950" s="35">
        <v>71</v>
      </c>
      <c r="J950" s="33">
        <v>12</v>
      </c>
      <c r="K950" s="34">
        <v>6</v>
      </c>
      <c r="L950" s="34">
        <v>6</v>
      </c>
    </row>
    <row r="951" spans="1:13" s="97" customFormat="1" ht="15.75" customHeight="1">
      <c r="A951" s="32">
        <v>2</v>
      </c>
      <c r="B951" s="33">
        <v>17</v>
      </c>
      <c r="C951" s="34">
        <v>6</v>
      </c>
      <c r="D951" s="34">
        <v>11</v>
      </c>
      <c r="E951" s="35">
        <v>37</v>
      </c>
      <c r="F951" s="33">
        <v>34</v>
      </c>
      <c r="G951" s="34">
        <v>13</v>
      </c>
      <c r="H951" s="34">
        <v>21</v>
      </c>
      <c r="I951" s="35">
        <v>72</v>
      </c>
      <c r="J951" s="33">
        <v>19</v>
      </c>
      <c r="K951" s="34">
        <v>6</v>
      </c>
      <c r="L951" s="34">
        <v>13</v>
      </c>
    </row>
    <row r="952" spans="1:13" s="97" customFormat="1" ht="15.75" customHeight="1">
      <c r="A952" s="32">
        <v>3</v>
      </c>
      <c r="B952" s="33">
        <v>26</v>
      </c>
      <c r="C952" s="34">
        <v>14</v>
      </c>
      <c r="D952" s="34">
        <v>12</v>
      </c>
      <c r="E952" s="35">
        <v>38</v>
      </c>
      <c r="F952" s="33">
        <v>29</v>
      </c>
      <c r="G952" s="34">
        <v>16</v>
      </c>
      <c r="H952" s="34">
        <v>13</v>
      </c>
      <c r="I952" s="35">
        <v>73</v>
      </c>
      <c r="J952" s="33">
        <v>20</v>
      </c>
      <c r="K952" s="34">
        <v>14</v>
      </c>
      <c r="L952" s="34">
        <v>6</v>
      </c>
    </row>
    <row r="953" spans="1:13" s="97" customFormat="1" ht="18" customHeight="1">
      <c r="A953" s="40">
        <v>4</v>
      </c>
      <c r="B953" s="41">
        <v>29</v>
      </c>
      <c r="C953" s="42">
        <v>13</v>
      </c>
      <c r="D953" s="42">
        <v>16</v>
      </c>
      <c r="E953" s="43">
        <v>39</v>
      </c>
      <c r="F953" s="44">
        <v>36</v>
      </c>
      <c r="G953" s="42">
        <v>18</v>
      </c>
      <c r="H953" s="42">
        <v>18</v>
      </c>
      <c r="I953" s="43">
        <v>74</v>
      </c>
      <c r="J953" s="44">
        <v>31</v>
      </c>
      <c r="K953" s="42">
        <v>13</v>
      </c>
      <c r="L953" s="42">
        <v>18</v>
      </c>
    </row>
    <row r="954" spans="1:13" s="31" customFormat="1" ht="25.5" customHeight="1">
      <c r="A954" s="23" t="s">
        <v>13</v>
      </c>
      <c r="B954" s="24">
        <v>125</v>
      </c>
      <c r="C954" s="24">
        <v>59</v>
      </c>
      <c r="D954" s="24">
        <v>66</v>
      </c>
      <c r="E954" s="25" t="s">
        <v>14</v>
      </c>
      <c r="F954" s="24">
        <v>204</v>
      </c>
      <c r="G954" s="24">
        <v>96</v>
      </c>
      <c r="H954" s="24">
        <v>108</v>
      </c>
      <c r="I954" s="25" t="s">
        <v>15</v>
      </c>
      <c r="J954" s="24">
        <v>98</v>
      </c>
      <c r="K954" s="24">
        <v>35</v>
      </c>
      <c r="L954" s="24">
        <v>63</v>
      </c>
    </row>
    <row r="955" spans="1:13" s="97" customFormat="1" ht="15.75" customHeight="1">
      <c r="A955" s="32">
        <v>5</v>
      </c>
      <c r="B955" s="33">
        <v>26</v>
      </c>
      <c r="C955" s="34">
        <v>13</v>
      </c>
      <c r="D955" s="34">
        <v>13</v>
      </c>
      <c r="E955" s="35">
        <v>40</v>
      </c>
      <c r="F955" s="33">
        <v>35</v>
      </c>
      <c r="G955" s="34">
        <v>15</v>
      </c>
      <c r="H955" s="34">
        <v>20</v>
      </c>
      <c r="I955" s="35">
        <v>75</v>
      </c>
      <c r="J955" s="33">
        <v>19</v>
      </c>
      <c r="K955" s="34">
        <v>10</v>
      </c>
      <c r="L955" s="34">
        <v>9</v>
      </c>
    </row>
    <row r="956" spans="1:13" s="97" customFormat="1" ht="15.75" customHeight="1">
      <c r="A956" s="32">
        <v>6</v>
      </c>
      <c r="B956" s="33">
        <v>23</v>
      </c>
      <c r="C956" s="34">
        <v>12</v>
      </c>
      <c r="D956" s="34">
        <v>11</v>
      </c>
      <c r="E956" s="35">
        <v>41</v>
      </c>
      <c r="F956" s="33">
        <v>35</v>
      </c>
      <c r="G956" s="34">
        <v>19</v>
      </c>
      <c r="H956" s="34">
        <v>16</v>
      </c>
      <c r="I956" s="35">
        <v>76</v>
      </c>
      <c r="J956" s="33">
        <v>22</v>
      </c>
      <c r="K956" s="34">
        <v>9</v>
      </c>
      <c r="L956" s="34">
        <v>13</v>
      </c>
    </row>
    <row r="957" spans="1:13" s="97" customFormat="1" ht="15.75" customHeight="1">
      <c r="A957" s="32">
        <v>7</v>
      </c>
      <c r="B957" s="33">
        <v>27</v>
      </c>
      <c r="C957" s="34">
        <v>13</v>
      </c>
      <c r="D957" s="34">
        <v>14</v>
      </c>
      <c r="E957" s="35">
        <v>42</v>
      </c>
      <c r="F957" s="33">
        <v>52</v>
      </c>
      <c r="G957" s="34">
        <v>25</v>
      </c>
      <c r="H957" s="34">
        <v>27</v>
      </c>
      <c r="I957" s="35">
        <v>77</v>
      </c>
      <c r="J957" s="33">
        <v>25</v>
      </c>
      <c r="K957" s="34">
        <v>6</v>
      </c>
      <c r="L957" s="34">
        <v>19</v>
      </c>
    </row>
    <row r="958" spans="1:13" s="97" customFormat="1" ht="15.75" customHeight="1">
      <c r="A958" s="32">
        <v>8</v>
      </c>
      <c r="B958" s="33">
        <v>26</v>
      </c>
      <c r="C958" s="34">
        <v>12</v>
      </c>
      <c r="D958" s="34">
        <v>14</v>
      </c>
      <c r="E958" s="35">
        <v>43</v>
      </c>
      <c r="F958" s="33">
        <v>47</v>
      </c>
      <c r="G958" s="34">
        <v>20</v>
      </c>
      <c r="H958" s="34">
        <v>27</v>
      </c>
      <c r="I958" s="35">
        <v>78</v>
      </c>
      <c r="J958" s="33">
        <v>15</v>
      </c>
      <c r="K958" s="34">
        <v>8</v>
      </c>
      <c r="L958" s="34">
        <v>7</v>
      </c>
    </row>
    <row r="959" spans="1:13" s="97" customFormat="1" ht="18" customHeight="1">
      <c r="A959" s="40">
        <v>9</v>
      </c>
      <c r="B959" s="44">
        <v>23</v>
      </c>
      <c r="C959" s="42">
        <v>9</v>
      </c>
      <c r="D959" s="42">
        <v>14</v>
      </c>
      <c r="E959" s="43">
        <v>44</v>
      </c>
      <c r="F959" s="44">
        <v>35</v>
      </c>
      <c r="G959" s="42">
        <v>17</v>
      </c>
      <c r="H959" s="42">
        <v>18</v>
      </c>
      <c r="I959" s="43">
        <v>79</v>
      </c>
      <c r="J959" s="44">
        <v>17</v>
      </c>
      <c r="K959" s="42">
        <v>2</v>
      </c>
      <c r="L959" s="42">
        <v>15</v>
      </c>
    </row>
    <row r="960" spans="1:13" s="31" customFormat="1" ht="25.5" customHeight="1">
      <c r="A960" s="23" t="s">
        <v>23</v>
      </c>
      <c r="B960" s="24">
        <v>116</v>
      </c>
      <c r="C960" s="24">
        <v>66</v>
      </c>
      <c r="D960" s="24">
        <v>50</v>
      </c>
      <c r="E960" s="25" t="s">
        <v>24</v>
      </c>
      <c r="F960" s="24">
        <v>251</v>
      </c>
      <c r="G960" s="24">
        <v>128</v>
      </c>
      <c r="H960" s="24">
        <v>123</v>
      </c>
      <c r="I960" s="25" t="s">
        <v>25</v>
      </c>
      <c r="J960" s="24">
        <v>83</v>
      </c>
      <c r="K960" s="24">
        <v>35</v>
      </c>
      <c r="L960" s="24">
        <v>48</v>
      </c>
    </row>
    <row r="961" spans="1:12" s="97" customFormat="1" ht="15.75" customHeight="1">
      <c r="A961" s="32">
        <v>10</v>
      </c>
      <c r="B961" s="33">
        <v>25</v>
      </c>
      <c r="C961" s="34">
        <v>12</v>
      </c>
      <c r="D961" s="34">
        <v>13</v>
      </c>
      <c r="E961" s="35">
        <v>45</v>
      </c>
      <c r="F961" s="33">
        <v>48</v>
      </c>
      <c r="G961" s="34">
        <v>23</v>
      </c>
      <c r="H961" s="34">
        <v>25</v>
      </c>
      <c r="I961" s="35">
        <v>80</v>
      </c>
      <c r="J961" s="33">
        <v>18</v>
      </c>
      <c r="K961" s="34">
        <v>9</v>
      </c>
      <c r="L961" s="34">
        <v>9</v>
      </c>
    </row>
    <row r="962" spans="1:12" s="97" customFormat="1" ht="15.75" customHeight="1">
      <c r="A962" s="32">
        <v>11</v>
      </c>
      <c r="B962" s="33">
        <v>31</v>
      </c>
      <c r="C962" s="34">
        <v>15</v>
      </c>
      <c r="D962" s="34">
        <v>16</v>
      </c>
      <c r="E962" s="35">
        <v>46</v>
      </c>
      <c r="F962" s="33">
        <v>45</v>
      </c>
      <c r="G962" s="34">
        <v>19</v>
      </c>
      <c r="H962" s="34">
        <v>26</v>
      </c>
      <c r="I962" s="35">
        <v>81</v>
      </c>
      <c r="J962" s="33">
        <v>21</v>
      </c>
      <c r="K962" s="34">
        <v>9</v>
      </c>
      <c r="L962" s="34">
        <v>12</v>
      </c>
    </row>
    <row r="963" spans="1:12" s="97" customFormat="1" ht="15.75" customHeight="1">
      <c r="A963" s="32">
        <v>12</v>
      </c>
      <c r="B963" s="33">
        <v>22</v>
      </c>
      <c r="C963" s="34">
        <v>13</v>
      </c>
      <c r="D963" s="34">
        <v>9</v>
      </c>
      <c r="E963" s="35">
        <v>47</v>
      </c>
      <c r="F963" s="33">
        <v>44</v>
      </c>
      <c r="G963" s="34">
        <v>21</v>
      </c>
      <c r="H963" s="34">
        <v>23</v>
      </c>
      <c r="I963" s="35">
        <v>82</v>
      </c>
      <c r="J963" s="33">
        <v>21</v>
      </c>
      <c r="K963" s="34">
        <v>11</v>
      </c>
      <c r="L963" s="34">
        <v>10</v>
      </c>
    </row>
    <row r="964" spans="1:12" s="97" customFormat="1" ht="15.75" customHeight="1">
      <c r="A964" s="32">
        <v>13</v>
      </c>
      <c r="B964" s="33">
        <v>19</v>
      </c>
      <c r="C964" s="34">
        <v>10</v>
      </c>
      <c r="D964" s="34">
        <v>9</v>
      </c>
      <c r="E964" s="35">
        <v>48</v>
      </c>
      <c r="F964" s="33">
        <v>52</v>
      </c>
      <c r="G964" s="34">
        <v>31</v>
      </c>
      <c r="H964" s="34">
        <v>21</v>
      </c>
      <c r="I964" s="35">
        <v>83</v>
      </c>
      <c r="J964" s="33">
        <v>9</v>
      </c>
      <c r="K964" s="34">
        <v>3</v>
      </c>
      <c r="L964" s="34">
        <v>6</v>
      </c>
    </row>
    <row r="965" spans="1:12" s="97" customFormat="1" ht="18" customHeight="1">
      <c r="A965" s="40">
        <v>14</v>
      </c>
      <c r="B965" s="44">
        <v>19</v>
      </c>
      <c r="C965" s="42">
        <v>16</v>
      </c>
      <c r="D965" s="42">
        <v>3</v>
      </c>
      <c r="E965" s="43">
        <v>49</v>
      </c>
      <c r="F965" s="44">
        <v>62</v>
      </c>
      <c r="G965" s="42">
        <v>34</v>
      </c>
      <c r="H965" s="42">
        <v>28</v>
      </c>
      <c r="I965" s="43">
        <v>84</v>
      </c>
      <c r="J965" s="44">
        <v>14</v>
      </c>
      <c r="K965" s="42">
        <v>3</v>
      </c>
      <c r="L965" s="42">
        <v>11</v>
      </c>
    </row>
    <row r="966" spans="1:12" s="31" customFormat="1" ht="25.5" customHeight="1">
      <c r="A966" s="23" t="s">
        <v>26</v>
      </c>
      <c r="B966" s="24">
        <v>133</v>
      </c>
      <c r="C966" s="24">
        <v>60</v>
      </c>
      <c r="D966" s="24">
        <v>73</v>
      </c>
      <c r="E966" s="25" t="s">
        <v>27</v>
      </c>
      <c r="F966" s="24">
        <v>218</v>
      </c>
      <c r="G966" s="24">
        <v>107</v>
      </c>
      <c r="H966" s="24">
        <v>111</v>
      </c>
      <c r="I966" s="25" t="s">
        <v>28</v>
      </c>
      <c r="J966" s="24">
        <v>34</v>
      </c>
      <c r="K966" s="24">
        <v>14</v>
      </c>
      <c r="L966" s="24">
        <v>20</v>
      </c>
    </row>
    <row r="967" spans="1:12" s="97" customFormat="1" ht="15.75" customHeight="1">
      <c r="A967" s="32">
        <v>15</v>
      </c>
      <c r="B967" s="33">
        <v>28</v>
      </c>
      <c r="C967" s="34">
        <v>11</v>
      </c>
      <c r="D967" s="34">
        <v>17</v>
      </c>
      <c r="E967" s="35">
        <v>50</v>
      </c>
      <c r="F967" s="33">
        <v>44</v>
      </c>
      <c r="G967" s="34">
        <v>22</v>
      </c>
      <c r="H967" s="34">
        <v>22</v>
      </c>
      <c r="I967" s="35">
        <v>85</v>
      </c>
      <c r="J967" s="33">
        <v>15</v>
      </c>
      <c r="K967" s="34">
        <v>5</v>
      </c>
      <c r="L967" s="34">
        <v>10</v>
      </c>
    </row>
    <row r="968" spans="1:12" s="97" customFormat="1" ht="15.75" customHeight="1">
      <c r="A968" s="32">
        <v>16</v>
      </c>
      <c r="B968" s="33">
        <v>15</v>
      </c>
      <c r="C968" s="34">
        <v>11</v>
      </c>
      <c r="D968" s="34">
        <v>4</v>
      </c>
      <c r="E968" s="35">
        <v>51</v>
      </c>
      <c r="F968" s="33">
        <v>25</v>
      </c>
      <c r="G968" s="34">
        <v>10</v>
      </c>
      <c r="H968" s="34">
        <v>15</v>
      </c>
      <c r="I968" s="35">
        <v>86</v>
      </c>
      <c r="J968" s="33">
        <v>7</v>
      </c>
      <c r="K968" s="34">
        <v>4</v>
      </c>
      <c r="L968" s="34">
        <v>3</v>
      </c>
    </row>
    <row r="969" spans="1:12" s="97" customFormat="1" ht="15.75" customHeight="1">
      <c r="A969" s="32">
        <v>17</v>
      </c>
      <c r="B969" s="33">
        <v>35</v>
      </c>
      <c r="C969" s="34">
        <v>17</v>
      </c>
      <c r="D969" s="34">
        <v>18</v>
      </c>
      <c r="E969" s="35">
        <v>52</v>
      </c>
      <c r="F969" s="33">
        <v>51</v>
      </c>
      <c r="G969" s="34">
        <v>30</v>
      </c>
      <c r="H969" s="34">
        <v>21</v>
      </c>
      <c r="I969" s="35">
        <v>87</v>
      </c>
      <c r="J969" s="33">
        <v>2</v>
      </c>
      <c r="K969" s="34">
        <v>2</v>
      </c>
      <c r="L969" s="34">
        <v>0</v>
      </c>
    </row>
    <row r="970" spans="1:12" s="97" customFormat="1" ht="15.75" customHeight="1">
      <c r="A970" s="32">
        <v>18</v>
      </c>
      <c r="B970" s="33">
        <v>31</v>
      </c>
      <c r="C970" s="34">
        <v>12</v>
      </c>
      <c r="D970" s="34">
        <v>19</v>
      </c>
      <c r="E970" s="35">
        <v>53</v>
      </c>
      <c r="F970" s="33">
        <v>52</v>
      </c>
      <c r="G970" s="34">
        <v>25</v>
      </c>
      <c r="H970" s="34">
        <v>27</v>
      </c>
      <c r="I970" s="35">
        <v>88</v>
      </c>
      <c r="J970" s="33">
        <v>8</v>
      </c>
      <c r="K970" s="34">
        <v>3</v>
      </c>
      <c r="L970" s="34">
        <v>5</v>
      </c>
    </row>
    <row r="971" spans="1:12" s="97" customFormat="1" ht="18" customHeight="1">
      <c r="A971" s="40">
        <v>19</v>
      </c>
      <c r="B971" s="44">
        <v>24</v>
      </c>
      <c r="C971" s="42">
        <v>9</v>
      </c>
      <c r="D971" s="42">
        <v>15</v>
      </c>
      <c r="E971" s="43">
        <v>54</v>
      </c>
      <c r="F971" s="44">
        <v>46</v>
      </c>
      <c r="G971" s="42">
        <v>20</v>
      </c>
      <c r="H971" s="42">
        <v>26</v>
      </c>
      <c r="I971" s="43">
        <v>89</v>
      </c>
      <c r="J971" s="44">
        <v>2</v>
      </c>
      <c r="K971" s="42">
        <v>0</v>
      </c>
      <c r="L971" s="42">
        <v>2</v>
      </c>
    </row>
    <row r="972" spans="1:12" s="31" customFormat="1" ht="25.5" customHeight="1">
      <c r="A972" s="23" t="s">
        <v>29</v>
      </c>
      <c r="B972" s="24">
        <v>127</v>
      </c>
      <c r="C972" s="24">
        <v>60</v>
      </c>
      <c r="D972" s="24">
        <v>67</v>
      </c>
      <c r="E972" s="25" t="s">
        <v>30</v>
      </c>
      <c r="F972" s="24">
        <v>164</v>
      </c>
      <c r="G972" s="24">
        <v>87</v>
      </c>
      <c r="H972" s="24">
        <v>77</v>
      </c>
      <c r="I972" s="25" t="s">
        <v>31</v>
      </c>
      <c r="J972" s="24">
        <v>10</v>
      </c>
      <c r="K972" s="24">
        <v>2</v>
      </c>
      <c r="L972" s="24">
        <v>8</v>
      </c>
    </row>
    <row r="973" spans="1:12" s="97" customFormat="1" ht="15.75" customHeight="1">
      <c r="A973" s="32">
        <v>20</v>
      </c>
      <c r="B973" s="33">
        <v>20</v>
      </c>
      <c r="C973" s="34">
        <v>10</v>
      </c>
      <c r="D973" s="34">
        <v>10</v>
      </c>
      <c r="E973" s="35">
        <v>55</v>
      </c>
      <c r="F973" s="33">
        <v>31</v>
      </c>
      <c r="G973" s="34">
        <v>11</v>
      </c>
      <c r="H973" s="34">
        <v>20</v>
      </c>
      <c r="I973" s="35">
        <v>90</v>
      </c>
      <c r="J973" s="33">
        <v>2</v>
      </c>
      <c r="K973" s="34">
        <v>1</v>
      </c>
      <c r="L973" s="34">
        <v>1</v>
      </c>
    </row>
    <row r="974" spans="1:12" s="97" customFormat="1" ht="15.75" customHeight="1">
      <c r="A974" s="32">
        <v>21</v>
      </c>
      <c r="B974" s="33">
        <v>29</v>
      </c>
      <c r="C974" s="34">
        <v>16</v>
      </c>
      <c r="D974" s="34">
        <v>13</v>
      </c>
      <c r="E974" s="35">
        <v>56</v>
      </c>
      <c r="F974" s="33">
        <v>36</v>
      </c>
      <c r="G974" s="34">
        <v>20</v>
      </c>
      <c r="H974" s="34">
        <v>16</v>
      </c>
      <c r="I974" s="35">
        <v>91</v>
      </c>
      <c r="J974" s="33">
        <v>4</v>
      </c>
      <c r="K974" s="34">
        <v>1</v>
      </c>
      <c r="L974" s="34">
        <v>3</v>
      </c>
    </row>
    <row r="975" spans="1:12" s="97" customFormat="1" ht="15.75" customHeight="1">
      <c r="A975" s="32">
        <v>22</v>
      </c>
      <c r="B975" s="33">
        <v>26</v>
      </c>
      <c r="C975" s="34">
        <v>10</v>
      </c>
      <c r="D975" s="34">
        <v>16</v>
      </c>
      <c r="E975" s="35">
        <v>57</v>
      </c>
      <c r="F975" s="33">
        <v>35</v>
      </c>
      <c r="G975" s="34">
        <v>22</v>
      </c>
      <c r="H975" s="34">
        <v>13</v>
      </c>
      <c r="I975" s="35">
        <v>92</v>
      </c>
      <c r="J975" s="33">
        <v>1</v>
      </c>
      <c r="K975" s="34">
        <v>0</v>
      </c>
      <c r="L975" s="34">
        <v>1</v>
      </c>
    </row>
    <row r="976" spans="1:12" s="97" customFormat="1" ht="15.75" customHeight="1">
      <c r="A976" s="32">
        <v>23</v>
      </c>
      <c r="B976" s="33">
        <v>17</v>
      </c>
      <c r="C976" s="34">
        <v>8</v>
      </c>
      <c r="D976" s="34">
        <v>9</v>
      </c>
      <c r="E976" s="35">
        <v>58</v>
      </c>
      <c r="F976" s="33">
        <v>33</v>
      </c>
      <c r="G976" s="34">
        <v>18</v>
      </c>
      <c r="H976" s="34">
        <v>15</v>
      </c>
      <c r="I976" s="35">
        <v>93</v>
      </c>
      <c r="J976" s="33">
        <v>2</v>
      </c>
      <c r="K976" s="34">
        <v>0</v>
      </c>
      <c r="L976" s="34">
        <v>2</v>
      </c>
    </row>
    <row r="977" spans="1:13" s="97" customFormat="1" ht="18" customHeight="1">
      <c r="A977" s="40">
        <v>24</v>
      </c>
      <c r="B977" s="44">
        <v>35</v>
      </c>
      <c r="C977" s="42">
        <v>16</v>
      </c>
      <c r="D977" s="42">
        <v>19</v>
      </c>
      <c r="E977" s="43">
        <v>59</v>
      </c>
      <c r="F977" s="44">
        <v>29</v>
      </c>
      <c r="G977" s="42">
        <v>16</v>
      </c>
      <c r="H977" s="42">
        <v>13</v>
      </c>
      <c r="I977" s="43">
        <v>94</v>
      </c>
      <c r="J977" s="44">
        <v>1</v>
      </c>
      <c r="K977" s="42">
        <v>0</v>
      </c>
      <c r="L977" s="42">
        <v>1</v>
      </c>
    </row>
    <row r="978" spans="1:13" s="31" customFormat="1" ht="25.5" customHeight="1">
      <c r="A978" s="23" t="s">
        <v>32</v>
      </c>
      <c r="B978" s="24">
        <v>119</v>
      </c>
      <c r="C978" s="24">
        <v>54</v>
      </c>
      <c r="D978" s="24">
        <v>65</v>
      </c>
      <c r="E978" s="25" t="s">
        <v>33</v>
      </c>
      <c r="F978" s="24">
        <v>145</v>
      </c>
      <c r="G978" s="24">
        <v>66</v>
      </c>
      <c r="H978" s="24">
        <v>79</v>
      </c>
      <c r="I978" s="64" t="s">
        <v>34</v>
      </c>
      <c r="J978" s="24">
        <v>2</v>
      </c>
      <c r="K978" s="24">
        <v>0</v>
      </c>
      <c r="L978" s="24">
        <v>2</v>
      </c>
    </row>
    <row r="979" spans="1:13" s="97" customFormat="1" ht="15.75" customHeight="1">
      <c r="A979" s="32">
        <v>25</v>
      </c>
      <c r="B979" s="33">
        <v>19</v>
      </c>
      <c r="C979" s="34">
        <v>10</v>
      </c>
      <c r="D979" s="34">
        <v>9</v>
      </c>
      <c r="E979" s="35">
        <v>60</v>
      </c>
      <c r="F979" s="33">
        <v>29</v>
      </c>
      <c r="G979" s="34">
        <v>16</v>
      </c>
      <c r="H979" s="34">
        <v>13</v>
      </c>
      <c r="I979" s="35">
        <v>95</v>
      </c>
      <c r="J979" s="33">
        <v>1</v>
      </c>
      <c r="K979" s="34">
        <v>0</v>
      </c>
      <c r="L979" s="34">
        <v>1</v>
      </c>
    </row>
    <row r="980" spans="1:13" s="97" customFormat="1" ht="15.75" customHeight="1">
      <c r="A980" s="32">
        <v>26</v>
      </c>
      <c r="B980" s="33">
        <v>28</v>
      </c>
      <c r="C980" s="34">
        <v>14</v>
      </c>
      <c r="D980" s="34">
        <v>14</v>
      </c>
      <c r="E980" s="35">
        <v>61</v>
      </c>
      <c r="F980" s="33">
        <v>29</v>
      </c>
      <c r="G980" s="34">
        <v>13</v>
      </c>
      <c r="H980" s="34">
        <v>16</v>
      </c>
      <c r="I980" s="35">
        <v>96</v>
      </c>
      <c r="J980" s="33">
        <v>1</v>
      </c>
      <c r="K980" s="34">
        <v>0</v>
      </c>
      <c r="L980" s="34">
        <v>1</v>
      </c>
    </row>
    <row r="981" spans="1:13" s="97" customFormat="1" ht="15.75" customHeight="1">
      <c r="A981" s="32">
        <v>27</v>
      </c>
      <c r="B981" s="33">
        <v>20</v>
      </c>
      <c r="C981" s="34">
        <v>4</v>
      </c>
      <c r="D981" s="34">
        <v>16</v>
      </c>
      <c r="E981" s="35">
        <v>62</v>
      </c>
      <c r="F981" s="33">
        <v>37</v>
      </c>
      <c r="G981" s="34">
        <v>17</v>
      </c>
      <c r="H981" s="34">
        <v>20</v>
      </c>
      <c r="I981" s="35">
        <v>97</v>
      </c>
      <c r="J981" s="33">
        <v>0</v>
      </c>
      <c r="K981" s="34">
        <v>0</v>
      </c>
      <c r="L981" s="34">
        <v>0</v>
      </c>
    </row>
    <row r="982" spans="1:13" s="97" customFormat="1" ht="15.75" customHeight="1">
      <c r="A982" s="32">
        <v>28</v>
      </c>
      <c r="B982" s="33">
        <v>25</v>
      </c>
      <c r="C982" s="34">
        <v>12</v>
      </c>
      <c r="D982" s="34">
        <v>13</v>
      </c>
      <c r="E982" s="35">
        <v>63</v>
      </c>
      <c r="F982" s="33">
        <v>24</v>
      </c>
      <c r="G982" s="34">
        <v>12</v>
      </c>
      <c r="H982" s="34">
        <v>12</v>
      </c>
      <c r="I982" s="35">
        <v>98</v>
      </c>
      <c r="J982" s="33">
        <v>0</v>
      </c>
      <c r="K982" s="34">
        <v>0</v>
      </c>
      <c r="L982" s="34">
        <v>0</v>
      </c>
    </row>
    <row r="983" spans="1:13" s="97" customFormat="1" ht="18" customHeight="1">
      <c r="A983" s="40">
        <v>29</v>
      </c>
      <c r="B983" s="44">
        <v>27</v>
      </c>
      <c r="C983" s="42">
        <v>14</v>
      </c>
      <c r="D983" s="42">
        <v>13</v>
      </c>
      <c r="E983" s="43">
        <v>64</v>
      </c>
      <c r="F983" s="44">
        <v>26</v>
      </c>
      <c r="G983" s="42">
        <v>8</v>
      </c>
      <c r="H983" s="42">
        <v>18</v>
      </c>
      <c r="I983" s="35">
        <v>99</v>
      </c>
      <c r="J983" s="33">
        <v>0</v>
      </c>
      <c r="K983" s="34">
        <v>0</v>
      </c>
      <c r="L983" s="34">
        <v>0</v>
      </c>
    </row>
    <row r="984" spans="1:13" s="31" customFormat="1" ht="25.5" customHeight="1">
      <c r="A984" s="23" t="s">
        <v>35</v>
      </c>
      <c r="B984" s="24">
        <v>142</v>
      </c>
      <c r="C984" s="24">
        <v>77</v>
      </c>
      <c r="D984" s="24">
        <v>65</v>
      </c>
      <c r="E984" s="25" t="s">
        <v>36</v>
      </c>
      <c r="F984" s="24">
        <v>167</v>
      </c>
      <c r="G984" s="24">
        <v>92</v>
      </c>
      <c r="H984" s="24">
        <v>75</v>
      </c>
      <c r="I984" s="68">
        <v>100</v>
      </c>
      <c r="J984" s="69">
        <v>0</v>
      </c>
      <c r="K984" s="70">
        <v>0</v>
      </c>
      <c r="L984" s="70">
        <v>0</v>
      </c>
    </row>
    <row r="985" spans="1:13" s="97" customFormat="1" ht="15.75" customHeight="1">
      <c r="A985" s="32">
        <v>30</v>
      </c>
      <c r="B985" s="33">
        <v>19</v>
      </c>
      <c r="C985" s="34">
        <v>7</v>
      </c>
      <c r="D985" s="34">
        <v>12</v>
      </c>
      <c r="E985" s="35">
        <v>65</v>
      </c>
      <c r="F985" s="33">
        <v>49</v>
      </c>
      <c r="G985" s="34">
        <v>22</v>
      </c>
      <c r="H985" s="34">
        <v>27</v>
      </c>
      <c r="I985" s="35">
        <v>101</v>
      </c>
      <c r="J985" s="33">
        <v>0</v>
      </c>
      <c r="K985" s="34">
        <v>0</v>
      </c>
      <c r="L985" s="34">
        <v>0</v>
      </c>
    </row>
    <row r="986" spans="1:13" s="97" customFormat="1" ht="15.75" customHeight="1">
      <c r="A986" s="32">
        <v>31</v>
      </c>
      <c r="B986" s="33">
        <v>26</v>
      </c>
      <c r="C986" s="34">
        <v>18</v>
      </c>
      <c r="D986" s="34">
        <v>8</v>
      </c>
      <c r="E986" s="35">
        <v>66</v>
      </c>
      <c r="F986" s="33">
        <v>23</v>
      </c>
      <c r="G986" s="34">
        <v>16</v>
      </c>
      <c r="H986" s="34">
        <v>7</v>
      </c>
      <c r="I986" s="35">
        <v>102</v>
      </c>
      <c r="J986" s="33">
        <v>0</v>
      </c>
      <c r="K986" s="34">
        <v>0</v>
      </c>
      <c r="L986" s="34">
        <v>0</v>
      </c>
    </row>
    <row r="987" spans="1:13" s="97" customFormat="1" ht="15.75" customHeight="1">
      <c r="A987" s="32">
        <v>32</v>
      </c>
      <c r="B987" s="33">
        <v>24</v>
      </c>
      <c r="C987" s="34">
        <v>13</v>
      </c>
      <c r="D987" s="34">
        <v>11</v>
      </c>
      <c r="E987" s="35">
        <v>67</v>
      </c>
      <c r="F987" s="33">
        <v>31</v>
      </c>
      <c r="G987" s="34">
        <v>16</v>
      </c>
      <c r="H987" s="34">
        <v>15</v>
      </c>
      <c r="I987" s="35">
        <v>103</v>
      </c>
      <c r="J987" s="33">
        <v>0</v>
      </c>
      <c r="K987" s="34">
        <v>0</v>
      </c>
      <c r="L987" s="34">
        <v>0</v>
      </c>
    </row>
    <row r="988" spans="1:13" s="97" customFormat="1" ht="15.75" customHeight="1">
      <c r="A988" s="32">
        <v>33</v>
      </c>
      <c r="B988" s="33">
        <v>40</v>
      </c>
      <c r="C988" s="34">
        <v>22</v>
      </c>
      <c r="D988" s="34">
        <v>18</v>
      </c>
      <c r="E988" s="35">
        <v>68</v>
      </c>
      <c r="F988" s="33">
        <v>32</v>
      </c>
      <c r="G988" s="34">
        <v>22</v>
      </c>
      <c r="H988" s="34">
        <v>10</v>
      </c>
      <c r="I988" s="72" t="s">
        <v>37</v>
      </c>
      <c r="J988" s="44">
        <v>0</v>
      </c>
      <c r="K988" s="42">
        <v>0</v>
      </c>
      <c r="L988" s="42">
        <v>0</v>
      </c>
    </row>
    <row r="989" spans="1:13" s="97" customFormat="1" ht="21" customHeight="1" thickBot="1">
      <c r="A989" s="74">
        <v>34</v>
      </c>
      <c r="B989" s="33">
        <v>33</v>
      </c>
      <c r="C989" s="34">
        <v>17</v>
      </c>
      <c r="D989" s="34">
        <v>16</v>
      </c>
      <c r="E989" s="35">
        <v>69</v>
      </c>
      <c r="F989" s="33">
        <v>32</v>
      </c>
      <c r="G989" s="34">
        <v>16</v>
      </c>
      <c r="H989" s="34">
        <v>16</v>
      </c>
      <c r="I989" s="75" t="s">
        <v>8</v>
      </c>
      <c r="J989" s="69">
        <v>2509</v>
      </c>
      <c r="K989" s="69">
        <v>1216</v>
      </c>
      <c r="L989" s="69">
        <v>1293</v>
      </c>
    </row>
    <row r="990" spans="1:13" s="106" customFormat="1" ht="24" customHeight="1" thickTop="1" thickBot="1">
      <c r="A990" s="81" t="s">
        <v>38</v>
      </c>
      <c r="B990" s="82">
        <v>348</v>
      </c>
      <c r="C990" s="83">
        <v>180</v>
      </c>
      <c r="D990" s="83">
        <v>168</v>
      </c>
      <c r="E990" s="84" t="s">
        <v>39</v>
      </c>
      <c r="F990" s="83">
        <v>1659</v>
      </c>
      <c r="G990" s="83">
        <v>809</v>
      </c>
      <c r="H990" s="83">
        <v>850</v>
      </c>
      <c r="I990" s="85" t="s">
        <v>40</v>
      </c>
      <c r="J990" s="83">
        <v>502</v>
      </c>
      <c r="K990" s="83">
        <v>227</v>
      </c>
      <c r="L990" s="83">
        <v>275</v>
      </c>
    </row>
    <row r="991" spans="1:13" s="13" customFormat="1" ht="24" customHeight="1" thickBot="1">
      <c r="A991" s="1"/>
      <c r="B991" s="2" t="s">
        <v>221</v>
      </c>
      <c r="C991" s="3"/>
      <c r="D991" s="4"/>
      <c r="E991" s="5"/>
      <c r="F991" s="6"/>
      <c r="G991" s="96" t="s">
        <v>238</v>
      </c>
      <c r="H991" s="6"/>
      <c r="I991" s="5"/>
      <c r="J991" s="6"/>
      <c r="K991" s="107" t="s">
        <v>184</v>
      </c>
      <c r="L991" s="9"/>
      <c r="M991" s="97" t="s">
        <v>337</v>
      </c>
    </row>
    <row r="992" spans="1:13" s="22" customFormat="1" ht="21" customHeight="1">
      <c r="A992" s="14" t="s">
        <v>4</v>
      </c>
      <c r="B992" s="15" t="s">
        <v>5</v>
      </c>
      <c r="C992" s="15" t="s">
        <v>6</v>
      </c>
      <c r="D992" s="16" t="s">
        <v>7</v>
      </c>
      <c r="E992" s="14" t="s">
        <v>4</v>
      </c>
      <c r="F992" s="15" t="s">
        <v>5</v>
      </c>
      <c r="G992" s="15" t="s">
        <v>6</v>
      </c>
      <c r="H992" s="16" t="s">
        <v>7</v>
      </c>
      <c r="I992" s="14" t="s">
        <v>4</v>
      </c>
      <c r="J992" s="15" t="s">
        <v>5</v>
      </c>
      <c r="K992" s="15" t="s">
        <v>6</v>
      </c>
      <c r="L992" s="17" t="s">
        <v>7</v>
      </c>
    </row>
    <row r="993" spans="1:12" s="31" customFormat="1" ht="25.5" customHeight="1">
      <c r="A993" s="23" t="s">
        <v>9</v>
      </c>
      <c r="B993" s="24">
        <v>64</v>
      </c>
      <c r="C993" s="24">
        <v>34</v>
      </c>
      <c r="D993" s="24">
        <v>30</v>
      </c>
      <c r="E993" s="25" t="s">
        <v>10</v>
      </c>
      <c r="F993" s="24">
        <v>77</v>
      </c>
      <c r="G993" s="24">
        <v>34</v>
      </c>
      <c r="H993" s="24">
        <v>43</v>
      </c>
      <c r="I993" s="25" t="s">
        <v>11</v>
      </c>
      <c r="J993" s="24">
        <v>47</v>
      </c>
      <c r="K993" s="24">
        <v>22</v>
      </c>
      <c r="L993" s="24">
        <v>25</v>
      </c>
    </row>
    <row r="994" spans="1:12" s="97" customFormat="1" ht="15.75" customHeight="1">
      <c r="A994" s="32">
        <v>0</v>
      </c>
      <c r="B994" s="33">
        <v>16</v>
      </c>
      <c r="C994" s="34">
        <v>9</v>
      </c>
      <c r="D994" s="34">
        <v>7</v>
      </c>
      <c r="E994" s="35">
        <v>35</v>
      </c>
      <c r="F994" s="33">
        <v>18</v>
      </c>
      <c r="G994" s="34">
        <v>10</v>
      </c>
      <c r="H994" s="34">
        <v>8</v>
      </c>
      <c r="I994" s="35">
        <v>70</v>
      </c>
      <c r="J994" s="33">
        <v>10</v>
      </c>
      <c r="K994" s="34">
        <v>5</v>
      </c>
      <c r="L994" s="34">
        <v>5</v>
      </c>
    </row>
    <row r="995" spans="1:12" s="97" customFormat="1" ht="15.75" customHeight="1">
      <c r="A995" s="32">
        <v>1</v>
      </c>
      <c r="B995" s="33">
        <v>15</v>
      </c>
      <c r="C995" s="34">
        <v>8</v>
      </c>
      <c r="D995" s="34">
        <v>7</v>
      </c>
      <c r="E995" s="35">
        <v>36</v>
      </c>
      <c r="F995" s="33">
        <v>18</v>
      </c>
      <c r="G995" s="34">
        <v>6</v>
      </c>
      <c r="H995" s="34">
        <v>12</v>
      </c>
      <c r="I995" s="35">
        <v>71</v>
      </c>
      <c r="J995" s="33">
        <v>15</v>
      </c>
      <c r="K995" s="34">
        <v>9</v>
      </c>
      <c r="L995" s="34">
        <v>6</v>
      </c>
    </row>
    <row r="996" spans="1:12" s="97" customFormat="1" ht="15.75" customHeight="1">
      <c r="A996" s="32">
        <v>2</v>
      </c>
      <c r="B996" s="33">
        <v>12</v>
      </c>
      <c r="C996" s="34">
        <v>4</v>
      </c>
      <c r="D996" s="34">
        <v>8</v>
      </c>
      <c r="E996" s="35">
        <v>37</v>
      </c>
      <c r="F996" s="33">
        <v>13</v>
      </c>
      <c r="G996" s="34">
        <v>7</v>
      </c>
      <c r="H996" s="34">
        <v>6</v>
      </c>
      <c r="I996" s="35">
        <v>72</v>
      </c>
      <c r="J996" s="33">
        <v>8</v>
      </c>
      <c r="K996" s="34">
        <v>2</v>
      </c>
      <c r="L996" s="34">
        <v>6</v>
      </c>
    </row>
    <row r="997" spans="1:12" s="97" customFormat="1" ht="15.75" customHeight="1">
      <c r="A997" s="32">
        <v>3</v>
      </c>
      <c r="B997" s="33">
        <v>11</v>
      </c>
      <c r="C997" s="34">
        <v>7</v>
      </c>
      <c r="D997" s="34">
        <v>4</v>
      </c>
      <c r="E997" s="35">
        <v>38</v>
      </c>
      <c r="F997" s="33">
        <v>11</v>
      </c>
      <c r="G997" s="34">
        <v>4</v>
      </c>
      <c r="H997" s="34">
        <v>7</v>
      </c>
      <c r="I997" s="35">
        <v>73</v>
      </c>
      <c r="J997" s="33">
        <v>6</v>
      </c>
      <c r="K997" s="34">
        <v>2</v>
      </c>
      <c r="L997" s="34">
        <v>4</v>
      </c>
    </row>
    <row r="998" spans="1:12" s="97" customFormat="1" ht="18" customHeight="1">
      <c r="A998" s="40">
        <v>4</v>
      </c>
      <c r="B998" s="41">
        <v>10</v>
      </c>
      <c r="C998" s="42">
        <v>6</v>
      </c>
      <c r="D998" s="42">
        <v>4</v>
      </c>
      <c r="E998" s="43">
        <v>39</v>
      </c>
      <c r="F998" s="44">
        <v>17</v>
      </c>
      <c r="G998" s="42">
        <v>7</v>
      </c>
      <c r="H998" s="42">
        <v>10</v>
      </c>
      <c r="I998" s="43">
        <v>74</v>
      </c>
      <c r="J998" s="44">
        <v>8</v>
      </c>
      <c r="K998" s="42">
        <v>4</v>
      </c>
      <c r="L998" s="42">
        <v>4</v>
      </c>
    </row>
    <row r="999" spans="1:12" s="31" customFormat="1" ht="25.5" customHeight="1">
      <c r="A999" s="23" t="s">
        <v>13</v>
      </c>
      <c r="B999" s="24">
        <v>44</v>
      </c>
      <c r="C999" s="24">
        <v>20</v>
      </c>
      <c r="D999" s="24">
        <v>24</v>
      </c>
      <c r="E999" s="25" t="s">
        <v>14</v>
      </c>
      <c r="F999" s="24">
        <v>77</v>
      </c>
      <c r="G999" s="24">
        <v>45</v>
      </c>
      <c r="H999" s="24">
        <v>32</v>
      </c>
      <c r="I999" s="25" t="s">
        <v>15</v>
      </c>
      <c r="J999" s="24">
        <v>42</v>
      </c>
      <c r="K999" s="24">
        <v>20</v>
      </c>
      <c r="L999" s="24">
        <v>22</v>
      </c>
    </row>
    <row r="1000" spans="1:12" s="97" customFormat="1" ht="15.75" customHeight="1">
      <c r="A1000" s="32">
        <v>5</v>
      </c>
      <c r="B1000" s="33">
        <v>5</v>
      </c>
      <c r="C1000" s="34">
        <v>4</v>
      </c>
      <c r="D1000" s="34">
        <v>1</v>
      </c>
      <c r="E1000" s="35">
        <v>40</v>
      </c>
      <c r="F1000" s="33">
        <v>10</v>
      </c>
      <c r="G1000" s="34">
        <v>7</v>
      </c>
      <c r="H1000" s="34">
        <v>3</v>
      </c>
      <c r="I1000" s="35">
        <v>75</v>
      </c>
      <c r="J1000" s="33">
        <v>10</v>
      </c>
      <c r="K1000" s="34">
        <v>3</v>
      </c>
      <c r="L1000" s="34">
        <v>7</v>
      </c>
    </row>
    <row r="1001" spans="1:12" s="97" customFormat="1" ht="15.75" customHeight="1">
      <c r="A1001" s="32">
        <v>6</v>
      </c>
      <c r="B1001" s="33">
        <v>13</v>
      </c>
      <c r="C1001" s="34">
        <v>5</v>
      </c>
      <c r="D1001" s="34">
        <v>8</v>
      </c>
      <c r="E1001" s="35">
        <v>41</v>
      </c>
      <c r="F1001" s="33">
        <v>19</v>
      </c>
      <c r="G1001" s="34">
        <v>6</v>
      </c>
      <c r="H1001" s="34">
        <v>13</v>
      </c>
      <c r="I1001" s="35">
        <v>76</v>
      </c>
      <c r="J1001" s="33">
        <v>9</v>
      </c>
      <c r="K1001" s="34">
        <v>5</v>
      </c>
      <c r="L1001" s="34">
        <v>4</v>
      </c>
    </row>
    <row r="1002" spans="1:12" s="97" customFormat="1" ht="15.75" customHeight="1">
      <c r="A1002" s="32">
        <v>7</v>
      </c>
      <c r="B1002" s="33">
        <v>8</v>
      </c>
      <c r="C1002" s="34">
        <v>4</v>
      </c>
      <c r="D1002" s="34">
        <v>4</v>
      </c>
      <c r="E1002" s="35">
        <v>42</v>
      </c>
      <c r="F1002" s="33">
        <v>20</v>
      </c>
      <c r="G1002" s="34">
        <v>14</v>
      </c>
      <c r="H1002" s="34">
        <v>6</v>
      </c>
      <c r="I1002" s="35">
        <v>77</v>
      </c>
      <c r="J1002" s="33">
        <v>7</v>
      </c>
      <c r="K1002" s="34">
        <v>2</v>
      </c>
      <c r="L1002" s="34">
        <v>5</v>
      </c>
    </row>
    <row r="1003" spans="1:12" s="97" customFormat="1" ht="15.75" customHeight="1">
      <c r="A1003" s="32">
        <v>8</v>
      </c>
      <c r="B1003" s="33">
        <v>5</v>
      </c>
      <c r="C1003" s="34">
        <v>3</v>
      </c>
      <c r="D1003" s="34">
        <v>2</v>
      </c>
      <c r="E1003" s="35">
        <v>43</v>
      </c>
      <c r="F1003" s="33">
        <v>15</v>
      </c>
      <c r="G1003" s="34">
        <v>7</v>
      </c>
      <c r="H1003" s="34">
        <v>8</v>
      </c>
      <c r="I1003" s="35">
        <v>78</v>
      </c>
      <c r="J1003" s="33">
        <v>7</v>
      </c>
      <c r="K1003" s="34">
        <v>5</v>
      </c>
      <c r="L1003" s="34">
        <v>2</v>
      </c>
    </row>
    <row r="1004" spans="1:12" s="97" customFormat="1" ht="18" customHeight="1">
      <c r="A1004" s="40">
        <v>9</v>
      </c>
      <c r="B1004" s="44">
        <v>13</v>
      </c>
      <c r="C1004" s="42">
        <v>4</v>
      </c>
      <c r="D1004" s="42">
        <v>9</v>
      </c>
      <c r="E1004" s="43">
        <v>44</v>
      </c>
      <c r="F1004" s="44">
        <v>13</v>
      </c>
      <c r="G1004" s="42">
        <v>11</v>
      </c>
      <c r="H1004" s="42">
        <v>2</v>
      </c>
      <c r="I1004" s="43">
        <v>79</v>
      </c>
      <c r="J1004" s="44">
        <v>9</v>
      </c>
      <c r="K1004" s="42">
        <v>5</v>
      </c>
      <c r="L1004" s="42">
        <v>4</v>
      </c>
    </row>
    <row r="1005" spans="1:12" s="31" customFormat="1" ht="25.5" customHeight="1">
      <c r="A1005" s="23" t="s">
        <v>23</v>
      </c>
      <c r="B1005" s="24">
        <v>44</v>
      </c>
      <c r="C1005" s="24">
        <v>23</v>
      </c>
      <c r="D1005" s="24">
        <v>21</v>
      </c>
      <c r="E1005" s="25" t="s">
        <v>24</v>
      </c>
      <c r="F1005" s="24">
        <v>81</v>
      </c>
      <c r="G1005" s="24">
        <v>38</v>
      </c>
      <c r="H1005" s="24">
        <v>43</v>
      </c>
      <c r="I1005" s="25" t="s">
        <v>25</v>
      </c>
      <c r="J1005" s="24">
        <v>34</v>
      </c>
      <c r="K1005" s="24">
        <v>11</v>
      </c>
      <c r="L1005" s="24">
        <v>23</v>
      </c>
    </row>
    <row r="1006" spans="1:12" s="97" customFormat="1" ht="15.75" customHeight="1">
      <c r="A1006" s="32">
        <v>10</v>
      </c>
      <c r="B1006" s="33">
        <v>10</v>
      </c>
      <c r="C1006" s="34">
        <v>3</v>
      </c>
      <c r="D1006" s="34">
        <v>7</v>
      </c>
      <c r="E1006" s="35">
        <v>45</v>
      </c>
      <c r="F1006" s="33">
        <v>15</v>
      </c>
      <c r="G1006" s="34">
        <v>7</v>
      </c>
      <c r="H1006" s="34">
        <v>8</v>
      </c>
      <c r="I1006" s="35">
        <v>80</v>
      </c>
      <c r="J1006" s="33">
        <v>4</v>
      </c>
      <c r="K1006" s="34">
        <v>3</v>
      </c>
      <c r="L1006" s="34">
        <v>1</v>
      </c>
    </row>
    <row r="1007" spans="1:12" s="97" customFormat="1" ht="15.75" customHeight="1">
      <c r="A1007" s="32">
        <v>11</v>
      </c>
      <c r="B1007" s="33">
        <v>11</v>
      </c>
      <c r="C1007" s="34">
        <v>8</v>
      </c>
      <c r="D1007" s="34">
        <v>3</v>
      </c>
      <c r="E1007" s="35">
        <v>46</v>
      </c>
      <c r="F1007" s="33">
        <v>18</v>
      </c>
      <c r="G1007" s="34">
        <v>8</v>
      </c>
      <c r="H1007" s="34">
        <v>10</v>
      </c>
      <c r="I1007" s="35">
        <v>81</v>
      </c>
      <c r="J1007" s="33">
        <v>11</v>
      </c>
      <c r="K1007" s="34">
        <v>3</v>
      </c>
      <c r="L1007" s="34">
        <v>8</v>
      </c>
    </row>
    <row r="1008" spans="1:12" s="97" customFormat="1" ht="15.75" customHeight="1">
      <c r="A1008" s="32">
        <v>12</v>
      </c>
      <c r="B1008" s="33">
        <v>10</v>
      </c>
      <c r="C1008" s="34">
        <v>6</v>
      </c>
      <c r="D1008" s="34">
        <v>4</v>
      </c>
      <c r="E1008" s="35">
        <v>47</v>
      </c>
      <c r="F1008" s="33">
        <v>15</v>
      </c>
      <c r="G1008" s="34">
        <v>5</v>
      </c>
      <c r="H1008" s="34">
        <v>10</v>
      </c>
      <c r="I1008" s="35">
        <v>82</v>
      </c>
      <c r="J1008" s="33">
        <v>5</v>
      </c>
      <c r="K1008" s="34">
        <v>2</v>
      </c>
      <c r="L1008" s="34">
        <v>3</v>
      </c>
    </row>
    <row r="1009" spans="1:12" s="97" customFormat="1" ht="15.75" customHeight="1">
      <c r="A1009" s="32">
        <v>13</v>
      </c>
      <c r="B1009" s="33">
        <v>8</v>
      </c>
      <c r="C1009" s="34">
        <v>6</v>
      </c>
      <c r="D1009" s="34">
        <v>2</v>
      </c>
      <c r="E1009" s="35">
        <v>48</v>
      </c>
      <c r="F1009" s="33">
        <v>15</v>
      </c>
      <c r="G1009" s="34">
        <v>8</v>
      </c>
      <c r="H1009" s="34">
        <v>7</v>
      </c>
      <c r="I1009" s="35">
        <v>83</v>
      </c>
      <c r="J1009" s="33">
        <v>7</v>
      </c>
      <c r="K1009" s="34">
        <v>1</v>
      </c>
      <c r="L1009" s="34">
        <v>6</v>
      </c>
    </row>
    <row r="1010" spans="1:12" s="97" customFormat="1" ht="18" customHeight="1">
      <c r="A1010" s="40">
        <v>14</v>
      </c>
      <c r="B1010" s="44">
        <v>5</v>
      </c>
      <c r="C1010" s="42">
        <v>0</v>
      </c>
      <c r="D1010" s="42">
        <v>5</v>
      </c>
      <c r="E1010" s="43">
        <v>49</v>
      </c>
      <c r="F1010" s="44">
        <v>18</v>
      </c>
      <c r="G1010" s="42">
        <v>10</v>
      </c>
      <c r="H1010" s="42">
        <v>8</v>
      </c>
      <c r="I1010" s="43">
        <v>84</v>
      </c>
      <c r="J1010" s="44">
        <v>7</v>
      </c>
      <c r="K1010" s="42">
        <v>2</v>
      </c>
      <c r="L1010" s="42">
        <v>5</v>
      </c>
    </row>
    <row r="1011" spans="1:12" s="31" customFormat="1" ht="25.5" customHeight="1">
      <c r="A1011" s="23" t="s">
        <v>26</v>
      </c>
      <c r="B1011" s="24">
        <v>45</v>
      </c>
      <c r="C1011" s="24">
        <v>24</v>
      </c>
      <c r="D1011" s="24">
        <v>21</v>
      </c>
      <c r="E1011" s="25" t="s">
        <v>27</v>
      </c>
      <c r="F1011" s="24">
        <v>83</v>
      </c>
      <c r="G1011" s="24">
        <v>42</v>
      </c>
      <c r="H1011" s="24">
        <v>41</v>
      </c>
      <c r="I1011" s="25" t="s">
        <v>28</v>
      </c>
      <c r="J1011" s="24">
        <v>25</v>
      </c>
      <c r="K1011" s="24">
        <v>12</v>
      </c>
      <c r="L1011" s="24">
        <v>13</v>
      </c>
    </row>
    <row r="1012" spans="1:12" s="97" customFormat="1" ht="15.75" customHeight="1">
      <c r="A1012" s="32">
        <v>15</v>
      </c>
      <c r="B1012" s="33">
        <v>9</v>
      </c>
      <c r="C1012" s="34">
        <v>5</v>
      </c>
      <c r="D1012" s="34">
        <v>4</v>
      </c>
      <c r="E1012" s="35">
        <v>50</v>
      </c>
      <c r="F1012" s="33">
        <v>12</v>
      </c>
      <c r="G1012" s="34">
        <v>7</v>
      </c>
      <c r="H1012" s="34">
        <v>5</v>
      </c>
      <c r="I1012" s="35">
        <v>85</v>
      </c>
      <c r="J1012" s="33">
        <v>8</v>
      </c>
      <c r="K1012" s="34">
        <v>2</v>
      </c>
      <c r="L1012" s="34">
        <v>6</v>
      </c>
    </row>
    <row r="1013" spans="1:12" s="97" customFormat="1" ht="15.75" customHeight="1">
      <c r="A1013" s="32">
        <v>16</v>
      </c>
      <c r="B1013" s="33">
        <v>11</v>
      </c>
      <c r="C1013" s="34">
        <v>6</v>
      </c>
      <c r="D1013" s="34">
        <v>5</v>
      </c>
      <c r="E1013" s="35">
        <v>51</v>
      </c>
      <c r="F1013" s="33">
        <v>12</v>
      </c>
      <c r="G1013" s="34">
        <v>5</v>
      </c>
      <c r="H1013" s="34">
        <v>7</v>
      </c>
      <c r="I1013" s="35">
        <v>86</v>
      </c>
      <c r="J1013" s="33">
        <v>8</v>
      </c>
      <c r="K1013" s="34">
        <v>4</v>
      </c>
      <c r="L1013" s="34">
        <v>4</v>
      </c>
    </row>
    <row r="1014" spans="1:12" s="97" customFormat="1" ht="15.75" customHeight="1">
      <c r="A1014" s="32">
        <v>17</v>
      </c>
      <c r="B1014" s="33">
        <v>9</v>
      </c>
      <c r="C1014" s="34">
        <v>2</v>
      </c>
      <c r="D1014" s="34">
        <v>7</v>
      </c>
      <c r="E1014" s="35">
        <v>52</v>
      </c>
      <c r="F1014" s="33">
        <v>25</v>
      </c>
      <c r="G1014" s="34">
        <v>11</v>
      </c>
      <c r="H1014" s="34">
        <v>14</v>
      </c>
      <c r="I1014" s="35">
        <v>87</v>
      </c>
      <c r="J1014" s="33">
        <v>3</v>
      </c>
      <c r="K1014" s="34">
        <v>2</v>
      </c>
      <c r="L1014" s="34">
        <v>1</v>
      </c>
    </row>
    <row r="1015" spans="1:12" s="97" customFormat="1" ht="15.75" customHeight="1">
      <c r="A1015" s="32">
        <v>18</v>
      </c>
      <c r="B1015" s="33">
        <v>10</v>
      </c>
      <c r="C1015" s="34">
        <v>6</v>
      </c>
      <c r="D1015" s="34">
        <v>4</v>
      </c>
      <c r="E1015" s="35">
        <v>53</v>
      </c>
      <c r="F1015" s="33">
        <v>15</v>
      </c>
      <c r="G1015" s="34">
        <v>7</v>
      </c>
      <c r="H1015" s="34">
        <v>8</v>
      </c>
      <c r="I1015" s="35">
        <v>88</v>
      </c>
      <c r="J1015" s="33">
        <v>5</v>
      </c>
      <c r="K1015" s="34">
        <v>3</v>
      </c>
      <c r="L1015" s="34">
        <v>2</v>
      </c>
    </row>
    <row r="1016" spans="1:12" s="97" customFormat="1" ht="18" customHeight="1">
      <c r="A1016" s="40">
        <v>19</v>
      </c>
      <c r="B1016" s="44">
        <v>6</v>
      </c>
      <c r="C1016" s="42">
        <v>5</v>
      </c>
      <c r="D1016" s="42">
        <v>1</v>
      </c>
      <c r="E1016" s="43">
        <v>54</v>
      </c>
      <c r="F1016" s="44">
        <v>19</v>
      </c>
      <c r="G1016" s="42">
        <v>12</v>
      </c>
      <c r="H1016" s="42">
        <v>7</v>
      </c>
      <c r="I1016" s="43">
        <v>89</v>
      </c>
      <c r="J1016" s="44">
        <v>1</v>
      </c>
      <c r="K1016" s="42">
        <v>1</v>
      </c>
      <c r="L1016" s="42">
        <v>0</v>
      </c>
    </row>
    <row r="1017" spans="1:12" s="31" customFormat="1" ht="25.5" customHeight="1">
      <c r="A1017" s="23" t="s">
        <v>29</v>
      </c>
      <c r="B1017" s="24">
        <v>61</v>
      </c>
      <c r="C1017" s="24">
        <v>32</v>
      </c>
      <c r="D1017" s="24">
        <v>29</v>
      </c>
      <c r="E1017" s="25" t="s">
        <v>30</v>
      </c>
      <c r="F1017" s="24">
        <v>87</v>
      </c>
      <c r="G1017" s="24">
        <v>48</v>
      </c>
      <c r="H1017" s="24">
        <v>39</v>
      </c>
      <c r="I1017" s="25" t="s">
        <v>31</v>
      </c>
      <c r="J1017" s="24">
        <v>9</v>
      </c>
      <c r="K1017" s="24">
        <v>1</v>
      </c>
      <c r="L1017" s="24">
        <v>8</v>
      </c>
    </row>
    <row r="1018" spans="1:12" s="97" customFormat="1" ht="15.75" customHeight="1">
      <c r="A1018" s="32">
        <v>20</v>
      </c>
      <c r="B1018" s="33">
        <v>15</v>
      </c>
      <c r="C1018" s="34">
        <v>8</v>
      </c>
      <c r="D1018" s="34">
        <v>7</v>
      </c>
      <c r="E1018" s="35">
        <v>55</v>
      </c>
      <c r="F1018" s="33">
        <v>22</v>
      </c>
      <c r="G1018" s="34">
        <v>11</v>
      </c>
      <c r="H1018" s="34">
        <v>11</v>
      </c>
      <c r="I1018" s="35">
        <v>90</v>
      </c>
      <c r="J1018" s="33">
        <v>1</v>
      </c>
      <c r="K1018" s="34">
        <v>0</v>
      </c>
      <c r="L1018" s="34">
        <v>1</v>
      </c>
    </row>
    <row r="1019" spans="1:12" s="97" customFormat="1" ht="15.75" customHeight="1">
      <c r="A1019" s="32">
        <v>21</v>
      </c>
      <c r="B1019" s="33">
        <v>9</v>
      </c>
      <c r="C1019" s="34">
        <v>5</v>
      </c>
      <c r="D1019" s="34">
        <v>4</v>
      </c>
      <c r="E1019" s="35">
        <v>56</v>
      </c>
      <c r="F1019" s="33">
        <v>25</v>
      </c>
      <c r="G1019" s="34">
        <v>13</v>
      </c>
      <c r="H1019" s="34">
        <v>12</v>
      </c>
      <c r="I1019" s="35">
        <v>91</v>
      </c>
      <c r="J1019" s="33">
        <v>4</v>
      </c>
      <c r="K1019" s="34">
        <v>0</v>
      </c>
      <c r="L1019" s="34">
        <v>4</v>
      </c>
    </row>
    <row r="1020" spans="1:12" s="97" customFormat="1" ht="15.75" customHeight="1">
      <c r="A1020" s="32">
        <v>22</v>
      </c>
      <c r="B1020" s="33">
        <v>15</v>
      </c>
      <c r="C1020" s="34">
        <v>9</v>
      </c>
      <c r="D1020" s="34">
        <v>6</v>
      </c>
      <c r="E1020" s="35">
        <v>57</v>
      </c>
      <c r="F1020" s="33">
        <v>15</v>
      </c>
      <c r="G1020" s="34">
        <v>10</v>
      </c>
      <c r="H1020" s="34">
        <v>5</v>
      </c>
      <c r="I1020" s="35">
        <v>92</v>
      </c>
      <c r="J1020" s="33">
        <v>1</v>
      </c>
      <c r="K1020" s="34">
        <v>0</v>
      </c>
      <c r="L1020" s="34">
        <v>1</v>
      </c>
    </row>
    <row r="1021" spans="1:12" s="97" customFormat="1" ht="15.75" customHeight="1">
      <c r="A1021" s="32">
        <v>23</v>
      </c>
      <c r="B1021" s="33">
        <v>13</v>
      </c>
      <c r="C1021" s="34">
        <v>6</v>
      </c>
      <c r="D1021" s="34">
        <v>7</v>
      </c>
      <c r="E1021" s="35">
        <v>58</v>
      </c>
      <c r="F1021" s="33">
        <v>10</v>
      </c>
      <c r="G1021" s="34">
        <v>6</v>
      </c>
      <c r="H1021" s="34">
        <v>4</v>
      </c>
      <c r="I1021" s="35">
        <v>93</v>
      </c>
      <c r="J1021" s="33">
        <v>2</v>
      </c>
      <c r="K1021" s="34">
        <v>1</v>
      </c>
      <c r="L1021" s="34">
        <v>1</v>
      </c>
    </row>
    <row r="1022" spans="1:12" s="97" customFormat="1" ht="18" customHeight="1">
      <c r="A1022" s="40">
        <v>24</v>
      </c>
      <c r="B1022" s="44">
        <v>9</v>
      </c>
      <c r="C1022" s="42">
        <v>4</v>
      </c>
      <c r="D1022" s="42">
        <v>5</v>
      </c>
      <c r="E1022" s="43">
        <v>59</v>
      </c>
      <c r="F1022" s="44">
        <v>15</v>
      </c>
      <c r="G1022" s="42">
        <v>8</v>
      </c>
      <c r="H1022" s="42">
        <v>7</v>
      </c>
      <c r="I1022" s="43">
        <v>94</v>
      </c>
      <c r="J1022" s="44">
        <v>1</v>
      </c>
      <c r="K1022" s="42">
        <v>0</v>
      </c>
      <c r="L1022" s="42">
        <v>1</v>
      </c>
    </row>
    <row r="1023" spans="1:12" s="31" customFormat="1" ht="25.5" customHeight="1">
      <c r="A1023" s="23" t="s">
        <v>32</v>
      </c>
      <c r="B1023" s="24">
        <v>70</v>
      </c>
      <c r="C1023" s="24">
        <v>32</v>
      </c>
      <c r="D1023" s="24">
        <v>38</v>
      </c>
      <c r="E1023" s="25" t="s">
        <v>33</v>
      </c>
      <c r="F1023" s="24">
        <v>72</v>
      </c>
      <c r="G1023" s="24">
        <v>34</v>
      </c>
      <c r="H1023" s="24">
        <v>38</v>
      </c>
      <c r="I1023" s="64" t="s">
        <v>34</v>
      </c>
      <c r="J1023" s="24">
        <v>5</v>
      </c>
      <c r="K1023" s="24">
        <v>0</v>
      </c>
      <c r="L1023" s="24">
        <v>5</v>
      </c>
    </row>
    <row r="1024" spans="1:12" s="97" customFormat="1" ht="15.75" customHeight="1">
      <c r="A1024" s="32">
        <v>25</v>
      </c>
      <c r="B1024" s="33">
        <v>11</v>
      </c>
      <c r="C1024" s="34">
        <v>5</v>
      </c>
      <c r="D1024" s="34">
        <v>6</v>
      </c>
      <c r="E1024" s="35">
        <v>60</v>
      </c>
      <c r="F1024" s="33">
        <v>12</v>
      </c>
      <c r="G1024" s="34">
        <v>6</v>
      </c>
      <c r="H1024" s="34">
        <v>6</v>
      </c>
      <c r="I1024" s="35">
        <v>95</v>
      </c>
      <c r="J1024" s="33">
        <v>1</v>
      </c>
      <c r="K1024" s="34">
        <v>0</v>
      </c>
      <c r="L1024" s="34">
        <v>1</v>
      </c>
    </row>
    <row r="1025" spans="1:13" s="97" customFormat="1" ht="15.75" customHeight="1">
      <c r="A1025" s="32">
        <v>26</v>
      </c>
      <c r="B1025" s="33">
        <v>14</v>
      </c>
      <c r="C1025" s="34">
        <v>7</v>
      </c>
      <c r="D1025" s="34">
        <v>7</v>
      </c>
      <c r="E1025" s="35">
        <v>61</v>
      </c>
      <c r="F1025" s="33">
        <v>10</v>
      </c>
      <c r="G1025" s="34">
        <v>3</v>
      </c>
      <c r="H1025" s="34">
        <v>7</v>
      </c>
      <c r="I1025" s="35">
        <v>96</v>
      </c>
      <c r="J1025" s="33">
        <v>1</v>
      </c>
      <c r="K1025" s="34">
        <v>0</v>
      </c>
      <c r="L1025" s="34">
        <v>1</v>
      </c>
    </row>
    <row r="1026" spans="1:13" s="97" customFormat="1" ht="15.75" customHeight="1">
      <c r="A1026" s="32">
        <v>27</v>
      </c>
      <c r="B1026" s="33">
        <v>14</v>
      </c>
      <c r="C1026" s="34">
        <v>5</v>
      </c>
      <c r="D1026" s="34">
        <v>9</v>
      </c>
      <c r="E1026" s="35">
        <v>62</v>
      </c>
      <c r="F1026" s="33">
        <v>16</v>
      </c>
      <c r="G1026" s="34">
        <v>8</v>
      </c>
      <c r="H1026" s="34">
        <v>8</v>
      </c>
      <c r="I1026" s="35">
        <v>97</v>
      </c>
      <c r="J1026" s="33">
        <v>3</v>
      </c>
      <c r="K1026" s="34">
        <v>0</v>
      </c>
      <c r="L1026" s="34">
        <v>3</v>
      </c>
    </row>
    <row r="1027" spans="1:13" s="97" customFormat="1" ht="15.75" customHeight="1">
      <c r="A1027" s="32">
        <v>28</v>
      </c>
      <c r="B1027" s="33">
        <v>14</v>
      </c>
      <c r="C1027" s="34">
        <v>7</v>
      </c>
      <c r="D1027" s="34">
        <v>7</v>
      </c>
      <c r="E1027" s="35">
        <v>63</v>
      </c>
      <c r="F1027" s="33">
        <v>15</v>
      </c>
      <c r="G1027" s="34">
        <v>5</v>
      </c>
      <c r="H1027" s="34">
        <v>10</v>
      </c>
      <c r="I1027" s="35">
        <v>98</v>
      </c>
      <c r="J1027" s="33">
        <v>0</v>
      </c>
      <c r="K1027" s="34">
        <v>0</v>
      </c>
      <c r="L1027" s="34">
        <v>0</v>
      </c>
    </row>
    <row r="1028" spans="1:13" s="97" customFormat="1" ht="18" customHeight="1">
      <c r="A1028" s="40">
        <v>29</v>
      </c>
      <c r="B1028" s="44">
        <v>17</v>
      </c>
      <c r="C1028" s="42">
        <v>8</v>
      </c>
      <c r="D1028" s="42">
        <v>9</v>
      </c>
      <c r="E1028" s="43">
        <v>64</v>
      </c>
      <c r="F1028" s="44">
        <v>19</v>
      </c>
      <c r="G1028" s="42">
        <v>12</v>
      </c>
      <c r="H1028" s="42">
        <v>7</v>
      </c>
      <c r="I1028" s="35">
        <v>99</v>
      </c>
      <c r="J1028" s="33">
        <v>0</v>
      </c>
      <c r="K1028" s="34">
        <v>0</v>
      </c>
      <c r="L1028" s="34">
        <v>0</v>
      </c>
    </row>
    <row r="1029" spans="1:13" s="31" customFormat="1" ht="25.5" customHeight="1">
      <c r="A1029" s="23" t="s">
        <v>35</v>
      </c>
      <c r="B1029" s="24">
        <v>79</v>
      </c>
      <c r="C1029" s="24">
        <v>44</v>
      </c>
      <c r="D1029" s="24">
        <v>35</v>
      </c>
      <c r="E1029" s="25" t="s">
        <v>36</v>
      </c>
      <c r="F1029" s="24">
        <v>49</v>
      </c>
      <c r="G1029" s="24">
        <v>24</v>
      </c>
      <c r="H1029" s="24">
        <v>25</v>
      </c>
      <c r="I1029" s="68">
        <v>100</v>
      </c>
      <c r="J1029" s="69">
        <v>0</v>
      </c>
      <c r="K1029" s="70">
        <v>0</v>
      </c>
      <c r="L1029" s="70">
        <v>0</v>
      </c>
    </row>
    <row r="1030" spans="1:13" s="97" customFormat="1" ht="15.75" customHeight="1">
      <c r="A1030" s="32">
        <v>30</v>
      </c>
      <c r="B1030" s="33">
        <v>18</v>
      </c>
      <c r="C1030" s="34">
        <v>10</v>
      </c>
      <c r="D1030" s="34">
        <v>8</v>
      </c>
      <c r="E1030" s="35">
        <v>65</v>
      </c>
      <c r="F1030" s="33">
        <v>7</v>
      </c>
      <c r="G1030" s="34">
        <v>3</v>
      </c>
      <c r="H1030" s="34">
        <v>4</v>
      </c>
      <c r="I1030" s="35">
        <v>101</v>
      </c>
      <c r="J1030" s="33">
        <v>0</v>
      </c>
      <c r="K1030" s="34">
        <v>0</v>
      </c>
      <c r="L1030" s="34">
        <v>0</v>
      </c>
    </row>
    <row r="1031" spans="1:13" s="97" customFormat="1" ht="15.75" customHeight="1">
      <c r="A1031" s="32">
        <v>31</v>
      </c>
      <c r="B1031" s="33">
        <v>17</v>
      </c>
      <c r="C1031" s="34">
        <v>10</v>
      </c>
      <c r="D1031" s="34">
        <v>7</v>
      </c>
      <c r="E1031" s="35">
        <v>66</v>
      </c>
      <c r="F1031" s="33">
        <v>10</v>
      </c>
      <c r="G1031" s="34">
        <v>3</v>
      </c>
      <c r="H1031" s="34">
        <v>7</v>
      </c>
      <c r="I1031" s="35">
        <v>102</v>
      </c>
      <c r="J1031" s="33">
        <v>0</v>
      </c>
      <c r="K1031" s="34">
        <v>0</v>
      </c>
      <c r="L1031" s="34">
        <v>0</v>
      </c>
    </row>
    <row r="1032" spans="1:13" s="97" customFormat="1" ht="15.75" customHeight="1">
      <c r="A1032" s="32">
        <v>32</v>
      </c>
      <c r="B1032" s="33">
        <v>13</v>
      </c>
      <c r="C1032" s="34">
        <v>7</v>
      </c>
      <c r="D1032" s="34">
        <v>6</v>
      </c>
      <c r="E1032" s="35">
        <v>67</v>
      </c>
      <c r="F1032" s="33">
        <v>10</v>
      </c>
      <c r="G1032" s="34">
        <v>7</v>
      </c>
      <c r="H1032" s="34">
        <v>3</v>
      </c>
      <c r="I1032" s="35">
        <v>103</v>
      </c>
      <c r="J1032" s="33">
        <v>0</v>
      </c>
      <c r="K1032" s="34">
        <v>0</v>
      </c>
      <c r="L1032" s="34">
        <v>0</v>
      </c>
    </row>
    <row r="1033" spans="1:13" s="97" customFormat="1" ht="15.75" customHeight="1">
      <c r="A1033" s="32">
        <v>33</v>
      </c>
      <c r="B1033" s="33">
        <v>17</v>
      </c>
      <c r="C1033" s="34">
        <v>8</v>
      </c>
      <c r="D1033" s="34">
        <v>9</v>
      </c>
      <c r="E1033" s="35">
        <v>68</v>
      </c>
      <c r="F1033" s="33">
        <v>12</v>
      </c>
      <c r="G1033" s="34">
        <v>8</v>
      </c>
      <c r="H1033" s="34">
        <v>4</v>
      </c>
      <c r="I1033" s="72" t="s">
        <v>37</v>
      </c>
      <c r="J1033" s="44">
        <v>0</v>
      </c>
      <c r="K1033" s="42">
        <v>0</v>
      </c>
      <c r="L1033" s="42">
        <v>0</v>
      </c>
    </row>
    <row r="1034" spans="1:13" s="97" customFormat="1" ht="21" customHeight="1" thickBot="1">
      <c r="A1034" s="74">
        <v>34</v>
      </c>
      <c r="B1034" s="33">
        <v>14</v>
      </c>
      <c r="C1034" s="34">
        <v>9</v>
      </c>
      <c r="D1034" s="34">
        <v>5</v>
      </c>
      <c r="E1034" s="35">
        <v>69</v>
      </c>
      <c r="F1034" s="33">
        <v>10</v>
      </c>
      <c r="G1034" s="34">
        <v>3</v>
      </c>
      <c r="H1034" s="34">
        <v>7</v>
      </c>
      <c r="I1034" s="75" t="s">
        <v>8</v>
      </c>
      <c r="J1034" s="69">
        <v>1095</v>
      </c>
      <c r="K1034" s="69">
        <v>540</v>
      </c>
      <c r="L1034" s="69">
        <v>555</v>
      </c>
    </row>
    <row r="1035" spans="1:13" s="106" customFormat="1" ht="24" customHeight="1" thickTop="1" thickBot="1">
      <c r="A1035" s="81" t="s">
        <v>38</v>
      </c>
      <c r="B1035" s="82">
        <v>152</v>
      </c>
      <c r="C1035" s="83">
        <v>77</v>
      </c>
      <c r="D1035" s="83">
        <v>75</v>
      </c>
      <c r="E1035" s="84" t="s">
        <v>39</v>
      </c>
      <c r="F1035" s="83">
        <v>732</v>
      </c>
      <c r="G1035" s="83">
        <v>373</v>
      </c>
      <c r="H1035" s="83">
        <v>359</v>
      </c>
      <c r="I1035" s="85" t="s">
        <v>40</v>
      </c>
      <c r="J1035" s="83">
        <v>211</v>
      </c>
      <c r="K1035" s="83">
        <v>90</v>
      </c>
      <c r="L1035" s="83">
        <v>121</v>
      </c>
    </row>
    <row r="1036" spans="1:13" s="13" customFormat="1" ht="24" customHeight="1" thickBot="1">
      <c r="A1036" s="1"/>
      <c r="B1036" s="2" t="s">
        <v>221</v>
      </c>
      <c r="C1036" s="3"/>
      <c r="D1036" s="4"/>
      <c r="E1036" s="5"/>
      <c r="F1036" s="6"/>
      <c r="G1036" s="96" t="s">
        <v>238</v>
      </c>
      <c r="H1036" s="6"/>
      <c r="I1036" s="5"/>
      <c r="J1036" s="6"/>
      <c r="K1036" s="107" t="s">
        <v>185</v>
      </c>
      <c r="L1036" s="9"/>
      <c r="M1036" s="97" t="s">
        <v>338</v>
      </c>
    </row>
    <row r="1037" spans="1:13" s="22" customFormat="1" ht="21" customHeight="1">
      <c r="A1037" s="14" t="s">
        <v>4</v>
      </c>
      <c r="B1037" s="15" t="s">
        <v>5</v>
      </c>
      <c r="C1037" s="15" t="s">
        <v>6</v>
      </c>
      <c r="D1037" s="16" t="s">
        <v>7</v>
      </c>
      <c r="E1037" s="14" t="s">
        <v>4</v>
      </c>
      <c r="F1037" s="15" t="s">
        <v>5</v>
      </c>
      <c r="G1037" s="15" t="s">
        <v>6</v>
      </c>
      <c r="H1037" s="16" t="s">
        <v>7</v>
      </c>
      <c r="I1037" s="14" t="s">
        <v>4</v>
      </c>
      <c r="J1037" s="15" t="s">
        <v>5</v>
      </c>
      <c r="K1037" s="15" t="s">
        <v>6</v>
      </c>
      <c r="L1037" s="17" t="s">
        <v>7</v>
      </c>
    </row>
    <row r="1038" spans="1:13" s="31" customFormat="1" ht="25.5" customHeight="1">
      <c r="A1038" s="23" t="s">
        <v>9</v>
      </c>
      <c r="B1038" s="24">
        <v>45</v>
      </c>
      <c r="C1038" s="24">
        <v>25</v>
      </c>
      <c r="D1038" s="24">
        <v>20</v>
      </c>
      <c r="E1038" s="25" t="s">
        <v>10</v>
      </c>
      <c r="F1038" s="24">
        <v>88</v>
      </c>
      <c r="G1038" s="24">
        <v>48</v>
      </c>
      <c r="H1038" s="24">
        <v>40</v>
      </c>
      <c r="I1038" s="25" t="s">
        <v>11</v>
      </c>
      <c r="J1038" s="24">
        <v>51</v>
      </c>
      <c r="K1038" s="24">
        <v>27</v>
      </c>
      <c r="L1038" s="24">
        <v>24</v>
      </c>
    </row>
    <row r="1039" spans="1:13" s="97" customFormat="1" ht="15.75" customHeight="1">
      <c r="A1039" s="32">
        <v>0</v>
      </c>
      <c r="B1039" s="33">
        <v>11</v>
      </c>
      <c r="C1039" s="34">
        <v>6</v>
      </c>
      <c r="D1039" s="34">
        <v>5</v>
      </c>
      <c r="E1039" s="35">
        <v>35</v>
      </c>
      <c r="F1039" s="33">
        <v>15</v>
      </c>
      <c r="G1039" s="34">
        <v>7</v>
      </c>
      <c r="H1039" s="34">
        <v>8</v>
      </c>
      <c r="I1039" s="35">
        <v>70</v>
      </c>
      <c r="J1039" s="33">
        <v>18</v>
      </c>
      <c r="K1039" s="34">
        <v>10</v>
      </c>
      <c r="L1039" s="34">
        <v>8</v>
      </c>
    </row>
    <row r="1040" spans="1:13" s="97" customFormat="1" ht="15.75" customHeight="1">
      <c r="A1040" s="32">
        <v>1</v>
      </c>
      <c r="B1040" s="33">
        <v>11</v>
      </c>
      <c r="C1040" s="34">
        <v>5</v>
      </c>
      <c r="D1040" s="34">
        <v>6</v>
      </c>
      <c r="E1040" s="35">
        <v>36</v>
      </c>
      <c r="F1040" s="33">
        <v>25</v>
      </c>
      <c r="G1040" s="34">
        <v>16</v>
      </c>
      <c r="H1040" s="34">
        <v>9</v>
      </c>
      <c r="I1040" s="35">
        <v>71</v>
      </c>
      <c r="J1040" s="33">
        <v>4</v>
      </c>
      <c r="K1040" s="34">
        <v>4</v>
      </c>
      <c r="L1040" s="34">
        <v>0</v>
      </c>
    </row>
    <row r="1041" spans="1:12" s="97" customFormat="1" ht="15.75" customHeight="1">
      <c r="A1041" s="32">
        <v>2</v>
      </c>
      <c r="B1041" s="33">
        <v>8</v>
      </c>
      <c r="C1041" s="34">
        <v>4</v>
      </c>
      <c r="D1041" s="34">
        <v>4</v>
      </c>
      <c r="E1041" s="35">
        <v>37</v>
      </c>
      <c r="F1041" s="33">
        <v>12</v>
      </c>
      <c r="G1041" s="34">
        <v>8</v>
      </c>
      <c r="H1041" s="34">
        <v>4</v>
      </c>
      <c r="I1041" s="35">
        <v>72</v>
      </c>
      <c r="J1041" s="33">
        <v>4</v>
      </c>
      <c r="K1041" s="34">
        <v>1</v>
      </c>
      <c r="L1041" s="34">
        <v>3</v>
      </c>
    </row>
    <row r="1042" spans="1:12" s="97" customFormat="1" ht="15.75" customHeight="1">
      <c r="A1042" s="32">
        <v>3</v>
      </c>
      <c r="B1042" s="33">
        <v>8</v>
      </c>
      <c r="C1042" s="34">
        <v>4</v>
      </c>
      <c r="D1042" s="34">
        <v>4</v>
      </c>
      <c r="E1042" s="35">
        <v>38</v>
      </c>
      <c r="F1042" s="33">
        <v>9</v>
      </c>
      <c r="G1042" s="34">
        <v>4</v>
      </c>
      <c r="H1042" s="34">
        <v>5</v>
      </c>
      <c r="I1042" s="35">
        <v>73</v>
      </c>
      <c r="J1042" s="33">
        <v>13</v>
      </c>
      <c r="K1042" s="34">
        <v>8</v>
      </c>
      <c r="L1042" s="34">
        <v>5</v>
      </c>
    </row>
    <row r="1043" spans="1:12" s="97" customFormat="1" ht="18" customHeight="1">
      <c r="A1043" s="40">
        <v>4</v>
      </c>
      <c r="B1043" s="41">
        <v>7</v>
      </c>
      <c r="C1043" s="42">
        <v>6</v>
      </c>
      <c r="D1043" s="42">
        <v>1</v>
      </c>
      <c r="E1043" s="43">
        <v>39</v>
      </c>
      <c r="F1043" s="44">
        <v>27</v>
      </c>
      <c r="G1043" s="42">
        <v>13</v>
      </c>
      <c r="H1043" s="42">
        <v>14</v>
      </c>
      <c r="I1043" s="43">
        <v>74</v>
      </c>
      <c r="J1043" s="44">
        <v>12</v>
      </c>
      <c r="K1043" s="42">
        <v>4</v>
      </c>
      <c r="L1043" s="42">
        <v>8</v>
      </c>
    </row>
    <row r="1044" spans="1:12" s="31" customFormat="1" ht="25.5" customHeight="1">
      <c r="A1044" s="23" t="s">
        <v>13</v>
      </c>
      <c r="B1044" s="24">
        <v>49</v>
      </c>
      <c r="C1044" s="24">
        <v>24</v>
      </c>
      <c r="D1044" s="24">
        <v>25</v>
      </c>
      <c r="E1044" s="25" t="s">
        <v>14</v>
      </c>
      <c r="F1044" s="24">
        <v>82</v>
      </c>
      <c r="G1044" s="24">
        <v>47</v>
      </c>
      <c r="H1044" s="24">
        <v>35</v>
      </c>
      <c r="I1044" s="25" t="s">
        <v>15</v>
      </c>
      <c r="J1044" s="24">
        <v>60</v>
      </c>
      <c r="K1044" s="24">
        <v>28</v>
      </c>
      <c r="L1044" s="24">
        <v>32</v>
      </c>
    </row>
    <row r="1045" spans="1:12" s="97" customFormat="1" ht="15.75" customHeight="1">
      <c r="A1045" s="32">
        <v>5</v>
      </c>
      <c r="B1045" s="33">
        <v>12</v>
      </c>
      <c r="C1045" s="34">
        <v>7</v>
      </c>
      <c r="D1045" s="34">
        <v>5</v>
      </c>
      <c r="E1045" s="35">
        <v>40</v>
      </c>
      <c r="F1045" s="33">
        <v>15</v>
      </c>
      <c r="G1045" s="34">
        <v>8</v>
      </c>
      <c r="H1045" s="34">
        <v>7</v>
      </c>
      <c r="I1045" s="35">
        <v>75</v>
      </c>
      <c r="J1045" s="33">
        <v>11</v>
      </c>
      <c r="K1045" s="34">
        <v>6</v>
      </c>
      <c r="L1045" s="34">
        <v>5</v>
      </c>
    </row>
    <row r="1046" spans="1:12" s="97" customFormat="1" ht="15.75" customHeight="1">
      <c r="A1046" s="32">
        <v>6</v>
      </c>
      <c r="B1046" s="33">
        <v>14</v>
      </c>
      <c r="C1046" s="34">
        <v>8</v>
      </c>
      <c r="D1046" s="34">
        <v>6</v>
      </c>
      <c r="E1046" s="35">
        <v>41</v>
      </c>
      <c r="F1046" s="33">
        <v>14</v>
      </c>
      <c r="G1046" s="34">
        <v>7</v>
      </c>
      <c r="H1046" s="34">
        <v>7</v>
      </c>
      <c r="I1046" s="35">
        <v>76</v>
      </c>
      <c r="J1046" s="33">
        <v>17</v>
      </c>
      <c r="K1046" s="34">
        <v>9</v>
      </c>
      <c r="L1046" s="34">
        <v>8</v>
      </c>
    </row>
    <row r="1047" spans="1:12" s="97" customFormat="1" ht="15.75" customHeight="1">
      <c r="A1047" s="32">
        <v>7</v>
      </c>
      <c r="B1047" s="33">
        <v>7</v>
      </c>
      <c r="C1047" s="34">
        <v>3</v>
      </c>
      <c r="D1047" s="34">
        <v>4</v>
      </c>
      <c r="E1047" s="35">
        <v>42</v>
      </c>
      <c r="F1047" s="33">
        <v>11</v>
      </c>
      <c r="G1047" s="34">
        <v>7</v>
      </c>
      <c r="H1047" s="34">
        <v>4</v>
      </c>
      <c r="I1047" s="35">
        <v>77</v>
      </c>
      <c r="J1047" s="33">
        <v>11</v>
      </c>
      <c r="K1047" s="34">
        <v>2</v>
      </c>
      <c r="L1047" s="34">
        <v>9</v>
      </c>
    </row>
    <row r="1048" spans="1:12" s="97" customFormat="1" ht="15.75" customHeight="1">
      <c r="A1048" s="32">
        <v>8</v>
      </c>
      <c r="B1048" s="33">
        <v>9</v>
      </c>
      <c r="C1048" s="34">
        <v>3</v>
      </c>
      <c r="D1048" s="34">
        <v>6</v>
      </c>
      <c r="E1048" s="35">
        <v>43</v>
      </c>
      <c r="F1048" s="33">
        <v>22</v>
      </c>
      <c r="G1048" s="34">
        <v>12</v>
      </c>
      <c r="H1048" s="34">
        <v>10</v>
      </c>
      <c r="I1048" s="35">
        <v>78</v>
      </c>
      <c r="J1048" s="33">
        <v>10</v>
      </c>
      <c r="K1048" s="34">
        <v>6</v>
      </c>
      <c r="L1048" s="34">
        <v>4</v>
      </c>
    </row>
    <row r="1049" spans="1:12" s="97" customFormat="1" ht="18" customHeight="1">
      <c r="A1049" s="40">
        <v>9</v>
      </c>
      <c r="B1049" s="44">
        <v>7</v>
      </c>
      <c r="C1049" s="42">
        <v>3</v>
      </c>
      <c r="D1049" s="42">
        <v>4</v>
      </c>
      <c r="E1049" s="43">
        <v>44</v>
      </c>
      <c r="F1049" s="44">
        <v>20</v>
      </c>
      <c r="G1049" s="42">
        <v>13</v>
      </c>
      <c r="H1049" s="42">
        <v>7</v>
      </c>
      <c r="I1049" s="43">
        <v>79</v>
      </c>
      <c r="J1049" s="44">
        <v>11</v>
      </c>
      <c r="K1049" s="42">
        <v>5</v>
      </c>
      <c r="L1049" s="42">
        <v>6</v>
      </c>
    </row>
    <row r="1050" spans="1:12" s="31" customFormat="1" ht="25.5" customHeight="1">
      <c r="A1050" s="23" t="s">
        <v>23</v>
      </c>
      <c r="B1050" s="24">
        <v>36</v>
      </c>
      <c r="C1050" s="24">
        <v>15</v>
      </c>
      <c r="D1050" s="24">
        <v>21</v>
      </c>
      <c r="E1050" s="25" t="s">
        <v>24</v>
      </c>
      <c r="F1050" s="24">
        <v>79</v>
      </c>
      <c r="G1050" s="24">
        <v>37</v>
      </c>
      <c r="H1050" s="24">
        <v>42</v>
      </c>
      <c r="I1050" s="25" t="s">
        <v>25</v>
      </c>
      <c r="J1050" s="24">
        <v>44</v>
      </c>
      <c r="K1050" s="24">
        <v>16</v>
      </c>
      <c r="L1050" s="24">
        <v>28</v>
      </c>
    </row>
    <row r="1051" spans="1:12" s="97" customFormat="1" ht="15.75" customHeight="1">
      <c r="A1051" s="32">
        <v>10</v>
      </c>
      <c r="B1051" s="33">
        <v>7</v>
      </c>
      <c r="C1051" s="34">
        <v>3</v>
      </c>
      <c r="D1051" s="34">
        <v>4</v>
      </c>
      <c r="E1051" s="35">
        <v>45</v>
      </c>
      <c r="F1051" s="33">
        <v>21</v>
      </c>
      <c r="G1051" s="34">
        <v>6</v>
      </c>
      <c r="H1051" s="34">
        <v>15</v>
      </c>
      <c r="I1051" s="35">
        <v>80</v>
      </c>
      <c r="J1051" s="33">
        <v>10</v>
      </c>
      <c r="K1051" s="34">
        <v>5</v>
      </c>
      <c r="L1051" s="34">
        <v>5</v>
      </c>
    </row>
    <row r="1052" spans="1:12" s="97" customFormat="1" ht="15.75" customHeight="1">
      <c r="A1052" s="32">
        <v>11</v>
      </c>
      <c r="B1052" s="33">
        <v>11</v>
      </c>
      <c r="C1052" s="34">
        <v>3</v>
      </c>
      <c r="D1052" s="34">
        <v>8</v>
      </c>
      <c r="E1052" s="35">
        <v>46</v>
      </c>
      <c r="F1052" s="33">
        <v>11</v>
      </c>
      <c r="G1052" s="34">
        <v>5</v>
      </c>
      <c r="H1052" s="34">
        <v>6</v>
      </c>
      <c r="I1052" s="35">
        <v>81</v>
      </c>
      <c r="J1052" s="33">
        <v>8</v>
      </c>
      <c r="K1052" s="34">
        <v>3</v>
      </c>
      <c r="L1052" s="34">
        <v>5</v>
      </c>
    </row>
    <row r="1053" spans="1:12" s="97" customFormat="1" ht="15.75" customHeight="1">
      <c r="A1053" s="32">
        <v>12</v>
      </c>
      <c r="B1053" s="33">
        <v>6</v>
      </c>
      <c r="C1053" s="34">
        <v>2</v>
      </c>
      <c r="D1053" s="34">
        <v>4</v>
      </c>
      <c r="E1053" s="35">
        <v>47</v>
      </c>
      <c r="F1053" s="33">
        <v>17</v>
      </c>
      <c r="G1053" s="34">
        <v>10</v>
      </c>
      <c r="H1053" s="34">
        <v>7</v>
      </c>
      <c r="I1053" s="35">
        <v>82</v>
      </c>
      <c r="J1053" s="33">
        <v>9</v>
      </c>
      <c r="K1053" s="34">
        <v>4</v>
      </c>
      <c r="L1053" s="34">
        <v>5</v>
      </c>
    </row>
    <row r="1054" spans="1:12" s="97" customFormat="1" ht="15.75" customHeight="1">
      <c r="A1054" s="32">
        <v>13</v>
      </c>
      <c r="B1054" s="33">
        <v>6</v>
      </c>
      <c r="C1054" s="34">
        <v>5</v>
      </c>
      <c r="D1054" s="34">
        <v>1</v>
      </c>
      <c r="E1054" s="35">
        <v>48</v>
      </c>
      <c r="F1054" s="33">
        <v>24</v>
      </c>
      <c r="G1054" s="34">
        <v>13</v>
      </c>
      <c r="H1054" s="34">
        <v>11</v>
      </c>
      <c r="I1054" s="35">
        <v>83</v>
      </c>
      <c r="J1054" s="33">
        <v>6</v>
      </c>
      <c r="K1054" s="34">
        <v>1</v>
      </c>
      <c r="L1054" s="34">
        <v>5</v>
      </c>
    </row>
    <row r="1055" spans="1:12" s="97" customFormat="1" ht="18" customHeight="1">
      <c r="A1055" s="40">
        <v>14</v>
      </c>
      <c r="B1055" s="44">
        <v>6</v>
      </c>
      <c r="C1055" s="42">
        <v>2</v>
      </c>
      <c r="D1055" s="42">
        <v>4</v>
      </c>
      <c r="E1055" s="43">
        <v>49</v>
      </c>
      <c r="F1055" s="44">
        <v>6</v>
      </c>
      <c r="G1055" s="42">
        <v>3</v>
      </c>
      <c r="H1055" s="42">
        <v>3</v>
      </c>
      <c r="I1055" s="43">
        <v>84</v>
      </c>
      <c r="J1055" s="44">
        <v>11</v>
      </c>
      <c r="K1055" s="42">
        <v>3</v>
      </c>
      <c r="L1055" s="42">
        <v>8</v>
      </c>
    </row>
    <row r="1056" spans="1:12" s="31" customFormat="1" ht="25.5" customHeight="1">
      <c r="A1056" s="23" t="s">
        <v>26</v>
      </c>
      <c r="B1056" s="24">
        <v>42</v>
      </c>
      <c r="C1056" s="24">
        <v>20</v>
      </c>
      <c r="D1056" s="24">
        <v>22</v>
      </c>
      <c r="E1056" s="25" t="s">
        <v>27</v>
      </c>
      <c r="F1056" s="24">
        <v>80</v>
      </c>
      <c r="G1056" s="24">
        <v>44</v>
      </c>
      <c r="H1056" s="24">
        <v>36</v>
      </c>
      <c r="I1056" s="25" t="s">
        <v>28</v>
      </c>
      <c r="J1056" s="24">
        <v>23</v>
      </c>
      <c r="K1056" s="24">
        <v>9</v>
      </c>
      <c r="L1056" s="24">
        <v>14</v>
      </c>
    </row>
    <row r="1057" spans="1:12" s="97" customFormat="1" ht="15.75" customHeight="1">
      <c r="A1057" s="32">
        <v>15</v>
      </c>
      <c r="B1057" s="33">
        <v>10</v>
      </c>
      <c r="C1057" s="34">
        <v>6</v>
      </c>
      <c r="D1057" s="34">
        <v>4</v>
      </c>
      <c r="E1057" s="35">
        <v>50</v>
      </c>
      <c r="F1057" s="33">
        <v>19</v>
      </c>
      <c r="G1057" s="34">
        <v>9</v>
      </c>
      <c r="H1057" s="34">
        <v>10</v>
      </c>
      <c r="I1057" s="35">
        <v>85</v>
      </c>
      <c r="J1057" s="33">
        <v>10</v>
      </c>
      <c r="K1057" s="34">
        <v>3</v>
      </c>
      <c r="L1057" s="34">
        <v>7</v>
      </c>
    </row>
    <row r="1058" spans="1:12" s="97" customFormat="1" ht="15.75" customHeight="1">
      <c r="A1058" s="32">
        <v>16</v>
      </c>
      <c r="B1058" s="33">
        <v>3</v>
      </c>
      <c r="C1058" s="34">
        <v>0</v>
      </c>
      <c r="D1058" s="34">
        <v>3</v>
      </c>
      <c r="E1058" s="35">
        <v>51</v>
      </c>
      <c r="F1058" s="33">
        <v>6</v>
      </c>
      <c r="G1058" s="34">
        <v>3</v>
      </c>
      <c r="H1058" s="34">
        <v>3</v>
      </c>
      <c r="I1058" s="35">
        <v>86</v>
      </c>
      <c r="J1058" s="33">
        <v>3</v>
      </c>
      <c r="K1058" s="34">
        <v>2</v>
      </c>
      <c r="L1058" s="34">
        <v>1</v>
      </c>
    </row>
    <row r="1059" spans="1:12" s="97" customFormat="1" ht="15.75" customHeight="1">
      <c r="A1059" s="32">
        <v>17</v>
      </c>
      <c r="B1059" s="33">
        <v>10</v>
      </c>
      <c r="C1059" s="34">
        <v>4</v>
      </c>
      <c r="D1059" s="34">
        <v>6</v>
      </c>
      <c r="E1059" s="35">
        <v>52</v>
      </c>
      <c r="F1059" s="33">
        <v>28</v>
      </c>
      <c r="G1059" s="34">
        <v>15</v>
      </c>
      <c r="H1059" s="34">
        <v>13</v>
      </c>
      <c r="I1059" s="35">
        <v>87</v>
      </c>
      <c r="J1059" s="33">
        <v>6</v>
      </c>
      <c r="K1059" s="34">
        <v>2</v>
      </c>
      <c r="L1059" s="34">
        <v>4</v>
      </c>
    </row>
    <row r="1060" spans="1:12" s="97" customFormat="1" ht="15.75" customHeight="1">
      <c r="A1060" s="32">
        <v>18</v>
      </c>
      <c r="B1060" s="33">
        <v>7</v>
      </c>
      <c r="C1060" s="34">
        <v>5</v>
      </c>
      <c r="D1060" s="34">
        <v>2</v>
      </c>
      <c r="E1060" s="35">
        <v>53</v>
      </c>
      <c r="F1060" s="33">
        <v>13</v>
      </c>
      <c r="G1060" s="34">
        <v>6</v>
      </c>
      <c r="H1060" s="34">
        <v>7</v>
      </c>
      <c r="I1060" s="35">
        <v>88</v>
      </c>
      <c r="J1060" s="33">
        <v>1</v>
      </c>
      <c r="K1060" s="34">
        <v>1</v>
      </c>
      <c r="L1060" s="34">
        <v>0</v>
      </c>
    </row>
    <row r="1061" spans="1:12" s="97" customFormat="1" ht="18" customHeight="1">
      <c r="A1061" s="40">
        <v>19</v>
      </c>
      <c r="B1061" s="44">
        <v>12</v>
      </c>
      <c r="C1061" s="42">
        <v>5</v>
      </c>
      <c r="D1061" s="42">
        <v>7</v>
      </c>
      <c r="E1061" s="43">
        <v>54</v>
      </c>
      <c r="F1061" s="44">
        <v>14</v>
      </c>
      <c r="G1061" s="42">
        <v>11</v>
      </c>
      <c r="H1061" s="42">
        <v>3</v>
      </c>
      <c r="I1061" s="43">
        <v>89</v>
      </c>
      <c r="J1061" s="44">
        <v>3</v>
      </c>
      <c r="K1061" s="42">
        <v>1</v>
      </c>
      <c r="L1061" s="42">
        <v>2</v>
      </c>
    </row>
    <row r="1062" spans="1:12" s="31" customFormat="1" ht="25.5" customHeight="1">
      <c r="A1062" s="23" t="s">
        <v>29</v>
      </c>
      <c r="B1062" s="24">
        <v>61</v>
      </c>
      <c r="C1062" s="24">
        <v>28</v>
      </c>
      <c r="D1062" s="24">
        <v>33</v>
      </c>
      <c r="E1062" s="25" t="s">
        <v>30</v>
      </c>
      <c r="F1062" s="24">
        <v>62</v>
      </c>
      <c r="G1062" s="24">
        <v>27</v>
      </c>
      <c r="H1062" s="24">
        <v>35</v>
      </c>
      <c r="I1062" s="25" t="s">
        <v>31</v>
      </c>
      <c r="J1062" s="24">
        <v>18</v>
      </c>
      <c r="K1062" s="24">
        <v>4</v>
      </c>
      <c r="L1062" s="24">
        <v>14</v>
      </c>
    </row>
    <row r="1063" spans="1:12" s="97" customFormat="1" ht="15.75" customHeight="1">
      <c r="A1063" s="32">
        <v>20</v>
      </c>
      <c r="B1063" s="33">
        <v>4</v>
      </c>
      <c r="C1063" s="34">
        <v>0</v>
      </c>
      <c r="D1063" s="34">
        <v>4</v>
      </c>
      <c r="E1063" s="35">
        <v>55</v>
      </c>
      <c r="F1063" s="33">
        <v>12</v>
      </c>
      <c r="G1063" s="34">
        <v>5</v>
      </c>
      <c r="H1063" s="34">
        <v>7</v>
      </c>
      <c r="I1063" s="35">
        <v>90</v>
      </c>
      <c r="J1063" s="33">
        <v>3</v>
      </c>
      <c r="K1063" s="34">
        <v>0</v>
      </c>
      <c r="L1063" s="34">
        <v>3</v>
      </c>
    </row>
    <row r="1064" spans="1:12" s="97" customFormat="1" ht="15.75" customHeight="1">
      <c r="A1064" s="32">
        <v>21</v>
      </c>
      <c r="B1064" s="33">
        <v>5</v>
      </c>
      <c r="C1064" s="34">
        <v>5</v>
      </c>
      <c r="D1064" s="34">
        <v>0</v>
      </c>
      <c r="E1064" s="35">
        <v>56</v>
      </c>
      <c r="F1064" s="33">
        <v>18</v>
      </c>
      <c r="G1064" s="34">
        <v>9</v>
      </c>
      <c r="H1064" s="34">
        <v>9</v>
      </c>
      <c r="I1064" s="35">
        <v>91</v>
      </c>
      <c r="J1064" s="33">
        <v>5</v>
      </c>
      <c r="K1064" s="34">
        <v>1</v>
      </c>
      <c r="L1064" s="34">
        <v>4</v>
      </c>
    </row>
    <row r="1065" spans="1:12" s="97" customFormat="1" ht="15.75" customHeight="1">
      <c r="A1065" s="32">
        <v>22</v>
      </c>
      <c r="B1065" s="33">
        <v>15</v>
      </c>
      <c r="C1065" s="34">
        <v>7</v>
      </c>
      <c r="D1065" s="34">
        <v>8</v>
      </c>
      <c r="E1065" s="35">
        <v>57</v>
      </c>
      <c r="F1065" s="33">
        <v>11</v>
      </c>
      <c r="G1065" s="34">
        <v>6</v>
      </c>
      <c r="H1065" s="34">
        <v>5</v>
      </c>
      <c r="I1065" s="35">
        <v>92</v>
      </c>
      <c r="J1065" s="33">
        <v>5</v>
      </c>
      <c r="K1065" s="34">
        <v>1</v>
      </c>
      <c r="L1065" s="34">
        <v>4</v>
      </c>
    </row>
    <row r="1066" spans="1:12" s="97" customFormat="1" ht="15.75" customHeight="1">
      <c r="A1066" s="32">
        <v>23</v>
      </c>
      <c r="B1066" s="33">
        <v>15</v>
      </c>
      <c r="C1066" s="34">
        <v>4</v>
      </c>
      <c r="D1066" s="34">
        <v>11</v>
      </c>
      <c r="E1066" s="35">
        <v>58</v>
      </c>
      <c r="F1066" s="33">
        <v>11</v>
      </c>
      <c r="G1066" s="34">
        <v>5</v>
      </c>
      <c r="H1066" s="34">
        <v>6</v>
      </c>
      <c r="I1066" s="35">
        <v>93</v>
      </c>
      <c r="J1066" s="33">
        <v>3</v>
      </c>
      <c r="K1066" s="34">
        <v>1</v>
      </c>
      <c r="L1066" s="34">
        <v>2</v>
      </c>
    </row>
    <row r="1067" spans="1:12" s="97" customFormat="1" ht="18" customHeight="1">
      <c r="A1067" s="40">
        <v>24</v>
      </c>
      <c r="B1067" s="44">
        <v>22</v>
      </c>
      <c r="C1067" s="42">
        <v>12</v>
      </c>
      <c r="D1067" s="42">
        <v>10</v>
      </c>
      <c r="E1067" s="43">
        <v>59</v>
      </c>
      <c r="F1067" s="44">
        <v>10</v>
      </c>
      <c r="G1067" s="42">
        <v>2</v>
      </c>
      <c r="H1067" s="42">
        <v>8</v>
      </c>
      <c r="I1067" s="43">
        <v>94</v>
      </c>
      <c r="J1067" s="44">
        <v>2</v>
      </c>
      <c r="K1067" s="42">
        <v>1</v>
      </c>
      <c r="L1067" s="42">
        <v>1</v>
      </c>
    </row>
    <row r="1068" spans="1:12" s="31" customFormat="1" ht="25.5" customHeight="1">
      <c r="A1068" s="23" t="s">
        <v>32</v>
      </c>
      <c r="B1068" s="24">
        <v>93</v>
      </c>
      <c r="C1068" s="24">
        <v>54</v>
      </c>
      <c r="D1068" s="24">
        <v>39</v>
      </c>
      <c r="E1068" s="25" t="s">
        <v>33</v>
      </c>
      <c r="F1068" s="24">
        <v>64</v>
      </c>
      <c r="G1068" s="24">
        <v>34</v>
      </c>
      <c r="H1068" s="24">
        <v>30</v>
      </c>
      <c r="I1068" s="64" t="s">
        <v>34</v>
      </c>
      <c r="J1068" s="24">
        <v>7</v>
      </c>
      <c r="K1068" s="24">
        <v>3</v>
      </c>
      <c r="L1068" s="24">
        <v>4</v>
      </c>
    </row>
    <row r="1069" spans="1:12" s="97" customFormat="1" ht="15.75" customHeight="1">
      <c r="A1069" s="32">
        <v>25</v>
      </c>
      <c r="B1069" s="33">
        <v>22</v>
      </c>
      <c r="C1069" s="34">
        <v>11</v>
      </c>
      <c r="D1069" s="34">
        <v>11</v>
      </c>
      <c r="E1069" s="35">
        <v>60</v>
      </c>
      <c r="F1069" s="33">
        <v>17</v>
      </c>
      <c r="G1069" s="34">
        <v>9</v>
      </c>
      <c r="H1069" s="34">
        <v>8</v>
      </c>
      <c r="I1069" s="35">
        <v>95</v>
      </c>
      <c r="J1069" s="33">
        <v>1</v>
      </c>
      <c r="K1069" s="34">
        <v>0</v>
      </c>
      <c r="L1069" s="34">
        <v>1</v>
      </c>
    </row>
    <row r="1070" spans="1:12" s="97" customFormat="1" ht="15.75" customHeight="1">
      <c r="A1070" s="32">
        <v>26</v>
      </c>
      <c r="B1070" s="33">
        <v>22</v>
      </c>
      <c r="C1070" s="34">
        <v>14</v>
      </c>
      <c r="D1070" s="34">
        <v>8</v>
      </c>
      <c r="E1070" s="35">
        <v>61</v>
      </c>
      <c r="F1070" s="33">
        <v>15</v>
      </c>
      <c r="G1070" s="34">
        <v>11</v>
      </c>
      <c r="H1070" s="34">
        <v>4</v>
      </c>
      <c r="I1070" s="35">
        <v>96</v>
      </c>
      <c r="J1070" s="33">
        <v>1</v>
      </c>
      <c r="K1070" s="34">
        <v>0</v>
      </c>
      <c r="L1070" s="34">
        <v>1</v>
      </c>
    </row>
    <row r="1071" spans="1:12" s="97" customFormat="1" ht="15.75" customHeight="1">
      <c r="A1071" s="32">
        <v>27</v>
      </c>
      <c r="B1071" s="33">
        <v>17</v>
      </c>
      <c r="C1071" s="34">
        <v>13</v>
      </c>
      <c r="D1071" s="34">
        <v>4</v>
      </c>
      <c r="E1071" s="35">
        <v>62</v>
      </c>
      <c r="F1071" s="33">
        <v>5</v>
      </c>
      <c r="G1071" s="34">
        <v>3</v>
      </c>
      <c r="H1071" s="34">
        <v>2</v>
      </c>
      <c r="I1071" s="35">
        <v>97</v>
      </c>
      <c r="J1071" s="33">
        <v>3</v>
      </c>
      <c r="K1071" s="34">
        <v>1</v>
      </c>
      <c r="L1071" s="34">
        <v>2</v>
      </c>
    </row>
    <row r="1072" spans="1:12" s="97" customFormat="1" ht="15.75" customHeight="1">
      <c r="A1072" s="32">
        <v>28</v>
      </c>
      <c r="B1072" s="33">
        <v>18</v>
      </c>
      <c r="C1072" s="34">
        <v>11</v>
      </c>
      <c r="D1072" s="34">
        <v>7</v>
      </c>
      <c r="E1072" s="35">
        <v>63</v>
      </c>
      <c r="F1072" s="33">
        <v>15</v>
      </c>
      <c r="G1072" s="34">
        <v>5</v>
      </c>
      <c r="H1072" s="34">
        <v>10</v>
      </c>
      <c r="I1072" s="35">
        <v>98</v>
      </c>
      <c r="J1072" s="33">
        <v>2</v>
      </c>
      <c r="K1072" s="34">
        <v>2</v>
      </c>
      <c r="L1072" s="34">
        <v>0</v>
      </c>
    </row>
    <row r="1073" spans="1:13" s="97" customFormat="1" ht="18" customHeight="1">
      <c r="A1073" s="40">
        <v>29</v>
      </c>
      <c r="B1073" s="44">
        <v>14</v>
      </c>
      <c r="C1073" s="42">
        <v>5</v>
      </c>
      <c r="D1073" s="42">
        <v>9</v>
      </c>
      <c r="E1073" s="43">
        <v>64</v>
      </c>
      <c r="F1073" s="44">
        <v>12</v>
      </c>
      <c r="G1073" s="42">
        <v>6</v>
      </c>
      <c r="H1073" s="42">
        <v>6</v>
      </c>
      <c r="I1073" s="35">
        <v>99</v>
      </c>
      <c r="J1073" s="33">
        <v>0</v>
      </c>
      <c r="K1073" s="34">
        <v>0</v>
      </c>
      <c r="L1073" s="34">
        <v>0</v>
      </c>
    </row>
    <row r="1074" spans="1:13" s="31" customFormat="1" ht="25.5" customHeight="1">
      <c r="A1074" s="23" t="s">
        <v>35</v>
      </c>
      <c r="B1074" s="24">
        <v>79</v>
      </c>
      <c r="C1074" s="24">
        <v>44</v>
      </c>
      <c r="D1074" s="24">
        <v>35</v>
      </c>
      <c r="E1074" s="25" t="s">
        <v>36</v>
      </c>
      <c r="F1074" s="24">
        <v>74</v>
      </c>
      <c r="G1074" s="24">
        <v>33</v>
      </c>
      <c r="H1074" s="24">
        <v>41</v>
      </c>
      <c r="I1074" s="68">
        <v>100</v>
      </c>
      <c r="J1074" s="69">
        <v>0</v>
      </c>
      <c r="K1074" s="70">
        <v>0</v>
      </c>
      <c r="L1074" s="70">
        <v>0</v>
      </c>
    </row>
    <row r="1075" spans="1:13" s="97" customFormat="1" ht="15.75" customHeight="1">
      <c r="A1075" s="32">
        <v>30</v>
      </c>
      <c r="B1075" s="33">
        <v>17</v>
      </c>
      <c r="C1075" s="34">
        <v>12</v>
      </c>
      <c r="D1075" s="34">
        <v>5</v>
      </c>
      <c r="E1075" s="35">
        <v>65</v>
      </c>
      <c r="F1075" s="33">
        <v>12</v>
      </c>
      <c r="G1075" s="34">
        <v>5</v>
      </c>
      <c r="H1075" s="34">
        <v>7</v>
      </c>
      <c r="I1075" s="35">
        <v>101</v>
      </c>
      <c r="J1075" s="33">
        <v>0</v>
      </c>
      <c r="K1075" s="34">
        <v>0</v>
      </c>
      <c r="L1075" s="34">
        <v>0</v>
      </c>
    </row>
    <row r="1076" spans="1:13" s="97" customFormat="1" ht="15.75" customHeight="1">
      <c r="A1076" s="32">
        <v>31</v>
      </c>
      <c r="B1076" s="33">
        <v>15</v>
      </c>
      <c r="C1076" s="34">
        <v>11</v>
      </c>
      <c r="D1076" s="34">
        <v>4</v>
      </c>
      <c r="E1076" s="35">
        <v>66</v>
      </c>
      <c r="F1076" s="33">
        <v>12</v>
      </c>
      <c r="G1076" s="34">
        <v>4</v>
      </c>
      <c r="H1076" s="34">
        <v>8</v>
      </c>
      <c r="I1076" s="35">
        <v>102</v>
      </c>
      <c r="J1076" s="33">
        <v>0</v>
      </c>
      <c r="K1076" s="34">
        <v>0</v>
      </c>
      <c r="L1076" s="34">
        <v>0</v>
      </c>
    </row>
    <row r="1077" spans="1:13" s="97" customFormat="1" ht="15.75" customHeight="1">
      <c r="A1077" s="32">
        <v>32</v>
      </c>
      <c r="B1077" s="33">
        <v>13</v>
      </c>
      <c r="C1077" s="34">
        <v>5</v>
      </c>
      <c r="D1077" s="34">
        <v>8</v>
      </c>
      <c r="E1077" s="35">
        <v>67</v>
      </c>
      <c r="F1077" s="33">
        <v>15</v>
      </c>
      <c r="G1077" s="34">
        <v>9</v>
      </c>
      <c r="H1077" s="34">
        <v>6</v>
      </c>
      <c r="I1077" s="35">
        <v>103</v>
      </c>
      <c r="J1077" s="33">
        <v>0</v>
      </c>
      <c r="K1077" s="34">
        <v>0</v>
      </c>
      <c r="L1077" s="34">
        <v>0</v>
      </c>
    </row>
    <row r="1078" spans="1:13" s="97" customFormat="1" ht="15.75" customHeight="1">
      <c r="A1078" s="32">
        <v>33</v>
      </c>
      <c r="B1078" s="33">
        <v>16</v>
      </c>
      <c r="C1078" s="34">
        <v>4</v>
      </c>
      <c r="D1078" s="34">
        <v>12</v>
      </c>
      <c r="E1078" s="35">
        <v>68</v>
      </c>
      <c r="F1078" s="33">
        <v>26</v>
      </c>
      <c r="G1078" s="34">
        <v>12</v>
      </c>
      <c r="H1078" s="34">
        <v>14</v>
      </c>
      <c r="I1078" s="72" t="s">
        <v>37</v>
      </c>
      <c r="J1078" s="44">
        <v>0</v>
      </c>
      <c r="K1078" s="42">
        <v>0</v>
      </c>
      <c r="L1078" s="42">
        <v>0</v>
      </c>
    </row>
    <row r="1079" spans="1:13" s="97" customFormat="1" ht="21" customHeight="1" thickBot="1">
      <c r="A1079" s="74">
        <v>34</v>
      </c>
      <c r="B1079" s="33">
        <v>18</v>
      </c>
      <c r="C1079" s="34">
        <v>12</v>
      </c>
      <c r="D1079" s="34">
        <v>6</v>
      </c>
      <c r="E1079" s="35">
        <v>69</v>
      </c>
      <c r="F1079" s="33">
        <v>9</v>
      </c>
      <c r="G1079" s="34">
        <v>3</v>
      </c>
      <c r="H1079" s="34">
        <v>6</v>
      </c>
      <c r="I1079" s="75" t="s">
        <v>8</v>
      </c>
      <c r="J1079" s="69">
        <v>1137</v>
      </c>
      <c r="K1079" s="69">
        <v>567</v>
      </c>
      <c r="L1079" s="69">
        <v>570</v>
      </c>
    </row>
    <row r="1080" spans="1:13" s="106" customFormat="1" ht="24" customHeight="1" thickTop="1" thickBot="1">
      <c r="A1080" s="81" t="s">
        <v>38</v>
      </c>
      <c r="B1080" s="82">
        <v>130</v>
      </c>
      <c r="C1080" s="83">
        <v>64</v>
      </c>
      <c r="D1080" s="83">
        <v>66</v>
      </c>
      <c r="E1080" s="84" t="s">
        <v>39</v>
      </c>
      <c r="F1080" s="83">
        <v>730</v>
      </c>
      <c r="G1080" s="83">
        <v>383</v>
      </c>
      <c r="H1080" s="83">
        <v>347</v>
      </c>
      <c r="I1080" s="85" t="s">
        <v>40</v>
      </c>
      <c r="J1080" s="83">
        <v>277</v>
      </c>
      <c r="K1080" s="83">
        <v>120</v>
      </c>
      <c r="L1080" s="83">
        <v>157</v>
      </c>
    </row>
    <row r="1081" spans="1:13" s="13" customFormat="1" ht="24" customHeight="1" thickBot="1">
      <c r="A1081" s="1"/>
      <c r="B1081" s="2" t="s">
        <v>221</v>
      </c>
      <c r="C1081" s="3"/>
      <c r="D1081" s="4"/>
      <c r="E1081" s="5"/>
      <c r="F1081" s="6"/>
      <c r="G1081" s="96" t="s">
        <v>238</v>
      </c>
      <c r="H1081" s="6"/>
      <c r="I1081" s="5"/>
      <c r="J1081" s="6"/>
      <c r="K1081" s="107" t="s">
        <v>186</v>
      </c>
      <c r="L1081" s="9"/>
      <c r="M1081" s="97" t="s">
        <v>339</v>
      </c>
    </row>
    <row r="1082" spans="1:13" s="22" customFormat="1" ht="21" customHeight="1">
      <c r="A1082" s="14" t="s">
        <v>4</v>
      </c>
      <c r="B1082" s="15" t="s">
        <v>5</v>
      </c>
      <c r="C1082" s="15" t="s">
        <v>6</v>
      </c>
      <c r="D1082" s="16" t="s">
        <v>7</v>
      </c>
      <c r="E1082" s="14" t="s">
        <v>4</v>
      </c>
      <c r="F1082" s="15" t="s">
        <v>5</v>
      </c>
      <c r="G1082" s="15" t="s">
        <v>6</v>
      </c>
      <c r="H1082" s="16" t="s">
        <v>7</v>
      </c>
      <c r="I1082" s="14" t="s">
        <v>4</v>
      </c>
      <c r="J1082" s="15" t="s">
        <v>5</v>
      </c>
      <c r="K1082" s="15" t="s">
        <v>6</v>
      </c>
      <c r="L1082" s="17" t="s">
        <v>7</v>
      </c>
    </row>
    <row r="1083" spans="1:13" s="31" customFormat="1" ht="25.5" customHeight="1">
      <c r="A1083" s="23" t="s">
        <v>9</v>
      </c>
      <c r="B1083" s="24">
        <v>55</v>
      </c>
      <c r="C1083" s="24">
        <v>26</v>
      </c>
      <c r="D1083" s="24">
        <v>29</v>
      </c>
      <c r="E1083" s="25" t="s">
        <v>10</v>
      </c>
      <c r="F1083" s="24">
        <v>92</v>
      </c>
      <c r="G1083" s="24">
        <v>51</v>
      </c>
      <c r="H1083" s="24">
        <v>41</v>
      </c>
      <c r="I1083" s="25" t="s">
        <v>11</v>
      </c>
      <c r="J1083" s="24">
        <v>111</v>
      </c>
      <c r="K1083" s="24">
        <v>57</v>
      </c>
      <c r="L1083" s="24">
        <v>54</v>
      </c>
    </row>
    <row r="1084" spans="1:13" s="97" customFormat="1" ht="15.75" customHeight="1">
      <c r="A1084" s="32">
        <v>0</v>
      </c>
      <c r="B1084" s="33">
        <v>11</v>
      </c>
      <c r="C1084" s="34">
        <v>4</v>
      </c>
      <c r="D1084" s="34">
        <v>7</v>
      </c>
      <c r="E1084" s="35">
        <v>35</v>
      </c>
      <c r="F1084" s="33">
        <v>18</v>
      </c>
      <c r="G1084" s="34">
        <v>8</v>
      </c>
      <c r="H1084" s="34">
        <v>10</v>
      </c>
      <c r="I1084" s="35">
        <v>70</v>
      </c>
      <c r="J1084" s="33">
        <v>28</v>
      </c>
      <c r="K1084" s="34">
        <v>16</v>
      </c>
      <c r="L1084" s="34">
        <v>12</v>
      </c>
    </row>
    <row r="1085" spans="1:13" s="97" customFormat="1" ht="15.75" customHeight="1">
      <c r="A1085" s="32">
        <v>1</v>
      </c>
      <c r="B1085" s="33">
        <v>13</v>
      </c>
      <c r="C1085" s="34">
        <v>8</v>
      </c>
      <c r="D1085" s="34">
        <v>5</v>
      </c>
      <c r="E1085" s="35">
        <v>36</v>
      </c>
      <c r="F1085" s="33">
        <v>17</v>
      </c>
      <c r="G1085" s="34">
        <v>10</v>
      </c>
      <c r="H1085" s="34">
        <v>7</v>
      </c>
      <c r="I1085" s="35">
        <v>71</v>
      </c>
      <c r="J1085" s="33">
        <v>20</v>
      </c>
      <c r="K1085" s="34">
        <v>9</v>
      </c>
      <c r="L1085" s="34">
        <v>11</v>
      </c>
    </row>
    <row r="1086" spans="1:13" s="97" customFormat="1" ht="15.75" customHeight="1">
      <c r="A1086" s="32">
        <v>2</v>
      </c>
      <c r="B1086" s="33">
        <v>11</v>
      </c>
      <c r="C1086" s="34">
        <v>6</v>
      </c>
      <c r="D1086" s="34">
        <v>5</v>
      </c>
      <c r="E1086" s="35">
        <v>37</v>
      </c>
      <c r="F1086" s="33">
        <v>15</v>
      </c>
      <c r="G1086" s="34">
        <v>9</v>
      </c>
      <c r="H1086" s="34">
        <v>6</v>
      </c>
      <c r="I1086" s="35">
        <v>72</v>
      </c>
      <c r="J1086" s="33">
        <v>19</v>
      </c>
      <c r="K1086" s="34">
        <v>9</v>
      </c>
      <c r="L1086" s="34">
        <v>10</v>
      </c>
    </row>
    <row r="1087" spans="1:13" s="97" customFormat="1" ht="15.75" customHeight="1">
      <c r="A1087" s="32">
        <v>3</v>
      </c>
      <c r="B1087" s="33">
        <v>11</v>
      </c>
      <c r="C1087" s="34">
        <v>4</v>
      </c>
      <c r="D1087" s="34">
        <v>7</v>
      </c>
      <c r="E1087" s="35">
        <v>38</v>
      </c>
      <c r="F1087" s="33">
        <v>18</v>
      </c>
      <c r="G1087" s="34">
        <v>9</v>
      </c>
      <c r="H1087" s="34">
        <v>9</v>
      </c>
      <c r="I1087" s="35">
        <v>73</v>
      </c>
      <c r="J1087" s="33">
        <v>23</v>
      </c>
      <c r="K1087" s="34">
        <v>10</v>
      </c>
      <c r="L1087" s="34">
        <v>13</v>
      </c>
    </row>
    <row r="1088" spans="1:13" s="97" customFormat="1" ht="18" customHeight="1">
      <c r="A1088" s="40">
        <v>4</v>
      </c>
      <c r="B1088" s="41">
        <v>9</v>
      </c>
      <c r="C1088" s="42">
        <v>4</v>
      </c>
      <c r="D1088" s="42">
        <v>5</v>
      </c>
      <c r="E1088" s="43">
        <v>39</v>
      </c>
      <c r="F1088" s="44">
        <v>24</v>
      </c>
      <c r="G1088" s="42">
        <v>15</v>
      </c>
      <c r="H1088" s="42">
        <v>9</v>
      </c>
      <c r="I1088" s="43">
        <v>74</v>
      </c>
      <c r="J1088" s="44">
        <v>21</v>
      </c>
      <c r="K1088" s="42">
        <v>13</v>
      </c>
      <c r="L1088" s="42">
        <v>8</v>
      </c>
    </row>
    <row r="1089" spans="1:12" s="31" customFormat="1" ht="25.5" customHeight="1">
      <c r="A1089" s="23" t="s">
        <v>13</v>
      </c>
      <c r="B1089" s="24">
        <v>53</v>
      </c>
      <c r="C1089" s="24">
        <v>30</v>
      </c>
      <c r="D1089" s="24">
        <v>23</v>
      </c>
      <c r="E1089" s="25" t="s">
        <v>14</v>
      </c>
      <c r="F1089" s="24">
        <v>126</v>
      </c>
      <c r="G1089" s="24">
        <v>56</v>
      </c>
      <c r="H1089" s="24">
        <v>70</v>
      </c>
      <c r="I1089" s="25" t="s">
        <v>15</v>
      </c>
      <c r="J1089" s="24">
        <v>80</v>
      </c>
      <c r="K1089" s="24">
        <v>39</v>
      </c>
      <c r="L1089" s="24">
        <v>41</v>
      </c>
    </row>
    <row r="1090" spans="1:12" s="97" customFormat="1" ht="15.75" customHeight="1">
      <c r="A1090" s="32">
        <v>5</v>
      </c>
      <c r="B1090" s="33">
        <v>13</v>
      </c>
      <c r="C1090" s="34">
        <v>7</v>
      </c>
      <c r="D1090" s="34">
        <v>6</v>
      </c>
      <c r="E1090" s="35">
        <v>40</v>
      </c>
      <c r="F1090" s="33">
        <v>27</v>
      </c>
      <c r="G1090" s="34">
        <v>11</v>
      </c>
      <c r="H1090" s="34">
        <v>16</v>
      </c>
      <c r="I1090" s="35">
        <v>75</v>
      </c>
      <c r="J1090" s="33">
        <v>22</v>
      </c>
      <c r="K1090" s="34">
        <v>11</v>
      </c>
      <c r="L1090" s="34">
        <v>11</v>
      </c>
    </row>
    <row r="1091" spans="1:12" s="97" customFormat="1" ht="15.75" customHeight="1">
      <c r="A1091" s="32">
        <v>6</v>
      </c>
      <c r="B1091" s="33">
        <v>9</v>
      </c>
      <c r="C1091" s="34">
        <v>5</v>
      </c>
      <c r="D1091" s="34">
        <v>4</v>
      </c>
      <c r="E1091" s="35">
        <v>41</v>
      </c>
      <c r="F1091" s="33">
        <v>20</v>
      </c>
      <c r="G1091" s="34">
        <v>9</v>
      </c>
      <c r="H1091" s="34">
        <v>11</v>
      </c>
      <c r="I1091" s="35">
        <v>76</v>
      </c>
      <c r="J1091" s="33">
        <v>15</v>
      </c>
      <c r="K1091" s="34">
        <v>8</v>
      </c>
      <c r="L1091" s="34">
        <v>7</v>
      </c>
    </row>
    <row r="1092" spans="1:12" s="97" customFormat="1" ht="15.75" customHeight="1">
      <c r="A1092" s="32">
        <v>7</v>
      </c>
      <c r="B1092" s="33">
        <v>15</v>
      </c>
      <c r="C1092" s="34">
        <v>9</v>
      </c>
      <c r="D1092" s="34">
        <v>6</v>
      </c>
      <c r="E1092" s="35">
        <v>42</v>
      </c>
      <c r="F1092" s="33">
        <v>25</v>
      </c>
      <c r="G1092" s="34">
        <v>15</v>
      </c>
      <c r="H1092" s="34">
        <v>10</v>
      </c>
      <c r="I1092" s="35">
        <v>77</v>
      </c>
      <c r="J1092" s="33">
        <v>21</v>
      </c>
      <c r="K1092" s="34">
        <v>9</v>
      </c>
      <c r="L1092" s="34">
        <v>12</v>
      </c>
    </row>
    <row r="1093" spans="1:12" s="97" customFormat="1" ht="15.75" customHeight="1">
      <c r="A1093" s="32">
        <v>8</v>
      </c>
      <c r="B1093" s="33">
        <v>7</v>
      </c>
      <c r="C1093" s="34">
        <v>2</v>
      </c>
      <c r="D1093" s="34">
        <v>5</v>
      </c>
      <c r="E1093" s="35">
        <v>43</v>
      </c>
      <c r="F1093" s="33">
        <v>30</v>
      </c>
      <c r="G1093" s="34">
        <v>10</v>
      </c>
      <c r="H1093" s="34">
        <v>20</v>
      </c>
      <c r="I1093" s="35">
        <v>78</v>
      </c>
      <c r="J1093" s="33">
        <v>10</v>
      </c>
      <c r="K1093" s="34">
        <v>2</v>
      </c>
      <c r="L1093" s="34">
        <v>8</v>
      </c>
    </row>
    <row r="1094" spans="1:12" s="97" customFormat="1" ht="18" customHeight="1">
      <c r="A1094" s="40">
        <v>9</v>
      </c>
      <c r="B1094" s="44">
        <v>9</v>
      </c>
      <c r="C1094" s="42">
        <v>7</v>
      </c>
      <c r="D1094" s="42">
        <v>2</v>
      </c>
      <c r="E1094" s="43">
        <v>44</v>
      </c>
      <c r="F1094" s="44">
        <v>24</v>
      </c>
      <c r="G1094" s="42">
        <v>11</v>
      </c>
      <c r="H1094" s="42">
        <v>13</v>
      </c>
      <c r="I1094" s="43">
        <v>79</v>
      </c>
      <c r="J1094" s="44">
        <v>12</v>
      </c>
      <c r="K1094" s="42">
        <v>9</v>
      </c>
      <c r="L1094" s="42">
        <v>3</v>
      </c>
    </row>
    <row r="1095" spans="1:12" s="31" customFormat="1" ht="25.5" customHeight="1">
      <c r="A1095" s="23" t="s">
        <v>23</v>
      </c>
      <c r="B1095" s="24">
        <v>72</v>
      </c>
      <c r="C1095" s="24">
        <v>30</v>
      </c>
      <c r="D1095" s="24">
        <v>42</v>
      </c>
      <c r="E1095" s="25" t="s">
        <v>24</v>
      </c>
      <c r="F1095" s="24">
        <v>152</v>
      </c>
      <c r="G1095" s="24">
        <v>84</v>
      </c>
      <c r="H1095" s="24">
        <v>68</v>
      </c>
      <c r="I1095" s="25" t="s">
        <v>25</v>
      </c>
      <c r="J1095" s="24">
        <v>66</v>
      </c>
      <c r="K1095" s="24">
        <v>27</v>
      </c>
      <c r="L1095" s="24">
        <v>39</v>
      </c>
    </row>
    <row r="1096" spans="1:12" s="97" customFormat="1" ht="15.75" customHeight="1">
      <c r="A1096" s="32">
        <v>10</v>
      </c>
      <c r="B1096" s="33">
        <v>16</v>
      </c>
      <c r="C1096" s="34">
        <v>8</v>
      </c>
      <c r="D1096" s="34">
        <v>8</v>
      </c>
      <c r="E1096" s="35">
        <v>45</v>
      </c>
      <c r="F1096" s="33">
        <v>30</v>
      </c>
      <c r="G1096" s="34">
        <v>19</v>
      </c>
      <c r="H1096" s="34">
        <v>11</v>
      </c>
      <c r="I1096" s="35">
        <v>80</v>
      </c>
      <c r="J1096" s="33">
        <v>17</v>
      </c>
      <c r="K1096" s="34">
        <v>6</v>
      </c>
      <c r="L1096" s="34">
        <v>11</v>
      </c>
    </row>
    <row r="1097" spans="1:12" s="97" customFormat="1" ht="15.75" customHeight="1">
      <c r="A1097" s="32">
        <v>11</v>
      </c>
      <c r="B1097" s="33">
        <v>10</v>
      </c>
      <c r="C1097" s="34">
        <v>5</v>
      </c>
      <c r="D1097" s="34">
        <v>5</v>
      </c>
      <c r="E1097" s="35">
        <v>46</v>
      </c>
      <c r="F1097" s="33">
        <v>34</v>
      </c>
      <c r="G1097" s="34">
        <v>18</v>
      </c>
      <c r="H1097" s="34">
        <v>16</v>
      </c>
      <c r="I1097" s="35">
        <v>81</v>
      </c>
      <c r="J1097" s="33">
        <v>8</v>
      </c>
      <c r="K1097" s="34">
        <v>3</v>
      </c>
      <c r="L1097" s="34">
        <v>5</v>
      </c>
    </row>
    <row r="1098" spans="1:12" s="97" customFormat="1" ht="15.75" customHeight="1">
      <c r="A1098" s="32">
        <v>12</v>
      </c>
      <c r="B1098" s="33">
        <v>11</v>
      </c>
      <c r="C1098" s="34">
        <v>5</v>
      </c>
      <c r="D1098" s="34">
        <v>6</v>
      </c>
      <c r="E1098" s="35">
        <v>47</v>
      </c>
      <c r="F1098" s="33">
        <v>22</v>
      </c>
      <c r="G1098" s="34">
        <v>11</v>
      </c>
      <c r="H1098" s="34">
        <v>11</v>
      </c>
      <c r="I1098" s="35">
        <v>82</v>
      </c>
      <c r="J1098" s="33">
        <v>17</v>
      </c>
      <c r="K1098" s="34">
        <v>7</v>
      </c>
      <c r="L1098" s="34">
        <v>10</v>
      </c>
    </row>
    <row r="1099" spans="1:12" s="97" customFormat="1" ht="15.75" customHeight="1">
      <c r="A1099" s="32">
        <v>13</v>
      </c>
      <c r="B1099" s="33">
        <v>12</v>
      </c>
      <c r="C1099" s="34">
        <v>4</v>
      </c>
      <c r="D1099" s="34">
        <v>8</v>
      </c>
      <c r="E1099" s="35">
        <v>48</v>
      </c>
      <c r="F1099" s="33">
        <v>35</v>
      </c>
      <c r="G1099" s="34">
        <v>16</v>
      </c>
      <c r="H1099" s="34">
        <v>19</v>
      </c>
      <c r="I1099" s="35">
        <v>83</v>
      </c>
      <c r="J1099" s="33">
        <v>13</v>
      </c>
      <c r="K1099" s="34">
        <v>6</v>
      </c>
      <c r="L1099" s="34">
        <v>7</v>
      </c>
    </row>
    <row r="1100" spans="1:12" s="97" customFormat="1" ht="18" customHeight="1">
      <c r="A1100" s="40">
        <v>14</v>
      </c>
      <c r="B1100" s="44">
        <v>23</v>
      </c>
      <c r="C1100" s="42">
        <v>8</v>
      </c>
      <c r="D1100" s="42">
        <v>15</v>
      </c>
      <c r="E1100" s="43">
        <v>49</v>
      </c>
      <c r="F1100" s="44">
        <v>31</v>
      </c>
      <c r="G1100" s="42">
        <v>20</v>
      </c>
      <c r="H1100" s="42">
        <v>11</v>
      </c>
      <c r="I1100" s="43">
        <v>84</v>
      </c>
      <c r="J1100" s="44">
        <v>11</v>
      </c>
      <c r="K1100" s="42">
        <v>5</v>
      </c>
      <c r="L1100" s="42">
        <v>6</v>
      </c>
    </row>
    <row r="1101" spans="1:12" s="31" customFormat="1" ht="25.5" customHeight="1">
      <c r="A1101" s="23" t="s">
        <v>26</v>
      </c>
      <c r="B1101" s="24">
        <v>74</v>
      </c>
      <c r="C1101" s="24">
        <v>42</v>
      </c>
      <c r="D1101" s="24">
        <v>32</v>
      </c>
      <c r="E1101" s="25" t="s">
        <v>27</v>
      </c>
      <c r="F1101" s="24">
        <v>119</v>
      </c>
      <c r="G1101" s="24">
        <v>71</v>
      </c>
      <c r="H1101" s="24">
        <v>48</v>
      </c>
      <c r="I1101" s="25" t="s">
        <v>28</v>
      </c>
      <c r="J1101" s="24">
        <v>32</v>
      </c>
      <c r="K1101" s="24">
        <v>10</v>
      </c>
      <c r="L1101" s="24">
        <v>22</v>
      </c>
    </row>
    <row r="1102" spans="1:12" s="97" customFormat="1" ht="15.75" customHeight="1">
      <c r="A1102" s="32">
        <v>15</v>
      </c>
      <c r="B1102" s="33">
        <v>14</v>
      </c>
      <c r="C1102" s="34">
        <v>6</v>
      </c>
      <c r="D1102" s="34">
        <v>8</v>
      </c>
      <c r="E1102" s="35">
        <v>50</v>
      </c>
      <c r="F1102" s="33">
        <v>23</v>
      </c>
      <c r="G1102" s="34">
        <v>13</v>
      </c>
      <c r="H1102" s="34">
        <v>10</v>
      </c>
      <c r="I1102" s="35">
        <v>85</v>
      </c>
      <c r="J1102" s="33">
        <v>9</v>
      </c>
      <c r="K1102" s="34">
        <v>1</v>
      </c>
      <c r="L1102" s="34">
        <v>8</v>
      </c>
    </row>
    <row r="1103" spans="1:12" s="97" customFormat="1" ht="15.75" customHeight="1">
      <c r="A1103" s="32">
        <v>16</v>
      </c>
      <c r="B1103" s="33">
        <v>11</v>
      </c>
      <c r="C1103" s="34">
        <v>6</v>
      </c>
      <c r="D1103" s="34">
        <v>5</v>
      </c>
      <c r="E1103" s="35">
        <v>51</v>
      </c>
      <c r="F1103" s="33">
        <v>13</v>
      </c>
      <c r="G1103" s="34">
        <v>7</v>
      </c>
      <c r="H1103" s="34">
        <v>6</v>
      </c>
      <c r="I1103" s="35">
        <v>86</v>
      </c>
      <c r="J1103" s="33">
        <v>6</v>
      </c>
      <c r="K1103" s="34">
        <v>1</v>
      </c>
      <c r="L1103" s="34">
        <v>5</v>
      </c>
    </row>
    <row r="1104" spans="1:12" s="97" customFormat="1" ht="15.75" customHeight="1">
      <c r="A1104" s="32">
        <v>17</v>
      </c>
      <c r="B1104" s="33">
        <v>17</v>
      </c>
      <c r="C1104" s="34">
        <v>8</v>
      </c>
      <c r="D1104" s="34">
        <v>9</v>
      </c>
      <c r="E1104" s="35">
        <v>52</v>
      </c>
      <c r="F1104" s="33">
        <v>31</v>
      </c>
      <c r="G1104" s="34">
        <v>18</v>
      </c>
      <c r="H1104" s="34">
        <v>13</v>
      </c>
      <c r="I1104" s="35">
        <v>87</v>
      </c>
      <c r="J1104" s="33">
        <v>7</v>
      </c>
      <c r="K1104" s="34">
        <v>4</v>
      </c>
      <c r="L1104" s="34">
        <v>3</v>
      </c>
    </row>
    <row r="1105" spans="1:12" s="97" customFormat="1" ht="15.75" customHeight="1">
      <c r="A1105" s="32">
        <v>18</v>
      </c>
      <c r="B1105" s="33">
        <v>20</v>
      </c>
      <c r="C1105" s="34">
        <v>12</v>
      </c>
      <c r="D1105" s="34">
        <v>8</v>
      </c>
      <c r="E1105" s="35">
        <v>53</v>
      </c>
      <c r="F1105" s="33">
        <v>26</v>
      </c>
      <c r="G1105" s="34">
        <v>16</v>
      </c>
      <c r="H1105" s="34">
        <v>10</v>
      </c>
      <c r="I1105" s="35">
        <v>88</v>
      </c>
      <c r="J1105" s="33">
        <v>7</v>
      </c>
      <c r="K1105" s="34">
        <v>3</v>
      </c>
      <c r="L1105" s="34">
        <v>4</v>
      </c>
    </row>
    <row r="1106" spans="1:12" s="97" customFormat="1" ht="18" customHeight="1">
      <c r="A1106" s="40">
        <v>19</v>
      </c>
      <c r="B1106" s="44">
        <v>12</v>
      </c>
      <c r="C1106" s="42">
        <v>10</v>
      </c>
      <c r="D1106" s="42">
        <v>2</v>
      </c>
      <c r="E1106" s="43">
        <v>54</v>
      </c>
      <c r="F1106" s="44">
        <v>26</v>
      </c>
      <c r="G1106" s="42">
        <v>17</v>
      </c>
      <c r="H1106" s="42">
        <v>9</v>
      </c>
      <c r="I1106" s="43">
        <v>89</v>
      </c>
      <c r="J1106" s="44">
        <v>3</v>
      </c>
      <c r="K1106" s="42">
        <v>1</v>
      </c>
      <c r="L1106" s="42">
        <v>2</v>
      </c>
    </row>
    <row r="1107" spans="1:12" s="31" customFormat="1" ht="25.5" customHeight="1">
      <c r="A1107" s="23" t="s">
        <v>29</v>
      </c>
      <c r="B1107" s="24">
        <v>85</v>
      </c>
      <c r="C1107" s="24">
        <v>48</v>
      </c>
      <c r="D1107" s="24">
        <v>37</v>
      </c>
      <c r="E1107" s="25" t="s">
        <v>30</v>
      </c>
      <c r="F1107" s="24">
        <v>112</v>
      </c>
      <c r="G1107" s="24">
        <v>52</v>
      </c>
      <c r="H1107" s="24">
        <v>60</v>
      </c>
      <c r="I1107" s="25" t="s">
        <v>31</v>
      </c>
      <c r="J1107" s="24">
        <v>7</v>
      </c>
      <c r="K1107" s="24">
        <v>1</v>
      </c>
      <c r="L1107" s="24">
        <v>6</v>
      </c>
    </row>
    <row r="1108" spans="1:12" s="97" customFormat="1" ht="15.75" customHeight="1">
      <c r="A1108" s="32">
        <v>20</v>
      </c>
      <c r="B1108" s="33">
        <v>15</v>
      </c>
      <c r="C1108" s="34">
        <v>7</v>
      </c>
      <c r="D1108" s="34">
        <v>8</v>
      </c>
      <c r="E1108" s="35">
        <v>55</v>
      </c>
      <c r="F1108" s="33">
        <v>28</v>
      </c>
      <c r="G1108" s="34">
        <v>8</v>
      </c>
      <c r="H1108" s="34">
        <v>20</v>
      </c>
      <c r="I1108" s="35">
        <v>90</v>
      </c>
      <c r="J1108" s="33">
        <v>3</v>
      </c>
      <c r="K1108" s="34">
        <v>1</v>
      </c>
      <c r="L1108" s="34">
        <v>2</v>
      </c>
    </row>
    <row r="1109" spans="1:12" s="97" customFormat="1" ht="15.75" customHeight="1">
      <c r="A1109" s="32">
        <v>21</v>
      </c>
      <c r="B1109" s="33">
        <v>16</v>
      </c>
      <c r="C1109" s="34">
        <v>10</v>
      </c>
      <c r="D1109" s="34">
        <v>6</v>
      </c>
      <c r="E1109" s="35">
        <v>56</v>
      </c>
      <c r="F1109" s="33">
        <v>23</v>
      </c>
      <c r="G1109" s="34">
        <v>9</v>
      </c>
      <c r="H1109" s="34">
        <v>14</v>
      </c>
      <c r="I1109" s="35">
        <v>91</v>
      </c>
      <c r="J1109" s="33">
        <v>1</v>
      </c>
      <c r="K1109" s="34">
        <v>0</v>
      </c>
      <c r="L1109" s="34">
        <v>1</v>
      </c>
    </row>
    <row r="1110" spans="1:12" s="97" customFormat="1" ht="15.75" customHeight="1">
      <c r="A1110" s="32">
        <v>22</v>
      </c>
      <c r="B1110" s="33">
        <v>22</v>
      </c>
      <c r="C1110" s="34">
        <v>13</v>
      </c>
      <c r="D1110" s="34">
        <v>9</v>
      </c>
      <c r="E1110" s="35">
        <v>57</v>
      </c>
      <c r="F1110" s="33">
        <v>19</v>
      </c>
      <c r="G1110" s="34">
        <v>12</v>
      </c>
      <c r="H1110" s="34">
        <v>7</v>
      </c>
      <c r="I1110" s="35">
        <v>92</v>
      </c>
      <c r="J1110" s="33">
        <v>1</v>
      </c>
      <c r="K1110" s="34">
        <v>0</v>
      </c>
      <c r="L1110" s="34">
        <v>1</v>
      </c>
    </row>
    <row r="1111" spans="1:12" s="97" customFormat="1" ht="15.75" customHeight="1">
      <c r="A1111" s="32">
        <v>23</v>
      </c>
      <c r="B1111" s="33">
        <v>16</v>
      </c>
      <c r="C1111" s="34">
        <v>9</v>
      </c>
      <c r="D1111" s="34">
        <v>7</v>
      </c>
      <c r="E1111" s="35">
        <v>58</v>
      </c>
      <c r="F1111" s="33">
        <v>25</v>
      </c>
      <c r="G1111" s="34">
        <v>14</v>
      </c>
      <c r="H1111" s="34">
        <v>11</v>
      </c>
      <c r="I1111" s="35">
        <v>93</v>
      </c>
      <c r="J1111" s="33">
        <v>1</v>
      </c>
      <c r="K1111" s="34">
        <v>0</v>
      </c>
      <c r="L1111" s="34">
        <v>1</v>
      </c>
    </row>
    <row r="1112" spans="1:12" s="97" customFormat="1" ht="18" customHeight="1">
      <c r="A1112" s="40">
        <v>24</v>
      </c>
      <c r="B1112" s="44">
        <v>16</v>
      </c>
      <c r="C1112" s="42">
        <v>9</v>
      </c>
      <c r="D1112" s="42">
        <v>7</v>
      </c>
      <c r="E1112" s="43">
        <v>59</v>
      </c>
      <c r="F1112" s="44">
        <v>17</v>
      </c>
      <c r="G1112" s="42">
        <v>9</v>
      </c>
      <c r="H1112" s="42">
        <v>8</v>
      </c>
      <c r="I1112" s="43">
        <v>94</v>
      </c>
      <c r="J1112" s="44">
        <v>1</v>
      </c>
      <c r="K1112" s="42">
        <v>0</v>
      </c>
      <c r="L1112" s="42">
        <v>1</v>
      </c>
    </row>
    <row r="1113" spans="1:12" s="31" customFormat="1" ht="25.5" customHeight="1">
      <c r="A1113" s="23" t="s">
        <v>32</v>
      </c>
      <c r="B1113" s="24">
        <v>73</v>
      </c>
      <c r="C1113" s="24">
        <v>37</v>
      </c>
      <c r="D1113" s="24">
        <v>36</v>
      </c>
      <c r="E1113" s="25" t="s">
        <v>33</v>
      </c>
      <c r="F1113" s="24">
        <v>148</v>
      </c>
      <c r="G1113" s="24">
        <v>74</v>
      </c>
      <c r="H1113" s="24">
        <v>74</v>
      </c>
      <c r="I1113" s="64" t="s">
        <v>34</v>
      </c>
      <c r="J1113" s="24">
        <v>0</v>
      </c>
      <c r="K1113" s="24">
        <v>0</v>
      </c>
      <c r="L1113" s="24">
        <v>0</v>
      </c>
    </row>
    <row r="1114" spans="1:12" s="97" customFormat="1" ht="15.75" customHeight="1">
      <c r="A1114" s="32">
        <v>25</v>
      </c>
      <c r="B1114" s="33">
        <v>10</v>
      </c>
      <c r="C1114" s="34">
        <v>7</v>
      </c>
      <c r="D1114" s="34">
        <v>3</v>
      </c>
      <c r="E1114" s="35">
        <v>60</v>
      </c>
      <c r="F1114" s="33">
        <v>18</v>
      </c>
      <c r="G1114" s="34">
        <v>7</v>
      </c>
      <c r="H1114" s="34">
        <v>11</v>
      </c>
      <c r="I1114" s="35">
        <v>95</v>
      </c>
      <c r="J1114" s="33">
        <v>0</v>
      </c>
      <c r="K1114" s="34">
        <v>0</v>
      </c>
      <c r="L1114" s="34">
        <v>0</v>
      </c>
    </row>
    <row r="1115" spans="1:12" s="97" customFormat="1" ht="15.75" customHeight="1">
      <c r="A1115" s="32">
        <v>26</v>
      </c>
      <c r="B1115" s="33">
        <v>13</v>
      </c>
      <c r="C1115" s="34">
        <v>7</v>
      </c>
      <c r="D1115" s="34">
        <v>6</v>
      </c>
      <c r="E1115" s="35">
        <v>61</v>
      </c>
      <c r="F1115" s="33">
        <v>30</v>
      </c>
      <c r="G1115" s="34">
        <v>19</v>
      </c>
      <c r="H1115" s="34">
        <v>11</v>
      </c>
      <c r="I1115" s="35">
        <v>96</v>
      </c>
      <c r="J1115" s="33">
        <v>0</v>
      </c>
      <c r="K1115" s="34">
        <v>0</v>
      </c>
      <c r="L1115" s="34">
        <v>0</v>
      </c>
    </row>
    <row r="1116" spans="1:12" s="97" customFormat="1" ht="15.75" customHeight="1">
      <c r="A1116" s="32">
        <v>27</v>
      </c>
      <c r="B1116" s="33">
        <v>13</v>
      </c>
      <c r="C1116" s="34">
        <v>5</v>
      </c>
      <c r="D1116" s="34">
        <v>8</v>
      </c>
      <c r="E1116" s="35">
        <v>62</v>
      </c>
      <c r="F1116" s="33">
        <v>33</v>
      </c>
      <c r="G1116" s="34">
        <v>19</v>
      </c>
      <c r="H1116" s="34">
        <v>14</v>
      </c>
      <c r="I1116" s="35">
        <v>97</v>
      </c>
      <c r="J1116" s="33">
        <v>0</v>
      </c>
      <c r="K1116" s="34">
        <v>0</v>
      </c>
      <c r="L1116" s="34">
        <v>0</v>
      </c>
    </row>
    <row r="1117" spans="1:12" s="97" customFormat="1" ht="15.75" customHeight="1">
      <c r="A1117" s="32">
        <v>28</v>
      </c>
      <c r="B1117" s="33">
        <v>22</v>
      </c>
      <c r="C1117" s="34">
        <v>9</v>
      </c>
      <c r="D1117" s="34">
        <v>13</v>
      </c>
      <c r="E1117" s="35">
        <v>63</v>
      </c>
      <c r="F1117" s="33">
        <v>31</v>
      </c>
      <c r="G1117" s="34">
        <v>16</v>
      </c>
      <c r="H1117" s="34">
        <v>15</v>
      </c>
      <c r="I1117" s="35">
        <v>98</v>
      </c>
      <c r="J1117" s="33">
        <v>0</v>
      </c>
      <c r="K1117" s="34">
        <v>0</v>
      </c>
      <c r="L1117" s="34">
        <v>0</v>
      </c>
    </row>
    <row r="1118" spans="1:12" s="97" customFormat="1" ht="18" customHeight="1">
      <c r="A1118" s="40">
        <v>29</v>
      </c>
      <c r="B1118" s="44">
        <v>15</v>
      </c>
      <c r="C1118" s="42">
        <v>9</v>
      </c>
      <c r="D1118" s="42">
        <v>6</v>
      </c>
      <c r="E1118" s="43">
        <v>64</v>
      </c>
      <c r="F1118" s="44">
        <v>36</v>
      </c>
      <c r="G1118" s="42">
        <v>13</v>
      </c>
      <c r="H1118" s="42">
        <v>23</v>
      </c>
      <c r="I1118" s="35">
        <v>99</v>
      </c>
      <c r="J1118" s="33">
        <v>0</v>
      </c>
      <c r="K1118" s="34">
        <v>0</v>
      </c>
      <c r="L1118" s="34">
        <v>0</v>
      </c>
    </row>
    <row r="1119" spans="1:12" s="31" customFormat="1" ht="25.5" customHeight="1">
      <c r="A1119" s="23" t="s">
        <v>35</v>
      </c>
      <c r="B1119" s="24">
        <v>88</v>
      </c>
      <c r="C1119" s="24">
        <v>49</v>
      </c>
      <c r="D1119" s="24">
        <v>39</v>
      </c>
      <c r="E1119" s="25" t="s">
        <v>36</v>
      </c>
      <c r="F1119" s="24">
        <v>144</v>
      </c>
      <c r="G1119" s="24">
        <v>66</v>
      </c>
      <c r="H1119" s="24">
        <v>78</v>
      </c>
      <c r="I1119" s="68">
        <v>100</v>
      </c>
      <c r="J1119" s="69">
        <v>0</v>
      </c>
      <c r="K1119" s="70">
        <v>0</v>
      </c>
      <c r="L1119" s="70">
        <v>0</v>
      </c>
    </row>
    <row r="1120" spans="1:12" s="97" customFormat="1" ht="15.75" customHeight="1">
      <c r="A1120" s="32">
        <v>30</v>
      </c>
      <c r="B1120" s="33">
        <v>20</v>
      </c>
      <c r="C1120" s="34">
        <v>11</v>
      </c>
      <c r="D1120" s="34">
        <v>9</v>
      </c>
      <c r="E1120" s="35">
        <v>65</v>
      </c>
      <c r="F1120" s="33">
        <v>18</v>
      </c>
      <c r="G1120" s="34">
        <v>9</v>
      </c>
      <c r="H1120" s="34">
        <v>9</v>
      </c>
      <c r="I1120" s="35">
        <v>101</v>
      </c>
      <c r="J1120" s="33">
        <v>0</v>
      </c>
      <c r="K1120" s="34">
        <v>0</v>
      </c>
      <c r="L1120" s="34">
        <v>0</v>
      </c>
    </row>
    <row r="1121" spans="1:13" s="97" customFormat="1" ht="15.75" customHeight="1">
      <c r="A1121" s="32">
        <v>31</v>
      </c>
      <c r="B1121" s="33">
        <v>14</v>
      </c>
      <c r="C1121" s="34">
        <v>10</v>
      </c>
      <c r="D1121" s="34">
        <v>4</v>
      </c>
      <c r="E1121" s="35">
        <v>66</v>
      </c>
      <c r="F1121" s="33">
        <v>28</v>
      </c>
      <c r="G1121" s="34">
        <v>9</v>
      </c>
      <c r="H1121" s="34">
        <v>19</v>
      </c>
      <c r="I1121" s="35">
        <v>102</v>
      </c>
      <c r="J1121" s="33">
        <v>0</v>
      </c>
      <c r="K1121" s="34">
        <v>0</v>
      </c>
      <c r="L1121" s="34">
        <v>0</v>
      </c>
    </row>
    <row r="1122" spans="1:13" s="97" customFormat="1" ht="15.75" customHeight="1">
      <c r="A1122" s="32">
        <v>32</v>
      </c>
      <c r="B1122" s="33">
        <v>14</v>
      </c>
      <c r="C1122" s="34">
        <v>8</v>
      </c>
      <c r="D1122" s="34">
        <v>6</v>
      </c>
      <c r="E1122" s="35">
        <v>67</v>
      </c>
      <c r="F1122" s="33">
        <v>25</v>
      </c>
      <c r="G1122" s="34">
        <v>12</v>
      </c>
      <c r="H1122" s="34">
        <v>13</v>
      </c>
      <c r="I1122" s="35">
        <v>103</v>
      </c>
      <c r="J1122" s="33">
        <v>0</v>
      </c>
      <c r="K1122" s="34">
        <v>0</v>
      </c>
      <c r="L1122" s="34">
        <v>0</v>
      </c>
    </row>
    <row r="1123" spans="1:13" s="97" customFormat="1" ht="15.75" customHeight="1">
      <c r="A1123" s="32">
        <v>33</v>
      </c>
      <c r="B1123" s="33">
        <v>23</v>
      </c>
      <c r="C1123" s="34">
        <v>11</v>
      </c>
      <c r="D1123" s="34">
        <v>12</v>
      </c>
      <c r="E1123" s="35">
        <v>68</v>
      </c>
      <c r="F1123" s="33">
        <v>28</v>
      </c>
      <c r="G1123" s="34">
        <v>12</v>
      </c>
      <c r="H1123" s="34">
        <v>16</v>
      </c>
      <c r="I1123" s="72" t="s">
        <v>37</v>
      </c>
      <c r="J1123" s="44">
        <v>0</v>
      </c>
      <c r="K1123" s="42">
        <v>0</v>
      </c>
      <c r="L1123" s="42">
        <v>0</v>
      </c>
    </row>
    <row r="1124" spans="1:13" s="97" customFormat="1" ht="21" customHeight="1" thickBot="1">
      <c r="A1124" s="74">
        <v>34</v>
      </c>
      <c r="B1124" s="33">
        <v>17</v>
      </c>
      <c r="C1124" s="34">
        <v>9</v>
      </c>
      <c r="D1124" s="34">
        <v>8</v>
      </c>
      <c r="E1124" s="35">
        <v>69</v>
      </c>
      <c r="F1124" s="33">
        <v>45</v>
      </c>
      <c r="G1124" s="34">
        <v>24</v>
      </c>
      <c r="H1124" s="34">
        <v>21</v>
      </c>
      <c r="I1124" s="75" t="s">
        <v>8</v>
      </c>
      <c r="J1124" s="69">
        <v>1689</v>
      </c>
      <c r="K1124" s="69">
        <v>850</v>
      </c>
      <c r="L1124" s="69">
        <v>839</v>
      </c>
    </row>
    <row r="1125" spans="1:13" s="106" customFormat="1" ht="24" customHeight="1" thickTop="1" thickBot="1">
      <c r="A1125" s="81" t="s">
        <v>38</v>
      </c>
      <c r="B1125" s="82">
        <v>180</v>
      </c>
      <c r="C1125" s="83">
        <v>86</v>
      </c>
      <c r="D1125" s="83">
        <v>94</v>
      </c>
      <c r="E1125" s="84" t="s">
        <v>39</v>
      </c>
      <c r="F1125" s="83">
        <v>1069</v>
      </c>
      <c r="G1125" s="83">
        <v>564</v>
      </c>
      <c r="H1125" s="83">
        <v>505</v>
      </c>
      <c r="I1125" s="85" t="s">
        <v>40</v>
      </c>
      <c r="J1125" s="83">
        <v>440</v>
      </c>
      <c r="K1125" s="83">
        <v>200</v>
      </c>
      <c r="L1125" s="83">
        <v>240</v>
      </c>
    </row>
    <row r="1126" spans="1:13" s="13" customFormat="1" ht="24" customHeight="1" thickBot="1">
      <c r="A1126" s="1"/>
      <c r="B1126" s="2" t="s">
        <v>221</v>
      </c>
      <c r="C1126" s="3"/>
      <c r="D1126" s="4"/>
      <c r="E1126" s="5"/>
      <c r="F1126" s="6"/>
      <c r="G1126" s="96" t="s">
        <v>238</v>
      </c>
      <c r="H1126" s="6"/>
      <c r="I1126" s="5"/>
      <c r="J1126" s="6"/>
      <c r="K1126" s="107" t="s">
        <v>187</v>
      </c>
      <c r="L1126" s="9"/>
      <c r="M1126" s="97" t="s">
        <v>340</v>
      </c>
    </row>
    <row r="1127" spans="1:13" s="22" customFormat="1" ht="21" customHeight="1">
      <c r="A1127" s="14" t="s">
        <v>4</v>
      </c>
      <c r="B1127" s="15" t="s">
        <v>5</v>
      </c>
      <c r="C1127" s="15" t="s">
        <v>6</v>
      </c>
      <c r="D1127" s="16" t="s">
        <v>7</v>
      </c>
      <c r="E1127" s="14" t="s">
        <v>4</v>
      </c>
      <c r="F1127" s="15" t="s">
        <v>5</v>
      </c>
      <c r="G1127" s="15" t="s">
        <v>6</v>
      </c>
      <c r="H1127" s="16" t="s">
        <v>7</v>
      </c>
      <c r="I1127" s="14" t="s">
        <v>4</v>
      </c>
      <c r="J1127" s="15" t="s">
        <v>5</v>
      </c>
      <c r="K1127" s="15" t="s">
        <v>6</v>
      </c>
      <c r="L1127" s="17" t="s">
        <v>7</v>
      </c>
    </row>
    <row r="1128" spans="1:13" s="31" customFormat="1" ht="25.5" customHeight="1">
      <c r="A1128" s="23" t="s">
        <v>9</v>
      </c>
      <c r="B1128" s="24">
        <v>69</v>
      </c>
      <c r="C1128" s="24">
        <v>40</v>
      </c>
      <c r="D1128" s="24">
        <v>29</v>
      </c>
      <c r="E1128" s="25" t="s">
        <v>10</v>
      </c>
      <c r="F1128" s="24">
        <v>95</v>
      </c>
      <c r="G1128" s="24">
        <v>52</v>
      </c>
      <c r="H1128" s="24">
        <v>43</v>
      </c>
      <c r="I1128" s="25" t="s">
        <v>11</v>
      </c>
      <c r="J1128" s="24">
        <v>66</v>
      </c>
      <c r="K1128" s="24">
        <v>38</v>
      </c>
      <c r="L1128" s="24">
        <v>28</v>
      </c>
    </row>
    <row r="1129" spans="1:13" s="97" customFormat="1" ht="15.75" customHeight="1">
      <c r="A1129" s="32">
        <v>0</v>
      </c>
      <c r="B1129" s="33">
        <v>17</v>
      </c>
      <c r="C1129" s="34">
        <v>9</v>
      </c>
      <c r="D1129" s="34">
        <v>8</v>
      </c>
      <c r="E1129" s="35">
        <v>35</v>
      </c>
      <c r="F1129" s="33">
        <v>20</v>
      </c>
      <c r="G1129" s="34">
        <v>10</v>
      </c>
      <c r="H1129" s="34">
        <v>10</v>
      </c>
      <c r="I1129" s="35">
        <v>70</v>
      </c>
      <c r="J1129" s="33">
        <v>15</v>
      </c>
      <c r="K1129" s="34">
        <v>8</v>
      </c>
      <c r="L1129" s="34">
        <v>7</v>
      </c>
    </row>
    <row r="1130" spans="1:13" s="97" customFormat="1" ht="15.75" customHeight="1">
      <c r="A1130" s="32">
        <v>1</v>
      </c>
      <c r="B1130" s="33">
        <v>16</v>
      </c>
      <c r="C1130" s="34">
        <v>11</v>
      </c>
      <c r="D1130" s="34">
        <v>5</v>
      </c>
      <c r="E1130" s="35">
        <v>36</v>
      </c>
      <c r="F1130" s="33">
        <v>18</v>
      </c>
      <c r="G1130" s="34">
        <v>9</v>
      </c>
      <c r="H1130" s="34">
        <v>9</v>
      </c>
      <c r="I1130" s="35">
        <v>71</v>
      </c>
      <c r="J1130" s="33">
        <v>10</v>
      </c>
      <c r="K1130" s="34">
        <v>7</v>
      </c>
      <c r="L1130" s="34">
        <v>3</v>
      </c>
    </row>
    <row r="1131" spans="1:13" s="97" customFormat="1" ht="15.75" customHeight="1">
      <c r="A1131" s="32">
        <v>2</v>
      </c>
      <c r="B1131" s="33">
        <v>8</v>
      </c>
      <c r="C1131" s="34">
        <v>6</v>
      </c>
      <c r="D1131" s="34">
        <v>2</v>
      </c>
      <c r="E1131" s="35">
        <v>37</v>
      </c>
      <c r="F1131" s="33">
        <v>15</v>
      </c>
      <c r="G1131" s="34">
        <v>6</v>
      </c>
      <c r="H1131" s="34">
        <v>9</v>
      </c>
      <c r="I1131" s="35">
        <v>72</v>
      </c>
      <c r="J1131" s="33">
        <v>15</v>
      </c>
      <c r="K1131" s="34">
        <v>10</v>
      </c>
      <c r="L1131" s="34">
        <v>5</v>
      </c>
    </row>
    <row r="1132" spans="1:13" s="97" customFormat="1" ht="15.75" customHeight="1">
      <c r="A1132" s="32">
        <v>3</v>
      </c>
      <c r="B1132" s="33">
        <v>16</v>
      </c>
      <c r="C1132" s="34">
        <v>9</v>
      </c>
      <c r="D1132" s="34">
        <v>7</v>
      </c>
      <c r="E1132" s="35">
        <v>38</v>
      </c>
      <c r="F1132" s="33">
        <v>18</v>
      </c>
      <c r="G1132" s="34">
        <v>11</v>
      </c>
      <c r="H1132" s="34">
        <v>7</v>
      </c>
      <c r="I1132" s="35">
        <v>73</v>
      </c>
      <c r="J1132" s="33">
        <v>13</v>
      </c>
      <c r="K1132" s="34">
        <v>5</v>
      </c>
      <c r="L1132" s="34">
        <v>8</v>
      </c>
    </row>
    <row r="1133" spans="1:13" s="97" customFormat="1" ht="18" customHeight="1">
      <c r="A1133" s="40">
        <v>4</v>
      </c>
      <c r="B1133" s="41">
        <v>12</v>
      </c>
      <c r="C1133" s="42">
        <v>5</v>
      </c>
      <c r="D1133" s="42">
        <v>7</v>
      </c>
      <c r="E1133" s="43">
        <v>39</v>
      </c>
      <c r="F1133" s="44">
        <v>24</v>
      </c>
      <c r="G1133" s="42">
        <v>16</v>
      </c>
      <c r="H1133" s="42">
        <v>8</v>
      </c>
      <c r="I1133" s="43">
        <v>74</v>
      </c>
      <c r="J1133" s="44">
        <v>13</v>
      </c>
      <c r="K1133" s="42">
        <v>8</v>
      </c>
      <c r="L1133" s="42">
        <v>5</v>
      </c>
    </row>
    <row r="1134" spans="1:13" s="31" customFormat="1" ht="25.5" customHeight="1">
      <c r="A1134" s="23" t="s">
        <v>13</v>
      </c>
      <c r="B1134" s="24">
        <v>50</v>
      </c>
      <c r="C1134" s="24">
        <v>29</v>
      </c>
      <c r="D1134" s="24">
        <v>21</v>
      </c>
      <c r="E1134" s="25" t="s">
        <v>14</v>
      </c>
      <c r="F1134" s="24">
        <v>128</v>
      </c>
      <c r="G1134" s="24">
        <v>68</v>
      </c>
      <c r="H1134" s="24">
        <v>60</v>
      </c>
      <c r="I1134" s="25" t="s">
        <v>15</v>
      </c>
      <c r="J1134" s="24">
        <v>43</v>
      </c>
      <c r="K1134" s="24">
        <v>22</v>
      </c>
      <c r="L1134" s="24">
        <v>21</v>
      </c>
    </row>
    <row r="1135" spans="1:13" s="97" customFormat="1" ht="15.75" customHeight="1">
      <c r="A1135" s="32">
        <v>5</v>
      </c>
      <c r="B1135" s="33">
        <v>11</v>
      </c>
      <c r="C1135" s="34">
        <v>8</v>
      </c>
      <c r="D1135" s="34">
        <v>3</v>
      </c>
      <c r="E1135" s="35">
        <v>40</v>
      </c>
      <c r="F1135" s="33">
        <v>25</v>
      </c>
      <c r="G1135" s="34">
        <v>14</v>
      </c>
      <c r="H1135" s="34">
        <v>11</v>
      </c>
      <c r="I1135" s="35">
        <v>75</v>
      </c>
      <c r="J1135" s="33">
        <v>9</v>
      </c>
      <c r="K1135" s="34">
        <v>5</v>
      </c>
      <c r="L1135" s="34">
        <v>4</v>
      </c>
    </row>
    <row r="1136" spans="1:13" s="97" customFormat="1" ht="15.75" customHeight="1">
      <c r="A1136" s="32">
        <v>6</v>
      </c>
      <c r="B1136" s="33">
        <v>13</v>
      </c>
      <c r="C1136" s="34">
        <v>8</v>
      </c>
      <c r="D1136" s="34">
        <v>5</v>
      </c>
      <c r="E1136" s="35">
        <v>41</v>
      </c>
      <c r="F1136" s="33">
        <v>30</v>
      </c>
      <c r="G1136" s="34">
        <v>18</v>
      </c>
      <c r="H1136" s="34">
        <v>12</v>
      </c>
      <c r="I1136" s="35">
        <v>76</v>
      </c>
      <c r="J1136" s="33">
        <v>12</v>
      </c>
      <c r="K1136" s="34">
        <v>10</v>
      </c>
      <c r="L1136" s="34">
        <v>2</v>
      </c>
    </row>
    <row r="1137" spans="1:12" s="97" customFormat="1" ht="15.75" customHeight="1">
      <c r="A1137" s="32">
        <v>7</v>
      </c>
      <c r="B1137" s="33">
        <v>3</v>
      </c>
      <c r="C1137" s="34">
        <v>2</v>
      </c>
      <c r="D1137" s="34">
        <v>1</v>
      </c>
      <c r="E1137" s="35">
        <v>42</v>
      </c>
      <c r="F1137" s="33">
        <v>21</v>
      </c>
      <c r="G1137" s="34">
        <v>9</v>
      </c>
      <c r="H1137" s="34">
        <v>12</v>
      </c>
      <c r="I1137" s="35">
        <v>77</v>
      </c>
      <c r="J1137" s="33">
        <v>11</v>
      </c>
      <c r="K1137" s="34">
        <v>4</v>
      </c>
      <c r="L1137" s="34">
        <v>7</v>
      </c>
    </row>
    <row r="1138" spans="1:12" s="97" customFormat="1" ht="15.75" customHeight="1">
      <c r="A1138" s="32">
        <v>8</v>
      </c>
      <c r="B1138" s="33">
        <v>11</v>
      </c>
      <c r="C1138" s="34">
        <v>5</v>
      </c>
      <c r="D1138" s="34">
        <v>6</v>
      </c>
      <c r="E1138" s="35">
        <v>43</v>
      </c>
      <c r="F1138" s="33">
        <v>27</v>
      </c>
      <c r="G1138" s="34">
        <v>11</v>
      </c>
      <c r="H1138" s="34">
        <v>16</v>
      </c>
      <c r="I1138" s="35">
        <v>78</v>
      </c>
      <c r="J1138" s="33">
        <v>9</v>
      </c>
      <c r="K1138" s="34">
        <v>3</v>
      </c>
      <c r="L1138" s="34">
        <v>6</v>
      </c>
    </row>
    <row r="1139" spans="1:12" s="97" customFormat="1" ht="18" customHeight="1">
      <c r="A1139" s="40">
        <v>9</v>
      </c>
      <c r="B1139" s="44">
        <v>12</v>
      </c>
      <c r="C1139" s="42">
        <v>6</v>
      </c>
      <c r="D1139" s="42">
        <v>6</v>
      </c>
      <c r="E1139" s="43">
        <v>44</v>
      </c>
      <c r="F1139" s="44">
        <v>25</v>
      </c>
      <c r="G1139" s="42">
        <v>16</v>
      </c>
      <c r="H1139" s="42">
        <v>9</v>
      </c>
      <c r="I1139" s="43">
        <v>79</v>
      </c>
      <c r="J1139" s="44">
        <v>2</v>
      </c>
      <c r="K1139" s="42">
        <v>0</v>
      </c>
      <c r="L1139" s="42">
        <v>2</v>
      </c>
    </row>
    <row r="1140" spans="1:12" s="31" customFormat="1" ht="25.5" customHeight="1">
      <c r="A1140" s="23" t="s">
        <v>23</v>
      </c>
      <c r="B1140" s="24">
        <v>57</v>
      </c>
      <c r="C1140" s="24">
        <v>30</v>
      </c>
      <c r="D1140" s="24">
        <v>27</v>
      </c>
      <c r="E1140" s="25" t="s">
        <v>24</v>
      </c>
      <c r="F1140" s="24">
        <v>138</v>
      </c>
      <c r="G1140" s="24">
        <v>75</v>
      </c>
      <c r="H1140" s="24">
        <v>63</v>
      </c>
      <c r="I1140" s="25" t="s">
        <v>25</v>
      </c>
      <c r="J1140" s="24">
        <v>29</v>
      </c>
      <c r="K1140" s="24">
        <v>12</v>
      </c>
      <c r="L1140" s="24">
        <v>17</v>
      </c>
    </row>
    <row r="1141" spans="1:12" s="97" customFormat="1" ht="15.75" customHeight="1">
      <c r="A1141" s="32">
        <v>10</v>
      </c>
      <c r="B1141" s="33">
        <v>12</v>
      </c>
      <c r="C1141" s="34">
        <v>8</v>
      </c>
      <c r="D1141" s="34">
        <v>4</v>
      </c>
      <c r="E1141" s="35">
        <v>45</v>
      </c>
      <c r="F1141" s="33">
        <v>21</v>
      </c>
      <c r="G1141" s="34">
        <v>15</v>
      </c>
      <c r="H1141" s="34">
        <v>6</v>
      </c>
      <c r="I1141" s="35">
        <v>80</v>
      </c>
      <c r="J1141" s="33">
        <v>5</v>
      </c>
      <c r="K1141" s="34">
        <v>4</v>
      </c>
      <c r="L1141" s="34">
        <v>1</v>
      </c>
    </row>
    <row r="1142" spans="1:12" s="97" customFormat="1" ht="15.75" customHeight="1">
      <c r="A1142" s="32">
        <v>11</v>
      </c>
      <c r="B1142" s="33">
        <v>10</v>
      </c>
      <c r="C1142" s="34">
        <v>6</v>
      </c>
      <c r="D1142" s="34">
        <v>4</v>
      </c>
      <c r="E1142" s="35">
        <v>46</v>
      </c>
      <c r="F1142" s="33">
        <v>36</v>
      </c>
      <c r="G1142" s="34">
        <v>14</v>
      </c>
      <c r="H1142" s="34">
        <v>22</v>
      </c>
      <c r="I1142" s="35">
        <v>81</v>
      </c>
      <c r="J1142" s="33">
        <v>10</v>
      </c>
      <c r="K1142" s="34">
        <v>3</v>
      </c>
      <c r="L1142" s="34">
        <v>7</v>
      </c>
    </row>
    <row r="1143" spans="1:12" s="97" customFormat="1" ht="15.75" customHeight="1">
      <c r="A1143" s="32">
        <v>12</v>
      </c>
      <c r="B1143" s="33">
        <v>15</v>
      </c>
      <c r="C1143" s="34">
        <v>7</v>
      </c>
      <c r="D1143" s="34">
        <v>8</v>
      </c>
      <c r="E1143" s="35">
        <v>47</v>
      </c>
      <c r="F1143" s="33">
        <v>19</v>
      </c>
      <c r="G1143" s="34">
        <v>11</v>
      </c>
      <c r="H1143" s="34">
        <v>8</v>
      </c>
      <c r="I1143" s="35">
        <v>82</v>
      </c>
      <c r="J1143" s="33">
        <v>5</v>
      </c>
      <c r="K1143" s="34">
        <v>1</v>
      </c>
      <c r="L1143" s="34">
        <v>4</v>
      </c>
    </row>
    <row r="1144" spans="1:12" s="97" customFormat="1" ht="15.75" customHeight="1">
      <c r="A1144" s="32">
        <v>13</v>
      </c>
      <c r="B1144" s="33">
        <v>10</v>
      </c>
      <c r="C1144" s="34">
        <v>5</v>
      </c>
      <c r="D1144" s="34">
        <v>5</v>
      </c>
      <c r="E1144" s="35">
        <v>48</v>
      </c>
      <c r="F1144" s="33">
        <v>26</v>
      </c>
      <c r="G1144" s="34">
        <v>13</v>
      </c>
      <c r="H1144" s="34">
        <v>13</v>
      </c>
      <c r="I1144" s="35">
        <v>83</v>
      </c>
      <c r="J1144" s="33">
        <v>7</v>
      </c>
      <c r="K1144" s="34">
        <v>3</v>
      </c>
      <c r="L1144" s="34">
        <v>4</v>
      </c>
    </row>
    <row r="1145" spans="1:12" s="97" customFormat="1" ht="18" customHeight="1">
      <c r="A1145" s="40">
        <v>14</v>
      </c>
      <c r="B1145" s="44">
        <v>10</v>
      </c>
      <c r="C1145" s="42">
        <v>4</v>
      </c>
      <c r="D1145" s="42">
        <v>6</v>
      </c>
      <c r="E1145" s="43">
        <v>49</v>
      </c>
      <c r="F1145" s="44">
        <v>36</v>
      </c>
      <c r="G1145" s="42">
        <v>22</v>
      </c>
      <c r="H1145" s="42">
        <v>14</v>
      </c>
      <c r="I1145" s="43">
        <v>84</v>
      </c>
      <c r="J1145" s="44">
        <v>2</v>
      </c>
      <c r="K1145" s="42">
        <v>1</v>
      </c>
      <c r="L1145" s="42">
        <v>1</v>
      </c>
    </row>
    <row r="1146" spans="1:12" s="31" customFormat="1" ht="25.5" customHeight="1">
      <c r="A1146" s="23" t="s">
        <v>26</v>
      </c>
      <c r="B1146" s="24">
        <v>78</v>
      </c>
      <c r="C1146" s="24">
        <v>40</v>
      </c>
      <c r="D1146" s="24">
        <v>38</v>
      </c>
      <c r="E1146" s="25" t="s">
        <v>27</v>
      </c>
      <c r="F1146" s="24">
        <v>78</v>
      </c>
      <c r="G1146" s="24">
        <v>42</v>
      </c>
      <c r="H1146" s="24">
        <v>36</v>
      </c>
      <c r="I1146" s="25" t="s">
        <v>28</v>
      </c>
      <c r="J1146" s="24">
        <v>23</v>
      </c>
      <c r="K1146" s="24">
        <v>7</v>
      </c>
      <c r="L1146" s="24">
        <v>16</v>
      </c>
    </row>
    <row r="1147" spans="1:12" s="97" customFormat="1" ht="15.75" customHeight="1">
      <c r="A1147" s="32">
        <v>15</v>
      </c>
      <c r="B1147" s="33">
        <v>20</v>
      </c>
      <c r="C1147" s="34">
        <v>7</v>
      </c>
      <c r="D1147" s="34">
        <v>13</v>
      </c>
      <c r="E1147" s="35">
        <v>50</v>
      </c>
      <c r="F1147" s="33">
        <v>16</v>
      </c>
      <c r="G1147" s="34">
        <v>8</v>
      </c>
      <c r="H1147" s="34">
        <v>8</v>
      </c>
      <c r="I1147" s="35">
        <v>85</v>
      </c>
      <c r="J1147" s="33">
        <v>7</v>
      </c>
      <c r="K1147" s="34">
        <v>2</v>
      </c>
      <c r="L1147" s="34">
        <v>5</v>
      </c>
    </row>
    <row r="1148" spans="1:12" s="97" customFormat="1" ht="15.75" customHeight="1">
      <c r="A1148" s="32">
        <v>16</v>
      </c>
      <c r="B1148" s="33">
        <v>16</v>
      </c>
      <c r="C1148" s="34">
        <v>6</v>
      </c>
      <c r="D1148" s="34">
        <v>10</v>
      </c>
      <c r="E1148" s="35">
        <v>51</v>
      </c>
      <c r="F1148" s="33">
        <v>8</v>
      </c>
      <c r="G1148" s="34">
        <v>5</v>
      </c>
      <c r="H1148" s="34">
        <v>3</v>
      </c>
      <c r="I1148" s="35">
        <v>86</v>
      </c>
      <c r="J1148" s="33">
        <v>5</v>
      </c>
      <c r="K1148" s="34">
        <v>4</v>
      </c>
      <c r="L1148" s="34">
        <v>1</v>
      </c>
    </row>
    <row r="1149" spans="1:12" s="97" customFormat="1" ht="15.75" customHeight="1">
      <c r="A1149" s="32">
        <v>17</v>
      </c>
      <c r="B1149" s="33">
        <v>9</v>
      </c>
      <c r="C1149" s="34">
        <v>7</v>
      </c>
      <c r="D1149" s="34">
        <v>2</v>
      </c>
      <c r="E1149" s="35">
        <v>52</v>
      </c>
      <c r="F1149" s="33">
        <v>20</v>
      </c>
      <c r="G1149" s="34">
        <v>16</v>
      </c>
      <c r="H1149" s="34">
        <v>4</v>
      </c>
      <c r="I1149" s="35">
        <v>87</v>
      </c>
      <c r="J1149" s="33">
        <v>3</v>
      </c>
      <c r="K1149" s="34">
        <v>0</v>
      </c>
      <c r="L1149" s="34">
        <v>3</v>
      </c>
    </row>
    <row r="1150" spans="1:12" s="97" customFormat="1" ht="15.75" customHeight="1">
      <c r="A1150" s="32">
        <v>18</v>
      </c>
      <c r="B1150" s="33">
        <v>19</v>
      </c>
      <c r="C1150" s="34">
        <v>11</v>
      </c>
      <c r="D1150" s="34">
        <v>8</v>
      </c>
      <c r="E1150" s="35">
        <v>53</v>
      </c>
      <c r="F1150" s="33">
        <v>19</v>
      </c>
      <c r="G1150" s="34">
        <v>9</v>
      </c>
      <c r="H1150" s="34">
        <v>10</v>
      </c>
      <c r="I1150" s="35">
        <v>88</v>
      </c>
      <c r="J1150" s="33">
        <v>5</v>
      </c>
      <c r="K1150" s="34">
        <v>1</v>
      </c>
      <c r="L1150" s="34">
        <v>4</v>
      </c>
    </row>
    <row r="1151" spans="1:12" s="97" customFormat="1" ht="18" customHeight="1">
      <c r="A1151" s="40">
        <v>19</v>
      </c>
      <c r="B1151" s="44">
        <v>14</v>
      </c>
      <c r="C1151" s="42">
        <v>9</v>
      </c>
      <c r="D1151" s="42">
        <v>5</v>
      </c>
      <c r="E1151" s="43">
        <v>54</v>
      </c>
      <c r="F1151" s="44">
        <v>15</v>
      </c>
      <c r="G1151" s="42">
        <v>4</v>
      </c>
      <c r="H1151" s="42">
        <v>11</v>
      </c>
      <c r="I1151" s="43">
        <v>89</v>
      </c>
      <c r="J1151" s="44">
        <v>3</v>
      </c>
      <c r="K1151" s="42">
        <v>0</v>
      </c>
      <c r="L1151" s="42">
        <v>3</v>
      </c>
    </row>
    <row r="1152" spans="1:12" s="31" customFormat="1" ht="25.5" customHeight="1">
      <c r="A1152" s="23" t="s">
        <v>29</v>
      </c>
      <c r="B1152" s="24">
        <v>60</v>
      </c>
      <c r="C1152" s="24">
        <v>35</v>
      </c>
      <c r="D1152" s="24">
        <v>25</v>
      </c>
      <c r="E1152" s="25" t="s">
        <v>30</v>
      </c>
      <c r="F1152" s="24">
        <v>77</v>
      </c>
      <c r="G1152" s="24">
        <v>44</v>
      </c>
      <c r="H1152" s="24">
        <v>33</v>
      </c>
      <c r="I1152" s="25" t="s">
        <v>31</v>
      </c>
      <c r="J1152" s="24">
        <v>5</v>
      </c>
      <c r="K1152" s="24">
        <v>1</v>
      </c>
      <c r="L1152" s="24">
        <v>4</v>
      </c>
    </row>
    <row r="1153" spans="1:12" s="97" customFormat="1" ht="15.75" customHeight="1">
      <c r="A1153" s="32">
        <v>20</v>
      </c>
      <c r="B1153" s="33">
        <v>10</v>
      </c>
      <c r="C1153" s="34">
        <v>4</v>
      </c>
      <c r="D1153" s="34">
        <v>6</v>
      </c>
      <c r="E1153" s="35">
        <v>55</v>
      </c>
      <c r="F1153" s="33">
        <v>9</v>
      </c>
      <c r="G1153" s="34">
        <v>6</v>
      </c>
      <c r="H1153" s="34">
        <v>3</v>
      </c>
      <c r="I1153" s="35">
        <v>90</v>
      </c>
      <c r="J1153" s="33">
        <v>4</v>
      </c>
      <c r="K1153" s="34">
        <v>1</v>
      </c>
      <c r="L1153" s="34">
        <v>3</v>
      </c>
    </row>
    <row r="1154" spans="1:12" s="97" customFormat="1" ht="15.75" customHeight="1">
      <c r="A1154" s="32">
        <v>21</v>
      </c>
      <c r="B1154" s="33">
        <v>10</v>
      </c>
      <c r="C1154" s="34">
        <v>8</v>
      </c>
      <c r="D1154" s="34">
        <v>2</v>
      </c>
      <c r="E1154" s="35">
        <v>56</v>
      </c>
      <c r="F1154" s="33">
        <v>19</v>
      </c>
      <c r="G1154" s="34">
        <v>8</v>
      </c>
      <c r="H1154" s="34">
        <v>11</v>
      </c>
      <c r="I1154" s="35">
        <v>91</v>
      </c>
      <c r="J1154" s="33">
        <v>0</v>
      </c>
      <c r="K1154" s="34">
        <v>0</v>
      </c>
      <c r="L1154" s="34">
        <v>0</v>
      </c>
    </row>
    <row r="1155" spans="1:12" s="97" customFormat="1" ht="15.75" customHeight="1">
      <c r="A1155" s="32">
        <v>22</v>
      </c>
      <c r="B1155" s="33">
        <v>15</v>
      </c>
      <c r="C1155" s="34">
        <v>10</v>
      </c>
      <c r="D1155" s="34">
        <v>5</v>
      </c>
      <c r="E1155" s="35">
        <v>57</v>
      </c>
      <c r="F1155" s="33">
        <v>13</v>
      </c>
      <c r="G1155" s="34">
        <v>8</v>
      </c>
      <c r="H1155" s="34">
        <v>5</v>
      </c>
      <c r="I1155" s="35">
        <v>92</v>
      </c>
      <c r="J1155" s="33">
        <v>1</v>
      </c>
      <c r="K1155" s="34">
        <v>0</v>
      </c>
      <c r="L1155" s="34">
        <v>1</v>
      </c>
    </row>
    <row r="1156" spans="1:12" s="97" customFormat="1" ht="15.75" customHeight="1">
      <c r="A1156" s="32">
        <v>23</v>
      </c>
      <c r="B1156" s="33">
        <v>17</v>
      </c>
      <c r="C1156" s="34">
        <v>9</v>
      </c>
      <c r="D1156" s="34">
        <v>8</v>
      </c>
      <c r="E1156" s="35">
        <v>58</v>
      </c>
      <c r="F1156" s="33">
        <v>14</v>
      </c>
      <c r="G1156" s="34">
        <v>9</v>
      </c>
      <c r="H1156" s="34">
        <v>5</v>
      </c>
      <c r="I1156" s="35">
        <v>93</v>
      </c>
      <c r="J1156" s="33">
        <v>0</v>
      </c>
      <c r="K1156" s="34">
        <v>0</v>
      </c>
      <c r="L1156" s="34">
        <v>0</v>
      </c>
    </row>
    <row r="1157" spans="1:12" s="97" customFormat="1" ht="18" customHeight="1">
      <c r="A1157" s="40">
        <v>24</v>
      </c>
      <c r="B1157" s="44">
        <v>8</v>
      </c>
      <c r="C1157" s="42">
        <v>4</v>
      </c>
      <c r="D1157" s="42">
        <v>4</v>
      </c>
      <c r="E1157" s="43">
        <v>59</v>
      </c>
      <c r="F1157" s="44">
        <v>22</v>
      </c>
      <c r="G1157" s="42">
        <v>13</v>
      </c>
      <c r="H1157" s="42">
        <v>9</v>
      </c>
      <c r="I1157" s="43">
        <v>94</v>
      </c>
      <c r="J1157" s="44">
        <v>0</v>
      </c>
      <c r="K1157" s="42">
        <v>0</v>
      </c>
      <c r="L1157" s="42">
        <v>0</v>
      </c>
    </row>
    <row r="1158" spans="1:12" s="31" customFormat="1" ht="25.5" customHeight="1">
      <c r="A1158" s="23" t="s">
        <v>32</v>
      </c>
      <c r="B1158" s="24">
        <v>92</v>
      </c>
      <c r="C1158" s="24">
        <v>46</v>
      </c>
      <c r="D1158" s="24">
        <v>46</v>
      </c>
      <c r="E1158" s="25" t="s">
        <v>33</v>
      </c>
      <c r="F1158" s="24">
        <v>65</v>
      </c>
      <c r="G1158" s="24">
        <v>37</v>
      </c>
      <c r="H1158" s="24">
        <v>28</v>
      </c>
      <c r="I1158" s="64" t="s">
        <v>34</v>
      </c>
      <c r="J1158" s="24">
        <v>2</v>
      </c>
      <c r="K1158" s="24">
        <v>1</v>
      </c>
      <c r="L1158" s="24">
        <v>1</v>
      </c>
    </row>
    <row r="1159" spans="1:12" s="97" customFormat="1" ht="15.75" customHeight="1">
      <c r="A1159" s="32">
        <v>25</v>
      </c>
      <c r="B1159" s="33">
        <v>14</v>
      </c>
      <c r="C1159" s="34">
        <v>5</v>
      </c>
      <c r="D1159" s="34">
        <v>9</v>
      </c>
      <c r="E1159" s="35">
        <v>60</v>
      </c>
      <c r="F1159" s="33">
        <v>15</v>
      </c>
      <c r="G1159" s="34">
        <v>9</v>
      </c>
      <c r="H1159" s="34">
        <v>6</v>
      </c>
      <c r="I1159" s="35">
        <v>95</v>
      </c>
      <c r="J1159" s="33">
        <v>0</v>
      </c>
      <c r="K1159" s="34">
        <v>0</v>
      </c>
      <c r="L1159" s="34">
        <v>0</v>
      </c>
    </row>
    <row r="1160" spans="1:12" s="97" customFormat="1" ht="15.75" customHeight="1">
      <c r="A1160" s="32">
        <v>26</v>
      </c>
      <c r="B1160" s="33">
        <v>25</v>
      </c>
      <c r="C1160" s="34">
        <v>13</v>
      </c>
      <c r="D1160" s="34">
        <v>12</v>
      </c>
      <c r="E1160" s="35">
        <v>61</v>
      </c>
      <c r="F1160" s="33">
        <v>11</v>
      </c>
      <c r="G1160" s="34">
        <v>4</v>
      </c>
      <c r="H1160" s="34">
        <v>7</v>
      </c>
      <c r="I1160" s="35">
        <v>96</v>
      </c>
      <c r="J1160" s="33">
        <v>0</v>
      </c>
      <c r="K1160" s="34">
        <v>0</v>
      </c>
      <c r="L1160" s="34">
        <v>0</v>
      </c>
    </row>
    <row r="1161" spans="1:12" s="97" customFormat="1" ht="15.75" customHeight="1">
      <c r="A1161" s="32">
        <v>27</v>
      </c>
      <c r="B1161" s="33">
        <v>19</v>
      </c>
      <c r="C1161" s="34">
        <v>11</v>
      </c>
      <c r="D1161" s="34">
        <v>8</v>
      </c>
      <c r="E1161" s="35">
        <v>62</v>
      </c>
      <c r="F1161" s="33">
        <v>10</v>
      </c>
      <c r="G1161" s="34">
        <v>5</v>
      </c>
      <c r="H1161" s="34">
        <v>5</v>
      </c>
      <c r="I1161" s="35">
        <v>97</v>
      </c>
      <c r="J1161" s="33">
        <v>0</v>
      </c>
      <c r="K1161" s="34">
        <v>0</v>
      </c>
      <c r="L1161" s="34">
        <v>0</v>
      </c>
    </row>
    <row r="1162" spans="1:12" s="97" customFormat="1" ht="15.75" customHeight="1">
      <c r="A1162" s="32">
        <v>28</v>
      </c>
      <c r="B1162" s="33">
        <v>15</v>
      </c>
      <c r="C1162" s="34">
        <v>7</v>
      </c>
      <c r="D1162" s="34">
        <v>8</v>
      </c>
      <c r="E1162" s="35">
        <v>63</v>
      </c>
      <c r="F1162" s="33">
        <v>16</v>
      </c>
      <c r="G1162" s="34">
        <v>8</v>
      </c>
      <c r="H1162" s="34">
        <v>8</v>
      </c>
      <c r="I1162" s="35">
        <v>98</v>
      </c>
      <c r="J1162" s="33">
        <v>1</v>
      </c>
      <c r="K1162" s="34">
        <v>0</v>
      </c>
      <c r="L1162" s="34">
        <v>1</v>
      </c>
    </row>
    <row r="1163" spans="1:12" s="97" customFormat="1" ht="18" customHeight="1">
      <c r="A1163" s="40">
        <v>29</v>
      </c>
      <c r="B1163" s="44">
        <v>19</v>
      </c>
      <c r="C1163" s="42">
        <v>10</v>
      </c>
      <c r="D1163" s="42">
        <v>9</v>
      </c>
      <c r="E1163" s="43">
        <v>64</v>
      </c>
      <c r="F1163" s="44">
        <v>13</v>
      </c>
      <c r="G1163" s="42">
        <v>11</v>
      </c>
      <c r="H1163" s="42">
        <v>2</v>
      </c>
      <c r="I1163" s="35">
        <v>99</v>
      </c>
      <c r="J1163" s="33">
        <v>1</v>
      </c>
      <c r="K1163" s="34">
        <v>1</v>
      </c>
      <c r="L1163" s="34">
        <v>0</v>
      </c>
    </row>
    <row r="1164" spans="1:12" s="31" customFormat="1" ht="25.5" customHeight="1">
      <c r="A1164" s="23" t="s">
        <v>35</v>
      </c>
      <c r="B1164" s="24">
        <v>100</v>
      </c>
      <c r="C1164" s="24">
        <v>63</v>
      </c>
      <c r="D1164" s="24">
        <v>37</v>
      </c>
      <c r="E1164" s="25" t="s">
        <v>36</v>
      </c>
      <c r="F1164" s="24">
        <v>69</v>
      </c>
      <c r="G1164" s="24">
        <v>26</v>
      </c>
      <c r="H1164" s="24">
        <v>43</v>
      </c>
      <c r="I1164" s="68">
        <v>100</v>
      </c>
      <c r="J1164" s="69">
        <v>0</v>
      </c>
      <c r="K1164" s="70">
        <v>0</v>
      </c>
      <c r="L1164" s="70">
        <v>0</v>
      </c>
    </row>
    <row r="1165" spans="1:12" s="97" customFormat="1" ht="15.75" customHeight="1">
      <c r="A1165" s="32">
        <v>30</v>
      </c>
      <c r="B1165" s="33">
        <v>25</v>
      </c>
      <c r="C1165" s="34">
        <v>15</v>
      </c>
      <c r="D1165" s="34">
        <v>10</v>
      </c>
      <c r="E1165" s="35">
        <v>65</v>
      </c>
      <c r="F1165" s="33">
        <v>11</v>
      </c>
      <c r="G1165" s="34">
        <v>6</v>
      </c>
      <c r="H1165" s="34">
        <v>5</v>
      </c>
      <c r="I1165" s="35">
        <v>101</v>
      </c>
      <c r="J1165" s="33">
        <v>0</v>
      </c>
      <c r="K1165" s="34">
        <v>0</v>
      </c>
      <c r="L1165" s="34">
        <v>0</v>
      </c>
    </row>
    <row r="1166" spans="1:12" s="97" customFormat="1" ht="15.75" customHeight="1">
      <c r="A1166" s="32">
        <v>31</v>
      </c>
      <c r="B1166" s="33">
        <v>26</v>
      </c>
      <c r="C1166" s="34">
        <v>19</v>
      </c>
      <c r="D1166" s="34">
        <v>7</v>
      </c>
      <c r="E1166" s="35">
        <v>66</v>
      </c>
      <c r="F1166" s="33">
        <v>7</v>
      </c>
      <c r="G1166" s="34">
        <v>4</v>
      </c>
      <c r="H1166" s="34">
        <v>3</v>
      </c>
      <c r="I1166" s="35">
        <v>102</v>
      </c>
      <c r="J1166" s="33">
        <v>0</v>
      </c>
      <c r="K1166" s="34">
        <v>0</v>
      </c>
      <c r="L1166" s="34">
        <v>0</v>
      </c>
    </row>
    <row r="1167" spans="1:12" s="97" customFormat="1" ht="15.75" customHeight="1">
      <c r="A1167" s="32">
        <v>32</v>
      </c>
      <c r="B1167" s="33">
        <v>16</v>
      </c>
      <c r="C1167" s="34">
        <v>8</v>
      </c>
      <c r="D1167" s="34">
        <v>8</v>
      </c>
      <c r="E1167" s="35">
        <v>67</v>
      </c>
      <c r="F1167" s="33">
        <v>16</v>
      </c>
      <c r="G1167" s="34">
        <v>6</v>
      </c>
      <c r="H1167" s="34">
        <v>10</v>
      </c>
      <c r="I1167" s="35">
        <v>103</v>
      </c>
      <c r="J1167" s="33">
        <v>0</v>
      </c>
      <c r="K1167" s="34">
        <v>0</v>
      </c>
      <c r="L1167" s="34">
        <v>0</v>
      </c>
    </row>
    <row r="1168" spans="1:12" s="97" customFormat="1" ht="15.75" customHeight="1">
      <c r="A1168" s="32">
        <v>33</v>
      </c>
      <c r="B1168" s="33">
        <v>16</v>
      </c>
      <c r="C1168" s="34">
        <v>10</v>
      </c>
      <c r="D1168" s="34">
        <v>6</v>
      </c>
      <c r="E1168" s="35">
        <v>68</v>
      </c>
      <c r="F1168" s="33">
        <v>13</v>
      </c>
      <c r="G1168" s="34">
        <v>3</v>
      </c>
      <c r="H1168" s="34">
        <v>10</v>
      </c>
      <c r="I1168" s="72" t="s">
        <v>37</v>
      </c>
      <c r="J1168" s="44">
        <v>0</v>
      </c>
      <c r="K1168" s="42">
        <v>0</v>
      </c>
      <c r="L1168" s="42">
        <v>0</v>
      </c>
    </row>
    <row r="1169" spans="1:12" s="97" customFormat="1" ht="21" customHeight="1" thickBot="1">
      <c r="A1169" s="74">
        <v>34</v>
      </c>
      <c r="B1169" s="33">
        <v>17</v>
      </c>
      <c r="C1169" s="34">
        <v>11</v>
      </c>
      <c r="D1169" s="34">
        <v>6</v>
      </c>
      <c r="E1169" s="35">
        <v>69</v>
      </c>
      <c r="F1169" s="33">
        <v>22</v>
      </c>
      <c r="G1169" s="34">
        <v>7</v>
      </c>
      <c r="H1169" s="34">
        <v>15</v>
      </c>
      <c r="I1169" s="75" t="s">
        <v>8</v>
      </c>
      <c r="J1169" s="69">
        <v>1324</v>
      </c>
      <c r="K1169" s="69">
        <v>708</v>
      </c>
      <c r="L1169" s="69">
        <v>616</v>
      </c>
    </row>
    <row r="1170" spans="1:12" s="106" customFormat="1" ht="24" customHeight="1" thickTop="1" thickBot="1">
      <c r="A1170" s="81" t="s">
        <v>38</v>
      </c>
      <c r="B1170" s="82">
        <v>176</v>
      </c>
      <c r="C1170" s="83">
        <v>99</v>
      </c>
      <c r="D1170" s="83">
        <v>77</v>
      </c>
      <c r="E1170" s="84" t="s">
        <v>39</v>
      </c>
      <c r="F1170" s="83">
        <v>911</v>
      </c>
      <c r="G1170" s="83">
        <v>502</v>
      </c>
      <c r="H1170" s="83">
        <v>409</v>
      </c>
      <c r="I1170" s="85" t="s">
        <v>40</v>
      </c>
      <c r="J1170" s="83">
        <v>237</v>
      </c>
      <c r="K1170" s="83">
        <v>107</v>
      </c>
      <c r="L1170" s="83">
        <v>130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145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0"/>
  <dimension ref="A1:M900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188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755</v>
      </c>
      <c r="C3" s="24">
        <v>384</v>
      </c>
      <c r="D3" s="30">
        <v>371</v>
      </c>
      <c r="E3" s="23" t="s">
        <v>10</v>
      </c>
      <c r="F3" s="24">
        <v>1151</v>
      </c>
      <c r="G3" s="24">
        <v>585</v>
      </c>
      <c r="H3" s="30">
        <v>566</v>
      </c>
      <c r="I3" s="23" t="s">
        <v>11</v>
      </c>
      <c r="J3" s="24">
        <v>911</v>
      </c>
      <c r="K3" s="24">
        <v>419</v>
      </c>
      <c r="L3" s="24">
        <v>492</v>
      </c>
    </row>
    <row r="4" spans="1:12" s="97" customFormat="1" ht="15.75" customHeight="1">
      <c r="A4" s="32">
        <v>0</v>
      </c>
      <c r="B4" s="33">
        <v>145</v>
      </c>
      <c r="C4" s="33">
        <v>73</v>
      </c>
      <c r="D4" s="37">
        <v>72</v>
      </c>
      <c r="E4" s="38">
        <v>35</v>
      </c>
      <c r="F4" s="33">
        <v>248</v>
      </c>
      <c r="G4" s="33">
        <v>131</v>
      </c>
      <c r="H4" s="37">
        <v>117</v>
      </c>
      <c r="I4" s="38">
        <v>70</v>
      </c>
      <c r="J4" s="33">
        <v>238</v>
      </c>
      <c r="K4" s="33">
        <v>107</v>
      </c>
      <c r="L4" s="33">
        <v>131</v>
      </c>
    </row>
    <row r="5" spans="1:12" s="97" customFormat="1" ht="15.75" customHeight="1">
      <c r="A5" s="32">
        <v>1</v>
      </c>
      <c r="B5" s="33">
        <v>150</v>
      </c>
      <c r="C5" s="33">
        <v>81</v>
      </c>
      <c r="D5" s="37">
        <v>69</v>
      </c>
      <c r="E5" s="38">
        <v>36</v>
      </c>
      <c r="F5" s="33">
        <v>240</v>
      </c>
      <c r="G5" s="33">
        <v>107</v>
      </c>
      <c r="H5" s="37">
        <v>133</v>
      </c>
      <c r="I5" s="38">
        <v>71</v>
      </c>
      <c r="J5" s="33">
        <v>166</v>
      </c>
      <c r="K5" s="33">
        <v>75</v>
      </c>
      <c r="L5" s="33">
        <v>91</v>
      </c>
    </row>
    <row r="6" spans="1:12" s="97" customFormat="1" ht="15.75" customHeight="1">
      <c r="A6" s="32">
        <v>2</v>
      </c>
      <c r="B6" s="33">
        <v>161</v>
      </c>
      <c r="C6" s="33">
        <v>83</v>
      </c>
      <c r="D6" s="37">
        <v>78</v>
      </c>
      <c r="E6" s="38">
        <v>37</v>
      </c>
      <c r="F6" s="33">
        <v>218</v>
      </c>
      <c r="G6" s="33">
        <v>122</v>
      </c>
      <c r="H6" s="37">
        <v>96</v>
      </c>
      <c r="I6" s="38">
        <v>72</v>
      </c>
      <c r="J6" s="33">
        <v>138</v>
      </c>
      <c r="K6" s="33">
        <v>66</v>
      </c>
      <c r="L6" s="33">
        <v>72</v>
      </c>
    </row>
    <row r="7" spans="1:12" s="97" customFormat="1" ht="15.75" customHeight="1">
      <c r="A7" s="32">
        <v>3</v>
      </c>
      <c r="B7" s="33">
        <v>143</v>
      </c>
      <c r="C7" s="33">
        <v>78</v>
      </c>
      <c r="D7" s="37">
        <v>65</v>
      </c>
      <c r="E7" s="38">
        <v>38</v>
      </c>
      <c r="F7" s="33">
        <v>220</v>
      </c>
      <c r="G7" s="33">
        <v>116</v>
      </c>
      <c r="H7" s="37">
        <v>104</v>
      </c>
      <c r="I7" s="38">
        <v>73</v>
      </c>
      <c r="J7" s="33">
        <v>188</v>
      </c>
      <c r="K7" s="33">
        <v>82</v>
      </c>
      <c r="L7" s="33">
        <v>106</v>
      </c>
    </row>
    <row r="8" spans="1:12" s="97" customFormat="1" ht="18" customHeight="1">
      <c r="A8" s="40">
        <v>4</v>
      </c>
      <c r="B8" s="44">
        <v>156</v>
      </c>
      <c r="C8" s="44">
        <v>69</v>
      </c>
      <c r="D8" s="47">
        <v>87</v>
      </c>
      <c r="E8" s="48">
        <v>39</v>
      </c>
      <c r="F8" s="44">
        <v>225</v>
      </c>
      <c r="G8" s="44">
        <v>109</v>
      </c>
      <c r="H8" s="47">
        <v>116</v>
      </c>
      <c r="I8" s="48">
        <v>74</v>
      </c>
      <c r="J8" s="44">
        <v>181</v>
      </c>
      <c r="K8" s="44">
        <v>89</v>
      </c>
      <c r="L8" s="44">
        <v>92</v>
      </c>
    </row>
    <row r="9" spans="1:12" s="31" customFormat="1" ht="25.5" customHeight="1">
      <c r="A9" s="23" t="s">
        <v>13</v>
      </c>
      <c r="B9" s="24">
        <v>773</v>
      </c>
      <c r="C9" s="24">
        <v>407</v>
      </c>
      <c r="D9" s="30">
        <v>366</v>
      </c>
      <c r="E9" s="23" t="s">
        <v>14</v>
      </c>
      <c r="F9" s="24">
        <v>1279</v>
      </c>
      <c r="G9" s="24">
        <v>645</v>
      </c>
      <c r="H9" s="30">
        <v>634</v>
      </c>
      <c r="I9" s="23" t="s">
        <v>15</v>
      </c>
      <c r="J9" s="24">
        <v>846</v>
      </c>
      <c r="K9" s="24">
        <v>375</v>
      </c>
      <c r="L9" s="24">
        <v>471</v>
      </c>
    </row>
    <row r="10" spans="1:12" s="97" customFormat="1" ht="15.75" customHeight="1">
      <c r="A10" s="32">
        <v>5</v>
      </c>
      <c r="B10" s="33">
        <v>162</v>
      </c>
      <c r="C10" s="33">
        <v>95</v>
      </c>
      <c r="D10" s="37">
        <v>67</v>
      </c>
      <c r="E10" s="38">
        <v>40</v>
      </c>
      <c r="F10" s="33">
        <v>261</v>
      </c>
      <c r="G10" s="33">
        <v>114</v>
      </c>
      <c r="H10" s="37">
        <v>147</v>
      </c>
      <c r="I10" s="38">
        <v>75</v>
      </c>
      <c r="J10" s="33">
        <v>195</v>
      </c>
      <c r="K10" s="33">
        <v>98</v>
      </c>
      <c r="L10" s="33">
        <v>97</v>
      </c>
    </row>
    <row r="11" spans="1:12" s="97" customFormat="1" ht="15.75" customHeight="1">
      <c r="A11" s="32">
        <v>6</v>
      </c>
      <c r="B11" s="33">
        <v>152</v>
      </c>
      <c r="C11" s="33">
        <v>71</v>
      </c>
      <c r="D11" s="37">
        <v>81</v>
      </c>
      <c r="E11" s="38">
        <v>41</v>
      </c>
      <c r="F11" s="33">
        <v>225</v>
      </c>
      <c r="G11" s="33">
        <v>117</v>
      </c>
      <c r="H11" s="37">
        <v>108</v>
      </c>
      <c r="I11" s="38">
        <v>76</v>
      </c>
      <c r="J11" s="33">
        <v>181</v>
      </c>
      <c r="K11" s="33">
        <v>78</v>
      </c>
      <c r="L11" s="33">
        <v>103</v>
      </c>
    </row>
    <row r="12" spans="1:12" s="97" customFormat="1" ht="15.75" customHeight="1">
      <c r="A12" s="32">
        <v>7</v>
      </c>
      <c r="B12" s="33">
        <v>176</v>
      </c>
      <c r="C12" s="33">
        <v>91</v>
      </c>
      <c r="D12" s="37">
        <v>85</v>
      </c>
      <c r="E12" s="38">
        <v>42</v>
      </c>
      <c r="F12" s="33">
        <v>253</v>
      </c>
      <c r="G12" s="33">
        <v>137</v>
      </c>
      <c r="H12" s="37">
        <v>116</v>
      </c>
      <c r="I12" s="38">
        <v>77</v>
      </c>
      <c r="J12" s="33">
        <v>195</v>
      </c>
      <c r="K12" s="33">
        <v>86</v>
      </c>
      <c r="L12" s="33">
        <v>109</v>
      </c>
    </row>
    <row r="13" spans="1:12" s="97" customFormat="1" ht="15.75" customHeight="1">
      <c r="A13" s="32">
        <v>8</v>
      </c>
      <c r="B13" s="33">
        <v>139</v>
      </c>
      <c r="C13" s="33">
        <v>66</v>
      </c>
      <c r="D13" s="37">
        <v>73</v>
      </c>
      <c r="E13" s="38">
        <v>43</v>
      </c>
      <c r="F13" s="33">
        <v>272</v>
      </c>
      <c r="G13" s="33">
        <v>129</v>
      </c>
      <c r="H13" s="37">
        <v>143</v>
      </c>
      <c r="I13" s="38">
        <v>78</v>
      </c>
      <c r="J13" s="33">
        <v>134</v>
      </c>
      <c r="K13" s="33">
        <v>58</v>
      </c>
      <c r="L13" s="33">
        <v>76</v>
      </c>
    </row>
    <row r="14" spans="1:12" s="97" customFormat="1" ht="18" customHeight="1">
      <c r="A14" s="40">
        <v>9</v>
      </c>
      <c r="B14" s="44">
        <v>144</v>
      </c>
      <c r="C14" s="44">
        <v>84</v>
      </c>
      <c r="D14" s="47">
        <v>60</v>
      </c>
      <c r="E14" s="48">
        <v>44</v>
      </c>
      <c r="F14" s="44">
        <v>268</v>
      </c>
      <c r="G14" s="44">
        <v>148</v>
      </c>
      <c r="H14" s="47">
        <v>120</v>
      </c>
      <c r="I14" s="48">
        <v>79</v>
      </c>
      <c r="J14" s="44">
        <v>141</v>
      </c>
      <c r="K14" s="44">
        <v>55</v>
      </c>
      <c r="L14" s="44">
        <v>86</v>
      </c>
    </row>
    <row r="15" spans="1:12" s="31" customFormat="1" ht="25.5" customHeight="1">
      <c r="A15" s="23" t="s">
        <v>23</v>
      </c>
      <c r="B15" s="24">
        <v>696</v>
      </c>
      <c r="C15" s="24">
        <v>361</v>
      </c>
      <c r="D15" s="30">
        <v>335</v>
      </c>
      <c r="E15" s="23" t="s">
        <v>24</v>
      </c>
      <c r="F15" s="24">
        <v>1391</v>
      </c>
      <c r="G15" s="24">
        <v>705</v>
      </c>
      <c r="H15" s="30">
        <v>686</v>
      </c>
      <c r="I15" s="23" t="s">
        <v>25</v>
      </c>
      <c r="J15" s="24">
        <v>753</v>
      </c>
      <c r="K15" s="24">
        <v>299</v>
      </c>
      <c r="L15" s="24">
        <v>454</v>
      </c>
    </row>
    <row r="16" spans="1:12" s="97" customFormat="1" ht="15.75" customHeight="1">
      <c r="A16" s="32">
        <v>10</v>
      </c>
      <c r="B16" s="33">
        <v>155</v>
      </c>
      <c r="C16" s="33">
        <v>81</v>
      </c>
      <c r="D16" s="37">
        <v>74</v>
      </c>
      <c r="E16" s="38">
        <v>45</v>
      </c>
      <c r="F16" s="33">
        <v>289</v>
      </c>
      <c r="G16" s="33">
        <v>131</v>
      </c>
      <c r="H16" s="37">
        <v>158</v>
      </c>
      <c r="I16" s="38">
        <v>80</v>
      </c>
      <c r="J16" s="33">
        <v>177</v>
      </c>
      <c r="K16" s="33">
        <v>72</v>
      </c>
      <c r="L16" s="33">
        <v>105</v>
      </c>
    </row>
    <row r="17" spans="1:12" s="97" customFormat="1" ht="15.75" customHeight="1">
      <c r="A17" s="32">
        <v>11</v>
      </c>
      <c r="B17" s="33">
        <v>127</v>
      </c>
      <c r="C17" s="33">
        <v>64</v>
      </c>
      <c r="D17" s="37">
        <v>63</v>
      </c>
      <c r="E17" s="38">
        <v>46</v>
      </c>
      <c r="F17" s="33">
        <v>306</v>
      </c>
      <c r="G17" s="33">
        <v>156</v>
      </c>
      <c r="H17" s="37">
        <v>150</v>
      </c>
      <c r="I17" s="38">
        <v>81</v>
      </c>
      <c r="J17" s="33">
        <v>169</v>
      </c>
      <c r="K17" s="33">
        <v>68</v>
      </c>
      <c r="L17" s="33">
        <v>101</v>
      </c>
    </row>
    <row r="18" spans="1:12" s="97" customFormat="1" ht="15.75" customHeight="1">
      <c r="A18" s="32">
        <v>12</v>
      </c>
      <c r="B18" s="33">
        <v>135</v>
      </c>
      <c r="C18" s="33">
        <v>82</v>
      </c>
      <c r="D18" s="37">
        <v>53</v>
      </c>
      <c r="E18" s="38">
        <v>47</v>
      </c>
      <c r="F18" s="33">
        <v>293</v>
      </c>
      <c r="G18" s="33">
        <v>158</v>
      </c>
      <c r="H18" s="37">
        <v>135</v>
      </c>
      <c r="I18" s="38">
        <v>82</v>
      </c>
      <c r="J18" s="33">
        <v>145</v>
      </c>
      <c r="K18" s="33">
        <v>53</v>
      </c>
      <c r="L18" s="33">
        <v>92</v>
      </c>
    </row>
    <row r="19" spans="1:12" s="97" customFormat="1" ht="15.75" customHeight="1">
      <c r="A19" s="32">
        <v>13</v>
      </c>
      <c r="B19" s="33">
        <v>136</v>
      </c>
      <c r="C19" s="33">
        <v>68</v>
      </c>
      <c r="D19" s="37">
        <v>68</v>
      </c>
      <c r="E19" s="38">
        <v>48</v>
      </c>
      <c r="F19" s="33">
        <v>277</v>
      </c>
      <c r="G19" s="33">
        <v>142</v>
      </c>
      <c r="H19" s="37">
        <v>135</v>
      </c>
      <c r="I19" s="38">
        <v>83</v>
      </c>
      <c r="J19" s="33">
        <v>141</v>
      </c>
      <c r="K19" s="33">
        <v>61</v>
      </c>
      <c r="L19" s="33">
        <v>80</v>
      </c>
    </row>
    <row r="20" spans="1:12" s="97" customFormat="1" ht="18" customHeight="1">
      <c r="A20" s="40">
        <v>14</v>
      </c>
      <c r="B20" s="44">
        <v>143</v>
      </c>
      <c r="C20" s="44">
        <v>66</v>
      </c>
      <c r="D20" s="47">
        <v>77</v>
      </c>
      <c r="E20" s="48">
        <v>49</v>
      </c>
      <c r="F20" s="44">
        <v>226</v>
      </c>
      <c r="G20" s="44">
        <v>118</v>
      </c>
      <c r="H20" s="47">
        <v>108</v>
      </c>
      <c r="I20" s="48">
        <v>84</v>
      </c>
      <c r="J20" s="44">
        <v>121</v>
      </c>
      <c r="K20" s="44">
        <v>45</v>
      </c>
      <c r="L20" s="44">
        <v>76</v>
      </c>
    </row>
    <row r="21" spans="1:12" s="31" customFormat="1" ht="25.5" customHeight="1">
      <c r="A21" s="23" t="s">
        <v>26</v>
      </c>
      <c r="B21" s="24">
        <v>865</v>
      </c>
      <c r="C21" s="24">
        <v>438</v>
      </c>
      <c r="D21" s="30">
        <v>427</v>
      </c>
      <c r="E21" s="23" t="s">
        <v>27</v>
      </c>
      <c r="F21" s="24">
        <v>1226</v>
      </c>
      <c r="G21" s="24">
        <v>636</v>
      </c>
      <c r="H21" s="30">
        <v>590</v>
      </c>
      <c r="I21" s="23" t="s">
        <v>28</v>
      </c>
      <c r="J21" s="24">
        <v>485</v>
      </c>
      <c r="K21" s="24">
        <v>162</v>
      </c>
      <c r="L21" s="24">
        <v>323</v>
      </c>
    </row>
    <row r="22" spans="1:12" s="97" customFormat="1" ht="15.75" customHeight="1">
      <c r="A22" s="32">
        <v>15</v>
      </c>
      <c r="B22" s="33">
        <v>167</v>
      </c>
      <c r="C22" s="33">
        <v>88</v>
      </c>
      <c r="D22" s="37">
        <v>79</v>
      </c>
      <c r="E22" s="38">
        <v>50</v>
      </c>
      <c r="F22" s="33">
        <v>281</v>
      </c>
      <c r="G22" s="33">
        <v>141</v>
      </c>
      <c r="H22" s="37">
        <v>140</v>
      </c>
      <c r="I22" s="38">
        <v>85</v>
      </c>
      <c r="J22" s="33">
        <v>125</v>
      </c>
      <c r="K22" s="33">
        <v>43</v>
      </c>
      <c r="L22" s="33">
        <v>82</v>
      </c>
    </row>
    <row r="23" spans="1:12" s="97" customFormat="1" ht="15.75" customHeight="1">
      <c r="A23" s="32">
        <v>16</v>
      </c>
      <c r="B23" s="33">
        <v>176</v>
      </c>
      <c r="C23" s="33">
        <v>109</v>
      </c>
      <c r="D23" s="37">
        <v>67</v>
      </c>
      <c r="E23" s="38">
        <v>51</v>
      </c>
      <c r="F23" s="33">
        <v>194</v>
      </c>
      <c r="G23" s="33">
        <v>103</v>
      </c>
      <c r="H23" s="37">
        <v>91</v>
      </c>
      <c r="I23" s="38">
        <v>86</v>
      </c>
      <c r="J23" s="33">
        <v>110</v>
      </c>
      <c r="K23" s="33">
        <v>39</v>
      </c>
      <c r="L23" s="33">
        <v>71</v>
      </c>
    </row>
    <row r="24" spans="1:12" s="97" customFormat="1" ht="15.75" customHeight="1">
      <c r="A24" s="32">
        <v>17</v>
      </c>
      <c r="B24" s="33">
        <v>171</v>
      </c>
      <c r="C24" s="33">
        <v>84</v>
      </c>
      <c r="D24" s="37">
        <v>87</v>
      </c>
      <c r="E24" s="38">
        <v>52</v>
      </c>
      <c r="F24" s="33">
        <v>288</v>
      </c>
      <c r="G24" s="33">
        <v>155</v>
      </c>
      <c r="H24" s="37">
        <v>133</v>
      </c>
      <c r="I24" s="38">
        <v>87</v>
      </c>
      <c r="J24" s="33">
        <v>95</v>
      </c>
      <c r="K24" s="33">
        <v>30</v>
      </c>
      <c r="L24" s="33">
        <v>65</v>
      </c>
    </row>
    <row r="25" spans="1:12" s="97" customFormat="1" ht="15.75" customHeight="1">
      <c r="A25" s="32">
        <v>18</v>
      </c>
      <c r="B25" s="33">
        <v>182</v>
      </c>
      <c r="C25" s="33">
        <v>86</v>
      </c>
      <c r="D25" s="37">
        <v>96</v>
      </c>
      <c r="E25" s="38">
        <v>53</v>
      </c>
      <c r="F25" s="33">
        <v>237</v>
      </c>
      <c r="G25" s="33">
        <v>117</v>
      </c>
      <c r="H25" s="37">
        <v>120</v>
      </c>
      <c r="I25" s="38">
        <v>88</v>
      </c>
      <c r="J25" s="33">
        <v>73</v>
      </c>
      <c r="K25" s="33">
        <v>23</v>
      </c>
      <c r="L25" s="33">
        <v>50</v>
      </c>
    </row>
    <row r="26" spans="1:12" s="97" customFormat="1" ht="18" customHeight="1">
      <c r="A26" s="40">
        <v>19</v>
      </c>
      <c r="B26" s="44">
        <v>169</v>
      </c>
      <c r="C26" s="44">
        <v>71</v>
      </c>
      <c r="D26" s="47">
        <v>98</v>
      </c>
      <c r="E26" s="48">
        <v>54</v>
      </c>
      <c r="F26" s="44">
        <v>226</v>
      </c>
      <c r="G26" s="44">
        <v>120</v>
      </c>
      <c r="H26" s="47">
        <v>106</v>
      </c>
      <c r="I26" s="48">
        <v>89</v>
      </c>
      <c r="J26" s="44">
        <v>82</v>
      </c>
      <c r="K26" s="44">
        <v>27</v>
      </c>
      <c r="L26" s="44">
        <v>55</v>
      </c>
    </row>
    <row r="27" spans="1:12" s="31" customFormat="1" ht="25.5" customHeight="1">
      <c r="A27" s="23" t="s">
        <v>29</v>
      </c>
      <c r="B27" s="24">
        <v>860</v>
      </c>
      <c r="C27" s="24">
        <v>403</v>
      </c>
      <c r="D27" s="30">
        <v>457</v>
      </c>
      <c r="E27" s="23" t="s">
        <v>30</v>
      </c>
      <c r="F27" s="24">
        <v>1108</v>
      </c>
      <c r="G27" s="24">
        <v>592</v>
      </c>
      <c r="H27" s="30">
        <v>516</v>
      </c>
      <c r="I27" s="23" t="s">
        <v>31</v>
      </c>
      <c r="J27" s="24">
        <v>244</v>
      </c>
      <c r="K27" s="24">
        <v>75</v>
      </c>
      <c r="L27" s="24">
        <v>169</v>
      </c>
    </row>
    <row r="28" spans="1:12" s="97" customFormat="1" ht="15.75" customHeight="1">
      <c r="A28" s="32">
        <v>20</v>
      </c>
      <c r="B28" s="33">
        <v>174</v>
      </c>
      <c r="C28" s="33">
        <v>78</v>
      </c>
      <c r="D28" s="37">
        <v>96</v>
      </c>
      <c r="E28" s="38">
        <v>55</v>
      </c>
      <c r="F28" s="33">
        <v>226</v>
      </c>
      <c r="G28" s="33">
        <v>127</v>
      </c>
      <c r="H28" s="37">
        <v>99</v>
      </c>
      <c r="I28" s="38">
        <v>90</v>
      </c>
      <c r="J28" s="33">
        <v>60</v>
      </c>
      <c r="K28" s="33">
        <v>18</v>
      </c>
      <c r="L28" s="33">
        <v>42</v>
      </c>
    </row>
    <row r="29" spans="1:12" s="97" customFormat="1" ht="15.75" customHeight="1">
      <c r="A29" s="32">
        <v>21</v>
      </c>
      <c r="B29" s="33">
        <v>173</v>
      </c>
      <c r="C29" s="33">
        <v>75</v>
      </c>
      <c r="D29" s="37">
        <v>98</v>
      </c>
      <c r="E29" s="38">
        <v>56</v>
      </c>
      <c r="F29" s="33">
        <v>212</v>
      </c>
      <c r="G29" s="33">
        <v>107</v>
      </c>
      <c r="H29" s="37">
        <v>105</v>
      </c>
      <c r="I29" s="38">
        <v>91</v>
      </c>
      <c r="J29" s="33">
        <v>70</v>
      </c>
      <c r="K29" s="33">
        <v>22</v>
      </c>
      <c r="L29" s="33">
        <v>48</v>
      </c>
    </row>
    <row r="30" spans="1:12" s="97" customFormat="1" ht="15.75" customHeight="1">
      <c r="A30" s="32">
        <v>22</v>
      </c>
      <c r="B30" s="33">
        <v>169</v>
      </c>
      <c r="C30" s="33">
        <v>82</v>
      </c>
      <c r="D30" s="37">
        <v>87</v>
      </c>
      <c r="E30" s="38">
        <v>57</v>
      </c>
      <c r="F30" s="33">
        <v>230</v>
      </c>
      <c r="G30" s="33">
        <v>109</v>
      </c>
      <c r="H30" s="37">
        <v>121</v>
      </c>
      <c r="I30" s="38">
        <v>92</v>
      </c>
      <c r="J30" s="33">
        <v>55</v>
      </c>
      <c r="K30" s="33">
        <v>19</v>
      </c>
      <c r="L30" s="33">
        <v>36</v>
      </c>
    </row>
    <row r="31" spans="1:12" s="97" customFormat="1" ht="15.75" customHeight="1">
      <c r="A31" s="32">
        <v>23</v>
      </c>
      <c r="B31" s="33">
        <v>176</v>
      </c>
      <c r="C31" s="33">
        <v>88</v>
      </c>
      <c r="D31" s="37">
        <v>88</v>
      </c>
      <c r="E31" s="38">
        <v>58</v>
      </c>
      <c r="F31" s="33">
        <v>216</v>
      </c>
      <c r="G31" s="33">
        <v>119</v>
      </c>
      <c r="H31" s="37">
        <v>97</v>
      </c>
      <c r="I31" s="38">
        <v>93</v>
      </c>
      <c r="J31" s="33">
        <v>25</v>
      </c>
      <c r="K31" s="33">
        <v>9</v>
      </c>
      <c r="L31" s="33">
        <v>16</v>
      </c>
    </row>
    <row r="32" spans="1:12" s="97" customFormat="1" ht="18" customHeight="1">
      <c r="A32" s="40">
        <v>24</v>
      </c>
      <c r="B32" s="44">
        <v>168</v>
      </c>
      <c r="C32" s="44">
        <v>80</v>
      </c>
      <c r="D32" s="47">
        <v>88</v>
      </c>
      <c r="E32" s="48">
        <v>59</v>
      </c>
      <c r="F32" s="44">
        <v>224</v>
      </c>
      <c r="G32" s="44">
        <v>130</v>
      </c>
      <c r="H32" s="47">
        <v>94</v>
      </c>
      <c r="I32" s="48">
        <v>94</v>
      </c>
      <c r="J32" s="44">
        <v>34</v>
      </c>
      <c r="K32" s="44">
        <v>7</v>
      </c>
      <c r="L32" s="44">
        <v>27</v>
      </c>
    </row>
    <row r="33" spans="1:13" s="31" customFormat="1" ht="25.5" customHeight="1">
      <c r="A33" s="23" t="s">
        <v>32</v>
      </c>
      <c r="B33" s="24">
        <v>846</v>
      </c>
      <c r="C33" s="24">
        <v>417</v>
      </c>
      <c r="D33" s="30">
        <v>429</v>
      </c>
      <c r="E33" s="23" t="s">
        <v>33</v>
      </c>
      <c r="F33" s="24">
        <v>966</v>
      </c>
      <c r="G33" s="24">
        <v>496</v>
      </c>
      <c r="H33" s="30">
        <v>470</v>
      </c>
      <c r="I33" s="65" t="s">
        <v>34</v>
      </c>
      <c r="J33" s="24">
        <v>65</v>
      </c>
      <c r="K33" s="24">
        <v>13</v>
      </c>
      <c r="L33" s="24">
        <v>52</v>
      </c>
    </row>
    <row r="34" spans="1:13" s="97" customFormat="1" ht="15.75" customHeight="1">
      <c r="A34" s="32">
        <v>25</v>
      </c>
      <c r="B34" s="33">
        <v>170</v>
      </c>
      <c r="C34" s="33">
        <v>78</v>
      </c>
      <c r="D34" s="37">
        <v>92</v>
      </c>
      <c r="E34" s="38">
        <v>60</v>
      </c>
      <c r="F34" s="33">
        <v>191</v>
      </c>
      <c r="G34" s="33">
        <v>102</v>
      </c>
      <c r="H34" s="37">
        <v>89</v>
      </c>
      <c r="I34" s="66">
        <v>95</v>
      </c>
      <c r="J34" s="67">
        <v>19</v>
      </c>
      <c r="K34" s="67">
        <v>5</v>
      </c>
      <c r="L34" s="67">
        <v>14</v>
      </c>
    </row>
    <row r="35" spans="1:13" s="97" customFormat="1" ht="15.75" customHeight="1">
      <c r="A35" s="32">
        <v>26</v>
      </c>
      <c r="B35" s="33">
        <v>160</v>
      </c>
      <c r="C35" s="33">
        <v>89</v>
      </c>
      <c r="D35" s="37">
        <v>71</v>
      </c>
      <c r="E35" s="38">
        <v>61</v>
      </c>
      <c r="F35" s="33">
        <v>172</v>
      </c>
      <c r="G35" s="33">
        <v>92</v>
      </c>
      <c r="H35" s="37">
        <v>80</v>
      </c>
      <c r="I35" s="66">
        <v>96</v>
      </c>
      <c r="J35" s="67">
        <v>17</v>
      </c>
      <c r="K35" s="67">
        <v>5</v>
      </c>
      <c r="L35" s="67">
        <v>12</v>
      </c>
    </row>
    <row r="36" spans="1:13" s="97" customFormat="1" ht="15.75" customHeight="1">
      <c r="A36" s="32">
        <v>27</v>
      </c>
      <c r="B36" s="33">
        <v>151</v>
      </c>
      <c r="C36" s="33">
        <v>70</v>
      </c>
      <c r="D36" s="37">
        <v>81</v>
      </c>
      <c r="E36" s="38">
        <v>62</v>
      </c>
      <c r="F36" s="33">
        <v>217</v>
      </c>
      <c r="G36" s="33">
        <v>112</v>
      </c>
      <c r="H36" s="37">
        <v>105</v>
      </c>
      <c r="I36" s="66">
        <v>97</v>
      </c>
      <c r="J36" s="67">
        <v>9</v>
      </c>
      <c r="K36" s="67">
        <v>1</v>
      </c>
      <c r="L36" s="67">
        <v>8</v>
      </c>
    </row>
    <row r="37" spans="1:13" s="97" customFormat="1" ht="15.75" customHeight="1">
      <c r="A37" s="32">
        <v>28</v>
      </c>
      <c r="B37" s="33">
        <v>179</v>
      </c>
      <c r="C37" s="33">
        <v>91</v>
      </c>
      <c r="D37" s="37">
        <v>88</v>
      </c>
      <c r="E37" s="38">
        <v>63</v>
      </c>
      <c r="F37" s="33">
        <v>189</v>
      </c>
      <c r="G37" s="33">
        <v>92</v>
      </c>
      <c r="H37" s="37">
        <v>97</v>
      </c>
      <c r="I37" s="66">
        <v>98</v>
      </c>
      <c r="J37" s="67">
        <v>9</v>
      </c>
      <c r="K37" s="67">
        <v>2</v>
      </c>
      <c r="L37" s="67">
        <v>7</v>
      </c>
    </row>
    <row r="38" spans="1:13" s="97" customFormat="1" ht="18" customHeight="1">
      <c r="A38" s="40">
        <v>29</v>
      </c>
      <c r="B38" s="44">
        <v>186</v>
      </c>
      <c r="C38" s="44">
        <v>89</v>
      </c>
      <c r="D38" s="47">
        <v>97</v>
      </c>
      <c r="E38" s="48">
        <v>64</v>
      </c>
      <c r="F38" s="44">
        <v>197</v>
      </c>
      <c r="G38" s="44">
        <v>98</v>
      </c>
      <c r="H38" s="47">
        <v>99</v>
      </c>
      <c r="I38" s="66">
        <v>99</v>
      </c>
      <c r="J38" s="67">
        <v>6</v>
      </c>
      <c r="K38" s="67">
        <v>0</v>
      </c>
      <c r="L38" s="67">
        <v>6</v>
      </c>
    </row>
    <row r="39" spans="1:13" s="31" customFormat="1" ht="25.5" customHeight="1">
      <c r="A39" s="23" t="s">
        <v>35</v>
      </c>
      <c r="B39" s="24">
        <v>1136</v>
      </c>
      <c r="C39" s="24">
        <v>603</v>
      </c>
      <c r="D39" s="30">
        <v>533</v>
      </c>
      <c r="E39" s="23" t="s">
        <v>36</v>
      </c>
      <c r="F39" s="24">
        <v>1215</v>
      </c>
      <c r="G39" s="24">
        <v>604</v>
      </c>
      <c r="H39" s="30">
        <v>611</v>
      </c>
      <c r="I39" s="71">
        <v>100</v>
      </c>
      <c r="J39" s="69">
        <v>0</v>
      </c>
      <c r="K39" s="69">
        <v>0</v>
      </c>
      <c r="L39" s="69">
        <v>0</v>
      </c>
    </row>
    <row r="40" spans="1:13" s="97" customFormat="1" ht="15.75" customHeight="1">
      <c r="A40" s="32">
        <v>30</v>
      </c>
      <c r="B40" s="33">
        <v>214</v>
      </c>
      <c r="C40" s="33">
        <v>112</v>
      </c>
      <c r="D40" s="37">
        <v>102</v>
      </c>
      <c r="E40" s="38">
        <v>65</v>
      </c>
      <c r="F40" s="33">
        <v>224</v>
      </c>
      <c r="G40" s="33">
        <v>111</v>
      </c>
      <c r="H40" s="37">
        <v>113</v>
      </c>
      <c r="I40" s="38">
        <v>101</v>
      </c>
      <c r="J40" s="33">
        <v>2</v>
      </c>
      <c r="K40" s="33">
        <v>0</v>
      </c>
      <c r="L40" s="33">
        <v>2</v>
      </c>
    </row>
    <row r="41" spans="1:13" s="97" customFormat="1" ht="15.75" customHeight="1">
      <c r="A41" s="32">
        <v>31</v>
      </c>
      <c r="B41" s="33">
        <v>221</v>
      </c>
      <c r="C41" s="33">
        <v>116</v>
      </c>
      <c r="D41" s="37">
        <v>105</v>
      </c>
      <c r="E41" s="38">
        <v>66</v>
      </c>
      <c r="F41" s="33">
        <v>229</v>
      </c>
      <c r="G41" s="33">
        <v>123</v>
      </c>
      <c r="H41" s="37">
        <v>106</v>
      </c>
      <c r="I41" s="38">
        <v>102</v>
      </c>
      <c r="J41" s="33">
        <v>2</v>
      </c>
      <c r="K41" s="33">
        <v>0</v>
      </c>
      <c r="L41" s="33">
        <v>2</v>
      </c>
    </row>
    <row r="42" spans="1:13" s="97" customFormat="1" ht="15.75" customHeight="1">
      <c r="A42" s="32">
        <v>32</v>
      </c>
      <c r="B42" s="33">
        <v>242</v>
      </c>
      <c r="C42" s="33">
        <v>125</v>
      </c>
      <c r="D42" s="37">
        <v>117</v>
      </c>
      <c r="E42" s="38">
        <v>67</v>
      </c>
      <c r="F42" s="33">
        <v>236</v>
      </c>
      <c r="G42" s="33">
        <v>113</v>
      </c>
      <c r="H42" s="37">
        <v>123</v>
      </c>
      <c r="I42" s="38">
        <v>103</v>
      </c>
      <c r="J42" s="33">
        <v>0</v>
      </c>
      <c r="K42" s="33">
        <v>0</v>
      </c>
      <c r="L42" s="33">
        <v>0</v>
      </c>
    </row>
    <row r="43" spans="1:13" s="97" customFormat="1" ht="15.75" customHeight="1">
      <c r="A43" s="32">
        <v>33</v>
      </c>
      <c r="B43" s="33">
        <v>218</v>
      </c>
      <c r="C43" s="33">
        <v>117</v>
      </c>
      <c r="D43" s="37">
        <v>101</v>
      </c>
      <c r="E43" s="38">
        <v>68</v>
      </c>
      <c r="F43" s="33">
        <v>261</v>
      </c>
      <c r="G43" s="33">
        <v>122</v>
      </c>
      <c r="H43" s="37">
        <v>139</v>
      </c>
      <c r="I43" s="73" t="s">
        <v>37</v>
      </c>
      <c r="J43" s="44">
        <v>1</v>
      </c>
      <c r="K43" s="44">
        <v>0</v>
      </c>
      <c r="L43" s="44">
        <v>1</v>
      </c>
    </row>
    <row r="44" spans="1:13" s="97" customFormat="1" ht="21" customHeight="1" thickBot="1">
      <c r="A44" s="74">
        <v>34</v>
      </c>
      <c r="B44" s="76">
        <v>241</v>
      </c>
      <c r="C44" s="76">
        <v>133</v>
      </c>
      <c r="D44" s="77">
        <v>108</v>
      </c>
      <c r="E44" s="78">
        <v>69</v>
      </c>
      <c r="F44" s="76">
        <v>265</v>
      </c>
      <c r="G44" s="76">
        <v>135</v>
      </c>
      <c r="H44" s="77">
        <v>130</v>
      </c>
      <c r="I44" s="79" t="s">
        <v>8</v>
      </c>
      <c r="J44" s="80">
        <v>17571</v>
      </c>
      <c r="K44" s="80">
        <v>8619</v>
      </c>
      <c r="L44" s="80">
        <v>8952</v>
      </c>
    </row>
    <row r="45" spans="1:13" s="100" customFormat="1" ht="24" customHeight="1" thickTop="1" thickBot="1">
      <c r="A45" s="81" t="s">
        <v>38</v>
      </c>
      <c r="B45" s="87">
        <v>2224</v>
      </c>
      <c r="C45" s="87">
        <v>1152</v>
      </c>
      <c r="D45" s="88">
        <v>1072</v>
      </c>
      <c r="E45" s="81" t="s">
        <v>39</v>
      </c>
      <c r="F45" s="87">
        <v>10828</v>
      </c>
      <c r="G45" s="87">
        <v>5520</v>
      </c>
      <c r="H45" s="88">
        <v>5308</v>
      </c>
      <c r="I45" s="89" t="s">
        <v>40</v>
      </c>
      <c r="J45" s="87">
        <v>4519</v>
      </c>
      <c r="K45" s="87">
        <v>1947</v>
      </c>
      <c r="L45" s="87">
        <v>2572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189</v>
      </c>
      <c r="L46" s="9"/>
      <c r="M46" s="97" t="s">
        <v>341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30</v>
      </c>
      <c r="C48" s="24">
        <v>9</v>
      </c>
      <c r="D48" s="24">
        <v>21</v>
      </c>
      <c r="E48" s="25" t="s">
        <v>10</v>
      </c>
      <c r="F48" s="24">
        <v>47</v>
      </c>
      <c r="G48" s="24">
        <v>18</v>
      </c>
      <c r="H48" s="24">
        <v>29</v>
      </c>
      <c r="I48" s="25" t="s">
        <v>11</v>
      </c>
      <c r="J48" s="24">
        <v>34</v>
      </c>
      <c r="K48" s="24">
        <v>21</v>
      </c>
      <c r="L48" s="24">
        <v>13</v>
      </c>
    </row>
    <row r="49" spans="1:12" s="97" customFormat="1" ht="15.75" customHeight="1">
      <c r="A49" s="32">
        <v>0</v>
      </c>
      <c r="B49" s="33">
        <v>9</v>
      </c>
      <c r="C49" s="34">
        <v>4</v>
      </c>
      <c r="D49" s="34">
        <v>5</v>
      </c>
      <c r="E49" s="35">
        <v>35</v>
      </c>
      <c r="F49" s="33">
        <v>11</v>
      </c>
      <c r="G49" s="34">
        <v>3</v>
      </c>
      <c r="H49" s="34">
        <v>8</v>
      </c>
      <c r="I49" s="35">
        <v>70</v>
      </c>
      <c r="J49" s="33">
        <v>9</v>
      </c>
      <c r="K49" s="34">
        <v>4</v>
      </c>
      <c r="L49" s="34">
        <v>5</v>
      </c>
    </row>
    <row r="50" spans="1:12" s="97" customFormat="1" ht="15.75" customHeight="1">
      <c r="A50" s="32">
        <v>1</v>
      </c>
      <c r="B50" s="33">
        <v>3</v>
      </c>
      <c r="C50" s="34">
        <v>1</v>
      </c>
      <c r="D50" s="34">
        <v>2</v>
      </c>
      <c r="E50" s="35">
        <v>36</v>
      </c>
      <c r="F50" s="33">
        <v>7</v>
      </c>
      <c r="G50" s="34">
        <v>3</v>
      </c>
      <c r="H50" s="34">
        <v>4</v>
      </c>
      <c r="I50" s="35">
        <v>71</v>
      </c>
      <c r="J50" s="33">
        <v>4</v>
      </c>
      <c r="K50" s="34">
        <v>3</v>
      </c>
      <c r="L50" s="34">
        <v>1</v>
      </c>
    </row>
    <row r="51" spans="1:12" s="97" customFormat="1" ht="15.75" customHeight="1">
      <c r="A51" s="32">
        <v>2</v>
      </c>
      <c r="B51" s="33">
        <v>8</v>
      </c>
      <c r="C51" s="34">
        <v>1</v>
      </c>
      <c r="D51" s="34">
        <v>7</v>
      </c>
      <c r="E51" s="35">
        <v>37</v>
      </c>
      <c r="F51" s="33">
        <v>13</v>
      </c>
      <c r="G51" s="34">
        <v>7</v>
      </c>
      <c r="H51" s="34">
        <v>6</v>
      </c>
      <c r="I51" s="35">
        <v>72</v>
      </c>
      <c r="J51" s="33">
        <v>7</v>
      </c>
      <c r="K51" s="34">
        <v>4</v>
      </c>
      <c r="L51" s="34">
        <v>3</v>
      </c>
    </row>
    <row r="52" spans="1:12" s="97" customFormat="1" ht="15.75" customHeight="1">
      <c r="A52" s="32">
        <v>3</v>
      </c>
      <c r="B52" s="33">
        <v>3</v>
      </c>
      <c r="C52" s="34">
        <v>1</v>
      </c>
      <c r="D52" s="34">
        <v>2</v>
      </c>
      <c r="E52" s="35">
        <v>38</v>
      </c>
      <c r="F52" s="33">
        <v>8</v>
      </c>
      <c r="G52" s="34">
        <v>1</v>
      </c>
      <c r="H52" s="34">
        <v>7</v>
      </c>
      <c r="I52" s="35">
        <v>73</v>
      </c>
      <c r="J52" s="33">
        <v>7</v>
      </c>
      <c r="K52" s="34">
        <v>6</v>
      </c>
      <c r="L52" s="34">
        <v>1</v>
      </c>
    </row>
    <row r="53" spans="1:12" s="97" customFormat="1" ht="18" customHeight="1">
      <c r="A53" s="40">
        <v>4</v>
      </c>
      <c r="B53" s="41">
        <v>7</v>
      </c>
      <c r="C53" s="42">
        <v>2</v>
      </c>
      <c r="D53" s="42">
        <v>5</v>
      </c>
      <c r="E53" s="43">
        <v>39</v>
      </c>
      <c r="F53" s="44">
        <v>8</v>
      </c>
      <c r="G53" s="42">
        <v>4</v>
      </c>
      <c r="H53" s="42">
        <v>4</v>
      </c>
      <c r="I53" s="43">
        <v>74</v>
      </c>
      <c r="J53" s="44">
        <v>7</v>
      </c>
      <c r="K53" s="42">
        <v>4</v>
      </c>
      <c r="L53" s="42">
        <v>3</v>
      </c>
    </row>
    <row r="54" spans="1:12" s="31" customFormat="1" ht="25.5" customHeight="1">
      <c r="A54" s="23" t="s">
        <v>13</v>
      </c>
      <c r="B54" s="24">
        <v>27</v>
      </c>
      <c r="C54" s="24">
        <v>15</v>
      </c>
      <c r="D54" s="24">
        <v>12</v>
      </c>
      <c r="E54" s="25" t="s">
        <v>14</v>
      </c>
      <c r="F54" s="24">
        <v>38</v>
      </c>
      <c r="G54" s="24">
        <v>26</v>
      </c>
      <c r="H54" s="24">
        <v>12</v>
      </c>
      <c r="I54" s="25" t="s">
        <v>15</v>
      </c>
      <c r="J54" s="24">
        <v>25</v>
      </c>
      <c r="K54" s="24">
        <v>10</v>
      </c>
      <c r="L54" s="24">
        <v>15</v>
      </c>
    </row>
    <row r="55" spans="1:12" s="97" customFormat="1" ht="15.75" customHeight="1">
      <c r="A55" s="32">
        <v>5</v>
      </c>
      <c r="B55" s="33">
        <v>2</v>
      </c>
      <c r="C55" s="34">
        <v>1</v>
      </c>
      <c r="D55" s="34">
        <v>1</v>
      </c>
      <c r="E55" s="35">
        <v>40</v>
      </c>
      <c r="F55" s="33">
        <v>11</v>
      </c>
      <c r="G55" s="34">
        <v>7</v>
      </c>
      <c r="H55" s="34">
        <v>4</v>
      </c>
      <c r="I55" s="35">
        <v>75</v>
      </c>
      <c r="J55" s="33">
        <v>7</v>
      </c>
      <c r="K55" s="34">
        <v>5</v>
      </c>
      <c r="L55" s="34">
        <v>2</v>
      </c>
    </row>
    <row r="56" spans="1:12" s="97" customFormat="1" ht="15.75" customHeight="1">
      <c r="A56" s="32">
        <v>6</v>
      </c>
      <c r="B56" s="33">
        <v>8</v>
      </c>
      <c r="C56" s="34">
        <v>4</v>
      </c>
      <c r="D56" s="34">
        <v>4</v>
      </c>
      <c r="E56" s="35">
        <v>41</v>
      </c>
      <c r="F56" s="33">
        <v>8</v>
      </c>
      <c r="G56" s="34">
        <v>4</v>
      </c>
      <c r="H56" s="34">
        <v>4</v>
      </c>
      <c r="I56" s="35">
        <v>76</v>
      </c>
      <c r="J56" s="33">
        <v>4</v>
      </c>
      <c r="K56" s="34">
        <v>0</v>
      </c>
      <c r="L56" s="34">
        <v>4</v>
      </c>
    </row>
    <row r="57" spans="1:12" s="97" customFormat="1" ht="15.75" customHeight="1">
      <c r="A57" s="32">
        <v>7</v>
      </c>
      <c r="B57" s="33">
        <v>6</v>
      </c>
      <c r="C57" s="34">
        <v>3</v>
      </c>
      <c r="D57" s="34">
        <v>3</v>
      </c>
      <c r="E57" s="35">
        <v>42</v>
      </c>
      <c r="F57" s="33">
        <v>8</v>
      </c>
      <c r="G57" s="34">
        <v>7</v>
      </c>
      <c r="H57" s="34">
        <v>1</v>
      </c>
      <c r="I57" s="35">
        <v>77</v>
      </c>
      <c r="J57" s="33">
        <v>4</v>
      </c>
      <c r="K57" s="34">
        <v>0</v>
      </c>
      <c r="L57" s="34">
        <v>4</v>
      </c>
    </row>
    <row r="58" spans="1:12" s="97" customFormat="1" ht="15.75" customHeight="1">
      <c r="A58" s="32">
        <v>8</v>
      </c>
      <c r="B58" s="33">
        <v>5</v>
      </c>
      <c r="C58" s="34">
        <v>3</v>
      </c>
      <c r="D58" s="34">
        <v>2</v>
      </c>
      <c r="E58" s="35">
        <v>43</v>
      </c>
      <c r="F58" s="33">
        <v>5</v>
      </c>
      <c r="G58" s="34">
        <v>4</v>
      </c>
      <c r="H58" s="34">
        <v>1</v>
      </c>
      <c r="I58" s="35">
        <v>78</v>
      </c>
      <c r="J58" s="33">
        <v>2</v>
      </c>
      <c r="K58" s="34">
        <v>0</v>
      </c>
      <c r="L58" s="34">
        <v>2</v>
      </c>
    </row>
    <row r="59" spans="1:12" s="97" customFormat="1" ht="18" customHeight="1">
      <c r="A59" s="40">
        <v>9</v>
      </c>
      <c r="B59" s="44">
        <v>6</v>
      </c>
      <c r="C59" s="42">
        <v>4</v>
      </c>
      <c r="D59" s="42">
        <v>2</v>
      </c>
      <c r="E59" s="43">
        <v>44</v>
      </c>
      <c r="F59" s="44">
        <v>6</v>
      </c>
      <c r="G59" s="42">
        <v>4</v>
      </c>
      <c r="H59" s="42">
        <v>2</v>
      </c>
      <c r="I59" s="43">
        <v>79</v>
      </c>
      <c r="J59" s="44">
        <v>8</v>
      </c>
      <c r="K59" s="42">
        <v>5</v>
      </c>
      <c r="L59" s="42">
        <v>3</v>
      </c>
    </row>
    <row r="60" spans="1:12" s="31" customFormat="1" ht="25.5" customHeight="1">
      <c r="A60" s="23" t="s">
        <v>23</v>
      </c>
      <c r="B60" s="24">
        <v>18</v>
      </c>
      <c r="C60" s="24">
        <v>9</v>
      </c>
      <c r="D60" s="24">
        <v>9</v>
      </c>
      <c r="E60" s="25" t="s">
        <v>24</v>
      </c>
      <c r="F60" s="24">
        <v>38</v>
      </c>
      <c r="G60" s="24">
        <v>19</v>
      </c>
      <c r="H60" s="24">
        <v>19</v>
      </c>
      <c r="I60" s="25" t="s">
        <v>25</v>
      </c>
      <c r="J60" s="24">
        <v>29</v>
      </c>
      <c r="K60" s="24">
        <v>12</v>
      </c>
      <c r="L60" s="24">
        <v>17</v>
      </c>
    </row>
    <row r="61" spans="1:12" s="97" customFormat="1" ht="15.75" customHeight="1">
      <c r="A61" s="32">
        <v>10</v>
      </c>
      <c r="B61" s="33">
        <v>3</v>
      </c>
      <c r="C61" s="34">
        <v>0</v>
      </c>
      <c r="D61" s="34">
        <v>3</v>
      </c>
      <c r="E61" s="35">
        <v>45</v>
      </c>
      <c r="F61" s="33">
        <v>10</v>
      </c>
      <c r="G61" s="34">
        <v>5</v>
      </c>
      <c r="H61" s="34">
        <v>5</v>
      </c>
      <c r="I61" s="35">
        <v>80</v>
      </c>
      <c r="J61" s="33">
        <v>6</v>
      </c>
      <c r="K61" s="34">
        <v>3</v>
      </c>
      <c r="L61" s="34">
        <v>3</v>
      </c>
    </row>
    <row r="62" spans="1:12" s="97" customFormat="1" ht="15.75" customHeight="1">
      <c r="A62" s="32">
        <v>11</v>
      </c>
      <c r="B62" s="33">
        <v>4</v>
      </c>
      <c r="C62" s="34">
        <v>2</v>
      </c>
      <c r="D62" s="34">
        <v>2</v>
      </c>
      <c r="E62" s="35">
        <v>46</v>
      </c>
      <c r="F62" s="33">
        <v>11</v>
      </c>
      <c r="G62" s="34">
        <v>6</v>
      </c>
      <c r="H62" s="34">
        <v>5</v>
      </c>
      <c r="I62" s="35">
        <v>81</v>
      </c>
      <c r="J62" s="33">
        <v>9</v>
      </c>
      <c r="K62" s="34">
        <v>4</v>
      </c>
      <c r="L62" s="34">
        <v>5</v>
      </c>
    </row>
    <row r="63" spans="1:12" s="97" customFormat="1" ht="15.75" customHeight="1">
      <c r="A63" s="32">
        <v>12</v>
      </c>
      <c r="B63" s="33">
        <v>3</v>
      </c>
      <c r="C63" s="34">
        <v>3</v>
      </c>
      <c r="D63" s="34">
        <v>0</v>
      </c>
      <c r="E63" s="35">
        <v>47</v>
      </c>
      <c r="F63" s="33">
        <v>7</v>
      </c>
      <c r="G63" s="34">
        <v>2</v>
      </c>
      <c r="H63" s="34">
        <v>5</v>
      </c>
      <c r="I63" s="35">
        <v>82</v>
      </c>
      <c r="J63" s="33">
        <v>11</v>
      </c>
      <c r="K63" s="34">
        <v>4</v>
      </c>
      <c r="L63" s="34">
        <v>7</v>
      </c>
    </row>
    <row r="64" spans="1:12" s="97" customFormat="1" ht="15.75" customHeight="1">
      <c r="A64" s="32">
        <v>13</v>
      </c>
      <c r="B64" s="33">
        <v>3</v>
      </c>
      <c r="C64" s="34">
        <v>2</v>
      </c>
      <c r="D64" s="34">
        <v>1</v>
      </c>
      <c r="E64" s="35">
        <v>48</v>
      </c>
      <c r="F64" s="33">
        <v>5</v>
      </c>
      <c r="G64" s="34">
        <v>4</v>
      </c>
      <c r="H64" s="34">
        <v>1</v>
      </c>
      <c r="I64" s="35">
        <v>83</v>
      </c>
      <c r="J64" s="33">
        <v>2</v>
      </c>
      <c r="K64" s="34">
        <v>1</v>
      </c>
      <c r="L64" s="34">
        <v>1</v>
      </c>
    </row>
    <row r="65" spans="1:12" s="97" customFormat="1" ht="18" customHeight="1">
      <c r="A65" s="40">
        <v>14</v>
      </c>
      <c r="B65" s="44">
        <v>5</v>
      </c>
      <c r="C65" s="42">
        <v>2</v>
      </c>
      <c r="D65" s="42">
        <v>3</v>
      </c>
      <c r="E65" s="43">
        <v>49</v>
      </c>
      <c r="F65" s="44">
        <v>5</v>
      </c>
      <c r="G65" s="42">
        <v>2</v>
      </c>
      <c r="H65" s="42">
        <v>3</v>
      </c>
      <c r="I65" s="43">
        <v>84</v>
      </c>
      <c r="J65" s="44">
        <v>1</v>
      </c>
      <c r="K65" s="42">
        <v>0</v>
      </c>
      <c r="L65" s="42">
        <v>1</v>
      </c>
    </row>
    <row r="66" spans="1:12" s="31" customFormat="1" ht="25.5" customHeight="1">
      <c r="A66" s="23" t="s">
        <v>26</v>
      </c>
      <c r="B66" s="24">
        <v>28</v>
      </c>
      <c r="C66" s="24">
        <v>16</v>
      </c>
      <c r="D66" s="24">
        <v>12</v>
      </c>
      <c r="E66" s="25" t="s">
        <v>27</v>
      </c>
      <c r="F66" s="24">
        <v>59</v>
      </c>
      <c r="G66" s="24">
        <v>25</v>
      </c>
      <c r="H66" s="24">
        <v>34</v>
      </c>
      <c r="I66" s="25" t="s">
        <v>28</v>
      </c>
      <c r="J66" s="24">
        <v>23</v>
      </c>
      <c r="K66" s="24">
        <v>11</v>
      </c>
      <c r="L66" s="24">
        <v>12</v>
      </c>
    </row>
    <row r="67" spans="1:12" s="97" customFormat="1" ht="15.75" customHeight="1">
      <c r="A67" s="32">
        <v>15</v>
      </c>
      <c r="B67" s="33">
        <v>6</v>
      </c>
      <c r="C67" s="34">
        <v>6</v>
      </c>
      <c r="D67" s="34">
        <v>0</v>
      </c>
      <c r="E67" s="35">
        <v>50</v>
      </c>
      <c r="F67" s="33">
        <v>13</v>
      </c>
      <c r="G67" s="34">
        <v>7</v>
      </c>
      <c r="H67" s="34">
        <v>6</v>
      </c>
      <c r="I67" s="35">
        <v>85</v>
      </c>
      <c r="J67" s="33">
        <v>7</v>
      </c>
      <c r="K67" s="34">
        <v>4</v>
      </c>
      <c r="L67" s="34">
        <v>3</v>
      </c>
    </row>
    <row r="68" spans="1:12" s="97" customFormat="1" ht="15.75" customHeight="1">
      <c r="A68" s="32">
        <v>16</v>
      </c>
      <c r="B68" s="33">
        <v>4</v>
      </c>
      <c r="C68" s="34">
        <v>3</v>
      </c>
      <c r="D68" s="34">
        <v>1</v>
      </c>
      <c r="E68" s="35">
        <v>51</v>
      </c>
      <c r="F68" s="33">
        <v>9</v>
      </c>
      <c r="G68" s="34">
        <v>4</v>
      </c>
      <c r="H68" s="34">
        <v>5</v>
      </c>
      <c r="I68" s="35">
        <v>86</v>
      </c>
      <c r="J68" s="33">
        <v>4</v>
      </c>
      <c r="K68" s="34">
        <v>2</v>
      </c>
      <c r="L68" s="34">
        <v>2</v>
      </c>
    </row>
    <row r="69" spans="1:12" s="97" customFormat="1" ht="15.75" customHeight="1">
      <c r="A69" s="32">
        <v>17</v>
      </c>
      <c r="B69" s="33">
        <v>5</v>
      </c>
      <c r="C69" s="34">
        <v>1</v>
      </c>
      <c r="D69" s="34">
        <v>4</v>
      </c>
      <c r="E69" s="35">
        <v>52</v>
      </c>
      <c r="F69" s="33">
        <v>13</v>
      </c>
      <c r="G69" s="34">
        <v>5</v>
      </c>
      <c r="H69" s="34">
        <v>8</v>
      </c>
      <c r="I69" s="35">
        <v>87</v>
      </c>
      <c r="J69" s="33">
        <v>5</v>
      </c>
      <c r="K69" s="34">
        <v>2</v>
      </c>
      <c r="L69" s="34">
        <v>3</v>
      </c>
    </row>
    <row r="70" spans="1:12" s="97" customFormat="1" ht="15.75" customHeight="1">
      <c r="A70" s="32">
        <v>18</v>
      </c>
      <c r="B70" s="33">
        <v>8</v>
      </c>
      <c r="C70" s="34">
        <v>4</v>
      </c>
      <c r="D70" s="34">
        <v>4</v>
      </c>
      <c r="E70" s="35">
        <v>53</v>
      </c>
      <c r="F70" s="33">
        <v>12</v>
      </c>
      <c r="G70" s="34">
        <v>4</v>
      </c>
      <c r="H70" s="34">
        <v>8</v>
      </c>
      <c r="I70" s="35">
        <v>88</v>
      </c>
      <c r="J70" s="33">
        <v>5</v>
      </c>
      <c r="K70" s="34">
        <v>2</v>
      </c>
      <c r="L70" s="34">
        <v>3</v>
      </c>
    </row>
    <row r="71" spans="1:12" s="97" customFormat="1" ht="18" customHeight="1">
      <c r="A71" s="40">
        <v>19</v>
      </c>
      <c r="B71" s="44">
        <v>5</v>
      </c>
      <c r="C71" s="42">
        <v>2</v>
      </c>
      <c r="D71" s="42">
        <v>3</v>
      </c>
      <c r="E71" s="43">
        <v>54</v>
      </c>
      <c r="F71" s="44">
        <v>12</v>
      </c>
      <c r="G71" s="42">
        <v>5</v>
      </c>
      <c r="H71" s="42">
        <v>7</v>
      </c>
      <c r="I71" s="43">
        <v>89</v>
      </c>
      <c r="J71" s="44">
        <v>2</v>
      </c>
      <c r="K71" s="42">
        <v>1</v>
      </c>
      <c r="L71" s="42">
        <v>1</v>
      </c>
    </row>
    <row r="72" spans="1:12" s="31" customFormat="1" ht="25.5" customHeight="1">
      <c r="A72" s="23" t="s">
        <v>29</v>
      </c>
      <c r="B72" s="24">
        <v>21</v>
      </c>
      <c r="C72" s="24">
        <v>10</v>
      </c>
      <c r="D72" s="24">
        <v>11</v>
      </c>
      <c r="E72" s="25" t="s">
        <v>30</v>
      </c>
      <c r="F72" s="24">
        <v>39</v>
      </c>
      <c r="G72" s="24">
        <v>23</v>
      </c>
      <c r="H72" s="24">
        <v>16</v>
      </c>
      <c r="I72" s="25" t="s">
        <v>31</v>
      </c>
      <c r="J72" s="24">
        <v>5</v>
      </c>
      <c r="K72" s="24">
        <v>2</v>
      </c>
      <c r="L72" s="24">
        <v>3</v>
      </c>
    </row>
    <row r="73" spans="1:12" s="97" customFormat="1" ht="15.75" customHeight="1">
      <c r="A73" s="32">
        <v>20</v>
      </c>
      <c r="B73" s="33">
        <v>5</v>
      </c>
      <c r="C73" s="34">
        <v>4</v>
      </c>
      <c r="D73" s="34">
        <v>1</v>
      </c>
      <c r="E73" s="35">
        <v>55</v>
      </c>
      <c r="F73" s="33">
        <v>8</v>
      </c>
      <c r="G73" s="34">
        <v>4</v>
      </c>
      <c r="H73" s="34">
        <v>4</v>
      </c>
      <c r="I73" s="35">
        <v>90</v>
      </c>
      <c r="J73" s="33">
        <v>3</v>
      </c>
      <c r="K73" s="34">
        <v>0</v>
      </c>
      <c r="L73" s="34">
        <v>3</v>
      </c>
    </row>
    <row r="74" spans="1:12" s="97" customFormat="1" ht="15.75" customHeight="1">
      <c r="A74" s="32">
        <v>21</v>
      </c>
      <c r="B74" s="33">
        <v>6</v>
      </c>
      <c r="C74" s="34">
        <v>5</v>
      </c>
      <c r="D74" s="34">
        <v>1</v>
      </c>
      <c r="E74" s="35">
        <v>56</v>
      </c>
      <c r="F74" s="33">
        <v>9</v>
      </c>
      <c r="G74" s="34">
        <v>6</v>
      </c>
      <c r="H74" s="34">
        <v>3</v>
      </c>
      <c r="I74" s="35">
        <v>91</v>
      </c>
      <c r="J74" s="33">
        <v>1</v>
      </c>
      <c r="K74" s="34">
        <v>1</v>
      </c>
      <c r="L74" s="34">
        <v>0</v>
      </c>
    </row>
    <row r="75" spans="1:12" s="97" customFormat="1" ht="15.75" customHeight="1">
      <c r="A75" s="32">
        <v>22</v>
      </c>
      <c r="B75" s="33">
        <v>3</v>
      </c>
      <c r="C75" s="34">
        <v>0</v>
      </c>
      <c r="D75" s="34">
        <v>3</v>
      </c>
      <c r="E75" s="35">
        <v>57</v>
      </c>
      <c r="F75" s="33">
        <v>4</v>
      </c>
      <c r="G75" s="34">
        <v>2</v>
      </c>
      <c r="H75" s="34">
        <v>2</v>
      </c>
      <c r="I75" s="35">
        <v>92</v>
      </c>
      <c r="J75" s="33">
        <v>0</v>
      </c>
      <c r="K75" s="34">
        <v>0</v>
      </c>
      <c r="L75" s="34">
        <v>0</v>
      </c>
    </row>
    <row r="76" spans="1:12" s="97" customFormat="1" ht="15.75" customHeight="1">
      <c r="A76" s="32">
        <v>23</v>
      </c>
      <c r="B76" s="33">
        <v>4</v>
      </c>
      <c r="C76" s="34">
        <v>0</v>
      </c>
      <c r="D76" s="34">
        <v>4</v>
      </c>
      <c r="E76" s="35">
        <v>58</v>
      </c>
      <c r="F76" s="33">
        <v>10</v>
      </c>
      <c r="G76" s="34">
        <v>7</v>
      </c>
      <c r="H76" s="34">
        <v>3</v>
      </c>
      <c r="I76" s="35">
        <v>93</v>
      </c>
      <c r="J76" s="33">
        <v>1</v>
      </c>
      <c r="K76" s="34">
        <v>1</v>
      </c>
      <c r="L76" s="34">
        <v>0</v>
      </c>
    </row>
    <row r="77" spans="1:12" s="97" customFormat="1" ht="18" customHeight="1">
      <c r="A77" s="40">
        <v>24</v>
      </c>
      <c r="B77" s="44">
        <v>3</v>
      </c>
      <c r="C77" s="42">
        <v>1</v>
      </c>
      <c r="D77" s="42">
        <v>2</v>
      </c>
      <c r="E77" s="43">
        <v>59</v>
      </c>
      <c r="F77" s="44">
        <v>8</v>
      </c>
      <c r="G77" s="42">
        <v>4</v>
      </c>
      <c r="H77" s="42">
        <v>4</v>
      </c>
      <c r="I77" s="43">
        <v>94</v>
      </c>
      <c r="J77" s="44">
        <v>0</v>
      </c>
      <c r="K77" s="42">
        <v>0</v>
      </c>
      <c r="L77" s="42">
        <v>0</v>
      </c>
    </row>
    <row r="78" spans="1:12" s="31" customFormat="1" ht="25.5" customHeight="1">
      <c r="A78" s="23" t="s">
        <v>32</v>
      </c>
      <c r="B78" s="24">
        <v>33</v>
      </c>
      <c r="C78" s="24">
        <v>18</v>
      </c>
      <c r="D78" s="24">
        <v>15</v>
      </c>
      <c r="E78" s="25" t="s">
        <v>33</v>
      </c>
      <c r="F78" s="24">
        <v>18</v>
      </c>
      <c r="G78" s="24">
        <v>9</v>
      </c>
      <c r="H78" s="24">
        <v>9</v>
      </c>
      <c r="I78" s="64" t="s">
        <v>34</v>
      </c>
      <c r="J78" s="24">
        <v>0</v>
      </c>
      <c r="K78" s="24">
        <v>0</v>
      </c>
      <c r="L78" s="24">
        <v>0</v>
      </c>
    </row>
    <row r="79" spans="1:12" s="97" customFormat="1" ht="15.75" customHeight="1">
      <c r="A79" s="32">
        <v>25</v>
      </c>
      <c r="B79" s="33">
        <v>7</v>
      </c>
      <c r="C79" s="34">
        <v>3</v>
      </c>
      <c r="D79" s="34">
        <v>4</v>
      </c>
      <c r="E79" s="35">
        <v>60</v>
      </c>
      <c r="F79" s="33">
        <v>3</v>
      </c>
      <c r="G79" s="34">
        <v>2</v>
      </c>
      <c r="H79" s="34">
        <v>1</v>
      </c>
      <c r="I79" s="35">
        <v>95</v>
      </c>
      <c r="J79" s="33">
        <v>0</v>
      </c>
      <c r="K79" s="34">
        <v>0</v>
      </c>
      <c r="L79" s="34">
        <v>0</v>
      </c>
    </row>
    <row r="80" spans="1:12" s="97" customFormat="1" ht="15.75" customHeight="1">
      <c r="A80" s="32">
        <v>26</v>
      </c>
      <c r="B80" s="33">
        <v>9</v>
      </c>
      <c r="C80" s="34">
        <v>4</v>
      </c>
      <c r="D80" s="34">
        <v>5</v>
      </c>
      <c r="E80" s="35">
        <v>61</v>
      </c>
      <c r="F80" s="33">
        <v>1</v>
      </c>
      <c r="G80" s="34">
        <v>1</v>
      </c>
      <c r="H80" s="34">
        <v>0</v>
      </c>
      <c r="I80" s="35">
        <v>96</v>
      </c>
      <c r="J80" s="33">
        <v>0</v>
      </c>
      <c r="K80" s="34">
        <v>0</v>
      </c>
      <c r="L80" s="34">
        <v>0</v>
      </c>
    </row>
    <row r="81" spans="1:13" s="97" customFormat="1" ht="15.75" customHeight="1">
      <c r="A81" s="32">
        <v>27</v>
      </c>
      <c r="B81" s="33">
        <v>5</v>
      </c>
      <c r="C81" s="34">
        <v>4</v>
      </c>
      <c r="D81" s="34">
        <v>1</v>
      </c>
      <c r="E81" s="35">
        <v>62</v>
      </c>
      <c r="F81" s="33">
        <v>7</v>
      </c>
      <c r="G81" s="34">
        <v>3</v>
      </c>
      <c r="H81" s="34">
        <v>4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8</v>
      </c>
      <c r="C82" s="34">
        <v>4</v>
      </c>
      <c r="D82" s="34">
        <v>4</v>
      </c>
      <c r="E82" s="35">
        <v>63</v>
      </c>
      <c r="F82" s="33">
        <v>5</v>
      </c>
      <c r="G82" s="34">
        <v>3</v>
      </c>
      <c r="H82" s="34">
        <v>2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4</v>
      </c>
      <c r="C83" s="42">
        <v>3</v>
      </c>
      <c r="D83" s="42">
        <v>1</v>
      </c>
      <c r="E83" s="43">
        <v>64</v>
      </c>
      <c r="F83" s="44">
        <v>2</v>
      </c>
      <c r="G83" s="42">
        <v>0</v>
      </c>
      <c r="H83" s="42">
        <v>2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34</v>
      </c>
      <c r="C84" s="24">
        <v>16</v>
      </c>
      <c r="D84" s="24">
        <v>18</v>
      </c>
      <c r="E84" s="25" t="s">
        <v>36</v>
      </c>
      <c r="F84" s="24">
        <v>38</v>
      </c>
      <c r="G84" s="24">
        <v>15</v>
      </c>
      <c r="H84" s="24">
        <v>23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6</v>
      </c>
      <c r="C85" s="34">
        <v>2</v>
      </c>
      <c r="D85" s="34">
        <v>4</v>
      </c>
      <c r="E85" s="35">
        <v>65</v>
      </c>
      <c r="F85" s="33">
        <v>5</v>
      </c>
      <c r="G85" s="34">
        <v>2</v>
      </c>
      <c r="H85" s="34">
        <v>3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8</v>
      </c>
      <c r="C86" s="34">
        <v>6</v>
      </c>
      <c r="D86" s="34">
        <v>2</v>
      </c>
      <c r="E86" s="35">
        <v>66</v>
      </c>
      <c r="F86" s="33">
        <v>7</v>
      </c>
      <c r="G86" s="34">
        <v>4</v>
      </c>
      <c r="H86" s="34">
        <v>3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4</v>
      </c>
      <c r="C87" s="34">
        <v>2</v>
      </c>
      <c r="D87" s="34">
        <v>2</v>
      </c>
      <c r="E87" s="35">
        <v>67</v>
      </c>
      <c r="F87" s="33">
        <v>9</v>
      </c>
      <c r="G87" s="34">
        <v>4</v>
      </c>
      <c r="H87" s="34">
        <v>5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8</v>
      </c>
      <c r="C88" s="34">
        <v>3</v>
      </c>
      <c r="D88" s="34">
        <v>5</v>
      </c>
      <c r="E88" s="35">
        <v>68</v>
      </c>
      <c r="F88" s="33">
        <v>9</v>
      </c>
      <c r="G88" s="34">
        <v>4</v>
      </c>
      <c r="H88" s="34">
        <v>5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8</v>
      </c>
      <c r="C89" s="34">
        <v>3</v>
      </c>
      <c r="D89" s="34">
        <v>5</v>
      </c>
      <c r="E89" s="35">
        <v>69</v>
      </c>
      <c r="F89" s="33">
        <v>8</v>
      </c>
      <c r="G89" s="34">
        <v>1</v>
      </c>
      <c r="H89" s="34">
        <v>7</v>
      </c>
      <c r="I89" s="75" t="s">
        <v>8</v>
      </c>
      <c r="J89" s="69">
        <v>584</v>
      </c>
      <c r="K89" s="69">
        <v>284</v>
      </c>
      <c r="L89" s="69">
        <v>300</v>
      </c>
    </row>
    <row r="90" spans="1:13" s="106" customFormat="1" ht="24" customHeight="1" thickTop="1" thickBot="1">
      <c r="A90" s="81" t="s">
        <v>38</v>
      </c>
      <c r="B90" s="82">
        <v>75</v>
      </c>
      <c r="C90" s="83">
        <v>33</v>
      </c>
      <c r="D90" s="83">
        <v>42</v>
      </c>
      <c r="E90" s="84" t="s">
        <v>39</v>
      </c>
      <c r="F90" s="83">
        <v>355</v>
      </c>
      <c r="G90" s="83">
        <v>180</v>
      </c>
      <c r="H90" s="83">
        <v>175</v>
      </c>
      <c r="I90" s="85" t="s">
        <v>40</v>
      </c>
      <c r="J90" s="83">
        <v>154</v>
      </c>
      <c r="K90" s="83">
        <v>71</v>
      </c>
      <c r="L90" s="83">
        <v>83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190</v>
      </c>
      <c r="L91" s="9"/>
      <c r="M91" s="97" t="s">
        <v>342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24</v>
      </c>
      <c r="C93" s="24">
        <v>15</v>
      </c>
      <c r="D93" s="24">
        <v>9</v>
      </c>
      <c r="E93" s="25" t="s">
        <v>10</v>
      </c>
      <c r="F93" s="24">
        <v>32</v>
      </c>
      <c r="G93" s="24">
        <v>20</v>
      </c>
      <c r="H93" s="24">
        <v>12</v>
      </c>
      <c r="I93" s="25" t="s">
        <v>11</v>
      </c>
      <c r="J93" s="24">
        <v>52</v>
      </c>
      <c r="K93" s="24">
        <v>24</v>
      </c>
      <c r="L93" s="24">
        <v>28</v>
      </c>
    </row>
    <row r="94" spans="1:13" s="97" customFormat="1" ht="15.75" customHeight="1">
      <c r="A94" s="32">
        <v>0</v>
      </c>
      <c r="B94" s="33">
        <v>5</v>
      </c>
      <c r="C94" s="34">
        <v>4</v>
      </c>
      <c r="D94" s="34">
        <v>1</v>
      </c>
      <c r="E94" s="35">
        <v>35</v>
      </c>
      <c r="F94" s="33">
        <v>8</v>
      </c>
      <c r="G94" s="34">
        <v>4</v>
      </c>
      <c r="H94" s="34">
        <v>4</v>
      </c>
      <c r="I94" s="35">
        <v>70</v>
      </c>
      <c r="J94" s="33">
        <v>12</v>
      </c>
      <c r="K94" s="34">
        <v>8</v>
      </c>
      <c r="L94" s="34">
        <v>4</v>
      </c>
    </row>
    <row r="95" spans="1:13" s="97" customFormat="1" ht="15.75" customHeight="1">
      <c r="A95" s="32">
        <v>1</v>
      </c>
      <c r="B95" s="33">
        <v>4</v>
      </c>
      <c r="C95" s="34">
        <v>2</v>
      </c>
      <c r="D95" s="34">
        <v>2</v>
      </c>
      <c r="E95" s="35">
        <v>36</v>
      </c>
      <c r="F95" s="33">
        <v>7</v>
      </c>
      <c r="G95" s="34">
        <v>5</v>
      </c>
      <c r="H95" s="34">
        <v>2</v>
      </c>
      <c r="I95" s="35">
        <v>71</v>
      </c>
      <c r="J95" s="33">
        <v>13</v>
      </c>
      <c r="K95" s="34">
        <v>5</v>
      </c>
      <c r="L95" s="34">
        <v>8</v>
      </c>
    </row>
    <row r="96" spans="1:13" s="97" customFormat="1" ht="15.75" customHeight="1">
      <c r="A96" s="32">
        <v>2</v>
      </c>
      <c r="B96" s="33">
        <v>9</v>
      </c>
      <c r="C96" s="34">
        <v>5</v>
      </c>
      <c r="D96" s="34">
        <v>4</v>
      </c>
      <c r="E96" s="35">
        <v>37</v>
      </c>
      <c r="F96" s="33">
        <v>7</v>
      </c>
      <c r="G96" s="34">
        <v>5</v>
      </c>
      <c r="H96" s="34">
        <v>2</v>
      </c>
      <c r="I96" s="35">
        <v>72</v>
      </c>
      <c r="J96" s="33">
        <v>8</v>
      </c>
      <c r="K96" s="34">
        <v>5</v>
      </c>
      <c r="L96" s="34">
        <v>3</v>
      </c>
    </row>
    <row r="97" spans="1:12" s="97" customFormat="1" ht="15.75" customHeight="1">
      <c r="A97" s="32">
        <v>3</v>
      </c>
      <c r="B97" s="33">
        <v>3</v>
      </c>
      <c r="C97" s="34">
        <v>2</v>
      </c>
      <c r="D97" s="34">
        <v>1</v>
      </c>
      <c r="E97" s="35">
        <v>38</v>
      </c>
      <c r="F97" s="33">
        <v>4</v>
      </c>
      <c r="G97" s="34">
        <v>3</v>
      </c>
      <c r="H97" s="34">
        <v>1</v>
      </c>
      <c r="I97" s="35">
        <v>73</v>
      </c>
      <c r="J97" s="33">
        <v>8</v>
      </c>
      <c r="K97" s="34">
        <v>2</v>
      </c>
      <c r="L97" s="34">
        <v>6</v>
      </c>
    </row>
    <row r="98" spans="1:12" s="97" customFormat="1" ht="18" customHeight="1">
      <c r="A98" s="40">
        <v>4</v>
      </c>
      <c r="B98" s="41">
        <v>3</v>
      </c>
      <c r="C98" s="42">
        <v>2</v>
      </c>
      <c r="D98" s="42">
        <v>1</v>
      </c>
      <c r="E98" s="43">
        <v>39</v>
      </c>
      <c r="F98" s="44">
        <v>6</v>
      </c>
      <c r="G98" s="42">
        <v>3</v>
      </c>
      <c r="H98" s="42">
        <v>3</v>
      </c>
      <c r="I98" s="43">
        <v>74</v>
      </c>
      <c r="J98" s="44">
        <v>11</v>
      </c>
      <c r="K98" s="42">
        <v>4</v>
      </c>
      <c r="L98" s="42">
        <v>7</v>
      </c>
    </row>
    <row r="99" spans="1:12" s="31" customFormat="1" ht="25.5" customHeight="1">
      <c r="A99" s="23" t="s">
        <v>13</v>
      </c>
      <c r="B99" s="24">
        <v>20</v>
      </c>
      <c r="C99" s="24">
        <v>12</v>
      </c>
      <c r="D99" s="24">
        <v>8</v>
      </c>
      <c r="E99" s="25" t="s">
        <v>14</v>
      </c>
      <c r="F99" s="24">
        <v>53</v>
      </c>
      <c r="G99" s="24">
        <v>28</v>
      </c>
      <c r="H99" s="24">
        <v>25</v>
      </c>
      <c r="I99" s="25" t="s">
        <v>15</v>
      </c>
      <c r="J99" s="24">
        <v>43</v>
      </c>
      <c r="K99" s="24">
        <v>16</v>
      </c>
      <c r="L99" s="24">
        <v>27</v>
      </c>
    </row>
    <row r="100" spans="1:12" s="97" customFormat="1" ht="15.75" customHeight="1">
      <c r="A100" s="32">
        <v>5</v>
      </c>
      <c r="B100" s="33">
        <v>6</v>
      </c>
      <c r="C100" s="34">
        <v>4</v>
      </c>
      <c r="D100" s="34">
        <v>2</v>
      </c>
      <c r="E100" s="35">
        <v>40</v>
      </c>
      <c r="F100" s="33">
        <v>9</v>
      </c>
      <c r="G100" s="34">
        <v>3</v>
      </c>
      <c r="H100" s="34">
        <v>6</v>
      </c>
      <c r="I100" s="35">
        <v>75</v>
      </c>
      <c r="J100" s="33">
        <v>12</v>
      </c>
      <c r="K100" s="34">
        <v>8</v>
      </c>
      <c r="L100" s="34">
        <v>4</v>
      </c>
    </row>
    <row r="101" spans="1:12" s="97" customFormat="1" ht="15.75" customHeight="1">
      <c r="A101" s="32">
        <v>6</v>
      </c>
      <c r="B101" s="33">
        <v>2</v>
      </c>
      <c r="C101" s="34">
        <v>1</v>
      </c>
      <c r="D101" s="34">
        <v>1</v>
      </c>
      <c r="E101" s="35">
        <v>41</v>
      </c>
      <c r="F101" s="33">
        <v>8</v>
      </c>
      <c r="G101" s="34">
        <v>5</v>
      </c>
      <c r="H101" s="34">
        <v>3</v>
      </c>
      <c r="I101" s="35">
        <v>76</v>
      </c>
      <c r="J101" s="33">
        <v>8</v>
      </c>
      <c r="K101" s="34">
        <v>4</v>
      </c>
      <c r="L101" s="34">
        <v>4</v>
      </c>
    </row>
    <row r="102" spans="1:12" s="97" customFormat="1" ht="15.75" customHeight="1">
      <c r="A102" s="32">
        <v>7</v>
      </c>
      <c r="B102" s="33">
        <v>4</v>
      </c>
      <c r="C102" s="34">
        <v>3</v>
      </c>
      <c r="D102" s="34">
        <v>1</v>
      </c>
      <c r="E102" s="35">
        <v>42</v>
      </c>
      <c r="F102" s="33">
        <v>15</v>
      </c>
      <c r="G102" s="34">
        <v>8</v>
      </c>
      <c r="H102" s="34">
        <v>7</v>
      </c>
      <c r="I102" s="35">
        <v>77</v>
      </c>
      <c r="J102" s="33">
        <v>12</v>
      </c>
      <c r="K102" s="34">
        <v>2</v>
      </c>
      <c r="L102" s="34">
        <v>10</v>
      </c>
    </row>
    <row r="103" spans="1:12" s="97" customFormat="1" ht="15.75" customHeight="1">
      <c r="A103" s="32">
        <v>8</v>
      </c>
      <c r="B103" s="33">
        <v>3</v>
      </c>
      <c r="C103" s="34">
        <v>0</v>
      </c>
      <c r="D103" s="34">
        <v>3</v>
      </c>
      <c r="E103" s="35">
        <v>43</v>
      </c>
      <c r="F103" s="33">
        <v>12</v>
      </c>
      <c r="G103" s="34">
        <v>6</v>
      </c>
      <c r="H103" s="34">
        <v>6</v>
      </c>
      <c r="I103" s="35">
        <v>78</v>
      </c>
      <c r="J103" s="33">
        <v>4</v>
      </c>
      <c r="K103" s="34">
        <v>1</v>
      </c>
      <c r="L103" s="34">
        <v>3</v>
      </c>
    </row>
    <row r="104" spans="1:12" s="97" customFormat="1" ht="18" customHeight="1">
      <c r="A104" s="40">
        <v>9</v>
      </c>
      <c r="B104" s="44">
        <v>5</v>
      </c>
      <c r="C104" s="42">
        <v>4</v>
      </c>
      <c r="D104" s="42">
        <v>1</v>
      </c>
      <c r="E104" s="43">
        <v>44</v>
      </c>
      <c r="F104" s="44">
        <v>9</v>
      </c>
      <c r="G104" s="42">
        <v>6</v>
      </c>
      <c r="H104" s="42">
        <v>3</v>
      </c>
      <c r="I104" s="43">
        <v>79</v>
      </c>
      <c r="J104" s="44">
        <v>7</v>
      </c>
      <c r="K104" s="42">
        <v>1</v>
      </c>
      <c r="L104" s="42">
        <v>6</v>
      </c>
    </row>
    <row r="105" spans="1:12" s="31" customFormat="1" ht="25.5" customHeight="1">
      <c r="A105" s="23" t="s">
        <v>23</v>
      </c>
      <c r="B105" s="24">
        <v>26</v>
      </c>
      <c r="C105" s="24">
        <v>18</v>
      </c>
      <c r="D105" s="24">
        <v>8</v>
      </c>
      <c r="E105" s="25" t="s">
        <v>24</v>
      </c>
      <c r="F105" s="24">
        <v>62</v>
      </c>
      <c r="G105" s="24">
        <v>32</v>
      </c>
      <c r="H105" s="24">
        <v>30</v>
      </c>
      <c r="I105" s="25" t="s">
        <v>25</v>
      </c>
      <c r="J105" s="24">
        <v>31</v>
      </c>
      <c r="K105" s="24">
        <v>7</v>
      </c>
      <c r="L105" s="24">
        <v>24</v>
      </c>
    </row>
    <row r="106" spans="1:12" s="97" customFormat="1" ht="15.75" customHeight="1">
      <c r="A106" s="32">
        <v>10</v>
      </c>
      <c r="B106" s="33">
        <v>3</v>
      </c>
      <c r="C106" s="34">
        <v>1</v>
      </c>
      <c r="D106" s="34">
        <v>2</v>
      </c>
      <c r="E106" s="35">
        <v>45</v>
      </c>
      <c r="F106" s="33">
        <v>8</v>
      </c>
      <c r="G106" s="34">
        <v>5</v>
      </c>
      <c r="H106" s="34">
        <v>3</v>
      </c>
      <c r="I106" s="35">
        <v>80</v>
      </c>
      <c r="J106" s="33">
        <v>9</v>
      </c>
      <c r="K106" s="34">
        <v>3</v>
      </c>
      <c r="L106" s="34">
        <v>6</v>
      </c>
    </row>
    <row r="107" spans="1:12" s="97" customFormat="1" ht="15.75" customHeight="1">
      <c r="A107" s="32">
        <v>11</v>
      </c>
      <c r="B107" s="33">
        <v>5</v>
      </c>
      <c r="C107" s="34">
        <v>4</v>
      </c>
      <c r="D107" s="34">
        <v>1</v>
      </c>
      <c r="E107" s="35">
        <v>46</v>
      </c>
      <c r="F107" s="33">
        <v>11</v>
      </c>
      <c r="G107" s="34">
        <v>5</v>
      </c>
      <c r="H107" s="34">
        <v>6</v>
      </c>
      <c r="I107" s="35">
        <v>81</v>
      </c>
      <c r="J107" s="33">
        <v>7</v>
      </c>
      <c r="K107" s="34">
        <v>1</v>
      </c>
      <c r="L107" s="34">
        <v>6</v>
      </c>
    </row>
    <row r="108" spans="1:12" s="97" customFormat="1" ht="15.75" customHeight="1">
      <c r="A108" s="32">
        <v>12</v>
      </c>
      <c r="B108" s="33">
        <v>8</v>
      </c>
      <c r="C108" s="34">
        <v>6</v>
      </c>
      <c r="D108" s="34">
        <v>2</v>
      </c>
      <c r="E108" s="35">
        <v>47</v>
      </c>
      <c r="F108" s="33">
        <v>12</v>
      </c>
      <c r="G108" s="34">
        <v>7</v>
      </c>
      <c r="H108" s="34">
        <v>5</v>
      </c>
      <c r="I108" s="35">
        <v>82</v>
      </c>
      <c r="J108" s="33">
        <v>8</v>
      </c>
      <c r="K108" s="34">
        <v>2</v>
      </c>
      <c r="L108" s="34">
        <v>6</v>
      </c>
    </row>
    <row r="109" spans="1:12" s="97" customFormat="1" ht="15.75" customHeight="1">
      <c r="A109" s="32">
        <v>13</v>
      </c>
      <c r="B109" s="33">
        <v>3</v>
      </c>
      <c r="C109" s="34">
        <v>2</v>
      </c>
      <c r="D109" s="34">
        <v>1</v>
      </c>
      <c r="E109" s="35">
        <v>48</v>
      </c>
      <c r="F109" s="33">
        <v>21</v>
      </c>
      <c r="G109" s="34">
        <v>10</v>
      </c>
      <c r="H109" s="34">
        <v>11</v>
      </c>
      <c r="I109" s="35">
        <v>83</v>
      </c>
      <c r="J109" s="33">
        <v>2</v>
      </c>
      <c r="K109" s="34">
        <v>0</v>
      </c>
      <c r="L109" s="34">
        <v>2</v>
      </c>
    </row>
    <row r="110" spans="1:12" s="97" customFormat="1" ht="18" customHeight="1">
      <c r="A110" s="40">
        <v>14</v>
      </c>
      <c r="B110" s="44">
        <v>7</v>
      </c>
      <c r="C110" s="42">
        <v>5</v>
      </c>
      <c r="D110" s="42">
        <v>2</v>
      </c>
      <c r="E110" s="43">
        <v>49</v>
      </c>
      <c r="F110" s="44">
        <v>10</v>
      </c>
      <c r="G110" s="42">
        <v>5</v>
      </c>
      <c r="H110" s="42">
        <v>5</v>
      </c>
      <c r="I110" s="43">
        <v>84</v>
      </c>
      <c r="J110" s="44">
        <v>5</v>
      </c>
      <c r="K110" s="42">
        <v>1</v>
      </c>
      <c r="L110" s="42">
        <v>4</v>
      </c>
    </row>
    <row r="111" spans="1:12" s="31" customFormat="1" ht="25.5" customHeight="1">
      <c r="A111" s="23" t="s">
        <v>26</v>
      </c>
      <c r="B111" s="24">
        <v>36</v>
      </c>
      <c r="C111" s="24">
        <v>22</v>
      </c>
      <c r="D111" s="24">
        <v>14</v>
      </c>
      <c r="E111" s="25" t="s">
        <v>27</v>
      </c>
      <c r="F111" s="24">
        <v>59</v>
      </c>
      <c r="G111" s="24">
        <v>27</v>
      </c>
      <c r="H111" s="24">
        <v>32</v>
      </c>
      <c r="I111" s="25" t="s">
        <v>28</v>
      </c>
      <c r="J111" s="24">
        <v>40</v>
      </c>
      <c r="K111" s="24">
        <v>10</v>
      </c>
      <c r="L111" s="24">
        <v>30</v>
      </c>
    </row>
    <row r="112" spans="1:12" s="97" customFormat="1" ht="15.75" customHeight="1">
      <c r="A112" s="32">
        <v>15</v>
      </c>
      <c r="B112" s="33">
        <v>4</v>
      </c>
      <c r="C112" s="34">
        <v>2</v>
      </c>
      <c r="D112" s="34">
        <v>2</v>
      </c>
      <c r="E112" s="35">
        <v>50</v>
      </c>
      <c r="F112" s="33">
        <v>14</v>
      </c>
      <c r="G112" s="34">
        <v>6</v>
      </c>
      <c r="H112" s="34">
        <v>8</v>
      </c>
      <c r="I112" s="35">
        <v>85</v>
      </c>
      <c r="J112" s="33">
        <v>12</v>
      </c>
      <c r="K112" s="34">
        <v>4</v>
      </c>
      <c r="L112" s="34">
        <v>8</v>
      </c>
    </row>
    <row r="113" spans="1:12" s="97" customFormat="1" ht="15.75" customHeight="1">
      <c r="A113" s="32">
        <v>16</v>
      </c>
      <c r="B113" s="33">
        <v>8</v>
      </c>
      <c r="C113" s="34">
        <v>5</v>
      </c>
      <c r="D113" s="34">
        <v>3</v>
      </c>
      <c r="E113" s="35">
        <v>51</v>
      </c>
      <c r="F113" s="33">
        <v>6</v>
      </c>
      <c r="G113" s="34">
        <v>4</v>
      </c>
      <c r="H113" s="34">
        <v>2</v>
      </c>
      <c r="I113" s="35">
        <v>86</v>
      </c>
      <c r="J113" s="33">
        <v>3</v>
      </c>
      <c r="K113" s="34">
        <v>0</v>
      </c>
      <c r="L113" s="34">
        <v>3</v>
      </c>
    </row>
    <row r="114" spans="1:12" s="97" customFormat="1" ht="15.75" customHeight="1">
      <c r="A114" s="32">
        <v>17</v>
      </c>
      <c r="B114" s="33">
        <v>10</v>
      </c>
      <c r="C114" s="34">
        <v>9</v>
      </c>
      <c r="D114" s="34">
        <v>1</v>
      </c>
      <c r="E114" s="35">
        <v>52</v>
      </c>
      <c r="F114" s="33">
        <v>19</v>
      </c>
      <c r="G114" s="34">
        <v>6</v>
      </c>
      <c r="H114" s="34">
        <v>13</v>
      </c>
      <c r="I114" s="35">
        <v>87</v>
      </c>
      <c r="J114" s="33">
        <v>11</v>
      </c>
      <c r="K114" s="34">
        <v>2</v>
      </c>
      <c r="L114" s="34">
        <v>9</v>
      </c>
    </row>
    <row r="115" spans="1:12" s="97" customFormat="1" ht="15.75" customHeight="1">
      <c r="A115" s="32">
        <v>18</v>
      </c>
      <c r="B115" s="33">
        <v>6</v>
      </c>
      <c r="C115" s="34">
        <v>2</v>
      </c>
      <c r="D115" s="34">
        <v>4</v>
      </c>
      <c r="E115" s="35">
        <v>53</v>
      </c>
      <c r="F115" s="33">
        <v>8</v>
      </c>
      <c r="G115" s="34">
        <v>3</v>
      </c>
      <c r="H115" s="34">
        <v>5</v>
      </c>
      <c r="I115" s="35">
        <v>88</v>
      </c>
      <c r="J115" s="33">
        <v>4</v>
      </c>
      <c r="K115" s="34">
        <v>1</v>
      </c>
      <c r="L115" s="34">
        <v>3</v>
      </c>
    </row>
    <row r="116" spans="1:12" s="97" customFormat="1" ht="18" customHeight="1">
      <c r="A116" s="40">
        <v>19</v>
      </c>
      <c r="B116" s="44">
        <v>8</v>
      </c>
      <c r="C116" s="42">
        <v>4</v>
      </c>
      <c r="D116" s="42">
        <v>4</v>
      </c>
      <c r="E116" s="43">
        <v>54</v>
      </c>
      <c r="F116" s="44">
        <v>12</v>
      </c>
      <c r="G116" s="42">
        <v>8</v>
      </c>
      <c r="H116" s="42">
        <v>4</v>
      </c>
      <c r="I116" s="43">
        <v>89</v>
      </c>
      <c r="J116" s="44">
        <v>10</v>
      </c>
      <c r="K116" s="42">
        <v>3</v>
      </c>
      <c r="L116" s="42">
        <v>7</v>
      </c>
    </row>
    <row r="117" spans="1:12" s="31" customFormat="1" ht="25.5" customHeight="1">
      <c r="A117" s="23" t="s">
        <v>29</v>
      </c>
      <c r="B117" s="24">
        <v>42</v>
      </c>
      <c r="C117" s="24">
        <v>20</v>
      </c>
      <c r="D117" s="24">
        <v>22</v>
      </c>
      <c r="E117" s="25" t="s">
        <v>30</v>
      </c>
      <c r="F117" s="24">
        <v>68</v>
      </c>
      <c r="G117" s="24">
        <v>32</v>
      </c>
      <c r="H117" s="24">
        <v>36</v>
      </c>
      <c r="I117" s="25" t="s">
        <v>31</v>
      </c>
      <c r="J117" s="24">
        <v>21</v>
      </c>
      <c r="K117" s="24">
        <v>5</v>
      </c>
      <c r="L117" s="24">
        <v>16</v>
      </c>
    </row>
    <row r="118" spans="1:12" s="97" customFormat="1" ht="15.75" customHeight="1">
      <c r="A118" s="32">
        <v>20</v>
      </c>
      <c r="B118" s="33">
        <v>10</v>
      </c>
      <c r="C118" s="34">
        <v>5</v>
      </c>
      <c r="D118" s="34">
        <v>5</v>
      </c>
      <c r="E118" s="35">
        <v>55</v>
      </c>
      <c r="F118" s="33">
        <v>14</v>
      </c>
      <c r="G118" s="34">
        <v>8</v>
      </c>
      <c r="H118" s="34">
        <v>6</v>
      </c>
      <c r="I118" s="35">
        <v>90</v>
      </c>
      <c r="J118" s="33">
        <v>3</v>
      </c>
      <c r="K118" s="34">
        <v>0</v>
      </c>
      <c r="L118" s="34">
        <v>3</v>
      </c>
    </row>
    <row r="119" spans="1:12" s="97" customFormat="1" ht="15.75" customHeight="1">
      <c r="A119" s="32">
        <v>21</v>
      </c>
      <c r="B119" s="33">
        <v>8</v>
      </c>
      <c r="C119" s="34">
        <v>5</v>
      </c>
      <c r="D119" s="34">
        <v>3</v>
      </c>
      <c r="E119" s="35">
        <v>56</v>
      </c>
      <c r="F119" s="33">
        <v>11</v>
      </c>
      <c r="G119" s="34">
        <v>5</v>
      </c>
      <c r="H119" s="34">
        <v>6</v>
      </c>
      <c r="I119" s="35">
        <v>91</v>
      </c>
      <c r="J119" s="33">
        <v>7</v>
      </c>
      <c r="K119" s="34">
        <v>2</v>
      </c>
      <c r="L119" s="34">
        <v>5</v>
      </c>
    </row>
    <row r="120" spans="1:12" s="97" customFormat="1" ht="15.75" customHeight="1">
      <c r="A120" s="32">
        <v>22</v>
      </c>
      <c r="B120" s="33">
        <v>7</v>
      </c>
      <c r="C120" s="34">
        <v>3</v>
      </c>
      <c r="D120" s="34">
        <v>4</v>
      </c>
      <c r="E120" s="35">
        <v>57</v>
      </c>
      <c r="F120" s="33">
        <v>14</v>
      </c>
      <c r="G120" s="34">
        <v>7</v>
      </c>
      <c r="H120" s="34">
        <v>7</v>
      </c>
      <c r="I120" s="35">
        <v>92</v>
      </c>
      <c r="J120" s="33">
        <v>1</v>
      </c>
      <c r="K120" s="34">
        <v>0</v>
      </c>
      <c r="L120" s="34">
        <v>1</v>
      </c>
    </row>
    <row r="121" spans="1:12" s="97" customFormat="1" ht="15.75" customHeight="1">
      <c r="A121" s="32">
        <v>23</v>
      </c>
      <c r="B121" s="33">
        <v>7</v>
      </c>
      <c r="C121" s="34">
        <v>2</v>
      </c>
      <c r="D121" s="34">
        <v>5</v>
      </c>
      <c r="E121" s="35">
        <v>58</v>
      </c>
      <c r="F121" s="33">
        <v>18</v>
      </c>
      <c r="G121" s="34">
        <v>5</v>
      </c>
      <c r="H121" s="34">
        <v>13</v>
      </c>
      <c r="I121" s="35">
        <v>93</v>
      </c>
      <c r="J121" s="33">
        <v>3</v>
      </c>
      <c r="K121" s="34">
        <v>1</v>
      </c>
      <c r="L121" s="34">
        <v>2</v>
      </c>
    </row>
    <row r="122" spans="1:12" s="97" customFormat="1" ht="18" customHeight="1">
      <c r="A122" s="40">
        <v>24</v>
      </c>
      <c r="B122" s="44">
        <v>10</v>
      </c>
      <c r="C122" s="42">
        <v>5</v>
      </c>
      <c r="D122" s="42">
        <v>5</v>
      </c>
      <c r="E122" s="43">
        <v>59</v>
      </c>
      <c r="F122" s="44">
        <v>11</v>
      </c>
      <c r="G122" s="42">
        <v>7</v>
      </c>
      <c r="H122" s="42">
        <v>4</v>
      </c>
      <c r="I122" s="43">
        <v>94</v>
      </c>
      <c r="J122" s="44">
        <v>7</v>
      </c>
      <c r="K122" s="42">
        <v>2</v>
      </c>
      <c r="L122" s="42">
        <v>5</v>
      </c>
    </row>
    <row r="123" spans="1:12" s="31" customFormat="1" ht="25.5" customHeight="1">
      <c r="A123" s="23" t="s">
        <v>32</v>
      </c>
      <c r="B123" s="24">
        <v>38</v>
      </c>
      <c r="C123" s="24">
        <v>22</v>
      </c>
      <c r="D123" s="24">
        <v>16</v>
      </c>
      <c r="E123" s="25" t="s">
        <v>33</v>
      </c>
      <c r="F123" s="24">
        <v>57</v>
      </c>
      <c r="G123" s="24">
        <v>25</v>
      </c>
      <c r="H123" s="24">
        <v>32</v>
      </c>
      <c r="I123" s="64" t="s">
        <v>34</v>
      </c>
      <c r="J123" s="24">
        <v>2</v>
      </c>
      <c r="K123" s="24">
        <v>0</v>
      </c>
      <c r="L123" s="24">
        <v>2</v>
      </c>
    </row>
    <row r="124" spans="1:12" s="97" customFormat="1" ht="15.75" customHeight="1">
      <c r="A124" s="32">
        <v>25</v>
      </c>
      <c r="B124" s="33">
        <v>7</v>
      </c>
      <c r="C124" s="34">
        <v>4</v>
      </c>
      <c r="D124" s="34">
        <v>3</v>
      </c>
      <c r="E124" s="35">
        <v>60</v>
      </c>
      <c r="F124" s="33">
        <v>11</v>
      </c>
      <c r="G124" s="34">
        <v>5</v>
      </c>
      <c r="H124" s="34">
        <v>6</v>
      </c>
      <c r="I124" s="35">
        <v>95</v>
      </c>
      <c r="J124" s="33">
        <v>2</v>
      </c>
      <c r="K124" s="34">
        <v>0</v>
      </c>
      <c r="L124" s="34">
        <v>2</v>
      </c>
    </row>
    <row r="125" spans="1:12" s="97" customFormat="1" ht="15.75" customHeight="1">
      <c r="A125" s="32">
        <v>26</v>
      </c>
      <c r="B125" s="33">
        <v>6</v>
      </c>
      <c r="C125" s="34">
        <v>3</v>
      </c>
      <c r="D125" s="34">
        <v>3</v>
      </c>
      <c r="E125" s="35">
        <v>61</v>
      </c>
      <c r="F125" s="33">
        <v>10</v>
      </c>
      <c r="G125" s="34">
        <v>3</v>
      </c>
      <c r="H125" s="34">
        <v>7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10</v>
      </c>
      <c r="C126" s="34">
        <v>4</v>
      </c>
      <c r="D126" s="34">
        <v>6</v>
      </c>
      <c r="E126" s="35">
        <v>62</v>
      </c>
      <c r="F126" s="33">
        <v>14</v>
      </c>
      <c r="G126" s="34">
        <v>7</v>
      </c>
      <c r="H126" s="34">
        <v>7</v>
      </c>
      <c r="I126" s="35">
        <v>97</v>
      </c>
      <c r="J126" s="33">
        <v>0</v>
      </c>
      <c r="K126" s="34">
        <v>0</v>
      </c>
      <c r="L126" s="34">
        <v>0</v>
      </c>
    </row>
    <row r="127" spans="1:12" s="97" customFormat="1" ht="15.75" customHeight="1">
      <c r="A127" s="32">
        <v>28</v>
      </c>
      <c r="B127" s="33">
        <v>6</v>
      </c>
      <c r="C127" s="34">
        <v>5</v>
      </c>
      <c r="D127" s="34">
        <v>1</v>
      </c>
      <c r="E127" s="35">
        <v>63</v>
      </c>
      <c r="F127" s="33">
        <v>12</v>
      </c>
      <c r="G127" s="34">
        <v>6</v>
      </c>
      <c r="H127" s="34">
        <v>6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9</v>
      </c>
      <c r="C128" s="42">
        <v>6</v>
      </c>
      <c r="D128" s="42">
        <v>3</v>
      </c>
      <c r="E128" s="43">
        <v>64</v>
      </c>
      <c r="F128" s="44">
        <v>10</v>
      </c>
      <c r="G128" s="42">
        <v>4</v>
      </c>
      <c r="H128" s="42">
        <v>6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44</v>
      </c>
      <c r="C129" s="24">
        <v>26</v>
      </c>
      <c r="D129" s="24">
        <v>18</v>
      </c>
      <c r="E129" s="25" t="s">
        <v>36</v>
      </c>
      <c r="F129" s="24">
        <v>74</v>
      </c>
      <c r="G129" s="24">
        <v>43</v>
      </c>
      <c r="H129" s="24">
        <v>31</v>
      </c>
      <c r="I129" s="68">
        <v>100</v>
      </c>
      <c r="J129" s="69">
        <v>0</v>
      </c>
      <c r="K129" s="70">
        <v>0</v>
      </c>
      <c r="L129" s="70">
        <v>0</v>
      </c>
    </row>
    <row r="130" spans="1:13" s="97" customFormat="1" ht="15.75" customHeight="1">
      <c r="A130" s="32">
        <v>30</v>
      </c>
      <c r="B130" s="33">
        <v>9</v>
      </c>
      <c r="C130" s="34">
        <v>7</v>
      </c>
      <c r="D130" s="34">
        <v>2</v>
      </c>
      <c r="E130" s="35">
        <v>65</v>
      </c>
      <c r="F130" s="33">
        <v>13</v>
      </c>
      <c r="G130" s="34">
        <v>10</v>
      </c>
      <c r="H130" s="34">
        <v>3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5</v>
      </c>
      <c r="C131" s="34">
        <v>3</v>
      </c>
      <c r="D131" s="34">
        <v>2</v>
      </c>
      <c r="E131" s="35">
        <v>66</v>
      </c>
      <c r="F131" s="33">
        <v>14</v>
      </c>
      <c r="G131" s="34">
        <v>10</v>
      </c>
      <c r="H131" s="34">
        <v>4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13</v>
      </c>
      <c r="C132" s="34">
        <v>7</v>
      </c>
      <c r="D132" s="34">
        <v>6</v>
      </c>
      <c r="E132" s="35">
        <v>67</v>
      </c>
      <c r="F132" s="33">
        <v>17</v>
      </c>
      <c r="G132" s="34">
        <v>7</v>
      </c>
      <c r="H132" s="34">
        <v>10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5</v>
      </c>
      <c r="C133" s="34">
        <v>2</v>
      </c>
      <c r="D133" s="34">
        <v>3</v>
      </c>
      <c r="E133" s="35">
        <v>68</v>
      </c>
      <c r="F133" s="33">
        <v>17</v>
      </c>
      <c r="G133" s="34">
        <v>11</v>
      </c>
      <c r="H133" s="34">
        <v>6</v>
      </c>
      <c r="I133" s="72" t="s">
        <v>37</v>
      </c>
      <c r="J133" s="44">
        <v>0</v>
      </c>
      <c r="K133" s="42">
        <v>0</v>
      </c>
      <c r="L133" s="42">
        <v>0</v>
      </c>
    </row>
    <row r="134" spans="1:13" s="97" customFormat="1" ht="21" customHeight="1" thickBot="1">
      <c r="A134" s="74">
        <v>34</v>
      </c>
      <c r="B134" s="33">
        <v>12</v>
      </c>
      <c r="C134" s="34">
        <v>7</v>
      </c>
      <c r="D134" s="34">
        <v>5</v>
      </c>
      <c r="E134" s="35">
        <v>69</v>
      </c>
      <c r="F134" s="33">
        <v>13</v>
      </c>
      <c r="G134" s="34">
        <v>5</v>
      </c>
      <c r="H134" s="34">
        <v>8</v>
      </c>
      <c r="I134" s="75" t="s">
        <v>8</v>
      </c>
      <c r="J134" s="69">
        <v>824</v>
      </c>
      <c r="K134" s="69">
        <v>404</v>
      </c>
      <c r="L134" s="69">
        <v>420</v>
      </c>
    </row>
    <row r="135" spans="1:13" s="106" customFormat="1" ht="24" customHeight="1" thickTop="1" thickBot="1">
      <c r="A135" s="81" t="s">
        <v>38</v>
      </c>
      <c r="B135" s="82">
        <v>70</v>
      </c>
      <c r="C135" s="83">
        <v>45</v>
      </c>
      <c r="D135" s="83">
        <v>25</v>
      </c>
      <c r="E135" s="84" t="s">
        <v>39</v>
      </c>
      <c r="F135" s="83">
        <v>491</v>
      </c>
      <c r="G135" s="83">
        <v>254</v>
      </c>
      <c r="H135" s="83">
        <v>237</v>
      </c>
      <c r="I135" s="85" t="s">
        <v>40</v>
      </c>
      <c r="J135" s="83">
        <v>263</v>
      </c>
      <c r="K135" s="83">
        <v>105</v>
      </c>
      <c r="L135" s="83">
        <v>158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191</v>
      </c>
      <c r="L136" s="9"/>
      <c r="M136" s="97" t="s">
        <v>343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100</v>
      </c>
      <c r="C138" s="24">
        <v>49</v>
      </c>
      <c r="D138" s="24">
        <v>51</v>
      </c>
      <c r="E138" s="25" t="s">
        <v>10</v>
      </c>
      <c r="F138" s="24">
        <v>151</v>
      </c>
      <c r="G138" s="24">
        <v>83</v>
      </c>
      <c r="H138" s="24">
        <v>68</v>
      </c>
      <c r="I138" s="25" t="s">
        <v>11</v>
      </c>
      <c r="J138" s="24">
        <v>117</v>
      </c>
      <c r="K138" s="24">
        <v>60</v>
      </c>
      <c r="L138" s="24">
        <v>57</v>
      </c>
    </row>
    <row r="139" spans="1:13" s="97" customFormat="1" ht="15.75" customHeight="1">
      <c r="A139" s="32">
        <v>0</v>
      </c>
      <c r="B139" s="33">
        <v>18</v>
      </c>
      <c r="C139" s="34">
        <v>8</v>
      </c>
      <c r="D139" s="34">
        <v>10</v>
      </c>
      <c r="E139" s="35">
        <v>35</v>
      </c>
      <c r="F139" s="33">
        <v>36</v>
      </c>
      <c r="G139" s="34">
        <v>19</v>
      </c>
      <c r="H139" s="34">
        <v>17</v>
      </c>
      <c r="I139" s="35">
        <v>70</v>
      </c>
      <c r="J139" s="33">
        <v>26</v>
      </c>
      <c r="K139" s="34">
        <v>10</v>
      </c>
      <c r="L139" s="34">
        <v>16</v>
      </c>
    </row>
    <row r="140" spans="1:13" s="97" customFormat="1" ht="15.75" customHeight="1">
      <c r="A140" s="32">
        <v>1</v>
      </c>
      <c r="B140" s="33">
        <v>19</v>
      </c>
      <c r="C140" s="34">
        <v>10</v>
      </c>
      <c r="D140" s="34">
        <v>9</v>
      </c>
      <c r="E140" s="35">
        <v>36</v>
      </c>
      <c r="F140" s="33">
        <v>30</v>
      </c>
      <c r="G140" s="34">
        <v>14</v>
      </c>
      <c r="H140" s="34">
        <v>16</v>
      </c>
      <c r="I140" s="35">
        <v>71</v>
      </c>
      <c r="J140" s="33">
        <v>22</v>
      </c>
      <c r="K140" s="34">
        <v>13</v>
      </c>
      <c r="L140" s="34">
        <v>9</v>
      </c>
    </row>
    <row r="141" spans="1:13" s="97" customFormat="1" ht="15.75" customHeight="1">
      <c r="A141" s="32">
        <v>2</v>
      </c>
      <c r="B141" s="33">
        <v>17</v>
      </c>
      <c r="C141" s="34">
        <v>11</v>
      </c>
      <c r="D141" s="34">
        <v>6</v>
      </c>
      <c r="E141" s="35">
        <v>37</v>
      </c>
      <c r="F141" s="33">
        <v>30</v>
      </c>
      <c r="G141" s="34">
        <v>19</v>
      </c>
      <c r="H141" s="34">
        <v>11</v>
      </c>
      <c r="I141" s="35">
        <v>72</v>
      </c>
      <c r="J141" s="33">
        <v>18</v>
      </c>
      <c r="K141" s="34">
        <v>8</v>
      </c>
      <c r="L141" s="34">
        <v>10</v>
      </c>
    </row>
    <row r="142" spans="1:13" s="97" customFormat="1" ht="15.75" customHeight="1">
      <c r="A142" s="32">
        <v>3</v>
      </c>
      <c r="B142" s="33">
        <v>22</v>
      </c>
      <c r="C142" s="34">
        <v>11</v>
      </c>
      <c r="D142" s="34">
        <v>11</v>
      </c>
      <c r="E142" s="35">
        <v>38</v>
      </c>
      <c r="F142" s="33">
        <v>24</v>
      </c>
      <c r="G142" s="34">
        <v>16</v>
      </c>
      <c r="H142" s="34">
        <v>8</v>
      </c>
      <c r="I142" s="35">
        <v>73</v>
      </c>
      <c r="J142" s="33">
        <v>26</v>
      </c>
      <c r="K142" s="34">
        <v>14</v>
      </c>
      <c r="L142" s="34">
        <v>12</v>
      </c>
    </row>
    <row r="143" spans="1:13" s="97" customFormat="1" ht="18" customHeight="1">
      <c r="A143" s="40">
        <v>4</v>
      </c>
      <c r="B143" s="41">
        <v>24</v>
      </c>
      <c r="C143" s="42">
        <v>9</v>
      </c>
      <c r="D143" s="42">
        <v>15</v>
      </c>
      <c r="E143" s="43">
        <v>39</v>
      </c>
      <c r="F143" s="44">
        <v>31</v>
      </c>
      <c r="G143" s="42">
        <v>15</v>
      </c>
      <c r="H143" s="42">
        <v>16</v>
      </c>
      <c r="I143" s="43">
        <v>74</v>
      </c>
      <c r="J143" s="44">
        <v>25</v>
      </c>
      <c r="K143" s="42">
        <v>15</v>
      </c>
      <c r="L143" s="42">
        <v>10</v>
      </c>
    </row>
    <row r="144" spans="1:13" s="31" customFormat="1" ht="25.5" customHeight="1">
      <c r="A144" s="23" t="s">
        <v>13</v>
      </c>
      <c r="B144" s="24">
        <v>112</v>
      </c>
      <c r="C144" s="24">
        <v>56</v>
      </c>
      <c r="D144" s="24">
        <v>56</v>
      </c>
      <c r="E144" s="25" t="s">
        <v>14</v>
      </c>
      <c r="F144" s="24">
        <v>202</v>
      </c>
      <c r="G144" s="24">
        <v>95</v>
      </c>
      <c r="H144" s="24">
        <v>107</v>
      </c>
      <c r="I144" s="25" t="s">
        <v>15</v>
      </c>
      <c r="J144" s="24">
        <v>107</v>
      </c>
      <c r="K144" s="24">
        <v>44</v>
      </c>
      <c r="L144" s="24">
        <v>63</v>
      </c>
    </row>
    <row r="145" spans="1:12" s="97" customFormat="1" ht="15.75" customHeight="1">
      <c r="A145" s="32">
        <v>5</v>
      </c>
      <c r="B145" s="33">
        <v>18</v>
      </c>
      <c r="C145" s="34">
        <v>11</v>
      </c>
      <c r="D145" s="34">
        <v>7</v>
      </c>
      <c r="E145" s="35">
        <v>40</v>
      </c>
      <c r="F145" s="33">
        <v>43</v>
      </c>
      <c r="G145" s="34">
        <v>16</v>
      </c>
      <c r="H145" s="34">
        <v>27</v>
      </c>
      <c r="I145" s="35">
        <v>75</v>
      </c>
      <c r="J145" s="33">
        <v>26</v>
      </c>
      <c r="K145" s="34">
        <v>9</v>
      </c>
      <c r="L145" s="34">
        <v>17</v>
      </c>
    </row>
    <row r="146" spans="1:12" s="97" customFormat="1" ht="15.75" customHeight="1">
      <c r="A146" s="32">
        <v>6</v>
      </c>
      <c r="B146" s="33">
        <v>23</v>
      </c>
      <c r="C146" s="34">
        <v>10</v>
      </c>
      <c r="D146" s="34">
        <v>13</v>
      </c>
      <c r="E146" s="35">
        <v>41</v>
      </c>
      <c r="F146" s="33">
        <v>35</v>
      </c>
      <c r="G146" s="34">
        <v>14</v>
      </c>
      <c r="H146" s="34">
        <v>21</v>
      </c>
      <c r="I146" s="35">
        <v>76</v>
      </c>
      <c r="J146" s="33">
        <v>23</v>
      </c>
      <c r="K146" s="34">
        <v>11</v>
      </c>
      <c r="L146" s="34">
        <v>12</v>
      </c>
    </row>
    <row r="147" spans="1:12" s="97" customFormat="1" ht="15.75" customHeight="1">
      <c r="A147" s="32">
        <v>7</v>
      </c>
      <c r="B147" s="33">
        <v>24</v>
      </c>
      <c r="C147" s="34">
        <v>13</v>
      </c>
      <c r="D147" s="34">
        <v>11</v>
      </c>
      <c r="E147" s="35">
        <v>42</v>
      </c>
      <c r="F147" s="33">
        <v>35</v>
      </c>
      <c r="G147" s="34">
        <v>22</v>
      </c>
      <c r="H147" s="34">
        <v>13</v>
      </c>
      <c r="I147" s="35">
        <v>77</v>
      </c>
      <c r="J147" s="33">
        <v>19</v>
      </c>
      <c r="K147" s="34">
        <v>9</v>
      </c>
      <c r="L147" s="34">
        <v>10</v>
      </c>
    </row>
    <row r="148" spans="1:12" s="97" customFormat="1" ht="15.75" customHeight="1">
      <c r="A148" s="32">
        <v>8</v>
      </c>
      <c r="B148" s="33">
        <v>21</v>
      </c>
      <c r="C148" s="34">
        <v>11</v>
      </c>
      <c r="D148" s="34">
        <v>10</v>
      </c>
      <c r="E148" s="35">
        <v>43</v>
      </c>
      <c r="F148" s="33">
        <v>40</v>
      </c>
      <c r="G148" s="34">
        <v>17</v>
      </c>
      <c r="H148" s="34">
        <v>23</v>
      </c>
      <c r="I148" s="35">
        <v>78</v>
      </c>
      <c r="J148" s="33">
        <v>24</v>
      </c>
      <c r="K148" s="34">
        <v>11</v>
      </c>
      <c r="L148" s="34">
        <v>13</v>
      </c>
    </row>
    <row r="149" spans="1:12" s="97" customFormat="1" ht="18" customHeight="1">
      <c r="A149" s="40">
        <v>9</v>
      </c>
      <c r="B149" s="44">
        <v>26</v>
      </c>
      <c r="C149" s="42">
        <v>11</v>
      </c>
      <c r="D149" s="42">
        <v>15</v>
      </c>
      <c r="E149" s="43">
        <v>44</v>
      </c>
      <c r="F149" s="44">
        <v>49</v>
      </c>
      <c r="G149" s="42">
        <v>26</v>
      </c>
      <c r="H149" s="42">
        <v>23</v>
      </c>
      <c r="I149" s="43">
        <v>79</v>
      </c>
      <c r="J149" s="44">
        <v>15</v>
      </c>
      <c r="K149" s="42">
        <v>4</v>
      </c>
      <c r="L149" s="42">
        <v>11</v>
      </c>
    </row>
    <row r="150" spans="1:12" s="31" customFormat="1" ht="25.5" customHeight="1">
      <c r="A150" s="23" t="s">
        <v>23</v>
      </c>
      <c r="B150" s="24">
        <v>116</v>
      </c>
      <c r="C150" s="24">
        <v>54</v>
      </c>
      <c r="D150" s="24">
        <v>62</v>
      </c>
      <c r="E150" s="25" t="s">
        <v>24</v>
      </c>
      <c r="F150" s="24">
        <v>231</v>
      </c>
      <c r="G150" s="24">
        <v>116</v>
      </c>
      <c r="H150" s="24">
        <v>115</v>
      </c>
      <c r="I150" s="25" t="s">
        <v>25</v>
      </c>
      <c r="J150" s="24">
        <v>92</v>
      </c>
      <c r="K150" s="24">
        <v>36</v>
      </c>
      <c r="L150" s="24">
        <v>56</v>
      </c>
    </row>
    <row r="151" spans="1:12" s="97" customFormat="1" ht="15.75" customHeight="1">
      <c r="A151" s="32">
        <v>10</v>
      </c>
      <c r="B151" s="33">
        <v>26</v>
      </c>
      <c r="C151" s="34">
        <v>14</v>
      </c>
      <c r="D151" s="34">
        <v>12</v>
      </c>
      <c r="E151" s="35">
        <v>45</v>
      </c>
      <c r="F151" s="33">
        <v>55</v>
      </c>
      <c r="G151" s="34">
        <v>24</v>
      </c>
      <c r="H151" s="34">
        <v>31</v>
      </c>
      <c r="I151" s="35">
        <v>80</v>
      </c>
      <c r="J151" s="33">
        <v>22</v>
      </c>
      <c r="K151" s="34">
        <v>8</v>
      </c>
      <c r="L151" s="34">
        <v>14</v>
      </c>
    </row>
    <row r="152" spans="1:12" s="97" customFormat="1" ht="15.75" customHeight="1">
      <c r="A152" s="32">
        <v>11</v>
      </c>
      <c r="B152" s="33">
        <v>28</v>
      </c>
      <c r="C152" s="34">
        <v>14</v>
      </c>
      <c r="D152" s="34">
        <v>14</v>
      </c>
      <c r="E152" s="35">
        <v>46</v>
      </c>
      <c r="F152" s="33">
        <v>42</v>
      </c>
      <c r="G152" s="34">
        <v>21</v>
      </c>
      <c r="H152" s="34">
        <v>21</v>
      </c>
      <c r="I152" s="35">
        <v>81</v>
      </c>
      <c r="J152" s="33">
        <v>20</v>
      </c>
      <c r="K152" s="34">
        <v>12</v>
      </c>
      <c r="L152" s="34">
        <v>8</v>
      </c>
    </row>
    <row r="153" spans="1:12" s="97" customFormat="1" ht="15.75" customHeight="1">
      <c r="A153" s="32">
        <v>12</v>
      </c>
      <c r="B153" s="33">
        <v>26</v>
      </c>
      <c r="C153" s="34">
        <v>12</v>
      </c>
      <c r="D153" s="34">
        <v>14</v>
      </c>
      <c r="E153" s="35">
        <v>47</v>
      </c>
      <c r="F153" s="33">
        <v>42</v>
      </c>
      <c r="G153" s="34">
        <v>18</v>
      </c>
      <c r="H153" s="34">
        <v>24</v>
      </c>
      <c r="I153" s="35">
        <v>82</v>
      </c>
      <c r="J153" s="33">
        <v>13</v>
      </c>
      <c r="K153" s="34">
        <v>7</v>
      </c>
      <c r="L153" s="34">
        <v>6</v>
      </c>
    </row>
    <row r="154" spans="1:12" s="97" customFormat="1" ht="15.75" customHeight="1">
      <c r="A154" s="32">
        <v>13</v>
      </c>
      <c r="B154" s="33">
        <v>20</v>
      </c>
      <c r="C154" s="34">
        <v>9</v>
      </c>
      <c r="D154" s="34">
        <v>11</v>
      </c>
      <c r="E154" s="35">
        <v>48</v>
      </c>
      <c r="F154" s="33">
        <v>40</v>
      </c>
      <c r="G154" s="34">
        <v>21</v>
      </c>
      <c r="H154" s="34">
        <v>19</v>
      </c>
      <c r="I154" s="35">
        <v>83</v>
      </c>
      <c r="J154" s="33">
        <v>20</v>
      </c>
      <c r="K154" s="34">
        <v>5</v>
      </c>
      <c r="L154" s="34">
        <v>15</v>
      </c>
    </row>
    <row r="155" spans="1:12" s="97" customFormat="1" ht="18" customHeight="1">
      <c r="A155" s="40">
        <v>14</v>
      </c>
      <c r="B155" s="44">
        <v>16</v>
      </c>
      <c r="C155" s="42">
        <v>5</v>
      </c>
      <c r="D155" s="42">
        <v>11</v>
      </c>
      <c r="E155" s="43">
        <v>49</v>
      </c>
      <c r="F155" s="44">
        <v>52</v>
      </c>
      <c r="G155" s="42">
        <v>32</v>
      </c>
      <c r="H155" s="42">
        <v>20</v>
      </c>
      <c r="I155" s="43">
        <v>84</v>
      </c>
      <c r="J155" s="44">
        <v>17</v>
      </c>
      <c r="K155" s="42">
        <v>4</v>
      </c>
      <c r="L155" s="42">
        <v>13</v>
      </c>
    </row>
    <row r="156" spans="1:12" s="31" customFormat="1" ht="25.5" customHeight="1">
      <c r="A156" s="23" t="s">
        <v>26</v>
      </c>
      <c r="B156" s="24">
        <v>137</v>
      </c>
      <c r="C156" s="24">
        <v>67</v>
      </c>
      <c r="D156" s="24">
        <v>70</v>
      </c>
      <c r="E156" s="25" t="s">
        <v>27</v>
      </c>
      <c r="F156" s="24">
        <v>184</v>
      </c>
      <c r="G156" s="24">
        <v>90</v>
      </c>
      <c r="H156" s="24">
        <v>94</v>
      </c>
      <c r="I156" s="25" t="s">
        <v>28</v>
      </c>
      <c r="J156" s="24">
        <v>49</v>
      </c>
      <c r="K156" s="24">
        <v>13</v>
      </c>
      <c r="L156" s="24">
        <v>36</v>
      </c>
    </row>
    <row r="157" spans="1:12" s="97" customFormat="1" ht="15.75" customHeight="1">
      <c r="A157" s="32">
        <v>15</v>
      </c>
      <c r="B157" s="33">
        <v>29</v>
      </c>
      <c r="C157" s="34">
        <v>17</v>
      </c>
      <c r="D157" s="34">
        <v>12</v>
      </c>
      <c r="E157" s="35">
        <v>50</v>
      </c>
      <c r="F157" s="33">
        <v>43</v>
      </c>
      <c r="G157" s="34">
        <v>21</v>
      </c>
      <c r="H157" s="34">
        <v>22</v>
      </c>
      <c r="I157" s="35">
        <v>85</v>
      </c>
      <c r="J157" s="33">
        <v>10</v>
      </c>
      <c r="K157" s="34">
        <v>4</v>
      </c>
      <c r="L157" s="34">
        <v>6</v>
      </c>
    </row>
    <row r="158" spans="1:12" s="97" customFormat="1" ht="15.75" customHeight="1">
      <c r="A158" s="32">
        <v>16</v>
      </c>
      <c r="B158" s="33">
        <v>30</v>
      </c>
      <c r="C158" s="34">
        <v>18</v>
      </c>
      <c r="D158" s="34">
        <v>12</v>
      </c>
      <c r="E158" s="35">
        <v>51</v>
      </c>
      <c r="F158" s="33">
        <v>22</v>
      </c>
      <c r="G158" s="34">
        <v>13</v>
      </c>
      <c r="H158" s="34">
        <v>9</v>
      </c>
      <c r="I158" s="35">
        <v>86</v>
      </c>
      <c r="J158" s="33">
        <v>13</v>
      </c>
      <c r="K158" s="34">
        <v>3</v>
      </c>
      <c r="L158" s="34">
        <v>10</v>
      </c>
    </row>
    <row r="159" spans="1:12" s="97" customFormat="1" ht="15.75" customHeight="1">
      <c r="A159" s="32">
        <v>17</v>
      </c>
      <c r="B159" s="33">
        <v>24</v>
      </c>
      <c r="C159" s="34">
        <v>6</v>
      </c>
      <c r="D159" s="34">
        <v>18</v>
      </c>
      <c r="E159" s="35">
        <v>52</v>
      </c>
      <c r="F159" s="33">
        <v>45</v>
      </c>
      <c r="G159" s="34">
        <v>21</v>
      </c>
      <c r="H159" s="34">
        <v>24</v>
      </c>
      <c r="I159" s="35">
        <v>87</v>
      </c>
      <c r="J159" s="33">
        <v>7</v>
      </c>
      <c r="K159" s="34">
        <v>0</v>
      </c>
      <c r="L159" s="34">
        <v>7</v>
      </c>
    </row>
    <row r="160" spans="1:12" s="97" customFormat="1" ht="15.75" customHeight="1">
      <c r="A160" s="32">
        <v>18</v>
      </c>
      <c r="B160" s="33">
        <v>32</v>
      </c>
      <c r="C160" s="34">
        <v>15</v>
      </c>
      <c r="D160" s="34">
        <v>17</v>
      </c>
      <c r="E160" s="35">
        <v>53</v>
      </c>
      <c r="F160" s="33">
        <v>38</v>
      </c>
      <c r="G160" s="34">
        <v>18</v>
      </c>
      <c r="H160" s="34">
        <v>20</v>
      </c>
      <c r="I160" s="35">
        <v>88</v>
      </c>
      <c r="J160" s="33">
        <v>9</v>
      </c>
      <c r="K160" s="34">
        <v>3</v>
      </c>
      <c r="L160" s="34">
        <v>6</v>
      </c>
    </row>
    <row r="161" spans="1:12" s="97" customFormat="1" ht="18" customHeight="1">
      <c r="A161" s="40">
        <v>19</v>
      </c>
      <c r="B161" s="44">
        <v>22</v>
      </c>
      <c r="C161" s="42">
        <v>11</v>
      </c>
      <c r="D161" s="42">
        <v>11</v>
      </c>
      <c r="E161" s="43">
        <v>54</v>
      </c>
      <c r="F161" s="44">
        <v>36</v>
      </c>
      <c r="G161" s="42">
        <v>17</v>
      </c>
      <c r="H161" s="42">
        <v>19</v>
      </c>
      <c r="I161" s="43">
        <v>89</v>
      </c>
      <c r="J161" s="44">
        <v>10</v>
      </c>
      <c r="K161" s="42">
        <v>3</v>
      </c>
      <c r="L161" s="42">
        <v>7</v>
      </c>
    </row>
    <row r="162" spans="1:12" s="31" customFormat="1" ht="25.5" customHeight="1">
      <c r="A162" s="23" t="s">
        <v>29</v>
      </c>
      <c r="B162" s="24">
        <v>110</v>
      </c>
      <c r="C162" s="24">
        <v>53</v>
      </c>
      <c r="D162" s="24">
        <v>57</v>
      </c>
      <c r="E162" s="25" t="s">
        <v>30</v>
      </c>
      <c r="F162" s="24">
        <v>176</v>
      </c>
      <c r="G162" s="24">
        <v>81</v>
      </c>
      <c r="H162" s="24">
        <v>95</v>
      </c>
      <c r="I162" s="25" t="s">
        <v>31</v>
      </c>
      <c r="J162" s="24">
        <v>24</v>
      </c>
      <c r="K162" s="24">
        <v>6</v>
      </c>
      <c r="L162" s="24">
        <v>18</v>
      </c>
    </row>
    <row r="163" spans="1:12" s="97" customFormat="1" ht="15.75" customHeight="1">
      <c r="A163" s="32">
        <v>20</v>
      </c>
      <c r="B163" s="33">
        <v>21</v>
      </c>
      <c r="C163" s="34">
        <v>11</v>
      </c>
      <c r="D163" s="34">
        <v>10</v>
      </c>
      <c r="E163" s="35">
        <v>55</v>
      </c>
      <c r="F163" s="33">
        <v>25</v>
      </c>
      <c r="G163" s="34">
        <v>11</v>
      </c>
      <c r="H163" s="34">
        <v>14</v>
      </c>
      <c r="I163" s="35">
        <v>90</v>
      </c>
      <c r="J163" s="33">
        <v>4</v>
      </c>
      <c r="K163" s="34">
        <v>2</v>
      </c>
      <c r="L163" s="34">
        <v>2</v>
      </c>
    </row>
    <row r="164" spans="1:12" s="97" customFormat="1" ht="15.75" customHeight="1">
      <c r="A164" s="32">
        <v>21</v>
      </c>
      <c r="B164" s="33">
        <v>21</v>
      </c>
      <c r="C164" s="34">
        <v>11</v>
      </c>
      <c r="D164" s="34">
        <v>10</v>
      </c>
      <c r="E164" s="35">
        <v>56</v>
      </c>
      <c r="F164" s="33">
        <v>31</v>
      </c>
      <c r="G164" s="34">
        <v>17</v>
      </c>
      <c r="H164" s="34">
        <v>14</v>
      </c>
      <c r="I164" s="35">
        <v>91</v>
      </c>
      <c r="J164" s="33">
        <v>12</v>
      </c>
      <c r="K164" s="34">
        <v>2</v>
      </c>
      <c r="L164" s="34">
        <v>10</v>
      </c>
    </row>
    <row r="165" spans="1:12" s="97" customFormat="1" ht="15.75" customHeight="1">
      <c r="A165" s="32">
        <v>22</v>
      </c>
      <c r="B165" s="33">
        <v>22</v>
      </c>
      <c r="C165" s="34">
        <v>9</v>
      </c>
      <c r="D165" s="34">
        <v>13</v>
      </c>
      <c r="E165" s="35">
        <v>57</v>
      </c>
      <c r="F165" s="33">
        <v>51</v>
      </c>
      <c r="G165" s="34">
        <v>17</v>
      </c>
      <c r="H165" s="34">
        <v>34</v>
      </c>
      <c r="I165" s="35">
        <v>92</v>
      </c>
      <c r="J165" s="33">
        <v>5</v>
      </c>
      <c r="K165" s="34">
        <v>2</v>
      </c>
      <c r="L165" s="34">
        <v>3</v>
      </c>
    </row>
    <row r="166" spans="1:12" s="97" customFormat="1" ht="15.75" customHeight="1">
      <c r="A166" s="32">
        <v>23</v>
      </c>
      <c r="B166" s="33">
        <v>28</v>
      </c>
      <c r="C166" s="34">
        <v>14</v>
      </c>
      <c r="D166" s="34">
        <v>14</v>
      </c>
      <c r="E166" s="35">
        <v>58</v>
      </c>
      <c r="F166" s="33">
        <v>30</v>
      </c>
      <c r="G166" s="34">
        <v>16</v>
      </c>
      <c r="H166" s="34">
        <v>14</v>
      </c>
      <c r="I166" s="35">
        <v>93</v>
      </c>
      <c r="J166" s="33">
        <v>2</v>
      </c>
      <c r="K166" s="34">
        <v>0</v>
      </c>
      <c r="L166" s="34">
        <v>2</v>
      </c>
    </row>
    <row r="167" spans="1:12" s="97" customFormat="1" ht="18" customHeight="1">
      <c r="A167" s="40">
        <v>24</v>
      </c>
      <c r="B167" s="44">
        <v>18</v>
      </c>
      <c r="C167" s="42">
        <v>8</v>
      </c>
      <c r="D167" s="42">
        <v>10</v>
      </c>
      <c r="E167" s="43">
        <v>59</v>
      </c>
      <c r="F167" s="44">
        <v>39</v>
      </c>
      <c r="G167" s="42">
        <v>20</v>
      </c>
      <c r="H167" s="42">
        <v>19</v>
      </c>
      <c r="I167" s="43">
        <v>94</v>
      </c>
      <c r="J167" s="44">
        <v>1</v>
      </c>
      <c r="K167" s="42">
        <v>0</v>
      </c>
      <c r="L167" s="42">
        <v>1</v>
      </c>
    </row>
    <row r="168" spans="1:12" s="31" customFormat="1" ht="25.5" customHeight="1">
      <c r="A168" s="23" t="s">
        <v>32</v>
      </c>
      <c r="B168" s="24">
        <v>118</v>
      </c>
      <c r="C168" s="24">
        <v>68</v>
      </c>
      <c r="D168" s="24">
        <v>50</v>
      </c>
      <c r="E168" s="25" t="s">
        <v>33</v>
      </c>
      <c r="F168" s="24">
        <v>145</v>
      </c>
      <c r="G168" s="24">
        <v>81</v>
      </c>
      <c r="H168" s="24">
        <v>64</v>
      </c>
      <c r="I168" s="64" t="s">
        <v>34</v>
      </c>
      <c r="J168" s="24">
        <v>3</v>
      </c>
      <c r="K168" s="24">
        <v>1</v>
      </c>
      <c r="L168" s="24">
        <v>2</v>
      </c>
    </row>
    <row r="169" spans="1:12" s="97" customFormat="1" ht="15.75" customHeight="1">
      <c r="A169" s="32">
        <v>25</v>
      </c>
      <c r="B169" s="33">
        <v>17</v>
      </c>
      <c r="C169" s="34">
        <v>12</v>
      </c>
      <c r="D169" s="34">
        <v>5</v>
      </c>
      <c r="E169" s="35">
        <v>60</v>
      </c>
      <c r="F169" s="33">
        <v>30</v>
      </c>
      <c r="G169" s="34">
        <v>19</v>
      </c>
      <c r="H169" s="34">
        <v>11</v>
      </c>
      <c r="I169" s="35">
        <v>95</v>
      </c>
      <c r="J169" s="33">
        <v>1</v>
      </c>
      <c r="K169" s="34">
        <v>1</v>
      </c>
      <c r="L169" s="34">
        <v>0</v>
      </c>
    </row>
    <row r="170" spans="1:12" s="97" customFormat="1" ht="15.75" customHeight="1">
      <c r="A170" s="32">
        <v>26</v>
      </c>
      <c r="B170" s="33">
        <v>27</v>
      </c>
      <c r="C170" s="34">
        <v>17</v>
      </c>
      <c r="D170" s="34">
        <v>10</v>
      </c>
      <c r="E170" s="35">
        <v>61</v>
      </c>
      <c r="F170" s="33">
        <v>36</v>
      </c>
      <c r="G170" s="34">
        <v>20</v>
      </c>
      <c r="H170" s="34">
        <v>16</v>
      </c>
      <c r="I170" s="35">
        <v>96</v>
      </c>
      <c r="J170" s="33">
        <v>1</v>
      </c>
      <c r="K170" s="34">
        <v>0</v>
      </c>
      <c r="L170" s="34">
        <v>1</v>
      </c>
    </row>
    <row r="171" spans="1:12" s="97" customFormat="1" ht="15.75" customHeight="1">
      <c r="A171" s="32">
        <v>27</v>
      </c>
      <c r="B171" s="33">
        <v>21</v>
      </c>
      <c r="C171" s="34">
        <v>9</v>
      </c>
      <c r="D171" s="34">
        <v>12</v>
      </c>
      <c r="E171" s="35">
        <v>62</v>
      </c>
      <c r="F171" s="33">
        <v>26</v>
      </c>
      <c r="G171" s="34">
        <v>13</v>
      </c>
      <c r="H171" s="34">
        <v>13</v>
      </c>
      <c r="I171" s="35">
        <v>97</v>
      </c>
      <c r="J171" s="33">
        <v>0</v>
      </c>
      <c r="K171" s="34">
        <v>0</v>
      </c>
      <c r="L171" s="34">
        <v>0</v>
      </c>
    </row>
    <row r="172" spans="1:12" s="97" customFormat="1" ht="15.75" customHeight="1">
      <c r="A172" s="32">
        <v>28</v>
      </c>
      <c r="B172" s="33">
        <v>31</v>
      </c>
      <c r="C172" s="34">
        <v>17</v>
      </c>
      <c r="D172" s="34">
        <v>14</v>
      </c>
      <c r="E172" s="35">
        <v>63</v>
      </c>
      <c r="F172" s="33">
        <v>29</v>
      </c>
      <c r="G172" s="34">
        <v>12</v>
      </c>
      <c r="H172" s="34">
        <v>17</v>
      </c>
      <c r="I172" s="35">
        <v>98</v>
      </c>
      <c r="J172" s="33">
        <v>0</v>
      </c>
      <c r="K172" s="34">
        <v>0</v>
      </c>
      <c r="L172" s="34">
        <v>0</v>
      </c>
    </row>
    <row r="173" spans="1:12" s="97" customFormat="1" ht="18" customHeight="1">
      <c r="A173" s="40">
        <v>29</v>
      </c>
      <c r="B173" s="44">
        <v>22</v>
      </c>
      <c r="C173" s="42">
        <v>13</v>
      </c>
      <c r="D173" s="42">
        <v>9</v>
      </c>
      <c r="E173" s="43">
        <v>64</v>
      </c>
      <c r="F173" s="44">
        <v>24</v>
      </c>
      <c r="G173" s="42">
        <v>17</v>
      </c>
      <c r="H173" s="42">
        <v>7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144</v>
      </c>
      <c r="C174" s="24">
        <v>72</v>
      </c>
      <c r="D174" s="24">
        <v>72</v>
      </c>
      <c r="E174" s="25" t="s">
        <v>36</v>
      </c>
      <c r="F174" s="24">
        <v>167</v>
      </c>
      <c r="G174" s="24">
        <v>86</v>
      </c>
      <c r="H174" s="24">
        <v>81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25</v>
      </c>
      <c r="C175" s="34">
        <v>12</v>
      </c>
      <c r="D175" s="34">
        <v>13</v>
      </c>
      <c r="E175" s="35">
        <v>65</v>
      </c>
      <c r="F175" s="33">
        <v>28</v>
      </c>
      <c r="G175" s="34">
        <v>16</v>
      </c>
      <c r="H175" s="34">
        <v>12</v>
      </c>
      <c r="I175" s="35">
        <v>101</v>
      </c>
      <c r="J175" s="33">
        <v>1</v>
      </c>
      <c r="K175" s="34">
        <v>0</v>
      </c>
      <c r="L175" s="34">
        <v>1</v>
      </c>
    </row>
    <row r="176" spans="1:12" s="97" customFormat="1" ht="15.75" customHeight="1">
      <c r="A176" s="32">
        <v>31</v>
      </c>
      <c r="B176" s="33">
        <v>22</v>
      </c>
      <c r="C176" s="34">
        <v>11</v>
      </c>
      <c r="D176" s="34">
        <v>11</v>
      </c>
      <c r="E176" s="35">
        <v>66</v>
      </c>
      <c r="F176" s="33">
        <v>32</v>
      </c>
      <c r="G176" s="34">
        <v>18</v>
      </c>
      <c r="H176" s="34">
        <v>14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36</v>
      </c>
      <c r="C177" s="34">
        <v>19</v>
      </c>
      <c r="D177" s="34">
        <v>17</v>
      </c>
      <c r="E177" s="35">
        <v>67</v>
      </c>
      <c r="F177" s="33">
        <v>27</v>
      </c>
      <c r="G177" s="34">
        <v>14</v>
      </c>
      <c r="H177" s="34">
        <v>13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24</v>
      </c>
      <c r="C178" s="34">
        <v>12</v>
      </c>
      <c r="D178" s="34">
        <v>12</v>
      </c>
      <c r="E178" s="35">
        <v>68</v>
      </c>
      <c r="F178" s="33">
        <v>40</v>
      </c>
      <c r="G178" s="34">
        <v>19</v>
      </c>
      <c r="H178" s="34">
        <v>21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37</v>
      </c>
      <c r="C179" s="34">
        <v>18</v>
      </c>
      <c r="D179" s="34">
        <v>19</v>
      </c>
      <c r="E179" s="35">
        <v>69</v>
      </c>
      <c r="F179" s="33">
        <v>40</v>
      </c>
      <c r="G179" s="34">
        <v>19</v>
      </c>
      <c r="H179" s="34">
        <v>21</v>
      </c>
      <c r="I179" s="75" t="s">
        <v>8</v>
      </c>
      <c r="J179" s="69">
        <v>2485</v>
      </c>
      <c r="K179" s="69">
        <v>1211</v>
      </c>
      <c r="L179" s="69">
        <v>1274</v>
      </c>
    </row>
    <row r="180" spans="1:13" s="106" customFormat="1" ht="24" customHeight="1" thickTop="1" thickBot="1">
      <c r="A180" s="81" t="s">
        <v>38</v>
      </c>
      <c r="B180" s="82">
        <v>328</v>
      </c>
      <c r="C180" s="83">
        <v>159</v>
      </c>
      <c r="D180" s="83">
        <v>169</v>
      </c>
      <c r="E180" s="84" t="s">
        <v>39</v>
      </c>
      <c r="F180" s="83">
        <v>1598</v>
      </c>
      <c r="G180" s="83">
        <v>806</v>
      </c>
      <c r="H180" s="83">
        <v>792</v>
      </c>
      <c r="I180" s="85" t="s">
        <v>40</v>
      </c>
      <c r="J180" s="83">
        <v>559</v>
      </c>
      <c r="K180" s="83">
        <v>246</v>
      </c>
      <c r="L180" s="83">
        <v>313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192</v>
      </c>
      <c r="L181" s="9"/>
      <c r="M181" s="97" t="s">
        <v>344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70</v>
      </c>
      <c r="C183" s="24">
        <v>39</v>
      </c>
      <c r="D183" s="24">
        <v>31</v>
      </c>
      <c r="E183" s="25" t="s">
        <v>10</v>
      </c>
      <c r="F183" s="24">
        <v>121</v>
      </c>
      <c r="G183" s="24">
        <v>62</v>
      </c>
      <c r="H183" s="24">
        <v>59</v>
      </c>
      <c r="I183" s="25" t="s">
        <v>11</v>
      </c>
      <c r="J183" s="24">
        <v>60</v>
      </c>
      <c r="K183" s="24">
        <v>29</v>
      </c>
      <c r="L183" s="24">
        <v>31</v>
      </c>
    </row>
    <row r="184" spans="1:13" s="97" customFormat="1" ht="15.75" customHeight="1">
      <c r="A184" s="32">
        <v>0</v>
      </c>
      <c r="B184" s="33">
        <v>14</v>
      </c>
      <c r="C184" s="34">
        <v>8</v>
      </c>
      <c r="D184" s="34">
        <v>6</v>
      </c>
      <c r="E184" s="35">
        <v>35</v>
      </c>
      <c r="F184" s="33">
        <v>23</v>
      </c>
      <c r="G184" s="34">
        <v>9</v>
      </c>
      <c r="H184" s="34">
        <v>14</v>
      </c>
      <c r="I184" s="35">
        <v>70</v>
      </c>
      <c r="J184" s="33">
        <v>16</v>
      </c>
      <c r="K184" s="34">
        <v>10</v>
      </c>
      <c r="L184" s="34">
        <v>6</v>
      </c>
    </row>
    <row r="185" spans="1:13" s="97" customFormat="1" ht="15.75" customHeight="1">
      <c r="A185" s="32">
        <v>1</v>
      </c>
      <c r="B185" s="33">
        <v>13</v>
      </c>
      <c r="C185" s="34">
        <v>8</v>
      </c>
      <c r="D185" s="34">
        <v>5</v>
      </c>
      <c r="E185" s="35">
        <v>36</v>
      </c>
      <c r="F185" s="33">
        <v>16</v>
      </c>
      <c r="G185" s="34">
        <v>5</v>
      </c>
      <c r="H185" s="34">
        <v>11</v>
      </c>
      <c r="I185" s="35">
        <v>71</v>
      </c>
      <c r="J185" s="33">
        <v>9</v>
      </c>
      <c r="K185" s="34">
        <v>4</v>
      </c>
      <c r="L185" s="34">
        <v>5</v>
      </c>
    </row>
    <row r="186" spans="1:13" s="97" customFormat="1" ht="15.75" customHeight="1">
      <c r="A186" s="32">
        <v>2</v>
      </c>
      <c r="B186" s="33">
        <v>14</v>
      </c>
      <c r="C186" s="34">
        <v>6</v>
      </c>
      <c r="D186" s="34">
        <v>8</v>
      </c>
      <c r="E186" s="35">
        <v>37</v>
      </c>
      <c r="F186" s="33">
        <v>23</v>
      </c>
      <c r="G186" s="34">
        <v>16</v>
      </c>
      <c r="H186" s="34">
        <v>7</v>
      </c>
      <c r="I186" s="35">
        <v>72</v>
      </c>
      <c r="J186" s="33">
        <v>9</v>
      </c>
      <c r="K186" s="34">
        <v>3</v>
      </c>
      <c r="L186" s="34">
        <v>6</v>
      </c>
    </row>
    <row r="187" spans="1:13" s="97" customFormat="1" ht="15.75" customHeight="1">
      <c r="A187" s="32">
        <v>3</v>
      </c>
      <c r="B187" s="33">
        <v>11</v>
      </c>
      <c r="C187" s="34">
        <v>10</v>
      </c>
      <c r="D187" s="34">
        <v>1</v>
      </c>
      <c r="E187" s="35">
        <v>38</v>
      </c>
      <c r="F187" s="33">
        <v>28</v>
      </c>
      <c r="G187" s="34">
        <v>15</v>
      </c>
      <c r="H187" s="34">
        <v>13</v>
      </c>
      <c r="I187" s="35">
        <v>73</v>
      </c>
      <c r="J187" s="33">
        <v>16</v>
      </c>
      <c r="K187" s="34">
        <v>6</v>
      </c>
      <c r="L187" s="34">
        <v>10</v>
      </c>
    </row>
    <row r="188" spans="1:13" s="97" customFormat="1" ht="18" customHeight="1">
      <c r="A188" s="40">
        <v>4</v>
      </c>
      <c r="B188" s="41">
        <v>18</v>
      </c>
      <c r="C188" s="42">
        <v>7</v>
      </c>
      <c r="D188" s="42">
        <v>11</v>
      </c>
      <c r="E188" s="43">
        <v>39</v>
      </c>
      <c r="F188" s="44">
        <v>31</v>
      </c>
      <c r="G188" s="42">
        <v>17</v>
      </c>
      <c r="H188" s="42">
        <v>14</v>
      </c>
      <c r="I188" s="43">
        <v>74</v>
      </c>
      <c r="J188" s="44">
        <v>10</v>
      </c>
      <c r="K188" s="42">
        <v>6</v>
      </c>
      <c r="L188" s="42">
        <v>4</v>
      </c>
    </row>
    <row r="189" spans="1:13" s="31" customFormat="1" ht="25.5" customHeight="1">
      <c r="A189" s="23" t="s">
        <v>13</v>
      </c>
      <c r="B189" s="24">
        <v>73</v>
      </c>
      <c r="C189" s="24">
        <v>43</v>
      </c>
      <c r="D189" s="24">
        <v>30</v>
      </c>
      <c r="E189" s="25" t="s">
        <v>14</v>
      </c>
      <c r="F189" s="24">
        <v>102</v>
      </c>
      <c r="G189" s="24">
        <v>50</v>
      </c>
      <c r="H189" s="24">
        <v>52</v>
      </c>
      <c r="I189" s="25" t="s">
        <v>15</v>
      </c>
      <c r="J189" s="24">
        <v>63</v>
      </c>
      <c r="K189" s="24">
        <v>30</v>
      </c>
      <c r="L189" s="24">
        <v>33</v>
      </c>
    </row>
    <row r="190" spans="1:13" s="97" customFormat="1" ht="15.75" customHeight="1">
      <c r="A190" s="32">
        <v>5</v>
      </c>
      <c r="B190" s="33">
        <v>15</v>
      </c>
      <c r="C190" s="34">
        <v>10</v>
      </c>
      <c r="D190" s="34">
        <v>5</v>
      </c>
      <c r="E190" s="35">
        <v>40</v>
      </c>
      <c r="F190" s="33">
        <v>25</v>
      </c>
      <c r="G190" s="34">
        <v>13</v>
      </c>
      <c r="H190" s="34">
        <v>12</v>
      </c>
      <c r="I190" s="35">
        <v>75</v>
      </c>
      <c r="J190" s="33">
        <v>13</v>
      </c>
      <c r="K190" s="34">
        <v>5</v>
      </c>
      <c r="L190" s="34">
        <v>8</v>
      </c>
    </row>
    <row r="191" spans="1:13" s="97" customFormat="1" ht="15.75" customHeight="1">
      <c r="A191" s="32">
        <v>6</v>
      </c>
      <c r="B191" s="33">
        <v>14</v>
      </c>
      <c r="C191" s="34">
        <v>6</v>
      </c>
      <c r="D191" s="34">
        <v>8</v>
      </c>
      <c r="E191" s="35">
        <v>41</v>
      </c>
      <c r="F191" s="33">
        <v>19</v>
      </c>
      <c r="G191" s="34">
        <v>11</v>
      </c>
      <c r="H191" s="34">
        <v>8</v>
      </c>
      <c r="I191" s="35">
        <v>76</v>
      </c>
      <c r="J191" s="33">
        <v>18</v>
      </c>
      <c r="K191" s="34">
        <v>7</v>
      </c>
      <c r="L191" s="34">
        <v>11</v>
      </c>
    </row>
    <row r="192" spans="1:13" s="97" customFormat="1" ht="15.75" customHeight="1">
      <c r="A192" s="32">
        <v>7</v>
      </c>
      <c r="B192" s="33">
        <v>18</v>
      </c>
      <c r="C192" s="34">
        <v>11</v>
      </c>
      <c r="D192" s="34">
        <v>7</v>
      </c>
      <c r="E192" s="35">
        <v>42</v>
      </c>
      <c r="F192" s="33">
        <v>13</v>
      </c>
      <c r="G192" s="34">
        <v>3</v>
      </c>
      <c r="H192" s="34">
        <v>10</v>
      </c>
      <c r="I192" s="35">
        <v>77</v>
      </c>
      <c r="J192" s="33">
        <v>13</v>
      </c>
      <c r="K192" s="34">
        <v>8</v>
      </c>
      <c r="L192" s="34">
        <v>5</v>
      </c>
    </row>
    <row r="193" spans="1:12" s="97" customFormat="1" ht="15.75" customHeight="1">
      <c r="A193" s="32">
        <v>8</v>
      </c>
      <c r="B193" s="33">
        <v>11</v>
      </c>
      <c r="C193" s="34">
        <v>6</v>
      </c>
      <c r="D193" s="34">
        <v>5</v>
      </c>
      <c r="E193" s="35">
        <v>43</v>
      </c>
      <c r="F193" s="33">
        <v>22</v>
      </c>
      <c r="G193" s="34">
        <v>9</v>
      </c>
      <c r="H193" s="34">
        <v>13</v>
      </c>
      <c r="I193" s="35">
        <v>78</v>
      </c>
      <c r="J193" s="33">
        <v>8</v>
      </c>
      <c r="K193" s="34">
        <v>3</v>
      </c>
      <c r="L193" s="34">
        <v>5</v>
      </c>
    </row>
    <row r="194" spans="1:12" s="97" customFormat="1" ht="18" customHeight="1">
      <c r="A194" s="40">
        <v>9</v>
      </c>
      <c r="B194" s="44">
        <v>15</v>
      </c>
      <c r="C194" s="42">
        <v>10</v>
      </c>
      <c r="D194" s="42">
        <v>5</v>
      </c>
      <c r="E194" s="43">
        <v>44</v>
      </c>
      <c r="F194" s="44">
        <v>23</v>
      </c>
      <c r="G194" s="42">
        <v>14</v>
      </c>
      <c r="H194" s="42">
        <v>9</v>
      </c>
      <c r="I194" s="43">
        <v>79</v>
      </c>
      <c r="J194" s="44">
        <v>11</v>
      </c>
      <c r="K194" s="42">
        <v>7</v>
      </c>
      <c r="L194" s="42">
        <v>4</v>
      </c>
    </row>
    <row r="195" spans="1:12" s="31" customFormat="1" ht="25.5" customHeight="1">
      <c r="A195" s="23" t="s">
        <v>23</v>
      </c>
      <c r="B195" s="24">
        <v>47</v>
      </c>
      <c r="C195" s="24">
        <v>22</v>
      </c>
      <c r="D195" s="24">
        <v>25</v>
      </c>
      <c r="E195" s="25" t="s">
        <v>24</v>
      </c>
      <c r="F195" s="24">
        <v>98</v>
      </c>
      <c r="G195" s="24">
        <v>50</v>
      </c>
      <c r="H195" s="24">
        <v>48</v>
      </c>
      <c r="I195" s="25" t="s">
        <v>25</v>
      </c>
      <c r="J195" s="24">
        <v>57</v>
      </c>
      <c r="K195" s="24">
        <v>25</v>
      </c>
      <c r="L195" s="24">
        <v>32</v>
      </c>
    </row>
    <row r="196" spans="1:12" s="97" customFormat="1" ht="15.75" customHeight="1">
      <c r="A196" s="32">
        <v>10</v>
      </c>
      <c r="B196" s="33">
        <v>12</v>
      </c>
      <c r="C196" s="34">
        <v>4</v>
      </c>
      <c r="D196" s="34">
        <v>8</v>
      </c>
      <c r="E196" s="35">
        <v>45</v>
      </c>
      <c r="F196" s="33">
        <v>21</v>
      </c>
      <c r="G196" s="34">
        <v>7</v>
      </c>
      <c r="H196" s="34">
        <v>14</v>
      </c>
      <c r="I196" s="35">
        <v>80</v>
      </c>
      <c r="J196" s="33">
        <v>14</v>
      </c>
      <c r="K196" s="34">
        <v>6</v>
      </c>
      <c r="L196" s="34">
        <v>8</v>
      </c>
    </row>
    <row r="197" spans="1:12" s="97" customFormat="1" ht="15.75" customHeight="1">
      <c r="A197" s="32">
        <v>11</v>
      </c>
      <c r="B197" s="33">
        <v>7</v>
      </c>
      <c r="C197" s="34">
        <v>3</v>
      </c>
      <c r="D197" s="34">
        <v>4</v>
      </c>
      <c r="E197" s="35">
        <v>46</v>
      </c>
      <c r="F197" s="33">
        <v>18</v>
      </c>
      <c r="G197" s="34">
        <v>8</v>
      </c>
      <c r="H197" s="34">
        <v>10</v>
      </c>
      <c r="I197" s="35">
        <v>81</v>
      </c>
      <c r="J197" s="33">
        <v>13</v>
      </c>
      <c r="K197" s="34">
        <v>4</v>
      </c>
      <c r="L197" s="34">
        <v>9</v>
      </c>
    </row>
    <row r="198" spans="1:12" s="97" customFormat="1" ht="15.75" customHeight="1">
      <c r="A198" s="32">
        <v>12</v>
      </c>
      <c r="B198" s="33">
        <v>9</v>
      </c>
      <c r="C198" s="34">
        <v>5</v>
      </c>
      <c r="D198" s="34">
        <v>4</v>
      </c>
      <c r="E198" s="35">
        <v>47</v>
      </c>
      <c r="F198" s="33">
        <v>22</v>
      </c>
      <c r="G198" s="34">
        <v>13</v>
      </c>
      <c r="H198" s="34">
        <v>9</v>
      </c>
      <c r="I198" s="35">
        <v>82</v>
      </c>
      <c r="J198" s="33">
        <v>9</v>
      </c>
      <c r="K198" s="34">
        <v>3</v>
      </c>
      <c r="L198" s="34">
        <v>6</v>
      </c>
    </row>
    <row r="199" spans="1:12" s="97" customFormat="1" ht="15.75" customHeight="1">
      <c r="A199" s="32">
        <v>13</v>
      </c>
      <c r="B199" s="33">
        <v>10</v>
      </c>
      <c r="C199" s="34">
        <v>7</v>
      </c>
      <c r="D199" s="34">
        <v>3</v>
      </c>
      <c r="E199" s="35">
        <v>48</v>
      </c>
      <c r="F199" s="33">
        <v>22</v>
      </c>
      <c r="G199" s="34">
        <v>13</v>
      </c>
      <c r="H199" s="34">
        <v>9</v>
      </c>
      <c r="I199" s="35">
        <v>83</v>
      </c>
      <c r="J199" s="33">
        <v>13</v>
      </c>
      <c r="K199" s="34">
        <v>8</v>
      </c>
      <c r="L199" s="34">
        <v>5</v>
      </c>
    </row>
    <row r="200" spans="1:12" s="97" customFormat="1" ht="18" customHeight="1">
      <c r="A200" s="40">
        <v>14</v>
      </c>
      <c r="B200" s="44">
        <v>9</v>
      </c>
      <c r="C200" s="42">
        <v>3</v>
      </c>
      <c r="D200" s="42">
        <v>6</v>
      </c>
      <c r="E200" s="43">
        <v>49</v>
      </c>
      <c r="F200" s="44">
        <v>15</v>
      </c>
      <c r="G200" s="42">
        <v>9</v>
      </c>
      <c r="H200" s="42">
        <v>6</v>
      </c>
      <c r="I200" s="43">
        <v>84</v>
      </c>
      <c r="J200" s="44">
        <v>8</v>
      </c>
      <c r="K200" s="42">
        <v>4</v>
      </c>
      <c r="L200" s="42">
        <v>4</v>
      </c>
    </row>
    <row r="201" spans="1:12" s="31" customFormat="1" ht="25.5" customHeight="1">
      <c r="A201" s="23" t="s">
        <v>26</v>
      </c>
      <c r="B201" s="24">
        <v>54</v>
      </c>
      <c r="C201" s="24">
        <v>27</v>
      </c>
      <c r="D201" s="24">
        <v>27</v>
      </c>
      <c r="E201" s="25" t="s">
        <v>27</v>
      </c>
      <c r="F201" s="24">
        <v>89</v>
      </c>
      <c r="G201" s="24">
        <v>50</v>
      </c>
      <c r="H201" s="24">
        <v>39</v>
      </c>
      <c r="I201" s="25" t="s">
        <v>28</v>
      </c>
      <c r="J201" s="24">
        <v>27</v>
      </c>
      <c r="K201" s="24">
        <v>5</v>
      </c>
      <c r="L201" s="24">
        <v>22</v>
      </c>
    </row>
    <row r="202" spans="1:12" s="97" customFormat="1" ht="15.75" customHeight="1">
      <c r="A202" s="32">
        <v>15</v>
      </c>
      <c r="B202" s="33">
        <v>6</v>
      </c>
      <c r="C202" s="34">
        <v>5</v>
      </c>
      <c r="D202" s="34">
        <v>1</v>
      </c>
      <c r="E202" s="35">
        <v>50</v>
      </c>
      <c r="F202" s="33">
        <v>25</v>
      </c>
      <c r="G202" s="34">
        <v>13</v>
      </c>
      <c r="H202" s="34">
        <v>12</v>
      </c>
      <c r="I202" s="35">
        <v>85</v>
      </c>
      <c r="J202" s="33">
        <v>10</v>
      </c>
      <c r="K202" s="34">
        <v>2</v>
      </c>
      <c r="L202" s="34">
        <v>8</v>
      </c>
    </row>
    <row r="203" spans="1:12" s="97" customFormat="1" ht="15.75" customHeight="1">
      <c r="A203" s="32">
        <v>16</v>
      </c>
      <c r="B203" s="33">
        <v>8</v>
      </c>
      <c r="C203" s="34">
        <v>6</v>
      </c>
      <c r="D203" s="34">
        <v>2</v>
      </c>
      <c r="E203" s="35">
        <v>51</v>
      </c>
      <c r="F203" s="33">
        <v>15</v>
      </c>
      <c r="G203" s="34">
        <v>10</v>
      </c>
      <c r="H203" s="34">
        <v>5</v>
      </c>
      <c r="I203" s="35">
        <v>86</v>
      </c>
      <c r="J203" s="33">
        <v>7</v>
      </c>
      <c r="K203" s="34">
        <v>3</v>
      </c>
      <c r="L203" s="34">
        <v>4</v>
      </c>
    </row>
    <row r="204" spans="1:12" s="97" customFormat="1" ht="15.75" customHeight="1">
      <c r="A204" s="32">
        <v>17</v>
      </c>
      <c r="B204" s="33">
        <v>13</v>
      </c>
      <c r="C204" s="34">
        <v>7</v>
      </c>
      <c r="D204" s="34">
        <v>6</v>
      </c>
      <c r="E204" s="35">
        <v>52</v>
      </c>
      <c r="F204" s="33">
        <v>20</v>
      </c>
      <c r="G204" s="34">
        <v>13</v>
      </c>
      <c r="H204" s="34">
        <v>7</v>
      </c>
      <c r="I204" s="35">
        <v>87</v>
      </c>
      <c r="J204" s="33">
        <v>2</v>
      </c>
      <c r="K204" s="34">
        <v>0</v>
      </c>
      <c r="L204" s="34">
        <v>2</v>
      </c>
    </row>
    <row r="205" spans="1:12" s="97" customFormat="1" ht="15.75" customHeight="1">
      <c r="A205" s="32">
        <v>18</v>
      </c>
      <c r="B205" s="33">
        <v>11</v>
      </c>
      <c r="C205" s="34">
        <v>5</v>
      </c>
      <c r="D205" s="34">
        <v>6</v>
      </c>
      <c r="E205" s="35">
        <v>53</v>
      </c>
      <c r="F205" s="33">
        <v>17</v>
      </c>
      <c r="G205" s="34">
        <v>7</v>
      </c>
      <c r="H205" s="34">
        <v>10</v>
      </c>
      <c r="I205" s="35">
        <v>88</v>
      </c>
      <c r="J205" s="33">
        <v>4</v>
      </c>
      <c r="K205" s="34">
        <v>0</v>
      </c>
      <c r="L205" s="34">
        <v>4</v>
      </c>
    </row>
    <row r="206" spans="1:12" s="97" customFormat="1" ht="18" customHeight="1">
      <c r="A206" s="40">
        <v>19</v>
      </c>
      <c r="B206" s="44">
        <v>16</v>
      </c>
      <c r="C206" s="42">
        <v>4</v>
      </c>
      <c r="D206" s="42">
        <v>12</v>
      </c>
      <c r="E206" s="43">
        <v>54</v>
      </c>
      <c r="F206" s="44">
        <v>12</v>
      </c>
      <c r="G206" s="42">
        <v>7</v>
      </c>
      <c r="H206" s="42">
        <v>5</v>
      </c>
      <c r="I206" s="43">
        <v>89</v>
      </c>
      <c r="J206" s="44">
        <v>4</v>
      </c>
      <c r="K206" s="42">
        <v>0</v>
      </c>
      <c r="L206" s="42">
        <v>4</v>
      </c>
    </row>
    <row r="207" spans="1:12" s="31" customFormat="1" ht="25.5" customHeight="1">
      <c r="A207" s="23" t="s">
        <v>29</v>
      </c>
      <c r="B207" s="24">
        <v>77</v>
      </c>
      <c r="C207" s="24">
        <v>33</v>
      </c>
      <c r="D207" s="24">
        <v>44</v>
      </c>
      <c r="E207" s="25" t="s">
        <v>30</v>
      </c>
      <c r="F207" s="24">
        <v>60</v>
      </c>
      <c r="G207" s="24">
        <v>38</v>
      </c>
      <c r="H207" s="24">
        <v>22</v>
      </c>
      <c r="I207" s="25" t="s">
        <v>31</v>
      </c>
      <c r="J207" s="24">
        <v>19</v>
      </c>
      <c r="K207" s="24">
        <v>6</v>
      </c>
      <c r="L207" s="24">
        <v>13</v>
      </c>
    </row>
    <row r="208" spans="1:12" s="97" customFormat="1" ht="15.75" customHeight="1">
      <c r="A208" s="32">
        <v>20</v>
      </c>
      <c r="B208" s="33">
        <v>16</v>
      </c>
      <c r="C208" s="34">
        <v>7</v>
      </c>
      <c r="D208" s="34">
        <v>9</v>
      </c>
      <c r="E208" s="35">
        <v>55</v>
      </c>
      <c r="F208" s="33">
        <v>17</v>
      </c>
      <c r="G208" s="34">
        <v>10</v>
      </c>
      <c r="H208" s="34">
        <v>7</v>
      </c>
      <c r="I208" s="35">
        <v>90</v>
      </c>
      <c r="J208" s="33">
        <v>8</v>
      </c>
      <c r="K208" s="34">
        <v>4</v>
      </c>
      <c r="L208" s="34">
        <v>4</v>
      </c>
    </row>
    <row r="209" spans="1:12" s="97" customFormat="1" ht="15.75" customHeight="1">
      <c r="A209" s="32">
        <v>21</v>
      </c>
      <c r="B209" s="33">
        <v>18</v>
      </c>
      <c r="C209" s="34">
        <v>6</v>
      </c>
      <c r="D209" s="34">
        <v>12</v>
      </c>
      <c r="E209" s="35">
        <v>56</v>
      </c>
      <c r="F209" s="33">
        <v>14</v>
      </c>
      <c r="G209" s="34">
        <v>7</v>
      </c>
      <c r="H209" s="34">
        <v>7</v>
      </c>
      <c r="I209" s="35">
        <v>91</v>
      </c>
      <c r="J209" s="33">
        <v>4</v>
      </c>
      <c r="K209" s="34">
        <v>1</v>
      </c>
      <c r="L209" s="34">
        <v>3</v>
      </c>
    </row>
    <row r="210" spans="1:12" s="97" customFormat="1" ht="15.75" customHeight="1">
      <c r="A210" s="32">
        <v>22</v>
      </c>
      <c r="B210" s="33">
        <v>18</v>
      </c>
      <c r="C210" s="34">
        <v>8</v>
      </c>
      <c r="D210" s="34">
        <v>10</v>
      </c>
      <c r="E210" s="35">
        <v>57</v>
      </c>
      <c r="F210" s="33">
        <v>11</v>
      </c>
      <c r="G210" s="34">
        <v>6</v>
      </c>
      <c r="H210" s="34">
        <v>5</v>
      </c>
      <c r="I210" s="35">
        <v>92</v>
      </c>
      <c r="J210" s="33">
        <v>4</v>
      </c>
      <c r="K210" s="34">
        <v>0</v>
      </c>
      <c r="L210" s="34">
        <v>4</v>
      </c>
    </row>
    <row r="211" spans="1:12" s="97" customFormat="1" ht="15.75" customHeight="1">
      <c r="A211" s="32">
        <v>23</v>
      </c>
      <c r="B211" s="33">
        <v>14</v>
      </c>
      <c r="C211" s="34">
        <v>9</v>
      </c>
      <c r="D211" s="34">
        <v>5</v>
      </c>
      <c r="E211" s="35">
        <v>58</v>
      </c>
      <c r="F211" s="33">
        <v>6</v>
      </c>
      <c r="G211" s="34">
        <v>5</v>
      </c>
      <c r="H211" s="34">
        <v>1</v>
      </c>
      <c r="I211" s="35">
        <v>93</v>
      </c>
      <c r="J211" s="33">
        <v>1</v>
      </c>
      <c r="K211" s="34">
        <v>1</v>
      </c>
      <c r="L211" s="34">
        <v>0</v>
      </c>
    </row>
    <row r="212" spans="1:12" s="97" customFormat="1" ht="18" customHeight="1">
      <c r="A212" s="40">
        <v>24</v>
      </c>
      <c r="B212" s="44">
        <v>11</v>
      </c>
      <c r="C212" s="42">
        <v>3</v>
      </c>
      <c r="D212" s="42">
        <v>8</v>
      </c>
      <c r="E212" s="43">
        <v>59</v>
      </c>
      <c r="F212" s="44">
        <v>12</v>
      </c>
      <c r="G212" s="42">
        <v>10</v>
      </c>
      <c r="H212" s="42">
        <v>2</v>
      </c>
      <c r="I212" s="43">
        <v>94</v>
      </c>
      <c r="J212" s="44">
        <v>2</v>
      </c>
      <c r="K212" s="42">
        <v>0</v>
      </c>
      <c r="L212" s="42">
        <v>2</v>
      </c>
    </row>
    <row r="213" spans="1:12" s="31" customFormat="1" ht="25.5" customHeight="1">
      <c r="A213" s="23" t="s">
        <v>32</v>
      </c>
      <c r="B213" s="24">
        <v>63</v>
      </c>
      <c r="C213" s="24">
        <v>32</v>
      </c>
      <c r="D213" s="24">
        <v>31</v>
      </c>
      <c r="E213" s="25" t="s">
        <v>33</v>
      </c>
      <c r="F213" s="24">
        <v>49</v>
      </c>
      <c r="G213" s="24">
        <v>26</v>
      </c>
      <c r="H213" s="24">
        <v>23</v>
      </c>
      <c r="I213" s="64" t="s">
        <v>34</v>
      </c>
      <c r="J213" s="24">
        <v>9</v>
      </c>
      <c r="K213" s="24">
        <v>2</v>
      </c>
      <c r="L213" s="24">
        <v>7</v>
      </c>
    </row>
    <row r="214" spans="1:12" s="97" customFormat="1" ht="15.75" customHeight="1">
      <c r="A214" s="32">
        <v>25</v>
      </c>
      <c r="B214" s="33">
        <v>18</v>
      </c>
      <c r="C214" s="34">
        <v>10</v>
      </c>
      <c r="D214" s="34">
        <v>8</v>
      </c>
      <c r="E214" s="35">
        <v>60</v>
      </c>
      <c r="F214" s="33">
        <v>14</v>
      </c>
      <c r="G214" s="34">
        <v>7</v>
      </c>
      <c r="H214" s="34">
        <v>7</v>
      </c>
      <c r="I214" s="35">
        <v>95</v>
      </c>
      <c r="J214" s="33">
        <v>2</v>
      </c>
      <c r="K214" s="34">
        <v>1</v>
      </c>
      <c r="L214" s="34">
        <v>1</v>
      </c>
    </row>
    <row r="215" spans="1:12" s="97" customFormat="1" ht="15.75" customHeight="1">
      <c r="A215" s="32">
        <v>26</v>
      </c>
      <c r="B215" s="33">
        <v>11</v>
      </c>
      <c r="C215" s="34">
        <v>7</v>
      </c>
      <c r="D215" s="34">
        <v>4</v>
      </c>
      <c r="E215" s="35">
        <v>61</v>
      </c>
      <c r="F215" s="33">
        <v>4</v>
      </c>
      <c r="G215" s="34">
        <v>3</v>
      </c>
      <c r="H215" s="34">
        <v>1</v>
      </c>
      <c r="I215" s="35">
        <v>96</v>
      </c>
      <c r="J215" s="33">
        <v>3</v>
      </c>
      <c r="K215" s="34">
        <v>1</v>
      </c>
      <c r="L215" s="34">
        <v>2</v>
      </c>
    </row>
    <row r="216" spans="1:12" s="97" customFormat="1" ht="15.75" customHeight="1">
      <c r="A216" s="32">
        <v>27</v>
      </c>
      <c r="B216" s="33">
        <v>11</v>
      </c>
      <c r="C216" s="34">
        <v>5</v>
      </c>
      <c r="D216" s="34">
        <v>6</v>
      </c>
      <c r="E216" s="35">
        <v>62</v>
      </c>
      <c r="F216" s="33">
        <v>12</v>
      </c>
      <c r="G216" s="34">
        <v>6</v>
      </c>
      <c r="H216" s="34">
        <v>6</v>
      </c>
      <c r="I216" s="35">
        <v>97</v>
      </c>
      <c r="J216" s="33">
        <v>1</v>
      </c>
      <c r="K216" s="34">
        <v>0</v>
      </c>
      <c r="L216" s="34">
        <v>1</v>
      </c>
    </row>
    <row r="217" spans="1:12" s="97" customFormat="1" ht="15.75" customHeight="1">
      <c r="A217" s="32">
        <v>28</v>
      </c>
      <c r="B217" s="33">
        <v>10</v>
      </c>
      <c r="C217" s="34">
        <v>6</v>
      </c>
      <c r="D217" s="34">
        <v>4</v>
      </c>
      <c r="E217" s="35">
        <v>63</v>
      </c>
      <c r="F217" s="33">
        <v>6</v>
      </c>
      <c r="G217" s="34">
        <v>1</v>
      </c>
      <c r="H217" s="34">
        <v>5</v>
      </c>
      <c r="I217" s="35">
        <v>98</v>
      </c>
      <c r="J217" s="33">
        <v>1</v>
      </c>
      <c r="K217" s="34">
        <v>0</v>
      </c>
      <c r="L217" s="34">
        <v>1</v>
      </c>
    </row>
    <row r="218" spans="1:12" s="97" customFormat="1" ht="18" customHeight="1">
      <c r="A218" s="40">
        <v>29</v>
      </c>
      <c r="B218" s="44">
        <v>13</v>
      </c>
      <c r="C218" s="42">
        <v>4</v>
      </c>
      <c r="D218" s="42">
        <v>9</v>
      </c>
      <c r="E218" s="43">
        <v>64</v>
      </c>
      <c r="F218" s="44">
        <v>13</v>
      </c>
      <c r="G218" s="42">
        <v>9</v>
      </c>
      <c r="H218" s="42">
        <v>4</v>
      </c>
      <c r="I218" s="35">
        <v>99</v>
      </c>
      <c r="J218" s="33">
        <v>1</v>
      </c>
      <c r="K218" s="34">
        <v>0</v>
      </c>
      <c r="L218" s="34">
        <v>1</v>
      </c>
    </row>
    <row r="219" spans="1:12" s="31" customFormat="1" ht="25.5" customHeight="1">
      <c r="A219" s="23" t="s">
        <v>35</v>
      </c>
      <c r="B219" s="24">
        <v>104</v>
      </c>
      <c r="C219" s="24">
        <v>61</v>
      </c>
      <c r="D219" s="24">
        <v>43</v>
      </c>
      <c r="E219" s="25" t="s">
        <v>36</v>
      </c>
      <c r="F219" s="24">
        <v>67</v>
      </c>
      <c r="G219" s="24">
        <v>29</v>
      </c>
      <c r="H219" s="24">
        <v>38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16</v>
      </c>
      <c r="C220" s="34">
        <v>10</v>
      </c>
      <c r="D220" s="34">
        <v>6</v>
      </c>
      <c r="E220" s="35">
        <v>65</v>
      </c>
      <c r="F220" s="33">
        <v>18</v>
      </c>
      <c r="G220" s="34">
        <v>5</v>
      </c>
      <c r="H220" s="34">
        <v>13</v>
      </c>
      <c r="I220" s="35">
        <v>101</v>
      </c>
      <c r="J220" s="33">
        <v>1</v>
      </c>
      <c r="K220" s="34">
        <v>0</v>
      </c>
      <c r="L220" s="34">
        <v>1</v>
      </c>
    </row>
    <row r="221" spans="1:12" s="97" customFormat="1" ht="15.75" customHeight="1">
      <c r="A221" s="32">
        <v>31</v>
      </c>
      <c r="B221" s="33">
        <v>18</v>
      </c>
      <c r="C221" s="34">
        <v>10</v>
      </c>
      <c r="D221" s="34">
        <v>8</v>
      </c>
      <c r="E221" s="35">
        <v>66</v>
      </c>
      <c r="F221" s="33">
        <v>8</v>
      </c>
      <c r="G221" s="34">
        <v>5</v>
      </c>
      <c r="H221" s="34">
        <v>3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20</v>
      </c>
      <c r="C222" s="34">
        <v>10</v>
      </c>
      <c r="D222" s="34">
        <v>10</v>
      </c>
      <c r="E222" s="35">
        <v>67</v>
      </c>
      <c r="F222" s="33">
        <v>14</v>
      </c>
      <c r="G222" s="34">
        <v>5</v>
      </c>
      <c r="H222" s="34">
        <v>9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30</v>
      </c>
      <c r="C223" s="34">
        <v>19</v>
      </c>
      <c r="D223" s="34">
        <v>11</v>
      </c>
      <c r="E223" s="35">
        <v>68</v>
      </c>
      <c r="F223" s="33">
        <v>11</v>
      </c>
      <c r="G223" s="34">
        <v>8</v>
      </c>
      <c r="H223" s="34">
        <v>3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20</v>
      </c>
      <c r="C224" s="34">
        <v>12</v>
      </c>
      <c r="D224" s="34">
        <v>8</v>
      </c>
      <c r="E224" s="35">
        <v>69</v>
      </c>
      <c r="F224" s="33">
        <v>16</v>
      </c>
      <c r="G224" s="34">
        <v>6</v>
      </c>
      <c r="H224" s="34">
        <v>10</v>
      </c>
      <c r="I224" s="75" t="s">
        <v>8</v>
      </c>
      <c r="J224" s="69">
        <v>1309</v>
      </c>
      <c r="K224" s="69">
        <v>659</v>
      </c>
      <c r="L224" s="69">
        <v>650</v>
      </c>
    </row>
    <row r="225" spans="1:13" s="106" customFormat="1" ht="24" customHeight="1" thickTop="1" thickBot="1">
      <c r="A225" s="81" t="s">
        <v>38</v>
      </c>
      <c r="B225" s="82">
        <v>190</v>
      </c>
      <c r="C225" s="83">
        <v>104</v>
      </c>
      <c r="D225" s="83">
        <v>86</v>
      </c>
      <c r="E225" s="84" t="s">
        <v>39</v>
      </c>
      <c r="F225" s="83">
        <v>817</v>
      </c>
      <c r="G225" s="83">
        <v>429</v>
      </c>
      <c r="H225" s="83">
        <v>388</v>
      </c>
      <c r="I225" s="85" t="s">
        <v>40</v>
      </c>
      <c r="J225" s="83">
        <v>302</v>
      </c>
      <c r="K225" s="83">
        <v>126</v>
      </c>
      <c r="L225" s="83">
        <v>176</v>
      </c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193</v>
      </c>
      <c r="L226" s="9"/>
      <c r="M226" s="97" t="s">
        <v>345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26</v>
      </c>
      <c r="C228" s="24">
        <v>12</v>
      </c>
      <c r="D228" s="24">
        <v>14</v>
      </c>
      <c r="E228" s="25" t="s">
        <v>10</v>
      </c>
      <c r="F228" s="24">
        <v>27</v>
      </c>
      <c r="G228" s="24">
        <v>11</v>
      </c>
      <c r="H228" s="24">
        <v>16</v>
      </c>
      <c r="I228" s="25" t="s">
        <v>11</v>
      </c>
      <c r="J228" s="24">
        <v>31</v>
      </c>
      <c r="K228" s="24">
        <v>13</v>
      </c>
      <c r="L228" s="24">
        <v>18</v>
      </c>
    </row>
    <row r="229" spans="1:13" s="97" customFormat="1" ht="15.75" customHeight="1">
      <c r="A229" s="32">
        <v>0</v>
      </c>
      <c r="B229" s="33">
        <v>2</v>
      </c>
      <c r="C229" s="34">
        <v>1</v>
      </c>
      <c r="D229" s="34">
        <v>1</v>
      </c>
      <c r="E229" s="35">
        <v>35</v>
      </c>
      <c r="F229" s="33">
        <v>6</v>
      </c>
      <c r="G229" s="34">
        <v>2</v>
      </c>
      <c r="H229" s="34">
        <v>4</v>
      </c>
      <c r="I229" s="35">
        <v>70</v>
      </c>
      <c r="J229" s="33">
        <v>10</v>
      </c>
      <c r="K229" s="34">
        <v>4</v>
      </c>
      <c r="L229" s="34">
        <v>6</v>
      </c>
    </row>
    <row r="230" spans="1:13" s="97" customFormat="1" ht="15.75" customHeight="1">
      <c r="A230" s="32">
        <v>1</v>
      </c>
      <c r="B230" s="33">
        <v>11</v>
      </c>
      <c r="C230" s="34">
        <v>6</v>
      </c>
      <c r="D230" s="34">
        <v>5</v>
      </c>
      <c r="E230" s="35">
        <v>36</v>
      </c>
      <c r="F230" s="33">
        <v>5</v>
      </c>
      <c r="G230" s="34">
        <v>2</v>
      </c>
      <c r="H230" s="34">
        <v>3</v>
      </c>
      <c r="I230" s="35">
        <v>71</v>
      </c>
      <c r="J230" s="33">
        <v>4</v>
      </c>
      <c r="K230" s="34">
        <v>3</v>
      </c>
      <c r="L230" s="34">
        <v>1</v>
      </c>
    </row>
    <row r="231" spans="1:13" s="97" customFormat="1" ht="15.75" customHeight="1">
      <c r="A231" s="32">
        <v>2</v>
      </c>
      <c r="B231" s="33">
        <v>4</v>
      </c>
      <c r="C231" s="34">
        <v>2</v>
      </c>
      <c r="D231" s="34">
        <v>2</v>
      </c>
      <c r="E231" s="35">
        <v>37</v>
      </c>
      <c r="F231" s="33">
        <v>7</v>
      </c>
      <c r="G231" s="34">
        <v>1</v>
      </c>
      <c r="H231" s="34">
        <v>6</v>
      </c>
      <c r="I231" s="35">
        <v>72</v>
      </c>
      <c r="J231" s="33">
        <v>3</v>
      </c>
      <c r="K231" s="34">
        <v>2</v>
      </c>
      <c r="L231" s="34">
        <v>1</v>
      </c>
    </row>
    <row r="232" spans="1:13" s="97" customFormat="1" ht="15.75" customHeight="1">
      <c r="A232" s="32">
        <v>3</v>
      </c>
      <c r="B232" s="33">
        <v>1</v>
      </c>
      <c r="C232" s="34">
        <v>0</v>
      </c>
      <c r="D232" s="34">
        <v>1</v>
      </c>
      <c r="E232" s="35">
        <v>38</v>
      </c>
      <c r="F232" s="33">
        <v>3</v>
      </c>
      <c r="G232" s="34">
        <v>3</v>
      </c>
      <c r="H232" s="34">
        <v>0</v>
      </c>
      <c r="I232" s="35">
        <v>73</v>
      </c>
      <c r="J232" s="33">
        <v>7</v>
      </c>
      <c r="K232" s="34">
        <v>2</v>
      </c>
      <c r="L232" s="34">
        <v>5</v>
      </c>
    </row>
    <row r="233" spans="1:13" s="97" customFormat="1" ht="18" customHeight="1">
      <c r="A233" s="40">
        <v>4</v>
      </c>
      <c r="B233" s="41">
        <v>8</v>
      </c>
      <c r="C233" s="42">
        <v>3</v>
      </c>
      <c r="D233" s="42">
        <v>5</v>
      </c>
      <c r="E233" s="43">
        <v>39</v>
      </c>
      <c r="F233" s="44">
        <v>6</v>
      </c>
      <c r="G233" s="42">
        <v>3</v>
      </c>
      <c r="H233" s="42">
        <v>3</v>
      </c>
      <c r="I233" s="43">
        <v>74</v>
      </c>
      <c r="J233" s="44">
        <v>7</v>
      </c>
      <c r="K233" s="42">
        <v>2</v>
      </c>
      <c r="L233" s="42">
        <v>5</v>
      </c>
    </row>
    <row r="234" spans="1:13" s="31" customFormat="1" ht="25.5" customHeight="1">
      <c r="A234" s="23" t="s">
        <v>13</v>
      </c>
      <c r="B234" s="24">
        <v>23</v>
      </c>
      <c r="C234" s="24">
        <v>14</v>
      </c>
      <c r="D234" s="24">
        <v>9</v>
      </c>
      <c r="E234" s="25" t="s">
        <v>14</v>
      </c>
      <c r="F234" s="24">
        <v>43</v>
      </c>
      <c r="G234" s="24">
        <v>20</v>
      </c>
      <c r="H234" s="24">
        <v>23</v>
      </c>
      <c r="I234" s="25" t="s">
        <v>15</v>
      </c>
      <c r="J234" s="24">
        <v>28</v>
      </c>
      <c r="K234" s="24">
        <v>12</v>
      </c>
      <c r="L234" s="24">
        <v>16</v>
      </c>
    </row>
    <row r="235" spans="1:13" s="97" customFormat="1" ht="15.75" customHeight="1">
      <c r="A235" s="32">
        <v>5</v>
      </c>
      <c r="B235" s="33">
        <v>3</v>
      </c>
      <c r="C235" s="34">
        <v>2</v>
      </c>
      <c r="D235" s="34">
        <v>1</v>
      </c>
      <c r="E235" s="35">
        <v>40</v>
      </c>
      <c r="F235" s="33">
        <v>13</v>
      </c>
      <c r="G235" s="34">
        <v>3</v>
      </c>
      <c r="H235" s="34">
        <v>10</v>
      </c>
      <c r="I235" s="35">
        <v>75</v>
      </c>
      <c r="J235" s="33">
        <v>9</v>
      </c>
      <c r="K235" s="34">
        <v>4</v>
      </c>
      <c r="L235" s="34">
        <v>5</v>
      </c>
    </row>
    <row r="236" spans="1:13" s="97" customFormat="1" ht="15.75" customHeight="1">
      <c r="A236" s="32">
        <v>6</v>
      </c>
      <c r="B236" s="33">
        <v>4</v>
      </c>
      <c r="C236" s="34">
        <v>3</v>
      </c>
      <c r="D236" s="34">
        <v>1</v>
      </c>
      <c r="E236" s="35">
        <v>41</v>
      </c>
      <c r="F236" s="33">
        <v>7</v>
      </c>
      <c r="G236" s="34">
        <v>2</v>
      </c>
      <c r="H236" s="34">
        <v>5</v>
      </c>
      <c r="I236" s="35">
        <v>76</v>
      </c>
      <c r="J236" s="33">
        <v>1</v>
      </c>
      <c r="K236" s="34">
        <v>0</v>
      </c>
      <c r="L236" s="34">
        <v>1</v>
      </c>
    </row>
    <row r="237" spans="1:13" s="97" customFormat="1" ht="15.75" customHeight="1">
      <c r="A237" s="32">
        <v>7</v>
      </c>
      <c r="B237" s="33">
        <v>6</v>
      </c>
      <c r="C237" s="34">
        <v>3</v>
      </c>
      <c r="D237" s="34">
        <v>3</v>
      </c>
      <c r="E237" s="35">
        <v>42</v>
      </c>
      <c r="F237" s="33">
        <v>9</v>
      </c>
      <c r="G237" s="34">
        <v>6</v>
      </c>
      <c r="H237" s="34">
        <v>3</v>
      </c>
      <c r="I237" s="35">
        <v>77</v>
      </c>
      <c r="J237" s="33">
        <v>8</v>
      </c>
      <c r="K237" s="34">
        <v>3</v>
      </c>
      <c r="L237" s="34">
        <v>5</v>
      </c>
    </row>
    <row r="238" spans="1:13" s="97" customFormat="1" ht="15.75" customHeight="1">
      <c r="A238" s="32">
        <v>8</v>
      </c>
      <c r="B238" s="33">
        <v>8</v>
      </c>
      <c r="C238" s="34">
        <v>4</v>
      </c>
      <c r="D238" s="34">
        <v>4</v>
      </c>
      <c r="E238" s="35">
        <v>43</v>
      </c>
      <c r="F238" s="33">
        <v>7</v>
      </c>
      <c r="G238" s="34">
        <v>5</v>
      </c>
      <c r="H238" s="34">
        <v>2</v>
      </c>
      <c r="I238" s="35">
        <v>78</v>
      </c>
      <c r="J238" s="33">
        <v>4</v>
      </c>
      <c r="K238" s="34">
        <v>3</v>
      </c>
      <c r="L238" s="34">
        <v>1</v>
      </c>
    </row>
    <row r="239" spans="1:13" s="97" customFormat="1" ht="18" customHeight="1">
      <c r="A239" s="40">
        <v>9</v>
      </c>
      <c r="B239" s="44">
        <v>2</v>
      </c>
      <c r="C239" s="42">
        <v>2</v>
      </c>
      <c r="D239" s="42">
        <v>0</v>
      </c>
      <c r="E239" s="43">
        <v>44</v>
      </c>
      <c r="F239" s="44">
        <v>7</v>
      </c>
      <c r="G239" s="42">
        <v>4</v>
      </c>
      <c r="H239" s="42">
        <v>3</v>
      </c>
      <c r="I239" s="43">
        <v>79</v>
      </c>
      <c r="J239" s="44">
        <v>6</v>
      </c>
      <c r="K239" s="42">
        <v>2</v>
      </c>
      <c r="L239" s="42">
        <v>4</v>
      </c>
    </row>
    <row r="240" spans="1:13" s="31" customFormat="1" ht="25.5" customHeight="1">
      <c r="A240" s="23" t="s">
        <v>23</v>
      </c>
      <c r="B240" s="24">
        <v>22</v>
      </c>
      <c r="C240" s="24">
        <v>11</v>
      </c>
      <c r="D240" s="24">
        <v>11</v>
      </c>
      <c r="E240" s="25" t="s">
        <v>24</v>
      </c>
      <c r="F240" s="24">
        <v>57</v>
      </c>
      <c r="G240" s="24">
        <v>33</v>
      </c>
      <c r="H240" s="24">
        <v>24</v>
      </c>
      <c r="I240" s="25" t="s">
        <v>25</v>
      </c>
      <c r="J240" s="24">
        <v>23</v>
      </c>
      <c r="K240" s="24">
        <v>12</v>
      </c>
      <c r="L240" s="24">
        <v>11</v>
      </c>
    </row>
    <row r="241" spans="1:12" s="97" customFormat="1" ht="15.75" customHeight="1">
      <c r="A241" s="32">
        <v>10</v>
      </c>
      <c r="B241" s="33">
        <v>7</v>
      </c>
      <c r="C241" s="34">
        <v>3</v>
      </c>
      <c r="D241" s="34">
        <v>4</v>
      </c>
      <c r="E241" s="35">
        <v>45</v>
      </c>
      <c r="F241" s="33">
        <v>11</v>
      </c>
      <c r="G241" s="34">
        <v>6</v>
      </c>
      <c r="H241" s="34">
        <v>5</v>
      </c>
      <c r="I241" s="35">
        <v>80</v>
      </c>
      <c r="J241" s="33">
        <v>8</v>
      </c>
      <c r="K241" s="34">
        <v>7</v>
      </c>
      <c r="L241" s="34">
        <v>1</v>
      </c>
    </row>
    <row r="242" spans="1:12" s="97" customFormat="1" ht="15.75" customHeight="1">
      <c r="A242" s="32">
        <v>11</v>
      </c>
      <c r="B242" s="33">
        <v>3</v>
      </c>
      <c r="C242" s="34">
        <v>1</v>
      </c>
      <c r="D242" s="34">
        <v>2</v>
      </c>
      <c r="E242" s="35">
        <v>46</v>
      </c>
      <c r="F242" s="33">
        <v>13</v>
      </c>
      <c r="G242" s="34">
        <v>8</v>
      </c>
      <c r="H242" s="34">
        <v>5</v>
      </c>
      <c r="I242" s="35">
        <v>81</v>
      </c>
      <c r="J242" s="33">
        <v>1</v>
      </c>
      <c r="K242" s="34">
        <v>0</v>
      </c>
      <c r="L242" s="34">
        <v>1</v>
      </c>
    </row>
    <row r="243" spans="1:12" s="97" customFormat="1" ht="15.75" customHeight="1">
      <c r="A243" s="32">
        <v>12</v>
      </c>
      <c r="B243" s="33">
        <v>2</v>
      </c>
      <c r="C243" s="34">
        <v>2</v>
      </c>
      <c r="D243" s="34">
        <v>0</v>
      </c>
      <c r="E243" s="35">
        <v>47</v>
      </c>
      <c r="F243" s="33">
        <v>14</v>
      </c>
      <c r="G243" s="34">
        <v>9</v>
      </c>
      <c r="H243" s="34">
        <v>5</v>
      </c>
      <c r="I243" s="35">
        <v>82</v>
      </c>
      <c r="J243" s="33">
        <v>5</v>
      </c>
      <c r="K243" s="34">
        <v>1</v>
      </c>
      <c r="L243" s="34">
        <v>4</v>
      </c>
    </row>
    <row r="244" spans="1:12" s="97" customFormat="1" ht="15.75" customHeight="1">
      <c r="A244" s="32">
        <v>13</v>
      </c>
      <c r="B244" s="33">
        <v>6</v>
      </c>
      <c r="C244" s="34">
        <v>3</v>
      </c>
      <c r="D244" s="34">
        <v>3</v>
      </c>
      <c r="E244" s="35">
        <v>48</v>
      </c>
      <c r="F244" s="33">
        <v>9</v>
      </c>
      <c r="G244" s="34">
        <v>4</v>
      </c>
      <c r="H244" s="34">
        <v>5</v>
      </c>
      <c r="I244" s="35">
        <v>83</v>
      </c>
      <c r="J244" s="33">
        <v>4</v>
      </c>
      <c r="K244" s="34">
        <v>3</v>
      </c>
      <c r="L244" s="34">
        <v>1</v>
      </c>
    </row>
    <row r="245" spans="1:12" s="97" customFormat="1" ht="18" customHeight="1">
      <c r="A245" s="40">
        <v>14</v>
      </c>
      <c r="B245" s="44">
        <v>4</v>
      </c>
      <c r="C245" s="42">
        <v>2</v>
      </c>
      <c r="D245" s="42">
        <v>2</v>
      </c>
      <c r="E245" s="43">
        <v>49</v>
      </c>
      <c r="F245" s="44">
        <v>10</v>
      </c>
      <c r="G245" s="42">
        <v>6</v>
      </c>
      <c r="H245" s="42">
        <v>4</v>
      </c>
      <c r="I245" s="43">
        <v>84</v>
      </c>
      <c r="J245" s="44">
        <v>5</v>
      </c>
      <c r="K245" s="42">
        <v>1</v>
      </c>
      <c r="L245" s="42">
        <v>4</v>
      </c>
    </row>
    <row r="246" spans="1:12" s="31" customFormat="1" ht="25.5" customHeight="1">
      <c r="A246" s="23" t="s">
        <v>26</v>
      </c>
      <c r="B246" s="24">
        <v>18</v>
      </c>
      <c r="C246" s="24">
        <v>9</v>
      </c>
      <c r="D246" s="24">
        <v>9</v>
      </c>
      <c r="E246" s="25" t="s">
        <v>27</v>
      </c>
      <c r="F246" s="24">
        <v>29</v>
      </c>
      <c r="G246" s="24">
        <v>15</v>
      </c>
      <c r="H246" s="24">
        <v>14</v>
      </c>
      <c r="I246" s="25" t="s">
        <v>28</v>
      </c>
      <c r="J246" s="24">
        <v>19</v>
      </c>
      <c r="K246" s="24">
        <v>5</v>
      </c>
      <c r="L246" s="24">
        <v>14</v>
      </c>
    </row>
    <row r="247" spans="1:12" s="97" customFormat="1" ht="15.75" customHeight="1">
      <c r="A247" s="32">
        <v>15</v>
      </c>
      <c r="B247" s="33">
        <v>6</v>
      </c>
      <c r="C247" s="34">
        <v>3</v>
      </c>
      <c r="D247" s="34">
        <v>3</v>
      </c>
      <c r="E247" s="35">
        <v>50</v>
      </c>
      <c r="F247" s="33">
        <v>7</v>
      </c>
      <c r="G247" s="34">
        <v>6</v>
      </c>
      <c r="H247" s="34">
        <v>1</v>
      </c>
      <c r="I247" s="35">
        <v>85</v>
      </c>
      <c r="J247" s="33">
        <v>6</v>
      </c>
      <c r="K247" s="34">
        <v>1</v>
      </c>
      <c r="L247" s="34">
        <v>5</v>
      </c>
    </row>
    <row r="248" spans="1:12" s="97" customFormat="1" ht="15.75" customHeight="1">
      <c r="A248" s="32">
        <v>16</v>
      </c>
      <c r="B248" s="33">
        <v>5</v>
      </c>
      <c r="C248" s="34">
        <v>5</v>
      </c>
      <c r="D248" s="34">
        <v>0</v>
      </c>
      <c r="E248" s="35">
        <v>51</v>
      </c>
      <c r="F248" s="33">
        <v>6</v>
      </c>
      <c r="G248" s="34">
        <v>2</v>
      </c>
      <c r="H248" s="34">
        <v>4</v>
      </c>
      <c r="I248" s="35">
        <v>86</v>
      </c>
      <c r="J248" s="33">
        <v>3</v>
      </c>
      <c r="K248" s="34">
        <v>1</v>
      </c>
      <c r="L248" s="34">
        <v>2</v>
      </c>
    </row>
    <row r="249" spans="1:12" s="97" customFormat="1" ht="15.75" customHeight="1">
      <c r="A249" s="32">
        <v>17</v>
      </c>
      <c r="B249" s="33">
        <v>2</v>
      </c>
      <c r="C249" s="34">
        <v>0</v>
      </c>
      <c r="D249" s="34">
        <v>2</v>
      </c>
      <c r="E249" s="35">
        <v>52</v>
      </c>
      <c r="F249" s="33">
        <v>4</v>
      </c>
      <c r="G249" s="34">
        <v>1</v>
      </c>
      <c r="H249" s="34">
        <v>3</v>
      </c>
      <c r="I249" s="35">
        <v>87</v>
      </c>
      <c r="J249" s="33">
        <v>5</v>
      </c>
      <c r="K249" s="34">
        <v>2</v>
      </c>
      <c r="L249" s="34">
        <v>3</v>
      </c>
    </row>
    <row r="250" spans="1:12" s="97" customFormat="1" ht="15.75" customHeight="1">
      <c r="A250" s="32">
        <v>18</v>
      </c>
      <c r="B250" s="33">
        <v>4</v>
      </c>
      <c r="C250" s="34">
        <v>0</v>
      </c>
      <c r="D250" s="34">
        <v>4</v>
      </c>
      <c r="E250" s="35">
        <v>53</v>
      </c>
      <c r="F250" s="33">
        <v>8</v>
      </c>
      <c r="G250" s="34">
        <v>4</v>
      </c>
      <c r="H250" s="34">
        <v>4</v>
      </c>
      <c r="I250" s="35">
        <v>88</v>
      </c>
      <c r="J250" s="33">
        <v>4</v>
      </c>
      <c r="K250" s="34">
        <v>1</v>
      </c>
      <c r="L250" s="34">
        <v>3</v>
      </c>
    </row>
    <row r="251" spans="1:12" s="97" customFormat="1" ht="18" customHeight="1">
      <c r="A251" s="40">
        <v>19</v>
      </c>
      <c r="B251" s="44">
        <v>1</v>
      </c>
      <c r="C251" s="42">
        <v>1</v>
      </c>
      <c r="D251" s="42">
        <v>0</v>
      </c>
      <c r="E251" s="43">
        <v>54</v>
      </c>
      <c r="F251" s="44">
        <v>4</v>
      </c>
      <c r="G251" s="42">
        <v>2</v>
      </c>
      <c r="H251" s="42">
        <v>2</v>
      </c>
      <c r="I251" s="43">
        <v>89</v>
      </c>
      <c r="J251" s="44">
        <v>1</v>
      </c>
      <c r="K251" s="42">
        <v>0</v>
      </c>
      <c r="L251" s="42">
        <v>1</v>
      </c>
    </row>
    <row r="252" spans="1:12" s="31" customFormat="1" ht="25.5" customHeight="1">
      <c r="A252" s="23" t="s">
        <v>29</v>
      </c>
      <c r="B252" s="24">
        <v>28</v>
      </c>
      <c r="C252" s="24">
        <v>14</v>
      </c>
      <c r="D252" s="24">
        <v>14</v>
      </c>
      <c r="E252" s="25" t="s">
        <v>30</v>
      </c>
      <c r="F252" s="24">
        <v>40</v>
      </c>
      <c r="G252" s="24">
        <v>26</v>
      </c>
      <c r="H252" s="24">
        <v>14</v>
      </c>
      <c r="I252" s="25" t="s">
        <v>31</v>
      </c>
      <c r="J252" s="24">
        <v>9</v>
      </c>
      <c r="K252" s="24">
        <v>2</v>
      </c>
      <c r="L252" s="24">
        <v>7</v>
      </c>
    </row>
    <row r="253" spans="1:12" s="97" customFormat="1" ht="15.75" customHeight="1">
      <c r="A253" s="32">
        <v>20</v>
      </c>
      <c r="B253" s="33">
        <v>8</v>
      </c>
      <c r="C253" s="34">
        <v>4</v>
      </c>
      <c r="D253" s="34">
        <v>4</v>
      </c>
      <c r="E253" s="35">
        <v>55</v>
      </c>
      <c r="F253" s="33">
        <v>9</v>
      </c>
      <c r="G253" s="34">
        <v>7</v>
      </c>
      <c r="H253" s="34">
        <v>2</v>
      </c>
      <c r="I253" s="35">
        <v>90</v>
      </c>
      <c r="J253" s="33">
        <v>2</v>
      </c>
      <c r="K253" s="34">
        <v>0</v>
      </c>
      <c r="L253" s="34">
        <v>2</v>
      </c>
    </row>
    <row r="254" spans="1:12" s="97" customFormat="1" ht="15.75" customHeight="1">
      <c r="A254" s="32">
        <v>21</v>
      </c>
      <c r="B254" s="33">
        <v>1</v>
      </c>
      <c r="C254" s="34">
        <v>0</v>
      </c>
      <c r="D254" s="34">
        <v>1</v>
      </c>
      <c r="E254" s="35">
        <v>56</v>
      </c>
      <c r="F254" s="33">
        <v>3</v>
      </c>
      <c r="G254" s="34">
        <v>2</v>
      </c>
      <c r="H254" s="34">
        <v>1</v>
      </c>
      <c r="I254" s="35">
        <v>91</v>
      </c>
      <c r="J254" s="33">
        <v>2</v>
      </c>
      <c r="K254" s="34">
        <v>2</v>
      </c>
      <c r="L254" s="34">
        <v>0</v>
      </c>
    </row>
    <row r="255" spans="1:12" s="97" customFormat="1" ht="15.75" customHeight="1">
      <c r="A255" s="32">
        <v>22</v>
      </c>
      <c r="B255" s="33">
        <v>4</v>
      </c>
      <c r="C255" s="34">
        <v>2</v>
      </c>
      <c r="D255" s="34">
        <v>2</v>
      </c>
      <c r="E255" s="35">
        <v>57</v>
      </c>
      <c r="F255" s="33">
        <v>8</v>
      </c>
      <c r="G255" s="34">
        <v>6</v>
      </c>
      <c r="H255" s="34">
        <v>2</v>
      </c>
      <c r="I255" s="35">
        <v>92</v>
      </c>
      <c r="J255" s="33">
        <v>2</v>
      </c>
      <c r="K255" s="34">
        <v>0</v>
      </c>
      <c r="L255" s="34">
        <v>2</v>
      </c>
    </row>
    <row r="256" spans="1:12" s="97" customFormat="1" ht="15.75" customHeight="1">
      <c r="A256" s="32">
        <v>23</v>
      </c>
      <c r="B256" s="33">
        <v>10</v>
      </c>
      <c r="C256" s="34">
        <v>6</v>
      </c>
      <c r="D256" s="34">
        <v>4</v>
      </c>
      <c r="E256" s="35">
        <v>58</v>
      </c>
      <c r="F256" s="33">
        <v>9</v>
      </c>
      <c r="G256" s="34">
        <v>5</v>
      </c>
      <c r="H256" s="34">
        <v>4</v>
      </c>
      <c r="I256" s="35">
        <v>93</v>
      </c>
      <c r="J256" s="33">
        <v>1</v>
      </c>
      <c r="K256" s="34">
        <v>0</v>
      </c>
      <c r="L256" s="34">
        <v>1</v>
      </c>
    </row>
    <row r="257" spans="1:13" s="97" customFormat="1" ht="18" customHeight="1">
      <c r="A257" s="40">
        <v>24</v>
      </c>
      <c r="B257" s="44">
        <v>5</v>
      </c>
      <c r="C257" s="42">
        <v>2</v>
      </c>
      <c r="D257" s="42">
        <v>3</v>
      </c>
      <c r="E257" s="43">
        <v>59</v>
      </c>
      <c r="F257" s="44">
        <v>11</v>
      </c>
      <c r="G257" s="42">
        <v>6</v>
      </c>
      <c r="H257" s="42">
        <v>5</v>
      </c>
      <c r="I257" s="43">
        <v>94</v>
      </c>
      <c r="J257" s="44">
        <v>2</v>
      </c>
      <c r="K257" s="42">
        <v>0</v>
      </c>
      <c r="L257" s="42">
        <v>2</v>
      </c>
    </row>
    <row r="258" spans="1:13" s="31" customFormat="1" ht="25.5" customHeight="1">
      <c r="A258" s="23" t="s">
        <v>32</v>
      </c>
      <c r="B258" s="24">
        <v>16</v>
      </c>
      <c r="C258" s="24">
        <v>7</v>
      </c>
      <c r="D258" s="24">
        <v>9</v>
      </c>
      <c r="E258" s="25" t="s">
        <v>33</v>
      </c>
      <c r="F258" s="24">
        <v>37</v>
      </c>
      <c r="G258" s="24">
        <v>21</v>
      </c>
      <c r="H258" s="24">
        <v>16</v>
      </c>
      <c r="I258" s="64" t="s">
        <v>34</v>
      </c>
      <c r="J258" s="24">
        <v>4</v>
      </c>
      <c r="K258" s="24">
        <v>0</v>
      </c>
      <c r="L258" s="24">
        <v>4</v>
      </c>
    </row>
    <row r="259" spans="1:13" s="97" customFormat="1" ht="15.75" customHeight="1">
      <c r="A259" s="32">
        <v>25</v>
      </c>
      <c r="B259" s="33">
        <v>3</v>
      </c>
      <c r="C259" s="34">
        <v>1</v>
      </c>
      <c r="D259" s="34">
        <v>2</v>
      </c>
      <c r="E259" s="35">
        <v>60</v>
      </c>
      <c r="F259" s="33">
        <v>2</v>
      </c>
      <c r="G259" s="34">
        <v>0</v>
      </c>
      <c r="H259" s="34">
        <v>2</v>
      </c>
      <c r="I259" s="35">
        <v>95</v>
      </c>
      <c r="J259" s="33">
        <v>0</v>
      </c>
      <c r="K259" s="34">
        <v>0</v>
      </c>
      <c r="L259" s="34">
        <v>0</v>
      </c>
    </row>
    <row r="260" spans="1:13" s="97" customFormat="1" ht="15.75" customHeight="1">
      <c r="A260" s="32">
        <v>26</v>
      </c>
      <c r="B260" s="33">
        <v>2</v>
      </c>
      <c r="C260" s="34">
        <v>2</v>
      </c>
      <c r="D260" s="34">
        <v>0</v>
      </c>
      <c r="E260" s="35">
        <v>61</v>
      </c>
      <c r="F260" s="33">
        <v>4</v>
      </c>
      <c r="G260" s="34">
        <v>1</v>
      </c>
      <c r="H260" s="34">
        <v>3</v>
      </c>
      <c r="I260" s="35">
        <v>96</v>
      </c>
      <c r="J260" s="33">
        <v>1</v>
      </c>
      <c r="K260" s="34">
        <v>0</v>
      </c>
      <c r="L260" s="34">
        <v>1</v>
      </c>
    </row>
    <row r="261" spans="1:13" s="97" customFormat="1" ht="15.75" customHeight="1">
      <c r="A261" s="32">
        <v>27</v>
      </c>
      <c r="B261" s="33">
        <v>4</v>
      </c>
      <c r="C261" s="34">
        <v>2</v>
      </c>
      <c r="D261" s="34">
        <v>2</v>
      </c>
      <c r="E261" s="35">
        <v>62</v>
      </c>
      <c r="F261" s="33">
        <v>11</v>
      </c>
      <c r="G261" s="34">
        <v>8</v>
      </c>
      <c r="H261" s="34">
        <v>3</v>
      </c>
      <c r="I261" s="35">
        <v>97</v>
      </c>
      <c r="J261" s="33">
        <v>0</v>
      </c>
      <c r="K261" s="34">
        <v>0</v>
      </c>
      <c r="L261" s="34">
        <v>0</v>
      </c>
    </row>
    <row r="262" spans="1:13" s="97" customFormat="1" ht="15.75" customHeight="1">
      <c r="A262" s="32">
        <v>28</v>
      </c>
      <c r="B262" s="33">
        <v>3</v>
      </c>
      <c r="C262" s="34">
        <v>2</v>
      </c>
      <c r="D262" s="34">
        <v>1</v>
      </c>
      <c r="E262" s="35">
        <v>63</v>
      </c>
      <c r="F262" s="33">
        <v>9</v>
      </c>
      <c r="G262" s="34">
        <v>7</v>
      </c>
      <c r="H262" s="34">
        <v>2</v>
      </c>
      <c r="I262" s="35">
        <v>98</v>
      </c>
      <c r="J262" s="33">
        <v>0</v>
      </c>
      <c r="K262" s="34">
        <v>0</v>
      </c>
      <c r="L262" s="34">
        <v>0</v>
      </c>
    </row>
    <row r="263" spans="1:13" s="97" customFormat="1" ht="18" customHeight="1">
      <c r="A263" s="40">
        <v>29</v>
      </c>
      <c r="B263" s="44">
        <v>4</v>
      </c>
      <c r="C263" s="42">
        <v>0</v>
      </c>
      <c r="D263" s="42">
        <v>4</v>
      </c>
      <c r="E263" s="43">
        <v>64</v>
      </c>
      <c r="F263" s="44">
        <v>11</v>
      </c>
      <c r="G263" s="42">
        <v>5</v>
      </c>
      <c r="H263" s="42">
        <v>6</v>
      </c>
      <c r="I263" s="35">
        <v>99</v>
      </c>
      <c r="J263" s="33">
        <v>2</v>
      </c>
      <c r="K263" s="34">
        <v>0</v>
      </c>
      <c r="L263" s="34">
        <v>2</v>
      </c>
    </row>
    <row r="264" spans="1:13" s="31" customFormat="1" ht="25.5" customHeight="1">
      <c r="A264" s="23" t="s">
        <v>35</v>
      </c>
      <c r="B264" s="24">
        <v>30</v>
      </c>
      <c r="C264" s="24">
        <v>17</v>
      </c>
      <c r="D264" s="24">
        <v>13</v>
      </c>
      <c r="E264" s="25" t="s">
        <v>36</v>
      </c>
      <c r="F264" s="24">
        <v>34</v>
      </c>
      <c r="G264" s="24">
        <v>17</v>
      </c>
      <c r="H264" s="24">
        <v>17</v>
      </c>
      <c r="I264" s="68">
        <v>100</v>
      </c>
      <c r="J264" s="69">
        <v>0</v>
      </c>
      <c r="K264" s="70">
        <v>0</v>
      </c>
      <c r="L264" s="70">
        <v>0</v>
      </c>
    </row>
    <row r="265" spans="1:13" s="97" customFormat="1" ht="15.75" customHeight="1">
      <c r="A265" s="32">
        <v>30</v>
      </c>
      <c r="B265" s="33">
        <v>6</v>
      </c>
      <c r="C265" s="34">
        <v>3</v>
      </c>
      <c r="D265" s="34">
        <v>3</v>
      </c>
      <c r="E265" s="35">
        <v>65</v>
      </c>
      <c r="F265" s="33">
        <v>3</v>
      </c>
      <c r="G265" s="34">
        <v>2</v>
      </c>
      <c r="H265" s="34">
        <v>1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4</v>
      </c>
      <c r="C266" s="34">
        <v>3</v>
      </c>
      <c r="D266" s="34">
        <v>1</v>
      </c>
      <c r="E266" s="35">
        <v>66</v>
      </c>
      <c r="F266" s="33">
        <v>10</v>
      </c>
      <c r="G266" s="34">
        <v>6</v>
      </c>
      <c r="H266" s="34">
        <v>4</v>
      </c>
      <c r="I266" s="35">
        <v>102</v>
      </c>
      <c r="J266" s="33">
        <v>1</v>
      </c>
      <c r="K266" s="34">
        <v>0</v>
      </c>
      <c r="L266" s="34">
        <v>1</v>
      </c>
    </row>
    <row r="267" spans="1:13" s="97" customFormat="1" ht="15.75" customHeight="1">
      <c r="A267" s="32">
        <v>32</v>
      </c>
      <c r="B267" s="33">
        <v>6</v>
      </c>
      <c r="C267" s="34">
        <v>3</v>
      </c>
      <c r="D267" s="34">
        <v>3</v>
      </c>
      <c r="E267" s="35">
        <v>67</v>
      </c>
      <c r="F267" s="33">
        <v>3</v>
      </c>
      <c r="G267" s="34">
        <v>2</v>
      </c>
      <c r="H267" s="34">
        <v>1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4</v>
      </c>
      <c r="C268" s="34">
        <v>1</v>
      </c>
      <c r="D268" s="34">
        <v>3</v>
      </c>
      <c r="E268" s="35">
        <v>68</v>
      </c>
      <c r="F268" s="33">
        <v>9</v>
      </c>
      <c r="G268" s="34">
        <v>4</v>
      </c>
      <c r="H268" s="34">
        <v>5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10</v>
      </c>
      <c r="C269" s="34">
        <v>7</v>
      </c>
      <c r="D269" s="34">
        <v>3</v>
      </c>
      <c r="E269" s="35">
        <v>69</v>
      </c>
      <c r="F269" s="33">
        <v>9</v>
      </c>
      <c r="G269" s="34">
        <v>3</v>
      </c>
      <c r="H269" s="34">
        <v>6</v>
      </c>
      <c r="I269" s="75" t="s">
        <v>8</v>
      </c>
      <c r="J269" s="69">
        <v>544</v>
      </c>
      <c r="K269" s="69">
        <v>271</v>
      </c>
      <c r="L269" s="69">
        <v>273</v>
      </c>
    </row>
    <row r="270" spans="1:13" s="106" customFormat="1" ht="24" customHeight="1" thickTop="1" thickBot="1">
      <c r="A270" s="81" t="s">
        <v>38</v>
      </c>
      <c r="B270" s="82">
        <v>71</v>
      </c>
      <c r="C270" s="83">
        <v>37</v>
      </c>
      <c r="D270" s="83">
        <v>34</v>
      </c>
      <c r="E270" s="84" t="s">
        <v>39</v>
      </c>
      <c r="F270" s="83">
        <v>325</v>
      </c>
      <c r="G270" s="83">
        <v>173</v>
      </c>
      <c r="H270" s="83">
        <v>152</v>
      </c>
      <c r="I270" s="85" t="s">
        <v>40</v>
      </c>
      <c r="J270" s="83">
        <v>148</v>
      </c>
      <c r="K270" s="83">
        <v>61</v>
      </c>
      <c r="L270" s="83">
        <v>87</v>
      </c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194</v>
      </c>
      <c r="L271" s="9"/>
      <c r="M271" s="97" t="s">
        <v>346</v>
      </c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16</v>
      </c>
      <c r="C273" s="24">
        <v>8</v>
      </c>
      <c r="D273" s="24">
        <v>8</v>
      </c>
      <c r="E273" s="25" t="s">
        <v>10</v>
      </c>
      <c r="F273" s="24">
        <v>51</v>
      </c>
      <c r="G273" s="24">
        <v>26</v>
      </c>
      <c r="H273" s="24">
        <v>25</v>
      </c>
      <c r="I273" s="25" t="s">
        <v>11</v>
      </c>
      <c r="J273" s="24">
        <v>39</v>
      </c>
      <c r="K273" s="24">
        <v>16</v>
      </c>
      <c r="L273" s="24">
        <v>23</v>
      </c>
    </row>
    <row r="274" spans="1:12" s="97" customFormat="1" ht="15.75" customHeight="1">
      <c r="A274" s="32">
        <v>0</v>
      </c>
      <c r="B274" s="33">
        <v>4</v>
      </c>
      <c r="C274" s="34">
        <v>2</v>
      </c>
      <c r="D274" s="34">
        <v>2</v>
      </c>
      <c r="E274" s="35">
        <v>35</v>
      </c>
      <c r="F274" s="33">
        <v>7</v>
      </c>
      <c r="G274" s="34">
        <v>4</v>
      </c>
      <c r="H274" s="34">
        <v>3</v>
      </c>
      <c r="I274" s="35">
        <v>70</v>
      </c>
      <c r="J274" s="33">
        <v>12</v>
      </c>
      <c r="K274" s="34">
        <v>5</v>
      </c>
      <c r="L274" s="34">
        <v>7</v>
      </c>
    </row>
    <row r="275" spans="1:12" s="97" customFormat="1" ht="15.75" customHeight="1">
      <c r="A275" s="32">
        <v>1</v>
      </c>
      <c r="B275" s="33">
        <v>2</v>
      </c>
      <c r="C275" s="34">
        <v>1</v>
      </c>
      <c r="D275" s="34">
        <v>1</v>
      </c>
      <c r="E275" s="35">
        <v>36</v>
      </c>
      <c r="F275" s="33">
        <v>8</v>
      </c>
      <c r="G275" s="34">
        <v>4</v>
      </c>
      <c r="H275" s="34">
        <v>4</v>
      </c>
      <c r="I275" s="35">
        <v>71</v>
      </c>
      <c r="J275" s="33">
        <v>10</v>
      </c>
      <c r="K275" s="34">
        <v>4</v>
      </c>
      <c r="L275" s="34">
        <v>6</v>
      </c>
    </row>
    <row r="276" spans="1:12" s="97" customFormat="1" ht="15.75" customHeight="1">
      <c r="A276" s="32">
        <v>2</v>
      </c>
      <c r="B276" s="33">
        <v>5</v>
      </c>
      <c r="C276" s="34">
        <v>3</v>
      </c>
      <c r="D276" s="34">
        <v>2</v>
      </c>
      <c r="E276" s="35">
        <v>37</v>
      </c>
      <c r="F276" s="33">
        <v>13</v>
      </c>
      <c r="G276" s="34">
        <v>7</v>
      </c>
      <c r="H276" s="34">
        <v>6</v>
      </c>
      <c r="I276" s="35">
        <v>72</v>
      </c>
      <c r="J276" s="33">
        <v>8</v>
      </c>
      <c r="K276" s="34">
        <v>3</v>
      </c>
      <c r="L276" s="34">
        <v>5</v>
      </c>
    </row>
    <row r="277" spans="1:12" s="97" customFormat="1" ht="15.75" customHeight="1">
      <c r="A277" s="32">
        <v>3</v>
      </c>
      <c r="B277" s="33">
        <v>3</v>
      </c>
      <c r="C277" s="34">
        <v>1</v>
      </c>
      <c r="D277" s="34">
        <v>2</v>
      </c>
      <c r="E277" s="35">
        <v>38</v>
      </c>
      <c r="F277" s="33">
        <v>12</v>
      </c>
      <c r="G277" s="34">
        <v>7</v>
      </c>
      <c r="H277" s="34">
        <v>5</v>
      </c>
      <c r="I277" s="35">
        <v>73</v>
      </c>
      <c r="J277" s="33">
        <v>8</v>
      </c>
      <c r="K277" s="34">
        <v>4</v>
      </c>
      <c r="L277" s="34">
        <v>4</v>
      </c>
    </row>
    <row r="278" spans="1:12" s="97" customFormat="1" ht="18" customHeight="1">
      <c r="A278" s="40">
        <v>4</v>
      </c>
      <c r="B278" s="41">
        <v>2</v>
      </c>
      <c r="C278" s="42">
        <v>1</v>
      </c>
      <c r="D278" s="42">
        <v>1</v>
      </c>
      <c r="E278" s="43">
        <v>39</v>
      </c>
      <c r="F278" s="44">
        <v>11</v>
      </c>
      <c r="G278" s="42">
        <v>4</v>
      </c>
      <c r="H278" s="42">
        <v>7</v>
      </c>
      <c r="I278" s="43">
        <v>74</v>
      </c>
      <c r="J278" s="44">
        <v>1</v>
      </c>
      <c r="K278" s="42">
        <v>0</v>
      </c>
      <c r="L278" s="42">
        <v>1</v>
      </c>
    </row>
    <row r="279" spans="1:12" s="31" customFormat="1" ht="25.5" customHeight="1">
      <c r="A279" s="23" t="s">
        <v>13</v>
      </c>
      <c r="B279" s="24">
        <v>19</v>
      </c>
      <c r="C279" s="24">
        <v>11</v>
      </c>
      <c r="D279" s="24">
        <v>8</v>
      </c>
      <c r="E279" s="25" t="s">
        <v>14</v>
      </c>
      <c r="F279" s="24">
        <v>38</v>
      </c>
      <c r="G279" s="24">
        <v>18</v>
      </c>
      <c r="H279" s="24">
        <v>20</v>
      </c>
      <c r="I279" s="25" t="s">
        <v>15</v>
      </c>
      <c r="J279" s="24">
        <v>38</v>
      </c>
      <c r="K279" s="24">
        <v>19</v>
      </c>
      <c r="L279" s="24">
        <v>19</v>
      </c>
    </row>
    <row r="280" spans="1:12" s="97" customFormat="1" ht="15.75" customHeight="1">
      <c r="A280" s="32">
        <v>5</v>
      </c>
      <c r="B280" s="33">
        <v>7</v>
      </c>
      <c r="C280" s="34">
        <v>4</v>
      </c>
      <c r="D280" s="34">
        <v>3</v>
      </c>
      <c r="E280" s="35">
        <v>40</v>
      </c>
      <c r="F280" s="33">
        <v>9</v>
      </c>
      <c r="G280" s="34">
        <v>3</v>
      </c>
      <c r="H280" s="34">
        <v>6</v>
      </c>
      <c r="I280" s="35">
        <v>75</v>
      </c>
      <c r="J280" s="33">
        <v>11</v>
      </c>
      <c r="K280" s="34">
        <v>9</v>
      </c>
      <c r="L280" s="34">
        <v>2</v>
      </c>
    </row>
    <row r="281" spans="1:12" s="97" customFormat="1" ht="15.75" customHeight="1">
      <c r="A281" s="32">
        <v>6</v>
      </c>
      <c r="B281" s="33">
        <v>1</v>
      </c>
      <c r="C281" s="34">
        <v>0</v>
      </c>
      <c r="D281" s="34">
        <v>1</v>
      </c>
      <c r="E281" s="35">
        <v>41</v>
      </c>
      <c r="F281" s="33">
        <v>5</v>
      </c>
      <c r="G281" s="34">
        <v>3</v>
      </c>
      <c r="H281" s="34">
        <v>2</v>
      </c>
      <c r="I281" s="35">
        <v>76</v>
      </c>
      <c r="J281" s="33">
        <v>8</v>
      </c>
      <c r="K281" s="34">
        <v>5</v>
      </c>
      <c r="L281" s="34">
        <v>3</v>
      </c>
    </row>
    <row r="282" spans="1:12" s="97" customFormat="1" ht="15.75" customHeight="1">
      <c r="A282" s="32">
        <v>7</v>
      </c>
      <c r="B282" s="33">
        <v>5</v>
      </c>
      <c r="C282" s="34">
        <v>3</v>
      </c>
      <c r="D282" s="34">
        <v>2</v>
      </c>
      <c r="E282" s="35">
        <v>42</v>
      </c>
      <c r="F282" s="33">
        <v>10</v>
      </c>
      <c r="G282" s="34">
        <v>6</v>
      </c>
      <c r="H282" s="34">
        <v>4</v>
      </c>
      <c r="I282" s="35">
        <v>77</v>
      </c>
      <c r="J282" s="33">
        <v>10</v>
      </c>
      <c r="K282" s="34">
        <v>2</v>
      </c>
      <c r="L282" s="34">
        <v>8</v>
      </c>
    </row>
    <row r="283" spans="1:12" s="97" customFormat="1" ht="15.75" customHeight="1">
      <c r="A283" s="32">
        <v>8</v>
      </c>
      <c r="B283" s="33">
        <v>3</v>
      </c>
      <c r="C283" s="34">
        <v>2</v>
      </c>
      <c r="D283" s="34">
        <v>1</v>
      </c>
      <c r="E283" s="35">
        <v>43</v>
      </c>
      <c r="F283" s="33">
        <v>9</v>
      </c>
      <c r="G283" s="34">
        <v>3</v>
      </c>
      <c r="H283" s="34">
        <v>6</v>
      </c>
      <c r="I283" s="35">
        <v>78</v>
      </c>
      <c r="J283" s="33">
        <v>4</v>
      </c>
      <c r="K283" s="34">
        <v>1</v>
      </c>
      <c r="L283" s="34">
        <v>3</v>
      </c>
    </row>
    <row r="284" spans="1:12" s="97" customFormat="1" ht="18" customHeight="1">
      <c r="A284" s="40">
        <v>9</v>
      </c>
      <c r="B284" s="44">
        <v>3</v>
      </c>
      <c r="C284" s="42">
        <v>2</v>
      </c>
      <c r="D284" s="42">
        <v>1</v>
      </c>
      <c r="E284" s="43">
        <v>44</v>
      </c>
      <c r="F284" s="44">
        <v>5</v>
      </c>
      <c r="G284" s="42">
        <v>3</v>
      </c>
      <c r="H284" s="42">
        <v>2</v>
      </c>
      <c r="I284" s="43">
        <v>79</v>
      </c>
      <c r="J284" s="44">
        <v>5</v>
      </c>
      <c r="K284" s="42">
        <v>2</v>
      </c>
      <c r="L284" s="42">
        <v>3</v>
      </c>
    </row>
    <row r="285" spans="1:12" s="31" customFormat="1" ht="25.5" customHeight="1">
      <c r="A285" s="23" t="s">
        <v>23</v>
      </c>
      <c r="B285" s="24">
        <v>21</v>
      </c>
      <c r="C285" s="24">
        <v>8</v>
      </c>
      <c r="D285" s="24">
        <v>13</v>
      </c>
      <c r="E285" s="25" t="s">
        <v>24</v>
      </c>
      <c r="F285" s="24">
        <v>45</v>
      </c>
      <c r="G285" s="24">
        <v>27</v>
      </c>
      <c r="H285" s="24">
        <v>18</v>
      </c>
      <c r="I285" s="25" t="s">
        <v>25</v>
      </c>
      <c r="J285" s="24">
        <v>30</v>
      </c>
      <c r="K285" s="24">
        <v>8</v>
      </c>
      <c r="L285" s="24">
        <v>22</v>
      </c>
    </row>
    <row r="286" spans="1:12" s="97" customFormat="1" ht="15.75" customHeight="1">
      <c r="A286" s="32">
        <v>10</v>
      </c>
      <c r="B286" s="33">
        <v>7</v>
      </c>
      <c r="C286" s="34">
        <v>3</v>
      </c>
      <c r="D286" s="34">
        <v>4</v>
      </c>
      <c r="E286" s="35">
        <v>45</v>
      </c>
      <c r="F286" s="33">
        <v>10</v>
      </c>
      <c r="G286" s="34">
        <v>5</v>
      </c>
      <c r="H286" s="34">
        <v>5</v>
      </c>
      <c r="I286" s="35">
        <v>80</v>
      </c>
      <c r="J286" s="33">
        <v>7</v>
      </c>
      <c r="K286" s="34">
        <v>2</v>
      </c>
      <c r="L286" s="34">
        <v>5</v>
      </c>
    </row>
    <row r="287" spans="1:12" s="97" customFormat="1" ht="15.75" customHeight="1">
      <c r="A287" s="32">
        <v>11</v>
      </c>
      <c r="B287" s="33">
        <v>2</v>
      </c>
      <c r="C287" s="34">
        <v>2</v>
      </c>
      <c r="D287" s="34">
        <v>0</v>
      </c>
      <c r="E287" s="35">
        <v>46</v>
      </c>
      <c r="F287" s="33">
        <v>8</v>
      </c>
      <c r="G287" s="34">
        <v>5</v>
      </c>
      <c r="H287" s="34">
        <v>3</v>
      </c>
      <c r="I287" s="35">
        <v>81</v>
      </c>
      <c r="J287" s="33">
        <v>4</v>
      </c>
      <c r="K287" s="34">
        <v>1</v>
      </c>
      <c r="L287" s="34">
        <v>3</v>
      </c>
    </row>
    <row r="288" spans="1:12" s="97" customFormat="1" ht="15.75" customHeight="1">
      <c r="A288" s="32">
        <v>12</v>
      </c>
      <c r="B288" s="33">
        <v>5</v>
      </c>
      <c r="C288" s="34">
        <v>2</v>
      </c>
      <c r="D288" s="34">
        <v>3</v>
      </c>
      <c r="E288" s="35">
        <v>47</v>
      </c>
      <c r="F288" s="33">
        <v>10</v>
      </c>
      <c r="G288" s="34">
        <v>6</v>
      </c>
      <c r="H288" s="34">
        <v>4</v>
      </c>
      <c r="I288" s="35">
        <v>82</v>
      </c>
      <c r="J288" s="33">
        <v>9</v>
      </c>
      <c r="K288" s="34">
        <v>1</v>
      </c>
      <c r="L288" s="34">
        <v>8</v>
      </c>
    </row>
    <row r="289" spans="1:12" s="97" customFormat="1" ht="15.75" customHeight="1">
      <c r="A289" s="32">
        <v>13</v>
      </c>
      <c r="B289" s="33">
        <v>4</v>
      </c>
      <c r="C289" s="34">
        <v>0</v>
      </c>
      <c r="D289" s="34">
        <v>4</v>
      </c>
      <c r="E289" s="35">
        <v>48</v>
      </c>
      <c r="F289" s="33">
        <v>12</v>
      </c>
      <c r="G289" s="34">
        <v>8</v>
      </c>
      <c r="H289" s="34">
        <v>4</v>
      </c>
      <c r="I289" s="35">
        <v>83</v>
      </c>
      <c r="J289" s="33">
        <v>5</v>
      </c>
      <c r="K289" s="34">
        <v>1</v>
      </c>
      <c r="L289" s="34">
        <v>4</v>
      </c>
    </row>
    <row r="290" spans="1:12" s="97" customFormat="1" ht="18" customHeight="1">
      <c r="A290" s="40">
        <v>14</v>
      </c>
      <c r="B290" s="44">
        <v>3</v>
      </c>
      <c r="C290" s="42">
        <v>1</v>
      </c>
      <c r="D290" s="42">
        <v>2</v>
      </c>
      <c r="E290" s="43">
        <v>49</v>
      </c>
      <c r="F290" s="44">
        <v>5</v>
      </c>
      <c r="G290" s="42">
        <v>3</v>
      </c>
      <c r="H290" s="42">
        <v>2</v>
      </c>
      <c r="I290" s="43">
        <v>84</v>
      </c>
      <c r="J290" s="44">
        <v>5</v>
      </c>
      <c r="K290" s="42">
        <v>3</v>
      </c>
      <c r="L290" s="42">
        <v>2</v>
      </c>
    </row>
    <row r="291" spans="1:12" s="31" customFormat="1" ht="25.5" customHeight="1">
      <c r="A291" s="23" t="s">
        <v>26</v>
      </c>
      <c r="B291" s="24">
        <v>25</v>
      </c>
      <c r="C291" s="24">
        <v>16</v>
      </c>
      <c r="D291" s="24">
        <v>9</v>
      </c>
      <c r="E291" s="25" t="s">
        <v>27</v>
      </c>
      <c r="F291" s="24">
        <v>38</v>
      </c>
      <c r="G291" s="24">
        <v>21</v>
      </c>
      <c r="H291" s="24">
        <v>17</v>
      </c>
      <c r="I291" s="25" t="s">
        <v>28</v>
      </c>
      <c r="J291" s="24">
        <v>25</v>
      </c>
      <c r="K291" s="24">
        <v>6</v>
      </c>
      <c r="L291" s="24">
        <v>19</v>
      </c>
    </row>
    <row r="292" spans="1:12" s="97" customFormat="1" ht="15.75" customHeight="1">
      <c r="A292" s="32">
        <v>15</v>
      </c>
      <c r="B292" s="33">
        <v>4</v>
      </c>
      <c r="C292" s="34">
        <v>4</v>
      </c>
      <c r="D292" s="34">
        <v>0</v>
      </c>
      <c r="E292" s="35">
        <v>50</v>
      </c>
      <c r="F292" s="33">
        <v>11</v>
      </c>
      <c r="G292" s="34">
        <v>6</v>
      </c>
      <c r="H292" s="34">
        <v>5</v>
      </c>
      <c r="I292" s="35">
        <v>85</v>
      </c>
      <c r="J292" s="33">
        <v>7</v>
      </c>
      <c r="K292" s="34">
        <v>1</v>
      </c>
      <c r="L292" s="34">
        <v>6</v>
      </c>
    </row>
    <row r="293" spans="1:12" s="97" customFormat="1" ht="15.75" customHeight="1">
      <c r="A293" s="32">
        <v>16</v>
      </c>
      <c r="B293" s="33">
        <v>1</v>
      </c>
      <c r="C293" s="34">
        <v>1</v>
      </c>
      <c r="D293" s="34">
        <v>0</v>
      </c>
      <c r="E293" s="35">
        <v>51</v>
      </c>
      <c r="F293" s="33">
        <v>8</v>
      </c>
      <c r="G293" s="34">
        <v>3</v>
      </c>
      <c r="H293" s="34">
        <v>5</v>
      </c>
      <c r="I293" s="35">
        <v>86</v>
      </c>
      <c r="J293" s="33">
        <v>5</v>
      </c>
      <c r="K293" s="34">
        <v>0</v>
      </c>
      <c r="L293" s="34">
        <v>5</v>
      </c>
    </row>
    <row r="294" spans="1:12" s="97" customFormat="1" ht="15.75" customHeight="1">
      <c r="A294" s="32">
        <v>17</v>
      </c>
      <c r="B294" s="33">
        <v>7</v>
      </c>
      <c r="C294" s="34">
        <v>2</v>
      </c>
      <c r="D294" s="34">
        <v>5</v>
      </c>
      <c r="E294" s="35">
        <v>52</v>
      </c>
      <c r="F294" s="33">
        <v>7</v>
      </c>
      <c r="G294" s="34">
        <v>5</v>
      </c>
      <c r="H294" s="34">
        <v>2</v>
      </c>
      <c r="I294" s="35">
        <v>87</v>
      </c>
      <c r="J294" s="33">
        <v>8</v>
      </c>
      <c r="K294" s="34">
        <v>4</v>
      </c>
      <c r="L294" s="34">
        <v>4</v>
      </c>
    </row>
    <row r="295" spans="1:12" s="97" customFormat="1" ht="15.75" customHeight="1">
      <c r="A295" s="32">
        <v>18</v>
      </c>
      <c r="B295" s="33">
        <v>6</v>
      </c>
      <c r="C295" s="34">
        <v>5</v>
      </c>
      <c r="D295" s="34">
        <v>1</v>
      </c>
      <c r="E295" s="35">
        <v>53</v>
      </c>
      <c r="F295" s="33">
        <v>10</v>
      </c>
      <c r="G295" s="34">
        <v>6</v>
      </c>
      <c r="H295" s="34">
        <v>4</v>
      </c>
      <c r="I295" s="35">
        <v>88</v>
      </c>
      <c r="J295" s="33">
        <v>2</v>
      </c>
      <c r="K295" s="34">
        <v>0</v>
      </c>
      <c r="L295" s="34">
        <v>2</v>
      </c>
    </row>
    <row r="296" spans="1:12" s="97" customFormat="1" ht="18" customHeight="1">
      <c r="A296" s="40">
        <v>19</v>
      </c>
      <c r="B296" s="44">
        <v>7</v>
      </c>
      <c r="C296" s="42">
        <v>4</v>
      </c>
      <c r="D296" s="42">
        <v>3</v>
      </c>
      <c r="E296" s="43">
        <v>54</v>
      </c>
      <c r="F296" s="44">
        <v>2</v>
      </c>
      <c r="G296" s="42">
        <v>1</v>
      </c>
      <c r="H296" s="42">
        <v>1</v>
      </c>
      <c r="I296" s="43">
        <v>89</v>
      </c>
      <c r="J296" s="44">
        <v>3</v>
      </c>
      <c r="K296" s="42">
        <v>1</v>
      </c>
      <c r="L296" s="42">
        <v>2</v>
      </c>
    </row>
    <row r="297" spans="1:12" s="31" customFormat="1" ht="25.5" customHeight="1">
      <c r="A297" s="23" t="s">
        <v>29</v>
      </c>
      <c r="B297" s="24">
        <v>38</v>
      </c>
      <c r="C297" s="24">
        <v>21</v>
      </c>
      <c r="D297" s="24">
        <v>17</v>
      </c>
      <c r="E297" s="25" t="s">
        <v>30</v>
      </c>
      <c r="F297" s="24">
        <v>42</v>
      </c>
      <c r="G297" s="24">
        <v>26</v>
      </c>
      <c r="H297" s="24">
        <v>16</v>
      </c>
      <c r="I297" s="25" t="s">
        <v>31</v>
      </c>
      <c r="J297" s="24">
        <v>17</v>
      </c>
      <c r="K297" s="24">
        <v>6</v>
      </c>
      <c r="L297" s="24">
        <v>11</v>
      </c>
    </row>
    <row r="298" spans="1:12" s="97" customFormat="1" ht="15.75" customHeight="1">
      <c r="A298" s="32">
        <v>20</v>
      </c>
      <c r="B298" s="33">
        <v>6</v>
      </c>
      <c r="C298" s="34">
        <v>3</v>
      </c>
      <c r="D298" s="34">
        <v>3</v>
      </c>
      <c r="E298" s="35">
        <v>55</v>
      </c>
      <c r="F298" s="33">
        <v>8</v>
      </c>
      <c r="G298" s="34">
        <v>3</v>
      </c>
      <c r="H298" s="34">
        <v>5</v>
      </c>
      <c r="I298" s="35">
        <v>90</v>
      </c>
      <c r="J298" s="33">
        <v>4</v>
      </c>
      <c r="K298" s="34">
        <v>1</v>
      </c>
      <c r="L298" s="34">
        <v>3</v>
      </c>
    </row>
    <row r="299" spans="1:12" s="97" customFormat="1" ht="15.75" customHeight="1">
      <c r="A299" s="32">
        <v>21</v>
      </c>
      <c r="B299" s="33">
        <v>9</v>
      </c>
      <c r="C299" s="34">
        <v>8</v>
      </c>
      <c r="D299" s="34">
        <v>1</v>
      </c>
      <c r="E299" s="35">
        <v>56</v>
      </c>
      <c r="F299" s="33">
        <v>8</v>
      </c>
      <c r="G299" s="34">
        <v>5</v>
      </c>
      <c r="H299" s="34">
        <v>3</v>
      </c>
      <c r="I299" s="35">
        <v>91</v>
      </c>
      <c r="J299" s="33">
        <v>6</v>
      </c>
      <c r="K299" s="34">
        <v>2</v>
      </c>
      <c r="L299" s="34">
        <v>4</v>
      </c>
    </row>
    <row r="300" spans="1:12" s="97" customFormat="1" ht="15.75" customHeight="1">
      <c r="A300" s="32">
        <v>22</v>
      </c>
      <c r="B300" s="33">
        <v>5</v>
      </c>
      <c r="C300" s="34">
        <v>4</v>
      </c>
      <c r="D300" s="34">
        <v>1</v>
      </c>
      <c r="E300" s="35">
        <v>57</v>
      </c>
      <c r="F300" s="33">
        <v>9</v>
      </c>
      <c r="G300" s="34">
        <v>6</v>
      </c>
      <c r="H300" s="34">
        <v>3</v>
      </c>
      <c r="I300" s="35">
        <v>92</v>
      </c>
      <c r="J300" s="33">
        <v>3</v>
      </c>
      <c r="K300" s="34">
        <v>3</v>
      </c>
      <c r="L300" s="34">
        <v>0</v>
      </c>
    </row>
    <row r="301" spans="1:12" s="97" customFormat="1" ht="15.75" customHeight="1">
      <c r="A301" s="32">
        <v>23</v>
      </c>
      <c r="B301" s="33">
        <v>9</v>
      </c>
      <c r="C301" s="34">
        <v>2</v>
      </c>
      <c r="D301" s="34">
        <v>7</v>
      </c>
      <c r="E301" s="35">
        <v>58</v>
      </c>
      <c r="F301" s="33">
        <v>11</v>
      </c>
      <c r="G301" s="34">
        <v>7</v>
      </c>
      <c r="H301" s="34">
        <v>4</v>
      </c>
      <c r="I301" s="35">
        <v>93</v>
      </c>
      <c r="J301" s="33">
        <v>1</v>
      </c>
      <c r="K301" s="34">
        <v>0</v>
      </c>
      <c r="L301" s="34">
        <v>1</v>
      </c>
    </row>
    <row r="302" spans="1:12" s="97" customFormat="1" ht="18" customHeight="1">
      <c r="A302" s="40">
        <v>24</v>
      </c>
      <c r="B302" s="44">
        <v>9</v>
      </c>
      <c r="C302" s="42">
        <v>4</v>
      </c>
      <c r="D302" s="42">
        <v>5</v>
      </c>
      <c r="E302" s="43">
        <v>59</v>
      </c>
      <c r="F302" s="44">
        <v>6</v>
      </c>
      <c r="G302" s="42">
        <v>5</v>
      </c>
      <c r="H302" s="42">
        <v>1</v>
      </c>
      <c r="I302" s="43">
        <v>94</v>
      </c>
      <c r="J302" s="44">
        <v>3</v>
      </c>
      <c r="K302" s="42">
        <v>0</v>
      </c>
      <c r="L302" s="42">
        <v>3</v>
      </c>
    </row>
    <row r="303" spans="1:12" s="31" customFormat="1" ht="25.5" customHeight="1">
      <c r="A303" s="23" t="s">
        <v>32</v>
      </c>
      <c r="B303" s="24">
        <v>35</v>
      </c>
      <c r="C303" s="24">
        <v>18</v>
      </c>
      <c r="D303" s="24">
        <v>17</v>
      </c>
      <c r="E303" s="25" t="s">
        <v>33</v>
      </c>
      <c r="F303" s="24">
        <v>40</v>
      </c>
      <c r="G303" s="24">
        <v>20</v>
      </c>
      <c r="H303" s="24">
        <v>20</v>
      </c>
      <c r="I303" s="64" t="s">
        <v>34</v>
      </c>
      <c r="J303" s="24">
        <v>6</v>
      </c>
      <c r="K303" s="24">
        <v>0</v>
      </c>
      <c r="L303" s="24">
        <v>6</v>
      </c>
    </row>
    <row r="304" spans="1:12" s="97" customFormat="1" ht="15.75" customHeight="1">
      <c r="A304" s="32">
        <v>25</v>
      </c>
      <c r="B304" s="33">
        <v>6</v>
      </c>
      <c r="C304" s="34">
        <v>2</v>
      </c>
      <c r="D304" s="34">
        <v>4</v>
      </c>
      <c r="E304" s="35">
        <v>60</v>
      </c>
      <c r="F304" s="33">
        <v>5</v>
      </c>
      <c r="G304" s="34">
        <v>4</v>
      </c>
      <c r="H304" s="34">
        <v>1</v>
      </c>
      <c r="I304" s="35">
        <v>95</v>
      </c>
      <c r="J304" s="33">
        <v>2</v>
      </c>
      <c r="K304" s="34">
        <v>0</v>
      </c>
      <c r="L304" s="34">
        <v>2</v>
      </c>
    </row>
    <row r="305" spans="1:13" s="97" customFormat="1" ht="15.75" customHeight="1">
      <c r="A305" s="32">
        <v>26</v>
      </c>
      <c r="B305" s="33">
        <v>4</v>
      </c>
      <c r="C305" s="34">
        <v>2</v>
      </c>
      <c r="D305" s="34">
        <v>2</v>
      </c>
      <c r="E305" s="35">
        <v>61</v>
      </c>
      <c r="F305" s="33">
        <v>8</v>
      </c>
      <c r="G305" s="34">
        <v>4</v>
      </c>
      <c r="H305" s="34">
        <v>4</v>
      </c>
      <c r="I305" s="35">
        <v>96</v>
      </c>
      <c r="J305" s="33">
        <v>1</v>
      </c>
      <c r="K305" s="34">
        <v>0</v>
      </c>
      <c r="L305" s="34">
        <v>1</v>
      </c>
    </row>
    <row r="306" spans="1:13" s="97" customFormat="1" ht="15.75" customHeight="1">
      <c r="A306" s="32">
        <v>27</v>
      </c>
      <c r="B306" s="33">
        <v>9</v>
      </c>
      <c r="C306" s="34">
        <v>4</v>
      </c>
      <c r="D306" s="34">
        <v>5</v>
      </c>
      <c r="E306" s="35">
        <v>62</v>
      </c>
      <c r="F306" s="33">
        <v>8</v>
      </c>
      <c r="G306" s="34">
        <v>6</v>
      </c>
      <c r="H306" s="34">
        <v>2</v>
      </c>
      <c r="I306" s="35">
        <v>97</v>
      </c>
      <c r="J306" s="33">
        <v>1</v>
      </c>
      <c r="K306" s="34">
        <v>0</v>
      </c>
      <c r="L306" s="34">
        <v>1</v>
      </c>
    </row>
    <row r="307" spans="1:13" s="97" customFormat="1" ht="15.75" customHeight="1">
      <c r="A307" s="32">
        <v>28</v>
      </c>
      <c r="B307" s="33">
        <v>8</v>
      </c>
      <c r="C307" s="34">
        <v>5</v>
      </c>
      <c r="D307" s="34">
        <v>3</v>
      </c>
      <c r="E307" s="35">
        <v>63</v>
      </c>
      <c r="F307" s="33">
        <v>11</v>
      </c>
      <c r="G307" s="34">
        <v>3</v>
      </c>
      <c r="H307" s="34">
        <v>8</v>
      </c>
      <c r="I307" s="35">
        <v>98</v>
      </c>
      <c r="J307" s="33">
        <v>2</v>
      </c>
      <c r="K307" s="34">
        <v>0</v>
      </c>
      <c r="L307" s="34">
        <v>2</v>
      </c>
    </row>
    <row r="308" spans="1:13" s="97" customFormat="1" ht="18" customHeight="1">
      <c r="A308" s="40">
        <v>29</v>
      </c>
      <c r="B308" s="44">
        <v>8</v>
      </c>
      <c r="C308" s="42">
        <v>5</v>
      </c>
      <c r="D308" s="42">
        <v>3</v>
      </c>
      <c r="E308" s="43">
        <v>64</v>
      </c>
      <c r="F308" s="44">
        <v>8</v>
      </c>
      <c r="G308" s="42">
        <v>3</v>
      </c>
      <c r="H308" s="42">
        <v>5</v>
      </c>
      <c r="I308" s="35">
        <v>99</v>
      </c>
      <c r="J308" s="33">
        <v>0</v>
      </c>
      <c r="K308" s="34">
        <v>0</v>
      </c>
      <c r="L308" s="34">
        <v>0</v>
      </c>
    </row>
    <row r="309" spans="1:13" s="31" customFormat="1" ht="25.5" customHeight="1">
      <c r="A309" s="23" t="s">
        <v>35</v>
      </c>
      <c r="B309" s="24">
        <v>33</v>
      </c>
      <c r="C309" s="24">
        <v>20</v>
      </c>
      <c r="D309" s="24">
        <v>13</v>
      </c>
      <c r="E309" s="25" t="s">
        <v>36</v>
      </c>
      <c r="F309" s="24">
        <v>61</v>
      </c>
      <c r="G309" s="24">
        <v>32</v>
      </c>
      <c r="H309" s="24">
        <v>29</v>
      </c>
      <c r="I309" s="68">
        <v>100</v>
      </c>
      <c r="J309" s="69">
        <v>0</v>
      </c>
      <c r="K309" s="70">
        <v>0</v>
      </c>
      <c r="L309" s="70">
        <v>0</v>
      </c>
    </row>
    <row r="310" spans="1:13" s="97" customFormat="1" ht="15.75" customHeight="1">
      <c r="A310" s="32">
        <v>30</v>
      </c>
      <c r="B310" s="33">
        <v>8</v>
      </c>
      <c r="C310" s="34">
        <v>6</v>
      </c>
      <c r="D310" s="34">
        <v>2</v>
      </c>
      <c r="E310" s="35">
        <v>65</v>
      </c>
      <c r="F310" s="33">
        <v>12</v>
      </c>
      <c r="G310" s="34">
        <v>6</v>
      </c>
      <c r="H310" s="34">
        <v>6</v>
      </c>
      <c r="I310" s="35">
        <v>101</v>
      </c>
      <c r="J310" s="33">
        <v>0</v>
      </c>
      <c r="K310" s="34">
        <v>0</v>
      </c>
      <c r="L310" s="34">
        <v>0</v>
      </c>
    </row>
    <row r="311" spans="1:13" s="97" customFormat="1" ht="15.75" customHeight="1">
      <c r="A311" s="32">
        <v>31</v>
      </c>
      <c r="B311" s="33">
        <v>5</v>
      </c>
      <c r="C311" s="34">
        <v>2</v>
      </c>
      <c r="D311" s="34">
        <v>3</v>
      </c>
      <c r="E311" s="35">
        <v>66</v>
      </c>
      <c r="F311" s="33">
        <v>7</v>
      </c>
      <c r="G311" s="34">
        <v>3</v>
      </c>
      <c r="H311" s="34">
        <v>4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8</v>
      </c>
      <c r="C312" s="34">
        <v>4</v>
      </c>
      <c r="D312" s="34">
        <v>4</v>
      </c>
      <c r="E312" s="35">
        <v>67</v>
      </c>
      <c r="F312" s="33">
        <v>12</v>
      </c>
      <c r="G312" s="34">
        <v>5</v>
      </c>
      <c r="H312" s="34">
        <v>7</v>
      </c>
      <c r="I312" s="35">
        <v>103</v>
      </c>
      <c r="J312" s="33">
        <v>0</v>
      </c>
      <c r="K312" s="34">
        <v>0</v>
      </c>
      <c r="L312" s="34">
        <v>0</v>
      </c>
    </row>
    <row r="313" spans="1:13" s="97" customFormat="1" ht="15.75" customHeight="1">
      <c r="A313" s="32">
        <v>33</v>
      </c>
      <c r="B313" s="33">
        <v>10</v>
      </c>
      <c r="C313" s="34">
        <v>6</v>
      </c>
      <c r="D313" s="34">
        <v>4</v>
      </c>
      <c r="E313" s="35">
        <v>68</v>
      </c>
      <c r="F313" s="33">
        <v>17</v>
      </c>
      <c r="G313" s="34">
        <v>10</v>
      </c>
      <c r="H313" s="34">
        <v>7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2</v>
      </c>
      <c r="C314" s="34">
        <v>2</v>
      </c>
      <c r="D314" s="34">
        <v>0</v>
      </c>
      <c r="E314" s="35">
        <v>69</v>
      </c>
      <c r="F314" s="33">
        <v>13</v>
      </c>
      <c r="G314" s="34">
        <v>8</v>
      </c>
      <c r="H314" s="34">
        <v>5</v>
      </c>
      <c r="I314" s="75" t="s">
        <v>8</v>
      </c>
      <c r="J314" s="69">
        <v>657</v>
      </c>
      <c r="K314" s="69">
        <v>327</v>
      </c>
      <c r="L314" s="69">
        <v>330</v>
      </c>
    </row>
    <row r="315" spans="1:13" s="106" customFormat="1" ht="24" customHeight="1" thickTop="1" thickBot="1">
      <c r="A315" s="81" t="s">
        <v>38</v>
      </c>
      <c r="B315" s="82">
        <v>56</v>
      </c>
      <c r="C315" s="83">
        <v>27</v>
      </c>
      <c r="D315" s="83">
        <v>29</v>
      </c>
      <c r="E315" s="84" t="s">
        <v>39</v>
      </c>
      <c r="F315" s="83">
        <v>385</v>
      </c>
      <c r="G315" s="83">
        <v>213</v>
      </c>
      <c r="H315" s="83">
        <v>172</v>
      </c>
      <c r="I315" s="85" t="s">
        <v>40</v>
      </c>
      <c r="J315" s="83">
        <v>216</v>
      </c>
      <c r="K315" s="83">
        <v>87</v>
      </c>
      <c r="L315" s="83">
        <v>129</v>
      </c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195</v>
      </c>
      <c r="L316" s="9"/>
      <c r="M316" s="97" t="s">
        <v>347</v>
      </c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5</v>
      </c>
      <c r="C318" s="24">
        <v>1</v>
      </c>
      <c r="D318" s="24">
        <v>4</v>
      </c>
      <c r="E318" s="25" t="s">
        <v>10</v>
      </c>
      <c r="F318" s="24">
        <v>14</v>
      </c>
      <c r="G318" s="24">
        <v>12</v>
      </c>
      <c r="H318" s="24">
        <v>2</v>
      </c>
      <c r="I318" s="25" t="s">
        <v>11</v>
      </c>
      <c r="J318" s="24">
        <v>16</v>
      </c>
      <c r="K318" s="24">
        <v>8</v>
      </c>
      <c r="L318" s="24">
        <v>8</v>
      </c>
    </row>
    <row r="319" spans="1:13" s="97" customFormat="1" ht="15.75" customHeight="1">
      <c r="A319" s="32">
        <v>0</v>
      </c>
      <c r="B319" s="33">
        <v>0</v>
      </c>
      <c r="C319" s="34">
        <v>0</v>
      </c>
      <c r="D319" s="34">
        <v>0</v>
      </c>
      <c r="E319" s="35">
        <v>35</v>
      </c>
      <c r="F319" s="33">
        <v>3</v>
      </c>
      <c r="G319" s="34">
        <v>3</v>
      </c>
      <c r="H319" s="34">
        <v>0</v>
      </c>
      <c r="I319" s="35">
        <v>70</v>
      </c>
      <c r="J319" s="33">
        <v>4</v>
      </c>
      <c r="K319" s="34">
        <v>0</v>
      </c>
      <c r="L319" s="34">
        <v>4</v>
      </c>
    </row>
    <row r="320" spans="1:13" s="97" customFormat="1" ht="15.75" customHeight="1">
      <c r="A320" s="32">
        <v>1</v>
      </c>
      <c r="B320" s="33">
        <v>1</v>
      </c>
      <c r="C320" s="34">
        <v>0</v>
      </c>
      <c r="D320" s="34">
        <v>1</v>
      </c>
      <c r="E320" s="35">
        <v>36</v>
      </c>
      <c r="F320" s="33">
        <v>2</v>
      </c>
      <c r="G320" s="34">
        <v>1</v>
      </c>
      <c r="H320" s="34">
        <v>1</v>
      </c>
      <c r="I320" s="35">
        <v>71</v>
      </c>
      <c r="J320" s="33">
        <v>3</v>
      </c>
      <c r="K320" s="34">
        <v>2</v>
      </c>
      <c r="L320" s="34">
        <v>1</v>
      </c>
    </row>
    <row r="321" spans="1:12" s="97" customFormat="1" ht="15.75" customHeight="1">
      <c r="A321" s="32">
        <v>2</v>
      </c>
      <c r="B321" s="33">
        <v>0</v>
      </c>
      <c r="C321" s="34">
        <v>0</v>
      </c>
      <c r="D321" s="34">
        <v>0</v>
      </c>
      <c r="E321" s="35">
        <v>37</v>
      </c>
      <c r="F321" s="33">
        <v>5</v>
      </c>
      <c r="G321" s="34">
        <v>4</v>
      </c>
      <c r="H321" s="34">
        <v>1</v>
      </c>
      <c r="I321" s="35">
        <v>72</v>
      </c>
      <c r="J321" s="33">
        <v>3</v>
      </c>
      <c r="K321" s="34">
        <v>2</v>
      </c>
      <c r="L321" s="34">
        <v>1</v>
      </c>
    </row>
    <row r="322" spans="1:12" s="97" customFormat="1" ht="15.75" customHeight="1">
      <c r="A322" s="32">
        <v>3</v>
      </c>
      <c r="B322" s="33">
        <v>1</v>
      </c>
      <c r="C322" s="34">
        <v>1</v>
      </c>
      <c r="D322" s="34">
        <v>0</v>
      </c>
      <c r="E322" s="35">
        <v>38</v>
      </c>
      <c r="F322" s="33">
        <v>3</v>
      </c>
      <c r="G322" s="34">
        <v>3</v>
      </c>
      <c r="H322" s="34">
        <v>0</v>
      </c>
      <c r="I322" s="35">
        <v>73</v>
      </c>
      <c r="J322" s="33">
        <v>3</v>
      </c>
      <c r="K322" s="34">
        <v>2</v>
      </c>
      <c r="L322" s="34">
        <v>1</v>
      </c>
    </row>
    <row r="323" spans="1:12" s="97" customFormat="1" ht="18" customHeight="1">
      <c r="A323" s="40">
        <v>4</v>
      </c>
      <c r="B323" s="41">
        <v>3</v>
      </c>
      <c r="C323" s="42">
        <v>0</v>
      </c>
      <c r="D323" s="42">
        <v>3</v>
      </c>
      <c r="E323" s="43">
        <v>39</v>
      </c>
      <c r="F323" s="44">
        <v>1</v>
      </c>
      <c r="G323" s="42">
        <v>1</v>
      </c>
      <c r="H323" s="42">
        <v>0</v>
      </c>
      <c r="I323" s="43">
        <v>74</v>
      </c>
      <c r="J323" s="44">
        <v>3</v>
      </c>
      <c r="K323" s="42">
        <v>2</v>
      </c>
      <c r="L323" s="42">
        <v>1</v>
      </c>
    </row>
    <row r="324" spans="1:12" s="31" customFormat="1" ht="25.5" customHeight="1">
      <c r="A324" s="23" t="s">
        <v>13</v>
      </c>
      <c r="B324" s="24">
        <v>4</v>
      </c>
      <c r="C324" s="24">
        <v>1</v>
      </c>
      <c r="D324" s="24">
        <v>3</v>
      </c>
      <c r="E324" s="25" t="s">
        <v>14</v>
      </c>
      <c r="F324" s="24">
        <v>12</v>
      </c>
      <c r="G324" s="24">
        <v>7</v>
      </c>
      <c r="H324" s="24">
        <v>5</v>
      </c>
      <c r="I324" s="25" t="s">
        <v>15</v>
      </c>
      <c r="J324" s="24">
        <v>21</v>
      </c>
      <c r="K324" s="24">
        <v>9</v>
      </c>
      <c r="L324" s="24">
        <v>12</v>
      </c>
    </row>
    <row r="325" spans="1:12" s="97" customFormat="1" ht="15.75" customHeight="1">
      <c r="A325" s="32">
        <v>5</v>
      </c>
      <c r="B325" s="33">
        <v>0</v>
      </c>
      <c r="C325" s="34">
        <v>0</v>
      </c>
      <c r="D325" s="34">
        <v>0</v>
      </c>
      <c r="E325" s="35">
        <v>40</v>
      </c>
      <c r="F325" s="33">
        <v>3</v>
      </c>
      <c r="G325" s="34">
        <v>1</v>
      </c>
      <c r="H325" s="34">
        <v>2</v>
      </c>
      <c r="I325" s="35">
        <v>75</v>
      </c>
      <c r="J325" s="33">
        <v>6</v>
      </c>
      <c r="K325" s="34">
        <v>4</v>
      </c>
      <c r="L325" s="34">
        <v>2</v>
      </c>
    </row>
    <row r="326" spans="1:12" s="97" customFormat="1" ht="15.75" customHeight="1">
      <c r="A326" s="32">
        <v>6</v>
      </c>
      <c r="B326" s="33">
        <v>2</v>
      </c>
      <c r="C326" s="34">
        <v>1</v>
      </c>
      <c r="D326" s="34">
        <v>1</v>
      </c>
      <c r="E326" s="35">
        <v>41</v>
      </c>
      <c r="F326" s="33">
        <v>0</v>
      </c>
      <c r="G326" s="34">
        <v>0</v>
      </c>
      <c r="H326" s="34">
        <v>0</v>
      </c>
      <c r="I326" s="35">
        <v>76</v>
      </c>
      <c r="J326" s="33">
        <v>4</v>
      </c>
      <c r="K326" s="34">
        <v>2</v>
      </c>
      <c r="L326" s="34">
        <v>2</v>
      </c>
    </row>
    <row r="327" spans="1:12" s="97" customFormat="1" ht="15.75" customHeight="1">
      <c r="A327" s="32">
        <v>7</v>
      </c>
      <c r="B327" s="33">
        <v>1</v>
      </c>
      <c r="C327" s="34">
        <v>0</v>
      </c>
      <c r="D327" s="34">
        <v>1</v>
      </c>
      <c r="E327" s="35">
        <v>42</v>
      </c>
      <c r="F327" s="33">
        <v>5</v>
      </c>
      <c r="G327" s="34">
        <v>2</v>
      </c>
      <c r="H327" s="34">
        <v>3</v>
      </c>
      <c r="I327" s="35">
        <v>77</v>
      </c>
      <c r="J327" s="33">
        <v>5</v>
      </c>
      <c r="K327" s="34">
        <v>1</v>
      </c>
      <c r="L327" s="34">
        <v>4</v>
      </c>
    </row>
    <row r="328" spans="1:12" s="97" customFormat="1" ht="15.75" customHeight="1">
      <c r="A328" s="32">
        <v>8</v>
      </c>
      <c r="B328" s="33">
        <v>1</v>
      </c>
      <c r="C328" s="34">
        <v>0</v>
      </c>
      <c r="D328" s="34">
        <v>1</v>
      </c>
      <c r="E328" s="35">
        <v>43</v>
      </c>
      <c r="F328" s="33">
        <v>0</v>
      </c>
      <c r="G328" s="34">
        <v>0</v>
      </c>
      <c r="H328" s="34">
        <v>0</v>
      </c>
      <c r="I328" s="35">
        <v>78</v>
      </c>
      <c r="J328" s="33">
        <v>4</v>
      </c>
      <c r="K328" s="34">
        <v>2</v>
      </c>
      <c r="L328" s="34">
        <v>2</v>
      </c>
    </row>
    <row r="329" spans="1:12" s="97" customFormat="1" ht="18" customHeight="1">
      <c r="A329" s="40">
        <v>9</v>
      </c>
      <c r="B329" s="44">
        <v>0</v>
      </c>
      <c r="C329" s="42">
        <v>0</v>
      </c>
      <c r="D329" s="42">
        <v>0</v>
      </c>
      <c r="E329" s="43">
        <v>44</v>
      </c>
      <c r="F329" s="44">
        <v>4</v>
      </c>
      <c r="G329" s="42">
        <v>4</v>
      </c>
      <c r="H329" s="42">
        <v>0</v>
      </c>
      <c r="I329" s="43">
        <v>79</v>
      </c>
      <c r="J329" s="44">
        <v>2</v>
      </c>
      <c r="K329" s="42">
        <v>0</v>
      </c>
      <c r="L329" s="42">
        <v>2</v>
      </c>
    </row>
    <row r="330" spans="1:12" s="31" customFormat="1" ht="25.5" customHeight="1">
      <c r="A330" s="23" t="s">
        <v>23</v>
      </c>
      <c r="B330" s="24">
        <v>1</v>
      </c>
      <c r="C330" s="24">
        <v>1</v>
      </c>
      <c r="D330" s="24">
        <v>0</v>
      </c>
      <c r="E330" s="25" t="s">
        <v>24</v>
      </c>
      <c r="F330" s="24">
        <v>14</v>
      </c>
      <c r="G330" s="24">
        <v>7</v>
      </c>
      <c r="H330" s="24">
        <v>7</v>
      </c>
      <c r="I330" s="25" t="s">
        <v>25</v>
      </c>
      <c r="J330" s="24">
        <v>20</v>
      </c>
      <c r="K330" s="24">
        <v>6</v>
      </c>
      <c r="L330" s="24">
        <v>14</v>
      </c>
    </row>
    <row r="331" spans="1:12" s="97" customFormat="1" ht="15.75" customHeight="1">
      <c r="A331" s="32">
        <v>10</v>
      </c>
      <c r="B331" s="33">
        <v>0</v>
      </c>
      <c r="C331" s="34">
        <v>0</v>
      </c>
      <c r="D331" s="34">
        <v>0</v>
      </c>
      <c r="E331" s="35">
        <v>45</v>
      </c>
      <c r="F331" s="33">
        <v>1</v>
      </c>
      <c r="G331" s="34">
        <v>1</v>
      </c>
      <c r="H331" s="34">
        <v>0</v>
      </c>
      <c r="I331" s="35">
        <v>80</v>
      </c>
      <c r="J331" s="33">
        <v>3</v>
      </c>
      <c r="K331" s="34">
        <v>2</v>
      </c>
      <c r="L331" s="34">
        <v>1</v>
      </c>
    </row>
    <row r="332" spans="1:12" s="97" customFormat="1" ht="15.75" customHeight="1">
      <c r="A332" s="32">
        <v>11</v>
      </c>
      <c r="B332" s="33">
        <v>0</v>
      </c>
      <c r="C332" s="34">
        <v>0</v>
      </c>
      <c r="D332" s="34">
        <v>0</v>
      </c>
      <c r="E332" s="35">
        <v>46</v>
      </c>
      <c r="F332" s="33">
        <v>2</v>
      </c>
      <c r="G332" s="34">
        <v>2</v>
      </c>
      <c r="H332" s="34">
        <v>0</v>
      </c>
      <c r="I332" s="35">
        <v>81</v>
      </c>
      <c r="J332" s="33">
        <v>7</v>
      </c>
      <c r="K332" s="34">
        <v>1</v>
      </c>
      <c r="L332" s="34">
        <v>6</v>
      </c>
    </row>
    <row r="333" spans="1:12" s="97" customFormat="1" ht="15.75" customHeight="1">
      <c r="A333" s="32">
        <v>12</v>
      </c>
      <c r="B333" s="33">
        <v>0</v>
      </c>
      <c r="C333" s="34">
        <v>0</v>
      </c>
      <c r="D333" s="34">
        <v>0</v>
      </c>
      <c r="E333" s="35">
        <v>47</v>
      </c>
      <c r="F333" s="33">
        <v>3</v>
      </c>
      <c r="G333" s="34">
        <v>1</v>
      </c>
      <c r="H333" s="34">
        <v>2</v>
      </c>
      <c r="I333" s="35">
        <v>82</v>
      </c>
      <c r="J333" s="33">
        <v>1</v>
      </c>
      <c r="K333" s="34">
        <v>0</v>
      </c>
      <c r="L333" s="34">
        <v>1</v>
      </c>
    </row>
    <row r="334" spans="1:12" s="97" customFormat="1" ht="15.75" customHeight="1">
      <c r="A334" s="32">
        <v>13</v>
      </c>
      <c r="B334" s="33">
        <v>0</v>
      </c>
      <c r="C334" s="34">
        <v>0</v>
      </c>
      <c r="D334" s="34">
        <v>0</v>
      </c>
      <c r="E334" s="35">
        <v>48</v>
      </c>
      <c r="F334" s="33">
        <v>3</v>
      </c>
      <c r="G334" s="34">
        <v>1</v>
      </c>
      <c r="H334" s="34">
        <v>2</v>
      </c>
      <c r="I334" s="35">
        <v>83</v>
      </c>
      <c r="J334" s="33">
        <v>5</v>
      </c>
      <c r="K334" s="34">
        <v>2</v>
      </c>
      <c r="L334" s="34">
        <v>3</v>
      </c>
    </row>
    <row r="335" spans="1:12" s="97" customFormat="1" ht="18" customHeight="1">
      <c r="A335" s="40">
        <v>14</v>
      </c>
      <c r="B335" s="44">
        <v>1</v>
      </c>
      <c r="C335" s="42">
        <v>1</v>
      </c>
      <c r="D335" s="42">
        <v>0</v>
      </c>
      <c r="E335" s="43">
        <v>49</v>
      </c>
      <c r="F335" s="44">
        <v>5</v>
      </c>
      <c r="G335" s="42">
        <v>2</v>
      </c>
      <c r="H335" s="42">
        <v>3</v>
      </c>
      <c r="I335" s="43">
        <v>84</v>
      </c>
      <c r="J335" s="44">
        <v>4</v>
      </c>
      <c r="K335" s="42">
        <v>1</v>
      </c>
      <c r="L335" s="42">
        <v>3</v>
      </c>
    </row>
    <row r="336" spans="1:12" s="31" customFormat="1" ht="25.5" customHeight="1">
      <c r="A336" s="23" t="s">
        <v>26</v>
      </c>
      <c r="B336" s="24">
        <v>6</v>
      </c>
      <c r="C336" s="24">
        <v>2</v>
      </c>
      <c r="D336" s="24">
        <v>4</v>
      </c>
      <c r="E336" s="25" t="s">
        <v>27</v>
      </c>
      <c r="F336" s="24">
        <v>15</v>
      </c>
      <c r="G336" s="24">
        <v>6</v>
      </c>
      <c r="H336" s="24">
        <v>9</v>
      </c>
      <c r="I336" s="25" t="s">
        <v>28</v>
      </c>
      <c r="J336" s="24">
        <v>11</v>
      </c>
      <c r="K336" s="24">
        <v>5</v>
      </c>
      <c r="L336" s="24">
        <v>6</v>
      </c>
    </row>
    <row r="337" spans="1:12" s="97" customFormat="1" ht="15.75" customHeight="1">
      <c r="A337" s="32">
        <v>15</v>
      </c>
      <c r="B337" s="33">
        <v>1</v>
      </c>
      <c r="C337" s="34">
        <v>0</v>
      </c>
      <c r="D337" s="34">
        <v>1</v>
      </c>
      <c r="E337" s="35">
        <v>50</v>
      </c>
      <c r="F337" s="33">
        <v>3</v>
      </c>
      <c r="G337" s="34">
        <v>0</v>
      </c>
      <c r="H337" s="34">
        <v>3</v>
      </c>
      <c r="I337" s="35">
        <v>85</v>
      </c>
      <c r="J337" s="33">
        <v>3</v>
      </c>
      <c r="K337" s="34">
        <v>0</v>
      </c>
      <c r="L337" s="34">
        <v>3</v>
      </c>
    </row>
    <row r="338" spans="1:12" s="97" customFormat="1" ht="15.75" customHeight="1">
      <c r="A338" s="32">
        <v>16</v>
      </c>
      <c r="B338" s="33">
        <v>1</v>
      </c>
      <c r="C338" s="34">
        <v>0</v>
      </c>
      <c r="D338" s="34">
        <v>1</v>
      </c>
      <c r="E338" s="35">
        <v>51</v>
      </c>
      <c r="F338" s="33">
        <v>2</v>
      </c>
      <c r="G338" s="34">
        <v>1</v>
      </c>
      <c r="H338" s="34">
        <v>1</v>
      </c>
      <c r="I338" s="35">
        <v>86</v>
      </c>
      <c r="J338" s="33">
        <v>2</v>
      </c>
      <c r="K338" s="34">
        <v>1</v>
      </c>
      <c r="L338" s="34">
        <v>1</v>
      </c>
    </row>
    <row r="339" spans="1:12" s="97" customFormat="1" ht="15.75" customHeight="1">
      <c r="A339" s="32">
        <v>17</v>
      </c>
      <c r="B339" s="33">
        <v>4</v>
      </c>
      <c r="C339" s="34">
        <v>2</v>
      </c>
      <c r="D339" s="34">
        <v>2</v>
      </c>
      <c r="E339" s="35">
        <v>52</v>
      </c>
      <c r="F339" s="33">
        <v>4</v>
      </c>
      <c r="G339" s="34">
        <v>1</v>
      </c>
      <c r="H339" s="34">
        <v>3</v>
      </c>
      <c r="I339" s="35">
        <v>87</v>
      </c>
      <c r="J339" s="33">
        <v>3</v>
      </c>
      <c r="K339" s="34">
        <v>2</v>
      </c>
      <c r="L339" s="34">
        <v>1</v>
      </c>
    </row>
    <row r="340" spans="1:12" s="97" customFormat="1" ht="15.75" customHeight="1">
      <c r="A340" s="32">
        <v>18</v>
      </c>
      <c r="B340" s="33">
        <v>0</v>
      </c>
      <c r="C340" s="34">
        <v>0</v>
      </c>
      <c r="D340" s="34">
        <v>0</v>
      </c>
      <c r="E340" s="35">
        <v>53</v>
      </c>
      <c r="F340" s="33">
        <v>2</v>
      </c>
      <c r="G340" s="34">
        <v>0</v>
      </c>
      <c r="H340" s="34">
        <v>2</v>
      </c>
      <c r="I340" s="35">
        <v>88</v>
      </c>
      <c r="J340" s="33">
        <v>1</v>
      </c>
      <c r="K340" s="34">
        <v>1</v>
      </c>
      <c r="L340" s="34">
        <v>0</v>
      </c>
    </row>
    <row r="341" spans="1:12" s="97" customFormat="1" ht="18" customHeight="1">
      <c r="A341" s="40">
        <v>19</v>
      </c>
      <c r="B341" s="44">
        <v>0</v>
      </c>
      <c r="C341" s="42">
        <v>0</v>
      </c>
      <c r="D341" s="42">
        <v>0</v>
      </c>
      <c r="E341" s="43">
        <v>54</v>
      </c>
      <c r="F341" s="44">
        <v>4</v>
      </c>
      <c r="G341" s="42">
        <v>4</v>
      </c>
      <c r="H341" s="42">
        <v>0</v>
      </c>
      <c r="I341" s="43">
        <v>89</v>
      </c>
      <c r="J341" s="44">
        <v>2</v>
      </c>
      <c r="K341" s="42">
        <v>1</v>
      </c>
      <c r="L341" s="42">
        <v>1</v>
      </c>
    </row>
    <row r="342" spans="1:12" s="31" customFormat="1" ht="25.5" customHeight="1">
      <c r="A342" s="23" t="s">
        <v>29</v>
      </c>
      <c r="B342" s="24">
        <v>12</v>
      </c>
      <c r="C342" s="24">
        <v>6</v>
      </c>
      <c r="D342" s="24">
        <v>6</v>
      </c>
      <c r="E342" s="25" t="s">
        <v>30</v>
      </c>
      <c r="F342" s="24">
        <v>18</v>
      </c>
      <c r="G342" s="24">
        <v>5</v>
      </c>
      <c r="H342" s="24">
        <v>13</v>
      </c>
      <c r="I342" s="25" t="s">
        <v>31</v>
      </c>
      <c r="J342" s="24">
        <v>0</v>
      </c>
      <c r="K342" s="24">
        <v>0</v>
      </c>
      <c r="L342" s="24">
        <v>0</v>
      </c>
    </row>
    <row r="343" spans="1:12" s="97" customFormat="1" ht="15.75" customHeight="1">
      <c r="A343" s="32">
        <v>20</v>
      </c>
      <c r="B343" s="33">
        <v>0</v>
      </c>
      <c r="C343" s="34">
        <v>0</v>
      </c>
      <c r="D343" s="34">
        <v>0</v>
      </c>
      <c r="E343" s="35">
        <v>55</v>
      </c>
      <c r="F343" s="33">
        <v>7</v>
      </c>
      <c r="G343" s="34">
        <v>1</v>
      </c>
      <c r="H343" s="34">
        <v>6</v>
      </c>
      <c r="I343" s="35">
        <v>90</v>
      </c>
      <c r="J343" s="33">
        <v>0</v>
      </c>
      <c r="K343" s="34">
        <v>0</v>
      </c>
      <c r="L343" s="34">
        <v>0</v>
      </c>
    </row>
    <row r="344" spans="1:12" s="97" customFormat="1" ht="15.75" customHeight="1">
      <c r="A344" s="32">
        <v>21</v>
      </c>
      <c r="B344" s="33">
        <v>1</v>
      </c>
      <c r="C344" s="34">
        <v>0</v>
      </c>
      <c r="D344" s="34">
        <v>1</v>
      </c>
      <c r="E344" s="35">
        <v>56</v>
      </c>
      <c r="F344" s="33">
        <v>2</v>
      </c>
      <c r="G344" s="34">
        <v>1</v>
      </c>
      <c r="H344" s="34">
        <v>1</v>
      </c>
      <c r="I344" s="35">
        <v>91</v>
      </c>
      <c r="J344" s="33">
        <v>0</v>
      </c>
      <c r="K344" s="34">
        <v>0</v>
      </c>
      <c r="L344" s="34">
        <v>0</v>
      </c>
    </row>
    <row r="345" spans="1:12" s="97" customFormat="1" ht="15.75" customHeight="1">
      <c r="A345" s="32">
        <v>22</v>
      </c>
      <c r="B345" s="33">
        <v>3</v>
      </c>
      <c r="C345" s="34">
        <v>0</v>
      </c>
      <c r="D345" s="34">
        <v>3</v>
      </c>
      <c r="E345" s="35">
        <v>57</v>
      </c>
      <c r="F345" s="33">
        <v>1</v>
      </c>
      <c r="G345" s="34">
        <v>1</v>
      </c>
      <c r="H345" s="34">
        <v>0</v>
      </c>
      <c r="I345" s="35">
        <v>92</v>
      </c>
      <c r="J345" s="33">
        <v>0</v>
      </c>
      <c r="K345" s="34">
        <v>0</v>
      </c>
      <c r="L345" s="34">
        <v>0</v>
      </c>
    </row>
    <row r="346" spans="1:12" s="97" customFormat="1" ht="15.75" customHeight="1">
      <c r="A346" s="32">
        <v>23</v>
      </c>
      <c r="B346" s="33">
        <v>2</v>
      </c>
      <c r="C346" s="34">
        <v>2</v>
      </c>
      <c r="D346" s="34">
        <v>0</v>
      </c>
      <c r="E346" s="35">
        <v>58</v>
      </c>
      <c r="F346" s="33">
        <v>5</v>
      </c>
      <c r="G346" s="34">
        <v>2</v>
      </c>
      <c r="H346" s="34">
        <v>3</v>
      </c>
      <c r="I346" s="35">
        <v>93</v>
      </c>
      <c r="J346" s="33">
        <v>0</v>
      </c>
      <c r="K346" s="34">
        <v>0</v>
      </c>
      <c r="L346" s="34">
        <v>0</v>
      </c>
    </row>
    <row r="347" spans="1:12" s="97" customFormat="1" ht="18" customHeight="1">
      <c r="A347" s="40">
        <v>24</v>
      </c>
      <c r="B347" s="44">
        <v>6</v>
      </c>
      <c r="C347" s="42">
        <v>4</v>
      </c>
      <c r="D347" s="42">
        <v>2</v>
      </c>
      <c r="E347" s="43">
        <v>59</v>
      </c>
      <c r="F347" s="44">
        <v>3</v>
      </c>
      <c r="G347" s="42">
        <v>0</v>
      </c>
      <c r="H347" s="42">
        <v>3</v>
      </c>
      <c r="I347" s="43">
        <v>94</v>
      </c>
      <c r="J347" s="44">
        <v>0</v>
      </c>
      <c r="K347" s="42">
        <v>0</v>
      </c>
      <c r="L347" s="42">
        <v>0</v>
      </c>
    </row>
    <row r="348" spans="1:12" s="31" customFormat="1" ht="25.5" customHeight="1">
      <c r="A348" s="23" t="s">
        <v>32</v>
      </c>
      <c r="B348" s="24">
        <v>25</v>
      </c>
      <c r="C348" s="24">
        <v>18</v>
      </c>
      <c r="D348" s="24">
        <v>7</v>
      </c>
      <c r="E348" s="25" t="s">
        <v>33</v>
      </c>
      <c r="F348" s="24">
        <v>19</v>
      </c>
      <c r="G348" s="24">
        <v>10</v>
      </c>
      <c r="H348" s="24">
        <v>9</v>
      </c>
      <c r="I348" s="64" t="s">
        <v>34</v>
      </c>
      <c r="J348" s="24">
        <v>0</v>
      </c>
      <c r="K348" s="24">
        <v>0</v>
      </c>
      <c r="L348" s="24">
        <v>0</v>
      </c>
    </row>
    <row r="349" spans="1:12" s="97" customFormat="1" ht="15.75" customHeight="1">
      <c r="A349" s="32">
        <v>25</v>
      </c>
      <c r="B349" s="33">
        <v>4</v>
      </c>
      <c r="C349" s="34">
        <v>3</v>
      </c>
      <c r="D349" s="34">
        <v>1</v>
      </c>
      <c r="E349" s="35">
        <v>60</v>
      </c>
      <c r="F349" s="33">
        <v>5</v>
      </c>
      <c r="G349" s="34">
        <v>2</v>
      </c>
      <c r="H349" s="34">
        <v>3</v>
      </c>
      <c r="I349" s="35">
        <v>95</v>
      </c>
      <c r="J349" s="33">
        <v>0</v>
      </c>
      <c r="K349" s="34">
        <v>0</v>
      </c>
      <c r="L349" s="34">
        <v>0</v>
      </c>
    </row>
    <row r="350" spans="1:12" s="97" customFormat="1" ht="15.75" customHeight="1">
      <c r="A350" s="32">
        <v>26</v>
      </c>
      <c r="B350" s="33">
        <v>8</v>
      </c>
      <c r="C350" s="34">
        <v>6</v>
      </c>
      <c r="D350" s="34">
        <v>2</v>
      </c>
      <c r="E350" s="35">
        <v>61</v>
      </c>
      <c r="F350" s="33">
        <v>3</v>
      </c>
      <c r="G350" s="34">
        <v>3</v>
      </c>
      <c r="H350" s="34">
        <v>0</v>
      </c>
      <c r="I350" s="35">
        <v>96</v>
      </c>
      <c r="J350" s="33">
        <v>0</v>
      </c>
      <c r="K350" s="34">
        <v>0</v>
      </c>
      <c r="L350" s="34">
        <v>0</v>
      </c>
    </row>
    <row r="351" spans="1:12" s="97" customFormat="1" ht="15.75" customHeight="1">
      <c r="A351" s="32">
        <v>27</v>
      </c>
      <c r="B351" s="33">
        <v>4</v>
      </c>
      <c r="C351" s="34">
        <v>4</v>
      </c>
      <c r="D351" s="34">
        <v>0</v>
      </c>
      <c r="E351" s="35">
        <v>62</v>
      </c>
      <c r="F351" s="33">
        <v>6</v>
      </c>
      <c r="G351" s="34">
        <v>3</v>
      </c>
      <c r="H351" s="34">
        <v>3</v>
      </c>
      <c r="I351" s="35">
        <v>97</v>
      </c>
      <c r="J351" s="33">
        <v>0</v>
      </c>
      <c r="K351" s="34">
        <v>0</v>
      </c>
      <c r="L351" s="34">
        <v>0</v>
      </c>
    </row>
    <row r="352" spans="1:12" s="97" customFormat="1" ht="15.75" customHeight="1">
      <c r="A352" s="32">
        <v>28</v>
      </c>
      <c r="B352" s="33">
        <v>6</v>
      </c>
      <c r="C352" s="34">
        <v>3</v>
      </c>
      <c r="D352" s="34">
        <v>3</v>
      </c>
      <c r="E352" s="35">
        <v>63</v>
      </c>
      <c r="F352" s="33">
        <v>2</v>
      </c>
      <c r="G352" s="34">
        <v>1</v>
      </c>
      <c r="H352" s="34">
        <v>1</v>
      </c>
      <c r="I352" s="35">
        <v>98</v>
      </c>
      <c r="J352" s="33">
        <v>0</v>
      </c>
      <c r="K352" s="34">
        <v>0</v>
      </c>
      <c r="L352" s="34">
        <v>0</v>
      </c>
    </row>
    <row r="353" spans="1:13" s="97" customFormat="1" ht="18" customHeight="1">
      <c r="A353" s="40">
        <v>29</v>
      </c>
      <c r="B353" s="44">
        <v>3</v>
      </c>
      <c r="C353" s="42">
        <v>2</v>
      </c>
      <c r="D353" s="42">
        <v>1</v>
      </c>
      <c r="E353" s="43">
        <v>64</v>
      </c>
      <c r="F353" s="44">
        <v>3</v>
      </c>
      <c r="G353" s="42">
        <v>1</v>
      </c>
      <c r="H353" s="42">
        <v>2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17</v>
      </c>
      <c r="C354" s="24">
        <v>5</v>
      </c>
      <c r="D354" s="24">
        <v>12</v>
      </c>
      <c r="E354" s="25" t="s">
        <v>36</v>
      </c>
      <c r="F354" s="24">
        <v>23</v>
      </c>
      <c r="G354" s="24">
        <v>9</v>
      </c>
      <c r="H354" s="24">
        <v>14</v>
      </c>
      <c r="I354" s="68">
        <v>100</v>
      </c>
      <c r="J354" s="69">
        <v>0</v>
      </c>
      <c r="K354" s="70">
        <v>0</v>
      </c>
      <c r="L354" s="70">
        <v>0</v>
      </c>
    </row>
    <row r="355" spans="1:13" s="97" customFormat="1" ht="15.75" customHeight="1">
      <c r="A355" s="32">
        <v>30</v>
      </c>
      <c r="B355" s="33">
        <v>2</v>
      </c>
      <c r="C355" s="34">
        <v>0</v>
      </c>
      <c r="D355" s="34">
        <v>2</v>
      </c>
      <c r="E355" s="35">
        <v>65</v>
      </c>
      <c r="F355" s="33">
        <v>5</v>
      </c>
      <c r="G355" s="34">
        <v>2</v>
      </c>
      <c r="H355" s="34">
        <v>3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7</v>
      </c>
      <c r="C356" s="34">
        <v>2</v>
      </c>
      <c r="D356" s="34">
        <v>5</v>
      </c>
      <c r="E356" s="35">
        <v>66</v>
      </c>
      <c r="F356" s="33">
        <v>7</v>
      </c>
      <c r="G356" s="34">
        <v>3</v>
      </c>
      <c r="H356" s="34">
        <v>4</v>
      </c>
      <c r="I356" s="35">
        <v>102</v>
      </c>
      <c r="J356" s="33">
        <v>0</v>
      </c>
      <c r="K356" s="34">
        <v>0</v>
      </c>
      <c r="L356" s="34">
        <v>0</v>
      </c>
    </row>
    <row r="357" spans="1:13" s="97" customFormat="1" ht="15.75" customHeight="1">
      <c r="A357" s="32">
        <v>32</v>
      </c>
      <c r="B357" s="33">
        <v>2</v>
      </c>
      <c r="C357" s="34">
        <v>1</v>
      </c>
      <c r="D357" s="34">
        <v>1</v>
      </c>
      <c r="E357" s="35">
        <v>67</v>
      </c>
      <c r="F357" s="33">
        <v>5</v>
      </c>
      <c r="G357" s="34">
        <v>2</v>
      </c>
      <c r="H357" s="34">
        <v>3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5</v>
      </c>
      <c r="C358" s="34">
        <v>1</v>
      </c>
      <c r="D358" s="34">
        <v>4</v>
      </c>
      <c r="E358" s="35">
        <v>68</v>
      </c>
      <c r="F358" s="33">
        <v>4</v>
      </c>
      <c r="G358" s="34">
        <v>1</v>
      </c>
      <c r="H358" s="34">
        <v>3</v>
      </c>
      <c r="I358" s="72" t="s">
        <v>37</v>
      </c>
      <c r="J358" s="44">
        <v>0</v>
      </c>
      <c r="K358" s="42">
        <v>0</v>
      </c>
      <c r="L358" s="42">
        <v>0</v>
      </c>
    </row>
    <row r="359" spans="1:13" s="97" customFormat="1" ht="21" customHeight="1" thickBot="1">
      <c r="A359" s="74">
        <v>34</v>
      </c>
      <c r="B359" s="33">
        <v>1</v>
      </c>
      <c r="C359" s="34">
        <v>1</v>
      </c>
      <c r="D359" s="34">
        <v>0</v>
      </c>
      <c r="E359" s="35">
        <v>69</v>
      </c>
      <c r="F359" s="33">
        <v>2</v>
      </c>
      <c r="G359" s="34">
        <v>1</v>
      </c>
      <c r="H359" s="34">
        <v>1</v>
      </c>
      <c r="I359" s="75" t="s">
        <v>8</v>
      </c>
      <c r="J359" s="69">
        <v>253</v>
      </c>
      <c r="K359" s="69">
        <v>118</v>
      </c>
      <c r="L359" s="69">
        <v>135</v>
      </c>
    </row>
    <row r="360" spans="1:13" s="106" customFormat="1" ht="24" customHeight="1" thickTop="1" thickBot="1">
      <c r="A360" s="81" t="s">
        <v>38</v>
      </c>
      <c r="B360" s="82">
        <v>10</v>
      </c>
      <c r="C360" s="83">
        <v>3</v>
      </c>
      <c r="D360" s="83">
        <v>7</v>
      </c>
      <c r="E360" s="84" t="s">
        <v>39</v>
      </c>
      <c r="F360" s="83">
        <v>152</v>
      </c>
      <c r="G360" s="83">
        <v>78</v>
      </c>
      <c r="H360" s="83">
        <v>74</v>
      </c>
      <c r="I360" s="85" t="s">
        <v>40</v>
      </c>
      <c r="J360" s="83">
        <v>91</v>
      </c>
      <c r="K360" s="83">
        <v>37</v>
      </c>
      <c r="L360" s="83">
        <v>54</v>
      </c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196</v>
      </c>
      <c r="L361" s="9"/>
      <c r="M361" s="97" t="s">
        <v>348</v>
      </c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</row>
    <row r="363" spans="1:13" s="31" customFormat="1" ht="25.5" customHeight="1">
      <c r="A363" s="23" t="s">
        <v>9</v>
      </c>
      <c r="B363" s="24">
        <v>25</v>
      </c>
      <c r="C363" s="24">
        <v>12</v>
      </c>
      <c r="D363" s="24">
        <v>13</v>
      </c>
      <c r="E363" s="25" t="s">
        <v>10</v>
      </c>
      <c r="F363" s="24">
        <v>29</v>
      </c>
      <c r="G363" s="24">
        <v>14</v>
      </c>
      <c r="H363" s="24">
        <v>15</v>
      </c>
      <c r="I363" s="25" t="s">
        <v>11</v>
      </c>
      <c r="J363" s="24">
        <v>35</v>
      </c>
      <c r="K363" s="24">
        <v>16</v>
      </c>
      <c r="L363" s="24">
        <v>19</v>
      </c>
    </row>
    <row r="364" spans="1:13" s="97" customFormat="1" ht="15.75" customHeight="1">
      <c r="A364" s="32">
        <v>0</v>
      </c>
      <c r="B364" s="33">
        <v>8</v>
      </c>
      <c r="C364" s="34">
        <v>4</v>
      </c>
      <c r="D364" s="34">
        <v>4</v>
      </c>
      <c r="E364" s="35">
        <v>35</v>
      </c>
      <c r="F364" s="33">
        <v>6</v>
      </c>
      <c r="G364" s="34">
        <v>3</v>
      </c>
      <c r="H364" s="34">
        <v>3</v>
      </c>
      <c r="I364" s="35">
        <v>70</v>
      </c>
      <c r="J364" s="33">
        <v>9</v>
      </c>
      <c r="K364" s="34">
        <v>4</v>
      </c>
      <c r="L364" s="34">
        <v>5</v>
      </c>
    </row>
    <row r="365" spans="1:13" s="97" customFormat="1" ht="15.75" customHeight="1">
      <c r="A365" s="32">
        <v>1</v>
      </c>
      <c r="B365" s="33">
        <v>5</v>
      </c>
      <c r="C365" s="34">
        <v>4</v>
      </c>
      <c r="D365" s="34">
        <v>1</v>
      </c>
      <c r="E365" s="35">
        <v>36</v>
      </c>
      <c r="F365" s="33">
        <v>5</v>
      </c>
      <c r="G365" s="34">
        <v>2</v>
      </c>
      <c r="H365" s="34">
        <v>3</v>
      </c>
      <c r="I365" s="35">
        <v>71</v>
      </c>
      <c r="J365" s="33">
        <v>6</v>
      </c>
      <c r="K365" s="34">
        <v>3</v>
      </c>
      <c r="L365" s="34">
        <v>3</v>
      </c>
    </row>
    <row r="366" spans="1:13" s="97" customFormat="1" ht="15.75" customHeight="1">
      <c r="A366" s="32">
        <v>2</v>
      </c>
      <c r="B366" s="33">
        <v>4</v>
      </c>
      <c r="C366" s="34">
        <v>2</v>
      </c>
      <c r="D366" s="34">
        <v>2</v>
      </c>
      <c r="E366" s="35">
        <v>37</v>
      </c>
      <c r="F366" s="33">
        <v>4</v>
      </c>
      <c r="G366" s="34">
        <v>3</v>
      </c>
      <c r="H366" s="34">
        <v>1</v>
      </c>
      <c r="I366" s="35">
        <v>72</v>
      </c>
      <c r="J366" s="33">
        <v>6</v>
      </c>
      <c r="K366" s="34">
        <v>2</v>
      </c>
      <c r="L366" s="34">
        <v>4</v>
      </c>
    </row>
    <row r="367" spans="1:13" s="97" customFormat="1" ht="15.75" customHeight="1">
      <c r="A367" s="32">
        <v>3</v>
      </c>
      <c r="B367" s="33">
        <v>2</v>
      </c>
      <c r="C367" s="34">
        <v>0</v>
      </c>
      <c r="D367" s="34">
        <v>2</v>
      </c>
      <c r="E367" s="35">
        <v>38</v>
      </c>
      <c r="F367" s="33">
        <v>6</v>
      </c>
      <c r="G367" s="34">
        <v>3</v>
      </c>
      <c r="H367" s="34">
        <v>3</v>
      </c>
      <c r="I367" s="35">
        <v>73</v>
      </c>
      <c r="J367" s="33">
        <v>9</v>
      </c>
      <c r="K367" s="34">
        <v>5</v>
      </c>
      <c r="L367" s="34">
        <v>4</v>
      </c>
    </row>
    <row r="368" spans="1:13" s="97" customFormat="1" ht="18" customHeight="1">
      <c r="A368" s="40">
        <v>4</v>
      </c>
      <c r="B368" s="41">
        <v>6</v>
      </c>
      <c r="C368" s="42">
        <v>2</v>
      </c>
      <c r="D368" s="42">
        <v>4</v>
      </c>
      <c r="E368" s="43">
        <v>39</v>
      </c>
      <c r="F368" s="44">
        <v>8</v>
      </c>
      <c r="G368" s="42">
        <v>3</v>
      </c>
      <c r="H368" s="42">
        <v>5</v>
      </c>
      <c r="I368" s="43">
        <v>74</v>
      </c>
      <c r="J368" s="44">
        <v>5</v>
      </c>
      <c r="K368" s="42">
        <v>2</v>
      </c>
      <c r="L368" s="42">
        <v>3</v>
      </c>
    </row>
    <row r="369" spans="1:12" s="31" customFormat="1" ht="25.5" customHeight="1">
      <c r="A369" s="23" t="s">
        <v>13</v>
      </c>
      <c r="B369" s="24">
        <v>25</v>
      </c>
      <c r="C369" s="24">
        <v>15</v>
      </c>
      <c r="D369" s="24">
        <v>10</v>
      </c>
      <c r="E369" s="25" t="s">
        <v>14</v>
      </c>
      <c r="F369" s="24">
        <v>50</v>
      </c>
      <c r="G369" s="24">
        <v>24</v>
      </c>
      <c r="H369" s="24">
        <v>26</v>
      </c>
      <c r="I369" s="25" t="s">
        <v>15</v>
      </c>
      <c r="J369" s="24">
        <v>26</v>
      </c>
      <c r="K369" s="24">
        <v>13</v>
      </c>
      <c r="L369" s="24">
        <v>13</v>
      </c>
    </row>
    <row r="370" spans="1:12" s="97" customFormat="1" ht="15.75" customHeight="1">
      <c r="A370" s="32">
        <v>5</v>
      </c>
      <c r="B370" s="33">
        <v>6</v>
      </c>
      <c r="C370" s="34">
        <v>3</v>
      </c>
      <c r="D370" s="34">
        <v>3</v>
      </c>
      <c r="E370" s="35">
        <v>40</v>
      </c>
      <c r="F370" s="33">
        <v>2</v>
      </c>
      <c r="G370" s="34">
        <v>2</v>
      </c>
      <c r="H370" s="34">
        <v>0</v>
      </c>
      <c r="I370" s="35">
        <v>75</v>
      </c>
      <c r="J370" s="33">
        <v>6</v>
      </c>
      <c r="K370" s="34">
        <v>5</v>
      </c>
      <c r="L370" s="34">
        <v>1</v>
      </c>
    </row>
    <row r="371" spans="1:12" s="97" customFormat="1" ht="15.75" customHeight="1">
      <c r="A371" s="32">
        <v>6</v>
      </c>
      <c r="B371" s="33">
        <v>6</v>
      </c>
      <c r="C371" s="34">
        <v>3</v>
      </c>
      <c r="D371" s="34">
        <v>3</v>
      </c>
      <c r="E371" s="35">
        <v>41</v>
      </c>
      <c r="F371" s="33">
        <v>10</v>
      </c>
      <c r="G371" s="34">
        <v>3</v>
      </c>
      <c r="H371" s="34">
        <v>7</v>
      </c>
      <c r="I371" s="35">
        <v>76</v>
      </c>
      <c r="J371" s="33">
        <v>3</v>
      </c>
      <c r="K371" s="34">
        <v>1</v>
      </c>
      <c r="L371" s="34">
        <v>2</v>
      </c>
    </row>
    <row r="372" spans="1:12" s="97" customFormat="1" ht="15.75" customHeight="1">
      <c r="A372" s="32">
        <v>7</v>
      </c>
      <c r="B372" s="33">
        <v>3</v>
      </c>
      <c r="C372" s="34">
        <v>2</v>
      </c>
      <c r="D372" s="34">
        <v>1</v>
      </c>
      <c r="E372" s="35">
        <v>42</v>
      </c>
      <c r="F372" s="33">
        <v>12</v>
      </c>
      <c r="G372" s="34">
        <v>6</v>
      </c>
      <c r="H372" s="34">
        <v>6</v>
      </c>
      <c r="I372" s="35">
        <v>77</v>
      </c>
      <c r="J372" s="33">
        <v>10</v>
      </c>
      <c r="K372" s="34">
        <v>4</v>
      </c>
      <c r="L372" s="34">
        <v>6</v>
      </c>
    </row>
    <row r="373" spans="1:12" s="97" customFormat="1" ht="15.75" customHeight="1">
      <c r="A373" s="32">
        <v>8</v>
      </c>
      <c r="B373" s="33">
        <v>4</v>
      </c>
      <c r="C373" s="34">
        <v>3</v>
      </c>
      <c r="D373" s="34">
        <v>1</v>
      </c>
      <c r="E373" s="35">
        <v>43</v>
      </c>
      <c r="F373" s="33">
        <v>12</v>
      </c>
      <c r="G373" s="34">
        <v>6</v>
      </c>
      <c r="H373" s="34">
        <v>6</v>
      </c>
      <c r="I373" s="35">
        <v>78</v>
      </c>
      <c r="J373" s="33">
        <v>6</v>
      </c>
      <c r="K373" s="34">
        <v>3</v>
      </c>
      <c r="L373" s="34">
        <v>3</v>
      </c>
    </row>
    <row r="374" spans="1:12" s="97" customFormat="1" ht="18" customHeight="1">
      <c r="A374" s="40">
        <v>9</v>
      </c>
      <c r="B374" s="44">
        <v>6</v>
      </c>
      <c r="C374" s="42">
        <v>4</v>
      </c>
      <c r="D374" s="42">
        <v>2</v>
      </c>
      <c r="E374" s="43">
        <v>44</v>
      </c>
      <c r="F374" s="44">
        <v>14</v>
      </c>
      <c r="G374" s="42">
        <v>7</v>
      </c>
      <c r="H374" s="42">
        <v>7</v>
      </c>
      <c r="I374" s="43">
        <v>79</v>
      </c>
      <c r="J374" s="44">
        <v>1</v>
      </c>
      <c r="K374" s="42">
        <v>0</v>
      </c>
      <c r="L374" s="42">
        <v>1</v>
      </c>
    </row>
    <row r="375" spans="1:12" s="31" customFormat="1" ht="25.5" customHeight="1">
      <c r="A375" s="23" t="s">
        <v>23</v>
      </c>
      <c r="B375" s="24">
        <v>14</v>
      </c>
      <c r="C375" s="24">
        <v>10</v>
      </c>
      <c r="D375" s="24">
        <v>4</v>
      </c>
      <c r="E375" s="25" t="s">
        <v>24</v>
      </c>
      <c r="F375" s="24">
        <v>46</v>
      </c>
      <c r="G375" s="24">
        <v>24</v>
      </c>
      <c r="H375" s="24">
        <v>22</v>
      </c>
      <c r="I375" s="25" t="s">
        <v>25</v>
      </c>
      <c r="J375" s="24">
        <v>19</v>
      </c>
      <c r="K375" s="24">
        <v>5</v>
      </c>
      <c r="L375" s="24">
        <v>14</v>
      </c>
    </row>
    <row r="376" spans="1:12" s="97" customFormat="1" ht="15.75" customHeight="1">
      <c r="A376" s="32">
        <v>10</v>
      </c>
      <c r="B376" s="33">
        <v>3</v>
      </c>
      <c r="C376" s="34">
        <v>1</v>
      </c>
      <c r="D376" s="34">
        <v>2</v>
      </c>
      <c r="E376" s="35">
        <v>45</v>
      </c>
      <c r="F376" s="33">
        <v>9</v>
      </c>
      <c r="G376" s="34">
        <v>2</v>
      </c>
      <c r="H376" s="34">
        <v>7</v>
      </c>
      <c r="I376" s="35">
        <v>80</v>
      </c>
      <c r="J376" s="33">
        <v>8</v>
      </c>
      <c r="K376" s="34">
        <v>1</v>
      </c>
      <c r="L376" s="34">
        <v>7</v>
      </c>
    </row>
    <row r="377" spans="1:12" s="97" customFormat="1" ht="15.75" customHeight="1">
      <c r="A377" s="32">
        <v>11</v>
      </c>
      <c r="B377" s="33">
        <v>4</v>
      </c>
      <c r="C377" s="34">
        <v>3</v>
      </c>
      <c r="D377" s="34">
        <v>1</v>
      </c>
      <c r="E377" s="35">
        <v>46</v>
      </c>
      <c r="F377" s="33">
        <v>9</v>
      </c>
      <c r="G377" s="34">
        <v>8</v>
      </c>
      <c r="H377" s="34">
        <v>1</v>
      </c>
      <c r="I377" s="35">
        <v>81</v>
      </c>
      <c r="J377" s="33">
        <v>6</v>
      </c>
      <c r="K377" s="34">
        <v>2</v>
      </c>
      <c r="L377" s="34">
        <v>4</v>
      </c>
    </row>
    <row r="378" spans="1:12" s="97" customFormat="1" ht="15.75" customHeight="1">
      <c r="A378" s="32">
        <v>12</v>
      </c>
      <c r="B378" s="33">
        <v>3</v>
      </c>
      <c r="C378" s="34">
        <v>3</v>
      </c>
      <c r="D378" s="34">
        <v>0</v>
      </c>
      <c r="E378" s="35">
        <v>47</v>
      </c>
      <c r="F378" s="33">
        <v>7</v>
      </c>
      <c r="G378" s="34">
        <v>5</v>
      </c>
      <c r="H378" s="34">
        <v>2</v>
      </c>
      <c r="I378" s="35">
        <v>82</v>
      </c>
      <c r="J378" s="33">
        <v>3</v>
      </c>
      <c r="K378" s="34">
        <v>0</v>
      </c>
      <c r="L378" s="34">
        <v>3</v>
      </c>
    </row>
    <row r="379" spans="1:12" s="97" customFormat="1" ht="15.75" customHeight="1">
      <c r="A379" s="32">
        <v>13</v>
      </c>
      <c r="B379" s="33">
        <v>3</v>
      </c>
      <c r="C379" s="34">
        <v>2</v>
      </c>
      <c r="D379" s="34">
        <v>1</v>
      </c>
      <c r="E379" s="35">
        <v>48</v>
      </c>
      <c r="F379" s="33">
        <v>10</v>
      </c>
      <c r="G379" s="34">
        <v>3</v>
      </c>
      <c r="H379" s="34">
        <v>7</v>
      </c>
      <c r="I379" s="35">
        <v>83</v>
      </c>
      <c r="J379" s="33">
        <v>2</v>
      </c>
      <c r="K379" s="34">
        <v>2</v>
      </c>
      <c r="L379" s="34">
        <v>0</v>
      </c>
    </row>
    <row r="380" spans="1:12" s="97" customFormat="1" ht="18" customHeight="1">
      <c r="A380" s="40">
        <v>14</v>
      </c>
      <c r="B380" s="44">
        <v>1</v>
      </c>
      <c r="C380" s="42">
        <v>1</v>
      </c>
      <c r="D380" s="42">
        <v>0</v>
      </c>
      <c r="E380" s="43">
        <v>49</v>
      </c>
      <c r="F380" s="44">
        <v>11</v>
      </c>
      <c r="G380" s="42">
        <v>6</v>
      </c>
      <c r="H380" s="42">
        <v>5</v>
      </c>
      <c r="I380" s="43">
        <v>84</v>
      </c>
      <c r="J380" s="44">
        <v>0</v>
      </c>
      <c r="K380" s="42">
        <v>0</v>
      </c>
      <c r="L380" s="42">
        <v>0</v>
      </c>
    </row>
    <row r="381" spans="1:12" s="31" customFormat="1" ht="25.5" customHeight="1">
      <c r="A381" s="23" t="s">
        <v>26</v>
      </c>
      <c r="B381" s="24">
        <v>24</v>
      </c>
      <c r="C381" s="24">
        <v>10</v>
      </c>
      <c r="D381" s="24">
        <v>14</v>
      </c>
      <c r="E381" s="25" t="s">
        <v>27</v>
      </c>
      <c r="F381" s="24">
        <v>38</v>
      </c>
      <c r="G381" s="24">
        <v>23</v>
      </c>
      <c r="H381" s="24">
        <v>15</v>
      </c>
      <c r="I381" s="25" t="s">
        <v>28</v>
      </c>
      <c r="J381" s="24">
        <v>14</v>
      </c>
      <c r="K381" s="24">
        <v>7</v>
      </c>
      <c r="L381" s="24">
        <v>7</v>
      </c>
    </row>
    <row r="382" spans="1:12" s="97" customFormat="1" ht="15.75" customHeight="1">
      <c r="A382" s="32">
        <v>15</v>
      </c>
      <c r="B382" s="33">
        <v>3</v>
      </c>
      <c r="C382" s="34">
        <v>1</v>
      </c>
      <c r="D382" s="34">
        <v>2</v>
      </c>
      <c r="E382" s="35">
        <v>50</v>
      </c>
      <c r="F382" s="33">
        <v>9</v>
      </c>
      <c r="G382" s="34">
        <v>7</v>
      </c>
      <c r="H382" s="34">
        <v>2</v>
      </c>
      <c r="I382" s="35">
        <v>85</v>
      </c>
      <c r="J382" s="33">
        <v>6</v>
      </c>
      <c r="K382" s="34">
        <v>3</v>
      </c>
      <c r="L382" s="34">
        <v>3</v>
      </c>
    </row>
    <row r="383" spans="1:12" s="97" customFormat="1" ht="15.75" customHeight="1">
      <c r="A383" s="32">
        <v>16</v>
      </c>
      <c r="B383" s="33">
        <v>2</v>
      </c>
      <c r="C383" s="34">
        <v>1</v>
      </c>
      <c r="D383" s="34">
        <v>1</v>
      </c>
      <c r="E383" s="35">
        <v>51</v>
      </c>
      <c r="F383" s="33">
        <v>7</v>
      </c>
      <c r="G383" s="34">
        <v>4</v>
      </c>
      <c r="H383" s="34">
        <v>3</v>
      </c>
      <c r="I383" s="35">
        <v>86</v>
      </c>
      <c r="J383" s="33">
        <v>2</v>
      </c>
      <c r="K383" s="34">
        <v>2</v>
      </c>
      <c r="L383" s="34">
        <v>0</v>
      </c>
    </row>
    <row r="384" spans="1:12" s="97" customFormat="1" ht="15.75" customHeight="1">
      <c r="A384" s="32">
        <v>17</v>
      </c>
      <c r="B384" s="33">
        <v>7</v>
      </c>
      <c r="C384" s="34">
        <v>3</v>
      </c>
      <c r="D384" s="34">
        <v>4</v>
      </c>
      <c r="E384" s="35">
        <v>52</v>
      </c>
      <c r="F384" s="33">
        <v>9</v>
      </c>
      <c r="G384" s="34">
        <v>4</v>
      </c>
      <c r="H384" s="34">
        <v>5</v>
      </c>
      <c r="I384" s="35">
        <v>87</v>
      </c>
      <c r="J384" s="33">
        <v>3</v>
      </c>
      <c r="K384" s="34">
        <v>1</v>
      </c>
      <c r="L384" s="34">
        <v>2</v>
      </c>
    </row>
    <row r="385" spans="1:12" s="97" customFormat="1" ht="15.75" customHeight="1">
      <c r="A385" s="32">
        <v>18</v>
      </c>
      <c r="B385" s="33">
        <v>4</v>
      </c>
      <c r="C385" s="34">
        <v>1</v>
      </c>
      <c r="D385" s="34">
        <v>3</v>
      </c>
      <c r="E385" s="35">
        <v>53</v>
      </c>
      <c r="F385" s="33">
        <v>10</v>
      </c>
      <c r="G385" s="34">
        <v>7</v>
      </c>
      <c r="H385" s="34">
        <v>3</v>
      </c>
      <c r="I385" s="35">
        <v>88</v>
      </c>
      <c r="J385" s="33">
        <v>3</v>
      </c>
      <c r="K385" s="34">
        <v>1</v>
      </c>
      <c r="L385" s="34">
        <v>2</v>
      </c>
    </row>
    <row r="386" spans="1:12" s="97" customFormat="1" ht="18" customHeight="1">
      <c r="A386" s="40">
        <v>19</v>
      </c>
      <c r="B386" s="44">
        <v>8</v>
      </c>
      <c r="C386" s="42">
        <v>4</v>
      </c>
      <c r="D386" s="42">
        <v>4</v>
      </c>
      <c r="E386" s="43">
        <v>54</v>
      </c>
      <c r="F386" s="44">
        <v>3</v>
      </c>
      <c r="G386" s="42">
        <v>1</v>
      </c>
      <c r="H386" s="42">
        <v>2</v>
      </c>
      <c r="I386" s="43">
        <v>89</v>
      </c>
      <c r="J386" s="44">
        <v>0</v>
      </c>
      <c r="K386" s="42">
        <v>0</v>
      </c>
      <c r="L386" s="42">
        <v>0</v>
      </c>
    </row>
    <row r="387" spans="1:12" s="31" customFormat="1" ht="25.5" customHeight="1">
      <c r="A387" s="23" t="s">
        <v>29</v>
      </c>
      <c r="B387" s="24">
        <v>28</v>
      </c>
      <c r="C387" s="24">
        <v>13</v>
      </c>
      <c r="D387" s="24">
        <v>15</v>
      </c>
      <c r="E387" s="25" t="s">
        <v>30</v>
      </c>
      <c r="F387" s="24">
        <v>35</v>
      </c>
      <c r="G387" s="24">
        <v>16</v>
      </c>
      <c r="H387" s="24">
        <v>19</v>
      </c>
      <c r="I387" s="25" t="s">
        <v>31</v>
      </c>
      <c r="J387" s="24">
        <v>5</v>
      </c>
      <c r="K387" s="24">
        <v>4</v>
      </c>
      <c r="L387" s="24">
        <v>1</v>
      </c>
    </row>
    <row r="388" spans="1:12" s="97" customFormat="1" ht="15.75" customHeight="1">
      <c r="A388" s="32">
        <v>20</v>
      </c>
      <c r="B388" s="33">
        <v>6</v>
      </c>
      <c r="C388" s="34">
        <v>2</v>
      </c>
      <c r="D388" s="34">
        <v>4</v>
      </c>
      <c r="E388" s="35">
        <v>55</v>
      </c>
      <c r="F388" s="33">
        <v>8</v>
      </c>
      <c r="G388" s="34">
        <v>5</v>
      </c>
      <c r="H388" s="34">
        <v>3</v>
      </c>
      <c r="I388" s="35">
        <v>90</v>
      </c>
      <c r="J388" s="33">
        <v>3</v>
      </c>
      <c r="K388" s="34">
        <v>3</v>
      </c>
      <c r="L388" s="34">
        <v>0</v>
      </c>
    </row>
    <row r="389" spans="1:12" s="97" customFormat="1" ht="15.75" customHeight="1">
      <c r="A389" s="32">
        <v>21</v>
      </c>
      <c r="B389" s="33">
        <v>4</v>
      </c>
      <c r="C389" s="34">
        <v>1</v>
      </c>
      <c r="D389" s="34">
        <v>3</v>
      </c>
      <c r="E389" s="35">
        <v>56</v>
      </c>
      <c r="F389" s="33">
        <v>7</v>
      </c>
      <c r="G389" s="34">
        <v>4</v>
      </c>
      <c r="H389" s="34">
        <v>3</v>
      </c>
      <c r="I389" s="35">
        <v>91</v>
      </c>
      <c r="J389" s="33">
        <v>1</v>
      </c>
      <c r="K389" s="34">
        <v>1</v>
      </c>
      <c r="L389" s="34">
        <v>0</v>
      </c>
    </row>
    <row r="390" spans="1:12" s="97" customFormat="1" ht="15.75" customHeight="1">
      <c r="A390" s="32">
        <v>22</v>
      </c>
      <c r="B390" s="33">
        <v>11</v>
      </c>
      <c r="C390" s="34">
        <v>5</v>
      </c>
      <c r="D390" s="34">
        <v>6</v>
      </c>
      <c r="E390" s="35">
        <v>57</v>
      </c>
      <c r="F390" s="33">
        <v>9</v>
      </c>
      <c r="G390" s="34">
        <v>3</v>
      </c>
      <c r="H390" s="34">
        <v>6</v>
      </c>
      <c r="I390" s="35">
        <v>92</v>
      </c>
      <c r="J390" s="33">
        <v>1</v>
      </c>
      <c r="K390" s="34">
        <v>0</v>
      </c>
      <c r="L390" s="34">
        <v>1</v>
      </c>
    </row>
    <row r="391" spans="1:12" s="97" customFormat="1" ht="15.75" customHeight="1">
      <c r="A391" s="32">
        <v>23</v>
      </c>
      <c r="B391" s="33">
        <v>4</v>
      </c>
      <c r="C391" s="34">
        <v>3</v>
      </c>
      <c r="D391" s="34">
        <v>1</v>
      </c>
      <c r="E391" s="35">
        <v>58</v>
      </c>
      <c r="F391" s="33">
        <v>3</v>
      </c>
      <c r="G391" s="34">
        <v>0</v>
      </c>
      <c r="H391" s="34">
        <v>3</v>
      </c>
      <c r="I391" s="35">
        <v>93</v>
      </c>
      <c r="J391" s="33">
        <v>0</v>
      </c>
      <c r="K391" s="34">
        <v>0</v>
      </c>
      <c r="L391" s="34">
        <v>0</v>
      </c>
    </row>
    <row r="392" spans="1:12" s="97" customFormat="1" ht="18" customHeight="1">
      <c r="A392" s="40">
        <v>24</v>
      </c>
      <c r="B392" s="44">
        <v>3</v>
      </c>
      <c r="C392" s="42">
        <v>2</v>
      </c>
      <c r="D392" s="42">
        <v>1</v>
      </c>
      <c r="E392" s="43">
        <v>59</v>
      </c>
      <c r="F392" s="44">
        <v>8</v>
      </c>
      <c r="G392" s="42">
        <v>4</v>
      </c>
      <c r="H392" s="42">
        <v>4</v>
      </c>
      <c r="I392" s="43">
        <v>94</v>
      </c>
      <c r="J392" s="44">
        <v>0</v>
      </c>
      <c r="K392" s="42">
        <v>0</v>
      </c>
      <c r="L392" s="42">
        <v>0</v>
      </c>
    </row>
    <row r="393" spans="1:12" s="31" customFormat="1" ht="25.5" customHeight="1">
      <c r="A393" s="23" t="s">
        <v>32</v>
      </c>
      <c r="B393" s="24">
        <v>31</v>
      </c>
      <c r="C393" s="24">
        <v>14</v>
      </c>
      <c r="D393" s="24">
        <v>17</v>
      </c>
      <c r="E393" s="25" t="s">
        <v>33</v>
      </c>
      <c r="F393" s="24">
        <v>37</v>
      </c>
      <c r="G393" s="24">
        <v>28</v>
      </c>
      <c r="H393" s="24">
        <v>9</v>
      </c>
      <c r="I393" s="64" t="s">
        <v>34</v>
      </c>
      <c r="J393" s="24">
        <v>0</v>
      </c>
      <c r="K393" s="24">
        <v>0</v>
      </c>
      <c r="L393" s="24">
        <v>0</v>
      </c>
    </row>
    <row r="394" spans="1:12" s="97" customFormat="1" ht="15.75" customHeight="1">
      <c r="A394" s="32">
        <v>25</v>
      </c>
      <c r="B394" s="33">
        <v>4</v>
      </c>
      <c r="C394" s="34">
        <v>2</v>
      </c>
      <c r="D394" s="34">
        <v>2</v>
      </c>
      <c r="E394" s="35">
        <v>60</v>
      </c>
      <c r="F394" s="33">
        <v>7</v>
      </c>
      <c r="G394" s="34">
        <v>5</v>
      </c>
      <c r="H394" s="34">
        <v>2</v>
      </c>
      <c r="I394" s="35">
        <v>95</v>
      </c>
      <c r="J394" s="33">
        <v>0</v>
      </c>
      <c r="K394" s="34">
        <v>0</v>
      </c>
      <c r="L394" s="34">
        <v>0</v>
      </c>
    </row>
    <row r="395" spans="1:12" s="97" customFormat="1" ht="15.75" customHeight="1">
      <c r="A395" s="32">
        <v>26</v>
      </c>
      <c r="B395" s="33">
        <v>8</v>
      </c>
      <c r="C395" s="34">
        <v>4</v>
      </c>
      <c r="D395" s="34">
        <v>4</v>
      </c>
      <c r="E395" s="35">
        <v>61</v>
      </c>
      <c r="F395" s="33">
        <v>5</v>
      </c>
      <c r="G395" s="34">
        <v>4</v>
      </c>
      <c r="H395" s="34">
        <v>1</v>
      </c>
      <c r="I395" s="35">
        <v>96</v>
      </c>
      <c r="J395" s="33">
        <v>0</v>
      </c>
      <c r="K395" s="34">
        <v>0</v>
      </c>
      <c r="L395" s="34">
        <v>0</v>
      </c>
    </row>
    <row r="396" spans="1:12" s="97" customFormat="1" ht="15.75" customHeight="1">
      <c r="A396" s="32">
        <v>27</v>
      </c>
      <c r="B396" s="33">
        <v>4</v>
      </c>
      <c r="C396" s="34">
        <v>1</v>
      </c>
      <c r="D396" s="34">
        <v>3</v>
      </c>
      <c r="E396" s="35">
        <v>62</v>
      </c>
      <c r="F396" s="33">
        <v>9</v>
      </c>
      <c r="G396" s="34">
        <v>8</v>
      </c>
      <c r="H396" s="34">
        <v>1</v>
      </c>
      <c r="I396" s="35">
        <v>97</v>
      </c>
      <c r="J396" s="33">
        <v>0</v>
      </c>
      <c r="K396" s="34">
        <v>0</v>
      </c>
      <c r="L396" s="34">
        <v>0</v>
      </c>
    </row>
    <row r="397" spans="1:12" s="97" customFormat="1" ht="15.75" customHeight="1">
      <c r="A397" s="32">
        <v>28</v>
      </c>
      <c r="B397" s="33">
        <v>6</v>
      </c>
      <c r="C397" s="34">
        <v>2</v>
      </c>
      <c r="D397" s="34">
        <v>4</v>
      </c>
      <c r="E397" s="35">
        <v>63</v>
      </c>
      <c r="F397" s="33">
        <v>9</v>
      </c>
      <c r="G397" s="34">
        <v>8</v>
      </c>
      <c r="H397" s="34">
        <v>1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9</v>
      </c>
      <c r="C398" s="42">
        <v>5</v>
      </c>
      <c r="D398" s="42">
        <v>4</v>
      </c>
      <c r="E398" s="43">
        <v>64</v>
      </c>
      <c r="F398" s="44">
        <v>7</v>
      </c>
      <c r="G398" s="42">
        <v>3</v>
      </c>
      <c r="H398" s="42">
        <v>4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41</v>
      </c>
      <c r="C399" s="24">
        <v>21</v>
      </c>
      <c r="D399" s="24">
        <v>20</v>
      </c>
      <c r="E399" s="25" t="s">
        <v>36</v>
      </c>
      <c r="F399" s="24">
        <v>25</v>
      </c>
      <c r="G399" s="24">
        <v>9</v>
      </c>
      <c r="H399" s="24">
        <v>16</v>
      </c>
      <c r="I399" s="68">
        <v>100</v>
      </c>
      <c r="J399" s="69">
        <v>0</v>
      </c>
      <c r="K399" s="70">
        <v>0</v>
      </c>
      <c r="L399" s="70">
        <v>0</v>
      </c>
    </row>
    <row r="400" spans="1:12" s="97" customFormat="1" ht="15.75" customHeight="1">
      <c r="A400" s="32">
        <v>30</v>
      </c>
      <c r="B400" s="33">
        <v>12</v>
      </c>
      <c r="C400" s="34">
        <v>7</v>
      </c>
      <c r="D400" s="34">
        <v>5</v>
      </c>
      <c r="E400" s="35">
        <v>65</v>
      </c>
      <c r="F400" s="33">
        <v>3</v>
      </c>
      <c r="G400" s="34">
        <v>0</v>
      </c>
      <c r="H400" s="34">
        <v>3</v>
      </c>
      <c r="I400" s="35">
        <v>101</v>
      </c>
      <c r="J400" s="33">
        <v>0</v>
      </c>
      <c r="K400" s="34">
        <v>0</v>
      </c>
      <c r="L400" s="34">
        <v>0</v>
      </c>
    </row>
    <row r="401" spans="1:13" s="97" customFormat="1" ht="15.75" customHeight="1">
      <c r="A401" s="32">
        <v>31</v>
      </c>
      <c r="B401" s="33">
        <v>9</v>
      </c>
      <c r="C401" s="34">
        <v>4</v>
      </c>
      <c r="D401" s="34">
        <v>5</v>
      </c>
      <c r="E401" s="35">
        <v>66</v>
      </c>
      <c r="F401" s="33">
        <v>4</v>
      </c>
      <c r="G401" s="34">
        <v>2</v>
      </c>
      <c r="H401" s="34">
        <v>2</v>
      </c>
      <c r="I401" s="35">
        <v>102</v>
      </c>
      <c r="J401" s="33">
        <v>0</v>
      </c>
      <c r="K401" s="34">
        <v>0</v>
      </c>
      <c r="L401" s="34">
        <v>0</v>
      </c>
    </row>
    <row r="402" spans="1:13" s="97" customFormat="1" ht="15.75" customHeight="1">
      <c r="A402" s="32">
        <v>32</v>
      </c>
      <c r="B402" s="33">
        <v>5</v>
      </c>
      <c r="C402" s="34">
        <v>2</v>
      </c>
      <c r="D402" s="34">
        <v>3</v>
      </c>
      <c r="E402" s="35">
        <v>67</v>
      </c>
      <c r="F402" s="33">
        <v>4</v>
      </c>
      <c r="G402" s="34">
        <v>1</v>
      </c>
      <c r="H402" s="34">
        <v>3</v>
      </c>
      <c r="I402" s="35">
        <v>103</v>
      </c>
      <c r="J402" s="33">
        <v>0</v>
      </c>
      <c r="K402" s="34">
        <v>0</v>
      </c>
      <c r="L402" s="34">
        <v>0</v>
      </c>
    </row>
    <row r="403" spans="1:13" s="97" customFormat="1" ht="15.75" customHeight="1">
      <c r="A403" s="32">
        <v>33</v>
      </c>
      <c r="B403" s="33">
        <v>6</v>
      </c>
      <c r="C403" s="34">
        <v>4</v>
      </c>
      <c r="D403" s="34">
        <v>2</v>
      </c>
      <c r="E403" s="35">
        <v>68</v>
      </c>
      <c r="F403" s="33">
        <v>6</v>
      </c>
      <c r="G403" s="34">
        <v>2</v>
      </c>
      <c r="H403" s="34">
        <v>4</v>
      </c>
      <c r="I403" s="72" t="s">
        <v>37</v>
      </c>
      <c r="J403" s="44">
        <v>0</v>
      </c>
      <c r="K403" s="42">
        <v>0</v>
      </c>
      <c r="L403" s="42">
        <v>0</v>
      </c>
    </row>
    <row r="404" spans="1:13" s="97" customFormat="1" ht="21" customHeight="1" thickBot="1">
      <c r="A404" s="74">
        <v>34</v>
      </c>
      <c r="B404" s="33">
        <v>9</v>
      </c>
      <c r="C404" s="34">
        <v>4</v>
      </c>
      <c r="D404" s="34">
        <v>5</v>
      </c>
      <c r="E404" s="35">
        <v>69</v>
      </c>
      <c r="F404" s="33">
        <v>8</v>
      </c>
      <c r="G404" s="34">
        <v>4</v>
      </c>
      <c r="H404" s="34">
        <v>4</v>
      </c>
      <c r="I404" s="75" t="s">
        <v>8</v>
      </c>
      <c r="J404" s="69">
        <v>547</v>
      </c>
      <c r="K404" s="69">
        <v>278</v>
      </c>
      <c r="L404" s="69">
        <v>269</v>
      </c>
    </row>
    <row r="405" spans="1:13" s="106" customFormat="1" ht="24" customHeight="1" thickTop="1" thickBot="1">
      <c r="A405" s="81" t="s">
        <v>38</v>
      </c>
      <c r="B405" s="82">
        <v>64</v>
      </c>
      <c r="C405" s="83">
        <v>37</v>
      </c>
      <c r="D405" s="83">
        <v>27</v>
      </c>
      <c r="E405" s="84" t="s">
        <v>39</v>
      </c>
      <c r="F405" s="83">
        <v>359</v>
      </c>
      <c r="G405" s="83">
        <v>187</v>
      </c>
      <c r="H405" s="83">
        <v>172</v>
      </c>
      <c r="I405" s="85" t="s">
        <v>40</v>
      </c>
      <c r="J405" s="83">
        <v>124</v>
      </c>
      <c r="K405" s="83">
        <v>54</v>
      </c>
      <c r="L405" s="83">
        <v>70</v>
      </c>
    </row>
    <row r="406" spans="1:13" s="13" customFormat="1" ht="24" customHeight="1" thickBot="1">
      <c r="A406" s="1"/>
      <c r="B406" s="2" t="s">
        <v>221</v>
      </c>
      <c r="C406" s="3"/>
      <c r="D406" s="4"/>
      <c r="E406" s="5"/>
      <c r="F406" s="6"/>
      <c r="G406" s="96" t="s">
        <v>238</v>
      </c>
      <c r="H406" s="6"/>
      <c r="I406" s="5"/>
      <c r="J406" s="6"/>
      <c r="K406" s="107" t="s">
        <v>197</v>
      </c>
      <c r="L406" s="9"/>
      <c r="M406" s="97" t="s">
        <v>349</v>
      </c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</row>
    <row r="408" spans="1:13" s="31" customFormat="1" ht="25.5" customHeight="1">
      <c r="A408" s="23" t="s">
        <v>9</v>
      </c>
      <c r="B408" s="24">
        <v>22</v>
      </c>
      <c r="C408" s="24">
        <v>9</v>
      </c>
      <c r="D408" s="24">
        <v>13</v>
      </c>
      <c r="E408" s="25" t="s">
        <v>10</v>
      </c>
      <c r="F408" s="24">
        <v>43</v>
      </c>
      <c r="G408" s="24">
        <v>21</v>
      </c>
      <c r="H408" s="24">
        <v>22</v>
      </c>
      <c r="I408" s="25" t="s">
        <v>11</v>
      </c>
      <c r="J408" s="24">
        <v>55</v>
      </c>
      <c r="K408" s="24">
        <v>22</v>
      </c>
      <c r="L408" s="24">
        <v>33</v>
      </c>
    </row>
    <row r="409" spans="1:13" s="97" customFormat="1" ht="15.75" customHeight="1">
      <c r="A409" s="32">
        <v>0</v>
      </c>
      <c r="B409" s="33">
        <v>5</v>
      </c>
      <c r="C409" s="34">
        <v>2</v>
      </c>
      <c r="D409" s="34">
        <v>3</v>
      </c>
      <c r="E409" s="35">
        <v>35</v>
      </c>
      <c r="F409" s="33">
        <v>7</v>
      </c>
      <c r="G409" s="34">
        <v>4</v>
      </c>
      <c r="H409" s="34">
        <v>3</v>
      </c>
      <c r="I409" s="35">
        <v>70</v>
      </c>
      <c r="J409" s="33">
        <v>11</v>
      </c>
      <c r="K409" s="34">
        <v>3</v>
      </c>
      <c r="L409" s="34">
        <v>8</v>
      </c>
    </row>
    <row r="410" spans="1:13" s="97" customFormat="1" ht="15.75" customHeight="1">
      <c r="A410" s="32">
        <v>1</v>
      </c>
      <c r="B410" s="33">
        <v>4</v>
      </c>
      <c r="C410" s="34">
        <v>1</v>
      </c>
      <c r="D410" s="34">
        <v>3</v>
      </c>
      <c r="E410" s="35">
        <v>36</v>
      </c>
      <c r="F410" s="33">
        <v>12</v>
      </c>
      <c r="G410" s="34">
        <v>4</v>
      </c>
      <c r="H410" s="34">
        <v>8</v>
      </c>
      <c r="I410" s="35">
        <v>71</v>
      </c>
      <c r="J410" s="33">
        <v>13</v>
      </c>
      <c r="K410" s="34">
        <v>4</v>
      </c>
      <c r="L410" s="34">
        <v>9</v>
      </c>
    </row>
    <row r="411" spans="1:13" s="97" customFormat="1" ht="15.75" customHeight="1">
      <c r="A411" s="32">
        <v>2</v>
      </c>
      <c r="B411" s="33">
        <v>5</v>
      </c>
      <c r="C411" s="34">
        <v>2</v>
      </c>
      <c r="D411" s="34">
        <v>3</v>
      </c>
      <c r="E411" s="35">
        <v>37</v>
      </c>
      <c r="F411" s="33">
        <v>7</v>
      </c>
      <c r="G411" s="34">
        <v>4</v>
      </c>
      <c r="H411" s="34">
        <v>3</v>
      </c>
      <c r="I411" s="35">
        <v>72</v>
      </c>
      <c r="J411" s="33">
        <v>6</v>
      </c>
      <c r="K411" s="34">
        <v>3</v>
      </c>
      <c r="L411" s="34">
        <v>3</v>
      </c>
    </row>
    <row r="412" spans="1:13" s="97" customFormat="1" ht="15.75" customHeight="1">
      <c r="A412" s="32">
        <v>3</v>
      </c>
      <c r="B412" s="33">
        <v>3</v>
      </c>
      <c r="C412" s="34">
        <v>2</v>
      </c>
      <c r="D412" s="34">
        <v>1</v>
      </c>
      <c r="E412" s="35">
        <v>38</v>
      </c>
      <c r="F412" s="33">
        <v>10</v>
      </c>
      <c r="G412" s="34">
        <v>5</v>
      </c>
      <c r="H412" s="34">
        <v>5</v>
      </c>
      <c r="I412" s="35">
        <v>73</v>
      </c>
      <c r="J412" s="33">
        <v>11</v>
      </c>
      <c r="K412" s="34">
        <v>5</v>
      </c>
      <c r="L412" s="34">
        <v>6</v>
      </c>
    </row>
    <row r="413" spans="1:13" s="97" customFormat="1" ht="18" customHeight="1">
      <c r="A413" s="40">
        <v>4</v>
      </c>
      <c r="B413" s="41">
        <v>5</v>
      </c>
      <c r="C413" s="42">
        <v>2</v>
      </c>
      <c r="D413" s="42">
        <v>3</v>
      </c>
      <c r="E413" s="43">
        <v>39</v>
      </c>
      <c r="F413" s="44">
        <v>7</v>
      </c>
      <c r="G413" s="42">
        <v>4</v>
      </c>
      <c r="H413" s="42">
        <v>3</v>
      </c>
      <c r="I413" s="43">
        <v>74</v>
      </c>
      <c r="J413" s="44">
        <v>14</v>
      </c>
      <c r="K413" s="42">
        <v>7</v>
      </c>
      <c r="L413" s="42">
        <v>7</v>
      </c>
    </row>
    <row r="414" spans="1:13" s="31" customFormat="1" ht="25.5" customHeight="1">
      <c r="A414" s="23" t="s">
        <v>13</v>
      </c>
      <c r="B414" s="24">
        <v>32</v>
      </c>
      <c r="C414" s="24">
        <v>20</v>
      </c>
      <c r="D414" s="24">
        <v>12</v>
      </c>
      <c r="E414" s="25" t="s">
        <v>14</v>
      </c>
      <c r="F414" s="24">
        <v>69</v>
      </c>
      <c r="G414" s="24">
        <v>35</v>
      </c>
      <c r="H414" s="24">
        <v>34</v>
      </c>
      <c r="I414" s="25" t="s">
        <v>15</v>
      </c>
      <c r="J414" s="24">
        <v>43</v>
      </c>
      <c r="K414" s="24">
        <v>23</v>
      </c>
      <c r="L414" s="24">
        <v>20</v>
      </c>
    </row>
    <row r="415" spans="1:13" s="97" customFormat="1" ht="15.75" customHeight="1">
      <c r="A415" s="32">
        <v>5</v>
      </c>
      <c r="B415" s="33">
        <v>5</v>
      </c>
      <c r="C415" s="34">
        <v>2</v>
      </c>
      <c r="D415" s="34">
        <v>3</v>
      </c>
      <c r="E415" s="35">
        <v>40</v>
      </c>
      <c r="F415" s="33">
        <v>12</v>
      </c>
      <c r="G415" s="34">
        <v>6</v>
      </c>
      <c r="H415" s="34">
        <v>6</v>
      </c>
      <c r="I415" s="35">
        <v>75</v>
      </c>
      <c r="J415" s="33">
        <v>9</v>
      </c>
      <c r="K415" s="34">
        <v>5</v>
      </c>
      <c r="L415" s="34">
        <v>4</v>
      </c>
    </row>
    <row r="416" spans="1:13" s="97" customFormat="1" ht="15.75" customHeight="1">
      <c r="A416" s="32">
        <v>6</v>
      </c>
      <c r="B416" s="33">
        <v>3</v>
      </c>
      <c r="C416" s="34">
        <v>2</v>
      </c>
      <c r="D416" s="34">
        <v>1</v>
      </c>
      <c r="E416" s="35">
        <v>41</v>
      </c>
      <c r="F416" s="33">
        <v>9</v>
      </c>
      <c r="G416" s="34">
        <v>3</v>
      </c>
      <c r="H416" s="34">
        <v>6</v>
      </c>
      <c r="I416" s="35">
        <v>76</v>
      </c>
      <c r="J416" s="33">
        <v>8</v>
      </c>
      <c r="K416" s="34">
        <v>4</v>
      </c>
      <c r="L416" s="34">
        <v>4</v>
      </c>
    </row>
    <row r="417" spans="1:12" s="97" customFormat="1" ht="15.75" customHeight="1">
      <c r="A417" s="32">
        <v>7</v>
      </c>
      <c r="B417" s="33">
        <v>9</v>
      </c>
      <c r="C417" s="34">
        <v>7</v>
      </c>
      <c r="D417" s="34">
        <v>2</v>
      </c>
      <c r="E417" s="35">
        <v>42</v>
      </c>
      <c r="F417" s="33">
        <v>16</v>
      </c>
      <c r="G417" s="34">
        <v>10</v>
      </c>
      <c r="H417" s="34">
        <v>6</v>
      </c>
      <c r="I417" s="35">
        <v>77</v>
      </c>
      <c r="J417" s="33">
        <v>9</v>
      </c>
      <c r="K417" s="34">
        <v>5</v>
      </c>
      <c r="L417" s="34">
        <v>4</v>
      </c>
    </row>
    <row r="418" spans="1:12" s="97" customFormat="1" ht="15.75" customHeight="1">
      <c r="A418" s="32">
        <v>8</v>
      </c>
      <c r="B418" s="33">
        <v>8</v>
      </c>
      <c r="C418" s="34">
        <v>3</v>
      </c>
      <c r="D418" s="34">
        <v>5</v>
      </c>
      <c r="E418" s="35">
        <v>43</v>
      </c>
      <c r="F418" s="33">
        <v>18</v>
      </c>
      <c r="G418" s="34">
        <v>10</v>
      </c>
      <c r="H418" s="34">
        <v>8</v>
      </c>
      <c r="I418" s="35">
        <v>78</v>
      </c>
      <c r="J418" s="33">
        <v>5</v>
      </c>
      <c r="K418" s="34">
        <v>2</v>
      </c>
      <c r="L418" s="34">
        <v>3</v>
      </c>
    </row>
    <row r="419" spans="1:12" s="97" customFormat="1" ht="18" customHeight="1">
      <c r="A419" s="40">
        <v>9</v>
      </c>
      <c r="B419" s="44">
        <v>7</v>
      </c>
      <c r="C419" s="42">
        <v>6</v>
      </c>
      <c r="D419" s="42">
        <v>1</v>
      </c>
      <c r="E419" s="43">
        <v>44</v>
      </c>
      <c r="F419" s="44">
        <v>14</v>
      </c>
      <c r="G419" s="42">
        <v>6</v>
      </c>
      <c r="H419" s="42">
        <v>8</v>
      </c>
      <c r="I419" s="43">
        <v>79</v>
      </c>
      <c r="J419" s="44">
        <v>12</v>
      </c>
      <c r="K419" s="42">
        <v>7</v>
      </c>
      <c r="L419" s="42">
        <v>5</v>
      </c>
    </row>
    <row r="420" spans="1:12" s="31" customFormat="1" ht="25.5" customHeight="1">
      <c r="A420" s="23" t="s">
        <v>23</v>
      </c>
      <c r="B420" s="24">
        <v>23</v>
      </c>
      <c r="C420" s="24">
        <v>11</v>
      </c>
      <c r="D420" s="24">
        <v>12</v>
      </c>
      <c r="E420" s="25" t="s">
        <v>24</v>
      </c>
      <c r="F420" s="24">
        <v>65</v>
      </c>
      <c r="G420" s="24">
        <v>34</v>
      </c>
      <c r="H420" s="24">
        <v>31</v>
      </c>
      <c r="I420" s="25" t="s">
        <v>25</v>
      </c>
      <c r="J420" s="24">
        <v>50</v>
      </c>
      <c r="K420" s="24">
        <v>18</v>
      </c>
      <c r="L420" s="24">
        <v>32</v>
      </c>
    </row>
    <row r="421" spans="1:12" s="97" customFormat="1" ht="15.75" customHeight="1">
      <c r="A421" s="32">
        <v>10</v>
      </c>
      <c r="B421" s="33">
        <v>5</v>
      </c>
      <c r="C421" s="34">
        <v>2</v>
      </c>
      <c r="D421" s="34">
        <v>3</v>
      </c>
      <c r="E421" s="35">
        <v>45</v>
      </c>
      <c r="F421" s="33">
        <v>15</v>
      </c>
      <c r="G421" s="34">
        <v>4</v>
      </c>
      <c r="H421" s="34">
        <v>11</v>
      </c>
      <c r="I421" s="35">
        <v>80</v>
      </c>
      <c r="J421" s="33">
        <v>11</v>
      </c>
      <c r="K421" s="34">
        <v>3</v>
      </c>
      <c r="L421" s="34">
        <v>8</v>
      </c>
    </row>
    <row r="422" spans="1:12" s="97" customFormat="1" ht="15.75" customHeight="1">
      <c r="A422" s="32">
        <v>11</v>
      </c>
      <c r="B422" s="33">
        <v>4</v>
      </c>
      <c r="C422" s="34">
        <v>2</v>
      </c>
      <c r="D422" s="34">
        <v>2</v>
      </c>
      <c r="E422" s="35">
        <v>46</v>
      </c>
      <c r="F422" s="33">
        <v>15</v>
      </c>
      <c r="G422" s="34">
        <v>11</v>
      </c>
      <c r="H422" s="34">
        <v>4</v>
      </c>
      <c r="I422" s="35">
        <v>81</v>
      </c>
      <c r="J422" s="33">
        <v>13</v>
      </c>
      <c r="K422" s="34">
        <v>6</v>
      </c>
      <c r="L422" s="34">
        <v>7</v>
      </c>
    </row>
    <row r="423" spans="1:12" s="97" customFormat="1" ht="15.75" customHeight="1">
      <c r="A423" s="32">
        <v>12</v>
      </c>
      <c r="B423" s="33">
        <v>6</v>
      </c>
      <c r="C423" s="34">
        <v>5</v>
      </c>
      <c r="D423" s="34">
        <v>1</v>
      </c>
      <c r="E423" s="35">
        <v>47</v>
      </c>
      <c r="F423" s="33">
        <v>15</v>
      </c>
      <c r="G423" s="34">
        <v>9</v>
      </c>
      <c r="H423" s="34">
        <v>6</v>
      </c>
      <c r="I423" s="35">
        <v>82</v>
      </c>
      <c r="J423" s="33">
        <v>11</v>
      </c>
      <c r="K423" s="34">
        <v>1</v>
      </c>
      <c r="L423" s="34">
        <v>10</v>
      </c>
    </row>
    <row r="424" spans="1:12" s="97" customFormat="1" ht="15.75" customHeight="1">
      <c r="A424" s="32">
        <v>13</v>
      </c>
      <c r="B424" s="33">
        <v>3</v>
      </c>
      <c r="C424" s="34">
        <v>1</v>
      </c>
      <c r="D424" s="34">
        <v>2</v>
      </c>
      <c r="E424" s="35">
        <v>48</v>
      </c>
      <c r="F424" s="33">
        <v>10</v>
      </c>
      <c r="G424" s="34">
        <v>6</v>
      </c>
      <c r="H424" s="34">
        <v>4</v>
      </c>
      <c r="I424" s="35">
        <v>83</v>
      </c>
      <c r="J424" s="33">
        <v>12</v>
      </c>
      <c r="K424" s="34">
        <v>7</v>
      </c>
      <c r="L424" s="34">
        <v>5</v>
      </c>
    </row>
    <row r="425" spans="1:12" s="97" customFormat="1" ht="18" customHeight="1">
      <c r="A425" s="40">
        <v>14</v>
      </c>
      <c r="B425" s="44">
        <v>5</v>
      </c>
      <c r="C425" s="42">
        <v>1</v>
      </c>
      <c r="D425" s="42">
        <v>4</v>
      </c>
      <c r="E425" s="43">
        <v>49</v>
      </c>
      <c r="F425" s="44">
        <v>10</v>
      </c>
      <c r="G425" s="42">
        <v>4</v>
      </c>
      <c r="H425" s="42">
        <v>6</v>
      </c>
      <c r="I425" s="43">
        <v>84</v>
      </c>
      <c r="J425" s="44">
        <v>3</v>
      </c>
      <c r="K425" s="42">
        <v>1</v>
      </c>
      <c r="L425" s="42">
        <v>2</v>
      </c>
    </row>
    <row r="426" spans="1:12" s="31" customFormat="1" ht="25.5" customHeight="1">
      <c r="A426" s="23" t="s">
        <v>26</v>
      </c>
      <c r="B426" s="24">
        <v>37</v>
      </c>
      <c r="C426" s="24">
        <v>18</v>
      </c>
      <c r="D426" s="24">
        <v>19</v>
      </c>
      <c r="E426" s="25" t="s">
        <v>27</v>
      </c>
      <c r="F426" s="24">
        <v>62</v>
      </c>
      <c r="G426" s="24">
        <v>30</v>
      </c>
      <c r="H426" s="24">
        <v>32</v>
      </c>
      <c r="I426" s="25" t="s">
        <v>28</v>
      </c>
      <c r="J426" s="24">
        <v>32</v>
      </c>
      <c r="K426" s="24">
        <v>13</v>
      </c>
      <c r="L426" s="24">
        <v>19</v>
      </c>
    </row>
    <row r="427" spans="1:12" s="97" customFormat="1" ht="15.75" customHeight="1">
      <c r="A427" s="32">
        <v>15</v>
      </c>
      <c r="B427" s="33">
        <v>7</v>
      </c>
      <c r="C427" s="34">
        <v>4</v>
      </c>
      <c r="D427" s="34">
        <v>3</v>
      </c>
      <c r="E427" s="35">
        <v>50</v>
      </c>
      <c r="F427" s="33">
        <v>12</v>
      </c>
      <c r="G427" s="34">
        <v>4</v>
      </c>
      <c r="H427" s="34">
        <v>8</v>
      </c>
      <c r="I427" s="35">
        <v>85</v>
      </c>
      <c r="J427" s="33">
        <v>8</v>
      </c>
      <c r="K427" s="34">
        <v>5</v>
      </c>
      <c r="L427" s="34">
        <v>3</v>
      </c>
    </row>
    <row r="428" spans="1:12" s="97" customFormat="1" ht="15.75" customHeight="1">
      <c r="A428" s="32">
        <v>16</v>
      </c>
      <c r="B428" s="33">
        <v>10</v>
      </c>
      <c r="C428" s="34">
        <v>5</v>
      </c>
      <c r="D428" s="34">
        <v>5</v>
      </c>
      <c r="E428" s="35">
        <v>51</v>
      </c>
      <c r="F428" s="33">
        <v>12</v>
      </c>
      <c r="G428" s="34">
        <v>7</v>
      </c>
      <c r="H428" s="34">
        <v>5</v>
      </c>
      <c r="I428" s="35">
        <v>86</v>
      </c>
      <c r="J428" s="33">
        <v>8</v>
      </c>
      <c r="K428" s="34">
        <v>2</v>
      </c>
      <c r="L428" s="34">
        <v>6</v>
      </c>
    </row>
    <row r="429" spans="1:12" s="97" customFormat="1" ht="15.75" customHeight="1">
      <c r="A429" s="32">
        <v>17</v>
      </c>
      <c r="B429" s="33">
        <v>8</v>
      </c>
      <c r="C429" s="34">
        <v>6</v>
      </c>
      <c r="D429" s="34">
        <v>2</v>
      </c>
      <c r="E429" s="35">
        <v>52</v>
      </c>
      <c r="F429" s="33">
        <v>9</v>
      </c>
      <c r="G429" s="34">
        <v>5</v>
      </c>
      <c r="H429" s="34">
        <v>4</v>
      </c>
      <c r="I429" s="35">
        <v>87</v>
      </c>
      <c r="J429" s="33">
        <v>5</v>
      </c>
      <c r="K429" s="34">
        <v>2</v>
      </c>
      <c r="L429" s="34">
        <v>3</v>
      </c>
    </row>
    <row r="430" spans="1:12" s="97" customFormat="1" ht="15.75" customHeight="1">
      <c r="A430" s="32">
        <v>18</v>
      </c>
      <c r="B430" s="33">
        <v>8</v>
      </c>
      <c r="C430" s="34">
        <v>2</v>
      </c>
      <c r="D430" s="34">
        <v>6</v>
      </c>
      <c r="E430" s="35">
        <v>53</v>
      </c>
      <c r="F430" s="33">
        <v>11</v>
      </c>
      <c r="G430" s="34">
        <v>4</v>
      </c>
      <c r="H430" s="34">
        <v>7</v>
      </c>
      <c r="I430" s="35">
        <v>88</v>
      </c>
      <c r="J430" s="33">
        <v>5</v>
      </c>
      <c r="K430" s="34">
        <v>2</v>
      </c>
      <c r="L430" s="34">
        <v>3</v>
      </c>
    </row>
    <row r="431" spans="1:12" s="97" customFormat="1" ht="18" customHeight="1">
      <c r="A431" s="40">
        <v>19</v>
      </c>
      <c r="B431" s="44">
        <v>4</v>
      </c>
      <c r="C431" s="42">
        <v>1</v>
      </c>
      <c r="D431" s="42">
        <v>3</v>
      </c>
      <c r="E431" s="43">
        <v>54</v>
      </c>
      <c r="F431" s="44">
        <v>18</v>
      </c>
      <c r="G431" s="42">
        <v>10</v>
      </c>
      <c r="H431" s="42">
        <v>8</v>
      </c>
      <c r="I431" s="43">
        <v>89</v>
      </c>
      <c r="J431" s="44">
        <v>6</v>
      </c>
      <c r="K431" s="42">
        <v>2</v>
      </c>
      <c r="L431" s="42">
        <v>4</v>
      </c>
    </row>
    <row r="432" spans="1:12" s="31" customFormat="1" ht="25.5" customHeight="1">
      <c r="A432" s="23" t="s">
        <v>29</v>
      </c>
      <c r="B432" s="24">
        <v>39</v>
      </c>
      <c r="C432" s="24">
        <v>22</v>
      </c>
      <c r="D432" s="24">
        <v>17</v>
      </c>
      <c r="E432" s="25" t="s">
        <v>30</v>
      </c>
      <c r="F432" s="24">
        <v>53</v>
      </c>
      <c r="G432" s="24">
        <v>26</v>
      </c>
      <c r="H432" s="24">
        <v>27</v>
      </c>
      <c r="I432" s="25" t="s">
        <v>31</v>
      </c>
      <c r="J432" s="24">
        <v>9</v>
      </c>
      <c r="K432" s="24">
        <v>5</v>
      </c>
      <c r="L432" s="24">
        <v>4</v>
      </c>
    </row>
    <row r="433" spans="1:12" s="97" customFormat="1" ht="15.75" customHeight="1">
      <c r="A433" s="32">
        <v>20</v>
      </c>
      <c r="B433" s="33">
        <v>8</v>
      </c>
      <c r="C433" s="34">
        <v>6</v>
      </c>
      <c r="D433" s="34">
        <v>2</v>
      </c>
      <c r="E433" s="35">
        <v>55</v>
      </c>
      <c r="F433" s="33">
        <v>9</v>
      </c>
      <c r="G433" s="34">
        <v>3</v>
      </c>
      <c r="H433" s="34">
        <v>6</v>
      </c>
      <c r="I433" s="35">
        <v>90</v>
      </c>
      <c r="J433" s="33">
        <v>1</v>
      </c>
      <c r="K433" s="34">
        <v>0</v>
      </c>
      <c r="L433" s="34">
        <v>1</v>
      </c>
    </row>
    <row r="434" spans="1:12" s="97" customFormat="1" ht="15.75" customHeight="1">
      <c r="A434" s="32">
        <v>21</v>
      </c>
      <c r="B434" s="33">
        <v>8</v>
      </c>
      <c r="C434" s="34">
        <v>2</v>
      </c>
      <c r="D434" s="34">
        <v>6</v>
      </c>
      <c r="E434" s="35">
        <v>56</v>
      </c>
      <c r="F434" s="33">
        <v>10</v>
      </c>
      <c r="G434" s="34">
        <v>7</v>
      </c>
      <c r="H434" s="34">
        <v>3</v>
      </c>
      <c r="I434" s="35">
        <v>91</v>
      </c>
      <c r="J434" s="33">
        <v>2</v>
      </c>
      <c r="K434" s="34">
        <v>1</v>
      </c>
      <c r="L434" s="34">
        <v>1</v>
      </c>
    </row>
    <row r="435" spans="1:12" s="97" customFormat="1" ht="15.75" customHeight="1">
      <c r="A435" s="32">
        <v>22</v>
      </c>
      <c r="B435" s="33">
        <v>7</v>
      </c>
      <c r="C435" s="34">
        <v>3</v>
      </c>
      <c r="D435" s="34">
        <v>4</v>
      </c>
      <c r="E435" s="35">
        <v>57</v>
      </c>
      <c r="F435" s="33">
        <v>13</v>
      </c>
      <c r="G435" s="34">
        <v>4</v>
      </c>
      <c r="H435" s="34">
        <v>9</v>
      </c>
      <c r="I435" s="35">
        <v>92</v>
      </c>
      <c r="J435" s="33">
        <v>5</v>
      </c>
      <c r="K435" s="34">
        <v>3</v>
      </c>
      <c r="L435" s="34">
        <v>2</v>
      </c>
    </row>
    <row r="436" spans="1:12" s="97" customFormat="1" ht="15.75" customHeight="1">
      <c r="A436" s="32">
        <v>23</v>
      </c>
      <c r="B436" s="33">
        <v>5</v>
      </c>
      <c r="C436" s="34">
        <v>2</v>
      </c>
      <c r="D436" s="34">
        <v>3</v>
      </c>
      <c r="E436" s="35">
        <v>58</v>
      </c>
      <c r="F436" s="33">
        <v>11</v>
      </c>
      <c r="G436" s="34">
        <v>8</v>
      </c>
      <c r="H436" s="34">
        <v>3</v>
      </c>
      <c r="I436" s="35">
        <v>93</v>
      </c>
      <c r="J436" s="33">
        <v>1</v>
      </c>
      <c r="K436" s="34">
        <v>1</v>
      </c>
      <c r="L436" s="34">
        <v>0</v>
      </c>
    </row>
    <row r="437" spans="1:12" s="97" customFormat="1" ht="18" customHeight="1">
      <c r="A437" s="40">
        <v>24</v>
      </c>
      <c r="B437" s="44">
        <v>11</v>
      </c>
      <c r="C437" s="42">
        <v>9</v>
      </c>
      <c r="D437" s="42">
        <v>2</v>
      </c>
      <c r="E437" s="43">
        <v>59</v>
      </c>
      <c r="F437" s="44">
        <v>10</v>
      </c>
      <c r="G437" s="42">
        <v>4</v>
      </c>
      <c r="H437" s="42">
        <v>6</v>
      </c>
      <c r="I437" s="43">
        <v>94</v>
      </c>
      <c r="J437" s="44">
        <v>0</v>
      </c>
      <c r="K437" s="42">
        <v>0</v>
      </c>
      <c r="L437" s="42">
        <v>0</v>
      </c>
    </row>
    <row r="438" spans="1:12" s="31" customFormat="1" ht="25.5" customHeight="1">
      <c r="A438" s="23" t="s">
        <v>32</v>
      </c>
      <c r="B438" s="24">
        <v>36</v>
      </c>
      <c r="C438" s="24">
        <v>16</v>
      </c>
      <c r="D438" s="24">
        <v>20</v>
      </c>
      <c r="E438" s="25" t="s">
        <v>33</v>
      </c>
      <c r="F438" s="24">
        <v>49</v>
      </c>
      <c r="G438" s="24">
        <v>27</v>
      </c>
      <c r="H438" s="24">
        <v>22</v>
      </c>
      <c r="I438" s="64" t="s">
        <v>34</v>
      </c>
      <c r="J438" s="24">
        <v>3</v>
      </c>
      <c r="K438" s="24">
        <v>1</v>
      </c>
      <c r="L438" s="24">
        <v>2</v>
      </c>
    </row>
    <row r="439" spans="1:12" s="97" customFormat="1" ht="15.75" customHeight="1">
      <c r="A439" s="32">
        <v>25</v>
      </c>
      <c r="B439" s="33">
        <v>6</v>
      </c>
      <c r="C439" s="34">
        <v>2</v>
      </c>
      <c r="D439" s="34">
        <v>4</v>
      </c>
      <c r="E439" s="35">
        <v>60</v>
      </c>
      <c r="F439" s="33">
        <v>6</v>
      </c>
      <c r="G439" s="34">
        <v>3</v>
      </c>
      <c r="H439" s="34">
        <v>3</v>
      </c>
      <c r="I439" s="35">
        <v>95</v>
      </c>
      <c r="J439" s="33">
        <v>0</v>
      </c>
      <c r="K439" s="34">
        <v>0</v>
      </c>
      <c r="L439" s="34">
        <v>0</v>
      </c>
    </row>
    <row r="440" spans="1:12" s="97" customFormat="1" ht="15.75" customHeight="1">
      <c r="A440" s="32">
        <v>26</v>
      </c>
      <c r="B440" s="33">
        <v>8</v>
      </c>
      <c r="C440" s="34">
        <v>4</v>
      </c>
      <c r="D440" s="34">
        <v>4</v>
      </c>
      <c r="E440" s="35">
        <v>61</v>
      </c>
      <c r="F440" s="33">
        <v>8</v>
      </c>
      <c r="G440" s="34">
        <v>5</v>
      </c>
      <c r="H440" s="34">
        <v>3</v>
      </c>
      <c r="I440" s="35">
        <v>96</v>
      </c>
      <c r="J440" s="33">
        <v>2</v>
      </c>
      <c r="K440" s="34">
        <v>1</v>
      </c>
      <c r="L440" s="34">
        <v>1</v>
      </c>
    </row>
    <row r="441" spans="1:12" s="97" customFormat="1" ht="15.75" customHeight="1">
      <c r="A441" s="32">
        <v>27</v>
      </c>
      <c r="B441" s="33">
        <v>8</v>
      </c>
      <c r="C441" s="34">
        <v>3</v>
      </c>
      <c r="D441" s="34">
        <v>5</v>
      </c>
      <c r="E441" s="35">
        <v>62</v>
      </c>
      <c r="F441" s="33">
        <v>19</v>
      </c>
      <c r="G441" s="34">
        <v>11</v>
      </c>
      <c r="H441" s="34">
        <v>8</v>
      </c>
      <c r="I441" s="35">
        <v>97</v>
      </c>
      <c r="J441" s="33">
        <v>1</v>
      </c>
      <c r="K441" s="34">
        <v>0</v>
      </c>
      <c r="L441" s="34">
        <v>1</v>
      </c>
    </row>
    <row r="442" spans="1:12" s="97" customFormat="1" ht="15.75" customHeight="1">
      <c r="A442" s="32">
        <v>28</v>
      </c>
      <c r="B442" s="33">
        <v>8</v>
      </c>
      <c r="C442" s="34">
        <v>4</v>
      </c>
      <c r="D442" s="34">
        <v>4</v>
      </c>
      <c r="E442" s="35">
        <v>63</v>
      </c>
      <c r="F442" s="33">
        <v>9</v>
      </c>
      <c r="G442" s="34">
        <v>5</v>
      </c>
      <c r="H442" s="34">
        <v>4</v>
      </c>
      <c r="I442" s="35">
        <v>98</v>
      </c>
      <c r="J442" s="33">
        <v>0</v>
      </c>
      <c r="K442" s="34">
        <v>0</v>
      </c>
      <c r="L442" s="34">
        <v>0</v>
      </c>
    </row>
    <row r="443" spans="1:12" s="97" customFormat="1" ht="18" customHeight="1">
      <c r="A443" s="40">
        <v>29</v>
      </c>
      <c r="B443" s="44">
        <v>6</v>
      </c>
      <c r="C443" s="42">
        <v>3</v>
      </c>
      <c r="D443" s="42">
        <v>3</v>
      </c>
      <c r="E443" s="43">
        <v>64</v>
      </c>
      <c r="F443" s="44">
        <v>7</v>
      </c>
      <c r="G443" s="42">
        <v>3</v>
      </c>
      <c r="H443" s="42">
        <v>4</v>
      </c>
      <c r="I443" s="35">
        <v>99</v>
      </c>
      <c r="J443" s="33">
        <v>0</v>
      </c>
      <c r="K443" s="34">
        <v>0</v>
      </c>
      <c r="L443" s="34">
        <v>0</v>
      </c>
    </row>
    <row r="444" spans="1:12" s="31" customFormat="1" ht="25.5" customHeight="1">
      <c r="A444" s="23" t="s">
        <v>35</v>
      </c>
      <c r="B444" s="24">
        <v>41</v>
      </c>
      <c r="C444" s="24">
        <v>19</v>
      </c>
      <c r="D444" s="24">
        <v>22</v>
      </c>
      <c r="E444" s="25" t="s">
        <v>36</v>
      </c>
      <c r="F444" s="24">
        <v>70</v>
      </c>
      <c r="G444" s="24">
        <v>36</v>
      </c>
      <c r="H444" s="24">
        <v>34</v>
      </c>
      <c r="I444" s="68">
        <v>100</v>
      </c>
      <c r="J444" s="69">
        <v>0</v>
      </c>
      <c r="K444" s="70">
        <v>0</v>
      </c>
      <c r="L444" s="70">
        <v>0</v>
      </c>
    </row>
    <row r="445" spans="1:12" s="97" customFormat="1" ht="15.75" customHeight="1">
      <c r="A445" s="32">
        <v>30</v>
      </c>
      <c r="B445" s="33">
        <v>14</v>
      </c>
      <c r="C445" s="34">
        <v>6</v>
      </c>
      <c r="D445" s="34">
        <v>8</v>
      </c>
      <c r="E445" s="35">
        <v>65</v>
      </c>
      <c r="F445" s="33">
        <v>11</v>
      </c>
      <c r="G445" s="34">
        <v>6</v>
      </c>
      <c r="H445" s="34">
        <v>5</v>
      </c>
      <c r="I445" s="35">
        <v>101</v>
      </c>
      <c r="J445" s="33">
        <v>0</v>
      </c>
      <c r="K445" s="34">
        <v>0</v>
      </c>
      <c r="L445" s="34">
        <v>0</v>
      </c>
    </row>
    <row r="446" spans="1:12" s="97" customFormat="1" ht="15.75" customHeight="1">
      <c r="A446" s="32">
        <v>31</v>
      </c>
      <c r="B446" s="33">
        <v>10</v>
      </c>
      <c r="C446" s="34">
        <v>4</v>
      </c>
      <c r="D446" s="34">
        <v>6</v>
      </c>
      <c r="E446" s="35">
        <v>66</v>
      </c>
      <c r="F446" s="33">
        <v>10</v>
      </c>
      <c r="G446" s="34">
        <v>5</v>
      </c>
      <c r="H446" s="34">
        <v>5</v>
      </c>
      <c r="I446" s="35">
        <v>102</v>
      </c>
      <c r="J446" s="33">
        <v>0</v>
      </c>
      <c r="K446" s="34">
        <v>0</v>
      </c>
      <c r="L446" s="34">
        <v>0</v>
      </c>
    </row>
    <row r="447" spans="1:12" s="97" customFormat="1" ht="15.75" customHeight="1">
      <c r="A447" s="32">
        <v>32</v>
      </c>
      <c r="B447" s="33">
        <v>6</v>
      </c>
      <c r="C447" s="34">
        <v>1</v>
      </c>
      <c r="D447" s="34">
        <v>5</v>
      </c>
      <c r="E447" s="35">
        <v>67</v>
      </c>
      <c r="F447" s="33">
        <v>14</v>
      </c>
      <c r="G447" s="34">
        <v>7</v>
      </c>
      <c r="H447" s="34">
        <v>7</v>
      </c>
      <c r="I447" s="35">
        <v>103</v>
      </c>
      <c r="J447" s="33">
        <v>0</v>
      </c>
      <c r="K447" s="34">
        <v>0</v>
      </c>
      <c r="L447" s="34">
        <v>0</v>
      </c>
    </row>
    <row r="448" spans="1:12" s="97" customFormat="1" ht="15.75" customHeight="1">
      <c r="A448" s="32">
        <v>33</v>
      </c>
      <c r="B448" s="33">
        <v>6</v>
      </c>
      <c r="C448" s="34">
        <v>4</v>
      </c>
      <c r="D448" s="34">
        <v>2</v>
      </c>
      <c r="E448" s="35">
        <v>68</v>
      </c>
      <c r="F448" s="33">
        <v>18</v>
      </c>
      <c r="G448" s="34">
        <v>9</v>
      </c>
      <c r="H448" s="34">
        <v>9</v>
      </c>
      <c r="I448" s="72" t="s">
        <v>37</v>
      </c>
      <c r="J448" s="44">
        <v>0</v>
      </c>
      <c r="K448" s="42">
        <v>0</v>
      </c>
      <c r="L448" s="42">
        <v>0</v>
      </c>
    </row>
    <row r="449" spans="1:13" s="97" customFormat="1" ht="21" customHeight="1" thickBot="1">
      <c r="A449" s="74">
        <v>34</v>
      </c>
      <c r="B449" s="33">
        <v>5</v>
      </c>
      <c r="C449" s="34">
        <v>4</v>
      </c>
      <c r="D449" s="34">
        <v>1</v>
      </c>
      <c r="E449" s="35">
        <v>69</v>
      </c>
      <c r="F449" s="33">
        <v>17</v>
      </c>
      <c r="G449" s="34">
        <v>9</v>
      </c>
      <c r="H449" s="34">
        <v>8</v>
      </c>
      <c r="I449" s="75" t="s">
        <v>8</v>
      </c>
      <c r="J449" s="69">
        <v>833</v>
      </c>
      <c r="K449" s="69">
        <v>406</v>
      </c>
      <c r="L449" s="69">
        <v>427</v>
      </c>
    </row>
    <row r="450" spans="1:13" s="106" customFormat="1" ht="24" customHeight="1" thickTop="1" thickBot="1">
      <c r="A450" s="81" t="s">
        <v>38</v>
      </c>
      <c r="B450" s="82">
        <v>77</v>
      </c>
      <c r="C450" s="83">
        <v>40</v>
      </c>
      <c r="D450" s="83">
        <v>37</v>
      </c>
      <c r="E450" s="84" t="s">
        <v>39</v>
      </c>
      <c r="F450" s="83">
        <v>494</v>
      </c>
      <c r="G450" s="83">
        <v>248</v>
      </c>
      <c r="H450" s="83">
        <v>246</v>
      </c>
      <c r="I450" s="85" t="s">
        <v>40</v>
      </c>
      <c r="J450" s="83">
        <v>262</v>
      </c>
      <c r="K450" s="83">
        <v>118</v>
      </c>
      <c r="L450" s="83">
        <v>144</v>
      </c>
    </row>
    <row r="451" spans="1:13" s="13" customFormat="1" ht="24" customHeight="1" thickBot="1">
      <c r="A451" s="1"/>
      <c r="B451" s="2" t="s">
        <v>221</v>
      </c>
      <c r="C451" s="3"/>
      <c r="D451" s="4"/>
      <c r="E451" s="5"/>
      <c r="F451" s="6"/>
      <c r="G451" s="96" t="s">
        <v>238</v>
      </c>
      <c r="H451" s="6"/>
      <c r="I451" s="5"/>
      <c r="J451" s="6"/>
      <c r="K451" s="107" t="s">
        <v>198</v>
      </c>
      <c r="L451" s="9"/>
      <c r="M451" s="97" t="s">
        <v>350</v>
      </c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</row>
    <row r="453" spans="1:13" s="31" customFormat="1" ht="25.5" customHeight="1">
      <c r="A453" s="23" t="s">
        <v>9</v>
      </c>
      <c r="B453" s="24">
        <v>23</v>
      </c>
      <c r="C453" s="24">
        <v>13</v>
      </c>
      <c r="D453" s="24">
        <v>10</v>
      </c>
      <c r="E453" s="25" t="s">
        <v>10</v>
      </c>
      <c r="F453" s="24">
        <v>40</v>
      </c>
      <c r="G453" s="24">
        <v>15</v>
      </c>
      <c r="H453" s="24">
        <v>25</v>
      </c>
      <c r="I453" s="25" t="s">
        <v>11</v>
      </c>
      <c r="J453" s="24">
        <v>40</v>
      </c>
      <c r="K453" s="24">
        <v>18</v>
      </c>
      <c r="L453" s="24">
        <v>22</v>
      </c>
    </row>
    <row r="454" spans="1:13" s="97" customFormat="1" ht="15.75" customHeight="1">
      <c r="A454" s="32">
        <v>0</v>
      </c>
      <c r="B454" s="33">
        <v>2</v>
      </c>
      <c r="C454" s="34">
        <v>1</v>
      </c>
      <c r="D454" s="34">
        <v>1</v>
      </c>
      <c r="E454" s="35">
        <v>35</v>
      </c>
      <c r="F454" s="33">
        <v>6</v>
      </c>
      <c r="G454" s="34">
        <v>5</v>
      </c>
      <c r="H454" s="34">
        <v>1</v>
      </c>
      <c r="I454" s="35">
        <v>70</v>
      </c>
      <c r="J454" s="33">
        <v>13</v>
      </c>
      <c r="K454" s="34">
        <v>3</v>
      </c>
      <c r="L454" s="34">
        <v>10</v>
      </c>
    </row>
    <row r="455" spans="1:13" s="97" customFormat="1" ht="15.75" customHeight="1">
      <c r="A455" s="32">
        <v>1</v>
      </c>
      <c r="B455" s="33">
        <v>5</v>
      </c>
      <c r="C455" s="34">
        <v>4</v>
      </c>
      <c r="D455" s="34">
        <v>1</v>
      </c>
      <c r="E455" s="35">
        <v>36</v>
      </c>
      <c r="F455" s="33">
        <v>11</v>
      </c>
      <c r="G455" s="34">
        <v>1</v>
      </c>
      <c r="H455" s="34">
        <v>10</v>
      </c>
      <c r="I455" s="35">
        <v>71</v>
      </c>
      <c r="J455" s="33">
        <v>6</v>
      </c>
      <c r="K455" s="34">
        <v>4</v>
      </c>
      <c r="L455" s="34">
        <v>2</v>
      </c>
    </row>
    <row r="456" spans="1:13" s="97" customFormat="1" ht="15.75" customHeight="1">
      <c r="A456" s="32">
        <v>2</v>
      </c>
      <c r="B456" s="33">
        <v>8</v>
      </c>
      <c r="C456" s="34">
        <v>5</v>
      </c>
      <c r="D456" s="34">
        <v>3</v>
      </c>
      <c r="E456" s="35">
        <v>37</v>
      </c>
      <c r="F456" s="33">
        <v>9</v>
      </c>
      <c r="G456" s="34">
        <v>3</v>
      </c>
      <c r="H456" s="34">
        <v>6</v>
      </c>
      <c r="I456" s="35">
        <v>72</v>
      </c>
      <c r="J456" s="33">
        <v>4</v>
      </c>
      <c r="K456" s="34">
        <v>3</v>
      </c>
      <c r="L456" s="34">
        <v>1</v>
      </c>
    </row>
    <row r="457" spans="1:13" s="97" customFormat="1" ht="15.75" customHeight="1">
      <c r="A457" s="32">
        <v>3</v>
      </c>
      <c r="B457" s="33">
        <v>3</v>
      </c>
      <c r="C457" s="34">
        <v>1</v>
      </c>
      <c r="D457" s="34">
        <v>2</v>
      </c>
      <c r="E457" s="35">
        <v>38</v>
      </c>
      <c r="F457" s="33">
        <v>9</v>
      </c>
      <c r="G457" s="34">
        <v>3</v>
      </c>
      <c r="H457" s="34">
        <v>6</v>
      </c>
      <c r="I457" s="35">
        <v>73</v>
      </c>
      <c r="J457" s="33">
        <v>9</v>
      </c>
      <c r="K457" s="34">
        <v>3</v>
      </c>
      <c r="L457" s="34">
        <v>6</v>
      </c>
    </row>
    <row r="458" spans="1:13" s="97" customFormat="1" ht="18" customHeight="1">
      <c r="A458" s="40">
        <v>4</v>
      </c>
      <c r="B458" s="41">
        <v>5</v>
      </c>
      <c r="C458" s="42">
        <v>2</v>
      </c>
      <c r="D458" s="42">
        <v>3</v>
      </c>
      <c r="E458" s="43">
        <v>39</v>
      </c>
      <c r="F458" s="44">
        <v>5</v>
      </c>
      <c r="G458" s="42">
        <v>3</v>
      </c>
      <c r="H458" s="42">
        <v>2</v>
      </c>
      <c r="I458" s="43">
        <v>74</v>
      </c>
      <c r="J458" s="44">
        <v>8</v>
      </c>
      <c r="K458" s="42">
        <v>5</v>
      </c>
      <c r="L458" s="42">
        <v>3</v>
      </c>
    </row>
    <row r="459" spans="1:13" s="31" customFormat="1" ht="25.5" customHeight="1">
      <c r="A459" s="23" t="s">
        <v>13</v>
      </c>
      <c r="B459" s="24">
        <v>30</v>
      </c>
      <c r="C459" s="24">
        <v>9</v>
      </c>
      <c r="D459" s="24">
        <v>21</v>
      </c>
      <c r="E459" s="25" t="s">
        <v>14</v>
      </c>
      <c r="F459" s="24">
        <v>45</v>
      </c>
      <c r="G459" s="24">
        <v>23</v>
      </c>
      <c r="H459" s="24">
        <v>22</v>
      </c>
      <c r="I459" s="25" t="s">
        <v>15</v>
      </c>
      <c r="J459" s="24">
        <v>31</v>
      </c>
      <c r="K459" s="24">
        <v>15</v>
      </c>
      <c r="L459" s="24">
        <v>16</v>
      </c>
    </row>
    <row r="460" spans="1:13" s="97" customFormat="1" ht="15.75" customHeight="1">
      <c r="A460" s="32">
        <v>5</v>
      </c>
      <c r="B460" s="33">
        <v>10</v>
      </c>
      <c r="C460" s="34">
        <v>4</v>
      </c>
      <c r="D460" s="34">
        <v>6</v>
      </c>
      <c r="E460" s="35">
        <v>40</v>
      </c>
      <c r="F460" s="33">
        <v>9</v>
      </c>
      <c r="G460" s="34">
        <v>4</v>
      </c>
      <c r="H460" s="34">
        <v>5</v>
      </c>
      <c r="I460" s="35">
        <v>75</v>
      </c>
      <c r="J460" s="33">
        <v>11</v>
      </c>
      <c r="K460" s="34">
        <v>7</v>
      </c>
      <c r="L460" s="34">
        <v>4</v>
      </c>
    </row>
    <row r="461" spans="1:13" s="97" customFormat="1" ht="15.75" customHeight="1">
      <c r="A461" s="32">
        <v>6</v>
      </c>
      <c r="B461" s="33">
        <v>3</v>
      </c>
      <c r="C461" s="34">
        <v>1</v>
      </c>
      <c r="D461" s="34">
        <v>2</v>
      </c>
      <c r="E461" s="35">
        <v>41</v>
      </c>
      <c r="F461" s="33">
        <v>9</v>
      </c>
      <c r="G461" s="34">
        <v>5</v>
      </c>
      <c r="H461" s="34">
        <v>4</v>
      </c>
      <c r="I461" s="35">
        <v>76</v>
      </c>
      <c r="J461" s="33">
        <v>7</v>
      </c>
      <c r="K461" s="34">
        <v>2</v>
      </c>
      <c r="L461" s="34">
        <v>5</v>
      </c>
    </row>
    <row r="462" spans="1:13" s="97" customFormat="1" ht="15.75" customHeight="1">
      <c r="A462" s="32">
        <v>7</v>
      </c>
      <c r="B462" s="33">
        <v>8</v>
      </c>
      <c r="C462" s="34">
        <v>1</v>
      </c>
      <c r="D462" s="34">
        <v>7</v>
      </c>
      <c r="E462" s="35">
        <v>42</v>
      </c>
      <c r="F462" s="33">
        <v>5</v>
      </c>
      <c r="G462" s="34">
        <v>3</v>
      </c>
      <c r="H462" s="34">
        <v>2</v>
      </c>
      <c r="I462" s="35">
        <v>77</v>
      </c>
      <c r="J462" s="33">
        <v>7</v>
      </c>
      <c r="K462" s="34">
        <v>2</v>
      </c>
      <c r="L462" s="34">
        <v>5</v>
      </c>
    </row>
    <row r="463" spans="1:13" s="97" customFormat="1" ht="15.75" customHeight="1">
      <c r="A463" s="32">
        <v>8</v>
      </c>
      <c r="B463" s="33">
        <v>5</v>
      </c>
      <c r="C463" s="34">
        <v>1</v>
      </c>
      <c r="D463" s="34">
        <v>4</v>
      </c>
      <c r="E463" s="35">
        <v>43</v>
      </c>
      <c r="F463" s="33">
        <v>13</v>
      </c>
      <c r="G463" s="34">
        <v>8</v>
      </c>
      <c r="H463" s="34">
        <v>5</v>
      </c>
      <c r="I463" s="35">
        <v>78</v>
      </c>
      <c r="J463" s="33">
        <v>4</v>
      </c>
      <c r="K463" s="34">
        <v>3</v>
      </c>
      <c r="L463" s="34">
        <v>1</v>
      </c>
    </row>
    <row r="464" spans="1:13" s="97" customFormat="1" ht="18" customHeight="1">
      <c r="A464" s="40">
        <v>9</v>
      </c>
      <c r="B464" s="44">
        <v>4</v>
      </c>
      <c r="C464" s="42">
        <v>2</v>
      </c>
      <c r="D464" s="42">
        <v>2</v>
      </c>
      <c r="E464" s="43">
        <v>44</v>
      </c>
      <c r="F464" s="44">
        <v>9</v>
      </c>
      <c r="G464" s="42">
        <v>3</v>
      </c>
      <c r="H464" s="42">
        <v>6</v>
      </c>
      <c r="I464" s="43">
        <v>79</v>
      </c>
      <c r="J464" s="44">
        <v>2</v>
      </c>
      <c r="K464" s="42">
        <v>1</v>
      </c>
      <c r="L464" s="42">
        <v>1</v>
      </c>
    </row>
    <row r="465" spans="1:12" s="31" customFormat="1" ht="25.5" customHeight="1">
      <c r="A465" s="23" t="s">
        <v>23</v>
      </c>
      <c r="B465" s="24">
        <v>31</v>
      </c>
      <c r="C465" s="24">
        <v>14</v>
      </c>
      <c r="D465" s="24">
        <v>17</v>
      </c>
      <c r="E465" s="25" t="s">
        <v>24</v>
      </c>
      <c r="F465" s="24">
        <v>48</v>
      </c>
      <c r="G465" s="24">
        <v>26</v>
      </c>
      <c r="H465" s="24">
        <v>22</v>
      </c>
      <c r="I465" s="25" t="s">
        <v>25</v>
      </c>
      <c r="J465" s="24">
        <v>21</v>
      </c>
      <c r="K465" s="24">
        <v>9</v>
      </c>
      <c r="L465" s="24">
        <v>12</v>
      </c>
    </row>
    <row r="466" spans="1:12" s="97" customFormat="1" ht="15.75" customHeight="1">
      <c r="A466" s="32">
        <v>10</v>
      </c>
      <c r="B466" s="33">
        <v>6</v>
      </c>
      <c r="C466" s="34">
        <v>2</v>
      </c>
      <c r="D466" s="34">
        <v>4</v>
      </c>
      <c r="E466" s="35">
        <v>45</v>
      </c>
      <c r="F466" s="33">
        <v>8</v>
      </c>
      <c r="G466" s="34">
        <v>6</v>
      </c>
      <c r="H466" s="34">
        <v>2</v>
      </c>
      <c r="I466" s="35">
        <v>80</v>
      </c>
      <c r="J466" s="33">
        <v>7</v>
      </c>
      <c r="K466" s="34">
        <v>4</v>
      </c>
      <c r="L466" s="34">
        <v>3</v>
      </c>
    </row>
    <row r="467" spans="1:12" s="97" customFormat="1" ht="15.75" customHeight="1">
      <c r="A467" s="32">
        <v>11</v>
      </c>
      <c r="B467" s="33">
        <v>3</v>
      </c>
      <c r="C467" s="34">
        <v>0</v>
      </c>
      <c r="D467" s="34">
        <v>3</v>
      </c>
      <c r="E467" s="35">
        <v>46</v>
      </c>
      <c r="F467" s="33">
        <v>14</v>
      </c>
      <c r="G467" s="34">
        <v>7</v>
      </c>
      <c r="H467" s="34">
        <v>7</v>
      </c>
      <c r="I467" s="35">
        <v>81</v>
      </c>
      <c r="J467" s="33">
        <v>8</v>
      </c>
      <c r="K467" s="34">
        <v>5</v>
      </c>
      <c r="L467" s="34">
        <v>3</v>
      </c>
    </row>
    <row r="468" spans="1:12" s="97" customFormat="1" ht="15.75" customHeight="1">
      <c r="A468" s="32">
        <v>12</v>
      </c>
      <c r="B468" s="33">
        <v>9</v>
      </c>
      <c r="C468" s="34">
        <v>4</v>
      </c>
      <c r="D468" s="34">
        <v>5</v>
      </c>
      <c r="E468" s="35">
        <v>47</v>
      </c>
      <c r="F468" s="33">
        <v>9</v>
      </c>
      <c r="G468" s="34">
        <v>4</v>
      </c>
      <c r="H468" s="34">
        <v>5</v>
      </c>
      <c r="I468" s="35">
        <v>82</v>
      </c>
      <c r="J468" s="33">
        <v>2</v>
      </c>
      <c r="K468" s="34">
        <v>0</v>
      </c>
      <c r="L468" s="34">
        <v>2</v>
      </c>
    </row>
    <row r="469" spans="1:12" s="97" customFormat="1" ht="15.75" customHeight="1">
      <c r="A469" s="32">
        <v>13</v>
      </c>
      <c r="B469" s="33">
        <v>6</v>
      </c>
      <c r="C469" s="34">
        <v>3</v>
      </c>
      <c r="D469" s="34">
        <v>3</v>
      </c>
      <c r="E469" s="35">
        <v>48</v>
      </c>
      <c r="F469" s="33">
        <v>8</v>
      </c>
      <c r="G469" s="34">
        <v>3</v>
      </c>
      <c r="H469" s="34">
        <v>5</v>
      </c>
      <c r="I469" s="35">
        <v>83</v>
      </c>
      <c r="J469" s="33">
        <v>2</v>
      </c>
      <c r="K469" s="34">
        <v>0</v>
      </c>
      <c r="L469" s="34">
        <v>2</v>
      </c>
    </row>
    <row r="470" spans="1:12" s="97" customFormat="1" ht="18" customHeight="1">
      <c r="A470" s="40">
        <v>14</v>
      </c>
      <c r="B470" s="44">
        <v>7</v>
      </c>
      <c r="C470" s="42">
        <v>5</v>
      </c>
      <c r="D470" s="42">
        <v>2</v>
      </c>
      <c r="E470" s="43">
        <v>49</v>
      </c>
      <c r="F470" s="44">
        <v>9</v>
      </c>
      <c r="G470" s="42">
        <v>6</v>
      </c>
      <c r="H470" s="42">
        <v>3</v>
      </c>
      <c r="I470" s="43">
        <v>84</v>
      </c>
      <c r="J470" s="44">
        <v>2</v>
      </c>
      <c r="K470" s="42">
        <v>0</v>
      </c>
      <c r="L470" s="42">
        <v>2</v>
      </c>
    </row>
    <row r="471" spans="1:12" s="31" customFormat="1" ht="25.5" customHeight="1">
      <c r="A471" s="23" t="s">
        <v>26</v>
      </c>
      <c r="B471" s="24">
        <v>37</v>
      </c>
      <c r="C471" s="24">
        <v>23</v>
      </c>
      <c r="D471" s="24">
        <v>14</v>
      </c>
      <c r="E471" s="25" t="s">
        <v>27</v>
      </c>
      <c r="F471" s="24">
        <v>34</v>
      </c>
      <c r="G471" s="24">
        <v>16</v>
      </c>
      <c r="H471" s="24">
        <v>18</v>
      </c>
      <c r="I471" s="25" t="s">
        <v>28</v>
      </c>
      <c r="J471" s="24">
        <v>15</v>
      </c>
      <c r="K471" s="24">
        <v>4</v>
      </c>
      <c r="L471" s="24">
        <v>11</v>
      </c>
    </row>
    <row r="472" spans="1:12" s="97" customFormat="1" ht="15.75" customHeight="1">
      <c r="A472" s="32">
        <v>15</v>
      </c>
      <c r="B472" s="33">
        <v>11</v>
      </c>
      <c r="C472" s="34">
        <v>6</v>
      </c>
      <c r="D472" s="34">
        <v>5</v>
      </c>
      <c r="E472" s="35">
        <v>50</v>
      </c>
      <c r="F472" s="33">
        <v>9</v>
      </c>
      <c r="G472" s="34">
        <v>4</v>
      </c>
      <c r="H472" s="34">
        <v>5</v>
      </c>
      <c r="I472" s="35">
        <v>85</v>
      </c>
      <c r="J472" s="33">
        <v>5</v>
      </c>
      <c r="K472" s="34">
        <v>1</v>
      </c>
      <c r="L472" s="34">
        <v>4</v>
      </c>
    </row>
    <row r="473" spans="1:12" s="97" customFormat="1" ht="15.75" customHeight="1">
      <c r="A473" s="32">
        <v>16</v>
      </c>
      <c r="B473" s="33">
        <v>12</v>
      </c>
      <c r="C473" s="34">
        <v>8</v>
      </c>
      <c r="D473" s="34">
        <v>4</v>
      </c>
      <c r="E473" s="35">
        <v>51</v>
      </c>
      <c r="F473" s="33">
        <v>8</v>
      </c>
      <c r="G473" s="34">
        <v>2</v>
      </c>
      <c r="H473" s="34">
        <v>6</v>
      </c>
      <c r="I473" s="35">
        <v>86</v>
      </c>
      <c r="J473" s="33">
        <v>3</v>
      </c>
      <c r="K473" s="34">
        <v>0</v>
      </c>
      <c r="L473" s="34">
        <v>3</v>
      </c>
    </row>
    <row r="474" spans="1:12" s="97" customFormat="1" ht="15.75" customHeight="1">
      <c r="A474" s="32">
        <v>17</v>
      </c>
      <c r="B474" s="33">
        <v>7</v>
      </c>
      <c r="C474" s="34">
        <v>5</v>
      </c>
      <c r="D474" s="34">
        <v>2</v>
      </c>
      <c r="E474" s="35">
        <v>52</v>
      </c>
      <c r="F474" s="33">
        <v>6</v>
      </c>
      <c r="G474" s="34">
        <v>6</v>
      </c>
      <c r="H474" s="34">
        <v>0</v>
      </c>
      <c r="I474" s="35">
        <v>87</v>
      </c>
      <c r="J474" s="33">
        <v>4</v>
      </c>
      <c r="K474" s="34">
        <v>3</v>
      </c>
      <c r="L474" s="34">
        <v>1</v>
      </c>
    </row>
    <row r="475" spans="1:12" s="97" customFormat="1" ht="15.75" customHeight="1">
      <c r="A475" s="32">
        <v>18</v>
      </c>
      <c r="B475" s="33">
        <v>5</v>
      </c>
      <c r="C475" s="34">
        <v>4</v>
      </c>
      <c r="D475" s="34">
        <v>1</v>
      </c>
      <c r="E475" s="35">
        <v>53</v>
      </c>
      <c r="F475" s="33">
        <v>2</v>
      </c>
      <c r="G475" s="34">
        <v>0</v>
      </c>
      <c r="H475" s="34">
        <v>2</v>
      </c>
      <c r="I475" s="35">
        <v>88</v>
      </c>
      <c r="J475" s="33">
        <v>0</v>
      </c>
      <c r="K475" s="34">
        <v>0</v>
      </c>
      <c r="L475" s="34">
        <v>0</v>
      </c>
    </row>
    <row r="476" spans="1:12" s="97" customFormat="1" ht="18" customHeight="1">
      <c r="A476" s="40">
        <v>19</v>
      </c>
      <c r="B476" s="44">
        <v>2</v>
      </c>
      <c r="C476" s="42">
        <v>0</v>
      </c>
      <c r="D476" s="42">
        <v>2</v>
      </c>
      <c r="E476" s="43">
        <v>54</v>
      </c>
      <c r="F476" s="44">
        <v>9</v>
      </c>
      <c r="G476" s="42">
        <v>4</v>
      </c>
      <c r="H476" s="42">
        <v>5</v>
      </c>
      <c r="I476" s="43">
        <v>89</v>
      </c>
      <c r="J476" s="44">
        <v>3</v>
      </c>
      <c r="K476" s="42">
        <v>0</v>
      </c>
      <c r="L476" s="42">
        <v>3</v>
      </c>
    </row>
    <row r="477" spans="1:12" s="31" customFormat="1" ht="25.5" customHeight="1">
      <c r="A477" s="23" t="s">
        <v>29</v>
      </c>
      <c r="B477" s="24">
        <v>29</v>
      </c>
      <c r="C477" s="24">
        <v>10</v>
      </c>
      <c r="D477" s="24">
        <v>19</v>
      </c>
      <c r="E477" s="25" t="s">
        <v>30</v>
      </c>
      <c r="F477" s="24">
        <v>39</v>
      </c>
      <c r="G477" s="24">
        <v>21</v>
      </c>
      <c r="H477" s="24">
        <v>18</v>
      </c>
      <c r="I477" s="25" t="s">
        <v>31</v>
      </c>
      <c r="J477" s="24">
        <v>5</v>
      </c>
      <c r="K477" s="24">
        <v>1</v>
      </c>
      <c r="L477" s="24">
        <v>4</v>
      </c>
    </row>
    <row r="478" spans="1:12" s="97" customFormat="1" ht="15.75" customHeight="1">
      <c r="A478" s="32">
        <v>20</v>
      </c>
      <c r="B478" s="33">
        <v>9</v>
      </c>
      <c r="C478" s="34">
        <v>2</v>
      </c>
      <c r="D478" s="34">
        <v>7</v>
      </c>
      <c r="E478" s="35">
        <v>55</v>
      </c>
      <c r="F478" s="33">
        <v>7</v>
      </c>
      <c r="G478" s="34">
        <v>3</v>
      </c>
      <c r="H478" s="34">
        <v>4</v>
      </c>
      <c r="I478" s="35">
        <v>90</v>
      </c>
      <c r="J478" s="33">
        <v>1</v>
      </c>
      <c r="K478" s="34">
        <v>0</v>
      </c>
      <c r="L478" s="34">
        <v>1</v>
      </c>
    </row>
    <row r="479" spans="1:12" s="97" customFormat="1" ht="15.75" customHeight="1">
      <c r="A479" s="32">
        <v>21</v>
      </c>
      <c r="B479" s="33">
        <v>8</v>
      </c>
      <c r="C479" s="34">
        <v>2</v>
      </c>
      <c r="D479" s="34">
        <v>6</v>
      </c>
      <c r="E479" s="35">
        <v>56</v>
      </c>
      <c r="F479" s="33">
        <v>7</v>
      </c>
      <c r="G479" s="34">
        <v>4</v>
      </c>
      <c r="H479" s="34">
        <v>3</v>
      </c>
      <c r="I479" s="35">
        <v>91</v>
      </c>
      <c r="J479" s="33">
        <v>2</v>
      </c>
      <c r="K479" s="34">
        <v>1</v>
      </c>
      <c r="L479" s="34">
        <v>1</v>
      </c>
    </row>
    <row r="480" spans="1:12" s="97" customFormat="1" ht="15.75" customHeight="1">
      <c r="A480" s="32">
        <v>22</v>
      </c>
      <c r="B480" s="33">
        <v>2</v>
      </c>
      <c r="C480" s="34">
        <v>1</v>
      </c>
      <c r="D480" s="34">
        <v>1</v>
      </c>
      <c r="E480" s="35">
        <v>57</v>
      </c>
      <c r="F480" s="33">
        <v>7</v>
      </c>
      <c r="G480" s="34">
        <v>4</v>
      </c>
      <c r="H480" s="34">
        <v>3</v>
      </c>
      <c r="I480" s="35">
        <v>92</v>
      </c>
      <c r="J480" s="33">
        <v>1</v>
      </c>
      <c r="K480" s="34">
        <v>0</v>
      </c>
      <c r="L480" s="34">
        <v>1</v>
      </c>
    </row>
    <row r="481" spans="1:13" s="97" customFormat="1" ht="15.75" customHeight="1">
      <c r="A481" s="32">
        <v>23</v>
      </c>
      <c r="B481" s="33">
        <v>5</v>
      </c>
      <c r="C481" s="34">
        <v>4</v>
      </c>
      <c r="D481" s="34">
        <v>1</v>
      </c>
      <c r="E481" s="35">
        <v>58</v>
      </c>
      <c r="F481" s="33">
        <v>9</v>
      </c>
      <c r="G481" s="34">
        <v>5</v>
      </c>
      <c r="H481" s="34">
        <v>4</v>
      </c>
      <c r="I481" s="35">
        <v>93</v>
      </c>
      <c r="J481" s="33">
        <v>1</v>
      </c>
      <c r="K481" s="34">
        <v>0</v>
      </c>
      <c r="L481" s="34">
        <v>1</v>
      </c>
    </row>
    <row r="482" spans="1:13" s="97" customFormat="1" ht="18" customHeight="1">
      <c r="A482" s="40">
        <v>24</v>
      </c>
      <c r="B482" s="44">
        <v>5</v>
      </c>
      <c r="C482" s="42">
        <v>1</v>
      </c>
      <c r="D482" s="42">
        <v>4</v>
      </c>
      <c r="E482" s="43">
        <v>59</v>
      </c>
      <c r="F482" s="44">
        <v>9</v>
      </c>
      <c r="G482" s="42">
        <v>5</v>
      </c>
      <c r="H482" s="42">
        <v>4</v>
      </c>
      <c r="I482" s="43">
        <v>94</v>
      </c>
      <c r="J482" s="44">
        <v>0</v>
      </c>
      <c r="K482" s="42">
        <v>0</v>
      </c>
      <c r="L482" s="42">
        <v>0</v>
      </c>
    </row>
    <row r="483" spans="1:13" s="31" customFormat="1" ht="25.5" customHeight="1">
      <c r="A483" s="23" t="s">
        <v>32</v>
      </c>
      <c r="B483" s="24">
        <v>19</v>
      </c>
      <c r="C483" s="24">
        <v>7</v>
      </c>
      <c r="D483" s="24">
        <v>12</v>
      </c>
      <c r="E483" s="25" t="s">
        <v>33</v>
      </c>
      <c r="F483" s="24">
        <v>35</v>
      </c>
      <c r="G483" s="24">
        <v>14</v>
      </c>
      <c r="H483" s="24">
        <v>21</v>
      </c>
      <c r="I483" s="64" t="s">
        <v>34</v>
      </c>
      <c r="J483" s="24">
        <v>1</v>
      </c>
      <c r="K483" s="24">
        <v>1</v>
      </c>
      <c r="L483" s="24">
        <v>0</v>
      </c>
    </row>
    <row r="484" spans="1:13" s="97" customFormat="1" ht="15.75" customHeight="1">
      <c r="A484" s="32">
        <v>25</v>
      </c>
      <c r="B484" s="33">
        <v>4</v>
      </c>
      <c r="C484" s="34">
        <v>1</v>
      </c>
      <c r="D484" s="34">
        <v>3</v>
      </c>
      <c r="E484" s="35">
        <v>60</v>
      </c>
      <c r="F484" s="33">
        <v>2</v>
      </c>
      <c r="G484" s="34">
        <v>1</v>
      </c>
      <c r="H484" s="34">
        <v>1</v>
      </c>
      <c r="I484" s="35">
        <v>95</v>
      </c>
      <c r="J484" s="33">
        <v>1</v>
      </c>
      <c r="K484" s="34">
        <v>1</v>
      </c>
      <c r="L484" s="34">
        <v>0</v>
      </c>
    </row>
    <row r="485" spans="1:13" s="97" customFormat="1" ht="15.75" customHeight="1">
      <c r="A485" s="32">
        <v>26</v>
      </c>
      <c r="B485" s="33">
        <v>3</v>
      </c>
      <c r="C485" s="34">
        <v>2</v>
      </c>
      <c r="D485" s="34">
        <v>1</v>
      </c>
      <c r="E485" s="35">
        <v>61</v>
      </c>
      <c r="F485" s="33">
        <v>10</v>
      </c>
      <c r="G485" s="34">
        <v>6</v>
      </c>
      <c r="H485" s="34">
        <v>4</v>
      </c>
      <c r="I485" s="35">
        <v>96</v>
      </c>
      <c r="J485" s="33">
        <v>0</v>
      </c>
      <c r="K485" s="34">
        <v>0</v>
      </c>
      <c r="L485" s="34">
        <v>0</v>
      </c>
    </row>
    <row r="486" spans="1:13" s="97" customFormat="1" ht="15.75" customHeight="1">
      <c r="A486" s="32">
        <v>27</v>
      </c>
      <c r="B486" s="33">
        <v>3</v>
      </c>
      <c r="C486" s="34">
        <v>1</v>
      </c>
      <c r="D486" s="34">
        <v>2</v>
      </c>
      <c r="E486" s="35">
        <v>62</v>
      </c>
      <c r="F486" s="33">
        <v>7</v>
      </c>
      <c r="G486" s="34">
        <v>2</v>
      </c>
      <c r="H486" s="34">
        <v>5</v>
      </c>
      <c r="I486" s="35">
        <v>97</v>
      </c>
      <c r="J486" s="33">
        <v>0</v>
      </c>
      <c r="K486" s="34">
        <v>0</v>
      </c>
      <c r="L486" s="34">
        <v>0</v>
      </c>
    </row>
    <row r="487" spans="1:13" s="97" customFormat="1" ht="15.75" customHeight="1">
      <c r="A487" s="32">
        <v>28</v>
      </c>
      <c r="B487" s="33">
        <v>6</v>
      </c>
      <c r="C487" s="34">
        <v>3</v>
      </c>
      <c r="D487" s="34">
        <v>3</v>
      </c>
      <c r="E487" s="35">
        <v>63</v>
      </c>
      <c r="F487" s="33">
        <v>6</v>
      </c>
      <c r="G487" s="34">
        <v>2</v>
      </c>
      <c r="H487" s="34">
        <v>4</v>
      </c>
      <c r="I487" s="35">
        <v>98</v>
      </c>
      <c r="J487" s="33">
        <v>0</v>
      </c>
      <c r="K487" s="34">
        <v>0</v>
      </c>
      <c r="L487" s="34">
        <v>0</v>
      </c>
    </row>
    <row r="488" spans="1:13" s="97" customFormat="1" ht="18" customHeight="1">
      <c r="A488" s="40">
        <v>29</v>
      </c>
      <c r="B488" s="44">
        <v>3</v>
      </c>
      <c r="C488" s="42">
        <v>0</v>
      </c>
      <c r="D488" s="42">
        <v>3</v>
      </c>
      <c r="E488" s="43">
        <v>64</v>
      </c>
      <c r="F488" s="44">
        <v>10</v>
      </c>
      <c r="G488" s="42">
        <v>3</v>
      </c>
      <c r="H488" s="42">
        <v>7</v>
      </c>
      <c r="I488" s="35">
        <v>99</v>
      </c>
      <c r="J488" s="33">
        <v>0</v>
      </c>
      <c r="K488" s="34">
        <v>0</v>
      </c>
      <c r="L488" s="34">
        <v>0</v>
      </c>
    </row>
    <row r="489" spans="1:13" s="31" customFormat="1" ht="25.5" customHeight="1">
      <c r="A489" s="23" t="s">
        <v>35</v>
      </c>
      <c r="B489" s="24">
        <v>36</v>
      </c>
      <c r="C489" s="24">
        <v>18</v>
      </c>
      <c r="D489" s="24">
        <v>18</v>
      </c>
      <c r="E489" s="25" t="s">
        <v>36</v>
      </c>
      <c r="F489" s="24">
        <v>54</v>
      </c>
      <c r="G489" s="24">
        <v>34</v>
      </c>
      <c r="H489" s="24">
        <v>20</v>
      </c>
      <c r="I489" s="68">
        <v>100</v>
      </c>
      <c r="J489" s="69">
        <v>0</v>
      </c>
      <c r="K489" s="70">
        <v>0</v>
      </c>
      <c r="L489" s="70">
        <v>0</v>
      </c>
    </row>
    <row r="490" spans="1:13" s="97" customFormat="1" ht="15.75" customHeight="1">
      <c r="A490" s="32">
        <v>30</v>
      </c>
      <c r="B490" s="33">
        <v>6</v>
      </c>
      <c r="C490" s="34">
        <v>2</v>
      </c>
      <c r="D490" s="34">
        <v>4</v>
      </c>
      <c r="E490" s="35">
        <v>65</v>
      </c>
      <c r="F490" s="33">
        <v>10</v>
      </c>
      <c r="G490" s="34">
        <v>8</v>
      </c>
      <c r="H490" s="34">
        <v>2</v>
      </c>
      <c r="I490" s="35">
        <v>101</v>
      </c>
      <c r="J490" s="33">
        <v>0</v>
      </c>
      <c r="K490" s="34">
        <v>0</v>
      </c>
      <c r="L490" s="34">
        <v>0</v>
      </c>
    </row>
    <row r="491" spans="1:13" s="97" customFormat="1" ht="15.75" customHeight="1">
      <c r="A491" s="32">
        <v>31</v>
      </c>
      <c r="B491" s="33">
        <v>2</v>
      </c>
      <c r="C491" s="34">
        <v>1</v>
      </c>
      <c r="D491" s="34">
        <v>1</v>
      </c>
      <c r="E491" s="35">
        <v>66</v>
      </c>
      <c r="F491" s="33">
        <v>9</v>
      </c>
      <c r="G491" s="34">
        <v>7</v>
      </c>
      <c r="H491" s="34">
        <v>2</v>
      </c>
      <c r="I491" s="35">
        <v>102</v>
      </c>
      <c r="J491" s="33">
        <v>0</v>
      </c>
      <c r="K491" s="34">
        <v>0</v>
      </c>
      <c r="L491" s="34">
        <v>0</v>
      </c>
    </row>
    <row r="492" spans="1:13" s="97" customFormat="1" ht="15.75" customHeight="1">
      <c r="A492" s="32">
        <v>32</v>
      </c>
      <c r="B492" s="33">
        <v>9</v>
      </c>
      <c r="C492" s="34">
        <v>4</v>
      </c>
      <c r="D492" s="34">
        <v>5</v>
      </c>
      <c r="E492" s="35">
        <v>67</v>
      </c>
      <c r="F492" s="33">
        <v>10</v>
      </c>
      <c r="G492" s="34">
        <v>5</v>
      </c>
      <c r="H492" s="34">
        <v>5</v>
      </c>
      <c r="I492" s="35">
        <v>103</v>
      </c>
      <c r="J492" s="33">
        <v>0</v>
      </c>
      <c r="K492" s="34">
        <v>0</v>
      </c>
      <c r="L492" s="34">
        <v>0</v>
      </c>
    </row>
    <row r="493" spans="1:13" s="97" customFormat="1" ht="15.75" customHeight="1">
      <c r="A493" s="32">
        <v>33</v>
      </c>
      <c r="B493" s="33">
        <v>8</v>
      </c>
      <c r="C493" s="34">
        <v>3</v>
      </c>
      <c r="D493" s="34">
        <v>5</v>
      </c>
      <c r="E493" s="35">
        <v>68</v>
      </c>
      <c r="F493" s="33">
        <v>10</v>
      </c>
      <c r="G493" s="34">
        <v>3</v>
      </c>
      <c r="H493" s="34">
        <v>7</v>
      </c>
      <c r="I493" s="72" t="s">
        <v>37</v>
      </c>
      <c r="J493" s="44">
        <v>0</v>
      </c>
      <c r="K493" s="42">
        <v>0</v>
      </c>
      <c r="L493" s="42">
        <v>0</v>
      </c>
    </row>
    <row r="494" spans="1:13" s="97" customFormat="1" ht="21" customHeight="1" thickBot="1">
      <c r="A494" s="74">
        <v>34</v>
      </c>
      <c r="B494" s="33">
        <v>11</v>
      </c>
      <c r="C494" s="34">
        <v>8</v>
      </c>
      <c r="D494" s="34">
        <v>3</v>
      </c>
      <c r="E494" s="35">
        <v>69</v>
      </c>
      <c r="F494" s="33">
        <v>15</v>
      </c>
      <c r="G494" s="34">
        <v>11</v>
      </c>
      <c r="H494" s="34">
        <v>4</v>
      </c>
      <c r="I494" s="75" t="s">
        <v>8</v>
      </c>
      <c r="J494" s="69">
        <v>613</v>
      </c>
      <c r="K494" s="69">
        <v>291</v>
      </c>
      <c r="L494" s="69">
        <v>322</v>
      </c>
    </row>
    <row r="495" spans="1:13" s="106" customFormat="1" ht="24" customHeight="1" thickTop="1" thickBot="1">
      <c r="A495" s="81" t="s">
        <v>38</v>
      </c>
      <c r="B495" s="82">
        <v>84</v>
      </c>
      <c r="C495" s="83">
        <v>36</v>
      </c>
      <c r="D495" s="83">
        <v>48</v>
      </c>
      <c r="E495" s="84" t="s">
        <v>39</v>
      </c>
      <c r="F495" s="83">
        <v>362</v>
      </c>
      <c r="G495" s="83">
        <v>173</v>
      </c>
      <c r="H495" s="83">
        <v>189</v>
      </c>
      <c r="I495" s="85" t="s">
        <v>40</v>
      </c>
      <c r="J495" s="83">
        <v>167</v>
      </c>
      <c r="K495" s="83">
        <v>82</v>
      </c>
      <c r="L495" s="83">
        <v>85</v>
      </c>
    </row>
    <row r="496" spans="1:13" s="13" customFormat="1" ht="24" customHeight="1" thickBot="1">
      <c r="A496" s="1"/>
      <c r="B496" s="2" t="s">
        <v>221</v>
      </c>
      <c r="C496" s="3"/>
      <c r="D496" s="4"/>
      <c r="E496" s="5"/>
      <c r="F496" s="6"/>
      <c r="G496" s="96" t="s">
        <v>238</v>
      </c>
      <c r="H496" s="6"/>
      <c r="I496" s="5"/>
      <c r="J496" s="6"/>
      <c r="K496" s="107" t="s">
        <v>199</v>
      </c>
      <c r="L496" s="9"/>
      <c r="M496" s="97" t="s">
        <v>351</v>
      </c>
    </row>
    <row r="497" spans="1:12" s="22" customFormat="1" ht="21" customHeight="1">
      <c r="A497" s="14" t="s">
        <v>4</v>
      </c>
      <c r="B497" s="15" t="s">
        <v>5</v>
      </c>
      <c r="C497" s="15" t="s">
        <v>6</v>
      </c>
      <c r="D497" s="16" t="s">
        <v>7</v>
      </c>
      <c r="E497" s="14" t="s">
        <v>4</v>
      </c>
      <c r="F497" s="15" t="s">
        <v>5</v>
      </c>
      <c r="G497" s="15" t="s">
        <v>6</v>
      </c>
      <c r="H497" s="16" t="s">
        <v>7</v>
      </c>
      <c r="I497" s="14" t="s">
        <v>4</v>
      </c>
      <c r="J497" s="15" t="s">
        <v>5</v>
      </c>
      <c r="K497" s="15" t="s">
        <v>6</v>
      </c>
      <c r="L497" s="17" t="s">
        <v>7</v>
      </c>
    </row>
    <row r="498" spans="1:12" s="31" customFormat="1" ht="25.5" customHeight="1">
      <c r="A498" s="23" t="s">
        <v>9</v>
      </c>
      <c r="B498" s="24">
        <v>53</v>
      </c>
      <c r="C498" s="24">
        <v>38</v>
      </c>
      <c r="D498" s="24">
        <v>15</v>
      </c>
      <c r="E498" s="25" t="s">
        <v>10</v>
      </c>
      <c r="F498" s="24">
        <v>71</v>
      </c>
      <c r="G498" s="24">
        <v>26</v>
      </c>
      <c r="H498" s="24">
        <v>45</v>
      </c>
      <c r="I498" s="25" t="s">
        <v>11</v>
      </c>
      <c r="J498" s="24">
        <v>50</v>
      </c>
      <c r="K498" s="24">
        <v>25</v>
      </c>
      <c r="L498" s="24">
        <v>25</v>
      </c>
    </row>
    <row r="499" spans="1:12" s="97" customFormat="1" ht="15.75" customHeight="1">
      <c r="A499" s="32">
        <v>0</v>
      </c>
      <c r="B499" s="33">
        <v>9</v>
      </c>
      <c r="C499" s="34">
        <v>7</v>
      </c>
      <c r="D499" s="34">
        <v>2</v>
      </c>
      <c r="E499" s="35">
        <v>35</v>
      </c>
      <c r="F499" s="33">
        <v>17</v>
      </c>
      <c r="G499" s="34">
        <v>7</v>
      </c>
      <c r="H499" s="34">
        <v>10</v>
      </c>
      <c r="I499" s="35">
        <v>70</v>
      </c>
      <c r="J499" s="33">
        <v>13</v>
      </c>
      <c r="K499" s="34">
        <v>6</v>
      </c>
      <c r="L499" s="34">
        <v>7</v>
      </c>
    </row>
    <row r="500" spans="1:12" s="97" customFormat="1" ht="15.75" customHeight="1">
      <c r="A500" s="32">
        <v>1</v>
      </c>
      <c r="B500" s="33">
        <v>13</v>
      </c>
      <c r="C500" s="34">
        <v>8</v>
      </c>
      <c r="D500" s="34">
        <v>5</v>
      </c>
      <c r="E500" s="35">
        <v>36</v>
      </c>
      <c r="F500" s="33">
        <v>17</v>
      </c>
      <c r="G500" s="34">
        <v>6</v>
      </c>
      <c r="H500" s="34">
        <v>11</v>
      </c>
      <c r="I500" s="35">
        <v>71</v>
      </c>
      <c r="J500" s="33">
        <v>12</v>
      </c>
      <c r="K500" s="34">
        <v>7</v>
      </c>
      <c r="L500" s="34">
        <v>5</v>
      </c>
    </row>
    <row r="501" spans="1:12" s="97" customFormat="1" ht="15.75" customHeight="1">
      <c r="A501" s="32">
        <v>2</v>
      </c>
      <c r="B501" s="33">
        <v>13</v>
      </c>
      <c r="C501" s="34">
        <v>12</v>
      </c>
      <c r="D501" s="34">
        <v>1</v>
      </c>
      <c r="E501" s="35">
        <v>37</v>
      </c>
      <c r="F501" s="33">
        <v>12</v>
      </c>
      <c r="G501" s="34">
        <v>4</v>
      </c>
      <c r="H501" s="34">
        <v>8</v>
      </c>
      <c r="I501" s="35">
        <v>72</v>
      </c>
      <c r="J501" s="33">
        <v>4</v>
      </c>
      <c r="K501" s="34">
        <v>3</v>
      </c>
      <c r="L501" s="34">
        <v>1</v>
      </c>
    </row>
    <row r="502" spans="1:12" s="97" customFormat="1" ht="15.75" customHeight="1">
      <c r="A502" s="32">
        <v>3</v>
      </c>
      <c r="B502" s="33">
        <v>8</v>
      </c>
      <c r="C502" s="34">
        <v>7</v>
      </c>
      <c r="D502" s="34">
        <v>1</v>
      </c>
      <c r="E502" s="35">
        <v>38</v>
      </c>
      <c r="F502" s="33">
        <v>12</v>
      </c>
      <c r="G502" s="34">
        <v>3</v>
      </c>
      <c r="H502" s="34">
        <v>9</v>
      </c>
      <c r="I502" s="35">
        <v>73</v>
      </c>
      <c r="J502" s="33">
        <v>9</v>
      </c>
      <c r="K502" s="34">
        <v>3</v>
      </c>
      <c r="L502" s="34">
        <v>6</v>
      </c>
    </row>
    <row r="503" spans="1:12" s="97" customFormat="1" ht="18" customHeight="1">
      <c r="A503" s="40">
        <v>4</v>
      </c>
      <c r="B503" s="41">
        <v>10</v>
      </c>
      <c r="C503" s="42">
        <v>4</v>
      </c>
      <c r="D503" s="42">
        <v>6</v>
      </c>
      <c r="E503" s="43">
        <v>39</v>
      </c>
      <c r="F503" s="44">
        <v>13</v>
      </c>
      <c r="G503" s="42">
        <v>6</v>
      </c>
      <c r="H503" s="42">
        <v>7</v>
      </c>
      <c r="I503" s="43">
        <v>74</v>
      </c>
      <c r="J503" s="44">
        <v>12</v>
      </c>
      <c r="K503" s="42">
        <v>6</v>
      </c>
      <c r="L503" s="42">
        <v>6</v>
      </c>
    </row>
    <row r="504" spans="1:12" s="31" customFormat="1" ht="25.5" customHeight="1">
      <c r="A504" s="23" t="s">
        <v>13</v>
      </c>
      <c r="B504" s="24">
        <v>37</v>
      </c>
      <c r="C504" s="24">
        <v>17</v>
      </c>
      <c r="D504" s="24">
        <v>20</v>
      </c>
      <c r="E504" s="25" t="s">
        <v>14</v>
      </c>
      <c r="F504" s="24">
        <v>66</v>
      </c>
      <c r="G504" s="24">
        <v>37</v>
      </c>
      <c r="H504" s="24">
        <v>29</v>
      </c>
      <c r="I504" s="25" t="s">
        <v>15</v>
      </c>
      <c r="J504" s="24">
        <v>52</v>
      </c>
      <c r="K504" s="24">
        <v>18</v>
      </c>
      <c r="L504" s="24">
        <v>34</v>
      </c>
    </row>
    <row r="505" spans="1:12" s="97" customFormat="1" ht="15.75" customHeight="1">
      <c r="A505" s="32">
        <v>5</v>
      </c>
      <c r="B505" s="33">
        <v>10</v>
      </c>
      <c r="C505" s="34">
        <v>6</v>
      </c>
      <c r="D505" s="34">
        <v>4</v>
      </c>
      <c r="E505" s="35">
        <v>40</v>
      </c>
      <c r="F505" s="33">
        <v>12</v>
      </c>
      <c r="G505" s="34">
        <v>7</v>
      </c>
      <c r="H505" s="34">
        <v>5</v>
      </c>
      <c r="I505" s="35">
        <v>75</v>
      </c>
      <c r="J505" s="33">
        <v>9</v>
      </c>
      <c r="K505" s="34">
        <v>6</v>
      </c>
      <c r="L505" s="34">
        <v>3</v>
      </c>
    </row>
    <row r="506" spans="1:12" s="97" customFormat="1" ht="15.75" customHeight="1">
      <c r="A506" s="32">
        <v>6</v>
      </c>
      <c r="B506" s="33">
        <v>6</v>
      </c>
      <c r="C506" s="34">
        <v>2</v>
      </c>
      <c r="D506" s="34">
        <v>4</v>
      </c>
      <c r="E506" s="35">
        <v>41</v>
      </c>
      <c r="F506" s="33">
        <v>11</v>
      </c>
      <c r="G506" s="34">
        <v>7</v>
      </c>
      <c r="H506" s="34">
        <v>4</v>
      </c>
      <c r="I506" s="35">
        <v>76</v>
      </c>
      <c r="J506" s="33">
        <v>8</v>
      </c>
      <c r="K506" s="34">
        <v>2</v>
      </c>
      <c r="L506" s="34">
        <v>6</v>
      </c>
    </row>
    <row r="507" spans="1:12" s="97" customFormat="1" ht="15.75" customHeight="1">
      <c r="A507" s="32">
        <v>7</v>
      </c>
      <c r="B507" s="33">
        <v>13</v>
      </c>
      <c r="C507" s="34">
        <v>7</v>
      </c>
      <c r="D507" s="34">
        <v>6</v>
      </c>
      <c r="E507" s="35">
        <v>42</v>
      </c>
      <c r="F507" s="33">
        <v>17</v>
      </c>
      <c r="G507" s="34">
        <v>10</v>
      </c>
      <c r="H507" s="34">
        <v>7</v>
      </c>
      <c r="I507" s="35">
        <v>77</v>
      </c>
      <c r="J507" s="33">
        <v>16</v>
      </c>
      <c r="K507" s="34">
        <v>6</v>
      </c>
      <c r="L507" s="34">
        <v>10</v>
      </c>
    </row>
    <row r="508" spans="1:12" s="97" customFormat="1" ht="15.75" customHeight="1">
      <c r="A508" s="32">
        <v>8</v>
      </c>
      <c r="B508" s="33">
        <v>6</v>
      </c>
      <c r="C508" s="34">
        <v>0</v>
      </c>
      <c r="D508" s="34">
        <v>6</v>
      </c>
      <c r="E508" s="35">
        <v>43</v>
      </c>
      <c r="F508" s="33">
        <v>14</v>
      </c>
      <c r="G508" s="34">
        <v>5</v>
      </c>
      <c r="H508" s="34">
        <v>9</v>
      </c>
      <c r="I508" s="35">
        <v>78</v>
      </c>
      <c r="J508" s="33">
        <v>11</v>
      </c>
      <c r="K508" s="34">
        <v>2</v>
      </c>
      <c r="L508" s="34">
        <v>9</v>
      </c>
    </row>
    <row r="509" spans="1:12" s="97" customFormat="1" ht="18" customHeight="1">
      <c r="A509" s="40">
        <v>9</v>
      </c>
      <c r="B509" s="44">
        <v>2</v>
      </c>
      <c r="C509" s="42">
        <v>2</v>
      </c>
      <c r="D509" s="42">
        <v>0</v>
      </c>
      <c r="E509" s="43">
        <v>44</v>
      </c>
      <c r="F509" s="44">
        <v>12</v>
      </c>
      <c r="G509" s="42">
        <v>8</v>
      </c>
      <c r="H509" s="42">
        <v>4</v>
      </c>
      <c r="I509" s="43">
        <v>79</v>
      </c>
      <c r="J509" s="44">
        <v>8</v>
      </c>
      <c r="K509" s="42">
        <v>2</v>
      </c>
      <c r="L509" s="42">
        <v>6</v>
      </c>
    </row>
    <row r="510" spans="1:12" s="31" customFormat="1" ht="25.5" customHeight="1">
      <c r="A510" s="23" t="s">
        <v>23</v>
      </c>
      <c r="B510" s="24">
        <v>40</v>
      </c>
      <c r="C510" s="24">
        <v>25</v>
      </c>
      <c r="D510" s="24">
        <v>15</v>
      </c>
      <c r="E510" s="25" t="s">
        <v>24</v>
      </c>
      <c r="F510" s="24">
        <v>89</v>
      </c>
      <c r="G510" s="24">
        <v>46</v>
      </c>
      <c r="H510" s="24">
        <v>43</v>
      </c>
      <c r="I510" s="25" t="s">
        <v>25</v>
      </c>
      <c r="J510" s="24">
        <v>59</v>
      </c>
      <c r="K510" s="24">
        <v>23</v>
      </c>
      <c r="L510" s="24">
        <v>36</v>
      </c>
    </row>
    <row r="511" spans="1:12" s="97" customFormat="1" ht="15.75" customHeight="1">
      <c r="A511" s="32">
        <v>10</v>
      </c>
      <c r="B511" s="33">
        <v>8</v>
      </c>
      <c r="C511" s="34">
        <v>6</v>
      </c>
      <c r="D511" s="34">
        <v>2</v>
      </c>
      <c r="E511" s="35">
        <v>45</v>
      </c>
      <c r="F511" s="33">
        <v>16</v>
      </c>
      <c r="G511" s="34">
        <v>9</v>
      </c>
      <c r="H511" s="34">
        <v>7</v>
      </c>
      <c r="I511" s="35">
        <v>80</v>
      </c>
      <c r="J511" s="33">
        <v>9</v>
      </c>
      <c r="K511" s="34">
        <v>4</v>
      </c>
      <c r="L511" s="34">
        <v>5</v>
      </c>
    </row>
    <row r="512" spans="1:12" s="97" customFormat="1" ht="15.75" customHeight="1">
      <c r="A512" s="32">
        <v>11</v>
      </c>
      <c r="B512" s="33">
        <v>3</v>
      </c>
      <c r="C512" s="34">
        <v>2</v>
      </c>
      <c r="D512" s="34">
        <v>1</v>
      </c>
      <c r="E512" s="35">
        <v>46</v>
      </c>
      <c r="F512" s="33">
        <v>24</v>
      </c>
      <c r="G512" s="34">
        <v>10</v>
      </c>
      <c r="H512" s="34">
        <v>14</v>
      </c>
      <c r="I512" s="35">
        <v>81</v>
      </c>
      <c r="J512" s="33">
        <v>13</v>
      </c>
      <c r="K512" s="34">
        <v>6</v>
      </c>
      <c r="L512" s="34">
        <v>7</v>
      </c>
    </row>
    <row r="513" spans="1:12" s="97" customFormat="1" ht="15.75" customHeight="1">
      <c r="A513" s="32">
        <v>12</v>
      </c>
      <c r="B513" s="33">
        <v>10</v>
      </c>
      <c r="C513" s="34">
        <v>6</v>
      </c>
      <c r="D513" s="34">
        <v>4</v>
      </c>
      <c r="E513" s="35">
        <v>47</v>
      </c>
      <c r="F513" s="33">
        <v>21</v>
      </c>
      <c r="G513" s="34">
        <v>11</v>
      </c>
      <c r="H513" s="34">
        <v>10</v>
      </c>
      <c r="I513" s="35">
        <v>82</v>
      </c>
      <c r="J513" s="33">
        <v>10</v>
      </c>
      <c r="K513" s="34">
        <v>3</v>
      </c>
      <c r="L513" s="34">
        <v>7</v>
      </c>
    </row>
    <row r="514" spans="1:12" s="97" customFormat="1" ht="15.75" customHeight="1">
      <c r="A514" s="32">
        <v>13</v>
      </c>
      <c r="B514" s="33">
        <v>9</v>
      </c>
      <c r="C514" s="34">
        <v>6</v>
      </c>
      <c r="D514" s="34">
        <v>3</v>
      </c>
      <c r="E514" s="35">
        <v>48</v>
      </c>
      <c r="F514" s="33">
        <v>19</v>
      </c>
      <c r="G514" s="34">
        <v>11</v>
      </c>
      <c r="H514" s="34">
        <v>8</v>
      </c>
      <c r="I514" s="35">
        <v>83</v>
      </c>
      <c r="J514" s="33">
        <v>13</v>
      </c>
      <c r="K514" s="34">
        <v>8</v>
      </c>
      <c r="L514" s="34">
        <v>5</v>
      </c>
    </row>
    <row r="515" spans="1:12" s="97" customFormat="1" ht="18" customHeight="1">
      <c r="A515" s="40">
        <v>14</v>
      </c>
      <c r="B515" s="44">
        <v>10</v>
      </c>
      <c r="C515" s="42">
        <v>5</v>
      </c>
      <c r="D515" s="42">
        <v>5</v>
      </c>
      <c r="E515" s="43">
        <v>49</v>
      </c>
      <c r="F515" s="44">
        <v>9</v>
      </c>
      <c r="G515" s="42">
        <v>5</v>
      </c>
      <c r="H515" s="42">
        <v>4</v>
      </c>
      <c r="I515" s="43">
        <v>84</v>
      </c>
      <c r="J515" s="44">
        <v>14</v>
      </c>
      <c r="K515" s="42">
        <v>2</v>
      </c>
      <c r="L515" s="42">
        <v>12</v>
      </c>
    </row>
    <row r="516" spans="1:12" s="31" customFormat="1" ht="25.5" customHeight="1">
      <c r="A516" s="23" t="s">
        <v>26</v>
      </c>
      <c r="B516" s="24">
        <v>65</v>
      </c>
      <c r="C516" s="24">
        <v>34</v>
      </c>
      <c r="D516" s="24">
        <v>31</v>
      </c>
      <c r="E516" s="25" t="s">
        <v>27</v>
      </c>
      <c r="F516" s="24">
        <v>90</v>
      </c>
      <c r="G516" s="24">
        <v>50</v>
      </c>
      <c r="H516" s="24">
        <v>40</v>
      </c>
      <c r="I516" s="25" t="s">
        <v>28</v>
      </c>
      <c r="J516" s="24">
        <v>34</v>
      </c>
      <c r="K516" s="24">
        <v>12</v>
      </c>
      <c r="L516" s="24">
        <v>22</v>
      </c>
    </row>
    <row r="517" spans="1:12" s="97" customFormat="1" ht="15.75" customHeight="1">
      <c r="A517" s="32">
        <v>15</v>
      </c>
      <c r="B517" s="33">
        <v>14</v>
      </c>
      <c r="C517" s="34">
        <v>5</v>
      </c>
      <c r="D517" s="34">
        <v>9</v>
      </c>
      <c r="E517" s="35">
        <v>50</v>
      </c>
      <c r="F517" s="33">
        <v>20</v>
      </c>
      <c r="G517" s="34">
        <v>11</v>
      </c>
      <c r="H517" s="34">
        <v>9</v>
      </c>
      <c r="I517" s="35">
        <v>85</v>
      </c>
      <c r="J517" s="33">
        <v>12</v>
      </c>
      <c r="K517" s="34">
        <v>4</v>
      </c>
      <c r="L517" s="34">
        <v>8</v>
      </c>
    </row>
    <row r="518" spans="1:12" s="97" customFormat="1" ht="15.75" customHeight="1">
      <c r="A518" s="32">
        <v>16</v>
      </c>
      <c r="B518" s="33">
        <v>15</v>
      </c>
      <c r="C518" s="34">
        <v>9</v>
      </c>
      <c r="D518" s="34">
        <v>6</v>
      </c>
      <c r="E518" s="35">
        <v>51</v>
      </c>
      <c r="F518" s="33">
        <v>16</v>
      </c>
      <c r="G518" s="34">
        <v>12</v>
      </c>
      <c r="H518" s="34">
        <v>4</v>
      </c>
      <c r="I518" s="35">
        <v>86</v>
      </c>
      <c r="J518" s="33">
        <v>6</v>
      </c>
      <c r="K518" s="34">
        <v>4</v>
      </c>
      <c r="L518" s="34">
        <v>2</v>
      </c>
    </row>
    <row r="519" spans="1:12" s="97" customFormat="1" ht="15.75" customHeight="1">
      <c r="A519" s="32">
        <v>17</v>
      </c>
      <c r="B519" s="33">
        <v>8</v>
      </c>
      <c r="C519" s="34">
        <v>5</v>
      </c>
      <c r="D519" s="34">
        <v>3</v>
      </c>
      <c r="E519" s="35">
        <v>52</v>
      </c>
      <c r="F519" s="33">
        <v>21</v>
      </c>
      <c r="G519" s="34">
        <v>9</v>
      </c>
      <c r="H519" s="34">
        <v>12</v>
      </c>
      <c r="I519" s="35">
        <v>87</v>
      </c>
      <c r="J519" s="33">
        <v>7</v>
      </c>
      <c r="K519" s="34">
        <v>1</v>
      </c>
      <c r="L519" s="34">
        <v>6</v>
      </c>
    </row>
    <row r="520" spans="1:12" s="97" customFormat="1" ht="15.75" customHeight="1">
      <c r="A520" s="32">
        <v>18</v>
      </c>
      <c r="B520" s="33">
        <v>12</v>
      </c>
      <c r="C520" s="34">
        <v>6</v>
      </c>
      <c r="D520" s="34">
        <v>6</v>
      </c>
      <c r="E520" s="35">
        <v>53</v>
      </c>
      <c r="F520" s="33">
        <v>13</v>
      </c>
      <c r="G520" s="34">
        <v>7</v>
      </c>
      <c r="H520" s="34">
        <v>6</v>
      </c>
      <c r="I520" s="35">
        <v>88</v>
      </c>
      <c r="J520" s="33">
        <v>3</v>
      </c>
      <c r="K520" s="34">
        <v>0</v>
      </c>
      <c r="L520" s="34">
        <v>3</v>
      </c>
    </row>
    <row r="521" spans="1:12" s="97" customFormat="1" ht="18" customHeight="1">
      <c r="A521" s="40">
        <v>19</v>
      </c>
      <c r="B521" s="44">
        <v>16</v>
      </c>
      <c r="C521" s="42">
        <v>9</v>
      </c>
      <c r="D521" s="42">
        <v>7</v>
      </c>
      <c r="E521" s="43">
        <v>54</v>
      </c>
      <c r="F521" s="44">
        <v>20</v>
      </c>
      <c r="G521" s="42">
        <v>11</v>
      </c>
      <c r="H521" s="42">
        <v>9</v>
      </c>
      <c r="I521" s="43">
        <v>89</v>
      </c>
      <c r="J521" s="44">
        <v>6</v>
      </c>
      <c r="K521" s="42">
        <v>3</v>
      </c>
      <c r="L521" s="42">
        <v>3</v>
      </c>
    </row>
    <row r="522" spans="1:12" s="31" customFormat="1" ht="25.5" customHeight="1">
      <c r="A522" s="23" t="s">
        <v>29</v>
      </c>
      <c r="B522" s="24">
        <v>57</v>
      </c>
      <c r="C522" s="24">
        <v>28</v>
      </c>
      <c r="D522" s="24">
        <v>29</v>
      </c>
      <c r="E522" s="25" t="s">
        <v>30</v>
      </c>
      <c r="F522" s="24">
        <v>89</v>
      </c>
      <c r="G522" s="24">
        <v>53</v>
      </c>
      <c r="H522" s="24">
        <v>36</v>
      </c>
      <c r="I522" s="25" t="s">
        <v>31</v>
      </c>
      <c r="J522" s="24">
        <v>23</v>
      </c>
      <c r="K522" s="24">
        <v>8</v>
      </c>
      <c r="L522" s="24">
        <v>15</v>
      </c>
    </row>
    <row r="523" spans="1:12" s="97" customFormat="1" ht="15.75" customHeight="1">
      <c r="A523" s="32">
        <v>20</v>
      </c>
      <c r="B523" s="33">
        <v>13</v>
      </c>
      <c r="C523" s="34">
        <v>3</v>
      </c>
      <c r="D523" s="34">
        <v>10</v>
      </c>
      <c r="E523" s="35">
        <v>55</v>
      </c>
      <c r="F523" s="33">
        <v>17</v>
      </c>
      <c r="G523" s="34">
        <v>11</v>
      </c>
      <c r="H523" s="34">
        <v>6</v>
      </c>
      <c r="I523" s="35">
        <v>90</v>
      </c>
      <c r="J523" s="33">
        <v>8</v>
      </c>
      <c r="K523" s="34">
        <v>1</v>
      </c>
      <c r="L523" s="34">
        <v>7</v>
      </c>
    </row>
    <row r="524" spans="1:12" s="97" customFormat="1" ht="15.75" customHeight="1">
      <c r="A524" s="32">
        <v>21</v>
      </c>
      <c r="B524" s="33">
        <v>10</v>
      </c>
      <c r="C524" s="34">
        <v>8</v>
      </c>
      <c r="D524" s="34">
        <v>2</v>
      </c>
      <c r="E524" s="35">
        <v>56</v>
      </c>
      <c r="F524" s="33">
        <v>18</v>
      </c>
      <c r="G524" s="34">
        <v>10</v>
      </c>
      <c r="H524" s="34">
        <v>8</v>
      </c>
      <c r="I524" s="35">
        <v>91</v>
      </c>
      <c r="J524" s="33">
        <v>5</v>
      </c>
      <c r="K524" s="34">
        <v>1</v>
      </c>
      <c r="L524" s="34">
        <v>4</v>
      </c>
    </row>
    <row r="525" spans="1:12" s="97" customFormat="1" ht="15.75" customHeight="1">
      <c r="A525" s="32">
        <v>22</v>
      </c>
      <c r="B525" s="33">
        <v>8</v>
      </c>
      <c r="C525" s="34">
        <v>3</v>
      </c>
      <c r="D525" s="34">
        <v>5</v>
      </c>
      <c r="E525" s="35">
        <v>57</v>
      </c>
      <c r="F525" s="33">
        <v>19</v>
      </c>
      <c r="G525" s="34">
        <v>10</v>
      </c>
      <c r="H525" s="34">
        <v>9</v>
      </c>
      <c r="I525" s="35">
        <v>92</v>
      </c>
      <c r="J525" s="33">
        <v>6</v>
      </c>
      <c r="K525" s="34">
        <v>2</v>
      </c>
      <c r="L525" s="34">
        <v>4</v>
      </c>
    </row>
    <row r="526" spans="1:12" s="97" customFormat="1" ht="15.75" customHeight="1">
      <c r="A526" s="32">
        <v>23</v>
      </c>
      <c r="B526" s="33">
        <v>11</v>
      </c>
      <c r="C526" s="34">
        <v>4</v>
      </c>
      <c r="D526" s="34">
        <v>7</v>
      </c>
      <c r="E526" s="35">
        <v>58</v>
      </c>
      <c r="F526" s="33">
        <v>11</v>
      </c>
      <c r="G526" s="34">
        <v>6</v>
      </c>
      <c r="H526" s="34">
        <v>5</v>
      </c>
      <c r="I526" s="35">
        <v>93</v>
      </c>
      <c r="J526" s="33">
        <v>3</v>
      </c>
      <c r="K526" s="34">
        <v>3</v>
      </c>
      <c r="L526" s="34">
        <v>0</v>
      </c>
    </row>
    <row r="527" spans="1:12" s="97" customFormat="1" ht="18" customHeight="1">
      <c r="A527" s="40">
        <v>24</v>
      </c>
      <c r="B527" s="44">
        <v>15</v>
      </c>
      <c r="C527" s="42">
        <v>10</v>
      </c>
      <c r="D527" s="42">
        <v>5</v>
      </c>
      <c r="E527" s="43">
        <v>59</v>
      </c>
      <c r="F527" s="44">
        <v>24</v>
      </c>
      <c r="G527" s="42">
        <v>16</v>
      </c>
      <c r="H527" s="42">
        <v>8</v>
      </c>
      <c r="I527" s="43">
        <v>94</v>
      </c>
      <c r="J527" s="44">
        <v>1</v>
      </c>
      <c r="K527" s="42">
        <v>1</v>
      </c>
      <c r="L527" s="42">
        <v>0</v>
      </c>
    </row>
    <row r="528" spans="1:12" s="31" customFormat="1" ht="25.5" customHeight="1">
      <c r="A528" s="23" t="s">
        <v>32</v>
      </c>
      <c r="B528" s="24">
        <v>73</v>
      </c>
      <c r="C528" s="24">
        <v>36</v>
      </c>
      <c r="D528" s="24">
        <v>37</v>
      </c>
      <c r="E528" s="25" t="s">
        <v>33</v>
      </c>
      <c r="F528" s="24">
        <v>53</v>
      </c>
      <c r="G528" s="24">
        <v>26</v>
      </c>
      <c r="H528" s="24">
        <v>27</v>
      </c>
      <c r="I528" s="64" t="s">
        <v>34</v>
      </c>
      <c r="J528" s="24">
        <v>6</v>
      </c>
      <c r="K528" s="24">
        <v>4</v>
      </c>
      <c r="L528" s="24">
        <v>2</v>
      </c>
    </row>
    <row r="529" spans="1:13" s="97" customFormat="1" ht="15.75" customHeight="1">
      <c r="A529" s="32">
        <v>25</v>
      </c>
      <c r="B529" s="33">
        <v>14</v>
      </c>
      <c r="C529" s="34">
        <v>5</v>
      </c>
      <c r="D529" s="34">
        <v>9</v>
      </c>
      <c r="E529" s="35">
        <v>60</v>
      </c>
      <c r="F529" s="33">
        <v>9</v>
      </c>
      <c r="G529" s="34">
        <v>3</v>
      </c>
      <c r="H529" s="34">
        <v>6</v>
      </c>
      <c r="I529" s="35">
        <v>95</v>
      </c>
      <c r="J529" s="33">
        <v>2</v>
      </c>
      <c r="K529" s="34">
        <v>2</v>
      </c>
      <c r="L529" s="34">
        <v>0</v>
      </c>
    </row>
    <row r="530" spans="1:13" s="97" customFormat="1" ht="15.75" customHeight="1">
      <c r="A530" s="32">
        <v>26</v>
      </c>
      <c r="B530" s="33">
        <v>15</v>
      </c>
      <c r="C530" s="34">
        <v>7</v>
      </c>
      <c r="D530" s="34">
        <v>8</v>
      </c>
      <c r="E530" s="35">
        <v>61</v>
      </c>
      <c r="F530" s="33">
        <v>8</v>
      </c>
      <c r="G530" s="34">
        <v>3</v>
      </c>
      <c r="H530" s="34">
        <v>5</v>
      </c>
      <c r="I530" s="35">
        <v>96</v>
      </c>
      <c r="J530" s="33">
        <v>1</v>
      </c>
      <c r="K530" s="34">
        <v>1</v>
      </c>
      <c r="L530" s="34">
        <v>0</v>
      </c>
    </row>
    <row r="531" spans="1:13" s="97" customFormat="1" ht="15.75" customHeight="1">
      <c r="A531" s="32">
        <v>27</v>
      </c>
      <c r="B531" s="33">
        <v>13</v>
      </c>
      <c r="C531" s="34">
        <v>8</v>
      </c>
      <c r="D531" s="34">
        <v>5</v>
      </c>
      <c r="E531" s="35">
        <v>62</v>
      </c>
      <c r="F531" s="33">
        <v>15</v>
      </c>
      <c r="G531" s="34">
        <v>8</v>
      </c>
      <c r="H531" s="34">
        <v>7</v>
      </c>
      <c r="I531" s="35">
        <v>97</v>
      </c>
      <c r="J531" s="33">
        <v>2</v>
      </c>
      <c r="K531" s="34">
        <v>1</v>
      </c>
      <c r="L531" s="34">
        <v>1</v>
      </c>
    </row>
    <row r="532" spans="1:13" s="97" customFormat="1" ht="15.75" customHeight="1">
      <c r="A532" s="32">
        <v>28</v>
      </c>
      <c r="B532" s="33">
        <v>15</v>
      </c>
      <c r="C532" s="34">
        <v>7</v>
      </c>
      <c r="D532" s="34">
        <v>8</v>
      </c>
      <c r="E532" s="35">
        <v>63</v>
      </c>
      <c r="F532" s="33">
        <v>11</v>
      </c>
      <c r="G532" s="34">
        <v>7</v>
      </c>
      <c r="H532" s="34">
        <v>4</v>
      </c>
      <c r="I532" s="35">
        <v>98</v>
      </c>
      <c r="J532" s="33">
        <v>1</v>
      </c>
      <c r="K532" s="34">
        <v>0</v>
      </c>
      <c r="L532" s="34">
        <v>1</v>
      </c>
    </row>
    <row r="533" spans="1:13" s="97" customFormat="1" ht="18" customHeight="1">
      <c r="A533" s="40">
        <v>29</v>
      </c>
      <c r="B533" s="44">
        <v>16</v>
      </c>
      <c r="C533" s="42">
        <v>9</v>
      </c>
      <c r="D533" s="42">
        <v>7</v>
      </c>
      <c r="E533" s="43">
        <v>64</v>
      </c>
      <c r="F533" s="44">
        <v>10</v>
      </c>
      <c r="G533" s="42">
        <v>5</v>
      </c>
      <c r="H533" s="42">
        <v>5</v>
      </c>
      <c r="I533" s="35">
        <v>99</v>
      </c>
      <c r="J533" s="33">
        <v>0</v>
      </c>
      <c r="K533" s="34">
        <v>0</v>
      </c>
      <c r="L533" s="34">
        <v>0</v>
      </c>
    </row>
    <row r="534" spans="1:13" s="31" customFormat="1" ht="25.5" customHeight="1">
      <c r="A534" s="23" t="s">
        <v>35</v>
      </c>
      <c r="B534" s="24">
        <v>87</v>
      </c>
      <c r="C534" s="24">
        <v>48</v>
      </c>
      <c r="D534" s="24">
        <v>39</v>
      </c>
      <c r="E534" s="25" t="s">
        <v>36</v>
      </c>
      <c r="F534" s="24">
        <v>80</v>
      </c>
      <c r="G534" s="24">
        <v>41</v>
      </c>
      <c r="H534" s="24">
        <v>39</v>
      </c>
      <c r="I534" s="68">
        <v>100</v>
      </c>
      <c r="J534" s="69">
        <v>0</v>
      </c>
      <c r="K534" s="70">
        <v>0</v>
      </c>
      <c r="L534" s="70">
        <v>0</v>
      </c>
    </row>
    <row r="535" spans="1:13" s="97" customFormat="1" ht="15.75" customHeight="1">
      <c r="A535" s="32">
        <v>30</v>
      </c>
      <c r="B535" s="33">
        <v>12</v>
      </c>
      <c r="C535" s="34">
        <v>5</v>
      </c>
      <c r="D535" s="34">
        <v>7</v>
      </c>
      <c r="E535" s="35">
        <v>65</v>
      </c>
      <c r="F535" s="33">
        <v>18</v>
      </c>
      <c r="G535" s="34">
        <v>11</v>
      </c>
      <c r="H535" s="34">
        <v>7</v>
      </c>
      <c r="I535" s="35">
        <v>101</v>
      </c>
      <c r="J535" s="33">
        <v>0</v>
      </c>
      <c r="K535" s="34">
        <v>0</v>
      </c>
      <c r="L535" s="34">
        <v>0</v>
      </c>
    </row>
    <row r="536" spans="1:13" s="97" customFormat="1" ht="15.75" customHeight="1">
      <c r="A536" s="32">
        <v>31</v>
      </c>
      <c r="B536" s="33">
        <v>22</v>
      </c>
      <c r="C536" s="34">
        <v>11</v>
      </c>
      <c r="D536" s="34">
        <v>11</v>
      </c>
      <c r="E536" s="35">
        <v>66</v>
      </c>
      <c r="F536" s="33">
        <v>14</v>
      </c>
      <c r="G536" s="34">
        <v>4</v>
      </c>
      <c r="H536" s="34">
        <v>10</v>
      </c>
      <c r="I536" s="35">
        <v>102</v>
      </c>
      <c r="J536" s="33">
        <v>0</v>
      </c>
      <c r="K536" s="34">
        <v>0</v>
      </c>
      <c r="L536" s="34">
        <v>0</v>
      </c>
    </row>
    <row r="537" spans="1:13" s="97" customFormat="1" ht="15.75" customHeight="1">
      <c r="A537" s="32">
        <v>32</v>
      </c>
      <c r="B537" s="33">
        <v>24</v>
      </c>
      <c r="C537" s="34">
        <v>18</v>
      </c>
      <c r="D537" s="34">
        <v>6</v>
      </c>
      <c r="E537" s="35">
        <v>67</v>
      </c>
      <c r="F537" s="33">
        <v>17</v>
      </c>
      <c r="G537" s="34">
        <v>9</v>
      </c>
      <c r="H537" s="34">
        <v>8</v>
      </c>
      <c r="I537" s="35">
        <v>103</v>
      </c>
      <c r="J537" s="33">
        <v>0</v>
      </c>
      <c r="K537" s="34">
        <v>0</v>
      </c>
      <c r="L537" s="34">
        <v>0</v>
      </c>
    </row>
    <row r="538" spans="1:13" s="97" customFormat="1" ht="15.75" customHeight="1">
      <c r="A538" s="32">
        <v>33</v>
      </c>
      <c r="B538" s="33">
        <v>16</v>
      </c>
      <c r="C538" s="34">
        <v>5</v>
      </c>
      <c r="D538" s="34">
        <v>11</v>
      </c>
      <c r="E538" s="35">
        <v>68</v>
      </c>
      <c r="F538" s="33">
        <v>15</v>
      </c>
      <c r="G538" s="34">
        <v>8</v>
      </c>
      <c r="H538" s="34">
        <v>7</v>
      </c>
      <c r="I538" s="72" t="s">
        <v>37</v>
      </c>
      <c r="J538" s="44">
        <v>0</v>
      </c>
      <c r="K538" s="42">
        <v>0</v>
      </c>
      <c r="L538" s="42">
        <v>0</v>
      </c>
    </row>
    <row r="539" spans="1:13" s="97" customFormat="1" ht="21" customHeight="1" thickBot="1">
      <c r="A539" s="74">
        <v>34</v>
      </c>
      <c r="B539" s="33">
        <v>13</v>
      </c>
      <c r="C539" s="34">
        <v>9</v>
      </c>
      <c r="D539" s="34">
        <v>4</v>
      </c>
      <c r="E539" s="35">
        <v>69</v>
      </c>
      <c r="F539" s="33">
        <v>16</v>
      </c>
      <c r="G539" s="34">
        <v>9</v>
      </c>
      <c r="H539" s="34">
        <v>7</v>
      </c>
      <c r="I539" s="75" t="s">
        <v>8</v>
      </c>
      <c r="J539" s="69">
        <v>1174</v>
      </c>
      <c r="K539" s="69">
        <v>595</v>
      </c>
      <c r="L539" s="69">
        <v>579</v>
      </c>
    </row>
    <row r="540" spans="1:13" s="106" customFormat="1" ht="24" customHeight="1" thickTop="1" thickBot="1">
      <c r="A540" s="81" t="s">
        <v>38</v>
      </c>
      <c r="B540" s="82">
        <v>130</v>
      </c>
      <c r="C540" s="83">
        <v>80</v>
      </c>
      <c r="D540" s="83">
        <v>50</v>
      </c>
      <c r="E540" s="84" t="s">
        <v>39</v>
      </c>
      <c r="F540" s="83">
        <v>740</v>
      </c>
      <c r="G540" s="83">
        <v>384</v>
      </c>
      <c r="H540" s="83">
        <v>356</v>
      </c>
      <c r="I540" s="85" t="s">
        <v>40</v>
      </c>
      <c r="J540" s="83">
        <v>304</v>
      </c>
      <c r="K540" s="83">
        <v>131</v>
      </c>
      <c r="L540" s="83">
        <v>173</v>
      </c>
    </row>
    <row r="541" spans="1:13" s="13" customFormat="1" ht="24" customHeight="1" thickBot="1">
      <c r="A541" s="1"/>
      <c r="B541" s="2" t="s">
        <v>221</v>
      </c>
      <c r="C541" s="3"/>
      <c r="D541" s="4"/>
      <c r="E541" s="5"/>
      <c r="F541" s="6"/>
      <c r="G541" s="96" t="s">
        <v>238</v>
      </c>
      <c r="H541" s="6"/>
      <c r="I541" s="5"/>
      <c r="J541" s="6"/>
      <c r="K541" s="107" t="s">
        <v>200</v>
      </c>
      <c r="L541" s="9"/>
      <c r="M541" s="97" t="s">
        <v>352</v>
      </c>
    </row>
    <row r="542" spans="1:13" s="22" customFormat="1" ht="21" customHeight="1">
      <c r="A542" s="14" t="s">
        <v>4</v>
      </c>
      <c r="B542" s="15" t="s">
        <v>5</v>
      </c>
      <c r="C542" s="15" t="s">
        <v>6</v>
      </c>
      <c r="D542" s="16" t="s">
        <v>7</v>
      </c>
      <c r="E542" s="14" t="s">
        <v>4</v>
      </c>
      <c r="F542" s="15" t="s">
        <v>5</v>
      </c>
      <c r="G542" s="15" t="s">
        <v>6</v>
      </c>
      <c r="H542" s="16" t="s">
        <v>7</v>
      </c>
      <c r="I542" s="14" t="s">
        <v>4</v>
      </c>
      <c r="J542" s="15" t="s">
        <v>5</v>
      </c>
      <c r="K542" s="15" t="s">
        <v>6</v>
      </c>
      <c r="L542" s="17" t="s">
        <v>7</v>
      </c>
    </row>
    <row r="543" spans="1:13" s="31" customFormat="1" ht="25.5" customHeight="1">
      <c r="A543" s="23" t="s">
        <v>9</v>
      </c>
      <c r="B543" s="24">
        <v>46</v>
      </c>
      <c r="C543" s="24">
        <v>25</v>
      </c>
      <c r="D543" s="24">
        <v>21</v>
      </c>
      <c r="E543" s="25" t="s">
        <v>10</v>
      </c>
      <c r="F543" s="24">
        <v>41</v>
      </c>
      <c r="G543" s="24">
        <v>23</v>
      </c>
      <c r="H543" s="24">
        <v>18</v>
      </c>
      <c r="I543" s="25" t="s">
        <v>11</v>
      </c>
      <c r="J543" s="24">
        <v>32</v>
      </c>
      <c r="K543" s="24">
        <v>15</v>
      </c>
      <c r="L543" s="24">
        <v>17</v>
      </c>
    </row>
    <row r="544" spans="1:13" s="97" customFormat="1" ht="15.75" customHeight="1">
      <c r="A544" s="32">
        <v>0</v>
      </c>
      <c r="B544" s="33">
        <v>13</v>
      </c>
      <c r="C544" s="34">
        <v>5</v>
      </c>
      <c r="D544" s="34">
        <v>8</v>
      </c>
      <c r="E544" s="35">
        <v>35</v>
      </c>
      <c r="F544" s="33">
        <v>6</v>
      </c>
      <c r="G544" s="34">
        <v>4</v>
      </c>
      <c r="H544" s="34">
        <v>2</v>
      </c>
      <c r="I544" s="35">
        <v>70</v>
      </c>
      <c r="J544" s="33">
        <v>9</v>
      </c>
      <c r="K544" s="34">
        <v>3</v>
      </c>
      <c r="L544" s="34">
        <v>6</v>
      </c>
    </row>
    <row r="545" spans="1:12" s="97" customFormat="1" ht="15.75" customHeight="1">
      <c r="A545" s="32">
        <v>1</v>
      </c>
      <c r="B545" s="33">
        <v>11</v>
      </c>
      <c r="C545" s="34">
        <v>8</v>
      </c>
      <c r="D545" s="34">
        <v>3</v>
      </c>
      <c r="E545" s="35">
        <v>36</v>
      </c>
      <c r="F545" s="33">
        <v>10</v>
      </c>
      <c r="G545" s="34">
        <v>7</v>
      </c>
      <c r="H545" s="34">
        <v>3</v>
      </c>
      <c r="I545" s="35">
        <v>71</v>
      </c>
      <c r="J545" s="33">
        <v>7</v>
      </c>
      <c r="K545" s="34">
        <v>3</v>
      </c>
      <c r="L545" s="34">
        <v>4</v>
      </c>
    </row>
    <row r="546" spans="1:12" s="97" customFormat="1" ht="15.75" customHeight="1">
      <c r="A546" s="32">
        <v>2</v>
      </c>
      <c r="B546" s="33">
        <v>10</v>
      </c>
      <c r="C546" s="34">
        <v>6</v>
      </c>
      <c r="D546" s="34">
        <v>4</v>
      </c>
      <c r="E546" s="35">
        <v>37</v>
      </c>
      <c r="F546" s="33">
        <v>6</v>
      </c>
      <c r="G546" s="34">
        <v>2</v>
      </c>
      <c r="H546" s="34">
        <v>4</v>
      </c>
      <c r="I546" s="35">
        <v>72</v>
      </c>
      <c r="J546" s="33">
        <v>4</v>
      </c>
      <c r="K546" s="34">
        <v>2</v>
      </c>
      <c r="L546" s="34">
        <v>2</v>
      </c>
    </row>
    <row r="547" spans="1:12" s="97" customFormat="1" ht="15.75" customHeight="1">
      <c r="A547" s="32">
        <v>3</v>
      </c>
      <c r="B547" s="33">
        <v>8</v>
      </c>
      <c r="C547" s="34">
        <v>3</v>
      </c>
      <c r="D547" s="34">
        <v>5</v>
      </c>
      <c r="E547" s="35">
        <v>38</v>
      </c>
      <c r="F547" s="33">
        <v>7</v>
      </c>
      <c r="G547" s="34">
        <v>4</v>
      </c>
      <c r="H547" s="34">
        <v>3</v>
      </c>
      <c r="I547" s="35">
        <v>73</v>
      </c>
      <c r="J547" s="33">
        <v>4</v>
      </c>
      <c r="K547" s="34">
        <v>2</v>
      </c>
      <c r="L547" s="34">
        <v>2</v>
      </c>
    </row>
    <row r="548" spans="1:12" s="97" customFormat="1" ht="18" customHeight="1">
      <c r="A548" s="40">
        <v>4</v>
      </c>
      <c r="B548" s="41">
        <v>4</v>
      </c>
      <c r="C548" s="42">
        <v>3</v>
      </c>
      <c r="D548" s="42">
        <v>1</v>
      </c>
      <c r="E548" s="43">
        <v>39</v>
      </c>
      <c r="F548" s="44">
        <v>12</v>
      </c>
      <c r="G548" s="42">
        <v>6</v>
      </c>
      <c r="H548" s="42">
        <v>6</v>
      </c>
      <c r="I548" s="43">
        <v>74</v>
      </c>
      <c r="J548" s="44">
        <v>8</v>
      </c>
      <c r="K548" s="42">
        <v>5</v>
      </c>
      <c r="L548" s="42">
        <v>3</v>
      </c>
    </row>
    <row r="549" spans="1:12" s="31" customFormat="1" ht="25.5" customHeight="1">
      <c r="A549" s="23" t="s">
        <v>13</v>
      </c>
      <c r="B549" s="24">
        <v>32</v>
      </c>
      <c r="C549" s="24">
        <v>17</v>
      </c>
      <c r="D549" s="24">
        <v>15</v>
      </c>
      <c r="E549" s="25" t="s">
        <v>14</v>
      </c>
      <c r="F549" s="24">
        <v>53</v>
      </c>
      <c r="G549" s="24">
        <v>26</v>
      </c>
      <c r="H549" s="24">
        <v>27</v>
      </c>
      <c r="I549" s="25" t="s">
        <v>15</v>
      </c>
      <c r="J549" s="24">
        <v>44</v>
      </c>
      <c r="K549" s="24">
        <v>16</v>
      </c>
      <c r="L549" s="24">
        <v>28</v>
      </c>
    </row>
    <row r="550" spans="1:12" s="97" customFormat="1" ht="15.75" customHeight="1">
      <c r="A550" s="32">
        <v>5</v>
      </c>
      <c r="B550" s="33">
        <v>5</v>
      </c>
      <c r="C550" s="34">
        <v>4</v>
      </c>
      <c r="D550" s="34">
        <v>1</v>
      </c>
      <c r="E550" s="35">
        <v>40</v>
      </c>
      <c r="F550" s="33">
        <v>10</v>
      </c>
      <c r="G550" s="34">
        <v>5</v>
      </c>
      <c r="H550" s="34">
        <v>5</v>
      </c>
      <c r="I550" s="35">
        <v>75</v>
      </c>
      <c r="J550" s="33">
        <v>14</v>
      </c>
      <c r="K550" s="34">
        <v>5</v>
      </c>
      <c r="L550" s="34">
        <v>9</v>
      </c>
    </row>
    <row r="551" spans="1:12" s="97" customFormat="1" ht="15.75" customHeight="1">
      <c r="A551" s="32">
        <v>6</v>
      </c>
      <c r="B551" s="33">
        <v>7</v>
      </c>
      <c r="C551" s="34">
        <v>4</v>
      </c>
      <c r="D551" s="34">
        <v>3</v>
      </c>
      <c r="E551" s="35">
        <v>41</v>
      </c>
      <c r="F551" s="33">
        <v>5</v>
      </c>
      <c r="G551" s="34">
        <v>1</v>
      </c>
      <c r="H551" s="34">
        <v>4</v>
      </c>
      <c r="I551" s="35">
        <v>76</v>
      </c>
      <c r="J551" s="33">
        <v>12</v>
      </c>
      <c r="K551" s="34">
        <v>5</v>
      </c>
      <c r="L551" s="34">
        <v>7</v>
      </c>
    </row>
    <row r="552" spans="1:12" s="97" customFormat="1" ht="15.75" customHeight="1">
      <c r="A552" s="32">
        <v>7</v>
      </c>
      <c r="B552" s="33">
        <v>8</v>
      </c>
      <c r="C552" s="34">
        <v>4</v>
      </c>
      <c r="D552" s="34">
        <v>4</v>
      </c>
      <c r="E552" s="35">
        <v>42</v>
      </c>
      <c r="F552" s="33">
        <v>9</v>
      </c>
      <c r="G552" s="34">
        <v>5</v>
      </c>
      <c r="H552" s="34">
        <v>4</v>
      </c>
      <c r="I552" s="35">
        <v>77</v>
      </c>
      <c r="J552" s="33">
        <v>10</v>
      </c>
      <c r="K552" s="34">
        <v>4</v>
      </c>
      <c r="L552" s="34">
        <v>6</v>
      </c>
    </row>
    <row r="553" spans="1:12" s="97" customFormat="1" ht="15.75" customHeight="1">
      <c r="A553" s="32">
        <v>8</v>
      </c>
      <c r="B553" s="33">
        <v>4</v>
      </c>
      <c r="C553" s="34">
        <v>1</v>
      </c>
      <c r="D553" s="34">
        <v>3</v>
      </c>
      <c r="E553" s="35">
        <v>43</v>
      </c>
      <c r="F553" s="33">
        <v>14</v>
      </c>
      <c r="G553" s="34">
        <v>9</v>
      </c>
      <c r="H553" s="34">
        <v>5</v>
      </c>
      <c r="I553" s="35">
        <v>78</v>
      </c>
      <c r="J553" s="33">
        <v>4</v>
      </c>
      <c r="K553" s="34">
        <v>1</v>
      </c>
      <c r="L553" s="34">
        <v>3</v>
      </c>
    </row>
    <row r="554" spans="1:12" s="97" customFormat="1" ht="18" customHeight="1">
      <c r="A554" s="40">
        <v>9</v>
      </c>
      <c r="B554" s="44">
        <v>8</v>
      </c>
      <c r="C554" s="42">
        <v>4</v>
      </c>
      <c r="D554" s="42">
        <v>4</v>
      </c>
      <c r="E554" s="43">
        <v>44</v>
      </c>
      <c r="F554" s="44">
        <v>15</v>
      </c>
      <c r="G554" s="42">
        <v>6</v>
      </c>
      <c r="H554" s="42">
        <v>9</v>
      </c>
      <c r="I554" s="43">
        <v>79</v>
      </c>
      <c r="J554" s="44">
        <v>4</v>
      </c>
      <c r="K554" s="42">
        <v>1</v>
      </c>
      <c r="L554" s="42">
        <v>3</v>
      </c>
    </row>
    <row r="555" spans="1:12" s="31" customFormat="1" ht="25.5" customHeight="1">
      <c r="A555" s="23" t="s">
        <v>23</v>
      </c>
      <c r="B555" s="24">
        <v>32</v>
      </c>
      <c r="C555" s="24">
        <v>16</v>
      </c>
      <c r="D555" s="24">
        <v>16</v>
      </c>
      <c r="E555" s="25" t="s">
        <v>24</v>
      </c>
      <c r="F555" s="24">
        <v>62</v>
      </c>
      <c r="G555" s="24">
        <v>33</v>
      </c>
      <c r="H555" s="24">
        <v>29</v>
      </c>
      <c r="I555" s="25" t="s">
        <v>25</v>
      </c>
      <c r="J555" s="24">
        <v>29</v>
      </c>
      <c r="K555" s="24">
        <v>12</v>
      </c>
      <c r="L555" s="24">
        <v>17</v>
      </c>
    </row>
    <row r="556" spans="1:12" s="97" customFormat="1" ht="15.75" customHeight="1">
      <c r="A556" s="32">
        <v>10</v>
      </c>
      <c r="B556" s="33">
        <v>5</v>
      </c>
      <c r="C556" s="34">
        <v>2</v>
      </c>
      <c r="D556" s="34">
        <v>3</v>
      </c>
      <c r="E556" s="35">
        <v>45</v>
      </c>
      <c r="F556" s="33">
        <v>13</v>
      </c>
      <c r="G556" s="34">
        <v>8</v>
      </c>
      <c r="H556" s="34">
        <v>5</v>
      </c>
      <c r="I556" s="35">
        <v>80</v>
      </c>
      <c r="J556" s="33">
        <v>9</v>
      </c>
      <c r="K556" s="34">
        <v>3</v>
      </c>
      <c r="L556" s="34">
        <v>6</v>
      </c>
    </row>
    <row r="557" spans="1:12" s="97" customFormat="1" ht="15.75" customHeight="1">
      <c r="A557" s="32">
        <v>11</v>
      </c>
      <c r="B557" s="33">
        <v>7</v>
      </c>
      <c r="C557" s="34">
        <v>3</v>
      </c>
      <c r="D557" s="34">
        <v>4</v>
      </c>
      <c r="E557" s="35">
        <v>46</v>
      </c>
      <c r="F557" s="33">
        <v>20</v>
      </c>
      <c r="G557" s="34">
        <v>11</v>
      </c>
      <c r="H557" s="34">
        <v>9</v>
      </c>
      <c r="I557" s="35">
        <v>81</v>
      </c>
      <c r="J557" s="33">
        <v>8</v>
      </c>
      <c r="K557" s="34">
        <v>3</v>
      </c>
      <c r="L557" s="34">
        <v>5</v>
      </c>
    </row>
    <row r="558" spans="1:12" s="97" customFormat="1" ht="15.75" customHeight="1">
      <c r="A558" s="32">
        <v>12</v>
      </c>
      <c r="B558" s="33">
        <v>4</v>
      </c>
      <c r="C558" s="34">
        <v>4</v>
      </c>
      <c r="D558" s="34">
        <v>0</v>
      </c>
      <c r="E558" s="35">
        <v>47</v>
      </c>
      <c r="F558" s="33">
        <v>11</v>
      </c>
      <c r="G558" s="34">
        <v>6</v>
      </c>
      <c r="H558" s="34">
        <v>5</v>
      </c>
      <c r="I558" s="35">
        <v>82</v>
      </c>
      <c r="J558" s="33">
        <v>2</v>
      </c>
      <c r="K558" s="34">
        <v>1</v>
      </c>
      <c r="L558" s="34">
        <v>1</v>
      </c>
    </row>
    <row r="559" spans="1:12" s="97" customFormat="1" ht="15.75" customHeight="1">
      <c r="A559" s="32">
        <v>13</v>
      </c>
      <c r="B559" s="33">
        <v>4</v>
      </c>
      <c r="C559" s="34">
        <v>1</v>
      </c>
      <c r="D559" s="34">
        <v>3</v>
      </c>
      <c r="E559" s="35">
        <v>48</v>
      </c>
      <c r="F559" s="33">
        <v>13</v>
      </c>
      <c r="G559" s="34">
        <v>7</v>
      </c>
      <c r="H559" s="34">
        <v>6</v>
      </c>
      <c r="I559" s="35">
        <v>83</v>
      </c>
      <c r="J559" s="33">
        <v>7</v>
      </c>
      <c r="K559" s="34">
        <v>3</v>
      </c>
      <c r="L559" s="34">
        <v>4</v>
      </c>
    </row>
    <row r="560" spans="1:12" s="97" customFormat="1" ht="18" customHeight="1">
      <c r="A560" s="40">
        <v>14</v>
      </c>
      <c r="B560" s="44">
        <v>12</v>
      </c>
      <c r="C560" s="42">
        <v>6</v>
      </c>
      <c r="D560" s="42">
        <v>6</v>
      </c>
      <c r="E560" s="43">
        <v>49</v>
      </c>
      <c r="F560" s="44">
        <v>5</v>
      </c>
      <c r="G560" s="42">
        <v>1</v>
      </c>
      <c r="H560" s="42">
        <v>4</v>
      </c>
      <c r="I560" s="43">
        <v>84</v>
      </c>
      <c r="J560" s="44">
        <v>3</v>
      </c>
      <c r="K560" s="42">
        <v>2</v>
      </c>
      <c r="L560" s="42">
        <v>1</v>
      </c>
    </row>
    <row r="561" spans="1:12" s="31" customFormat="1" ht="25.5" customHeight="1">
      <c r="A561" s="23" t="s">
        <v>26</v>
      </c>
      <c r="B561" s="24">
        <v>30</v>
      </c>
      <c r="C561" s="24">
        <v>17</v>
      </c>
      <c r="D561" s="24">
        <v>13</v>
      </c>
      <c r="E561" s="25" t="s">
        <v>27</v>
      </c>
      <c r="F561" s="24">
        <v>36</v>
      </c>
      <c r="G561" s="24">
        <v>20</v>
      </c>
      <c r="H561" s="24">
        <v>16</v>
      </c>
      <c r="I561" s="25" t="s">
        <v>28</v>
      </c>
      <c r="J561" s="24">
        <v>28</v>
      </c>
      <c r="K561" s="24">
        <v>9</v>
      </c>
      <c r="L561" s="24">
        <v>19</v>
      </c>
    </row>
    <row r="562" spans="1:12" s="97" customFormat="1" ht="15.75" customHeight="1">
      <c r="A562" s="32">
        <v>15</v>
      </c>
      <c r="B562" s="33">
        <v>7</v>
      </c>
      <c r="C562" s="34">
        <v>2</v>
      </c>
      <c r="D562" s="34">
        <v>5</v>
      </c>
      <c r="E562" s="35">
        <v>50</v>
      </c>
      <c r="F562" s="33">
        <v>6</v>
      </c>
      <c r="G562" s="34">
        <v>4</v>
      </c>
      <c r="H562" s="34">
        <v>2</v>
      </c>
      <c r="I562" s="35">
        <v>85</v>
      </c>
      <c r="J562" s="33">
        <v>0</v>
      </c>
      <c r="K562" s="34">
        <v>0</v>
      </c>
      <c r="L562" s="34">
        <v>0</v>
      </c>
    </row>
    <row r="563" spans="1:12" s="97" customFormat="1" ht="15.75" customHeight="1">
      <c r="A563" s="32">
        <v>16</v>
      </c>
      <c r="B563" s="33">
        <v>6</v>
      </c>
      <c r="C563" s="34">
        <v>3</v>
      </c>
      <c r="D563" s="34">
        <v>3</v>
      </c>
      <c r="E563" s="35">
        <v>51</v>
      </c>
      <c r="F563" s="33">
        <v>5</v>
      </c>
      <c r="G563" s="34">
        <v>2</v>
      </c>
      <c r="H563" s="34">
        <v>3</v>
      </c>
      <c r="I563" s="35">
        <v>86</v>
      </c>
      <c r="J563" s="33">
        <v>9</v>
      </c>
      <c r="K563" s="34">
        <v>5</v>
      </c>
      <c r="L563" s="34">
        <v>4</v>
      </c>
    </row>
    <row r="564" spans="1:12" s="97" customFormat="1" ht="15.75" customHeight="1">
      <c r="A564" s="32">
        <v>17</v>
      </c>
      <c r="B564" s="33">
        <v>4</v>
      </c>
      <c r="C564" s="34">
        <v>4</v>
      </c>
      <c r="D564" s="34">
        <v>0</v>
      </c>
      <c r="E564" s="35">
        <v>52</v>
      </c>
      <c r="F564" s="33">
        <v>14</v>
      </c>
      <c r="G564" s="34">
        <v>10</v>
      </c>
      <c r="H564" s="34">
        <v>4</v>
      </c>
      <c r="I564" s="35">
        <v>87</v>
      </c>
      <c r="J564" s="33">
        <v>6</v>
      </c>
      <c r="K564" s="34">
        <v>1</v>
      </c>
      <c r="L564" s="34">
        <v>5</v>
      </c>
    </row>
    <row r="565" spans="1:12" s="97" customFormat="1" ht="15.75" customHeight="1">
      <c r="A565" s="32">
        <v>18</v>
      </c>
      <c r="B565" s="33">
        <v>8</v>
      </c>
      <c r="C565" s="34">
        <v>5</v>
      </c>
      <c r="D565" s="34">
        <v>3</v>
      </c>
      <c r="E565" s="35">
        <v>53</v>
      </c>
      <c r="F565" s="33">
        <v>7</v>
      </c>
      <c r="G565" s="34">
        <v>2</v>
      </c>
      <c r="H565" s="34">
        <v>5</v>
      </c>
      <c r="I565" s="35">
        <v>88</v>
      </c>
      <c r="J565" s="33">
        <v>5</v>
      </c>
      <c r="K565" s="34">
        <v>1</v>
      </c>
      <c r="L565" s="34">
        <v>4</v>
      </c>
    </row>
    <row r="566" spans="1:12" s="97" customFormat="1" ht="18" customHeight="1">
      <c r="A566" s="40">
        <v>19</v>
      </c>
      <c r="B566" s="44">
        <v>5</v>
      </c>
      <c r="C566" s="42">
        <v>3</v>
      </c>
      <c r="D566" s="42">
        <v>2</v>
      </c>
      <c r="E566" s="43">
        <v>54</v>
      </c>
      <c r="F566" s="44">
        <v>4</v>
      </c>
      <c r="G566" s="42">
        <v>2</v>
      </c>
      <c r="H566" s="42">
        <v>2</v>
      </c>
      <c r="I566" s="43">
        <v>89</v>
      </c>
      <c r="J566" s="44">
        <v>8</v>
      </c>
      <c r="K566" s="42">
        <v>2</v>
      </c>
      <c r="L566" s="42">
        <v>6</v>
      </c>
    </row>
    <row r="567" spans="1:12" s="31" customFormat="1" ht="25.5" customHeight="1">
      <c r="A567" s="23" t="s">
        <v>29</v>
      </c>
      <c r="B567" s="24">
        <v>24</v>
      </c>
      <c r="C567" s="24">
        <v>9</v>
      </c>
      <c r="D567" s="24">
        <v>15</v>
      </c>
      <c r="E567" s="25" t="s">
        <v>30</v>
      </c>
      <c r="F567" s="24">
        <v>51</v>
      </c>
      <c r="G567" s="24">
        <v>27</v>
      </c>
      <c r="H567" s="24">
        <v>24</v>
      </c>
      <c r="I567" s="25" t="s">
        <v>31</v>
      </c>
      <c r="J567" s="24">
        <v>12</v>
      </c>
      <c r="K567" s="24">
        <v>7</v>
      </c>
      <c r="L567" s="24">
        <v>5</v>
      </c>
    </row>
    <row r="568" spans="1:12" s="97" customFormat="1" ht="15.75" customHeight="1">
      <c r="A568" s="32">
        <v>20</v>
      </c>
      <c r="B568" s="33">
        <v>8</v>
      </c>
      <c r="C568" s="34">
        <v>3</v>
      </c>
      <c r="D568" s="34">
        <v>5</v>
      </c>
      <c r="E568" s="35">
        <v>55</v>
      </c>
      <c r="F568" s="33">
        <v>11</v>
      </c>
      <c r="G568" s="34">
        <v>7</v>
      </c>
      <c r="H568" s="34">
        <v>4</v>
      </c>
      <c r="I568" s="35">
        <v>90</v>
      </c>
      <c r="J568" s="33">
        <v>5</v>
      </c>
      <c r="K568" s="34">
        <v>2</v>
      </c>
      <c r="L568" s="34">
        <v>3</v>
      </c>
    </row>
    <row r="569" spans="1:12" s="97" customFormat="1" ht="15.75" customHeight="1">
      <c r="A569" s="32">
        <v>21</v>
      </c>
      <c r="B569" s="33">
        <v>4</v>
      </c>
      <c r="C569" s="34">
        <v>3</v>
      </c>
      <c r="D569" s="34">
        <v>1</v>
      </c>
      <c r="E569" s="35">
        <v>56</v>
      </c>
      <c r="F569" s="33">
        <v>15</v>
      </c>
      <c r="G569" s="34">
        <v>6</v>
      </c>
      <c r="H569" s="34">
        <v>9</v>
      </c>
      <c r="I569" s="35">
        <v>91</v>
      </c>
      <c r="J569" s="33">
        <v>2</v>
      </c>
      <c r="K569" s="34">
        <v>1</v>
      </c>
      <c r="L569" s="34">
        <v>1</v>
      </c>
    </row>
    <row r="570" spans="1:12" s="97" customFormat="1" ht="15.75" customHeight="1">
      <c r="A570" s="32">
        <v>22</v>
      </c>
      <c r="B570" s="33">
        <v>2</v>
      </c>
      <c r="C570" s="34">
        <v>0</v>
      </c>
      <c r="D570" s="34">
        <v>2</v>
      </c>
      <c r="E570" s="35">
        <v>57</v>
      </c>
      <c r="F570" s="33">
        <v>7</v>
      </c>
      <c r="G570" s="34">
        <v>4</v>
      </c>
      <c r="H570" s="34">
        <v>3</v>
      </c>
      <c r="I570" s="35">
        <v>92</v>
      </c>
      <c r="J570" s="33">
        <v>4</v>
      </c>
      <c r="K570" s="34">
        <v>3</v>
      </c>
      <c r="L570" s="34">
        <v>1</v>
      </c>
    </row>
    <row r="571" spans="1:12" s="97" customFormat="1" ht="15.75" customHeight="1">
      <c r="A571" s="32">
        <v>23</v>
      </c>
      <c r="B571" s="33">
        <v>2</v>
      </c>
      <c r="C571" s="34">
        <v>1</v>
      </c>
      <c r="D571" s="34">
        <v>1</v>
      </c>
      <c r="E571" s="35">
        <v>58</v>
      </c>
      <c r="F571" s="33">
        <v>8</v>
      </c>
      <c r="G571" s="34">
        <v>4</v>
      </c>
      <c r="H571" s="34">
        <v>4</v>
      </c>
      <c r="I571" s="35">
        <v>93</v>
      </c>
      <c r="J571" s="33">
        <v>1</v>
      </c>
      <c r="K571" s="34">
        <v>1</v>
      </c>
      <c r="L571" s="34">
        <v>0</v>
      </c>
    </row>
    <row r="572" spans="1:12" s="97" customFormat="1" ht="18" customHeight="1">
      <c r="A572" s="40">
        <v>24</v>
      </c>
      <c r="B572" s="44">
        <v>8</v>
      </c>
      <c r="C572" s="42">
        <v>2</v>
      </c>
      <c r="D572" s="42">
        <v>6</v>
      </c>
      <c r="E572" s="43">
        <v>59</v>
      </c>
      <c r="F572" s="44">
        <v>10</v>
      </c>
      <c r="G572" s="42">
        <v>6</v>
      </c>
      <c r="H572" s="42">
        <v>4</v>
      </c>
      <c r="I572" s="43">
        <v>94</v>
      </c>
      <c r="J572" s="44">
        <v>0</v>
      </c>
      <c r="K572" s="42">
        <v>0</v>
      </c>
      <c r="L572" s="42">
        <v>0</v>
      </c>
    </row>
    <row r="573" spans="1:12" s="31" customFormat="1" ht="25.5" customHeight="1">
      <c r="A573" s="23" t="s">
        <v>32</v>
      </c>
      <c r="B573" s="24">
        <v>46</v>
      </c>
      <c r="C573" s="24">
        <v>20</v>
      </c>
      <c r="D573" s="24">
        <v>26</v>
      </c>
      <c r="E573" s="25" t="s">
        <v>33</v>
      </c>
      <c r="F573" s="24">
        <v>45</v>
      </c>
      <c r="G573" s="24">
        <v>19</v>
      </c>
      <c r="H573" s="24">
        <v>26</v>
      </c>
      <c r="I573" s="64" t="s">
        <v>34</v>
      </c>
      <c r="J573" s="24">
        <v>1</v>
      </c>
      <c r="K573" s="24">
        <v>0</v>
      </c>
      <c r="L573" s="24">
        <v>1</v>
      </c>
    </row>
    <row r="574" spans="1:12" s="97" customFormat="1" ht="15.75" customHeight="1">
      <c r="A574" s="32">
        <v>25</v>
      </c>
      <c r="B574" s="33">
        <v>7</v>
      </c>
      <c r="C574" s="34">
        <v>3</v>
      </c>
      <c r="D574" s="34">
        <v>4</v>
      </c>
      <c r="E574" s="35">
        <v>60</v>
      </c>
      <c r="F574" s="33">
        <v>11</v>
      </c>
      <c r="G574" s="34">
        <v>4</v>
      </c>
      <c r="H574" s="34">
        <v>7</v>
      </c>
      <c r="I574" s="35">
        <v>95</v>
      </c>
      <c r="J574" s="33">
        <v>0</v>
      </c>
      <c r="K574" s="34">
        <v>0</v>
      </c>
      <c r="L574" s="34">
        <v>0</v>
      </c>
    </row>
    <row r="575" spans="1:12" s="97" customFormat="1" ht="15.75" customHeight="1">
      <c r="A575" s="32">
        <v>26</v>
      </c>
      <c r="B575" s="33">
        <v>5</v>
      </c>
      <c r="C575" s="34">
        <v>3</v>
      </c>
      <c r="D575" s="34">
        <v>2</v>
      </c>
      <c r="E575" s="35">
        <v>61</v>
      </c>
      <c r="F575" s="33">
        <v>9</v>
      </c>
      <c r="G575" s="34">
        <v>4</v>
      </c>
      <c r="H575" s="34">
        <v>5</v>
      </c>
      <c r="I575" s="35">
        <v>96</v>
      </c>
      <c r="J575" s="33">
        <v>1</v>
      </c>
      <c r="K575" s="34">
        <v>0</v>
      </c>
      <c r="L575" s="34">
        <v>1</v>
      </c>
    </row>
    <row r="576" spans="1:12" s="97" customFormat="1" ht="15.75" customHeight="1">
      <c r="A576" s="32">
        <v>27</v>
      </c>
      <c r="B576" s="33">
        <v>10</v>
      </c>
      <c r="C576" s="34">
        <v>3</v>
      </c>
      <c r="D576" s="34">
        <v>7</v>
      </c>
      <c r="E576" s="35">
        <v>62</v>
      </c>
      <c r="F576" s="33">
        <v>10</v>
      </c>
      <c r="G576" s="34">
        <v>5</v>
      </c>
      <c r="H576" s="34">
        <v>5</v>
      </c>
      <c r="I576" s="35">
        <v>97</v>
      </c>
      <c r="J576" s="33">
        <v>0</v>
      </c>
      <c r="K576" s="34">
        <v>0</v>
      </c>
      <c r="L576" s="34">
        <v>0</v>
      </c>
    </row>
    <row r="577" spans="1:13" s="97" customFormat="1" ht="15.75" customHeight="1">
      <c r="A577" s="32">
        <v>28</v>
      </c>
      <c r="B577" s="33">
        <v>12</v>
      </c>
      <c r="C577" s="34">
        <v>3</v>
      </c>
      <c r="D577" s="34">
        <v>9</v>
      </c>
      <c r="E577" s="35">
        <v>63</v>
      </c>
      <c r="F577" s="33">
        <v>7</v>
      </c>
      <c r="G577" s="34">
        <v>4</v>
      </c>
      <c r="H577" s="34">
        <v>3</v>
      </c>
      <c r="I577" s="35">
        <v>98</v>
      </c>
      <c r="J577" s="33">
        <v>0</v>
      </c>
      <c r="K577" s="34">
        <v>0</v>
      </c>
      <c r="L577" s="34">
        <v>0</v>
      </c>
    </row>
    <row r="578" spans="1:13" s="97" customFormat="1" ht="18" customHeight="1">
      <c r="A578" s="40">
        <v>29</v>
      </c>
      <c r="B578" s="44">
        <v>12</v>
      </c>
      <c r="C578" s="42">
        <v>8</v>
      </c>
      <c r="D578" s="42">
        <v>4</v>
      </c>
      <c r="E578" s="43">
        <v>64</v>
      </c>
      <c r="F578" s="44">
        <v>8</v>
      </c>
      <c r="G578" s="42">
        <v>2</v>
      </c>
      <c r="H578" s="42">
        <v>6</v>
      </c>
      <c r="I578" s="35">
        <v>99</v>
      </c>
      <c r="J578" s="33">
        <v>0</v>
      </c>
      <c r="K578" s="34">
        <v>0</v>
      </c>
      <c r="L578" s="34">
        <v>0</v>
      </c>
    </row>
    <row r="579" spans="1:13" s="31" customFormat="1" ht="25.5" customHeight="1">
      <c r="A579" s="23" t="s">
        <v>35</v>
      </c>
      <c r="B579" s="24">
        <v>59</v>
      </c>
      <c r="C579" s="24">
        <v>31</v>
      </c>
      <c r="D579" s="24">
        <v>28</v>
      </c>
      <c r="E579" s="25" t="s">
        <v>36</v>
      </c>
      <c r="F579" s="24">
        <v>37</v>
      </c>
      <c r="G579" s="24">
        <v>18</v>
      </c>
      <c r="H579" s="24">
        <v>19</v>
      </c>
      <c r="I579" s="68">
        <v>100</v>
      </c>
      <c r="J579" s="69">
        <v>0</v>
      </c>
      <c r="K579" s="70">
        <v>0</v>
      </c>
      <c r="L579" s="70">
        <v>0</v>
      </c>
    </row>
    <row r="580" spans="1:13" s="97" customFormat="1" ht="15.75" customHeight="1">
      <c r="A580" s="32">
        <v>30</v>
      </c>
      <c r="B580" s="33">
        <v>11</v>
      </c>
      <c r="C580" s="34">
        <v>7</v>
      </c>
      <c r="D580" s="34">
        <v>4</v>
      </c>
      <c r="E580" s="35">
        <v>65</v>
      </c>
      <c r="F580" s="33">
        <v>0</v>
      </c>
      <c r="G580" s="34">
        <v>0</v>
      </c>
      <c r="H580" s="34">
        <v>0</v>
      </c>
      <c r="I580" s="35">
        <v>101</v>
      </c>
      <c r="J580" s="33">
        <v>0</v>
      </c>
      <c r="K580" s="34">
        <v>0</v>
      </c>
      <c r="L580" s="34">
        <v>0</v>
      </c>
    </row>
    <row r="581" spans="1:13" s="97" customFormat="1" ht="15.75" customHeight="1">
      <c r="A581" s="32">
        <v>31</v>
      </c>
      <c r="B581" s="33">
        <v>16</v>
      </c>
      <c r="C581" s="34">
        <v>8</v>
      </c>
      <c r="D581" s="34">
        <v>8</v>
      </c>
      <c r="E581" s="35">
        <v>66</v>
      </c>
      <c r="F581" s="33">
        <v>10</v>
      </c>
      <c r="G581" s="34">
        <v>6</v>
      </c>
      <c r="H581" s="34">
        <v>4</v>
      </c>
      <c r="I581" s="35">
        <v>102</v>
      </c>
      <c r="J581" s="33">
        <v>0</v>
      </c>
      <c r="K581" s="34">
        <v>0</v>
      </c>
      <c r="L581" s="34">
        <v>0</v>
      </c>
    </row>
    <row r="582" spans="1:13" s="97" customFormat="1" ht="15.75" customHeight="1">
      <c r="A582" s="32">
        <v>32</v>
      </c>
      <c r="B582" s="33">
        <v>11</v>
      </c>
      <c r="C582" s="34">
        <v>6</v>
      </c>
      <c r="D582" s="34">
        <v>5</v>
      </c>
      <c r="E582" s="35">
        <v>67</v>
      </c>
      <c r="F582" s="33">
        <v>6</v>
      </c>
      <c r="G582" s="34">
        <v>3</v>
      </c>
      <c r="H582" s="34">
        <v>3</v>
      </c>
      <c r="I582" s="35">
        <v>103</v>
      </c>
      <c r="J582" s="33">
        <v>0</v>
      </c>
      <c r="K582" s="34">
        <v>0</v>
      </c>
      <c r="L582" s="34">
        <v>0</v>
      </c>
    </row>
    <row r="583" spans="1:13" s="97" customFormat="1" ht="15.75" customHeight="1">
      <c r="A583" s="32">
        <v>33</v>
      </c>
      <c r="B583" s="33">
        <v>9</v>
      </c>
      <c r="C583" s="34">
        <v>4</v>
      </c>
      <c r="D583" s="34">
        <v>5</v>
      </c>
      <c r="E583" s="35">
        <v>68</v>
      </c>
      <c r="F583" s="33">
        <v>13</v>
      </c>
      <c r="G583" s="34">
        <v>5</v>
      </c>
      <c r="H583" s="34">
        <v>8</v>
      </c>
      <c r="I583" s="72" t="s">
        <v>37</v>
      </c>
      <c r="J583" s="44">
        <v>0</v>
      </c>
      <c r="K583" s="42">
        <v>0</v>
      </c>
      <c r="L583" s="42">
        <v>0</v>
      </c>
    </row>
    <row r="584" spans="1:13" s="97" customFormat="1" ht="21" customHeight="1" thickBot="1">
      <c r="A584" s="74">
        <v>34</v>
      </c>
      <c r="B584" s="33">
        <v>12</v>
      </c>
      <c r="C584" s="34">
        <v>6</v>
      </c>
      <c r="D584" s="34">
        <v>6</v>
      </c>
      <c r="E584" s="35">
        <v>69</v>
      </c>
      <c r="F584" s="33">
        <v>8</v>
      </c>
      <c r="G584" s="34">
        <v>4</v>
      </c>
      <c r="H584" s="34">
        <v>4</v>
      </c>
      <c r="I584" s="75" t="s">
        <v>8</v>
      </c>
      <c r="J584" s="69">
        <v>740</v>
      </c>
      <c r="K584" s="69">
        <v>360</v>
      </c>
      <c r="L584" s="69">
        <v>380</v>
      </c>
    </row>
    <row r="585" spans="1:13" s="106" customFormat="1" ht="24" customHeight="1" thickTop="1" thickBot="1">
      <c r="A585" s="81" t="s">
        <v>38</v>
      </c>
      <c r="B585" s="82">
        <v>110</v>
      </c>
      <c r="C585" s="83">
        <v>58</v>
      </c>
      <c r="D585" s="83">
        <v>52</v>
      </c>
      <c r="E585" s="84" t="s">
        <v>39</v>
      </c>
      <c r="F585" s="83">
        <v>447</v>
      </c>
      <c r="G585" s="83">
        <v>225</v>
      </c>
      <c r="H585" s="83">
        <v>222</v>
      </c>
      <c r="I585" s="85" t="s">
        <v>40</v>
      </c>
      <c r="J585" s="83">
        <v>183</v>
      </c>
      <c r="K585" s="83">
        <v>77</v>
      </c>
      <c r="L585" s="83">
        <v>106</v>
      </c>
    </row>
    <row r="586" spans="1:13" s="13" customFormat="1" ht="24" customHeight="1" thickBot="1">
      <c r="A586" s="1"/>
      <c r="B586" s="2" t="s">
        <v>221</v>
      </c>
      <c r="C586" s="3"/>
      <c r="D586" s="4"/>
      <c r="E586" s="5"/>
      <c r="F586" s="6"/>
      <c r="G586" s="96" t="s">
        <v>238</v>
      </c>
      <c r="H586" s="6"/>
      <c r="I586" s="5"/>
      <c r="J586" s="6"/>
      <c r="K586" s="107" t="s">
        <v>201</v>
      </c>
      <c r="L586" s="9"/>
      <c r="M586" s="97" t="s">
        <v>353</v>
      </c>
    </row>
    <row r="587" spans="1:13" s="22" customFormat="1" ht="21" customHeight="1">
      <c r="A587" s="14" t="s">
        <v>4</v>
      </c>
      <c r="B587" s="15" t="s">
        <v>5</v>
      </c>
      <c r="C587" s="15" t="s">
        <v>6</v>
      </c>
      <c r="D587" s="16" t="s">
        <v>7</v>
      </c>
      <c r="E587" s="14" t="s">
        <v>4</v>
      </c>
      <c r="F587" s="15" t="s">
        <v>5</v>
      </c>
      <c r="G587" s="15" t="s">
        <v>6</v>
      </c>
      <c r="H587" s="16" t="s">
        <v>7</v>
      </c>
      <c r="I587" s="14" t="s">
        <v>4</v>
      </c>
      <c r="J587" s="15" t="s">
        <v>5</v>
      </c>
      <c r="K587" s="15" t="s">
        <v>6</v>
      </c>
      <c r="L587" s="17" t="s">
        <v>7</v>
      </c>
    </row>
    <row r="588" spans="1:13" s="31" customFormat="1" ht="25.5" customHeight="1">
      <c r="A588" s="23" t="s">
        <v>9</v>
      </c>
      <c r="B588" s="24">
        <v>57</v>
      </c>
      <c r="C588" s="24">
        <v>27</v>
      </c>
      <c r="D588" s="24">
        <v>30</v>
      </c>
      <c r="E588" s="25" t="s">
        <v>10</v>
      </c>
      <c r="F588" s="24">
        <v>74</v>
      </c>
      <c r="G588" s="24">
        <v>41</v>
      </c>
      <c r="H588" s="24">
        <v>33</v>
      </c>
      <c r="I588" s="25" t="s">
        <v>11</v>
      </c>
      <c r="J588" s="24">
        <v>36</v>
      </c>
      <c r="K588" s="24">
        <v>19</v>
      </c>
      <c r="L588" s="24">
        <v>17</v>
      </c>
    </row>
    <row r="589" spans="1:13" s="97" customFormat="1" ht="15.75" customHeight="1">
      <c r="A589" s="32">
        <v>0</v>
      </c>
      <c r="B589" s="33">
        <v>9</v>
      </c>
      <c r="C589" s="34">
        <v>3</v>
      </c>
      <c r="D589" s="34">
        <v>6</v>
      </c>
      <c r="E589" s="35">
        <v>35</v>
      </c>
      <c r="F589" s="33">
        <v>14</v>
      </c>
      <c r="G589" s="34">
        <v>11</v>
      </c>
      <c r="H589" s="34">
        <v>3</v>
      </c>
      <c r="I589" s="35">
        <v>70</v>
      </c>
      <c r="J589" s="33">
        <v>10</v>
      </c>
      <c r="K589" s="34">
        <v>6</v>
      </c>
      <c r="L589" s="34">
        <v>4</v>
      </c>
    </row>
    <row r="590" spans="1:13" s="97" customFormat="1" ht="15.75" customHeight="1">
      <c r="A590" s="32">
        <v>1</v>
      </c>
      <c r="B590" s="33">
        <v>11</v>
      </c>
      <c r="C590" s="34">
        <v>6</v>
      </c>
      <c r="D590" s="34">
        <v>5</v>
      </c>
      <c r="E590" s="35">
        <v>36</v>
      </c>
      <c r="F590" s="33">
        <v>16</v>
      </c>
      <c r="G590" s="34">
        <v>6</v>
      </c>
      <c r="H590" s="34">
        <v>10</v>
      </c>
      <c r="I590" s="35">
        <v>71</v>
      </c>
      <c r="J590" s="33">
        <v>5</v>
      </c>
      <c r="K590" s="34">
        <v>2</v>
      </c>
      <c r="L590" s="34">
        <v>3</v>
      </c>
    </row>
    <row r="591" spans="1:13" s="97" customFormat="1" ht="15.75" customHeight="1">
      <c r="A591" s="32">
        <v>2</v>
      </c>
      <c r="B591" s="33">
        <v>10</v>
      </c>
      <c r="C591" s="34">
        <v>3</v>
      </c>
      <c r="D591" s="34">
        <v>7</v>
      </c>
      <c r="E591" s="35">
        <v>37</v>
      </c>
      <c r="F591" s="33">
        <v>18</v>
      </c>
      <c r="G591" s="34">
        <v>9</v>
      </c>
      <c r="H591" s="34">
        <v>9</v>
      </c>
      <c r="I591" s="35">
        <v>72</v>
      </c>
      <c r="J591" s="33">
        <v>5</v>
      </c>
      <c r="K591" s="34">
        <v>4</v>
      </c>
      <c r="L591" s="34">
        <v>1</v>
      </c>
    </row>
    <row r="592" spans="1:13" s="97" customFormat="1" ht="15.75" customHeight="1">
      <c r="A592" s="32">
        <v>3</v>
      </c>
      <c r="B592" s="33">
        <v>15</v>
      </c>
      <c r="C592" s="34">
        <v>9</v>
      </c>
      <c r="D592" s="34">
        <v>6</v>
      </c>
      <c r="E592" s="35">
        <v>38</v>
      </c>
      <c r="F592" s="33">
        <v>15</v>
      </c>
      <c r="G592" s="34">
        <v>9</v>
      </c>
      <c r="H592" s="34">
        <v>6</v>
      </c>
      <c r="I592" s="35">
        <v>73</v>
      </c>
      <c r="J592" s="33">
        <v>10</v>
      </c>
      <c r="K592" s="34">
        <v>4</v>
      </c>
      <c r="L592" s="34">
        <v>6</v>
      </c>
    </row>
    <row r="593" spans="1:12" s="97" customFormat="1" ht="18" customHeight="1">
      <c r="A593" s="40">
        <v>4</v>
      </c>
      <c r="B593" s="41">
        <v>12</v>
      </c>
      <c r="C593" s="42">
        <v>6</v>
      </c>
      <c r="D593" s="42">
        <v>6</v>
      </c>
      <c r="E593" s="43">
        <v>39</v>
      </c>
      <c r="F593" s="44">
        <v>11</v>
      </c>
      <c r="G593" s="42">
        <v>6</v>
      </c>
      <c r="H593" s="42">
        <v>5</v>
      </c>
      <c r="I593" s="43">
        <v>74</v>
      </c>
      <c r="J593" s="44">
        <v>6</v>
      </c>
      <c r="K593" s="42">
        <v>3</v>
      </c>
      <c r="L593" s="42">
        <v>3</v>
      </c>
    </row>
    <row r="594" spans="1:12" s="31" customFormat="1" ht="25.5" customHeight="1">
      <c r="A594" s="23" t="s">
        <v>13</v>
      </c>
      <c r="B594" s="24">
        <v>70</v>
      </c>
      <c r="C594" s="24">
        <v>32</v>
      </c>
      <c r="D594" s="24">
        <v>38</v>
      </c>
      <c r="E594" s="25" t="s">
        <v>14</v>
      </c>
      <c r="F594" s="24">
        <v>80</v>
      </c>
      <c r="G594" s="24">
        <v>28</v>
      </c>
      <c r="H594" s="24">
        <v>52</v>
      </c>
      <c r="I594" s="25" t="s">
        <v>15</v>
      </c>
      <c r="J594" s="24">
        <v>44</v>
      </c>
      <c r="K594" s="24">
        <v>20</v>
      </c>
      <c r="L594" s="24">
        <v>24</v>
      </c>
    </row>
    <row r="595" spans="1:12" s="97" customFormat="1" ht="15.75" customHeight="1">
      <c r="A595" s="32">
        <v>5</v>
      </c>
      <c r="B595" s="33">
        <v>16</v>
      </c>
      <c r="C595" s="34">
        <v>8</v>
      </c>
      <c r="D595" s="34">
        <v>8</v>
      </c>
      <c r="E595" s="35">
        <v>40</v>
      </c>
      <c r="F595" s="33">
        <v>18</v>
      </c>
      <c r="G595" s="34">
        <v>3</v>
      </c>
      <c r="H595" s="34">
        <v>15</v>
      </c>
      <c r="I595" s="35">
        <v>75</v>
      </c>
      <c r="J595" s="33">
        <v>7</v>
      </c>
      <c r="K595" s="34">
        <v>4</v>
      </c>
      <c r="L595" s="34">
        <v>3</v>
      </c>
    </row>
    <row r="596" spans="1:12" s="97" customFormat="1" ht="15.75" customHeight="1">
      <c r="A596" s="32">
        <v>6</v>
      </c>
      <c r="B596" s="33">
        <v>14</v>
      </c>
      <c r="C596" s="34">
        <v>6</v>
      </c>
      <c r="D596" s="34">
        <v>8</v>
      </c>
      <c r="E596" s="35">
        <v>41</v>
      </c>
      <c r="F596" s="33">
        <v>22</v>
      </c>
      <c r="G596" s="34">
        <v>9</v>
      </c>
      <c r="H596" s="34">
        <v>13</v>
      </c>
      <c r="I596" s="35">
        <v>76</v>
      </c>
      <c r="J596" s="33">
        <v>9</v>
      </c>
      <c r="K596" s="34">
        <v>2</v>
      </c>
      <c r="L596" s="34">
        <v>7</v>
      </c>
    </row>
    <row r="597" spans="1:12" s="97" customFormat="1" ht="15.75" customHeight="1">
      <c r="A597" s="32">
        <v>7</v>
      </c>
      <c r="B597" s="33">
        <v>16</v>
      </c>
      <c r="C597" s="34">
        <v>7</v>
      </c>
      <c r="D597" s="34">
        <v>9</v>
      </c>
      <c r="E597" s="35">
        <v>42</v>
      </c>
      <c r="F597" s="33">
        <v>9</v>
      </c>
      <c r="G597" s="34">
        <v>3</v>
      </c>
      <c r="H597" s="34">
        <v>6</v>
      </c>
      <c r="I597" s="35">
        <v>77</v>
      </c>
      <c r="J597" s="33">
        <v>12</v>
      </c>
      <c r="K597" s="34">
        <v>9</v>
      </c>
      <c r="L597" s="34">
        <v>3</v>
      </c>
    </row>
    <row r="598" spans="1:12" s="97" customFormat="1" ht="15.75" customHeight="1">
      <c r="A598" s="32">
        <v>8</v>
      </c>
      <c r="B598" s="33">
        <v>14</v>
      </c>
      <c r="C598" s="34">
        <v>7</v>
      </c>
      <c r="D598" s="34">
        <v>7</v>
      </c>
      <c r="E598" s="35">
        <v>43</v>
      </c>
      <c r="F598" s="33">
        <v>20</v>
      </c>
      <c r="G598" s="34">
        <v>9</v>
      </c>
      <c r="H598" s="34">
        <v>11</v>
      </c>
      <c r="I598" s="35">
        <v>78</v>
      </c>
      <c r="J598" s="33">
        <v>9</v>
      </c>
      <c r="K598" s="34">
        <v>3</v>
      </c>
      <c r="L598" s="34">
        <v>6</v>
      </c>
    </row>
    <row r="599" spans="1:12" s="97" customFormat="1" ht="18" customHeight="1">
      <c r="A599" s="40">
        <v>9</v>
      </c>
      <c r="B599" s="44">
        <v>10</v>
      </c>
      <c r="C599" s="42">
        <v>4</v>
      </c>
      <c r="D599" s="42">
        <v>6</v>
      </c>
      <c r="E599" s="43">
        <v>44</v>
      </c>
      <c r="F599" s="44">
        <v>11</v>
      </c>
      <c r="G599" s="42">
        <v>4</v>
      </c>
      <c r="H599" s="42">
        <v>7</v>
      </c>
      <c r="I599" s="43">
        <v>79</v>
      </c>
      <c r="J599" s="44">
        <v>7</v>
      </c>
      <c r="K599" s="42">
        <v>2</v>
      </c>
      <c r="L599" s="42">
        <v>5</v>
      </c>
    </row>
    <row r="600" spans="1:12" s="31" customFormat="1" ht="25.5" customHeight="1">
      <c r="A600" s="23" t="s">
        <v>23</v>
      </c>
      <c r="B600" s="24">
        <v>57</v>
      </c>
      <c r="C600" s="24">
        <v>31</v>
      </c>
      <c r="D600" s="24">
        <v>26</v>
      </c>
      <c r="E600" s="25" t="s">
        <v>24</v>
      </c>
      <c r="F600" s="24">
        <v>80</v>
      </c>
      <c r="G600" s="24">
        <v>40</v>
      </c>
      <c r="H600" s="24">
        <v>40</v>
      </c>
      <c r="I600" s="25" t="s">
        <v>25</v>
      </c>
      <c r="J600" s="24">
        <v>30</v>
      </c>
      <c r="K600" s="24">
        <v>12</v>
      </c>
      <c r="L600" s="24">
        <v>18</v>
      </c>
    </row>
    <row r="601" spans="1:12" s="97" customFormat="1" ht="15.75" customHeight="1">
      <c r="A601" s="32">
        <v>10</v>
      </c>
      <c r="B601" s="33">
        <v>16</v>
      </c>
      <c r="C601" s="34">
        <v>12</v>
      </c>
      <c r="D601" s="34">
        <v>4</v>
      </c>
      <c r="E601" s="35">
        <v>45</v>
      </c>
      <c r="F601" s="33">
        <v>20</v>
      </c>
      <c r="G601" s="34">
        <v>10</v>
      </c>
      <c r="H601" s="34">
        <v>10</v>
      </c>
      <c r="I601" s="35">
        <v>80</v>
      </c>
      <c r="J601" s="33">
        <v>5</v>
      </c>
      <c r="K601" s="34">
        <v>3</v>
      </c>
      <c r="L601" s="34">
        <v>2</v>
      </c>
    </row>
    <row r="602" spans="1:12" s="97" customFormat="1" ht="15.75" customHeight="1">
      <c r="A602" s="32">
        <v>11</v>
      </c>
      <c r="B602" s="33">
        <v>12</v>
      </c>
      <c r="C602" s="34">
        <v>3</v>
      </c>
      <c r="D602" s="34">
        <v>9</v>
      </c>
      <c r="E602" s="35">
        <v>46</v>
      </c>
      <c r="F602" s="33">
        <v>16</v>
      </c>
      <c r="G602" s="34">
        <v>12</v>
      </c>
      <c r="H602" s="34">
        <v>4</v>
      </c>
      <c r="I602" s="35">
        <v>81</v>
      </c>
      <c r="J602" s="33">
        <v>8</v>
      </c>
      <c r="K602" s="34">
        <v>2</v>
      </c>
      <c r="L602" s="34">
        <v>6</v>
      </c>
    </row>
    <row r="603" spans="1:12" s="97" customFormat="1" ht="15.75" customHeight="1">
      <c r="A603" s="32">
        <v>12</v>
      </c>
      <c r="B603" s="33">
        <v>8</v>
      </c>
      <c r="C603" s="34">
        <v>2</v>
      </c>
      <c r="D603" s="34">
        <v>6</v>
      </c>
      <c r="E603" s="35">
        <v>47</v>
      </c>
      <c r="F603" s="33">
        <v>15</v>
      </c>
      <c r="G603" s="34">
        <v>9</v>
      </c>
      <c r="H603" s="34">
        <v>6</v>
      </c>
      <c r="I603" s="35">
        <v>82</v>
      </c>
      <c r="J603" s="33">
        <v>4</v>
      </c>
      <c r="K603" s="34">
        <v>1</v>
      </c>
      <c r="L603" s="34">
        <v>3</v>
      </c>
    </row>
    <row r="604" spans="1:12" s="97" customFormat="1" ht="15.75" customHeight="1">
      <c r="A604" s="32">
        <v>13</v>
      </c>
      <c r="B604" s="33">
        <v>13</v>
      </c>
      <c r="C604" s="34">
        <v>7</v>
      </c>
      <c r="D604" s="34">
        <v>6</v>
      </c>
      <c r="E604" s="35">
        <v>48</v>
      </c>
      <c r="F604" s="33">
        <v>15</v>
      </c>
      <c r="G604" s="34">
        <v>4</v>
      </c>
      <c r="H604" s="34">
        <v>11</v>
      </c>
      <c r="I604" s="35">
        <v>83</v>
      </c>
      <c r="J604" s="33">
        <v>7</v>
      </c>
      <c r="K604" s="34">
        <v>2</v>
      </c>
      <c r="L604" s="34">
        <v>5</v>
      </c>
    </row>
    <row r="605" spans="1:12" s="97" customFormat="1" ht="18" customHeight="1">
      <c r="A605" s="40">
        <v>14</v>
      </c>
      <c r="B605" s="44">
        <v>8</v>
      </c>
      <c r="C605" s="42">
        <v>7</v>
      </c>
      <c r="D605" s="42">
        <v>1</v>
      </c>
      <c r="E605" s="43">
        <v>49</v>
      </c>
      <c r="F605" s="44">
        <v>14</v>
      </c>
      <c r="G605" s="42">
        <v>5</v>
      </c>
      <c r="H605" s="42">
        <v>9</v>
      </c>
      <c r="I605" s="43">
        <v>84</v>
      </c>
      <c r="J605" s="44">
        <v>6</v>
      </c>
      <c r="K605" s="42">
        <v>4</v>
      </c>
      <c r="L605" s="42">
        <v>2</v>
      </c>
    </row>
    <row r="606" spans="1:12" s="31" customFormat="1" ht="25.5" customHeight="1">
      <c r="A606" s="23" t="s">
        <v>26</v>
      </c>
      <c r="B606" s="24">
        <v>56</v>
      </c>
      <c r="C606" s="24">
        <v>27</v>
      </c>
      <c r="D606" s="24">
        <v>29</v>
      </c>
      <c r="E606" s="25" t="s">
        <v>27</v>
      </c>
      <c r="F606" s="24">
        <v>69</v>
      </c>
      <c r="G606" s="24">
        <v>40</v>
      </c>
      <c r="H606" s="24">
        <v>29</v>
      </c>
      <c r="I606" s="25" t="s">
        <v>28</v>
      </c>
      <c r="J606" s="24">
        <v>16</v>
      </c>
      <c r="K606" s="24">
        <v>7</v>
      </c>
      <c r="L606" s="24">
        <v>9</v>
      </c>
    </row>
    <row r="607" spans="1:12" s="97" customFormat="1" ht="15.75" customHeight="1">
      <c r="A607" s="32">
        <v>15</v>
      </c>
      <c r="B607" s="33">
        <v>12</v>
      </c>
      <c r="C607" s="34">
        <v>5</v>
      </c>
      <c r="D607" s="34">
        <v>7</v>
      </c>
      <c r="E607" s="35">
        <v>50</v>
      </c>
      <c r="F607" s="33">
        <v>20</v>
      </c>
      <c r="G607" s="34">
        <v>9</v>
      </c>
      <c r="H607" s="34">
        <v>11</v>
      </c>
      <c r="I607" s="35">
        <v>85</v>
      </c>
      <c r="J607" s="33">
        <v>5</v>
      </c>
      <c r="K607" s="34">
        <v>2</v>
      </c>
      <c r="L607" s="34">
        <v>3</v>
      </c>
    </row>
    <row r="608" spans="1:12" s="97" customFormat="1" ht="15.75" customHeight="1">
      <c r="A608" s="32">
        <v>16</v>
      </c>
      <c r="B608" s="33">
        <v>13</v>
      </c>
      <c r="C608" s="34">
        <v>8</v>
      </c>
      <c r="D608" s="34">
        <v>5</v>
      </c>
      <c r="E608" s="35">
        <v>51</v>
      </c>
      <c r="F608" s="33">
        <v>11</v>
      </c>
      <c r="G608" s="34">
        <v>5</v>
      </c>
      <c r="H608" s="34">
        <v>6</v>
      </c>
      <c r="I608" s="35">
        <v>86</v>
      </c>
      <c r="J608" s="33">
        <v>3</v>
      </c>
      <c r="K608" s="34">
        <v>1</v>
      </c>
      <c r="L608" s="34">
        <v>2</v>
      </c>
    </row>
    <row r="609" spans="1:12" s="97" customFormat="1" ht="15.75" customHeight="1">
      <c r="A609" s="32">
        <v>17</v>
      </c>
      <c r="B609" s="33">
        <v>10</v>
      </c>
      <c r="C609" s="34">
        <v>2</v>
      </c>
      <c r="D609" s="34">
        <v>8</v>
      </c>
      <c r="E609" s="35">
        <v>52</v>
      </c>
      <c r="F609" s="33">
        <v>14</v>
      </c>
      <c r="G609" s="34">
        <v>10</v>
      </c>
      <c r="H609" s="34">
        <v>4</v>
      </c>
      <c r="I609" s="35">
        <v>87</v>
      </c>
      <c r="J609" s="33">
        <v>2</v>
      </c>
      <c r="K609" s="34">
        <v>0</v>
      </c>
      <c r="L609" s="34">
        <v>2</v>
      </c>
    </row>
    <row r="610" spans="1:12" s="97" customFormat="1" ht="15.75" customHeight="1">
      <c r="A610" s="32">
        <v>18</v>
      </c>
      <c r="B610" s="33">
        <v>10</v>
      </c>
      <c r="C610" s="34">
        <v>7</v>
      </c>
      <c r="D610" s="34">
        <v>3</v>
      </c>
      <c r="E610" s="35">
        <v>53</v>
      </c>
      <c r="F610" s="33">
        <v>10</v>
      </c>
      <c r="G610" s="34">
        <v>8</v>
      </c>
      <c r="H610" s="34">
        <v>2</v>
      </c>
      <c r="I610" s="35">
        <v>88</v>
      </c>
      <c r="J610" s="33">
        <v>3</v>
      </c>
      <c r="K610" s="34">
        <v>2</v>
      </c>
      <c r="L610" s="34">
        <v>1</v>
      </c>
    </row>
    <row r="611" spans="1:12" s="97" customFormat="1" ht="18" customHeight="1">
      <c r="A611" s="40">
        <v>19</v>
      </c>
      <c r="B611" s="44">
        <v>11</v>
      </c>
      <c r="C611" s="42">
        <v>5</v>
      </c>
      <c r="D611" s="42">
        <v>6</v>
      </c>
      <c r="E611" s="43">
        <v>54</v>
      </c>
      <c r="F611" s="44">
        <v>14</v>
      </c>
      <c r="G611" s="42">
        <v>8</v>
      </c>
      <c r="H611" s="42">
        <v>6</v>
      </c>
      <c r="I611" s="43">
        <v>89</v>
      </c>
      <c r="J611" s="44">
        <v>3</v>
      </c>
      <c r="K611" s="42">
        <v>2</v>
      </c>
      <c r="L611" s="42">
        <v>1</v>
      </c>
    </row>
    <row r="612" spans="1:12" s="31" customFormat="1" ht="25.5" customHeight="1">
      <c r="A612" s="23" t="s">
        <v>29</v>
      </c>
      <c r="B612" s="24">
        <v>51</v>
      </c>
      <c r="C612" s="24">
        <v>27</v>
      </c>
      <c r="D612" s="24">
        <v>24</v>
      </c>
      <c r="E612" s="25" t="s">
        <v>30</v>
      </c>
      <c r="F612" s="24">
        <v>46</v>
      </c>
      <c r="G612" s="24">
        <v>25</v>
      </c>
      <c r="H612" s="24">
        <v>21</v>
      </c>
      <c r="I612" s="25" t="s">
        <v>31</v>
      </c>
      <c r="J612" s="24">
        <v>4</v>
      </c>
      <c r="K612" s="24">
        <v>0</v>
      </c>
      <c r="L612" s="24">
        <v>4</v>
      </c>
    </row>
    <row r="613" spans="1:12" s="97" customFormat="1" ht="15.75" customHeight="1">
      <c r="A613" s="32">
        <v>20</v>
      </c>
      <c r="B613" s="33">
        <v>12</v>
      </c>
      <c r="C613" s="34">
        <v>7</v>
      </c>
      <c r="D613" s="34">
        <v>5</v>
      </c>
      <c r="E613" s="35">
        <v>55</v>
      </c>
      <c r="F613" s="33">
        <v>12</v>
      </c>
      <c r="G613" s="34">
        <v>8</v>
      </c>
      <c r="H613" s="34">
        <v>4</v>
      </c>
      <c r="I613" s="35">
        <v>90</v>
      </c>
      <c r="J613" s="33">
        <v>0</v>
      </c>
      <c r="K613" s="34">
        <v>0</v>
      </c>
      <c r="L613" s="34">
        <v>0</v>
      </c>
    </row>
    <row r="614" spans="1:12" s="97" customFormat="1" ht="15.75" customHeight="1">
      <c r="A614" s="32">
        <v>21</v>
      </c>
      <c r="B614" s="33">
        <v>11</v>
      </c>
      <c r="C614" s="34">
        <v>5</v>
      </c>
      <c r="D614" s="34">
        <v>6</v>
      </c>
      <c r="E614" s="35">
        <v>56</v>
      </c>
      <c r="F614" s="33">
        <v>8</v>
      </c>
      <c r="G614" s="34">
        <v>3</v>
      </c>
      <c r="H614" s="34">
        <v>5</v>
      </c>
      <c r="I614" s="35">
        <v>91</v>
      </c>
      <c r="J614" s="33">
        <v>1</v>
      </c>
      <c r="K614" s="34">
        <v>0</v>
      </c>
      <c r="L614" s="34">
        <v>1</v>
      </c>
    </row>
    <row r="615" spans="1:12" s="97" customFormat="1" ht="15.75" customHeight="1">
      <c r="A615" s="32">
        <v>22</v>
      </c>
      <c r="B615" s="33">
        <v>11</v>
      </c>
      <c r="C615" s="34">
        <v>6</v>
      </c>
      <c r="D615" s="34">
        <v>5</v>
      </c>
      <c r="E615" s="35">
        <v>57</v>
      </c>
      <c r="F615" s="33">
        <v>8</v>
      </c>
      <c r="G615" s="34">
        <v>5</v>
      </c>
      <c r="H615" s="34">
        <v>3</v>
      </c>
      <c r="I615" s="35">
        <v>92</v>
      </c>
      <c r="J615" s="33">
        <v>0</v>
      </c>
      <c r="K615" s="34">
        <v>0</v>
      </c>
      <c r="L615" s="34">
        <v>0</v>
      </c>
    </row>
    <row r="616" spans="1:12" s="97" customFormat="1" ht="15.75" customHeight="1">
      <c r="A616" s="32">
        <v>23</v>
      </c>
      <c r="B616" s="33">
        <v>7</v>
      </c>
      <c r="C616" s="34">
        <v>3</v>
      </c>
      <c r="D616" s="34">
        <v>4</v>
      </c>
      <c r="E616" s="35">
        <v>58</v>
      </c>
      <c r="F616" s="33">
        <v>8</v>
      </c>
      <c r="G616" s="34">
        <v>4</v>
      </c>
      <c r="H616" s="34">
        <v>4</v>
      </c>
      <c r="I616" s="35">
        <v>93</v>
      </c>
      <c r="J616" s="33">
        <v>2</v>
      </c>
      <c r="K616" s="34">
        <v>0</v>
      </c>
      <c r="L616" s="34">
        <v>2</v>
      </c>
    </row>
    <row r="617" spans="1:12" s="97" customFormat="1" ht="18" customHeight="1">
      <c r="A617" s="40">
        <v>24</v>
      </c>
      <c r="B617" s="44">
        <v>10</v>
      </c>
      <c r="C617" s="42">
        <v>6</v>
      </c>
      <c r="D617" s="42">
        <v>4</v>
      </c>
      <c r="E617" s="43">
        <v>59</v>
      </c>
      <c r="F617" s="44">
        <v>10</v>
      </c>
      <c r="G617" s="42">
        <v>5</v>
      </c>
      <c r="H617" s="42">
        <v>5</v>
      </c>
      <c r="I617" s="43">
        <v>94</v>
      </c>
      <c r="J617" s="44">
        <v>1</v>
      </c>
      <c r="K617" s="42">
        <v>0</v>
      </c>
      <c r="L617" s="42">
        <v>1</v>
      </c>
    </row>
    <row r="618" spans="1:12" s="31" customFormat="1" ht="25.5" customHeight="1">
      <c r="A618" s="23" t="s">
        <v>32</v>
      </c>
      <c r="B618" s="24">
        <v>58</v>
      </c>
      <c r="C618" s="24">
        <v>23</v>
      </c>
      <c r="D618" s="24">
        <v>35</v>
      </c>
      <c r="E618" s="25" t="s">
        <v>33</v>
      </c>
      <c r="F618" s="24">
        <v>52</v>
      </c>
      <c r="G618" s="24">
        <v>25</v>
      </c>
      <c r="H618" s="24">
        <v>27</v>
      </c>
      <c r="I618" s="64" t="s">
        <v>34</v>
      </c>
      <c r="J618" s="24">
        <v>4</v>
      </c>
      <c r="K618" s="24">
        <v>0</v>
      </c>
      <c r="L618" s="24">
        <v>4</v>
      </c>
    </row>
    <row r="619" spans="1:12" s="97" customFormat="1" ht="15.75" customHeight="1">
      <c r="A619" s="32">
        <v>25</v>
      </c>
      <c r="B619" s="33">
        <v>13</v>
      </c>
      <c r="C619" s="34">
        <v>5</v>
      </c>
      <c r="D619" s="34">
        <v>8</v>
      </c>
      <c r="E619" s="35">
        <v>60</v>
      </c>
      <c r="F619" s="33">
        <v>20</v>
      </c>
      <c r="G619" s="34">
        <v>8</v>
      </c>
      <c r="H619" s="34">
        <v>12</v>
      </c>
      <c r="I619" s="35">
        <v>95</v>
      </c>
      <c r="J619" s="33">
        <v>1</v>
      </c>
      <c r="K619" s="34">
        <v>0</v>
      </c>
      <c r="L619" s="34">
        <v>1</v>
      </c>
    </row>
    <row r="620" spans="1:12" s="97" customFormat="1" ht="15.75" customHeight="1">
      <c r="A620" s="32">
        <v>26</v>
      </c>
      <c r="B620" s="33">
        <v>7</v>
      </c>
      <c r="C620" s="34">
        <v>3</v>
      </c>
      <c r="D620" s="34">
        <v>4</v>
      </c>
      <c r="E620" s="35">
        <v>61</v>
      </c>
      <c r="F620" s="33">
        <v>6</v>
      </c>
      <c r="G620" s="34">
        <v>3</v>
      </c>
      <c r="H620" s="34">
        <v>3</v>
      </c>
      <c r="I620" s="35">
        <v>96</v>
      </c>
      <c r="J620" s="33">
        <v>2</v>
      </c>
      <c r="K620" s="34">
        <v>0</v>
      </c>
      <c r="L620" s="34">
        <v>2</v>
      </c>
    </row>
    <row r="621" spans="1:12" s="97" customFormat="1" ht="15.75" customHeight="1">
      <c r="A621" s="32">
        <v>27</v>
      </c>
      <c r="B621" s="33">
        <v>9</v>
      </c>
      <c r="C621" s="34">
        <v>4</v>
      </c>
      <c r="D621" s="34">
        <v>5</v>
      </c>
      <c r="E621" s="35">
        <v>62</v>
      </c>
      <c r="F621" s="33">
        <v>7</v>
      </c>
      <c r="G621" s="34">
        <v>5</v>
      </c>
      <c r="H621" s="34">
        <v>2</v>
      </c>
      <c r="I621" s="35">
        <v>97</v>
      </c>
      <c r="J621" s="33">
        <v>1</v>
      </c>
      <c r="K621" s="34">
        <v>0</v>
      </c>
      <c r="L621" s="34">
        <v>1</v>
      </c>
    </row>
    <row r="622" spans="1:12" s="97" customFormat="1" ht="15.75" customHeight="1">
      <c r="A622" s="32">
        <v>28</v>
      </c>
      <c r="B622" s="33">
        <v>14</v>
      </c>
      <c r="C622" s="34">
        <v>7</v>
      </c>
      <c r="D622" s="34">
        <v>7</v>
      </c>
      <c r="E622" s="35">
        <v>63</v>
      </c>
      <c r="F622" s="33">
        <v>10</v>
      </c>
      <c r="G622" s="34">
        <v>3</v>
      </c>
      <c r="H622" s="34">
        <v>7</v>
      </c>
      <c r="I622" s="35">
        <v>98</v>
      </c>
      <c r="J622" s="33">
        <v>0</v>
      </c>
      <c r="K622" s="34">
        <v>0</v>
      </c>
      <c r="L622" s="34">
        <v>0</v>
      </c>
    </row>
    <row r="623" spans="1:12" s="97" customFormat="1" ht="18" customHeight="1">
      <c r="A623" s="40">
        <v>29</v>
      </c>
      <c r="B623" s="44">
        <v>15</v>
      </c>
      <c r="C623" s="42">
        <v>4</v>
      </c>
      <c r="D623" s="42">
        <v>11</v>
      </c>
      <c r="E623" s="43">
        <v>64</v>
      </c>
      <c r="F623" s="44">
        <v>9</v>
      </c>
      <c r="G623" s="42">
        <v>6</v>
      </c>
      <c r="H623" s="42">
        <v>3</v>
      </c>
      <c r="I623" s="35">
        <v>99</v>
      </c>
      <c r="J623" s="33">
        <v>0</v>
      </c>
      <c r="K623" s="34">
        <v>0</v>
      </c>
      <c r="L623" s="34">
        <v>0</v>
      </c>
    </row>
    <row r="624" spans="1:12" s="31" customFormat="1" ht="25.5" customHeight="1">
      <c r="A624" s="23" t="s">
        <v>35</v>
      </c>
      <c r="B624" s="24">
        <v>72</v>
      </c>
      <c r="C624" s="24">
        <v>41</v>
      </c>
      <c r="D624" s="24">
        <v>31</v>
      </c>
      <c r="E624" s="25" t="s">
        <v>36</v>
      </c>
      <c r="F624" s="24">
        <v>60</v>
      </c>
      <c r="G624" s="24">
        <v>27</v>
      </c>
      <c r="H624" s="24">
        <v>33</v>
      </c>
      <c r="I624" s="68">
        <v>100</v>
      </c>
      <c r="J624" s="69">
        <v>0</v>
      </c>
      <c r="K624" s="70">
        <v>0</v>
      </c>
      <c r="L624" s="70">
        <v>0</v>
      </c>
    </row>
    <row r="625" spans="1:13" s="97" customFormat="1" ht="15.75" customHeight="1">
      <c r="A625" s="32">
        <v>30</v>
      </c>
      <c r="B625" s="33">
        <v>10</v>
      </c>
      <c r="C625" s="34">
        <v>7</v>
      </c>
      <c r="D625" s="34">
        <v>3</v>
      </c>
      <c r="E625" s="35">
        <v>65</v>
      </c>
      <c r="F625" s="33">
        <v>11</v>
      </c>
      <c r="G625" s="34">
        <v>7</v>
      </c>
      <c r="H625" s="34">
        <v>4</v>
      </c>
      <c r="I625" s="35">
        <v>101</v>
      </c>
      <c r="J625" s="33">
        <v>0</v>
      </c>
      <c r="K625" s="34">
        <v>0</v>
      </c>
      <c r="L625" s="34">
        <v>0</v>
      </c>
    </row>
    <row r="626" spans="1:13" s="97" customFormat="1" ht="15.75" customHeight="1">
      <c r="A626" s="32">
        <v>31</v>
      </c>
      <c r="B626" s="33">
        <v>11</v>
      </c>
      <c r="C626" s="34">
        <v>6</v>
      </c>
      <c r="D626" s="34">
        <v>5</v>
      </c>
      <c r="E626" s="35">
        <v>66</v>
      </c>
      <c r="F626" s="33">
        <v>11</v>
      </c>
      <c r="G626" s="34">
        <v>6</v>
      </c>
      <c r="H626" s="34">
        <v>5</v>
      </c>
      <c r="I626" s="35">
        <v>102</v>
      </c>
      <c r="J626" s="33">
        <v>0</v>
      </c>
      <c r="K626" s="34">
        <v>0</v>
      </c>
      <c r="L626" s="34">
        <v>0</v>
      </c>
    </row>
    <row r="627" spans="1:13" s="97" customFormat="1" ht="15.75" customHeight="1">
      <c r="A627" s="32">
        <v>32</v>
      </c>
      <c r="B627" s="33">
        <v>12</v>
      </c>
      <c r="C627" s="34">
        <v>9</v>
      </c>
      <c r="D627" s="34">
        <v>3</v>
      </c>
      <c r="E627" s="35">
        <v>67</v>
      </c>
      <c r="F627" s="33">
        <v>19</v>
      </c>
      <c r="G627" s="34">
        <v>5</v>
      </c>
      <c r="H627" s="34">
        <v>14</v>
      </c>
      <c r="I627" s="35">
        <v>103</v>
      </c>
      <c r="J627" s="33">
        <v>0</v>
      </c>
      <c r="K627" s="34">
        <v>0</v>
      </c>
      <c r="L627" s="34">
        <v>0</v>
      </c>
    </row>
    <row r="628" spans="1:13" s="97" customFormat="1" ht="15.75" customHeight="1">
      <c r="A628" s="32">
        <v>33</v>
      </c>
      <c r="B628" s="33">
        <v>20</v>
      </c>
      <c r="C628" s="34">
        <v>8</v>
      </c>
      <c r="D628" s="34">
        <v>12</v>
      </c>
      <c r="E628" s="35">
        <v>68</v>
      </c>
      <c r="F628" s="33">
        <v>11</v>
      </c>
      <c r="G628" s="34">
        <v>5</v>
      </c>
      <c r="H628" s="34">
        <v>6</v>
      </c>
      <c r="I628" s="72" t="s">
        <v>37</v>
      </c>
      <c r="J628" s="44">
        <v>0</v>
      </c>
      <c r="K628" s="42">
        <v>0</v>
      </c>
      <c r="L628" s="42">
        <v>0</v>
      </c>
    </row>
    <row r="629" spans="1:13" s="97" customFormat="1" ht="21" customHeight="1" thickBot="1">
      <c r="A629" s="74">
        <v>34</v>
      </c>
      <c r="B629" s="33">
        <v>19</v>
      </c>
      <c r="C629" s="34">
        <v>11</v>
      </c>
      <c r="D629" s="34">
        <v>8</v>
      </c>
      <c r="E629" s="35">
        <v>69</v>
      </c>
      <c r="F629" s="33">
        <v>8</v>
      </c>
      <c r="G629" s="34">
        <v>4</v>
      </c>
      <c r="H629" s="34">
        <v>4</v>
      </c>
      <c r="I629" s="75" t="s">
        <v>8</v>
      </c>
      <c r="J629" s="69">
        <v>1016</v>
      </c>
      <c r="K629" s="69">
        <v>492</v>
      </c>
      <c r="L629" s="69">
        <v>524</v>
      </c>
    </row>
    <row r="630" spans="1:13" s="106" customFormat="1" ht="24" customHeight="1" thickTop="1" thickBot="1">
      <c r="A630" s="81" t="s">
        <v>38</v>
      </c>
      <c r="B630" s="82">
        <v>184</v>
      </c>
      <c r="C630" s="83">
        <v>90</v>
      </c>
      <c r="D630" s="83">
        <v>94</v>
      </c>
      <c r="E630" s="84" t="s">
        <v>39</v>
      </c>
      <c r="F630" s="83">
        <v>638</v>
      </c>
      <c r="G630" s="83">
        <v>317</v>
      </c>
      <c r="H630" s="83">
        <v>321</v>
      </c>
      <c r="I630" s="85" t="s">
        <v>40</v>
      </c>
      <c r="J630" s="83">
        <v>194</v>
      </c>
      <c r="K630" s="83">
        <v>85</v>
      </c>
      <c r="L630" s="83">
        <v>109</v>
      </c>
    </row>
    <row r="631" spans="1:13" s="13" customFormat="1" ht="24" customHeight="1" thickBot="1">
      <c r="A631" s="1"/>
      <c r="B631" s="2" t="s">
        <v>221</v>
      </c>
      <c r="C631" s="3"/>
      <c r="D631" s="4"/>
      <c r="E631" s="5"/>
      <c r="F631" s="6"/>
      <c r="G631" s="96" t="s">
        <v>238</v>
      </c>
      <c r="H631" s="6"/>
      <c r="I631" s="5"/>
      <c r="J631" s="6"/>
      <c r="K631" s="107" t="s">
        <v>202</v>
      </c>
      <c r="L631" s="9"/>
      <c r="M631" s="97" t="s">
        <v>354</v>
      </c>
    </row>
    <row r="632" spans="1:13" s="22" customFormat="1" ht="21" customHeight="1">
      <c r="A632" s="14" t="s">
        <v>4</v>
      </c>
      <c r="B632" s="15" t="s">
        <v>5</v>
      </c>
      <c r="C632" s="15" t="s">
        <v>6</v>
      </c>
      <c r="D632" s="16" t="s">
        <v>7</v>
      </c>
      <c r="E632" s="14" t="s">
        <v>4</v>
      </c>
      <c r="F632" s="15" t="s">
        <v>5</v>
      </c>
      <c r="G632" s="15" t="s">
        <v>6</v>
      </c>
      <c r="H632" s="16" t="s">
        <v>7</v>
      </c>
      <c r="I632" s="14" t="s">
        <v>4</v>
      </c>
      <c r="J632" s="15" t="s">
        <v>5</v>
      </c>
      <c r="K632" s="15" t="s">
        <v>6</v>
      </c>
      <c r="L632" s="17" t="s">
        <v>7</v>
      </c>
    </row>
    <row r="633" spans="1:13" s="31" customFormat="1" ht="25.5" customHeight="1">
      <c r="A633" s="23" t="s">
        <v>9</v>
      </c>
      <c r="B633" s="24">
        <v>54</v>
      </c>
      <c r="C633" s="24">
        <v>27</v>
      </c>
      <c r="D633" s="24">
        <v>27</v>
      </c>
      <c r="E633" s="25" t="s">
        <v>10</v>
      </c>
      <c r="F633" s="24">
        <v>73</v>
      </c>
      <c r="G633" s="24">
        <v>44</v>
      </c>
      <c r="H633" s="24">
        <v>29</v>
      </c>
      <c r="I633" s="25" t="s">
        <v>11</v>
      </c>
      <c r="J633" s="24">
        <v>61</v>
      </c>
      <c r="K633" s="24">
        <v>27</v>
      </c>
      <c r="L633" s="24">
        <v>34</v>
      </c>
    </row>
    <row r="634" spans="1:13" s="97" customFormat="1" ht="15.75" customHeight="1">
      <c r="A634" s="32">
        <v>0</v>
      </c>
      <c r="B634" s="33">
        <v>12</v>
      </c>
      <c r="C634" s="34">
        <v>6</v>
      </c>
      <c r="D634" s="34">
        <v>6</v>
      </c>
      <c r="E634" s="35">
        <v>35</v>
      </c>
      <c r="F634" s="33">
        <v>17</v>
      </c>
      <c r="G634" s="34">
        <v>9</v>
      </c>
      <c r="H634" s="34">
        <v>8</v>
      </c>
      <c r="I634" s="35">
        <v>70</v>
      </c>
      <c r="J634" s="33">
        <v>17</v>
      </c>
      <c r="K634" s="34">
        <v>10</v>
      </c>
      <c r="L634" s="34">
        <v>7</v>
      </c>
    </row>
    <row r="635" spans="1:13" s="97" customFormat="1" ht="15.75" customHeight="1">
      <c r="A635" s="32">
        <v>1</v>
      </c>
      <c r="B635" s="33">
        <v>7</v>
      </c>
      <c r="C635" s="34">
        <v>2</v>
      </c>
      <c r="D635" s="34">
        <v>5</v>
      </c>
      <c r="E635" s="35">
        <v>36</v>
      </c>
      <c r="F635" s="33">
        <v>17</v>
      </c>
      <c r="G635" s="34">
        <v>9</v>
      </c>
      <c r="H635" s="34">
        <v>8</v>
      </c>
      <c r="I635" s="35">
        <v>71</v>
      </c>
      <c r="J635" s="33">
        <v>12</v>
      </c>
      <c r="K635" s="34">
        <v>6</v>
      </c>
      <c r="L635" s="34">
        <v>6</v>
      </c>
    </row>
    <row r="636" spans="1:13" s="97" customFormat="1" ht="15.75" customHeight="1">
      <c r="A636" s="32">
        <v>2</v>
      </c>
      <c r="B636" s="33">
        <v>11</v>
      </c>
      <c r="C636" s="34">
        <v>5</v>
      </c>
      <c r="D636" s="34">
        <v>6</v>
      </c>
      <c r="E636" s="35">
        <v>37</v>
      </c>
      <c r="F636" s="33">
        <v>10</v>
      </c>
      <c r="G636" s="34">
        <v>6</v>
      </c>
      <c r="H636" s="34">
        <v>4</v>
      </c>
      <c r="I636" s="35">
        <v>72</v>
      </c>
      <c r="J636" s="33">
        <v>10</v>
      </c>
      <c r="K636" s="34">
        <v>4</v>
      </c>
      <c r="L636" s="34">
        <v>6</v>
      </c>
    </row>
    <row r="637" spans="1:13" s="97" customFormat="1" ht="15.75" customHeight="1">
      <c r="A637" s="32">
        <v>3</v>
      </c>
      <c r="B637" s="33">
        <v>13</v>
      </c>
      <c r="C637" s="34">
        <v>8</v>
      </c>
      <c r="D637" s="34">
        <v>5</v>
      </c>
      <c r="E637" s="35">
        <v>38</v>
      </c>
      <c r="F637" s="33">
        <v>14</v>
      </c>
      <c r="G637" s="34">
        <v>12</v>
      </c>
      <c r="H637" s="34">
        <v>2</v>
      </c>
      <c r="I637" s="35">
        <v>73</v>
      </c>
      <c r="J637" s="33">
        <v>8</v>
      </c>
      <c r="K637" s="34">
        <v>3</v>
      </c>
      <c r="L637" s="34">
        <v>5</v>
      </c>
    </row>
    <row r="638" spans="1:13" s="97" customFormat="1" ht="18" customHeight="1">
      <c r="A638" s="40">
        <v>4</v>
      </c>
      <c r="B638" s="41">
        <v>11</v>
      </c>
      <c r="C638" s="42">
        <v>6</v>
      </c>
      <c r="D638" s="42">
        <v>5</v>
      </c>
      <c r="E638" s="43">
        <v>39</v>
      </c>
      <c r="F638" s="44">
        <v>15</v>
      </c>
      <c r="G638" s="42">
        <v>8</v>
      </c>
      <c r="H638" s="42">
        <v>7</v>
      </c>
      <c r="I638" s="43">
        <v>74</v>
      </c>
      <c r="J638" s="44">
        <v>14</v>
      </c>
      <c r="K638" s="42">
        <v>4</v>
      </c>
      <c r="L638" s="42">
        <v>10</v>
      </c>
    </row>
    <row r="639" spans="1:13" s="31" customFormat="1" ht="25.5" customHeight="1">
      <c r="A639" s="23" t="s">
        <v>13</v>
      </c>
      <c r="B639" s="24">
        <v>66</v>
      </c>
      <c r="C639" s="24">
        <v>40</v>
      </c>
      <c r="D639" s="24">
        <v>26</v>
      </c>
      <c r="E639" s="25" t="s">
        <v>14</v>
      </c>
      <c r="F639" s="24">
        <v>92</v>
      </c>
      <c r="G639" s="24">
        <v>52</v>
      </c>
      <c r="H639" s="24">
        <v>40</v>
      </c>
      <c r="I639" s="25" t="s">
        <v>15</v>
      </c>
      <c r="J639" s="24">
        <v>54</v>
      </c>
      <c r="K639" s="24">
        <v>25</v>
      </c>
      <c r="L639" s="24">
        <v>29</v>
      </c>
    </row>
    <row r="640" spans="1:13" s="97" customFormat="1" ht="15.75" customHeight="1">
      <c r="A640" s="32">
        <v>5</v>
      </c>
      <c r="B640" s="33">
        <v>15</v>
      </c>
      <c r="C640" s="34">
        <v>11</v>
      </c>
      <c r="D640" s="34">
        <v>4</v>
      </c>
      <c r="E640" s="35">
        <v>40</v>
      </c>
      <c r="F640" s="33">
        <v>17</v>
      </c>
      <c r="G640" s="34">
        <v>9</v>
      </c>
      <c r="H640" s="34">
        <v>8</v>
      </c>
      <c r="I640" s="35">
        <v>75</v>
      </c>
      <c r="J640" s="33">
        <v>11</v>
      </c>
      <c r="K640" s="34">
        <v>2</v>
      </c>
      <c r="L640" s="34">
        <v>9</v>
      </c>
    </row>
    <row r="641" spans="1:12" s="97" customFormat="1" ht="15.75" customHeight="1">
      <c r="A641" s="32">
        <v>6</v>
      </c>
      <c r="B641" s="33">
        <v>9</v>
      </c>
      <c r="C641" s="34">
        <v>5</v>
      </c>
      <c r="D641" s="34">
        <v>4</v>
      </c>
      <c r="E641" s="35">
        <v>41</v>
      </c>
      <c r="F641" s="33">
        <v>15</v>
      </c>
      <c r="G641" s="34">
        <v>10</v>
      </c>
      <c r="H641" s="34">
        <v>5</v>
      </c>
      <c r="I641" s="35">
        <v>76</v>
      </c>
      <c r="J641" s="33">
        <v>14</v>
      </c>
      <c r="K641" s="34">
        <v>8</v>
      </c>
      <c r="L641" s="34">
        <v>6</v>
      </c>
    </row>
    <row r="642" spans="1:12" s="97" customFormat="1" ht="15.75" customHeight="1">
      <c r="A642" s="32">
        <v>7</v>
      </c>
      <c r="B642" s="33">
        <v>16</v>
      </c>
      <c r="C642" s="34">
        <v>9</v>
      </c>
      <c r="D642" s="34">
        <v>7</v>
      </c>
      <c r="E642" s="35">
        <v>42</v>
      </c>
      <c r="F642" s="33">
        <v>19</v>
      </c>
      <c r="G642" s="34">
        <v>10</v>
      </c>
      <c r="H642" s="34">
        <v>9</v>
      </c>
      <c r="I642" s="35">
        <v>77</v>
      </c>
      <c r="J642" s="33">
        <v>11</v>
      </c>
      <c r="K642" s="34">
        <v>7</v>
      </c>
      <c r="L642" s="34">
        <v>4</v>
      </c>
    </row>
    <row r="643" spans="1:12" s="97" customFormat="1" ht="15.75" customHeight="1">
      <c r="A643" s="32">
        <v>8</v>
      </c>
      <c r="B643" s="33">
        <v>10</v>
      </c>
      <c r="C643" s="34">
        <v>5</v>
      </c>
      <c r="D643" s="34">
        <v>5</v>
      </c>
      <c r="E643" s="35">
        <v>43</v>
      </c>
      <c r="F643" s="33">
        <v>14</v>
      </c>
      <c r="G643" s="34">
        <v>6</v>
      </c>
      <c r="H643" s="34">
        <v>8</v>
      </c>
      <c r="I643" s="35">
        <v>78</v>
      </c>
      <c r="J643" s="33">
        <v>11</v>
      </c>
      <c r="K643" s="34">
        <v>4</v>
      </c>
      <c r="L643" s="34">
        <v>7</v>
      </c>
    </row>
    <row r="644" spans="1:12" s="97" customFormat="1" ht="18" customHeight="1">
      <c r="A644" s="40">
        <v>9</v>
      </c>
      <c r="B644" s="44">
        <v>16</v>
      </c>
      <c r="C644" s="42">
        <v>10</v>
      </c>
      <c r="D644" s="42">
        <v>6</v>
      </c>
      <c r="E644" s="43">
        <v>44</v>
      </c>
      <c r="F644" s="44">
        <v>27</v>
      </c>
      <c r="G644" s="42">
        <v>17</v>
      </c>
      <c r="H644" s="42">
        <v>10</v>
      </c>
      <c r="I644" s="43">
        <v>79</v>
      </c>
      <c r="J644" s="44">
        <v>7</v>
      </c>
      <c r="K644" s="42">
        <v>4</v>
      </c>
      <c r="L644" s="42">
        <v>3</v>
      </c>
    </row>
    <row r="645" spans="1:12" s="31" customFormat="1" ht="25.5" customHeight="1">
      <c r="A645" s="23" t="s">
        <v>23</v>
      </c>
      <c r="B645" s="24">
        <v>67</v>
      </c>
      <c r="C645" s="24">
        <v>35</v>
      </c>
      <c r="D645" s="24">
        <v>32</v>
      </c>
      <c r="E645" s="25" t="s">
        <v>24</v>
      </c>
      <c r="F645" s="24">
        <v>95</v>
      </c>
      <c r="G645" s="24">
        <v>45</v>
      </c>
      <c r="H645" s="24">
        <v>50</v>
      </c>
      <c r="I645" s="25" t="s">
        <v>25</v>
      </c>
      <c r="J645" s="24">
        <v>41</v>
      </c>
      <c r="K645" s="24">
        <v>23</v>
      </c>
      <c r="L645" s="24">
        <v>18</v>
      </c>
    </row>
    <row r="646" spans="1:12" s="97" customFormat="1" ht="15.75" customHeight="1">
      <c r="A646" s="32">
        <v>10</v>
      </c>
      <c r="B646" s="33">
        <v>15</v>
      </c>
      <c r="C646" s="34">
        <v>8</v>
      </c>
      <c r="D646" s="34">
        <v>7</v>
      </c>
      <c r="E646" s="35">
        <v>45</v>
      </c>
      <c r="F646" s="33">
        <v>19</v>
      </c>
      <c r="G646" s="34">
        <v>8</v>
      </c>
      <c r="H646" s="34">
        <v>11</v>
      </c>
      <c r="I646" s="35">
        <v>80</v>
      </c>
      <c r="J646" s="33">
        <v>13</v>
      </c>
      <c r="K646" s="34">
        <v>6</v>
      </c>
      <c r="L646" s="34">
        <v>7</v>
      </c>
    </row>
    <row r="647" spans="1:12" s="97" customFormat="1" ht="15.75" customHeight="1">
      <c r="A647" s="32">
        <v>11</v>
      </c>
      <c r="B647" s="33">
        <v>8</v>
      </c>
      <c r="C647" s="34">
        <v>5</v>
      </c>
      <c r="D647" s="34">
        <v>3</v>
      </c>
      <c r="E647" s="35">
        <v>46</v>
      </c>
      <c r="F647" s="33">
        <v>27</v>
      </c>
      <c r="G647" s="34">
        <v>10</v>
      </c>
      <c r="H647" s="34">
        <v>17</v>
      </c>
      <c r="I647" s="35">
        <v>81</v>
      </c>
      <c r="J647" s="33">
        <v>5</v>
      </c>
      <c r="K647" s="34">
        <v>2</v>
      </c>
      <c r="L647" s="34">
        <v>3</v>
      </c>
    </row>
    <row r="648" spans="1:12" s="97" customFormat="1" ht="15.75" customHeight="1">
      <c r="A648" s="32">
        <v>12</v>
      </c>
      <c r="B648" s="33">
        <v>15</v>
      </c>
      <c r="C648" s="34">
        <v>10</v>
      </c>
      <c r="D648" s="34">
        <v>5</v>
      </c>
      <c r="E648" s="35">
        <v>47</v>
      </c>
      <c r="F648" s="33">
        <v>21</v>
      </c>
      <c r="G648" s="34">
        <v>14</v>
      </c>
      <c r="H648" s="34">
        <v>7</v>
      </c>
      <c r="I648" s="35">
        <v>82</v>
      </c>
      <c r="J648" s="33">
        <v>11</v>
      </c>
      <c r="K648" s="34">
        <v>9</v>
      </c>
      <c r="L648" s="34">
        <v>2</v>
      </c>
    </row>
    <row r="649" spans="1:12" s="97" customFormat="1" ht="15.75" customHeight="1">
      <c r="A649" s="32">
        <v>13</v>
      </c>
      <c r="B649" s="33">
        <v>15</v>
      </c>
      <c r="C649" s="34">
        <v>7</v>
      </c>
      <c r="D649" s="34">
        <v>8</v>
      </c>
      <c r="E649" s="35">
        <v>48</v>
      </c>
      <c r="F649" s="33">
        <v>17</v>
      </c>
      <c r="G649" s="34">
        <v>9</v>
      </c>
      <c r="H649" s="34">
        <v>8</v>
      </c>
      <c r="I649" s="35">
        <v>83</v>
      </c>
      <c r="J649" s="33">
        <v>7</v>
      </c>
      <c r="K649" s="34">
        <v>3</v>
      </c>
      <c r="L649" s="34">
        <v>4</v>
      </c>
    </row>
    <row r="650" spans="1:12" s="97" customFormat="1" ht="18" customHeight="1">
      <c r="A650" s="40">
        <v>14</v>
      </c>
      <c r="B650" s="44">
        <v>14</v>
      </c>
      <c r="C650" s="42">
        <v>5</v>
      </c>
      <c r="D650" s="42">
        <v>9</v>
      </c>
      <c r="E650" s="43">
        <v>49</v>
      </c>
      <c r="F650" s="44">
        <v>11</v>
      </c>
      <c r="G650" s="42">
        <v>4</v>
      </c>
      <c r="H650" s="42">
        <v>7</v>
      </c>
      <c r="I650" s="43">
        <v>84</v>
      </c>
      <c r="J650" s="44">
        <v>5</v>
      </c>
      <c r="K650" s="42">
        <v>3</v>
      </c>
      <c r="L650" s="42">
        <v>2</v>
      </c>
    </row>
    <row r="651" spans="1:12" s="31" customFormat="1" ht="25.5" customHeight="1">
      <c r="A651" s="23" t="s">
        <v>26</v>
      </c>
      <c r="B651" s="24">
        <v>65</v>
      </c>
      <c r="C651" s="24">
        <v>35</v>
      </c>
      <c r="D651" s="24">
        <v>30</v>
      </c>
      <c r="E651" s="25" t="s">
        <v>27</v>
      </c>
      <c r="F651" s="24">
        <v>94</v>
      </c>
      <c r="G651" s="24">
        <v>46</v>
      </c>
      <c r="H651" s="24">
        <v>48</v>
      </c>
      <c r="I651" s="25" t="s">
        <v>28</v>
      </c>
      <c r="J651" s="24">
        <v>17</v>
      </c>
      <c r="K651" s="24">
        <v>5</v>
      </c>
      <c r="L651" s="24">
        <v>12</v>
      </c>
    </row>
    <row r="652" spans="1:12" s="97" customFormat="1" ht="15.75" customHeight="1">
      <c r="A652" s="32">
        <v>15</v>
      </c>
      <c r="B652" s="33">
        <v>11</v>
      </c>
      <c r="C652" s="34">
        <v>7</v>
      </c>
      <c r="D652" s="34">
        <v>4</v>
      </c>
      <c r="E652" s="35">
        <v>50</v>
      </c>
      <c r="F652" s="33">
        <v>19</v>
      </c>
      <c r="G652" s="34">
        <v>5</v>
      </c>
      <c r="H652" s="34">
        <v>14</v>
      </c>
      <c r="I652" s="35">
        <v>85</v>
      </c>
      <c r="J652" s="33">
        <v>2</v>
      </c>
      <c r="K652" s="34">
        <v>0</v>
      </c>
      <c r="L652" s="34">
        <v>2</v>
      </c>
    </row>
    <row r="653" spans="1:12" s="97" customFormat="1" ht="15.75" customHeight="1">
      <c r="A653" s="32">
        <v>16</v>
      </c>
      <c r="B653" s="33">
        <v>12</v>
      </c>
      <c r="C653" s="34">
        <v>6</v>
      </c>
      <c r="D653" s="34">
        <v>6</v>
      </c>
      <c r="E653" s="35">
        <v>51</v>
      </c>
      <c r="F653" s="33">
        <v>13</v>
      </c>
      <c r="G653" s="34">
        <v>6</v>
      </c>
      <c r="H653" s="34">
        <v>7</v>
      </c>
      <c r="I653" s="35">
        <v>86</v>
      </c>
      <c r="J653" s="33">
        <v>7</v>
      </c>
      <c r="K653" s="34">
        <v>1</v>
      </c>
      <c r="L653" s="34">
        <v>6</v>
      </c>
    </row>
    <row r="654" spans="1:12" s="97" customFormat="1" ht="15.75" customHeight="1">
      <c r="A654" s="32">
        <v>17</v>
      </c>
      <c r="B654" s="33">
        <v>13</v>
      </c>
      <c r="C654" s="34">
        <v>8</v>
      </c>
      <c r="D654" s="34">
        <v>5</v>
      </c>
      <c r="E654" s="35">
        <v>52</v>
      </c>
      <c r="F654" s="33">
        <v>25</v>
      </c>
      <c r="G654" s="34">
        <v>18</v>
      </c>
      <c r="H654" s="34">
        <v>7</v>
      </c>
      <c r="I654" s="35">
        <v>87</v>
      </c>
      <c r="J654" s="33">
        <v>3</v>
      </c>
      <c r="K654" s="34">
        <v>2</v>
      </c>
      <c r="L654" s="34">
        <v>1</v>
      </c>
    </row>
    <row r="655" spans="1:12" s="97" customFormat="1" ht="15.75" customHeight="1">
      <c r="A655" s="32">
        <v>18</v>
      </c>
      <c r="B655" s="33">
        <v>16</v>
      </c>
      <c r="C655" s="34">
        <v>11</v>
      </c>
      <c r="D655" s="34">
        <v>5</v>
      </c>
      <c r="E655" s="35">
        <v>53</v>
      </c>
      <c r="F655" s="33">
        <v>17</v>
      </c>
      <c r="G655" s="34">
        <v>7</v>
      </c>
      <c r="H655" s="34">
        <v>10</v>
      </c>
      <c r="I655" s="35">
        <v>88</v>
      </c>
      <c r="J655" s="33">
        <v>3</v>
      </c>
      <c r="K655" s="34">
        <v>0</v>
      </c>
      <c r="L655" s="34">
        <v>3</v>
      </c>
    </row>
    <row r="656" spans="1:12" s="97" customFormat="1" ht="18" customHeight="1">
      <c r="A656" s="40">
        <v>19</v>
      </c>
      <c r="B656" s="44">
        <v>13</v>
      </c>
      <c r="C656" s="42">
        <v>3</v>
      </c>
      <c r="D656" s="42">
        <v>10</v>
      </c>
      <c r="E656" s="43">
        <v>54</v>
      </c>
      <c r="F656" s="44">
        <v>20</v>
      </c>
      <c r="G656" s="42">
        <v>10</v>
      </c>
      <c r="H656" s="42">
        <v>10</v>
      </c>
      <c r="I656" s="43">
        <v>89</v>
      </c>
      <c r="J656" s="44">
        <v>2</v>
      </c>
      <c r="K656" s="42">
        <v>2</v>
      </c>
      <c r="L656" s="42">
        <v>0</v>
      </c>
    </row>
    <row r="657" spans="1:12" s="31" customFormat="1" ht="25.5" customHeight="1">
      <c r="A657" s="23" t="s">
        <v>29</v>
      </c>
      <c r="B657" s="24">
        <v>50</v>
      </c>
      <c r="C657" s="24">
        <v>29</v>
      </c>
      <c r="D657" s="24">
        <v>21</v>
      </c>
      <c r="E657" s="25" t="s">
        <v>30</v>
      </c>
      <c r="F657" s="24">
        <v>61</v>
      </c>
      <c r="G657" s="24">
        <v>39</v>
      </c>
      <c r="H657" s="24">
        <v>22</v>
      </c>
      <c r="I657" s="25" t="s">
        <v>31</v>
      </c>
      <c r="J657" s="24">
        <v>10</v>
      </c>
      <c r="K657" s="24">
        <v>1</v>
      </c>
      <c r="L657" s="24">
        <v>9</v>
      </c>
    </row>
    <row r="658" spans="1:12" s="97" customFormat="1" ht="15.75" customHeight="1">
      <c r="A658" s="32">
        <v>20</v>
      </c>
      <c r="B658" s="33">
        <v>9</v>
      </c>
      <c r="C658" s="34">
        <v>5</v>
      </c>
      <c r="D658" s="34">
        <v>4</v>
      </c>
      <c r="E658" s="35">
        <v>55</v>
      </c>
      <c r="F658" s="33">
        <v>9</v>
      </c>
      <c r="G658" s="34">
        <v>9</v>
      </c>
      <c r="H658" s="34">
        <v>0</v>
      </c>
      <c r="I658" s="35">
        <v>90</v>
      </c>
      <c r="J658" s="33">
        <v>1</v>
      </c>
      <c r="K658" s="34">
        <v>0</v>
      </c>
      <c r="L658" s="34">
        <v>1</v>
      </c>
    </row>
    <row r="659" spans="1:12" s="97" customFormat="1" ht="15.75" customHeight="1">
      <c r="A659" s="32">
        <v>21</v>
      </c>
      <c r="B659" s="33">
        <v>10</v>
      </c>
      <c r="C659" s="34">
        <v>4</v>
      </c>
      <c r="D659" s="34">
        <v>6</v>
      </c>
      <c r="E659" s="35">
        <v>56</v>
      </c>
      <c r="F659" s="33">
        <v>16</v>
      </c>
      <c r="G659" s="34">
        <v>6</v>
      </c>
      <c r="H659" s="34">
        <v>10</v>
      </c>
      <c r="I659" s="35">
        <v>91</v>
      </c>
      <c r="J659" s="33">
        <v>3</v>
      </c>
      <c r="K659" s="34">
        <v>0</v>
      </c>
      <c r="L659" s="34">
        <v>3</v>
      </c>
    </row>
    <row r="660" spans="1:12" s="97" customFormat="1" ht="15.75" customHeight="1">
      <c r="A660" s="32">
        <v>22</v>
      </c>
      <c r="B660" s="33">
        <v>14</v>
      </c>
      <c r="C660" s="34">
        <v>14</v>
      </c>
      <c r="D660" s="34">
        <v>0</v>
      </c>
      <c r="E660" s="35">
        <v>57</v>
      </c>
      <c r="F660" s="33">
        <v>13</v>
      </c>
      <c r="G660" s="34">
        <v>9</v>
      </c>
      <c r="H660" s="34">
        <v>4</v>
      </c>
      <c r="I660" s="35">
        <v>92</v>
      </c>
      <c r="J660" s="33">
        <v>2</v>
      </c>
      <c r="K660" s="34">
        <v>0</v>
      </c>
      <c r="L660" s="34">
        <v>2</v>
      </c>
    </row>
    <row r="661" spans="1:12" s="97" customFormat="1" ht="15.75" customHeight="1">
      <c r="A661" s="32">
        <v>23</v>
      </c>
      <c r="B661" s="33">
        <v>12</v>
      </c>
      <c r="C661" s="34">
        <v>4</v>
      </c>
      <c r="D661" s="34">
        <v>8</v>
      </c>
      <c r="E661" s="35">
        <v>58</v>
      </c>
      <c r="F661" s="33">
        <v>11</v>
      </c>
      <c r="G661" s="34">
        <v>8</v>
      </c>
      <c r="H661" s="34">
        <v>3</v>
      </c>
      <c r="I661" s="35">
        <v>93</v>
      </c>
      <c r="J661" s="33">
        <v>0</v>
      </c>
      <c r="K661" s="34">
        <v>0</v>
      </c>
      <c r="L661" s="34">
        <v>0</v>
      </c>
    </row>
    <row r="662" spans="1:12" s="97" customFormat="1" ht="18" customHeight="1">
      <c r="A662" s="40">
        <v>24</v>
      </c>
      <c r="B662" s="44">
        <v>5</v>
      </c>
      <c r="C662" s="42">
        <v>2</v>
      </c>
      <c r="D662" s="42">
        <v>3</v>
      </c>
      <c r="E662" s="43">
        <v>59</v>
      </c>
      <c r="F662" s="44">
        <v>12</v>
      </c>
      <c r="G662" s="42">
        <v>7</v>
      </c>
      <c r="H662" s="42">
        <v>5</v>
      </c>
      <c r="I662" s="43">
        <v>94</v>
      </c>
      <c r="J662" s="44">
        <v>4</v>
      </c>
      <c r="K662" s="42">
        <v>1</v>
      </c>
      <c r="L662" s="42">
        <v>3</v>
      </c>
    </row>
    <row r="663" spans="1:12" s="31" customFormat="1" ht="25.5" customHeight="1">
      <c r="A663" s="23" t="s">
        <v>32</v>
      </c>
      <c r="B663" s="24">
        <v>47</v>
      </c>
      <c r="C663" s="24">
        <v>14</v>
      </c>
      <c r="D663" s="24">
        <v>33</v>
      </c>
      <c r="E663" s="25" t="s">
        <v>33</v>
      </c>
      <c r="F663" s="24">
        <v>55</v>
      </c>
      <c r="G663" s="24">
        <v>27</v>
      </c>
      <c r="H663" s="24">
        <v>28</v>
      </c>
      <c r="I663" s="64" t="s">
        <v>34</v>
      </c>
      <c r="J663" s="24">
        <v>3</v>
      </c>
      <c r="K663" s="24">
        <v>0</v>
      </c>
      <c r="L663" s="24">
        <v>3</v>
      </c>
    </row>
    <row r="664" spans="1:12" s="97" customFormat="1" ht="15.75" customHeight="1">
      <c r="A664" s="32">
        <v>25</v>
      </c>
      <c r="B664" s="33">
        <v>7</v>
      </c>
      <c r="C664" s="34">
        <v>1</v>
      </c>
      <c r="D664" s="34">
        <v>6</v>
      </c>
      <c r="E664" s="35">
        <v>60</v>
      </c>
      <c r="F664" s="33">
        <v>8</v>
      </c>
      <c r="G664" s="34">
        <v>3</v>
      </c>
      <c r="H664" s="34">
        <v>5</v>
      </c>
      <c r="I664" s="35">
        <v>95</v>
      </c>
      <c r="J664" s="33">
        <v>1</v>
      </c>
      <c r="K664" s="34">
        <v>0</v>
      </c>
      <c r="L664" s="34">
        <v>1</v>
      </c>
    </row>
    <row r="665" spans="1:12" s="97" customFormat="1" ht="15.75" customHeight="1">
      <c r="A665" s="32">
        <v>26</v>
      </c>
      <c r="B665" s="33">
        <v>6</v>
      </c>
      <c r="C665" s="34">
        <v>2</v>
      </c>
      <c r="D665" s="34">
        <v>4</v>
      </c>
      <c r="E665" s="35">
        <v>61</v>
      </c>
      <c r="F665" s="33">
        <v>11</v>
      </c>
      <c r="G665" s="34">
        <v>3</v>
      </c>
      <c r="H665" s="34">
        <v>8</v>
      </c>
      <c r="I665" s="35">
        <v>96</v>
      </c>
      <c r="J665" s="33">
        <v>1</v>
      </c>
      <c r="K665" s="34">
        <v>0</v>
      </c>
      <c r="L665" s="34">
        <v>1</v>
      </c>
    </row>
    <row r="666" spans="1:12" s="97" customFormat="1" ht="15.75" customHeight="1">
      <c r="A666" s="32">
        <v>27</v>
      </c>
      <c r="B666" s="33">
        <v>11</v>
      </c>
      <c r="C666" s="34">
        <v>3</v>
      </c>
      <c r="D666" s="34">
        <v>8</v>
      </c>
      <c r="E666" s="35">
        <v>62</v>
      </c>
      <c r="F666" s="33">
        <v>10</v>
      </c>
      <c r="G666" s="34">
        <v>5</v>
      </c>
      <c r="H666" s="34">
        <v>5</v>
      </c>
      <c r="I666" s="35">
        <v>97</v>
      </c>
      <c r="J666" s="33">
        <v>1</v>
      </c>
      <c r="K666" s="34">
        <v>0</v>
      </c>
      <c r="L666" s="34">
        <v>1</v>
      </c>
    </row>
    <row r="667" spans="1:12" s="97" customFormat="1" ht="15.75" customHeight="1">
      <c r="A667" s="32">
        <v>28</v>
      </c>
      <c r="B667" s="33">
        <v>11</v>
      </c>
      <c r="C667" s="34">
        <v>3</v>
      </c>
      <c r="D667" s="34">
        <v>8</v>
      </c>
      <c r="E667" s="35">
        <v>63</v>
      </c>
      <c r="F667" s="33">
        <v>12</v>
      </c>
      <c r="G667" s="34">
        <v>6</v>
      </c>
      <c r="H667" s="34">
        <v>6</v>
      </c>
      <c r="I667" s="35">
        <v>98</v>
      </c>
      <c r="J667" s="33">
        <v>0</v>
      </c>
      <c r="K667" s="34">
        <v>0</v>
      </c>
      <c r="L667" s="34">
        <v>0</v>
      </c>
    </row>
    <row r="668" spans="1:12" s="97" customFormat="1" ht="18" customHeight="1">
      <c r="A668" s="40">
        <v>29</v>
      </c>
      <c r="B668" s="44">
        <v>12</v>
      </c>
      <c r="C668" s="42">
        <v>5</v>
      </c>
      <c r="D668" s="42">
        <v>7</v>
      </c>
      <c r="E668" s="43">
        <v>64</v>
      </c>
      <c r="F668" s="44">
        <v>14</v>
      </c>
      <c r="G668" s="42">
        <v>10</v>
      </c>
      <c r="H668" s="42">
        <v>4</v>
      </c>
      <c r="I668" s="35">
        <v>99</v>
      </c>
      <c r="J668" s="33">
        <v>0</v>
      </c>
      <c r="K668" s="34">
        <v>0</v>
      </c>
      <c r="L668" s="34">
        <v>0</v>
      </c>
    </row>
    <row r="669" spans="1:12" s="31" customFormat="1" ht="25.5" customHeight="1">
      <c r="A669" s="23" t="s">
        <v>35</v>
      </c>
      <c r="B669" s="24">
        <v>77</v>
      </c>
      <c r="C669" s="24">
        <v>38</v>
      </c>
      <c r="D669" s="24">
        <v>39</v>
      </c>
      <c r="E669" s="25" t="s">
        <v>36</v>
      </c>
      <c r="F669" s="24">
        <v>69</v>
      </c>
      <c r="G669" s="24">
        <v>30</v>
      </c>
      <c r="H669" s="24">
        <v>39</v>
      </c>
      <c r="I669" s="68">
        <v>100</v>
      </c>
      <c r="J669" s="69">
        <v>0</v>
      </c>
      <c r="K669" s="70">
        <v>0</v>
      </c>
      <c r="L669" s="70">
        <v>0</v>
      </c>
    </row>
    <row r="670" spans="1:12" s="97" customFormat="1" ht="15.75" customHeight="1">
      <c r="A670" s="32">
        <v>30</v>
      </c>
      <c r="B670" s="33">
        <v>11</v>
      </c>
      <c r="C670" s="34">
        <v>4</v>
      </c>
      <c r="D670" s="34">
        <v>7</v>
      </c>
      <c r="E670" s="35">
        <v>65</v>
      </c>
      <c r="F670" s="33">
        <v>11</v>
      </c>
      <c r="G670" s="34">
        <v>5</v>
      </c>
      <c r="H670" s="34">
        <v>6</v>
      </c>
      <c r="I670" s="35">
        <v>101</v>
      </c>
      <c r="J670" s="33">
        <v>0</v>
      </c>
      <c r="K670" s="34">
        <v>0</v>
      </c>
      <c r="L670" s="34">
        <v>0</v>
      </c>
    </row>
    <row r="671" spans="1:12" s="97" customFormat="1" ht="15.75" customHeight="1">
      <c r="A671" s="32">
        <v>31</v>
      </c>
      <c r="B671" s="33">
        <v>16</v>
      </c>
      <c r="C671" s="34">
        <v>7</v>
      </c>
      <c r="D671" s="34">
        <v>9</v>
      </c>
      <c r="E671" s="35">
        <v>66</v>
      </c>
      <c r="F671" s="33">
        <v>15</v>
      </c>
      <c r="G671" s="34">
        <v>7</v>
      </c>
      <c r="H671" s="34">
        <v>8</v>
      </c>
      <c r="I671" s="35">
        <v>102</v>
      </c>
      <c r="J671" s="33">
        <v>0</v>
      </c>
      <c r="K671" s="34">
        <v>0</v>
      </c>
      <c r="L671" s="34">
        <v>0</v>
      </c>
    </row>
    <row r="672" spans="1:12" s="97" customFormat="1" ht="15.75" customHeight="1">
      <c r="A672" s="32">
        <v>32</v>
      </c>
      <c r="B672" s="33">
        <v>17</v>
      </c>
      <c r="C672" s="34">
        <v>9</v>
      </c>
      <c r="D672" s="34">
        <v>8</v>
      </c>
      <c r="E672" s="35">
        <v>67</v>
      </c>
      <c r="F672" s="33">
        <v>18</v>
      </c>
      <c r="G672" s="34">
        <v>6</v>
      </c>
      <c r="H672" s="34">
        <v>12</v>
      </c>
      <c r="I672" s="35">
        <v>103</v>
      </c>
      <c r="J672" s="33">
        <v>0</v>
      </c>
      <c r="K672" s="34">
        <v>0</v>
      </c>
      <c r="L672" s="34">
        <v>0</v>
      </c>
    </row>
    <row r="673" spans="1:13" s="97" customFormat="1" ht="15.75" customHeight="1">
      <c r="A673" s="32">
        <v>33</v>
      </c>
      <c r="B673" s="33">
        <v>13</v>
      </c>
      <c r="C673" s="34">
        <v>10</v>
      </c>
      <c r="D673" s="34">
        <v>3</v>
      </c>
      <c r="E673" s="35">
        <v>68</v>
      </c>
      <c r="F673" s="33">
        <v>15</v>
      </c>
      <c r="G673" s="34">
        <v>6</v>
      </c>
      <c r="H673" s="34">
        <v>9</v>
      </c>
      <c r="I673" s="72" t="s">
        <v>37</v>
      </c>
      <c r="J673" s="44">
        <v>0</v>
      </c>
      <c r="K673" s="42">
        <v>0</v>
      </c>
      <c r="L673" s="42">
        <v>0</v>
      </c>
    </row>
    <row r="674" spans="1:13" s="97" customFormat="1" ht="21" customHeight="1" thickBot="1">
      <c r="A674" s="74">
        <v>34</v>
      </c>
      <c r="B674" s="33">
        <v>20</v>
      </c>
      <c r="C674" s="34">
        <v>8</v>
      </c>
      <c r="D674" s="34">
        <v>12</v>
      </c>
      <c r="E674" s="35">
        <v>69</v>
      </c>
      <c r="F674" s="33">
        <v>10</v>
      </c>
      <c r="G674" s="34">
        <v>6</v>
      </c>
      <c r="H674" s="34">
        <v>4</v>
      </c>
      <c r="I674" s="75" t="s">
        <v>8</v>
      </c>
      <c r="J674" s="69">
        <v>1151</v>
      </c>
      <c r="K674" s="69">
        <v>582</v>
      </c>
      <c r="L674" s="69">
        <v>569</v>
      </c>
    </row>
    <row r="675" spans="1:13" s="106" customFormat="1" ht="24" customHeight="1" thickTop="1" thickBot="1">
      <c r="A675" s="81" t="s">
        <v>38</v>
      </c>
      <c r="B675" s="82">
        <v>187</v>
      </c>
      <c r="C675" s="83">
        <v>102</v>
      </c>
      <c r="D675" s="83">
        <v>85</v>
      </c>
      <c r="E675" s="84" t="s">
        <v>39</v>
      </c>
      <c r="F675" s="83">
        <v>709</v>
      </c>
      <c r="G675" s="83">
        <v>369</v>
      </c>
      <c r="H675" s="83">
        <v>340</v>
      </c>
      <c r="I675" s="85" t="s">
        <v>40</v>
      </c>
      <c r="J675" s="83">
        <v>255</v>
      </c>
      <c r="K675" s="83">
        <v>111</v>
      </c>
      <c r="L675" s="83">
        <v>144</v>
      </c>
    </row>
    <row r="676" spans="1:13" s="13" customFormat="1" ht="24" customHeight="1" thickBot="1">
      <c r="A676" s="1"/>
      <c r="B676" s="2" t="s">
        <v>221</v>
      </c>
      <c r="C676" s="3"/>
      <c r="D676" s="4"/>
      <c r="E676" s="5"/>
      <c r="F676" s="6"/>
      <c r="G676" s="96" t="s">
        <v>238</v>
      </c>
      <c r="H676" s="6"/>
      <c r="I676" s="5"/>
      <c r="J676" s="6"/>
      <c r="K676" s="107" t="s">
        <v>378</v>
      </c>
      <c r="L676" s="9"/>
      <c r="M676" s="97" t="s">
        <v>355</v>
      </c>
    </row>
    <row r="677" spans="1:13" s="22" customFormat="1" ht="21" customHeight="1">
      <c r="A677" s="14" t="s">
        <v>4</v>
      </c>
      <c r="B677" s="15" t="s">
        <v>5</v>
      </c>
      <c r="C677" s="15" t="s">
        <v>6</v>
      </c>
      <c r="D677" s="16" t="s">
        <v>7</v>
      </c>
      <c r="E677" s="14" t="s">
        <v>4</v>
      </c>
      <c r="F677" s="15" t="s">
        <v>5</v>
      </c>
      <c r="G677" s="15" t="s">
        <v>6</v>
      </c>
      <c r="H677" s="16" t="s">
        <v>7</v>
      </c>
      <c r="I677" s="14" t="s">
        <v>4</v>
      </c>
      <c r="J677" s="15" t="s">
        <v>5</v>
      </c>
      <c r="K677" s="15" t="s">
        <v>6</v>
      </c>
      <c r="L677" s="17" t="s">
        <v>7</v>
      </c>
    </row>
    <row r="678" spans="1:13" s="31" customFormat="1" ht="25.5" customHeight="1">
      <c r="A678" s="23" t="s">
        <v>9</v>
      </c>
      <c r="B678" s="24" t="s">
        <v>383</v>
      </c>
      <c r="C678" s="24" t="s">
        <v>383</v>
      </c>
      <c r="D678" s="24" t="s">
        <v>383</v>
      </c>
      <c r="E678" s="25" t="s">
        <v>10</v>
      </c>
      <c r="F678" s="24" t="s">
        <v>383</v>
      </c>
      <c r="G678" s="24" t="s">
        <v>383</v>
      </c>
      <c r="H678" s="24" t="s">
        <v>383</v>
      </c>
      <c r="I678" s="25" t="s">
        <v>11</v>
      </c>
      <c r="J678" s="24" t="s">
        <v>383</v>
      </c>
      <c r="K678" s="24" t="s">
        <v>383</v>
      </c>
      <c r="L678" s="24" t="s">
        <v>383</v>
      </c>
    </row>
    <row r="679" spans="1:13" s="97" customFormat="1" ht="15.75" customHeight="1">
      <c r="A679" s="32">
        <v>0</v>
      </c>
      <c r="B679" s="33" t="s">
        <v>383</v>
      </c>
      <c r="C679" s="34" t="s">
        <v>383</v>
      </c>
      <c r="D679" s="34" t="s">
        <v>383</v>
      </c>
      <c r="E679" s="35">
        <v>35</v>
      </c>
      <c r="F679" s="33" t="s">
        <v>383</v>
      </c>
      <c r="G679" s="34" t="s">
        <v>383</v>
      </c>
      <c r="H679" s="34" t="s">
        <v>383</v>
      </c>
      <c r="I679" s="35">
        <v>70</v>
      </c>
      <c r="J679" s="33" t="s">
        <v>383</v>
      </c>
      <c r="K679" s="34" t="s">
        <v>383</v>
      </c>
      <c r="L679" s="34" t="s">
        <v>383</v>
      </c>
    </row>
    <row r="680" spans="1:13" s="97" customFormat="1" ht="15.75" customHeight="1">
      <c r="A680" s="32">
        <v>1</v>
      </c>
      <c r="B680" s="33" t="s">
        <v>383</v>
      </c>
      <c r="C680" s="34" t="s">
        <v>383</v>
      </c>
      <c r="D680" s="34" t="s">
        <v>383</v>
      </c>
      <c r="E680" s="35">
        <v>36</v>
      </c>
      <c r="F680" s="33" t="s">
        <v>383</v>
      </c>
      <c r="G680" s="34" t="s">
        <v>383</v>
      </c>
      <c r="H680" s="34" t="s">
        <v>383</v>
      </c>
      <c r="I680" s="35">
        <v>71</v>
      </c>
      <c r="J680" s="33" t="s">
        <v>383</v>
      </c>
      <c r="K680" s="34" t="s">
        <v>383</v>
      </c>
      <c r="L680" s="34" t="s">
        <v>383</v>
      </c>
    </row>
    <row r="681" spans="1:13" s="97" customFormat="1" ht="15.75" customHeight="1">
      <c r="A681" s="32">
        <v>2</v>
      </c>
      <c r="B681" s="33" t="s">
        <v>383</v>
      </c>
      <c r="C681" s="34" t="s">
        <v>383</v>
      </c>
      <c r="D681" s="34" t="s">
        <v>383</v>
      </c>
      <c r="E681" s="35">
        <v>37</v>
      </c>
      <c r="F681" s="33" t="s">
        <v>383</v>
      </c>
      <c r="G681" s="34" t="s">
        <v>383</v>
      </c>
      <c r="H681" s="34" t="s">
        <v>383</v>
      </c>
      <c r="I681" s="35">
        <v>72</v>
      </c>
      <c r="J681" s="33" t="s">
        <v>383</v>
      </c>
      <c r="K681" s="34" t="s">
        <v>383</v>
      </c>
      <c r="L681" s="34" t="s">
        <v>383</v>
      </c>
    </row>
    <row r="682" spans="1:13" s="97" customFormat="1" ht="15.75" customHeight="1">
      <c r="A682" s="32">
        <v>3</v>
      </c>
      <c r="B682" s="33" t="s">
        <v>383</v>
      </c>
      <c r="C682" s="34" t="s">
        <v>383</v>
      </c>
      <c r="D682" s="34" t="s">
        <v>383</v>
      </c>
      <c r="E682" s="35">
        <v>38</v>
      </c>
      <c r="F682" s="33" t="s">
        <v>383</v>
      </c>
      <c r="G682" s="34" t="s">
        <v>383</v>
      </c>
      <c r="H682" s="34" t="s">
        <v>383</v>
      </c>
      <c r="I682" s="35">
        <v>73</v>
      </c>
      <c r="J682" s="33" t="s">
        <v>383</v>
      </c>
      <c r="K682" s="34" t="s">
        <v>383</v>
      </c>
      <c r="L682" s="34" t="s">
        <v>383</v>
      </c>
    </row>
    <row r="683" spans="1:13" s="97" customFormat="1" ht="18" customHeight="1">
      <c r="A683" s="40">
        <v>4</v>
      </c>
      <c r="B683" s="41" t="s">
        <v>383</v>
      </c>
      <c r="C683" s="42" t="s">
        <v>383</v>
      </c>
      <c r="D683" s="42" t="s">
        <v>383</v>
      </c>
      <c r="E683" s="43">
        <v>39</v>
      </c>
      <c r="F683" s="44" t="s">
        <v>383</v>
      </c>
      <c r="G683" s="42" t="s">
        <v>383</v>
      </c>
      <c r="H683" s="42" t="s">
        <v>383</v>
      </c>
      <c r="I683" s="43">
        <v>74</v>
      </c>
      <c r="J683" s="44" t="s">
        <v>383</v>
      </c>
      <c r="K683" s="42" t="s">
        <v>383</v>
      </c>
      <c r="L683" s="42" t="s">
        <v>383</v>
      </c>
    </row>
    <row r="684" spans="1:13" s="31" customFormat="1" ht="25.5" customHeight="1">
      <c r="A684" s="23" t="s">
        <v>13</v>
      </c>
      <c r="B684" s="24" t="s">
        <v>383</v>
      </c>
      <c r="C684" s="24" t="s">
        <v>383</v>
      </c>
      <c r="D684" s="24" t="s">
        <v>383</v>
      </c>
      <c r="E684" s="25" t="s">
        <v>14</v>
      </c>
      <c r="F684" s="24" t="s">
        <v>383</v>
      </c>
      <c r="G684" s="24" t="s">
        <v>383</v>
      </c>
      <c r="H684" s="24" t="s">
        <v>383</v>
      </c>
      <c r="I684" s="25" t="s">
        <v>15</v>
      </c>
      <c r="J684" s="24" t="s">
        <v>383</v>
      </c>
      <c r="K684" s="24" t="s">
        <v>383</v>
      </c>
      <c r="L684" s="24" t="s">
        <v>383</v>
      </c>
    </row>
    <row r="685" spans="1:13" s="97" customFormat="1" ht="15.75" customHeight="1">
      <c r="A685" s="32">
        <v>5</v>
      </c>
      <c r="B685" s="33" t="s">
        <v>383</v>
      </c>
      <c r="C685" s="34" t="s">
        <v>383</v>
      </c>
      <c r="D685" s="34" t="s">
        <v>383</v>
      </c>
      <c r="E685" s="35">
        <v>40</v>
      </c>
      <c r="F685" s="33" t="s">
        <v>383</v>
      </c>
      <c r="G685" s="34" t="s">
        <v>383</v>
      </c>
      <c r="H685" s="34" t="s">
        <v>383</v>
      </c>
      <c r="I685" s="35">
        <v>75</v>
      </c>
      <c r="J685" s="33" t="s">
        <v>383</v>
      </c>
      <c r="K685" s="34" t="s">
        <v>383</v>
      </c>
      <c r="L685" s="34" t="s">
        <v>383</v>
      </c>
    </row>
    <row r="686" spans="1:13" s="97" customFormat="1" ht="15.75" customHeight="1">
      <c r="A686" s="32">
        <v>6</v>
      </c>
      <c r="B686" s="33" t="s">
        <v>383</v>
      </c>
      <c r="C686" s="34" t="s">
        <v>383</v>
      </c>
      <c r="D686" s="34" t="s">
        <v>383</v>
      </c>
      <c r="E686" s="35">
        <v>41</v>
      </c>
      <c r="F686" s="33" t="s">
        <v>383</v>
      </c>
      <c r="G686" s="34" t="s">
        <v>383</v>
      </c>
      <c r="H686" s="34" t="s">
        <v>383</v>
      </c>
      <c r="I686" s="35">
        <v>76</v>
      </c>
      <c r="J686" s="33" t="s">
        <v>383</v>
      </c>
      <c r="K686" s="34" t="s">
        <v>383</v>
      </c>
      <c r="L686" s="34" t="s">
        <v>383</v>
      </c>
    </row>
    <row r="687" spans="1:13" s="97" customFormat="1" ht="15.75" customHeight="1">
      <c r="A687" s="32">
        <v>7</v>
      </c>
      <c r="B687" s="33" t="s">
        <v>383</v>
      </c>
      <c r="C687" s="34" t="s">
        <v>383</v>
      </c>
      <c r="D687" s="34" t="s">
        <v>383</v>
      </c>
      <c r="E687" s="35">
        <v>42</v>
      </c>
      <c r="F687" s="33" t="s">
        <v>383</v>
      </c>
      <c r="G687" s="34" t="s">
        <v>383</v>
      </c>
      <c r="H687" s="34" t="s">
        <v>383</v>
      </c>
      <c r="I687" s="35">
        <v>77</v>
      </c>
      <c r="J687" s="33" t="s">
        <v>383</v>
      </c>
      <c r="K687" s="34" t="s">
        <v>383</v>
      </c>
      <c r="L687" s="34" t="s">
        <v>383</v>
      </c>
    </row>
    <row r="688" spans="1:13" s="97" customFormat="1" ht="15.75" customHeight="1">
      <c r="A688" s="32">
        <v>8</v>
      </c>
      <c r="B688" s="33" t="s">
        <v>383</v>
      </c>
      <c r="C688" s="34" t="s">
        <v>383</v>
      </c>
      <c r="D688" s="34" t="s">
        <v>383</v>
      </c>
      <c r="E688" s="35">
        <v>43</v>
      </c>
      <c r="F688" s="33" t="s">
        <v>383</v>
      </c>
      <c r="G688" s="34" t="s">
        <v>383</v>
      </c>
      <c r="H688" s="34" t="s">
        <v>383</v>
      </c>
      <c r="I688" s="35">
        <v>78</v>
      </c>
      <c r="J688" s="33" t="s">
        <v>383</v>
      </c>
      <c r="K688" s="34" t="s">
        <v>383</v>
      </c>
      <c r="L688" s="34" t="s">
        <v>383</v>
      </c>
    </row>
    <row r="689" spans="1:12" s="97" customFormat="1" ht="18" customHeight="1">
      <c r="A689" s="40">
        <v>9</v>
      </c>
      <c r="B689" s="44" t="s">
        <v>383</v>
      </c>
      <c r="C689" s="42" t="s">
        <v>383</v>
      </c>
      <c r="D689" s="42" t="s">
        <v>383</v>
      </c>
      <c r="E689" s="43">
        <v>44</v>
      </c>
      <c r="F689" s="44" t="s">
        <v>383</v>
      </c>
      <c r="G689" s="42" t="s">
        <v>383</v>
      </c>
      <c r="H689" s="42" t="s">
        <v>383</v>
      </c>
      <c r="I689" s="43">
        <v>79</v>
      </c>
      <c r="J689" s="44" t="s">
        <v>383</v>
      </c>
      <c r="K689" s="42" t="s">
        <v>383</v>
      </c>
      <c r="L689" s="42" t="s">
        <v>383</v>
      </c>
    </row>
    <row r="690" spans="1:12" s="31" customFormat="1" ht="25.5" customHeight="1">
      <c r="A690" s="23" t="s">
        <v>23</v>
      </c>
      <c r="B690" s="24" t="s">
        <v>383</v>
      </c>
      <c r="C690" s="24" t="s">
        <v>383</v>
      </c>
      <c r="D690" s="24" t="s">
        <v>383</v>
      </c>
      <c r="E690" s="25" t="s">
        <v>24</v>
      </c>
      <c r="F690" s="24" t="s">
        <v>383</v>
      </c>
      <c r="G690" s="24" t="s">
        <v>383</v>
      </c>
      <c r="H690" s="24" t="s">
        <v>383</v>
      </c>
      <c r="I690" s="25" t="s">
        <v>25</v>
      </c>
      <c r="J690" s="24" t="s">
        <v>383</v>
      </c>
      <c r="K690" s="24" t="s">
        <v>383</v>
      </c>
      <c r="L690" s="24" t="s">
        <v>383</v>
      </c>
    </row>
    <row r="691" spans="1:12" s="97" customFormat="1" ht="15.75" customHeight="1">
      <c r="A691" s="32">
        <v>10</v>
      </c>
      <c r="B691" s="33" t="s">
        <v>383</v>
      </c>
      <c r="C691" s="34" t="s">
        <v>383</v>
      </c>
      <c r="D691" s="34" t="s">
        <v>383</v>
      </c>
      <c r="E691" s="35">
        <v>45</v>
      </c>
      <c r="F691" s="33" t="s">
        <v>383</v>
      </c>
      <c r="G691" s="34" t="s">
        <v>383</v>
      </c>
      <c r="H691" s="34" t="s">
        <v>383</v>
      </c>
      <c r="I691" s="35">
        <v>80</v>
      </c>
      <c r="J691" s="33" t="s">
        <v>383</v>
      </c>
      <c r="K691" s="34" t="s">
        <v>383</v>
      </c>
      <c r="L691" s="34" t="s">
        <v>383</v>
      </c>
    </row>
    <row r="692" spans="1:12" s="97" customFormat="1" ht="15.75" customHeight="1">
      <c r="A692" s="32">
        <v>11</v>
      </c>
      <c r="B692" s="33" t="s">
        <v>383</v>
      </c>
      <c r="C692" s="34" t="s">
        <v>383</v>
      </c>
      <c r="D692" s="34" t="s">
        <v>383</v>
      </c>
      <c r="E692" s="35">
        <v>46</v>
      </c>
      <c r="F692" s="33" t="s">
        <v>383</v>
      </c>
      <c r="G692" s="34" t="s">
        <v>383</v>
      </c>
      <c r="H692" s="34" t="s">
        <v>383</v>
      </c>
      <c r="I692" s="35">
        <v>81</v>
      </c>
      <c r="J692" s="33" t="s">
        <v>383</v>
      </c>
      <c r="K692" s="34" t="s">
        <v>383</v>
      </c>
      <c r="L692" s="34" t="s">
        <v>383</v>
      </c>
    </row>
    <row r="693" spans="1:12" s="97" customFormat="1" ht="15.75" customHeight="1">
      <c r="A693" s="32">
        <v>12</v>
      </c>
      <c r="B693" s="33" t="s">
        <v>383</v>
      </c>
      <c r="C693" s="34" t="s">
        <v>383</v>
      </c>
      <c r="D693" s="34" t="s">
        <v>383</v>
      </c>
      <c r="E693" s="35">
        <v>47</v>
      </c>
      <c r="F693" s="33" t="s">
        <v>383</v>
      </c>
      <c r="G693" s="34" t="s">
        <v>383</v>
      </c>
      <c r="H693" s="34" t="s">
        <v>383</v>
      </c>
      <c r="I693" s="35">
        <v>82</v>
      </c>
      <c r="J693" s="33" t="s">
        <v>383</v>
      </c>
      <c r="K693" s="34" t="s">
        <v>383</v>
      </c>
      <c r="L693" s="34" t="s">
        <v>383</v>
      </c>
    </row>
    <row r="694" spans="1:12" s="97" customFormat="1" ht="15.75" customHeight="1">
      <c r="A694" s="32">
        <v>13</v>
      </c>
      <c r="B694" s="33" t="s">
        <v>383</v>
      </c>
      <c r="C694" s="34" t="s">
        <v>383</v>
      </c>
      <c r="D694" s="34" t="s">
        <v>383</v>
      </c>
      <c r="E694" s="35">
        <v>48</v>
      </c>
      <c r="F694" s="33" t="s">
        <v>383</v>
      </c>
      <c r="G694" s="34" t="s">
        <v>383</v>
      </c>
      <c r="H694" s="34" t="s">
        <v>383</v>
      </c>
      <c r="I694" s="35">
        <v>83</v>
      </c>
      <c r="J694" s="33" t="s">
        <v>383</v>
      </c>
      <c r="K694" s="34" t="s">
        <v>383</v>
      </c>
      <c r="L694" s="34" t="s">
        <v>383</v>
      </c>
    </row>
    <row r="695" spans="1:12" s="97" customFormat="1" ht="18" customHeight="1">
      <c r="A695" s="40">
        <v>14</v>
      </c>
      <c r="B695" s="44" t="s">
        <v>383</v>
      </c>
      <c r="C695" s="42" t="s">
        <v>383</v>
      </c>
      <c r="D695" s="42" t="s">
        <v>383</v>
      </c>
      <c r="E695" s="43">
        <v>49</v>
      </c>
      <c r="F695" s="44" t="s">
        <v>383</v>
      </c>
      <c r="G695" s="42" t="s">
        <v>383</v>
      </c>
      <c r="H695" s="42" t="s">
        <v>383</v>
      </c>
      <c r="I695" s="43">
        <v>84</v>
      </c>
      <c r="J695" s="44" t="s">
        <v>383</v>
      </c>
      <c r="K695" s="42" t="s">
        <v>383</v>
      </c>
      <c r="L695" s="42" t="s">
        <v>383</v>
      </c>
    </row>
    <row r="696" spans="1:12" s="31" customFormat="1" ht="25.5" customHeight="1">
      <c r="A696" s="23" t="s">
        <v>26</v>
      </c>
      <c r="B696" s="24" t="s">
        <v>383</v>
      </c>
      <c r="C696" s="24" t="s">
        <v>383</v>
      </c>
      <c r="D696" s="24" t="s">
        <v>383</v>
      </c>
      <c r="E696" s="25" t="s">
        <v>27</v>
      </c>
      <c r="F696" s="24" t="s">
        <v>383</v>
      </c>
      <c r="G696" s="24" t="s">
        <v>383</v>
      </c>
      <c r="H696" s="24" t="s">
        <v>383</v>
      </c>
      <c r="I696" s="25" t="s">
        <v>28</v>
      </c>
      <c r="J696" s="24" t="s">
        <v>383</v>
      </c>
      <c r="K696" s="24" t="s">
        <v>383</v>
      </c>
      <c r="L696" s="24" t="s">
        <v>383</v>
      </c>
    </row>
    <row r="697" spans="1:12" s="97" customFormat="1" ht="15.75" customHeight="1">
      <c r="A697" s="32">
        <v>15</v>
      </c>
      <c r="B697" s="33" t="s">
        <v>383</v>
      </c>
      <c r="C697" s="34" t="s">
        <v>383</v>
      </c>
      <c r="D697" s="34" t="s">
        <v>383</v>
      </c>
      <c r="E697" s="35">
        <v>50</v>
      </c>
      <c r="F697" s="33" t="s">
        <v>383</v>
      </c>
      <c r="G697" s="34" t="s">
        <v>383</v>
      </c>
      <c r="H697" s="34" t="s">
        <v>383</v>
      </c>
      <c r="I697" s="35">
        <v>85</v>
      </c>
      <c r="J697" s="33" t="s">
        <v>383</v>
      </c>
      <c r="K697" s="34" t="s">
        <v>383</v>
      </c>
      <c r="L697" s="34" t="s">
        <v>383</v>
      </c>
    </row>
    <row r="698" spans="1:12" s="97" customFormat="1" ht="15.75" customHeight="1">
      <c r="A698" s="32">
        <v>16</v>
      </c>
      <c r="B698" s="33" t="s">
        <v>383</v>
      </c>
      <c r="C698" s="34" t="s">
        <v>383</v>
      </c>
      <c r="D698" s="34" t="s">
        <v>383</v>
      </c>
      <c r="E698" s="35">
        <v>51</v>
      </c>
      <c r="F698" s="33" t="s">
        <v>383</v>
      </c>
      <c r="G698" s="34" t="s">
        <v>383</v>
      </c>
      <c r="H698" s="34" t="s">
        <v>383</v>
      </c>
      <c r="I698" s="35">
        <v>86</v>
      </c>
      <c r="J698" s="33" t="s">
        <v>383</v>
      </c>
      <c r="K698" s="34" t="s">
        <v>383</v>
      </c>
      <c r="L698" s="34" t="s">
        <v>383</v>
      </c>
    </row>
    <row r="699" spans="1:12" s="97" customFormat="1" ht="15.75" customHeight="1">
      <c r="A699" s="32">
        <v>17</v>
      </c>
      <c r="B699" s="33" t="s">
        <v>383</v>
      </c>
      <c r="C699" s="34" t="s">
        <v>383</v>
      </c>
      <c r="D699" s="34" t="s">
        <v>383</v>
      </c>
      <c r="E699" s="35">
        <v>52</v>
      </c>
      <c r="F699" s="33" t="s">
        <v>383</v>
      </c>
      <c r="G699" s="34" t="s">
        <v>383</v>
      </c>
      <c r="H699" s="34" t="s">
        <v>383</v>
      </c>
      <c r="I699" s="35">
        <v>87</v>
      </c>
      <c r="J699" s="33" t="s">
        <v>383</v>
      </c>
      <c r="K699" s="34" t="s">
        <v>383</v>
      </c>
      <c r="L699" s="34" t="s">
        <v>383</v>
      </c>
    </row>
    <row r="700" spans="1:12" s="97" customFormat="1" ht="15.75" customHeight="1">
      <c r="A700" s="32">
        <v>18</v>
      </c>
      <c r="B700" s="33" t="s">
        <v>383</v>
      </c>
      <c r="C700" s="34" t="s">
        <v>383</v>
      </c>
      <c r="D700" s="34" t="s">
        <v>383</v>
      </c>
      <c r="E700" s="35">
        <v>53</v>
      </c>
      <c r="F700" s="33" t="s">
        <v>383</v>
      </c>
      <c r="G700" s="34" t="s">
        <v>383</v>
      </c>
      <c r="H700" s="34" t="s">
        <v>383</v>
      </c>
      <c r="I700" s="35">
        <v>88</v>
      </c>
      <c r="J700" s="33" t="s">
        <v>383</v>
      </c>
      <c r="K700" s="34" t="s">
        <v>383</v>
      </c>
      <c r="L700" s="34" t="s">
        <v>383</v>
      </c>
    </row>
    <row r="701" spans="1:12" s="97" customFormat="1" ht="18" customHeight="1">
      <c r="A701" s="40">
        <v>19</v>
      </c>
      <c r="B701" s="44" t="s">
        <v>383</v>
      </c>
      <c r="C701" s="42" t="s">
        <v>383</v>
      </c>
      <c r="D701" s="42" t="s">
        <v>383</v>
      </c>
      <c r="E701" s="43">
        <v>54</v>
      </c>
      <c r="F701" s="44" t="s">
        <v>383</v>
      </c>
      <c r="G701" s="42" t="s">
        <v>383</v>
      </c>
      <c r="H701" s="42" t="s">
        <v>383</v>
      </c>
      <c r="I701" s="43">
        <v>89</v>
      </c>
      <c r="J701" s="44" t="s">
        <v>383</v>
      </c>
      <c r="K701" s="42" t="s">
        <v>383</v>
      </c>
      <c r="L701" s="42" t="s">
        <v>383</v>
      </c>
    </row>
    <row r="702" spans="1:12" s="31" customFormat="1" ht="25.5" customHeight="1">
      <c r="A702" s="23" t="s">
        <v>29</v>
      </c>
      <c r="B702" s="24" t="s">
        <v>383</v>
      </c>
      <c r="C702" s="24" t="s">
        <v>383</v>
      </c>
      <c r="D702" s="24" t="s">
        <v>383</v>
      </c>
      <c r="E702" s="25" t="s">
        <v>30</v>
      </c>
      <c r="F702" s="24" t="s">
        <v>383</v>
      </c>
      <c r="G702" s="24" t="s">
        <v>383</v>
      </c>
      <c r="H702" s="24" t="s">
        <v>383</v>
      </c>
      <c r="I702" s="25" t="s">
        <v>31</v>
      </c>
      <c r="J702" s="24" t="s">
        <v>383</v>
      </c>
      <c r="K702" s="24" t="s">
        <v>383</v>
      </c>
      <c r="L702" s="24" t="s">
        <v>383</v>
      </c>
    </row>
    <row r="703" spans="1:12" s="97" customFormat="1" ht="15.75" customHeight="1">
      <c r="A703" s="32">
        <v>20</v>
      </c>
      <c r="B703" s="33" t="s">
        <v>383</v>
      </c>
      <c r="C703" s="34" t="s">
        <v>383</v>
      </c>
      <c r="D703" s="34" t="s">
        <v>383</v>
      </c>
      <c r="E703" s="35">
        <v>55</v>
      </c>
      <c r="F703" s="33" t="s">
        <v>383</v>
      </c>
      <c r="G703" s="34" t="s">
        <v>383</v>
      </c>
      <c r="H703" s="34" t="s">
        <v>383</v>
      </c>
      <c r="I703" s="35">
        <v>90</v>
      </c>
      <c r="J703" s="33" t="s">
        <v>383</v>
      </c>
      <c r="K703" s="34" t="s">
        <v>383</v>
      </c>
      <c r="L703" s="34" t="s">
        <v>383</v>
      </c>
    </row>
    <row r="704" spans="1:12" s="97" customFormat="1" ht="15.75" customHeight="1">
      <c r="A704" s="32">
        <v>21</v>
      </c>
      <c r="B704" s="33" t="s">
        <v>383</v>
      </c>
      <c r="C704" s="34" t="s">
        <v>383</v>
      </c>
      <c r="D704" s="34" t="s">
        <v>383</v>
      </c>
      <c r="E704" s="35">
        <v>56</v>
      </c>
      <c r="F704" s="33" t="s">
        <v>383</v>
      </c>
      <c r="G704" s="34" t="s">
        <v>383</v>
      </c>
      <c r="H704" s="34" t="s">
        <v>383</v>
      </c>
      <c r="I704" s="35">
        <v>91</v>
      </c>
      <c r="J704" s="33" t="s">
        <v>383</v>
      </c>
      <c r="K704" s="34" t="s">
        <v>383</v>
      </c>
      <c r="L704" s="34" t="s">
        <v>383</v>
      </c>
    </row>
    <row r="705" spans="1:12" s="97" customFormat="1" ht="15.75" customHeight="1">
      <c r="A705" s="32">
        <v>22</v>
      </c>
      <c r="B705" s="33" t="s">
        <v>383</v>
      </c>
      <c r="C705" s="34" t="s">
        <v>383</v>
      </c>
      <c r="D705" s="34" t="s">
        <v>383</v>
      </c>
      <c r="E705" s="35">
        <v>57</v>
      </c>
      <c r="F705" s="33" t="s">
        <v>383</v>
      </c>
      <c r="G705" s="34" t="s">
        <v>383</v>
      </c>
      <c r="H705" s="34" t="s">
        <v>383</v>
      </c>
      <c r="I705" s="35">
        <v>92</v>
      </c>
      <c r="J705" s="33" t="s">
        <v>383</v>
      </c>
      <c r="K705" s="34" t="s">
        <v>383</v>
      </c>
      <c r="L705" s="34" t="s">
        <v>383</v>
      </c>
    </row>
    <row r="706" spans="1:12" s="97" customFormat="1" ht="15.75" customHeight="1">
      <c r="A706" s="32">
        <v>23</v>
      </c>
      <c r="B706" s="33" t="s">
        <v>383</v>
      </c>
      <c r="C706" s="34" t="s">
        <v>383</v>
      </c>
      <c r="D706" s="34" t="s">
        <v>383</v>
      </c>
      <c r="E706" s="35">
        <v>58</v>
      </c>
      <c r="F706" s="33" t="s">
        <v>383</v>
      </c>
      <c r="G706" s="34" t="s">
        <v>383</v>
      </c>
      <c r="H706" s="34" t="s">
        <v>383</v>
      </c>
      <c r="I706" s="35">
        <v>93</v>
      </c>
      <c r="J706" s="33" t="s">
        <v>383</v>
      </c>
      <c r="K706" s="34" t="s">
        <v>383</v>
      </c>
      <c r="L706" s="34" t="s">
        <v>383</v>
      </c>
    </row>
    <row r="707" spans="1:12" s="97" customFormat="1" ht="18" customHeight="1">
      <c r="A707" s="40">
        <v>24</v>
      </c>
      <c r="B707" s="44" t="s">
        <v>383</v>
      </c>
      <c r="C707" s="42" t="s">
        <v>383</v>
      </c>
      <c r="D707" s="42" t="s">
        <v>383</v>
      </c>
      <c r="E707" s="43">
        <v>59</v>
      </c>
      <c r="F707" s="44" t="s">
        <v>383</v>
      </c>
      <c r="G707" s="42" t="s">
        <v>383</v>
      </c>
      <c r="H707" s="42" t="s">
        <v>383</v>
      </c>
      <c r="I707" s="43">
        <v>94</v>
      </c>
      <c r="J707" s="44" t="s">
        <v>383</v>
      </c>
      <c r="K707" s="42" t="s">
        <v>383</v>
      </c>
      <c r="L707" s="42" t="s">
        <v>383</v>
      </c>
    </row>
    <row r="708" spans="1:12" s="31" customFormat="1" ht="25.5" customHeight="1">
      <c r="A708" s="23" t="s">
        <v>32</v>
      </c>
      <c r="B708" s="24" t="s">
        <v>383</v>
      </c>
      <c r="C708" s="24" t="s">
        <v>383</v>
      </c>
      <c r="D708" s="24" t="s">
        <v>383</v>
      </c>
      <c r="E708" s="25" t="s">
        <v>33</v>
      </c>
      <c r="F708" s="24" t="s">
        <v>383</v>
      </c>
      <c r="G708" s="24" t="s">
        <v>383</v>
      </c>
      <c r="H708" s="24" t="s">
        <v>383</v>
      </c>
      <c r="I708" s="64" t="s">
        <v>34</v>
      </c>
      <c r="J708" s="24" t="s">
        <v>383</v>
      </c>
      <c r="K708" s="24" t="s">
        <v>383</v>
      </c>
      <c r="L708" s="24" t="s">
        <v>383</v>
      </c>
    </row>
    <row r="709" spans="1:12" s="97" customFormat="1" ht="15.75" customHeight="1">
      <c r="A709" s="32">
        <v>25</v>
      </c>
      <c r="B709" s="33" t="s">
        <v>383</v>
      </c>
      <c r="C709" s="34" t="s">
        <v>383</v>
      </c>
      <c r="D709" s="34" t="s">
        <v>383</v>
      </c>
      <c r="E709" s="35">
        <v>60</v>
      </c>
      <c r="F709" s="33" t="s">
        <v>383</v>
      </c>
      <c r="G709" s="34" t="s">
        <v>383</v>
      </c>
      <c r="H709" s="34" t="s">
        <v>383</v>
      </c>
      <c r="I709" s="35">
        <v>95</v>
      </c>
      <c r="J709" s="33" t="s">
        <v>383</v>
      </c>
      <c r="K709" s="34" t="s">
        <v>383</v>
      </c>
      <c r="L709" s="34" t="s">
        <v>383</v>
      </c>
    </row>
    <row r="710" spans="1:12" s="97" customFormat="1" ht="15.75" customHeight="1">
      <c r="A710" s="32">
        <v>26</v>
      </c>
      <c r="B710" s="33" t="s">
        <v>383</v>
      </c>
      <c r="C710" s="34" t="s">
        <v>383</v>
      </c>
      <c r="D710" s="34" t="s">
        <v>383</v>
      </c>
      <c r="E710" s="35">
        <v>61</v>
      </c>
      <c r="F710" s="33" t="s">
        <v>383</v>
      </c>
      <c r="G710" s="34" t="s">
        <v>383</v>
      </c>
      <c r="H710" s="34" t="s">
        <v>383</v>
      </c>
      <c r="I710" s="35">
        <v>96</v>
      </c>
      <c r="J710" s="33" t="s">
        <v>383</v>
      </c>
      <c r="K710" s="34" t="s">
        <v>383</v>
      </c>
      <c r="L710" s="34" t="s">
        <v>383</v>
      </c>
    </row>
    <row r="711" spans="1:12" s="97" customFormat="1" ht="15.75" customHeight="1">
      <c r="A711" s="32">
        <v>27</v>
      </c>
      <c r="B711" s="33" t="s">
        <v>383</v>
      </c>
      <c r="C711" s="34" t="s">
        <v>383</v>
      </c>
      <c r="D711" s="34" t="s">
        <v>383</v>
      </c>
      <c r="E711" s="35">
        <v>62</v>
      </c>
      <c r="F711" s="33" t="s">
        <v>383</v>
      </c>
      <c r="G711" s="34" t="s">
        <v>383</v>
      </c>
      <c r="H711" s="34" t="s">
        <v>383</v>
      </c>
      <c r="I711" s="35">
        <v>97</v>
      </c>
      <c r="J711" s="33" t="s">
        <v>383</v>
      </c>
      <c r="K711" s="34" t="s">
        <v>383</v>
      </c>
      <c r="L711" s="34" t="s">
        <v>383</v>
      </c>
    </row>
    <row r="712" spans="1:12" s="97" customFormat="1" ht="15.75" customHeight="1">
      <c r="A712" s="32">
        <v>28</v>
      </c>
      <c r="B712" s="33" t="s">
        <v>383</v>
      </c>
      <c r="C712" s="34" t="s">
        <v>383</v>
      </c>
      <c r="D712" s="34" t="s">
        <v>383</v>
      </c>
      <c r="E712" s="35">
        <v>63</v>
      </c>
      <c r="F712" s="33" t="s">
        <v>383</v>
      </c>
      <c r="G712" s="34" t="s">
        <v>383</v>
      </c>
      <c r="H712" s="34" t="s">
        <v>383</v>
      </c>
      <c r="I712" s="35">
        <v>98</v>
      </c>
      <c r="J712" s="33" t="s">
        <v>383</v>
      </c>
      <c r="K712" s="34" t="s">
        <v>383</v>
      </c>
      <c r="L712" s="34" t="s">
        <v>383</v>
      </c>
    </row>
    <row r="713" spans="1:12" s="97" customFormat="1" ht="18" customHeight="1">
      <c r="A713" s="40">
        <v>29</v>
      </c>
      <c r="B713" s="44" t="s">
        <v>383</v>
      </c>
      <c r="C713" s="42" t="s">
        <v>383</v>
      </c>
      <c r="D713" s="42" t="s">
        <v>383</v>
      </c>
      <c r="E713" s="43">
        <v>64</v>
      </c>
      <c r="F713" s="44" t="s">
        <v>383</v>
      </c>
      <c r="G713" s="42" t="s">
        <v>383</v>
      </c>
      <c r="H713" s="42" t="s">
        <v>383</v>
      </c>
      <c r="I713" s="35">
        <v>99</v>
      </c>
      <c r="J713" s="33" t="s">
        <v>383</v>
      </c>
      <c r="K713" s="34" t="s">
        <v>383</v>
      </c>
      <c r="L713" s="34" t="s">
        <v>383</v>
      </c>
    </row>
    <row r="714" spans="1:12" s="31" customFormat="1" ht="25.5" customHeight="1">
      <c r="A714" s="23" t="s">
        <v>35</v>
      </c>
      <c r="B714" s="24" t="s">
        <v>383</v>
      </c>
      <c r="C714" s="24" t="s">
        <v>383</v>
      </c>
      <c r="D714" s="24" t="s">
        <v>383</v>
      </c>
      <c r="E714" s="25" t="s">
        <v>36</v>
      </c>
      <c r="F714" s="24" t="s">
        <v>383</v>
      </c>
      <c r="G714" s="24" t="s">
        <v>383</v>
      </c>
      <c r="H714" s="24" t="s">
        <v>383</v>
      </c>
      <c r="I714" s="68">
        <v>100</v>
      </c>
      <c r="J714" s="69" t="s">
        <v>383</v>
      </c>
      <c r="K714" s="70" t="s">
        <v>383</v>
      </c>
      <c r="L714" s="70" t="s">
        <v>383</v>
      </c>
    </row>
    <row r="715" spans="1:12" s="97" customFormat="1" ht="15.75" customHeight="1">
      <c r="A715" s="32">
        <v>30</v>
      </c>
      <c r="B715" s="33" t="s">
        <v>383</v>
      </c>
      <c r="C715" s="34" t="s">
        <v>383</v>
      </c>
      <c r="D715" s="34" t="s">
        <v>383</v>
      </c>
      <c r="E715" s="35">
        <v>65</v>
      </c>
      <c r="F715" s="33" t="s">
        <v>383</v>
      </c>
      <c r="G715" s="34" t="s">
        <v>383</v>
      </c>
      <c r="H715" s="34" t="s">
        <v>383</v>
      </c>
      <c r="I715" s="35">
        <v>101</v>
      </c>
      <c r="J715" s="33" t="s">
        <v>383</v>
      </c>
      <c r="K715" s="34" t="s">
        <v>383</v>
      </c>
      <c r="L715" s="34" t="s">
        <v>383</v>
      </c>
    </row>
    <row r="716" spans="1:12" s="97" customFormat="1" ht="15.75" customHeight="1">
      <c r="A716" s="32">
        <v>31</v>
      </c>
      <c r="B716" s="33" t="s">
        <v>383</v>
      </c>
      <c r="C716" s="34" t="s">
        <v>383</v>
      </c>
      <c r="D716" s="34" t="s">
        <v>383</v>
      </c>
      <c r="E716" s="35">
        <v>66</v>
      </c>
      <c r="F716" s="33" t="s">
        <v>383</v>
      </c>
      <c r="G716" s="34" t="s">
        <v>383</v>
      </c>
      <c r="H716" s="34" t="s">
        <v>383</v>
      </c>
      <c r="I716" s="35">
        <v>102</v>
      </c>
      <c r="J716" s="33" t="s">
        <v>383</v>
      </c>
      <c r="K716" s="34" t="s">
        <v>383</v>
      </c>
      <c r="L716" s="34" t="s">
        <v>383</v>
      </c>
    </row>
    <row r="717" spans="1:12" s="97" customFormat="1" ht="15.75" customHeight="1">
      <c r="A717" s="32">
        <v>32</v>
      </c>
      <c r="B717" s="33" t="s">
        <v>383</v>
      </c>
      <c r="C717" s="34" t="s">
        <v>383</v>
      </c>
      <c r="D717" s="34" t="s">
        <v>383</v>
      </c>
      <c r="E717" s="35">
        <v>67</v>
      </c>
      <c r="F717" s="33" t="s">
        <v>383</v>
      </c>
      <c r="G717" s="34" t="s">
        <v>383</v>
      </c>
      <c r="H717" s="34" t="s">
        <v>383</v>
      </c>
      <c r="I717" s="35">
        <v>103</v>
      </c>
      <c r="J717" s="33" t="s">
        <v>383</v>
      </c>
      <c r="K717" s="34" t="s">
        <v>383</v>
      </c>
      <c r="L717" s="34" t="s">
        <v>383</v>
      </c>
    </row>
    <row r="718" spans="1:12" s="97" customFormat="1" ht="15.75" customHeight="1">
      <c r="A718" s="32">
        <v>33</v>
      </c>
      <c r="B718" s="33" t="s">
        <v>383</v>
      </c>
      <c r="C718" s="34" t="s">
        <v>383</v>
      </c>
      <c r="D718" s="34" t="s">
        <v>383</v>
      </c>
      <c r="E718" s="35">
        <v>68</v>
      </c>
      <c r="F718" s="33" t="s">
        <v>383</v>
      </c>
      <c r="G718" s="34" t="s">
        <v>383</v>
      </c>
      <c r="H718" s="34" t="s">
        <v>383</v>
      </c>
      <c r="I718" s="72" t="s">
        <v>37</v>
      </c>
      <c r="J718" s="44" t="s">
        <v>383</v>
      </c>
      <c r="K718" s="42" t="s">
        <v>383</v>
      </c>
      <c r="L718" s="42" t="s">
        <v>383</v>
      </c>
    </row>
    <row r="719" spans="1:12" s="97" customFormat="1" ht="21" customHeight="1" thickBot="1">
      <c r="A719" s="74">
        <v>34</v>
      </c>
      <c r="B719" s="33" t="s">
        <v>383</v>
      </c>
      <c r="C719" s="34" t="s">
        <v>383</v>
      </c>
      <c r="D719" s="34" t="s">
        <v>383</v>
      </c>
      <c r="E719" s="35">
        <v>69</v>
      </c>
      <c r="F719" s="33" t="s">
        <v>383</v>
      </c>
      <c r="G719" s="34" t="s">
        <v>383</v>
      </c>
      <c r="H719" s="34" t="s">
        <v>383</v>
      </c>
      <c r="I719" s="75" t="s">
        <v>8</v>
      </c>
      <c r="J719" s="69" t="s">
        <v>383</v>
      </c>
      <c r="K719" s="69" t="s">
        <v>383</v>
      </c>
      <c r="L719" s="69" t="s">
        <v>383</v>
      </c>
    </row>
    <row r="720" spans="1:12" s="106" customFormat="1" ht="24" customHeight="1" thickTop="1" thickBot="1">
      <c r="A720" s="81" t="s">
        <v>38</v>
      </c>
      <c r="B720" s="123" t="s">
        <v>383</v>
      </c>
      <c r="C720" s="124" t="s">
        <v>383</v>
      </c>
      <c r="D720" s="124" t="s">
        <v>383</v>
      </c>
      <c r="E720" s="84" t="s">
        <v>39</v>
      </c>
      <c r="F720" s="124" t="s">
        <v>383</v>
      </c>
      <c r="G720" s="124" t="s">
        <v>383</v>
      </c>
      <c r="H720" s="124" t="s">
        <v>383</v>
      </c>
      <c r="I720" s="85" t="s">
        <v>40</v>
      </c>
      <c r="J720" s="124" t="s">
        <v>383</v>
      </c>
      <c r="K720" s="124" t="s">
        <v>383</v>
      </c>
      <c r="L720" s="124" t="s">
        <v>383</v>
      </c>
    </row>
    <row r="721" spans="1:13" s="13" customFormat="1" ht="24" customHeight="1" thickBot="1">
      <c r="A721" s="1"/>
      <c r="B721" s="2" t="s">
        <v>221</v>
      </c>
      <c r="C721" s="3"/>
      <c r="D721" s="4"/>
      <c r="E721" s="5"/>
      <c r="F721" s="6"/>
      <c r="G721" s="96" t="s">
        <v>238</v>
      </c>
      <c r="H721" s="6"/>
      <c r="I721" s="5"/>
      <c r="J721" s="6"/>
      <c r="K721" s="107" t="s">
        <v>381</v>
      </c>
      <c r="L721" s="9"/>
      <c r="M721" s="97" t="s">
        <v>356</v>
      </c>
    </row>
    <row r="722" spans="1:13" s="22" customFormat="1" ht="21" customHeight="1">
      <c r="A722" s="14" t="s">
        <v>4</v>
      </c>
      <c r="B722" s="15" t="s">
        <v>5</v>
      </c>
      <c r="C722" s="15" t="s">
        <v>6</v>
      </c>
      <c r="D722" s="16" t="s">
        <v>7</v>
      </c>
      <c r="E722" s="14" t="s">
        <v>4</v>
      </c>
      <c r="F722" s="15" t="s">
        <v>5</v>
      </c>
      <c r="G722" s="15" t="s">
        <v>6</v>
      </c>
      <c r="H722" s="16" t="s">
        <v>7</v>
      </c>
      <c r="I722" s="14" t="s">
        <v>4</v>
      </c>
      <c r="J722" s="15" t="s">
        <v>5</v>
      </c>
      <c r="K722" s="15" t="s">
        <v>6</v>
      </c>
      <c r="L722" s="17" t="s">
        <v>7</v>
      </c>
    </row>
    <row r="723" spans="1:13" s="31" customFormat="1" ht="25.5" customHeight="1">
      <c r="A723" s="23" t="s">
        <v>9</v>
      </c>
      <c r="B723" s="24">
        <v>48</v>
      </c>
      <c r="C723" s="24">
        <v>27</v>
      </c>
      <c r="D723" s="24">
        <v>21</v>
      </c>
      <c r="E723" s="25" t="s">
        <v>10</v>
      </c>
      <c r="F723" s="24">
        <v>87</v>
      </c>
      <c r="G723" s="24">
        <v>46</v>
      </c>
      <c r="H723" s="24">
        <v>41</v>
      </c>
      <c r="I723" s="25" t="s">
        <v>11</v>
      </c>
      <c r="J723" s="24">
        <v>76</v>
      </c>
      <c r="K723" s="24">
        <v>32</v>
      </c>
      <c r="L723" s="24">
        <v>44</v>
      </c>
    </row>
    <row r="724" spans="1:13" s="97" customFormat="1" ht="15.75" customHeight="1">
      <c r="A724" s="32">
        <v>0</v>
      </c>
      <c r="B724" s="33">
        <v>10</v>
      </c>
      <c r="C724" s="34">
        <v>8</v>
      </c>
      <c r="D724" s="34">
        <v>2</v>
      </c>
      <c r="E724" s="35">
        <v>35</v>
      </c>
      <c r="F724" s="33">
        <v>17</v>
      </c>
      <c r="G724" s="34">
        <v>10</v>
      </c>
      <c r="H724" s="34">
        <v>7</v>
      </c>
      <c r="I724" s="35">
        <v>70</v>
      </c>
      <c r="J724" s="33">
        <v>24</v>
      </c>
      <c r="K724" s="34">
        <v>13</v>
      </c>
      <c r="L724" s="34">
        <v>11</v>
      </c>
    </row>
    <row r="725" spans="1:13" s="97" customFormat="1" ht="15.75" customHeight="1">
      <c r="A725" s="32">
        <v>1</v>
      </c>
      <c r="B725" s="33">
        <v>7</v>
      </c>
      <c r="C725" s="34">
        <v>2</v>
      </c>
      <c r="D725" s="34">
        <v>5</v>
      </c>
      <c r="E725" s="35">
        <v>36</v>
      </c>
      <c r="F725" s="33">
        <v>25</v>
      </c>
      <c r="G725" s="34">
        <v>12</v>
      </c>
      <c r="H725" s="34">
        <v>13</v>
      </c>
      <c r="I725" s="35">
        <v>71</v>
      </c>
      <c r="J725" s="33">
        <v>10</v>
      </c>
      <c r="K725" s="34">
        <v>3</v>
      </c>
      <c r="L725" s="34">
        <v>7</v>
      </c>
    </row>
    <row r="726" spans="1:13" s="97" customFormat="1" ht="15.75" customHeight="1">
      <c r="A726" s="32">
        <v>2</v>
      </c>
      <c r="B726" s="33">
        <v>10</v>
      </c>
      <c r="C726" s="34">
        <v>8</v>
      </c>
      <c r="D726" s="34">
        <v>2</v>
      </c>
      <c r="E726" s="35">
        <v>37</v>
      </c>
      <c r="F726" s="33">
        <v>13</v>
      </c>
      <c r="G726" s="34">
        <v>11</v>
      </c>
      <c r="H726" s="34">
        <v>2</v>
      </c>
      <c r="I726" s="35">
        <v>72</v>
      </c>
      <c r="J726" s="33">
        <v>12</v>
      </c>
      <c r="K726" s="34">
        <v>6</v>
      </c>
      <c r="L726" s="34">
        <v>6</v>
      </c>
    </row>
    <row r="727" spans="1:13" s="97" customFormat="1" ht="15.75" customHeight="1">
      <c r="A727" s="32">
        <v>3</v>
      </c>
      <c r="B727" s="33">
        <v>11</v>
      </c>
      <c r="C727" s="34">
        <v>4</v>
      </c>
      <c r="D727" s="34">
        <v>7</v>
      </c>
      <c r="E727" s="35">
        <v>38</v>
      </c>
      <c r="F727" s="33">
        <v>15</v>
      </c>
      <c r="G727" s="34">
        <v>5</v>
      </c>
      <c r="H727" s="34">
        <v>10</v>
      </c>
      <c r="I727" s="35">
        <v>73</v>
      </c>
      <c r="J727" s="33">
        <v>19</v>
      </c>
      <c r="K727" s="34">
        <v>7</v>
      </c>
      <c r="L727" s="34">
        <v>12</v>
      </c>
    </row>
    <row r="728" spans="1:13" s="97" customFormat="1" ht="18" customHeight="1">
      <c r="A728" s="40">
        <v>4</v>
      </c>
      <c r="B728" s="41">
        <v>10</v>
      </c>
      <c r="C728" s="42">
        <v>5</v>
      </c>
      <c r="D728" s="42">
        <v>5</v>
      </c>
      <c r="E728" s="43">
        <v>39</v>
      </c>
      <c r="F728" s="44">
        <v>17</v>
      </c>
      <c r="G728" s="42">
        <v>8</v>
      </c>
      <c r="H728" s="42">
        <v>9</v>
      </c>
      <c r="I728" s="43">
        <v>74</v>
      </c>
      <c r="J728" s="44">
        <v>11</v>
      </c>
      <c r="K728" s="42">
        <v>3</v>
      </c>
      <c r="L728" s="42">
        <v>8</v>
      </c>
    </row>
    <row r="729" spans="1:13" s="31" customFormat="1" ht="25.5" customHeight="1">
      <c r="A729" s="23" t="s">
        <v>13</v>
      </c>
      <c r="B729" s="24">
        <v>70</v>
      </c>
      <c r="C729" s="24">
        <v>33</v>
      </c>
      <c r="D729" s="24">
        <v>37</v>
      </c>
      <c r="E729" s="25" t="s">
        <v>14</v>
      </c>
      <c r="F729" s="24">
        <v>97</v>
      </c>
      <c r="G729" s="24">
        <v>47</v>
      </c>
      <c r="H729" s="24">
        <v>50</v>
      </c>
      <c r="I729" s="25" t="s">
        <v>15</v>
      </c>
      <c r="J729" s="24">
        <v>97</v>
      </c>
      <c r="K729" s="24">
        <v>39</v>
      </c>
      <c r="L729" s="24">
        <v>58</v>
      </c>
    </row>
    <row r="730" spans="1:13" s="97" customFormat="1" ht="15.75" customHeight="1">
      <c r="A730" s="32">
        <v>5</v>
      </c>
      <c r="B730" s="33">
        <v>12</v>
      </c>
      <c r="C730" s="34">
        <v>7</v>
      </c>
      <c r="D730" s="34">
        <v>5</v>
      </c>
      <c r="E730" s="35">
        <v>40</v>
      </c>
      <c r="F730" s="33">
        <v>21</v>
      </c>
      <c r="G730" s="34">
        <v>7</v>
      </c>
      <c r="H730" s="34">
        <v>14</v>
      </c>
      <c r="I730" s="35">
        <v>75</v>
      </c>
      <c r="J730" s="33">
        <v>20</v>
      </c>
      <c r="K730" s="34">
        <v>6</v>
      </c>
      <c r="L730" s="34">
        <v>14</v>
      </c>
    </row>
    <row r="731" spans="1:13" s="97" customFormat="1" ht="15.75" customHeight="1">
      <c r="A731" s="32">
        <v>6</v>
      </c>
      <c r="B731" s="33">
        <v>20</v>
      </c>
      <c r="C731" s="34">
        <v>9</v>
      </c>
      <c r="D731" s="34">
        <v>11</v>
      </c>
      <c r="E731" s="35">
        <v>41</v>
      </c>
      <c r="F731" s="33">
        <v>16</v>
      </c>
      <c r="G731" s="34">
        <v>10</v>
      </c>
      <c r="H731" s="34">
        <v>6</v>
      </c>
      <c r="I731" s="35">
        <v>76</v>
      </c>
      <c r="J731" s="33">
        <v>21</v>
      </c>
      <c r="K731" s="34">
        <v>8</v>
      </c>
      <c r="L731" s="34">
        <v>13</v>
      </c>
    </row>
    <row r="732" spans="1:13" s="97" customFormat="1" ht="15.75" customHeight="1">
      <c r="A732" s="32">
        <v>7</v>
      </c>
      <c r="B732" s="33">
        <v>14</v>
      </c>
      <c r="C732" s="34">
        <v>8</v>
      </c>
      <c r="D732" s="34">
        <v>6</v>
      </c>
      <c r="E732" s="35">
        <v>42</v>
      </c>
      <c r="F732" s="33">
        <v>23</v>
      </c>
      <c r="G732" s="34">
        <v>9</v>
      </c>
      <c r="H732" s="34">
        <v>14</v>
      </c>
      <c r="I732" s="35">
        <v>77</v>
      </c>
      <c r="J732" s="33">
        <v>25</v>
      </c>
      <c r="K732" s="34">
        <v>10</v>
      </c>
      <c r="L732" s="34">
        <v>15</v>
      </c>
    </row>
    <row r="733" spans="1:13" s="97" customFormat="1" ht="15.75" customHeight="1">
      <c r="A733" s="32">
        <v>8</v>
      </c>
      <c r="B733" s="33">
        <v>12</v>
      </c>
      <c r="C733" s="34">
        <v>4</v>
      </c>
      <c r="D733" s="34">
        <v>8</v>
      </c>
      <c r="E733" s="35">
        <v>43</v>
      </c>
      <c r="F733" s="33">
        <v>22</v>
      </c>
      <c r="G733" s="34">
        <v>12</v>
      </c>
      <c r="H733" s="34">
        <v>10</v>
      </c>
      <c r="I733" s="35">
        <v>78</v>
      </c>
      <c r="J733" s="33">
        <v>10</v>
      </c>
      <c r="K733" s="34">
        <v>6</v>
      </c>
      <c r="L733" s="34">
        <v>4</v>
      </c>
    </row>
    <row r="734" spans="1:13" s="97" customFormat="1" ht="18" customHeight="1">
      <c r="A734" s="40">
        <v>9</v>
      </c>
      <c r="B734" s="44">
        <v>12</v>
      </c>
      <c r="C734" s="42">
        <v>5</v>
      </c>
      <c r="D734" s="42">
        <v>7</v>
      </c>
      <c r="E734" s="43">
        <v>44</v>
      </c>
      <c r="F734" s="44">
        <v>15</v>
      </c>
      <c r="G734" s="42">
        <v>9</v>
      </c>
      <c r="H734" s="42">
        <v>6</v>
      </c>
      <c r="I734" s="43">
        <v>79</v>
      </c>
      <c r="J734" s="44">
        <v>21</v>
      </c>
      <c r="K734" s="42">
        <v>9</v>
      </c>
      <c r="L734" s="42">
        <v>12</v>
      </c>
    </row>
    <row r="735" spans="1:13" s="31" customFormat="1" ht="25.5" customHeight="1">
      <c r="A735" s="23" t="s">
        <v>23</v>
      </c>
      <c r="B735" s="24">
        <v>57</v>
      </c>
      <c r="C735" s="24">
        <v>27</v>
      </c>
      <c r="D735" s="24">
        <v>30</v>
      </c>
      <c r="E735" s="25" t="s">
        <v>24</v>
      </c>
      <c r="F735" s="24">
        <v>121</v>
      </c>
      <c r="G735" s="24">
        <v>55</v>
      </c>
      <c r="H735" s="24">
        <v>66</v>
      </c>
      <c r="I735" s="25" t="s">
        <v>25</v>
      </c>
      <c r="J735" s="24">
        <v>78</v>
      </c>
      <c r="K735" s="24">
        <v>38</v>
      </c>
      <c r="L735" s="24">
        <v>40</v>
      </c>
    </row>
    <row r="736" spans="1:13" s="97" customFormat="1" ht="15.75" customHeight="1">
      <c r="A736" s="32">
        <v>10</v>
      </c>
      <c r="B736" s="33">
        <v>10</v>
      </c>
      <c r="C736" s="34">
        <v>6</v>
      </c>
      <c r="D736" s="34">
        <v>4</v>
      </c>
      <c r="E736" s="35">
        <v>45</v>
      </c>
      <c r="F736" s="33">
        <v>25</v>
      </c>
      <c r="G736" s="34">
        <v>11</v>
      </c>
      <c r="H736" s="34">
        <v>14</v>
      </c>
      <c r="I736" s="35">
        <v>80</v>
      </c>
      <c r="J736" s="33">
        <v>12</v>
      </c>
      <c r="K736" s="34">
        <v>6</v>
      </c>
      <c r="L736" s="34">
        <v>6</v>
      </c>
    </row>
    <row r="737" spans="1:12" s="97" customFormat="1" ht="15.75" customHeight="1">
      <c r="A737" s="32">
        <v>11</v>
      </c>
      <c r="B737" s="33">
        <v>10</v>
      </c>
      <c r="C737" s="34">
        <v>4</v>
      </c>
      <c r="D737" s="34">
        <v>6</v>
      </c>
      <c r="E737" s="35">
        <v>46</v>
      </c>
      <c r="F737" s="33">
        <v>25</v>
      </c>
      <c r="G737" s="34">
        <v>11</v>
      </c>
      <c r="H737" s="34">
        <v>14</v>
      </c>
      <c r="I737" s="35">
        <v>81</v>
      </c>
      <c r="J737" s="33">
        <v>18</v>
      </c>
      <c r="K737" s="34">
        <v>6</v>
      </c>
      <c r="L737" s="34">
        <v>12</v>
      </c>
    </row>
    <row r="738" spans="1:12" s="97" customFormat="1" ht="15.75" customHeight="1">
      <c r="A738" s="32">
        <v>12</v>
      </c>
      <c r="B738" s="33">
        <v>9</v>
      </c>
      <c r="C738" s="34">
        <v>5</v>
      </c>
      <c r="D738" s="34">
        <v>4</v>
      </c>
      <c r="E738" s="35">
        <v>47</v>
      </c>
      <c r="F738" s="33">
        <v>32</v>
      </c>
      <c r="G738" s="34">
        <v>14</v>
      </c>
      <c r="H738" s="34">
        <v>18</v>
      </c>
      <c r="I738" s="35">
        <v>82</v>
      </c>
      <c r="J738" s="33">
        <v>15</v>
      </c>
      <c r="K738" s="34">
        <v>10</v>
      </c>
      <c r="L738" s="34">
        <v>5</v>
      </c>
    </row>
    <row r="739" spans="1:12" s="97" customFormat="1" ht="15.75" customHeight="1">
      <c r="A739" s="32">
        <v>13</v>
      </c>
      <c r="B739" s="33">
        <v>14</v>
      </c>
      <c r="C739" s="34">
        <v>7</v>
      </c>
      <c r="D739" s="34">
        <v>7</v>
      </c>
      <c r="E739" s="35">
        <v>48</v>
      </c>
      <c r="F739" s="33">
        <v>22</v>
      </c>
      <c r="G739" s="34">
        <v>11</v>
      </c>
      <c r="H739" s="34">
        <v>11</v>
      </c>
      <c r="I739" s="35">
        <v>83</v>
      </c>
      <c r="J739" s="33">
        <v>15</v>
      </c>
      <c r="K739" s="34">
        <v>7</v>
      </c>
      <c r="L739" s="34">
        <v>8</v>
      </c>
    </row>
    <row r="740" spans="1:12" s="97" customFormat="1" ht="18" customHeight="1">
      <c r="A740" s="40">
        <v>14</v>
      </c>
      <c r="B740" s="44">
        <v>14</v>
      </c>
      <c r="C740" s="42">
        <v>5</v>
      </c>
      <c r="D740" s="42">
        <v>9</v>
      </c>
      <c r="E740" s="43">
        <v>49</v>
      </c>
      <c r="F740" s="44">
        <v>17</v>
      </c>
      <c r="G740" s="42">
        <v>8</v>
      </c>
      <c r="H740" s="42">
        <v>9</v>
      </c>
      <c r="I740" s="43">
        <v>84</v>
      </c>
      <c r="J740" s="44">
        <v>18</v>
      </c>
      <c r="K740" s="42">
        <v>9</v>
      </c>
      <c r="L740" s="42">
        <v>9</v>
      </c>
    </row>
    <row r="741" spans="1:12" s="31" customFormat="1" ht="25.5" customHeight="1">
      <c r="A741" s="23" t="s">
        <v>26</v>
      </c>
      <c r="B741" s="24">
        <v>82</v>
      </c>
      <c r="C741" s="24">
        <v>39</v>
      </c>
      <c r="D741" s="24">
        <v>43</v>
      </c>
      <c r="E741" s="25" t="s">
        <v>27</v>
      </c>
      <c r="F741" s="24">
        <v>119</v>
      </c>
      <c r="G741" s="24">
        <v>66</v>
      </c>
      <c r="H741" s="24">
        <v>53</v>
      </c>
      <c r="I741" s="25" t="s">
        <v>28</v>
      </c>
      <c r="J741" s="24">
        <v>49</v>
      </c>
      <c r="K741" s="24">
        <v>19</v>
      </c>
      <c r="L741" s="24">
        <v>30</v>
      </c>
    </row>
    <row r="742" spans="1:12" s="97" customFormat="1" ht="15.75" customHeight="1">
      <c r="A742" s="32">
        <v>15</v>
      </c>
      <c r="B742" s="33">
        <v>16</v>
      </c>
      <c r="C742" s="34">
        <v>6</v>
      </c>
      <c r="D742" s="34">
        <v>10</v>
      </c>
      <c r="E742" s="35">
        <v>50</v>
      </c>
      <c r="F742" s="33">
        <v>22</v>
      </c>
      <c r="G742" s="34">
        <v>13</v>
      </c>
      <c r="H742" s="34">
        <v>9</v>
      </c>
      <c r="I742" s="35">
        <v>85</v>
      </c>
      <c r="J742" s="33">
        <v>10</v>
      </c>
      <c r="K742" s="34">
        <v>4</v>
      </c>
      <c r="L742" s="34">
        <v>6</v>
      </c>
    </row>
    <row r="743" spans="1:12" s="97" customFormat="1" ht="15.75" customHeight="1">
      <c r="A743" s="32">
        <v>16</v>
      </c>
      <c r="B743" s="33">
        <v>15</v>
      </c>
      <c r="C743" s="34">
        <v>13</v>
      </c>
      <c r="D743" s="34">
        <v>2</v>
      </c>
      <c r="E743" s="35">
        <v>51</v>
      </c>
      <c r="F743" s="33">
        <v>24</v>
      </c>
      <c r="G743" s="34">
        <v>13</v>
      </c>
      <c r="H743" s="34">
        <v>11</v>
      </c>
      <c r="I743" s="35">
        <v>86</v>
      </c>
      <c r="J743" s="33">
        <v>10</v>
      </c>
      <c r="K743" s="34">
        <v>3</v>
      </c>
      <c r="L743" s="34">
        <v>7</v>
      </c>
    </row>
    <row r="744" spans="1:12" s="97" customFormat="1" ht="15.75" customHeight="1">
      <c r="A744" s="32">
        <v>17</v>
      </c>
      <c r="B744" s="33">
        <v>17</v>
      </c>
      <c r="C744" s="34">
        <v>10</v>
      </c>
      <c r="D744" s="34">
        <v>7</v>
      </c>
      <c r="E744" s="35">
        <v>52</v>
      </c>
      <c r="F744" s="33">
        <v>33</v>
      </c>
      <c r="G744" s="34">
        <v>18</v>
      </c>
      <c r="H744" s="34">
        <v>15</v>
      </c>
      <c r="I744" s="35">
        <v>87</v>
      </c>
      <c r="J744" s="33">
        <v>10</v>
      </c>
      <c r="K744" s="34">
        <v>3</v>
      </c>
      <c r="L744" s="34">
        <v>7</v>
      </c>
    </row>
    <row r="745" spans="1:12" s="97" customFormat="1" ht="15.75" customHeight="1">
      <c r="A745" s="32">
        <v>18</v>
      </c>
      <c r="B745" s="33">
        <v>18</v>
      </c>
      <c r="C745" s="34">
        <v>5</v>
      </c>
      <c r="D745" s="34">
        <v>13</v>
      </c>
      <c r="E745" s="35">
        <v>53</v>
      </c>
      <c r="F745" s="33">
        <v>25</v>
      </c>
      <c r="G745" s="34">
        <v>12</v>
      </c>
      <c r="H745" s="34">
        <v>13</v>
      </c>
      <c r="I745" s="35">
        <v>88</v>
      </c>
      <c r="J745" s="33">
        <v>9</v>
      </c>
      <c r="K745" s="34">
        <v>6</v>
      </c>
      <c r="L745" s="34">
        <v>3</v>
      </c>
    </row>
    <row r="746" spans="1:12" s="97" customFormat="1" ht="18" customHeight="1">
      <c r="A746" s="40">
        <v>19</v>
      </c>
      <c r="B746" s="44">
        <v>16</v>
      </c>
      <c r="C746" s="42">
        <v>5</v>
      </c>
      <c r="D746" s="42">
        <v>11</v>
      </c>
      <c r="E746" s="43">
        <v>54</v>
      </c>
      <c r="F746" s="44">
        <v>15</v>
      </c>
      <c r="G746" s="42">
        <v>10</v>
      </c>
      <c r="H746" s="42">
        <v>5</v>
      </c>
      <c r="I746" s="43">
        <v>89</v>
      </c>
      <c r="J746" s="44">
        <v>10</v>
      </c>
      <c r="K746" s="42">
        <v>3</v>
      </c>
      <c r="L746" s="42">
        <v>7</v>
      </c>
    </row>
    <row r="747" spans="1:12" s="31" customFormat="1" ht="25.5" customHeight="1">
      <c r="A747" s="23" t="s">
        <v>29</v>
      </c>
      <c r="B747" s="24">
        <v>84</v>
      </c>
      <c r="C747" s="24">
        <v>30</v>
      </c>
      <c r="D747" s="24">
        <v>54</v>
      </c>
      <c r="E747" s="25" t="s">
        <v>30</v>
      </c>
      <c r="F747" s="24">
        <v>98</v>
      </c>
      <c r="G747" s="24">
        <v>56</v>
      </c>
      <c r="H747" s="24">
        <v>42</v>
      </c>
      <c r="I747" s="25" t="s">
        <v>31</v>
      </c>
      <c r="J747" s="24">
        <v>32</v>
      </c>
      <c r="K747" s="24">
        <v>9</v>
      </c>
      <c r="L747" s="24">
        <v>23</v>
      </c>
    </row>
    <row r="748" spans="1:12" s="97" customFormat="1" ht="15.75" customHeight="1">
      <c r="A748" s="32">
        <v>20</v>
      </c>
      <c r="B748" s="33">
        <v>12</v>
      </c>
      <c r="C748" s="34">
        <v>4</v>
      </c>
      <c r="D748" s="34">
        <v>8</v>
      </c>
      <c r="E748" s="35">
        <v>55</v>
      </c>
      <c r="F748" s="33">
        <v>24</v>
      </c>
      <c r="G748" s="34">
        <v>16</v>
      </c>
      <c r="H748" s="34">
        <v>8</v>
      </c>
      <c r="I748" s="35">
        <v>90</v>
      </c>
      <c r="J748" s="33">
        <v>6</v>
      </c>
      <c r="K748" s="34">
        <v>2</v>
      </c>
      <c r="L748" s="34">
        <v>4</v>
      </c>
    </row>
    <row r="749" spans="1:12" s="97" customFormat="1" ht="15.75" customHeight="1">
      <c r="A749" s="32">
        <v>21</v>
      </c>
      <c r="B749" s="33">
        <v>19</v>
      </c>
      <c r="C749" s="34">
        <v>3</v>
      </c>
      <c r="D749" s="34">
        <v>16</v>
      </c>
      <c r="E749" s="35">
        <v>56</v>
      </c>
      <c r="F749" s="33">
        <v>13</v>
      </c>
      <c r="G749" s="34">
        <v>8</v>
      </c>
      <c r="H749" s="34">
        <v>5</v>
      </c>
      <c r="I749" s="35">
        <v>91</v>
      </c>
      <c r="J749" s="33">
        <v>9</v>
      </c>
      <c r="K749" s="34">
        <v>2</v>
      </c>
      <c r="L749" s="34">
        <v>7</v>
      </c>
    </row>
    <row r="750" spans="1:12" s="97" customFormat="1" ht="15.75" customHeight="1">
      <c r="A750" s="32">
        <v>22</v>
      </c>
      <c r="B750" s="33">
        <v>17</v>
      </c>
      <c r="C750" s="34">
        <v>8</v>
      </c>
      <c r="D750" s="34">
        <v>9</v>
      </c>
      <c r="E750" s="35">
        <v>57</v>
      </c>
      <c r="F750" s="33">
        <v>19</v>
      </c>
      <c r="G750" s="34">
        <v>8</v>
      </c>
      <c r="H750" s="34">
        <v>11</v>
      </c>
      <c r="I750" s="35">
        <v>92</v>
      </c>
      <c r="J750" s="33">
        <v>6</v>
      </c>
      <c r="K750" s="34">
        <v>1</v>
      </c>
      <c r="L750" s="34">
        <v>5</v>
      </c>
    </row>
    <row r="751" spans="1:12" s="97" customFormat="1" ht="15.75" customHeight="1">
      <c r="A751" s="32">
        <v>23</v>
      </c>
      <c r="B751" s="33">
        <v>19</v>
      </c>
      <c r="C751" s="34">
        <v>9</v>
      </c>
      <c r="D751" s="34">
        <v>10</v>
      </c>
      <c r="E751" s="35">
        <v>58</v>
      </c>
      <c r="F751" s="33">
        <v>21</v>
      </c>
      <c r="G751" s="34">
        <v>11</v>
      </c>
      <c r="H751" s="34">
        <v>10</v>
      </c>
      <c r="I751" s="35">
        <v>93</v>
      </c>
      <c r="J751" s="33">
        <v>4</v>
      </c>
      <c r="K751" s="34">
        <v>1</v>
      </c>
      <c r="L751" s="34">
        <v>3</v>
      </c>
    </row>
    <row r="752" spans="1:12" s="97" customFormat="1" ht="18" customHeight="1">
      <c r="A752" s="40">
        <v>24</v>
      </c>
      <c r="B752" s="44">
        <v>17</v>
      </c>
      <c r="C752" s="42">
        <v>6</v>
      </c>
      <c r="D752" s="42">
        <v>11</v>
      </c>
      <c r="E752" s="43">
        <v>59</v>
      </c>
      <c r="F752" s="44">
        <v>21</v>
      </c>
      <c r="G752" s="42">
        <v>13</v>
      </c>
      <c r="H752" s="42">
        <v>8</v>
      </c>
      <c r="I752" s="43">
        <v>94</v>
      </c>
      <c r="J752" s="44">
        <v>7</v>
      </c>
      <c r="K752" s="42">
        <v>3</v>
      </c>
      <c r="L752" s="42">
        <v>4</v>
      </c>
    </row>
    <row r="753" spans="1:13" s="31" customFormat="1" ht="25.5" customHeight="1">
      <c r="A753" s="23" t="s">
        <v>32</v>
      </c>
      <c r="B753" s="24">
        <v>67</v>
      </c>
      <c r="C753" s="24">
        <v>34</v>
      </c>
      <c r="D753" s="24">
        <v>33</v>
      </c>
      <c r="E753" s="25" t="s">
        <v>33</v>
      </c>
      <c r="F753" s="24">
        <v>85</v>
      </c>
      <c r="G753" s="24">
        <v>40</v>
      </c>
      <c r="H753" s="24">
        <v>45</v>
      </c>
      <c r="I753" s="64" t="s">
        <v>34</v>
      </c>
      <c r="J753" s="24">
        <v>8</v>
      </c>
      <c r="K753" s="24">
        <v>3</v>
      </c>
      <c r="L753" s="24">
        <v>5</v>
      </c>
    </row>
    <row r="754" spans="1:13" s="97" customFormat="1" ht="15.75" customHeight="1">
      <c r="A754" s="32">
        <v>25</v>
      </c>
      <c r="B754" s="33">
        <v>22</v>
      </c>
      <c r="C754" s="34">
        <v>12</v>
      </c>
      <c r="D754" s="34">
        <v>10</v>
      </c>
      <c r="E754" s="35">
        <v>60</v>
      </c>
      <c r="F754" s="33">
        <v>20</v>
      </c>
      <c r="G754" s="34">
        <v>13</v>
      </c>
      <c r="H754" s="34">
        <v>7</v>
      </c>
      <c r="I754" s="35">
        <v>95</v>
      </c>
      <c r="J754" s="33">
        <v>3</v>
      </c>
      <c r="K754" s="34">
        <v>0</v>
      </c>
      <c r="L754" s="34">
        <v>3</v>
      </c>
    </row>
    <row r="755" spans="1:13" s="97" customFormat="1" ht="15.75" customHeight="1">
      <c r="A755" s="32">
        <v>26</v>
      </c>
      <c r="B755" s="33">
        <v>9</v>
      </c>
      <c r="C755" s="34">
        <v>5</v>
      </c>
      <c r="D755" s="34">
        <v>4</v>
      </c>
      <c r="E755" s="35">
        <v>61</v>
      </c>
      <c r="F755" s="33">
        <v>19</v>
      </c>
      <c r="G755" s="34">
        <v>12</v>
      </c>
      <c r="H755" s="34">
        <v>7</v>
      </c>
      <c r="I755" s="35">
        <v>96</v>
      </c>
      <c r="J755" s="33">
        <v>2</v>
      </c>
      <c r="K755" s="34">
        <v>2</v>
      </c>
      <c r="L755" s="34">
        <v>0</v>
      </c>
    </row>
    <row r="756" spans="1:13" s="97" customFormat="1" ht="15.75" customHeight="1">
      <c r="A756" s="32">
        <v>27</v>
      </c>
      <c r="B756" s="33">
        <v>6</v>
      </c>
      <c r="C756" s="34">
        <v>2</v>
      </c>
      <c r="D756" s="34">
        <v>4</v>
      </c>
      <c r="E756" s="35">
        <v>62</v>
      </c>
      <c r="F756" s="33">
        <v>12</v>
      </c>
      <c r="G756" s="34">
        <v>2</v>
      </c>
      <c r="H756" s="34">
        <v>10</v>
      </c>
      <c r="I756" s="35">
        <v>97</v>
      </c>
      <c r="J756" s="33">
        <v>2</v>
      </c>
      <c r="K756" s="34">
        <v>0</v>
      </c>
      <c r="L756" s="34">
        <v>2</v>
      </c>
    </row>
    <row r="757" spans="1:13" s="97" customFormat="1" ht="15.75" customHeight="1">
      <c r="A757" s="32">
        <v>28</v>
      </c>
      <c r="B757" s="33">
        <v>12</v>
      </c>
      <c r="C757" s="34">
        <v>8</v>
      </c>
      <c r="D757" s="34">
        <v>4</v>
      </c>
      <c r="E757" s="35">
        <v>63</v>
      </c>
      <c r="F757" s="33">
        <v>15</v>
      </c>
      <c r="G757" s="34">
        <v>6</v>
      </c>
      <c r="H757" s="34">
        <v>9</v>
      </c>
      <c r="I757" s="35">
        <v>98</v>
      </c>
      <c r="J757" s="33">
        <v>1</v>
      </c>
      <c r="K757" s="34">
        <v>1</v>
      </c>
      <c r="L757" s="34">
        <v>0</v>
      </c>
    </row>
    <row r="758" spans="1:13" s="97" customFormat="1" ht="18" customHeight="1">
      <c r="A758" s="40">
        <v>29</v>
      </c>
      <c r="B758" s="44">
        <v>18</v>
      </c>
      <c r="C758" s="42">
        <v>7</v>
      </c>
      <c r="D758" s="42">
        <v>11</v>
      </c>
      <c r="E758" s="43">
        <v>64</v>
      </c>
      <c r="F758" s="44">
        <v>19</v>
      </c>
      <c r="G758" s="42">
        <v>7</v>
      </c>
      <c r="H758" s="42">
        <v>12</v>
      </c>
      <c r="I758" s="35">
        <v>99</v>
      </c>
      <c r="J758" s="33">
        <v>0</v>
      </c>
      <c r="K758" s="34">
        <v>0</v>
      </c>
      <c r="L758" s="34">
        <v>0</v>
      </c>
    </row>
    <row r="759" spans="1:13" s="31" customFormat="1" ht="25.5" customHeight="1">
      <c r="A759" s="23" t="s">
        <v>35</v>
      </c>
      <c r="B759" s="24">
        <v>96</v>
      </c>
      <c r="C759" s="24">
        <v>48</v>
      </c>
      <c r="D759" s="24">
        <v>48</v>
      </c>
      <c r="E759" s="25" t="s">
        <v>36</v>
      </c>
      <c r="F759" s="24">
        <v>119</v>
      </c>
      <c r="G759" s="24">
        <v>70</v>
      </c>
      <c r="H759" s="24">
        <v>49</v>
      </c>
      <c r="I759" s="68">
        <v>100</v>
      </c>
      <c r="J759" s="69">
        <v>0</v>
      </c>
      <c r="K759" s="70">
        <v>0</v>
      </c>
      <c r="L759" s="70">
        <v>0</v>
      </c>
    </row>
    <row r="760" spans="1:13" s="97" customFormat="1" ht="15.75" customHeight="1">
      <c r="A760" s="32">
        <v>30</v>
      </c>
      <c r="B760" s="33">
        <v>23</v>
      </c>
      <c r="C760" s="34">
        <v>9</v>
      </c>
      <c r="D760" s="34">
        <v>14</v>
      </c>
      <c r="E760" s="35">
        <v>65</v>
      </c>
      <c r="F760" s="33">
        <v>26</v>
      </c>
      <c r="G760" s="34">
        <v>12</v>
      </c>
      <c r="H760" s="34">
        <v>14</v>
      </c>
      <c r="I760" s="35">
        <v>101</v>
      </c>
      <c r="J760" s="33">
        <v>0</v>
      </c>
      <c r="K760" s="34">
        <v>0</v>
      </c>
      <c r="L760" s="34">
        <v>0</v>
      </c>
    </row>
    <row r="761" spans="1:13" s="97" customFormat="1" ht="15.75" customHeight="1">
      <c r="A761" s="32">
        <v>31</v>
      </c>
      <c r="B761" s="33">
        <v>17</v>
      </c>
      <c r="C761" s="34">
        <v>11</v>
      </c>
      <c r="D761" s="34">
        <v>6</v>
      </c>
      <c r="E761" s="35">
        <v>66</v>
      </c>
      <c r="F761" s="33">
        <v>25</v>
      </c>
      <c r="G761" s="34">
        <v>16</v>
      </c>
      <c r="H761" s="34">
        <v>9</v>
      </c>
      <c r="I761" s="35">
        <v>102</v>
      </c>
      <c r="J761" s="33">
        <v>0</v>
      </c>
      <c r="K761" s="34">
        <v>0</v>
      </c>
      <c r="L761" s="34">
        <v>0</v>
      </c>
    </row>
    <row r="762" spans="1:13" s="97" customFormat="1" ht="15.75" customHeight="1">
      <c r="A762" s="32">
        <v>32</v>
      </c>
      <c r="B762" s="33">
        <v>23</v>
      </c>
      <c r="C762" s="34">
        <v>12</v>
      </c>
      <c r="D762" s="34">
        <v>11</v>
      </c>
      <c r="E762" s="35">
        <v>67</v>
      </c>
      <c r="F762" s="33">
        <v>23</v>
      </c>
      <c r="G762" s="34">
        <v>15</v>
      </c>
      <c r="H762" s="34">
        <v>8</v>
      </c>
      <c r="I762" s="35">
        <v>103</v>
      </c>
      <c r="J762" s="33">
        <v>0</v>
      </c>
      <c r="K762" s="34">
        <v>0</v>
      </c>
      <c r="L762" s="34">
        <v>0</v>
      </c>
    </row>
    <row r="763" spans="1:13" s="97" customFormat="1" ht="15.75" customHeight="1">
      <c r="A763" s="32">
        <v>33</v>
      </c>
      <c r="B763" s="33">
        <v>17</v>
      </c>
      <c r="C763" s="34">
        <v>11</v>
      </c>
      <c r="D763" s="34">
        <v>6</v>
      </c>
      <c r="E763" s="35">
        <v>68</v>
      </c>
      <c r="F763" s="33">
        <v>23</v>
      </c>
      <c r="G763" s="34">
        <v>13</v>
      </c>
      <c r="H763" s="34">
        <v>10</v>
      </c>
      <c r="I763" s="72" t="s">
        <v>37</v>
      </c>
      <c r="J763" s="44">
        <v>0</v>
      </c>
      <c r="K763" s="42">
        <v>0</v>
      </c>
      <c r="L763" s="42">
        <v>0</v>
      </c>
    </row>
    <row r="764" spans="1:13" s="97" customFormat="1" ht="21" customHeight="1" thickBot="1">
      <c r="A764" s="74">
        <v>34</v>
      </c>
      <c r="B764" s="33">
        <v>16</v>
      </c>
      <c r="C764" s="34">
        <v>5</v>
      </c>
      <c r="D764" s="34">
        <v>11</v>
      </c>
      <c r="E764" s="35">
        <v>69</v>
      </c>
      <c r="F764" s="33">
        <v>22</v>
      </c>
      <c r="G764" s="34">
        <v>14</v>
      </c>
      <c r="H764" s="34">
        <v>8</v>
      </c>
      <c r="I764" s="75" t="s">
        <v>8</v>
      </c>
      <c r="J764" s="69">
        <v>1570</v>
      </c>
      <c r="K764" s="69">
        <v>758</v>
      </c>
      <c r="L764" s="69">
        <v>812</v>
      </c>
    </row>
    <row r="765" spans="1:13" s="106" customFormat="1" ht="24" customHeight="1" thickTop="1" thickBot="1">
      <c r="A765" s="81" t="s">
        <v>38</v>
      </c>
      <c r="B765" s="82">
        <v>175</v>
      </c>
      <c r="C765" s="83">
        <v>87</v>
      </c>
      <c r="D765" s="83">
        <v>88</v>
      </c>
      <c r="E765" s="84" t="s">
        <v>39</v>
      </c>
      <c r="F765" s="83">
        <v>936</v>
      </c>
      <c r="G765" s="83">
        <v>461</v>
      </c>
      <c r="H765" s="83">
        <v>475</v>
      </c>
      <c r="I765" s="85" t="s">
        <v>40</v>
      </c>
      <c r="J765" s="83">
        <v>459</v>
      </c>
      <c r="K765" s="83">
        <v>210</v>
      </c>
      <c r="L765" s="83">
        <v>249</v>
      </c>
    </row>
    <row r="766" spans="1:13" s="13" customFormat="1" ht="24" customHeight="1" thickBot="1">
      <c r="A766" s="1"/>
      <c r="B766" s="2" t="s">
        <v>221</v>
      </c>
      <c r="C766" s="3"/>
      <c r="D766" s="4"/>
      <c r="E766" s="5"/>
      <c r="F766" s="6"/>
      <c r="G766" s="96" t="s">
        <v>238</v>
      </c>
      <c r="H766" s="6"/>
      <c r="I766" s="5"/>
      <c r="J766" s="6"/>
      <c r="K766" s="107" t="s">
        <v>203</v>
      </c>
      <c r="L766" s="9"/>
      <c r="M766" s="97" t="s">
        <v>357</v>
      </c>
    </row>
    <row r="767" spans="1:13" s="22" customFormat="1" ht="21" customHeight="1">
      <c r="A767" s="14" t="s">
        <v>4</v>
      </c>
      <c r="B767" s="15" t="s">
        <v>5</v>
      </c>
      <c r="C767" s="15" t="s">
        <v>6</v>
      </c>
      <c r="D767" s="16" t="s">
        <v>7</v>
      </c>
      <c r="E767" s="14" t="s">
        <v>4</v>
      </c>
      <c r="F767" s="15" t="s">
        <v>5</v>
      </c>
      <c r="G767" s="15" t="s">
        <v>6</v>
      </c>
      <c r="H767" s="16" t="s">
        <v>7</v>
      </c>
      <c r="I767" s="14" t="s">
        <v>4</v>
      </c>
      <c r="J767" s="15" t="s">
        <v>5</v>
      </c>
      <c r="K767" s="15" t="s">
        <v>6</v>
      </c>
      <c r="L767" s="17" t="s">
        <v>7</v>
      </c>
    </row>
    <row r="768" spans="1:13" s="31" customFormat="1" ht="25.5" customHeight="1">
      <c r="A768" s="23" t="s">
        <v>9</v>
      </c>
      <c r="B768" s="24">
        <v>70</v>
      </c>
      <c r="C768" s="24">
        <v>35</v>
      </c>
      <c r="D768" s="24">
        <v>35</v>
      </c>
      <c r="E768" s="25" t="s">
        <v>10</v>
      </c>
      <c r="F768" s="24">
        <v>100</v>
      </c>
      <c r="G768" s="24">
        <v>52</v>
      </c>
      <c r="H768" s="24">
        <v>48</v>
      </c>
      <c r="I768" s="25" t="s">
        <v>11</v>
      </c>
      <c r="J768" s="24">
        <v>55</v>
      </c>
      <c r="K768" s="24">
        <v>22</v>
      </c>
      <c r="L768" s="24">
        <v>33</v>
      </c>
    </row>
    <row r="769" spans="1:12" s="97" customFormat="1" ht="15.75" customHeight="1">
      <c r="A769" s="32">
        <v>0</v>
      </c>
      <c r="B769" s="33">
        <v>10</v>
      </c>
      <c r="C769" s="34">
        <v>4</v>
      </c>
      <c r="D769" s="34">
        <v>6</v>
      </c>
      <c r="E769" s="35">
        <v>35</v>
      </c>
      <c r="F769" s="33">
        <v>25</v>
      </c>
      <c r="G769" s="34">
        <v>14</v>
      </c>
      <c r="H769" s="34">
        <v>11</v>
      </c>
      <c r="I769" s="35">
        <v>70</v>
      </c>
      <c r="J769" s="33">
        <v>14</v>
      </c>
      <c r="K769" s="34">
        <v>5</v>
      </c>
      <c r="L769" s="34">
        <v>9</v>
      </c>
    </row>
    <row r="770" spans="1:12" s="97" customFormat="1" ht="15.75" customHeight="1">
      <c r="A770" s="32">
        <v>1</v>
      </c>
      <c r="B770" s="33">
        <v>14</v>
      </c>
      <c r="C770" s="34">
        <v>8</v>
      </c>
      <c r="D770" s="34">
        <v>6</v>
      </c>
      <c r="E770" s="35">
        <v>36</v>
      </c>
      <c r="F770" s="33">
        <v>23</v>
      </c>
      <c r="G770" s="34">
        <v>13</v>
      </c>
      <c r="H770" s="34">
        <v>10</v>
      </c>
      <c r="I770" s="35">
        <v>71</v>
      </c>
      <c r="J770" s="33">
        <v>9</v>
      </c>
      <c r="K770" s="34">
        <v>3</v>
      </c>
      <c r="L770" s="34">
        <v>6</v>
      </c>
    </row>
    <row r="771" spans="1:12" s="97" customFormat="1" ht="15.75" customHeight="1">
      <c r="A771" s="32">
        <v>2</v>
      </c>
      <c r="B771" s="33">
        <v>14</v>
      </c>
      <c r="C771" s="34">
        <v>6</v>
      </c>
      <c r="D771" s="34">
        <v>8</v>
      </c>
      <c r="E771" s="35">
        <v>37</v>
      </c>
      <c r="F771" s="33">
        <v>17</v>
      </c>
      <c r="G771" s="34">
        <v>9</v>
      </c>
      <c r="H771" s="34">
        <v>8</v>
      </c>
      <c r="I771" s="35">
        <v>72</v>
      </c>
      <c r="J771" s="33">
        <v>9</v>
      </c>
      <c r="K771" s="34">
        <v>5</v>
      </c>
      <c r="L771" s="34">
        <v>4</v>
      </c>
    </row>
    <row r="772" spans="1:12" s="97" customFormat="1" ht="15.75" customHeight="1">
      <c r="A772" s="32">
        <v>3</v>
      </c>
      <c r="B772" s="33">
        <v>22</v>
      </c>
      <c r="C772" s="34">
        <v>9</v>
      </c>
      <c r="D772" s="34">
        <v>13</v>
      </c>
      <c r="E772" s="35">
        <v>38</v>
      </c>
      <c r="F772" s="33">
        <v>18</v>
      </c>
      <c r="G772" s="34">
        <v>10</v>
      </c>
      <c r="H772" s="34">
        <v>8</v>
      </c>
      <c r="I772" s="35">
        <v>73</v>
      </c>
      <c r="J772" s="33">
        <v>12</v>
      </c>
      <c r="K772" s="34">
        <v>5</v>
      </c>
      <c r="L772" s="34">
        <v>7</v>
      </c>
    </row>
    <row r="773" spans="1:12" s="97" customFormat="1" ht="18" customHeight="1">
      <c r="A773" s="40">
        <v>4</v>
      </c>
      <c r="B773" s="41">
        <v>10</v>
      </c>
      <c r="C773" s="42">
        <v>8</v>
      </c>
      <c r="D773" s="42">
        <v>2</v>
      </c>
      <c r="E773" s="43">
        <v>39</v>
      </c>
      <c r="F773" s="44">
        <v>17</v>
      </c>
      <c r="G773" s="42">
        <v>6</v>
      </c>
      <c r="H773" s="42">
        <v>11</v>
      </c>
      <c r="I773" s="43">
        <v>74</v>
      </c>
      <c r="J773" s="44">
        <v>11</v>
      </c>
      <c r="K773" s="42">
        <v>4</v>
      </c>
      <c r="L773" s="42">
        <v>7</v>
      </c>
    </row>
    <row r="774" spans="1:12" s="31" customFormat="1" ht="25.5" customHeight="1">
      <c r="A774" s="23" t="s">
        <v>13</v>
      </c>
      <c r="B774" s="24">
        <v>59</v>
      </c>
      <c r="C774" s="24">
        <v>34</v>
      </c>
      <c r="D774" s="24">
        <v>25</v>
      </c>
      <c r="E774" s="25" t="s">
        <v>14</v>
      </c>
      <c r="F774" s="24">
        <v>72</v>
      </c>
      <c r="G774" s="24">
        <v>41</v>
      </c>
      <c r="H774" s="24">
        <v>31</v>
      </c>
      <c r="I774" s="25" t="s">
        <v>15</v>
      </c>
      <c r="J774" s="24">
        <v>57</v>
      </c>
      <c r="K774" s="24">
        <v>27</v>
      </c>
      <c r="L774" s="24">
        <v>30</v>
      </c>
    </row>
    <row r="775" spans="1:12" s="97" customFormat="1" ht="15.75" customHeight="1">
      <c r="A775" s="32">
        <v>5</v>
      </c>
      <c r="B775" s="33">
        <v>11</v>
      </c>
      <c r="C775" s="34">
        <v>7</v>
      </c>
      <c r="D775" s="34">
        <v>4</v>
      </c>
      <c r="E775" s="35">
        <v>40</v>
      </c>
      <c r="F775" s="33">
        <v>14</v>
      </c>
      <c r="G775" s="34">
        <v>9</v>
      </c>
      <c r="H775" s="34">
        <v>5</v>
      </c>
      <c r="I775" s="35">
        <v>75</v>
      </c>
      <c r="J775" s="33">
        <v>11</v>
      </c>
      <c r="K775" s="34">
        <v>7</v>
      </c>
      <c r="L775" s="34">
        <v>4</v>
      </c>
    </row>
    <row r="776" spans="1:12" s="97" customFormat="1" ht="15.75" customHeight="1">
      <c r="A776" s="32">
        <v>6</v>
      </c>
      <c r="B776" s="33">
        <v>16</v>
      </c>
      <c r="C776" s="34">
        <v>8</v>
      </c>
      <c r="D776" s="34">
        <v>8</v>
      </c>
      <c r="E776" s="35">
        <v>41</v>
      </c>
      <c r="F776" s="33">
        <v>17</v>
      </c>
      <c r="G776" s="34">
        <v>10</v>
      </c>
      <c r="H776" s="34">
        <v>7</v>
      </c>
      <c r="I776" s="35">
        <v>76</v>
      </c>
      <c r="J776" s="33">
        <v>14</v>
      </c>
      <c r="K776" s="34">
        <v>5</v>
      </c>
      <c r="L776" s="34">
        <v>9</v>
      </c>
    </row>
    <row r="777" spans="1:12" s="97" customFormat="1" ht="15.75" customHeight="1">
      <c r="A777" s="32">
        <v>7</v>
      </c>
      <c r="B777" s="33">
        <v>11</v>
      </c>
      <c r="C777" s="34">
        <v>4</v>
      </c>
      <c r="D777" s="34">
        <v>7</v>
      </c>
      <c r="E777" s="35">
        <v>42</v>
      </c>
      <c r="F777" s="33">
        <v>13</v>
      </c>
      <c r="G777" s="34">
        <v>8</v>
      </c>
      <c r="H777" s="34">
        <v>5</v>
      </c>
      <c r="I777" s="35">
        <v>77</v>
      </c>
      <c r="J777" s="33">
        <v>11</v>
      </c>
      <c r="K777" s="34">
        <v>6</v>
      </c>
      <c r="L777" s="34">
        <v>5</v>
      </c>
    </row>
    <row r="778" spans="1:12" s="97" customFormat="1" ht="15.75" customHeight="1">
      <c r="A778" s="32">
        <v>8</v>
      </c>
      <c r="B778" s="33">
        <v>12</v>
      </c>
      <c r="C778" s="34">
        <v>9</v>
      </c>
      <c r="D778" s="34">
        <v>3</v>
      </c>
      <c r="E778" s="35">
        <v>43</v>
      </c>
      <c r="F778" s="33">
        <v>15</v>
      </c>
      <c r="G778" s="34">
        <v>5</v>
      </c>
      <c r="H778" s="34">
        <v>10</v>
      </c>
      <c r="I778" s="35">
        <v>78</v>
      </c>
      <c r="J778" s="33">
        <v>12</v>
      </c>
      <c r="K778" s="34">
        <v>7</v>
      </c>
      <c r="L778" s="34">
        <v>5</v>
      </c>
    </row>
    <row r="779" spans="1:12" s="97" customFormat="1" ht="18" customHeight="1">
      <c r="A779" s="40">
        <v>9</v>
      </c>
      <c r="B779" s="44">
        <v>9</v>
      </c>
      <c r="C779" s="42">
        <v>6</v>
      </c>
      <c r="D779" s="42">
        <v>3</v>
      </c>
      <c r="E779" s="43">
        <v>44</v>
      </c>
      <c r="F779" s="44">
        <v>13</v>
      </c>
      <c r="G779" s="42">
        <v>9</v>
      </c>
      <c r="H779" s="42">
        <v>4</v>
      </c>
      <c r="I779" s="43">
        <v>79</v>
      </c>
      <c r="J779" s="44">
        <v>9</v>
      </c>
      <c r="K779" s="42">
        <v>2</v>
      </c>
      <c r="L779" s="42">
        <v>7</v>
      </c>
    </row>
    <row r="780" spans="1:12" s="31" customFormat="1" ht="25.5" customHeight="1">
      <c r="A780" s="23" t="s">
        <v>23</v>
      </c>
      <c r="B780" s="24">
        <v>36</v>
      </c>
      <c r="C780" s="24">
        <v>23</v>
      </c>
      <c r="D780" s="24">
        <v>13</v>
      </c>
      <c r="E780" s="25" t="s">
        <v>24</v>
      </c>
      <c r="F780" s="24">
        <v>99</v>
      </c>
      <c r="G780" s="24">
        <v>44</v>
      </c>
      <c r="H780" s="24">
        <v>55</v>
      </c>
      <c r="I780" s="25" t="s">
        <v>25</v>
      </c>
      <c r="J780" s="24">
        <v>64</v>
      </c>
      <c r="K780" s="24">
        <v>23</v>
      </c>
      <c r="L780" s="24">
        <v>41</v>
      </c>
    </row>
    <row r="781" spans="1:12" s="97" customFormat="1" ht="15.75" customHeight="1">
      <c r="A781" s="32">
        <v>10</v>
      </c>
      <c r="B781" s="33">
        <v>8</v>
      </c>
      <c r="C781" s="34">
        <v>6</v>
      </c>
      <c r="D781" s="34">
        <v>2</v>
      </c>
      <c r="E781" s="35">
        <v>45</v>
      </c>
      <c r="F781" s="33">
        <v>19</v>
      </c>
      <c r="G781" s="34">
        <v>7</v>
      </c>
      <c r="H781" s="34">
        <v>12</v>
      </c>
      <c r="I781" s="35">
        <v>80</v>
      </c>
      <c r="J781" s="33">
        <v>20</v>
      </c>
      <c r="K781" s="34">
        <v>8</v>
      </c>
      <c r="L781" s="34">
        <v>12</v>
      </c>
    </row>
    <row r="782" spans="1:12" s="97" customFormat="1" ht="15.75" customHeight="1">
      <c r="A782" s="32">
        <v>11</v>
      </c>
      <c r="B782" s="33">
        <v>8</v>
      </c>
      <c r="C782" s="34">
        <v>6</v>
      </c>
      <c r="D782" s="34">
        <v>2</v>
      </c>
      <c r="E782" s="35">
        <v>46</v>
      </c>
      <c r="F782" s="33">
        <v>19</v>
      </c>
      <c r="G782" s="34">
        <v>8</v>
      </c>
      <c r="H782" s="34">
        <v>11</v>
      </c>
      <c r="I782" s="35">
        <v>81</v>
      </c>
      <c r="J782" s="33">
        <v>11</v>
      </c>
      <c r="K782" s="34">
        <v>3</v>
      </c>
      <c r="L782" s="34">
        <v>8</v>
      </c>
    </row>
    <row r="783" spans="1:12" s="97" customFormat="1" ht="15.75" customHeight="1">
      <c r="A783" s="32">
        <v>12</v>
      </c>
      <c r="B783" s="33">
        <v>5</v>
      </c>
      <c r="C783" s="34">
        <v>4</v>
      </c>
      <c r="D783" s="34">
        <v>1</v>
      </c>
      <c r="E783" s="35">
        <v>47</v>
      </c>
      <c r="F783" s="33">
        <v>23</v>
      </c>
      <c r="G783" s="34">
        <v>15</v>
      </c>
      <c r="H783" s="34">
        <v>8</v>
      </c>
      <c r="I783" s="35">
        <v>82</v>
      </c>
      <c r="J783" s="33">
        <v>10</v>
      </c>
      <c r="K783" s="34">
        <v>2</v>
      </c>
      <c r="L783" s="34">
        <v>8</v>
      </c>
    </row>
    <row r="784" spans="1:12" s="97" customFormat="1" ht="15.75" customHeight="1">
      <c r="A784" s="32">
        <v>13</v>
      </c>
      <c r="B784" s="33">
        <v>6</v>
      </c>
      <c r="C784" s="34">
        <v>3</v>
      </c>
      <c r="D784" s="34">
        <v>3</v>
      </c>
      <c r="E784" s="35">
        <v>48</v>
      </c>
      <c r="F784" s="33">
        <v>23</v>
      </c>
      <c r="G784" s="34">
        <v>8</v>
      </c>
      <c r="H784" s="34">
        <v>15</v>
      </c>
      <c r="I784" s="35">
        <v>83</v>
      </c>
      <c r="J784" s="33">
        <v>11</v>
      </c>
      <c r="K784" s="34">
        <v>5</v>
      </c>
      <c r="L784" s="34">
        <v>6</v>
      </c>
    </row>
    <row r="785" spans="1:12" s="97" customFormat="1" ht="18" customHeight="1">
      <c r="A785" s="40">
        <v>14</v>
      </c>
      <c r="B785" s="44">
        <v>9</v>
      </c>
      <c r="C785" s="42">
        <v>4</v>
      </c>
      <c r="D785" s="42">
        <v>5</v>
      </c>
      <c r="E785" s="43">
        <v>49</v>
      </c>
      <c r="F785" s="44">
        <v>15</v>
      </c>
      <c r="G785" s="42">
        <v>6</v>
      </c>
      <c r="H785" s="42">
        <v>9</v>
      </c>
      <c r="I785" s="43">
        <v>84</v>
      </c>
      <c r="J785" s="44">
        <v>12</v>
      </c>
      <c r="K785" s="42">
        <v>5</v>
      </c>
      <c r="L785" s="42">
        <v>7</v>
      </c>
    </row>
    <row r="786" spans="1:12" s="31" customFormat="1" ht="25.5" customHeight="1">
      <c r="A786" s="23" t="s">
        <v>26</v>
      </c>
      <c r="B786" s="24">
        <v>57</v>
      </c>
      <c r="C786" s="24">
        <v>25</v>
      </c>
      <c r="D786" s="24">
        <v>32</v>
      </c>
      <c r="E786" s="25" t="s">
        <v>27</v>
      </c>
      <c r="F786" s="24">
        <v>94</v>
      </c>
      <c r="G786" s="24">
        <v>51</v>
      </c>
      <c r="H786" s="24">
        <v>43</v>
      </c>
      <c r="I786" s="25" t="s">
        <v>28</v>
      </c>
      <c r="J786" s="24">
        <v>43</v>
      </c>
      <c r="K786" s="24">
        <v>15</v>
      </c>
      <c r="L786" s="24">
        <v>28</v>
      </c>
    </row>
    <row r="787" spans="1:12" s="97" customFormat="1" ht="15.75" customHeight="1">
      <c r="A787" s="32">
        <v>15</v>
      </c>
      <c r="B787" s="33">
        <v>9</v>
      </c>
      <c r="C787" s="34">
        <v>5</v>
      </c>
      <c r="D787" s="34">
        <v>4</v>
      </c>
      <c r="E787" s="35">
        <v>50</v>
      </c>
      <c r="F787" s="33">
        <v>19</v>
      </c>
      <c r="G787" s="34">
        <v>13</v>
      </c>
      <c r="H787" s="34">
        <v>6</v>
      </c>
      <c r="I787" s="35">
        <v>85</v>
      </c>
      <c r="J787" s="33">
        <v>9</v>
      </c>
      <c r="K787" s="34">
        <v>2</v>
      </c>
      <c r="L787" s="34">
        <v>7</v>
      </c>
    </row>
    <row r="788" spans="1:12" s="97" customFormat="1" ht="15.75" customHeight="1">
      <c r="A788" s="32">
        <v>16</v>
      </c>
      <c r="B788" s="33">
        <v>16</v>
      </c>
      <c r="C788" s="34">
        <v>7</v>
      </c>
      <c r="D788" s="34">
        <v>9</v>
      </c>
      <c r="E788" s="35">
        <v>51</v>
      </c>
      <c r="F788" s="33">
        <v>16</v>
      </c>
      <c r="G788" s="34">
        <v>9</v>
      </c>
      <c r="H788" s="34">
        <v>7</v>
      </c>
      <c r="I788" s="35">
        <v>86</v>
      </c>
      <c r="J788" s="33">
        <v>14</v>
      </c>
      <c r="K788" s="34">
        <v>8</v>
      </c>
      <c r="L788" s="34">
        <v>6</v>
      </c>
    </row>
    <row r="789" spans="1:12" s="97" customFormat="1" ht="15.75" customHeight="1">
      <c r="A789" s="32">
        <v>17</v>
      </c>
      <c r="B789" s="33">
        <v>8</v>
      </c>
      <c r="C789" s="34">
        <v>4</v>
      </c>
      <c r="D789" s="34">
        <v>4</v>
      </c>
      <c r="E789" s="35">
        <v>52</v>
      </c>
      <c r="F789" s="33">
        <v>20</v>
      </c>
      <c r="G789" s="34">
        <v>8</v>
      </c>
      <c r="H789" s="34">
        <v>12</v>
      </c>
      <c r="I789" s="35">
        <v>87</v>
      </c>
      <c r="J789" s="33">
        <v>10</v>
      </c>
      <c r="K789" s="34">
        <v>2</v>
      </c>
      <c r="L789" s="34">
        <v>8</v>
      </c>
    </row>
    <row r="790" spans="1:12" s="97" customFormat="1" ht="15.75" customHeight="1">
      <c r="A790" s="32">
        <v>18</v>
      </c>
      <c r="B790" s="33">
        <v>11</v>
      </c>
      <c r="C790" s="34">
        <v>3</v>
      </c>
      <c r="D790" s="34">
        <v>8</v>
      </c>
      <c r="E790" s="35">
        <v>53</v>
      </c>
      <c r="F790" s="33">
        <v>21</v>
      </c>
      <c r="G790" s="34">
        <v>14</v>
      </c>
      <c r="H790" s="34">
        <v>7</v>
      </c>
      <c r="I790" s="35">
        <v>88</v>
      </c>
      <c r="J790" s="33">
        <v>4</v>
      </c>
      <c r="K790" s="34">
        <v>1</v>
      </c>
      <c r="L790" s="34">
        <v>3</v>
      </c>
    </row>
    <row r="791" spans="1:12" s="97" customFormat="1" ht="18" customHeight="1">
      <c r="A791" s="40">
        <v>19</v>
      </c>
      <c r="B791" s="44">
        <v>13</v>
      </c>
      <c r="C791" s="42">
        <v>6</v>
      </c>
      <c r="D791" s="42">
        <v>7</v>
      </c>
      <c r="E791" s="43">
        <v>54</v>
      </c>
      <c r="F791" s="44">
        <v>18</v>
      </c>
      <c r="G791" s="42">
        <v>7</v>
      </c>
      <c r="H791" s="42">
        <v>11</v>
      </c>
      <c r="I791" s="43">
        <v>89</v>
      </c>
      <c r="J791" s="44">
        <v>6</v>
      </c>
      <c r="K791" s="42">
        <v>2</v>
      </c>
      <c r="L791" s="42">
        <v>4</v>
      </c>
    </row>
    <row r="792" spans="1:12" s="31" customFormat="1" ht="25.5" customHeight="1">
      <c r="A792" s="23" t="s">
        <v>29</v>
      </c>
      <c r="B792" s="24">
        <v>63</v>
      </c>
      <c r="C792" s="24">
        <v>35</v>
      </c>
      <c r="D792" s="24">
        <v>28</v>
      </c>
      <c r="E792" s="25" t="s">
        <v>30</v>
      </c>
      <c r="F792" s="24">
        <v>54</v>
      </c>
      <c r="G792" s="24">
        <v>30</v>
      </c>
      <c r="H792" s="24">
        <v>24</v>
      </c>
      <c r="I792" s="25" t="s">
        <v>31</v>
      </c>
      <c r="J792" s="24">
        <v>34</v>
      </c>
      <c r="K792" s="24">
        <v>8</v>
      </c>
      <c r="L792" s="24">
        <v>26</v>
      </c>
    </row>
    <row r="793" spans="1:12" s="97" customFormat="1" ht="15.75" customHeight="1">
      <c r="A793" s="32">
        <v>20</v>
      </c>
      <c r="B793" s="33">
        <v>14</v>
      </c>
      <c r="C793" s="34">
        <v>7</v>
      </c>
      <c r="D793" s="34">
        <v>7</v>
      </c>
      <c r="E793" s="35">
        <v>55</v>
      </c>
      <c r="F793" s="33">
        <v>14</v>
      </c>
      <c r="G793" s="34">
        <v>9</v>
      </c>
      <c r="H793" s="34">
        <v>5</v>
      </c>
      <c r="I793" s="35">
        <v>90</v>
      </c>
      <c r="J793" s="33">
        <v>5</v>
      </c>
      <c r="K793" s="34">
        <v>2</v>
      </c>
      <c r="L793" s="34">
        <v>3</v>
      </c>
    </row>
    <row r="794" spans="1:12" s="97" customFormat="1" ht="15.75" customHeight="1">
      <c r="A794" s="32">
        <v>21</v>
      </c>
      <c r="B794" s="33">
        <v>11</v>
      </c>
      <c r="C794" s="34">
        <v>4</v>
      </c>
      <c r="D794" s="34">
        <v>7</v>
      </c>
      <c r="E794" s="35">
        <v>56</v>
      </c>
      <c r="F794" s="33">
        <v>9</v>
      </c>
      <c r="G794" s="34">
        <v>5</v>
      </c>
      <c r="H794" s="34">
        <v>4</v>
      </c>
      <c r="I794" s="35">
        <v>91</v>
      </c>
      <c r="J794" s="33">
        <v>10</v>
      </c>
      <c r="K794" s="34">
        <v>4</v>
      </c>
      <c r="L794" s="34">
        <v>6</v>
      </c>
    </row>
    <row r="795" spans="1:12" s="97" customFormat="1" ht="15.75" customHeight="1">
      <c r="A795" s="32">
        <v>22</v>
      </c>
      <c r="B795" s="33">
        <v>12</v>
      </c>
      <c r="C795" s="34">
        <v>7</v>
      </c>
      <c r="D795" s="34">
        <v>5</v>
      </c>
      <c r="E795" s="35">
        <v>57</v>
      </c>
      <c r="F795" s="33">
        <v>9</v>
      </c>
      <c r="G795" s="34">
        <v>5</v>
      </c>
      <c r="H795" s="34">
        <v>4</v>
      </c>
      <c r="I795" s="35">
        <v>92</v>
      </c>
      <c r="J795" s="33">
        <v>11</v>
      </c>
      <c r="K795" s="34">
        <v>2</v>
      </c>
      <c r="L795" s="34">
        <v>9</v>
      </c>
    </row>
    <row r="796" spans="1:12" s="97" customFormat="1" ht="15.75" customHeight="1">
      <c r="A796" s="32">
        <v>23</v>
      </c>
      <c r="B796" s="33">
        <v>16</v>
      </c>
      <c r="C796" s="34">
        <v>11</v>
      </c>
      <c r="D796" s="34">
        <v>5</v>
      </c>
      <c r="E796" s="35">
        <v>58</v>
      </c>
      <c r="F796" s="33">
        <v>15</v>
      </c>
      <c r="G796" s="34">
        <v>7</v>
      </c>
      <c r="H796" s="34">
        <v>8</v>
      </c>
      <c r="I796" s="35">
        <v>93</v>
      </c>
      <c r="J796" s="33">
        <v>4</v>
      </c>
      <c r="K796" s="34">
        <v>0</v>
      </c>
      <c r="L796" s="34">
        <v>4</v>
      </c>
    </row>
    <row r="797" spans="1:12" s="97" customFormat="1" ht="18" customHeight="1">
      <c r="A797" s="40">
        <v>24</v>
      </c>
      <c r="B797" s="44">
        <v>10</v>
      </c>
      <c r="C797" s="42">
        <v>6</v>
      </c>
      <c r="D797" s="42">
        <v>4</v>
      </c>
      <c r="E797" s="43">
        <v>59</v>
      </c>
      <c r="F797" s="44">
        <v>7</v>
      </c>
      <c r="G797" s="42">
        <v>4</v>
      </c>
      <c r="H797" s="42">
        <v>3</v>
      </c>
      <c r="I797" s="43">
        <v>94</v>
      </c>
      <c r="J797" s="44">
        <v>4</v>
      </c>
      <c r="K797" s="42">
        <v>0</v>
      </c>
      <c r="L797" s="42">
        <v>4</v>
      </c>
    </row>
    <row r="798" spans="1:12" s="31" customFormat="1" ht="25.5" customHeight="1">
      <c r="A798" s="23" t="s">
        <v>32</v>
      </c>
      <c r="B798" s="24">
        <v>42</v>
      </c>
      <c r="C798" s="24">
        <v>21</v>
      </c>
      <c r="D798" s="24">
        <v>21</v>
      </c>
      <c r="E798" s="25" t="s">
        <v>33</v>
      </c>
      <c r="F798" s="24">
        <v>63</v>
      </c>
      <c r="G798" s="24">
        <v>28</v>
      </c>
      <c r="H798" s="24">
        <v>35</v>
      </c>
      <c r="I798" s="64" t="s">
        <v>34</v>
      </c>
      <c r="J798" s="24">
        <v>8</v>
      </c>
      <c r="K798" s="24">
        <v>0</v>
      </c>
      <c r="L798" s="24">
        <v>8</v>
      </c>
    </row>
    <row r="799" spans="1:12" s="97" customFormat="1" ht="15.75" customHeight="1">
      <c r="A799" s="32">
        <v>25</v>
      </c>
      <c r="B799" s="33">
        <v>6</v>
      </c>
      <c r="C799" s="34">
        <v>2</v>
      </c>
      <c r="D799" s="34">
        <v>4</v>
      </c>
      <c r="E799" s="35">
        <v>60</v>
      </c>
      <c r="F799" s="33">
        <v>10</v>
      </c>
      <c r="G799" s="34">
        <v>6</v>
      </c>
      <c r="H799" s="34">
        <v>4</v>
      </c>
      <c r="I799" s="35">
        <v>95</v>
      </c>
      <c r="J799" s="33">
        <v>2</v>
      </c>
      <c r="K799" s="34">
        <v>0</v>
      </c>
      <c r="L799" s="34">
        <v>2</v>
      </c>
    </row>
    <row r="800" spans="1:12" s="97" customFormat="1" ht="15.75" customHeight="1">
      <c r="A800" s="32">
        <v>26</v>
      </c>
      <c r="B800" s="33">
        <v>9</v>
      </c>
      <c r="C800" s="34">
        <v>8</v>
      </c>
      <c r="D800" s="34">
        <v>1</v>
      </c>
      <c r="E800" s="35">
        <v>61</v>
      </c>
      <c r="F800" s="33">
        <v>5</v>
      </c>
      <c r="G800" s="34">
        <v>2</v>
      </c>
      <c r="H800" s="34">
        <v>3</v>
      </c>
      <c r="I800" s="35">
        <v>96</v>
      </c>
      <c r="J800" s="33">
        <v>1</v>
      </c>
      <c r="K800" s="34">
        <v>0</v>
      </c>
      <c r="L800" s="34">
        <v>1</v>
      </c>
    </row>
    <row r="801" spans="1:13" s="97" customFormat="1" ht="15.75" customHeight="1">
      <c r="A801" s="32">
        <v>27</v>
      </c>
      <c r="B801" s="33">
        <v>5</v>
      </c>
      <c r="C801" s="34">
        <v>2</v>
      </c>
      <c r="D801" s="34">
        <v>3</v>
      </c>
      <c r="E801" s="35">
        <v>62</v>
      </c>
      <c r="F801" s="33">
        <v>17</v>
      </c>
      <c r="G801" s="34">
        <v>6</v>
      </c>
      <c r="H801" s="34">
        <v>11</v>
      </c>
      <c r="I801" s="35">
        <v>97</v>
      </c>
      <c r="J801" s="33">
        <v>0</v>
      </c>
      <c r="K801" s="34">
        <v>0</v>
      </c>
      <c r="L801" s="34">
        <v>0</v>
      </c>
    </row>
    <row r="802" spans="1:13" s="97" customFormat="1" ht="15.75" customHeight="1">
      <c r="A802" s="32">
        <v>28</v>
      </c>
      <c r="B802" s="33">
        <v>9</v>
      </c>
      <c r="C802" s="34">
        <v>5</v>
      </c>
      <c r="D802" s="34">
        <v>4</v>
      </c>
      <c r="E802" s="35">
        <v>63</v>
      </c>
      <c r="F802" s="33">
        <v>13</v>
      </c>
      <c r="G802" s="34">
        <v>7</v>
      </c>
      <c r="H802" s="34">
        <v>6</v>
      </c>
      <c r="I802" s="35">
        <v>98</v>
      </c>
      <c r="J802" s="33">
        <v>2</v>
      </c>
      <c r="K802" s="34">
        <v>0</v>
      </c>
      <c r="L802" s="34">
        <v>2</v>
      </c>
    </row>
    <row r="803" spans="1:13" s="97" customFormat="1" ht="18" customHeight="1">
      <c r="A803" s="40">
        <v>29</v>
      </c>
      <c r="B803" s="44">
        <v>13</v>
      </c>
      <c r="C803" s="42">
        <v>4</v>
      </c>
      <c r="D803" s="42">
        <v>9</v>
      </c>
      <c r="E803" s="43">
        <v>64</v>
      </c>
      <c r="F803" s="44">
        <v>18</v>
      </c>
      <c r="G803" s="42">
        <v>7</v>
      </c>
      <c r="H803" s="42">
        <v>11</v>
      </c>
      <c r="I803" s="35">
        <v>99</v>
      </c>
      <c r="J803" s="33">
        <v>2</v>
      </c>
      <c r="K803" s="34">
        <v>0</v>
      </c>
      <c r="L803" s="34">
        <v>2</v>
      </c>
    </row>
    <row r="804" spans="1:13" s="31" customFormat="1" ht="25.5" customHeight="1">
      <c r="A804" s="23" t="s">
        <v>35</v>
      </c>
      <c r="B804" s="24">
        <v>84</v>
      </c>
      <c r="C804" s="24">
        <v>41</v>
      </c>
      <c r="D804" s="24">
        <v>43</v>
      </c>
      <c r="E804" s="25" t="s">
        <v>36</v>
      </c>
      <c r="F804" s="24">
        <v>95</v>
      </c>
      <c r="G804" s="24">
        <v>46</v>
      </c>
      <c r="H804" s="24">
        <v>49</v>
      </c>
      <c r="I804" s="68">
        <v>100</v>
      </c>
      <c r="J804" s="69">
        <v>0</v>
      </c>
      <c r="K804" s="70">
        <v>0</v>
      </c>
      <c r="L804" s="70">
        <v>0</v>
      </c>
    </row>
    <row r="805" spans="1:13" s="97" customFormat="1" ht="15.75" customHeight="1">
      <c r="A805" s="32">
        <v>30</v>
      </c>
      <c r="B805" s="33">
        <v>15</v>
      </c>
      <c r="C805" s="34">
        <v>10</v>
      </c>
      <c r="D805" s="34">
        <v>5</v>
      </c>
      <c r="E805" s="35">
        <v>65</v>
      </c>
      <c r="F805" s="33">
        <v>19</v>
      </c>
      <c r="G805" s="34">
        <v>6</v>
      </c>
      <c r="H805" s="34">
        <v>13</v>
      </c>
      <c r="I805" s="35">
        <v>101</v>
      </c>
      <c r="J805" s="33">
        <v>0</v>
      </c>
      <c r="K805" s="34">
        <v>0</v>
      </c>
      <c r="L805" s="34">
        <v>0</v>
      </c>
    </row>
    <row r="806" spans="1:13" s="97" customFormat="1" ht="15.75" customHeight="1">
      <c r="A806" s="32">
        <v>31</v>
      </c>
      <c r="B806" s="33">
        <v>16</v>
      </c>
      <c r="C806" s="34">
        <v>8</v>
      </c>
      <c r="D806" s="34">
        <v>8</v>
      </c>
      <c r="E806" s="35">
        <v>66</v>
      </c>
      <c r="F806" s="33">
        <v>21</v>
      </c>
      <c r="G806" s="34">
        <v>9</v>
      </c>
      <c r="H806" s="34">
        <v>12</v>
      </c>
      <c r="I806" s="35">
        <v>102</v>
      </c>
      <c r="J806" s="33">
        <v>0</v>
      </c>
      <c r="K806" s="34">
        <v>0</v>
      </c>
      <c r="L806" s="34">
        <v>0</v>
      </c>
    </row>
    <row r="807" spans="1:13" s="97" customFormat="1" ht="15.75" customHeight="1">
      <c r="A807" s="32">
        <v>32</v>
      </c>
      <c r="B807" s="33">
        <v>21</v>
      </c>
      <c r="C807" s="34">
        <v>6</v>
      </c>
      <c r="D807" s="34">
        <v>15</v>
      </c>
      <c r="E807" s="35">
        <v>67</v>
      </c>
      <c r="F807" s="33">
        <v>17</v>
      </c>
      <c r="G807" s="34">
        <v>13</v>
      </c>
      <c r="H807" s="34">
        <v>4</v>
      </c>
      <c r="I807" s="35">
        <v>103</v>
      </c>
      <c r="J807" s="33">
        <v>0</v>
      </c>
      <c r="K807" s="34">
        <v>0</v>
      </c>
      <c r="L807" s="34">
        <v>0</v>
      </c>
    </row>
    <row r="808" spans="1:13" s="97" customFormat="1" ht="15.75" customHeight="1">
      <c r="A808" s="32">
        <v>33</v>
      </c>
      <c r="B808" s="33">
        <v>9</v>
      </c>
      <c r="C808" s="34">
        <v>4</v>
      </c>
      <c r="D808" s="34">
        <v>5</v>
      </c>
      <c r="E808" s="35">
        <v>68</v>
      </c>
      <c r="F808" s="33">
        <v>14</v>
      </c>
      <c r="G808" s="34">
        <v>4</v>
      </c>
      <c r="H808" s="34">
        <v>10</v>
      </c>
      <c r="I808" s="72" t="s">
        <v>37</v>
      </c>
      <c r="J808" s="44">
        <v>1</v>
      </c>
      <c r="K808" s="42">
        <v>0</v>
      </c>
      <c r="L808" s="42">
        <v>1</v>
      </c>
    </row>
    <row r="809" spans="1:13" s="97" customFormat="1" ht="21" customHeight="1" thickBot="1">
      <c r="A809" s="74">
        <v>34</v>
      </c>
      <c r="B809" s="33">
        <v>23</v>
      </c>
      <c r="C809" s="34">
        <v>13</v>
      </c>
      <c r="D809" s="34">
        <v>10</v>
      </c>
      <c r="E809" s="35">
        <v>69</v>
      </c>
      <c r="F809" s="33">
        <v>24</v>
      </c>
      <c r="G809" s="34">
        <v>14</v>
      </c>
      <c r="H809" s="34">
        <v>10</v>
      </c>
      <c r="I809" s="75" t="s">
        <v>8</v>
      </c>
      <c r="J809" s="69">
        <v>1249</v>
      </c>
      <c r="K809" s="69">
        <v>601</v>
      </c>
      <c r="L809" s="69">
        <v>648</v>
      </c>
    </row>
    <row r="810" spans="1:13" s="106" customFormat="1" ht="24" customHeight="1" thickTop="1" thickBot="1">
      <c r="A810" s="81" t="s">
        <v>38</v>
      </c>
      <c r="B810" s="82">
        <v>165</v>
      </c>
      <c r="C810" s="83">
        <v>92</v>
      </c>
      <c r="D810" s="83">
        <v>73</v>
      </c>
      <c r="E810" s="84" t="s">
        <v>39</v>
      </c>
      <c r="F810" s="83">
        <v>728</v>
      </c>
      <c r="G810" s="83">
        <v>368</v>
      </c>
      <c r="H810" s="83">
        <v>360</v>
      </c>
      <c r="I810" s="85" t="s">
        <v>40</v>
      </c>
      <c r="J810" s="83">
        <v>356</v>
      </c>
      <c r="K810" s="83">
        <v>141</v>
      </c>
      <c r="L810" s="83">
        <v>215</v>
      </c>
    </row>
    <row r="811" spans="1:13" s="13" customFormat="1" ht="24" customHeight="1" thickBot="1">
      <c r="A811" s="1"/>
      <c r="B811" s="2" t="s">
        <v>221</v>
      </c>
      <c r="C811" s="3"/>
      <c r="D811" s="4"/>
      <c r="E811" s="5"/>
      <c r="F811" s="6"/>
      <c r="G811" s="96" t="s">
        <v>238</v>
      </c>
      <c r="H811" s="6"/>
      <c r="I811" s="5"/>
      <c r="J811" s="6"/>
      <c r="K811" s="107" t="s">
        <v>204</v>
      </c>
      <c r="L811" s="9"/>
      <c r="M811" s="97" t="s">
        <v>358</v>
      </c>
    </row>
    <row r="812" spans="1:13" s="22" customFormat="1" ht="21" customHeight="1">
      <c r="A812" s="14" t="s">
        <v>4</v>
      </c>
      <c r="B812" s="15" t="s">
        <v>5</v>
      </c>
      <c r="C812" s="15" t="s">
        <v>6</v>
      </c>
      <c r="D812" s="16" t="s">
        <v>7</v>
      </c>
      <c r="E812" s="14" t="s">
        <v>4</v>
      </c>
      <c r="F812" s="15" t="s">
        <v>5</v>
      </c>
      <c r="G812" s="15" t="s">
        <v>6</v>
      </c>
      <c r="H812" s="16" t="s">
        <v>7</v>
      </c>
      <c r="I812" s="14" t="s">
        <v>4</v>
      </c>
      <c r="J812" s="15" t="s">
        <v>5</v>
      </c>
      <c r="K812" s="15" t="s">
        <v>6</v>
      </c>
      <c r="L812" s="17" t="s">
        <v>7</v>
      </c>
    </row>
    <row r="813" spans="1:13" s="31" customFormat="1" ht="25.5" customHeight="1">
      <c r="A813" s="23" t="s">
        <v>9</v>
      </c>
      <c r="B813" s="24">
        <v>61</v>
      </c>
      <c r="C813" s="24">
        <v>27</v>
      </c>
      <c r="D813" s="24">
        <v>34</v>
      </c>
      <c r="E813" s="25" t="s">
        <v>10</v>
      </c>
      <c r="F813" s="24">
        <v>95</v>
      </c>
      <c r="G813" s="24">
        <v>44</v>
      </c>
      <c r="H813" s="24">
        <v>51</v>
      </c>
      <c r="I813" s="25" t="s">
        <v>11</v>
      </c>
      <c r="J813" s="24">
        <v>72</v>
      </c>
      <c r="K813" s="24">
        <v>31</v>
      </c>
      <c r="L813" s="24">
        <v>41</v>
      </c>
    </row>
    <row r="814" spans="1:13" s="97" customFormat="1" ht="15.75" customHeight="1">
      <c r="A814" s="32">
        <v>0</v>
      </c>
      <c r="B814" s="33">
        <v>10</v>
      </c>
      <c r="C814" s="34">
        <v>3</v>
      </c>
      <c r="D814" s="34">
        <v>7</v>
      </c>
      <c r="E814" s="35">
        <v>35</v>
      </c>
      <c r="F814" s="33">
        <v>25</v>
      </c>
      <c r="G814" s="34">
        <v>14</v>
      </c>
      <c r="H814" s="34">
        <v>11</v>
      </c>
      <c r="I814" s="35">
        <v>70</v>
      </c>
      <c r="J814" s="33">
        <v>18</v>
      </c>
      <c r="K814" s="34">
        <v>6</v>
      </c>
      <c r="L814" s="34">
        <v>12</v>
      </c>
    </row>
    <row r="815" spans="1:13" s="97" customFormat="1" ht="15.75" customHeight="1">
      <c r="A815" s="32">
        <v>1</v>
      </c>
      <c r="B815" s="33">
        <v>16</v>
      </c>
      <c r="C815" s="34">
        <v>9</v>
      </c>
      <c r="D815" s="34">
        <v>7</v>
      </c>
      <c r="E815" s="35">
        <v>36</v>
      </c>
      <c r="F815" s="33">
        <v>17</v>
      </c>
      <c r="G815" s="34">
        <v>6</v>
      </c>
      <c r="H815" s="34">
        <v>11</v>
      </c>
      <c r="I815" s="35">
        <v>71</v>
      </c>
      <c r="J815" s="33">
        <v>10</v>
      </c>
      <c r="K815" s="34">
        <v>6</v>
      </c>
      <c r="L815" s="34">
        <v>4</v>
      </c>
    </row>
    <row r="816" spans="1:13" s="97" customFormat="1" ht="15.75" customHeight="1">
      <c r="A816" s="32">
        <v>2</v>
      </c>
      <c r="B816" s="33">
        <v>17</v>
      </c>
      <c r="C816" s="34">
        <v>6</v>
      </c>
      <c r="D816" s="34">
        <v>11</v>
      </c>
      <c r="E816" s="35">
        <v>37</v>
      </c>
      <c r="F816" s="33">
        <v>16</v>
      </c>
      <c r="G816" s="34">
        <v>7</v>
      </c>
      <c r="H816" s="34">
        <v>9</v>
      </c>
      <c r="I816" s="35">
        <v>72</v>
      </c>
      <c r="J816" s="33">
        <v>13</v>
      </c>
      <c r="K816" s="34">
        <v>2</v>
      </c>
      <c r="L816" s="34">
        <v>11</v>
      </c>
    </row>
    <row r="817" spans="1:12" s="97" customFormat="1" ht="15.75" customHeight="1">
      <c r="A817" s="32">
        <v>3</v>
      </c>
      <c r="B817" s="33">
        <v>5</v>
      </c>
      <c r="C817" s="34">
        <v>4</v>
      </c>
      <c r="D817" s="34">
        <v>1</v>
      </c>
      <c r="E817" s="35">
        <v>38</v>
      </c>
      <c r="F817" s="33">
        <v>20</v>
      </c>
      <c r="G817" s="34">
        <v>9</v>
      </c>
      <c r="H817" s="34">
        <v>11</v>
      </c>
      <c r="I817" s="35">
        <v>73</v>
      </c>
      <c r="J817" s="33">
        <v>16</v>
      </c>
      <c r="K817" s="34">
        <v>7</v>
      </c>
      <c r="L817" s="34">
        <v>9</v>
      </c>
    </row>
    <row r="818" spans="1:12" s="97" customFormat="1" ht="18" customHeight="1">
      <c r="A818" s="40">
        <v>4</v>
      </c>
      <c r="B818" s="41">
        <v>13</v>
      </c>
      <c r="C818" s="42">
        <v>5</v>
      </c>
      <c r="D818" s="42">
        <v>8</v>
      </c>
      <c r="E818" s="43">
        <v>39</v>
      </c>
      <c r="F818" s="44">
        <v>17</v>
      </c>
      <c r="G818" s="42">
        <v>8</v>
      </c>
      <c r="H818" s="42">
        <v>9</v>
      </c>
      <c r="I818" s="43">
        <v>74</v>
      </c>
      <c r="J818" s="44">
        <v>15</v>
      </c>
      <c r="K818" s="42">
        <v>10</v>
      </c>
      <c r="L818" s="42">
        <v>5</v>
      </c>
    </row>
    <row r="819" spans="1:12" s="31" customFormat="1" ht="25.5" customHeight="1">
      <c r="A819" s="23" t="s">
        <v>13</v>
      </c>
      <c r="B819" s="24">
        <v>43</v>
      </c>
      <c r="C819" s="24">
        <v>22</v>
      </c>
      <c r="D819" s="24">
        <v>21</v>
      </c>
      <c r="E819" s="25" t="s">
        <v>14</v>
      </c>
      <c r="F819" s="24">
        <v>85</v>
      </c>
      <c r="G819" s="24">
        <v>48</v>
      </c>
      <c r="H819" s="24">
        <v>37</v>
      </c>
      <c r="I819" s="25" t="s">
        <v>15</v>
      </c>
      <c r="J819" s="24">
        <v>43</v>
      </c>
      <c r="K819" s="24">
        <v>22</v>
      </c>
      <c r="L819" s="24">
        <v>21</v>
      </c>
    </row>
    <row r="820" spans="1:12" s="97" customFormat="1" ht="15.75" customHeight="1">
      <c r="A820" s="32">
        <v>5</v>
      </c>
      <c r="B820" s="33">
        <v>16</v>
      </c>
      <c r="C820" s="34">
        <v>8</v>
      </c>
      <c r="D820" s="34">
        <v>8</v>
      </c>
      <c r="E820" s="35">
        <v>40</v>
      </c>
      <c r="F820" s="33">
        <v>14</v>
      </c>
      <c r="G820" s="34">
        <v>6</v>
      </c>
      <c r="H820" s="34">
        <v>8</v>
      </c>
      <c r="I820" s="35">
        <v>75</v>
      </c>
      <c r="J820" s="33">
        <v>4</v>
      </c>
      <c r="K820" s="34">
        <v>2</v>
      </c>
      <c r="L820" s="34">
        <v>2</v>
      </c>
    </row>
    <row r="821" spans="1:12" s="97" customFormat="1" ht="15.75" customHeight="1">
      <c r="A821" s="32">
        <v>6</v>
      </c>
      <c r="B821" s="33">
        <v>8</v>
      </c>
      <c r="C821" s="34">
        <v>4</v>
      </c>
      <c r="D821" s="34">
        <v>4</v>
      </c>
      <c r="E821" s="35">
        <v>41</v>
      </c>
      <c r="F821" s="33">
        <v>17</v>
      </c>
      <c r="G821" s="34">
        <v>14</v>
      </c>
      <c r="H821" s="34">
        <v>3</v>
      </c>
      <c r="I821" s="35">
        <v>76</v>
      </c>
      <c r="J821" s="33">
        <v>11</v>
      </c>
      <c r="K821" s="34">
        <v>8</v>
      </c>
      <c r="L821" s="34">
        <v>3</v>
      </c>
    </row>
    <row r="822" spans="1:12" s="97" customFormat="1" ht="15.75" customHeight="1">
      <c r="A822" s="32">
        <v>7</v>
      </c>
      <c r="B822" s="33">
        <v>7</v>
      </c>
      <c r="C822" s="34">
        <v>2</v>
      </c>
      <c r="D822" s="34">
        <v>5</v>
      </c>
      <c r="E822" s="35">
        <v>42</v>
      </c>
      <c r="F822" s="33">
        <v>21</v>
      </c>
      <c r="G822" s="34">
        <v>13</v>
      </c>
      <c r="H822" s="34">
        <v>8</v>
      </c>
      <c r="I822" s="35">
        <v>77</v>
      </c>
      <c r="J822" s="33">
        <v>7</v>
      </c>
      <c r="K822" s="34">
        <v>5</v>
      </c>
      <c r="L822" s="34">
        <v>2</v>
      </c>
    </row>
    <row r="823" spans="1:12" s="97" customFormat="1" ht="15.75" customHeight="1">
      <c r="A823" s="32">
        <v>8</v>
      </c>
      <c r="B823" s="33">
        <v>6</v>
      </c>
      <c r="C823" s="34">
        <v>4</v>
      </c>
      <c r="D823" s="34">
        <v>2</v>
      </c>
      <c r="E823" s="35">
        <v>43</v>
      </c>
      <c r="F823" s="33">
        <v>15</v>
      </c>
      <c r="G823" s="34">
        <v>6</v>
      </c>
      <c r="H823" s="34">
        <v>9</v>
      </c>
      <c r="I823" s="35">
        <v>78</v>
      </c>
      <c r="J823" s="33">
        <v>11</v>
      </c>
      <c r="K823" s="34">
        <v>5</v>
      </c>
      <c r="L823" s="34">
        <v>6</v>
      </c>
    </row>
    <row r="824" spans="1:12" s="97" customFormat="1" ht="18" customHeight="1">
      <c r="A824" s="40">
        <v>9</v>
      </c>
      <c r="B824" s="44">
        <v>6</v>
      </c>
      <c r="C824" s="42">
        <v>4</v>
      </c>
      <c r="D824" s="42">
        <v>2</v>
      </c>
      <c r="E824" s="43">
        <v>44</v>
      </c>
      <c r="F824" s="44">
        <v>18</v>
      </c>
      <c r="G824" s="42">
        <v>9</v>
      </c>
      <c r="H824" s="42">
        <v>9</v>
      </c>
      <c r="I824" s="43">
        <v>79</v>
      </c>
      <c r="J824" s="44">
        <v>10</v>
      </c>
      <c r="K824" s="42">
        <v>2</v>
      </c>
      <c r="L824" s="42">
        <v>8</v>
      </c>
    </row>
    <row r="825" spans="1:12" s="31" customFormat="1" ht="25.5" customHeight="1">
      <c r="A825" s="23" t="s">
        <v>23</v>
      </c>
      <c r="B825" s="24">
        <v>48</v>
      </c>
      <c r="C825" s="24">
        <v>22</v>
      </c>
      <c r="D825" s="24">
        <v>26</v>
      </c>
      <c r="E825" s="25" t="s">
        <v>24</v>
      </c>
      <c r="F825" s="24">
        <v>96</v>
      </c>
      <c r="G825" s="24">
        <v>51</v>
      </c>
      <c r="H825" s="24">
        <v>45</v>
      </c>
      <c r="I825" s="25" t="s">
        <v>25</v>
      </c>
      <c r="J825" s="24">
        <v>53</v>
      </c>
      <c r="K825" s="24">
        <v>23</v>
      </c>
      <c r="L825" s="24">
        <v>30</v>
      </c>
    </row>
    <row r="826" spans="1:12" s="97" customFormat="1" ht="15.75" customHeight="1">
      <c r="A826" s="32">
        <v>10</v>
      </c>
      <c r="B826" s="33">
        <v>13</v>
      </c>
      <c r="C826" s="34">
        <v>6</v>
      </c>
      <c r="D826" s="34">
        <v>7</v>
      </c>
      <c r="E826" s="35">
        <v>45</v>
      </c>
      <c r="F826" s="33">
        <v>19</v>
      </c>
      <c r="G826" s="34">
        <v>9</v>
      </c>
      <c r="H826" s="34">
        <v>10</v>
      </c>
      <c r="I826" s="35">
        <v>80</v>
      </c>
      <c r="J826" s="33">
        <v>12</v>
      </c>
      <c r="K826" s="34">
        <v>2</v>
      </c>
      <c r="L826" s="34">
        <v>10</v>
      </c>
    </row>
    <row r="827" spans="1:12" s="97" customFormat="1" ht="15.75" customHeight="1">
      <c r="A827" s="32">
        <v>11</v>
      </c>
      <c r="B827" s="33">
        <v>8</v>
      </c>
      <c r="C827" s="34">
        <v>3</v>
      </c>
      <c r="D827" s="34">
        <v>5</v>
      </c>
      <c r="E827" s="35">
        <v>46</v>
      </c>
      <c r="F827" s="33">
        <v>21</v>
      </c>
      <c r="G827" s="34">
        <v>10</v>
      </c>
      <c r="H827" s="34">
        <v>11</v>
      </c>
      <c r="I827" s="35">
        <v>81</v>
      </c>
      <c r="J827" s="33">
        <v>13</v>
      </c>
      <c r="K827" s="34">
        <v>7</v>
      </c>
      <c r="L827" s="34">
        <v>6</v>
      </c>
    </row>
    <row r="828" spans="1:12" s="97" customFormat="1" ht="15.75" customHeight="1">
      <c r="A828" s="32">
        <v>12</v>
      </c>
      <c r="B828" s="33">
        <v>7</v>
      </c>
      <c r="C828" s="34">
        <v>5</v>
      </c>
      <c r="D828" s="34">
        <v>2</v>
      </c>
      <c r="E828" s="35">
        <v>47</v>
      </c>
      <c r="F828" s="33">
        <v>20</v>
      </c>
      <c r="G828" s="34">
        <v>10</v>
      </c>
      <c r="H828" s="34">
        <v>10</v>
      </c>
      <c r="I828" s="35">
        <v>82</v>
      </c>
      <c r="J828" s="33">
        <v>13</v>
      </c>
      <c r="K828" s="34">
        <v>6</v>
      </c>
      <c r="L828" s="34">
        <v>7</v>
      </c>
    </row>
    <row r="829" spans="1:12" s="97" customFormat="1" ht="15.75" customHeight="1">
      <c r="A829" s="32">
        <v>13</v>
      </c>
      <c r="B829" s="33">
        <v>9</v>
      </c>
      <c r="C829" s="34">
        <v>3</v>
      </c>
      <c r="D829" s="34">
        <v>6</v>
      </c>
      <c r="E829" s="35">
        <v>48</v>
      </c>
      <c r="F829" s="33">
        <v>18</v>
      </c>
      <c r="G829" s="34">
        <v>11</v>
      </c>
      <c r="H829" s="34">
        <v>7</v>
      </c>
      <c r="I829" s="35">
        <v>83</v>
      </c>
      <c r="J829" s="33">
        <v>7</v>
      </c>
      <c r="K829" s="34">
        <v>3</v>
      </c>
      <c r="L829" s="34">
        <v>4</v>
      </c>
    </row>
    <row r="830" spans="1:12" s="97" customFormat="1" ht="18" customHeight="1">
      <c r="A830" s="40">
        <v>14</v>
      </c>
      <c r="B830" s="44">
        <v>11</v>
      </c>
      <c r="C830" s="42">
        <v>5</v>
      </c>
      <c r="D830" s="42">
        <v>6</v>
      </c>
      <c r="E830" s="43">
        <v>49</v>
      </c>
      <c r="F830" s="44">
        <v>18</v>
      </c>
      <c r="G830" s="42">
        <v>11</v>
      </c>
      <c r="H830" s="42">
        <v>7</v>
      </c>
      <c r="I830" s="43">
        <v>84</v>
      </c>
      <c r="J830" s="44">
        <v>8</v>
      </c>
      <c r="K830" s="42">
        <v>5</v>
      </c>
      <c r="L830" s="42">
        <v>3</v>
      </c>
    </row>
    <row r="831" spans="1:12" s="31" customFormat="1" ht="25.5" customHeight="1">
      <c r="A831" s="23" t="s">
        <v>26</v>
      </c>
      <c r="B831" s="24">
        <v>66</v>
      </c>
      <c r="C831" s="24">
        <v>33</v>
      </c>
      <c r="D831" s="24">
        <v>33</v>
      </c>
      <c r="E831" s="25" t="s">
        <v>27</v>
      </c>
      <c r="F831" s="24">
        <v>94</v>
      </c>
      <c r="G831" s="24">
        <v>49</v>
      </c>
      <c r="H831" s="24">
        <v>45</v>
      </c>
      <c r="I831" s="25" t="s">
        <v>28</v>
      </c>
      <c r="J831" s="24">
        <v>30</v>
      </c>
      <c r="K831" s="24">
        <v>12</v>
      </c>
      <c r="L831" s="24">
        <v>18</v>
      </c>
    </row>
    <row r="832" spans="1:12" s="97" customFormat="1" ht="15.75" customHeight="1">
      <c r="A832" s="32">
        <v>15</v>
      </c>
      <c r="B832" s="33">
        <v>12</v>
      </c>
      <c r="C832" s="34">
        <v>6</v>
      </c>
      <c r="D832" s="34">
        <v>6</v>
      </c>
      <c r="E832" s="35">
        <v>50</v>
      </c>
      <c r="F832" s="33">
        <v>27</v>
      </c>
      <c r="G832" s="34">
        <v>11</v>
      </c>
      <c r="H832" s="34">
        <v>16</v>
      </c>
      <c r="I832" s="35">
        <v>85</v>
      </c>
      <c r="J832" s="33">
        <v>12</v>
      </c>
      <c r="K832" s="34">
        <v>6</v>
      </c>
      <c r="L832" s="34">
        <v>6</v>
      </c>
    </row>
    <row r="833" spans="1:12" s="97" customFormat="1" ht="15.75" customHeight="1">
      <c r="A833" s="32">
        <v>16</v>
      </c>
      <c r="B833" s="33">
        <v>9</v>
      </c>
      <c r="C833" s="34">
        <v>6</v>
      </c>
      <c r="D833" s="34">
        <v>3</v>
      </c>
      <c r="E833" s="35">
        <v>51</v>
      </c>
      <c r="F833" s="33">
        <v>10</v>
      </c>
      <c r="G833" s="34">
        <v>5</v>
      </c>
      <c r="H833" s="34">
        <v>5</v>
      </c>
      <c r="I833" s="35">
        <v>86</v>
      </c>
      <c r="J833" s="33">
        <v>6</v>
      </c>
      <c r="K833" s="34">
        <v>2</v>
      </c>
      <c r="L833" s="34">
        <v>4</v>
      </c>
    </row>
    <row r="834" spans="1:12" s="97" customFormat="1" ht="15.75" customHeight="1">
      <c r="A834" s="32">
        <v>17</v>
      </c>
      <c r="B834" s="33">
        <v>17</v>
      </c>
      <c r="C834" s="34">
        <v>6</v>
      </c>
      <c r="D834" s="34">
        <v>11</v>
      </c>
      <c r="E834" s="35">
        <v>52</v>
      </c>
      <c r="F834" s="33">
        <v>18</v>
      </c>
      <c r="G834" s="34">
        <v>10</v>
      </c>
      <c r="H834" s="34">
        <v>8</v>
      </c>
      <c r="I834" s="35">
        <v>87</v>
      </c>
      <c r="J834" s="33">
        <v>4</v>
      </c>
      <c r="K834" s="34">
        <v>3</v>
      </c>
      <c r="L834" s="34">
        <v>1</v>
      </c>
    </row>
    <row r="835" spans="1:12" s="97" customFormat="1" ht="15.75" customHeight="1">
      <c r="A835" s="32">
        <v>18</v>
      </c>
      <c r="B835" s="33">
        <v>14</v>
      </c>
      <c r="C835" s="34">
        <v>9</v>
      </c>
      <c r="D835" s="34">
        <v>5</v>
      </c>
      <c r="E835" s="35">
        <v>53</v>
      </c>
      <c r="F835" s="33">
        <v>19</v>
      </c>
      <c r="G835" s="34">
        <v>10</v>
      </c>
      <c r="H835" s="34">
        <v>9</v>
      </c>
      <c r="I835" s="35">
        <v>88</v>
      </c>
      <c r="J835" s="33">
        <v>5</v>
      </c>
      <c r="K835" s="34">
        <v>1</v>
      </c>
      <c r="L835" s="34">
        <v>4</v>
      </c>
    </row>
    <row r="836" spans="1:12" s="97" customFormat="1" ht="18" customHeight="1">
      <c r="A836" s="40">
        <v>19</v>
      </c>
      <c r="B836" s="44">
        <v>14</v>
      </c>
      <c r="C836" s="42">
        <v>6</v>
      </c>
      <c r="D836" s="42">
        <v>8</v>
      </c>
      <c r="E836" s="43">
        <v>54</v>
      </c>
      <c r="F836" s="44">
        <v>20</v>
      </c>
      <c r="G836" s="42">
        <v>13</v>
      </c>
      <c r="H836" s="42">
        <v>7</v>
      </c>
      <c r="I836" s="43">
        <v>89</v>
      </c>
      <c r="J836" s="44">
        <v>3</v>
      </c>
      <c r="K836" s="42">
        <v>0</v>
      </c>
      <c r="L836" s="42">
        <v>3</v>
      </c>
    </row>
    <row r="837" spans="1:12" s="31" customFormat="1" ht="25.5" customHeight="1">
      <c r="A837" s="23" t="s">
        <v>29</v>
      </c>
      <c r="B837" s="24">
        <v>75</v>
      </c>
      <c r="C837" s="24">
        <v>28</v>
      </c>
      <c r="D837" s="24">
        <v>47</v>
      </c>
      <c r="E837" s="25" t="s">
        <v>30</v>
      </c>
      <c r="F837" s="24">
        <v>98</v>
      </c>
      <c r="G837" s="24">
        <v>47</v>
      </c>
      <c r="H837" s="24">
        <v>51</v>
      </c>
      <c r="I837" s="25" t="s">
        <v>31</v>
      </c>
      <c r="J837" s="24">
        <v>6</v>
      </c>
      <c r="K837" s="24">
        <v>1</v>
      </c>
      <c r="L837" s="24">
        <v>5</v>
      </c>
    </row>
    <row r="838" spans="1:12" s="97" customFormat="1" ht="15.75" customHeight="1">
      <c r="A838" s="32">
        <v>20</v>
      </c>
      <c r="B838" s="33">
        <v>12</v>
      </c>
      <c r="C838" s="34">
        <v>3</v>
      </c>
      <c r="D838" s="34">
        <v>9</v>
      </c>
      <c r="E838" s="35">
        <v>55</v>
      </c>
      <c r="F838" s="33">
        <v>16</v>
      </c>
      <c r="G838" s="34">
        <v>7</v>
      </c>
      <c r="H838" s="34">
        <v>9</v>
      </c>
      <c r="I838" s="35">
        <v>90</v>
      </c>
      <c r="J838" s="33">
        <v>3</v>
      </c>
      <c r="K838" s="34">
        <v>0</v>
      </c>
      <c r="L838" s="34">
        <v>3</v>
      </c>
    </row>
    <row r="839" spans="1:12" s="97" customFormat="1" ht="15.75" customHeight="1">
      <c r="A839" s="32">
        <v>21</v>
      </c>
      <c r="B839" s="33">
        <v>14</v>
      </c>
      <c r="C839" s="34">
        <v>3</v>
      </c>
      <c r="D839" s="34">
        <v>11</v>
      </c>
      <c r="E839" s="35">
        <v>56</v>
      </c>
      <c r="F839" s="33">
        <v>22</v>
      </c>
      <c r="G839" s="34">
        <v>8</v>
      </c>
      <c r="H839" s="34">
        <v>14</v>
      </c>
      <c r="I839" s="35">
        <v>91</v>
      </c>
      <c r="J839" s="33">
        <v>0</v>
      </c>
      <c r="K839" s="34">
        <v>0</v>
      </c>
      <c r="L839" s="34">
        <v>0</v>
      </c>
    </row>
    <row r="840" spans="1:12" s="97" customFormat="1" ht="15.75" customHeight="1">
      <c r="A840" s="32">
        <v>22</v>
      </c>
      <c r="B840" s="33">
        <v>18</v>
      </c>
      <c r="C840" s="34">
        <v>6</v>
      </c>
      <c r="D840" s="34">
        <v>12</v>
      </c>
      <c r="E840" s="35">
        <v>57</v>
      </c>
      <c r="F840" s="33">
        <v>21</v>
      </c>
      <c r="G840" s="34">
        <v>10</v>
      </c>
      <c r="H840" s="34">
        <v>11</v>
      </c>
      <c r="I840" s="35">
        <v>92</v>
      </c>
      <c r="J840" s="33">
        <v>1</v>
      </c>
      <c r="K840" s="34">
        <v>1</v>
      </c>
      <c r="L840" s="34">
        <v>0</v>
      </c>
    </row>
    <row r="841" spans="1:12" s="97" customFormat="1" ht="15.75" customHeight="1">
      <c r="A841" s="32">
        <v>23</v>
      </c>
      <c r="B841" s="33">
        <v>17</v>
      </c>
      <c r="C841" s="34">
        <v>11</v>
      </c>
      <c r="D841" s="34">
        <v>6</v>
      </c>
      <c r="E841" s="35">
        <v>58</v>
      </c>
      <c r="F841" s="33">
        <v>21</v>
      </c>
      <c r="G841" s="34">
        <v>12</v>
      </c>
      <c r="H841" s="34">
        <v>9</v>
      </c>
      <c r="I841" s="35">
        <v>93</v>
      </c>
      <c r="J841" s="33">
        <v>0</v>
      </c>
      <c r="K841" s="34">
        <v>0</v>
      </c>
      <c r="L841" s="34">
        <v>0</v>
      </c>
    </row>
    <row r="842" spans="1:12" s="97" customFormat="1" ht="18" customHeight="1">
      <c r="A842" s="40">
        <v>24</v>
      </c>
      <c r="B842" s="44">
        <v>14</v>
      </c>
      <c r="C842" s="42">
        <v>5</v>
      </c>
      <c r="D842" s="42">
        <v>9</v>
      </c>
      <c r="E842" s="43">
        <v>59</v>
      </c>
      <c r="F842" s="44">
        <v>18</v>
      </c>
      <c r="G842" s="42">
        <v>10</v>
      </c>
      <c r="H842" s="42">
        <v>8</v>
      </c>
      <c r="I842" s="43">
        <v>94</v>
      </c>
      <c r="J842" s="44">
        <v>2</v>
      </c>
      <c r="K842" s="42">
        <v>0</v>
      </c>
      <c r="L842" s="42">
        <v>2</v>
      </c>
    </row>
    <row r="843" spans="1:12" s="31" customFormat="1" ht="25.5" customHeight="1">
      <c r="A843" s="23" t="s">
        <v>32</v>
      </c>
      <c r="B843" s="24">
        <v>77</v>
      </c>
      <c r="C843" s="24">
        <v>38</v>
      </c>
      <c r="D843" s="24">
        <v>39</v>
      </c>
      <c r="E843" s="25" t="s">
        <v>33</v>
      </c>
      <c r="F843" s="24">
        <v>79</v>
      </c>
      <c r="G843" s="24">
        <v>42</v>
      </c>
      <c r="H843" s="24">
        <v>37</v>
      </c>
      <c r="I843" s="64" t="s">
        <v>34</v>
      </c>
      <c r="J843" s="24">
        <v>3</v>
      </c>
      <c r="K843" s="24">
        <v>1</v>
      </c>
      <c r="L843" s="24">
        <v>2</v>
      </c>
    </row>
    <row r="844" spans="1:12" s="97" customFormat="1" ht="15.75" customHeight="1">
      <c r="A844" s="32">
        <v>25</v>
      </c>
      <c r="B844" s="33">
        <v>20</v>
      </c>
      <c r="C844" s="34">
        <v>8</v>
      </c>
      <c r="D844" s="34">
        <v>12</v>
      </c>
      <c r="E844" s="35">
        <v>60</v>
      </c>
      <c r="F844" s="33">
        <v>15</v>
      </c>
      <c r="G844" s="34">
        <v>9</v>
      </c>
      <c r="H844" s="34">
        <v>6</v>
      </c>
      <c r="I844" s="35">
        <v>95</v>
      </c>
      <c r="J844" s="33">
        <v>1</v>
      </c>
      <c r="K844" s="34">
        <v>0</v>
      </c>
      <c r="L844" s="34">
        <v>1</v>
      </c>
    </row>
    <row r="845" spans="1:12" s="97" customFormat="1" ht="15.75" customHeight="1">
      <c r="A845" s="32">
        <v>26</v>
      </c>
      <c r="B845" s="33">
        <v>19</v>
      </c>
      <c r="C845" s="34">
        <v>8</v>
      </c>
      <c r="D845" s="34">
        <v>11</v>
      </c>
      <c r="E845" s="35">
        <v>61</v>
      </c>
      <c r="F845" s="33">
        <v>15</v>
      </c>
      <c r="G845" s="34">
        <v>8</v>
      </c>
      <c r="H845" s="34">
        <v>7</v>
      </c>
      <c r="I845" s="35">
        <v>96</v>
      </c>
      <c r="J845" s="33">
        <v>0</v>
      </c>
      <c r="K845" s="34">
        <v>0</v>
      </c>
      <c r="L845" s="34">
        <v>0</v>
      </c>
    </row>
    <row r="846" spans="1:12" s="97" customFormat="1" ht="15.75" customHeight="1">
      <c r="A846" s="32">
        <v>27</v>
      </c>
      <c r="B846" s="33">
        <v>12</v>
      </c>
      <c r="C846" s="34">
        <v>8</v>
      </c>
      <c r="D846" s="34">
        <v>4</v>
      </c>
      <c r="E846" s="35">
        <v>62</v>
      </c>
      <c r="F846" s="33">
        <v>14</v>
      </c>
      <c r="G846" s="34">
        <v>7</v>
      </c>
      <c r="H846" s="34">
        <v>7</v>
      </c>
      <c r="I846" s="35">
        <v>97</v>
      </c>
      <c r="J846" s="33">
        <v>0</v>
      </c>
      <c r="K846" s="34">
        <v>0</v>
      </c>
      <c r="L846" s="34">
        <v>0</v>
      </c>
    </row>
    <row r="847" spans="1:12" s="97" customFormat="1" ht="15.75" customHeight="1">
      <c r="A847" s="32">
        <v>28</v>
      </c>
      <c r="B847" s="33">
        <v>11</v>
      </c>
      <c r="C847" s="34">
        <v>6</v>
      </c>
      <c r="D847" s="34">
        <v>5</v>
      </c>
      <c r="E847" s="35">
        <v>63</v>
      </c>
      <c r="F847" s="33">
        <v>16</v>
      </c>
      <c r="G847" s="34">
        <v>8</v>
      </c>
      <c r="H847" s="34">
        <v>8</v>
      </c>
      <c r="I847" s="35">
        <v>98</v>
      </c>
      <c r="J847" s="33">
        <v>1</v>
      </c>
      <c r="K847" s="34">
        <v>1</v>
      </c>
      <c r="L847" s="34">
        <v>0</v>
      </c>
    </row>
    <row r="848" spans="1:12" s="97" customFormat="1" ht="18" customHeight="1">
      <c r="A848" s="40">
        <v>29</v>
      </c>
      <c r="B848" s="44">
        <v>15</v>
      </c>
      <c r="C848" s="42">
        <v>8</v>
      </c>
      <c r="D848" s="42">
        <v>7</v>
      </c>
      <c r="E848" s="43">
        <v>64</v>
      </c>
      <c r="F848" s="44">
        <v>19</v>
      </c>
      <c r="G848" s="42">
        <v>10</v>
      </c>
      <c r="H848" s="42">
        <v>9</v>
      </c>
      <c r="I848" s="35">
        <v>99</v>
      </c>
      <c r="J848" s="33">
        <v>0</v>
      </c>
      <c r="K848" s="34">
        <v>0</v>
      </c>
      <c r="L848" s="34">
        <v>0</v>
      </c>
    </row>
    <row r="849" spans="1:13" s="31" customFormat="1" ht="25.5" customHeight="1">
      <c r="A849" s="23" t="s">
        <v>35</v>
      </c>
      <c r="B849" s="24">
        <v>104</v>
      </c>
      <c r="C849" s="24">
        <v>61</v>
      </c>
      <c r="D849" s="24">
        <v>43</v>
      </c>
      <c r="E849" s="25" t="s">
        <v>36</v>
      </c>
      <c r="F849" s="24">
        <v>78</v>
      </c>
      <c r="G849" s="24">
        <v>35</v>
      </c>
      <c r="H849" s="24">
        <v>43</v>
      </c>
      <c r="I849" s="68">
        <v>100</v>
      </c>
      <c r="J849" s="69">
        <v>0</v>
      </c>
      <c r="K849" s="70">
        <v>0</v>
      </c>
      <c r="L849" s="70">
        <v>0</v>
      </c>
    </row>
    <row r="850" spans="1:13" s="97" customFormat="1" ht="15.75" customHeight="1">
      <c r="A850" s="32">
        <v>30</v>
      </c>
      <c r="B850" s="33">
        <v>26</v>
      </c>
      <c r="C850" s="34">
        <v>14</v>
      </c>
      <c r="D850" s="34">
        <v>12</v>
      </c>
      <c r="E850" s="35">
        <v>65</v>
      </c>
      <c r="F850" s="33">
        <v>16</v>
      </c>
      <c r="G850" s="34">
        <v>9</v>
      </c>
      <c r="H850" s="34">
        <v>7</v>
      </c>
      <c r="I850" s="35">
        <v>101</v>
      </c>
      <c r="J850" s="33">
        <v>0</v>
      </c>
      <c r="K850" s="34">
        <v>0</v>
      </c>
      <c r="L850" s="34">
        <v>0</v>
      </c>
    </row>
    <row r="851" spans="1:13" s="97" customFormat="1" ht="15.75" customHeight="1">
      <c r="A851" s="32">
        <v>31</v>
      </c>
      <c r="B851" s="33">
        <v>22</v>
      </c>
      <c r="C851" s="34">
        <v>11</v>
      </c>
      <c r="D851" s="34">
        <v>11</v>
      </c>
      <c r="E851" s="35">
        <v>66</v>
      </c>
      <c r="F851" s="33">
        <v>13</v>
      </c>
      <c r="G851" s="34">
        <v>5</v>
      </c>
      <c r="H851" s="34">
        <v>8</v>
      </c>
      <c r="I851" s="35">
        <v>102</v>
      </c>
      <c r="J851" s="33">
        <v>1</v>
      </c>
      <c r="K851" s="34">
        <v>0</v>
      </c>
      <c r="L851" s="34">
        <v>1</v>
      </c>
    </row>
    <row r="852" spans="1:13" s="97" customFormat="1" ht="15.75" customHeight="1">
      <c r="A852" s="32">
        <v>32</v>
      </c>
      <c r="B852" s="33">
        <v>18</v>
      </c>
      <c r="C852" s="34">
        <v>9</v>
      </c>
      <c r="D852" s="34">
        <v>9</v>
      </c>
      <c r="E852" s="35">
        <v>67</v>
      </c>
      <c r="F852" s="33">
        <v>15</v>
      </c>
      <c r="G852" s="34">
        <v>6</v>
      </c>
      <c r="H852" s="34">
        <v>9</v>
      </c>
      <c r="I852" s="35">
        <v>103</v>
      </c>
      <c r="J852" s="33">
        <v>0</v>
      </c>
      <c r="K852" s="34">
        <v>0</v>
      </c>
      <c r="L852" s="34">
        <v>0</v>
      </c>
    </row>
    <row r="853" spans="1:13" s="97" customFormat="1" ht="15.75" customHeight="1">
      <c r="A853" s="32">
        <v>33</v>
      </c>
      <c r="B853" s="33">
        <v>18</v>
      </c>
      <c r="C853" s="34">
        <v>14</v>
      </c>
      <c r="D853" s="34">
        <v>4</v>
      </c>
      <c r="E853" s="35">
        <v>68</v>
      </c>
      <c r="F853" s="33">
        <v>12</v>
      </c>
      <c r="G853" s="34">
        <v>3</v>
      </c>
      <c r="H853" s="34">
        <v>9</v>
      </c>
      <c r="I853" s="72" t="s">
        <v>37</v>
      </c>
      <c r="J853" s="44">
        <v>0</v>
      </c>
      <c r="K853" s="42">
        <v>0</v>
      </c>
      <c r="L853" s="42">
        <v>0</v>
      </c>
    </row>
    <row r="854" spans="1:13" s="97" customFormat="1" ht="21" customHeight="1" thickBot="1">
      <c r="A854" s="74">
        <v>34</v>
      </c>
      <c r="B854" s="33">
        <v>20</v>
      </c>
      <c r="C854" s="34">
        <v>13</v>
      </c>
      <c r="D854" s="34">
        <v>7</v>
      </c>
      <c r="E854" s="35">
        <v>69</v>
      </c>
      <c r="F854" s="33">
        <v>22</v>
      </c>
      <c r="G854" s="34">
        <v>12</v>
      </c>
      <c r="H854" s="34">
        <v>10</v>
      </c>
      <c r="I854" s="75" t="s">
        <v>8</v>
      </c>
      <c r="J854" s="69">
        <v>1306</v>
      </c>
      <c r="K854" s="69">
        <v>637</v>
      </c>
      <c r="L854" s="69">
        <v>669</v>
      </c>
    </row>
    <row r="855" spans="1:13" s="106" customFormat="1" ht="24" customHeight="1" thickTop="1" thickBot="1">
      <c r="A855" s="81" t="s">
        <v>38</v>
      </c>
      <c r="B855" s="82">
        <v>152</v>
      </c>
      <c r="C855" s="83">
        <v>71</v>
      </c>
      <c r="D855" s="83">
        <v>81</v>
      </c>
      <c r="E855" s="84" t="s">
        <v>39</v>
      </c>
      <c r="F855" s="83">
        <v>869</v>
      </c>
      <c r="G855" s="83">
        <v>441</v>
      </c>
      <c r="H855" s="83">
        <v>428</v>
      </c>
      <c r="I855" s="85" t="s">
        <v>40</v>
      </c>
      <c r="J855" s="83">
        <v>285</v>
      </c>
      <c r="K855" s="83">
        <v>125</v>
      </c>
      <c r="L855" s="83">
        <v>160</v>
      </c>
    </row>
    <row r="856" spans="1:13" s="13" customFormat="1" ht="24" customHeight="1" thickBot="1">
      <c r="A856" s="1"/>
      <c r="B856" s="2" t="s">
        <v>221</v>
      </c>
      <c r="C856" s="3"/>
      <c r="D856" s="4"/>
      <c r="E856" s="5"/>
      <c r="F856" s="6"/>
      <c r="G856" s="96" t="s">
        <v>238</v>
      </c>
      <c r="H856" s="6"/>
      <c r="I856" s="5"/>
      <c r="J856" s="6"/>
      <c r="K856" s="107" t="s">
        <v>382</v>
      </c>
      <c r="L856" s="9"/>
      <c r="M856" s="97" t="s">
        <v>359</v>
      </c>
    </row>
    <row r="857" spans="1:13" s="22" customFormat="1" ht="21" customHeight="1">
      <c r="A857" s="14" t="s">
        <v>4</v>
      </c>
      <c r="B857" s="15" t="s">
        <v>5</v>
      </c>
      <c r="C857" s="15" t="s">
        <v>6</v>
      </c>
      <c r="D857" s="16" t="s">
        <v>7</v>
      </c>
      <c r="E857" s="14" t="s">
        <v>4</v>
      </c>
      <c r="F857" s="15" t="s">
        <v>5</v>
      </c>
      <c r="G857" s="15" t="s">
        <v>6</v>
      </c>
      <c r="H857" s="16" t="s">
        <v>7</v>
      </c>
      <c r="I857" s="14" t="s">
        <v>4</v>
      </c>
      <c r="J857" s="15" t="s">
        <v>5</v>
      </c>
      <c r="K857" s="15" t="s">
        <v>6</v>
      </c>
      <c r="L857" s="17" t="s">
        <v>7</v>
      </c>
    </row>
    <row r="858" spans="1:13" s="31" customFormat="1" ht="25.5" customHeight="1">
      <c r="A858" s="23" t="s">
        <v>9</v>
      </c>
      <c r="B858" s="24">
        <v>25</v>
      </c>
      <c r="C858" s="24">
        <v>11</v>
      </c>
      <c r="D858" s="24">
        <v>14</v>
      </c>
      <c r="E858" s="25" t="s">
        <v>10</v>
      </c>
      <c r="F858" s="24">
        <v>55</v>
      </c>
      <c r="G858" s="24">
        <v>27</v>
      </c>
      <c r="H858" s="24">
        <v>28</v>
      </c>
      <c r="I858" s="25" t="s">
        <v>11</v>
      </c>
      <c r="J858" s="24">
        <v>50</v>
      </c>
      <c r="K858" s="24">
        <v>21</v>
      </c>
      <c r="L858" s="24">
        <v>29</v>
      </c>
    </row>
    <row r="859" spans="1:13" s="97" customFormat="1" ht="15.75" customHeight="1">
      <c r="A859" s="32">
        <v>0</v>
      </c>
      <c r="B859" s="33">
        <v>5</v>
      </c>
      <c r="C859" s="34">
        <v>3</v>
      </c>
      <c r="D859" s="34">
        <v>2</v>
      </c>
      <c r="E859" s="35">
        <v>35</v>
      </c>
      <c r="F859" s="33">
        <v>14</v>
      </c>
      <c r="G859" s="34">
        <v>6</v>
      </c>
      <c r="H859" s="34">
        <v>8</v>
      </c>
      <c r="I859" s="35">
        <v>70</v>
      </c>
      <c r="J859" s="33">
        <v>11</v>
      </c>
      <c r="K859" s="34">
        <v>7</v>
      </c>
      <c r="L859" s="34">
        <v>4</v>
      </c>
    </row>
    <row r="860" spans="1:13" s="97" customFormat="1" ht="15.75" customHeight="1">
      <c r="A860" s="32">
        <v>1</v>
      </c>
      <c r="B860" s="33">
        <v>4</v>
      </c>
      <c r="C860" s="34">
        <v>1</v>
      </c>
      <c r="D860" s="34">
        <v>3</v>
      </c>
      <c r="E860" s="35">
        <v>36</v>
      </c>
      <c r="F860" s="33">
        <v>12</v>
      </c>
      <c r="G860" s="34">
        <v>7</v>
      </c>
      <c r="H860" s="34">
        <v>5</v>
      </c>
      <c r="I860" s="35">
        <v>71</v>
      </c>
      <c r="J860" s="33">
        <v>11</v>
      </c>
      <c r="K860" s="34">
        <v>0</v>
      </c>
      <c r="L860" s="34">
        <v>11</v>
      </c>
    </row>
    <row r="861" spans="1:13" s="97" customFormat="1" ht="15.75" customHeight="1">
      <c r="A861" s="32">
        <v>2</v>
      </c>
      <c r="B861" s="33">
        <v>2</v>
      </c>
      <c r="C861" s="34">
        <v>0</v>
      </c>
      <c r="D861" s="34">
        <v>2</v>
      </c>
      <c r="E861" s="35">
        <v>37</v>
      </c>
      <c r="F861" s="33">
        <v>8</v>
      </c>
      <c r="G861" s="34">
        <v>5</v>
      </c>
      <c r="H861" s="34">
        <v>3</v>
      </c>
      <c r="I861" s="35">
        <v>72</v>
      </c>
      <c r="J861" s="33">
        <v>9</v>
      </c>
      <c r="K861" s="34">
        <v>5</v>
      </c>
      <c r="L861" s="34">
        <v>4</v>
      </c>
    </row>
    <row r="862" spans="1:13" s="97" customFormat="1" ht="15.75" customHeight="1">
      <c r="A862" s="32">
        <v>3</v>
      </c>
      <c r="B862" s="33">
        <v>9</v>
      </c>
      <c r="C862" s="34">
        <v>5</v>
      </c>
      <c r="D862" s="34">
        <v>4</v>
      </c>
      <c r="E862" s="35">
        <v>38</v>
      </c>
      <c r="F862" s="33">
        <v>12</v>
      </c>
      <c r="G862" s="34">
        <v>5</v>
      </c>
      <c r="H862" s="34">
        <v>7</v>
      </c>
      <c r="I862" s="35">
        <v>73</v>
      </c>
      <c r="J862" s="33">
        <v>6</v>
      </c>
      <c r="K862" s="34">
        <v>2</v>
      </c>
      <c r="L862" s="34">
        <v>4</v>
      </c>
    </row>
    <row r="863" spans="1:13" s="97" customFormat="1" ht="18" customHeight="1">
      <c r="A863" s="40">
        <v>4</v>
      </c>
      <c r="B863" s="41">
        <v>5</v>
      </c>
      <c r="C863" s="42">
        <v>2</v>
      </c>
      <c r="D863" s="42">
        <v>3</v>
      </c>
      <c r="E863" s="43">
        <v>39</v>
      </c>
      <c r="F863" s="44">
        <v>9</v>
      </c>
      <c r="G863" s="42">
        <v>4</v>
      </c>
      <c r="H863" s="42">
        <v>5</v>
      </c>
      <c r="I863" s="43">
        <v>74</v>
      </c>
      <c r="J863" s="44">
        <v>13</v>
      </c>
      <c r="K863" s="42">
        <v>7</v>
      </c>
      <c r="L863" s="42">
        <v>6</v>
      </c>
    </row>
    <row r="864" spans="1:13" s="31" customFormat="1" ht="25.5" customHeight="1">
      <c r="A864" s="23" t="s">
        <v>13</v>
      </c>
      <c r="B864" s="24">
        <v>31</v>
      </c>
      <c r="C864" s="24">
        <v>16</v>
      </c>
      <c r="D864" s="24">
        <v>15</v>
      </c>
      <c r="E864" s="25" t="s">
        <v>14</v>
      </c>
      <c r="F864" s="24">
        <v>82</v>
      </c>
      <c r="G864" s="24">
        <v>40</v>
      </c>
      <c r="H864" s="24">
        <v>42</v>
      </c>
      <c r="I864" s="25" t="s">
        <v>15</v>
      </c>
      <c r="J864" s="24">
        <v>30</v>
      </c>
      <c r="K864" s="24">
        <v>17</v>
      </c>
      <c r="L864" s="24">
        <v>13</v>
      </c>
    </row>
    <row r="865" spans="1:12" s="97" customFormat="1" ht="15.75" customHeight="1">
      <c r="A865" s="32">
        <v>5</v>
      </c>
      <c r="B865" s="33">
        <v>5</v>
      </c>
      <c r="C865" s="34">
        <v>3</v>
      </c>
      <c r="D865" s="34">
        <v>2</v>
      </c>
      <c r="E865" s="35">
        <v>40</v>
      </c>
      <c r="F865" s="33">
        <v>19</v>
      </c>
      <c r="G865" s="34">
        <v>10</v>
      </c>
      <c r="H865" s="34">
        <v>9</v>
      </c>
      <c r="I865" s="35">
        <v>75</v>
      </c>
      <c r="J865" s="33">
        <v>9</v>
      </c>
      <c r="K865" s="34">
        <v>5</v>
      </c>
      <c r="L865" s="34">
        <v>4</v>
      </c>
    </row>
    <row r="866" spans="1:12" s="97" customFormat="1" ht="15.75" customHeight="1">
      <c r="A866" s="32">
        <v>6</v>
      </c>
      <c r="B866" s="33">
        <v>6</v>
      </c>
      <c r="C866" s="34">
        <v>2</v>
      </c>
      <c r="D866" s="34">
        <v>4</v>
      </c>
      <c r="E866" s="35">
        <v>41</v>
      </c>
      <c r="F866" s="33">
        <v>12</v>
      </c>
      <c r="G866" s="34">
        <v>6</v>
      </c>
      <c r="H866" s="34">
        <v>6</v>
      </c>
      <c r="I866" s="35">
        <v>76</v>
      </c>
      <c r="J866" s="33">
        <v>8</v>
      </c>
      <c r="K866" s="34">
        <v>4</v>
      </c>
      <c r="L866" s="34">
        <v>4</v>
      </c>
    </row>
    <row r="867" spans="1:12" s="97" customFormat="1" ht="15.75" customHeight="1">
      <c r="A867" s="32">
        <v>7</v>
      </c>
      <c r="B867" s="33">
        <v>7</v>
      </c>
      <c r="C867" s="34">
        <v>4</v>
      </c>
      <c r="D867" s="34">
        <v>3</v>
      </c>
      <c r="E867" s="35">
        <v>42</v>
      </c>
      <c r="F867" s="33">
        <v>14</v>
      </c>
      <c r="G867" s="34">
        <v>6</v>
      </c>
      <c r="H867" s="34">
        <v>8</v>
      </c>
      <c r="I867" s="35">
        <v>77</v>
      </c>
      <c r="J867" s="33">
        <v>6</v>
      </c>
      <c r="K867" s="34">
        <v>3</v>
      </c>
      <c r="L867" s="34">
        <v>3</v>
      </c>
    </row>
    <row r="868" spans="1:12" s="97" customFormat="1" ht="15.75" customHeight="1">
      <c r="A868" s="32">
        <v>8</v>
      </c>
      <c r="B868" s="33">
        <v>6</v>
      </c>
      <c r="C868" s="34">
        <v>3</v>
      </c>
      <c r="D868" s="34">
        <v>3</v>
      </c>
      <c r="E868" s="35">
        <v>43</v>
      </c>
      <c r="F868" s="33">
        <v>20</v>
      </c>
      <c r="G868" s="34">
        <v>9</v>
      </c>
      <c r="H868" s="34">
        <v>11</v>
      </c>
      <c r="I868" s="35">
        <v>78</v>
      </c>
      <c r="J868" s="33">
        <v>1</v>
      </c>
      <c r="K868" s="34">
        <v>1</v>
      </c>
      <c r="L868" s="34">
        <v>0</v>
      </c>
    </row>
    <row r="869" spans="1:12" s="97" customFormat="1" ht="18" customHeight="1">
      <c r="A869" s="40">
        <v>9</v>
      </c>
      <c r="B869" s="44">
        <v>7</v>
      </c>
      <c r="C869" s="42">
        <v>4</v>
      </c>
      <c r="D869" s="42">
        <v>3</v>
      </c>
      <c r="E869" s="43">
        <v>44</v>
      </c>
      <c r="F869" s="44">
        <v>17</v>
      </c>
      <c r="G869" s="42">
        <v>9</v>
      </c>
      <c r="H869" s="42">
        <v>8</v>
      </c>
      <c r="I869" s="43">
        <v>79</v>
      </c>
      <c r="J869" s="44">
        <v>6</v>
      </c>
      <c r="K869" s="42">
        <v>4</v>
      </c>
      <c r="L869" s="42">
        <v>2</v>
      </c>
    </row>
    <row r="870" spans="1:12" s="31" customFormat="1" ht="25.5" customHeight="1">
      <c r="A870" s="23" t="s">
        <v>23</v>
      </c>
      <c r="B870" s="24">
        <v>40</v>
      </c>
      <c r="C870" s="24">
        <v>24</v>
      </c>
      <c r="D870" s="24">
        <v>16</v>
      </c>
      <c r="E870" s="25" t="s">
        <v>24</v>
      </c>
      <c r="F870" s="24">
        <v>45</v>
      </c>
      <c r="G870" s="24">
        <v>23</v>
      </c>
      <c r="H870" s="24">
        <v>22</v>
      </c>
      <c r="I870" s="25" t="s">
        <v>25</v>
      </c>
      <c r="J870" s="24">
        <v>27</v>
      </c>
      <c r="K870" s="24">
        <v>7</v>
      </c>
      <c r="L870" s="24">
        <v>20</v>
      </c>
    </row>
    <row r="871" spans="1:12" s="97" customFormat="1" ht="15.75" customHeight="1">
      <c r="A871" s="32">
        <v>10</v>
      </c>
      <c r="B871" s="33">
        <v>8</v>
      </c>
      <c r="C871" s="34">
        <v>5</v>
      </c>
      <c r="D871" s="34">
        <v>3</v>
      </c>
      <c r="E871" s="35">
        <v>45</v>
      </c>
      <c r="F871" s="33">
        <v>10</v>
      </c>
      <c r="G871" s="34">
        <v>4</v>
      </c>
      <c r="H871" s="34">
        <v>6</v>
      </c>
      <c r="I871" s="35">
        <v>80</v>
      </c>
      <c r="J871" s="33">
        <v>2</v>
      </c>
      <c r="K871" s="34">
        <v>1</v>
      </c>
      <c r="L871" s="34">
        <v>1</v>
      </c>
    </row>
    <row r="872" spans="1:12" s="97" customFormat="1" ht="15.75" customHeight="1">
      <c r="A872" s="32">
        <v>11</v>
      </c>
      <c r="B872" s="33">
        <v>11</v>
      </c>
      <c r="C872" s="34">
        <v>7</v>
      </c>
      <c r="D872" s="34">
        <v>4</v>
      </c>
      <c r="E872" s="35">
        <v>46</v>
      </c>
      <c r="F872" s="33">
        <v>11</v>
      </c>
      <c r="G872" s="34">
        <v>3</v>
      </c>
      <c r="H872" s="34">
        <v>8</v>
      </c>
      <c r="I872" s="35">
        <v>81</v>
      </c>
      <c r="J872" s="33">
        <v>5</v>
      </c>
      <c r="K872" s="34">
        <v>3</v>
      </c>
      <c r="L872" s="34">
        <v>2</v>
      </c>
    </row>
    <row r="873" spans="1:12" s="97" customFormat="1" ht="15.75" customHeight="1">
      <c r="A873" s="32">
        <v>12</v>
      </c>
      <c r="B873" s="33">
        <v>6</v>
      </c>
      <c r="C873" s="34">
        <v>4</v>
      </c>
      <c r="D873" s="34">
        <v>2</v>
      </c>
      <c r="E873" s="35">
        <v>47</v>
      </c>
      <c r="F873" s="33">
        <v>9</v>
      </c>
      <c r="G873" s="34">
        <v>5</v>
      </c>
      <c r="H873" s="34">
        <v>4</v>
      </c>
      <c r="I873" s="35">
        <v>82</v>
      </c>
      <c r="J873" s="33">
        <v>8</v>
      </c>
      <c r="K873" s="34">
        <v>2</v>
      </c>
      <c r="L873" s="34">
        <v>6</v>
      </c>
    </row>
    <row r="874" spans="1:12" s="97" customFormat="1" ht="15.75" customHeight="1">
      <c r="A874" s="32">
        <v>13</v>
      </c>
      <c r="B874" s="33">
        <v>8</v>
      </c>
      <c r="C874" s="34">
        <v>5</v>
      </c>
      <c r="D874" s="34">
        <v>3</v>
      </c>
      <c r="E874" s="35">
        <v>48</v>
      </c>
      <c r="F874" s="33">
        <v>10</v>
      </c>
      <c r="G874" s="34">
        <v>8</v>
      </c>
      <c r="H874" s="34">
        <v>2</v>
      </c>
      <c r="I874" s="35">
        <v>83</v>
      </c>
      <c r="J874" s="33">
        <v>7</v>
      </c>
      <c r="K874" s="34">
        <v>1</v>
      </c>
      <c r="L874" s="34">
        <v>6</v>
      </c>
    </row>
    <row r="875" spans="1:12" s="97" customFormat="1" ht="18" customHeight="1">
      <c r="A875" s="40">
        <v>14</v>
      </c>
      <c r="B875" s="44">
        <v>7</v>
      </c>
      <c r="C875" s="42">
        <v>3</v>
      </c>
      <c r="D875" s="42">
        <v>4</v>
      </c>
      <c r="E875" s="43">
        <v>49</v>
      </c>
      <c r="F875" s="44">
        <v>5</v>
      </c>
      <c r="G875" s="42">
        <v>3</v>
      </c>
      <c r="H875" s="42">
        <v>2</v>
      </c>
      <c r="I875" s="43">
        <v>84</v>
      </c>
      <c r="J875" s="44">
        <v>5</v>
      </c>
      <c r="K875" s="42">
        <v>0</v>
      </c>
      <c r="L875" s="42">
        <v>5</v>
      </c>
    </row>
    <row r="876" spans="1:12" s="31" customFormat="1" ht="25.5" customHeight="1">
      <c r="A876" s="23" t="s">
        <v>26</v>
      </c>
      <c r="B876" s="24">
        <v>42</v>
      </c>
      <c r="C876" s="24">
        <v>18</v>
      </c>
      <c r="D876" s="24">
        <v>24</v>
      </c>
      <c r="E876" s="25" t="s">
        <v>27</v>
      </c>
      <c r="F876" s="24">
        <v>23</v>
      </c>
      <c r="G876" s="24">
        <v>11</v>
      </c>
      <c r="H876" s="24">
        <v>12</v>
      </c>
      <c r="I876" s="25" t="s">
        <v>28</v>
      </c>
      <c r="J876" s="24">
        <v>13</v>
      </c>
      <c r="K876" s="24">
        <v>4</v>
      </c>
      <c r="L876" s="24">
        <v>9</v>
      </c>
    </row>
    <row r="877" spans="1:12" s="97" customFormat="1" ht="15.75" customHeight="1">
      <c r="A877" s="32">
        <v>15</v>
      </c>
      <c r="B877" s="33">
        <v>9</v>
      </c>
      <c r="C877" s="34">
        <v>4</v>
      </c>
      <c r="D877" s="34">
        <v>5</v>
      </c>
      <c r="E877" s="35">
        <v>50</v>
      </c>
      <c r="F877" s="33">
        <v>2</v>
      </c>
      <c r="G877" s="34">
        <v>1</v>
      </c>
      <c r="H877" s="34">
        <v>1</v>
      </c>
      <c r="I877" s="35">
        <v>85</v>
      </c>
      <c r="J877" s="33">
        <v>1</v>
      </c>
      <c r="K877" s="34">
        <v>0</v>
      </c>
      <c r="L877" s="34">
        <v>1</v>
      </c>
    </row>
    <row r="878" spans="1:12" s="97" customFormat="1" ht="15.75" customHeight="1">
      <c r="A878" s="32">
        <v>16</v>
      </c>
      <c r="B878" s="33">
        <v>9</v>
      </c>
      <c r="C878" s="34">
        <v>5</v>
      </c>
      <c r="D878" s="34">
        <v>4</v>
      </c>
      <c r="E878" s="35">
        <v>51</v>
      </c>
      <c r="F878" s="33">
        <v>4</v>
      </c>
      <c r="G878" s="34">
        <v>1</v>
      </c>
      <c r="H878" s="34">
        <v>3</v>
      </c>
      <c r="I878" s="35">
        <v>86</v>
      </c>
      <c r="J878" s="33">
        <v>5</v>
      </c>
      <c r="K878" s="34">
        <v>1</v>
      </c>
      <c r="L878" s="34">
        <v>4</v>
      </c>
    </row>
    <row r="879" spans="1:12" s="97" customFormat="1" ht="15.75" customHeight="1">
      <c r="A879" s="32">
        <v>17</v>
      </c>
      <c r="B879" s="33">
        <v>7</v>
      </c>
      <c r="C879" s="34">
        <v>4</v>
      </c>
      <c r="D879" s="34">
        <v>3</v>
      </c>
      <c r="E879" s="35">
        <v>52</v>
      </c>
      <c r="F879" s="33">
        <v>7</v>
      </c>
      <c r="G879" s="34">
        <v>5</v>
      </c>
      <c r="H879" s="34">
        <v>2</v>
      </c>
      <c r="I879" s="35">
        <v>87</v>
      </c>
      <c r="J879" s="33">
        <v>0</v>
      </c>
      <c r="K879" s="34">
        <v>0</v>
      </c>
      <c r="L879" s="34">
        <v>0</v>
      </c>
    </row>
    <row r="880" spans="1:12" s="97" customFormat="1" ht="15.75" customHeight="1">
      <c r="A880" s="32">
        <v>18</v>
      </c>
      <c r="B880" s="33">
        <v>9</v>
      </c>
      <c r="C880" s="34">
        <v>2</v>
      </c>
      <c r="D880" s="34">
        <v>7</v>
      </c>
      <c r="E880" s="35">
        <v>53</v>
      </c>
      <c r="F880" s="33">
        <v>7</v>
      </c>
      <c r="G880" s="34">
        <v>4</v>
      </c>
      <c r="H880" s="34">
        <v>3</v>
      </c>
      <c r="I880" s="35">
        <v>88</v>
      </c>
      <c r="J880" s="33">
        <v>4</v>
      </c>
      <c r="K880" s="34">
        <v>1</v>
      </c>
      <c r="L880" s="34">
        <v>3</v>
      </c>
    </row>
    <row r="881" spans="1:12" s="97" customFormat="1" ht="18" customHeight="1">
      <c r="A881" s="40">
        <v>19</v>
      </c>
      <c r="B881" s="44">
        <v>8</v>
      </c>
      <c r="C881" s="42">
        <v>3</v>
      </c>
      <c r="D881" s="42">
        <v>5</v>
      </c>
      <c r="E881" s="43">
        <v>54</v>
      </c>
      <c r="F881" s="44">
        <v>3</v>
      </c>
      <c r="G881" s="42">
        <v>0</v>
      </c>
      <c r="H881" s="42">
        <v>3</v>
      </c>
      <c r="I881" s="43">
        <v>89</v>
      </c>
      <c r="J881" s="44">
        <v>3</v>
      </c>
      <c r="K881" s="42">
        <v>2</v>
      </c>
      <c r="L881" s="42">
        <v>1</v>
      </c>
    </row>
    <row r="882" spans="1:12" s="31" customFormat="1" ht="25.5" customHeight="1">
      <c r="A882" s="23" t="s">
        <v>29</v>
      </c>
      <c r="B882" s="24">
        <v>32</v>
      </c>
      <c r="C882" s="24">
        <v>15</v>
      </c>
      <c r="D882" s="24">
        <v>17</v>
      </c>
      <c r="E882" s="25" t="s">
        <v>30</v>
      </c>
      <c r="F882" s="24">
        <v>41</v>
      </c>
      <c r="G882" s="24">
        <v>21</v>
      </c>
      <c r="H882" s="24">
        <v>20</v>
      </c>
      <c r="I882" s="25" t="s">
        <v>31</v>
      </c>
      <c r="J882" s="24">
        <v>9</v>
      </c>
      <c r="K882" s="24">
        <v>4</v>
      </c>
      <c r="L882" s="24">
        <v>5</v>
      </c>
    </row>
    <row r="883" spans="1:12" s="97" customFormat="1" ht="15.75" customHeight="1">
      <c r="A883" s="32">
        <v>20</v>
      </c>
      <c r="B883" s="33">
        <v>5</v>
      </c>
      <c r="C883" s="34">
        <v>2</v>
      </c>
      <c r="D883" s="34">
        <v>3</v>
      </c>
      <c r="E883" s="35">
        <v>55</v>
      </c>
      <c r="F883" s="33">
        <v>11</v>
      </c>
      <c r="G883" s="34">
        <v>5</v>
      </c>
      <c r="H883" s="34">
        <v>6</v>
      </c>
      <c r="I883" s="35">
        <v>90</v>
      </c>
      <c r="J883" s="33">
        <v>3</v>
      </c>
      <c r="K883" s="34">
        <v>1</v>
      </c>
      <c r="L883" s="34">
        <v>2</v>
      </c>
    </row>
    <row r="884" spans="1:12" s="97" customFormat="1" ht="15.75" customHeight="1">
      <c r="A884" s="32">
        <v>21</v>
      </c>
      <c r="B884" s="33">
        <v>10</v>
      </c>
      <c r="C884" s="34">
        <v>5</v>
      </c>
      <c r="D884" s="34">
        <v>5</v>
      </c>
      <c r="E884" s="35">
        <v>56</v>
      </c>
      <c r="F884" s="33">
        <v>9</v>
      </c>
      <c r="G884" s="34">
        <v>3</v>
      </c>
      <c r="H884" s="34">
        <v>6</v>
      </c>
      <c r="I884" s="35">
        <v>91</v>
      </c>
      <c r="J884" s="33">
        <v>3</v>
      </c>
      <c r="K884" s="34">
        <v>1</v>
      </c>
      <c r="L884" s="34">
        <v>2</v>
      </c>
    </row>
    <row r="885" spans="1:12" s="97" customFormat="1" ht="15.75" customHeight="1">
      <c r="A885" s="32">
        <v>22</v>
      </c>
      <c r="B885" s="33">
        <v>5</v>
      </c>
      <c r="C885" s="34">
        <v>3</v>
      </c>
      <c r="D885" s="34">
        <v>2</v>
      </c>
      <c r="E885" s="35">
        <v>57</v>
      </c>
      <c r="F885" s="33">
        <v>7</v>
      </c>
      <c r="G885" s="34">
        <v>2</v>
      </c>
      <c r="H885" s="34">
        <v>5</v>
      </c>
      <c r="I885" s="35">
        <v>92</v>
      </c>
      <c r="J885" s="33">
        <v>3</v>
      </c>
      <c r="K885" s="34">
        <v>2</v>
      </c>
      <c r="L885" s="34">
        <v>1</v>
      </c>
    </row>
    <row r="886" spans="1:12" s="97" customFormat="1" ht="15.75" customHeight="1">
      <c r="A886" s="32">
        <v>23</v>
      </c>
      <c r="B886" s="33">
        <v>4</v>
      </c>
      <c r="C886" s="34">
        <v>1</v>
      </c>
      <c r="D886" s="34">
        <v>3</v>
      </c>
      <c r="E886" s="35">
        <v>58</v>
      </c>
      <c r="F886" s="33">
        <v>9</v>
      </c>
      <c r="G886" s="34">
        <v>7</v>
      </c>
      <c r="H886" s="34">
        <v>2</v>
      </c>
      <c r="I886" s="35">
        <v>93</v>
      </c>
      <c r="J886" s="33">
        <v>0</v>
      </c>
      <c r="K886" s="34">
        <v>0</v>
      </c>
      <c r="L886" s="34">
        <v>0</v>
      </c>
    </row>
    <row r="887" spans="1:12" s="97" customFormat="1" ht="18" customHeight="1">
      <c r="A887" s="40">
        <v>24</v>
      </c>
      <c r="B887" s="44">
        <v>8</v>
      </c>
      <c r="C887" s="42">
        <v>4</v>
      </c>
      <c r="D887" s="42">
        <v>4</v>
      </c>
      <c r="E887" s="43">
        <v>59</v>
      </c>
      <c r="F887" s="44">
        <v>5</v>
      </c>
      <c r="G887" s="42">
        <v>4</v>
      </c>
      <c r="H887" s="42">
        <v>1</v>
      </c>
      <c r="I887" s="43">
        <v>94</v>
      </c>
      <c r="J887" s="44">
        <v>0</v>
      </c>
      <c r="K887" s="42">
        <v>0</v>
      </c>
      <c r="L887" s="42">
        <v>0</v>
      </c>
    </row>
    <row r="888" spans="1:12" s="31" customFormat="1" ht="25.5" customHeight="1">
      <c r="A888" s="23" t="s">
        <v>32</v>
      </c>
      <c r="B888" s="24">
        <v>22</v>
      </c>
      <c r="C888" s="24">
        <v>11</v>
      </c>
      <c r="D888" s="24">
        <v>11</v>
      </c>
      <c r="E888" s="25" t="s">
        <v>33</v>
      </c>
      <c r="F888" s="24">
        <v>48</v>
      </c>
      <c r="G888" s="24">
        <v>28</v>
      </c>
      <c r="H888" s="24">
        <v>20</v>
      </c>
      <c r="I888" s="64" t="s">
        <v>34</v>
      </c>
      <c r="J888" s="24">
        <v>4</v>
      </c>
      <c r="K888" s="24">
        <v>0</v>
      </c>
      <c r="L888" s="24">
        <v>4</v>
      </c>
    </row>
    <row r="889" spans="1:12" s="97" customFormat="1" ht="15.75" customHeight="1">
      <c r="A889" s="32">
        <v>25</v>
      </c>
      <c r="B889" s="33">
        <v>5</v>
      </c>
      <c r="C889" s="34">
        <v>2</v>
      </c>
      <c r="D889" s="34">
        <v>3</v>
      </c>
      <c r="E889" s="35">
        <v>60</v>
      </c>
      <c r="F889" s="33">
        <v>13</v>
      </c>
      <c r="G889" s="34">
        <v>8</v>
      </c>
      <c r="H889" s="34">
        <v>5</v>
      </c>
      <c r="I889" s="35">
        <v>95</v>
      </c>
      <c r="J889" s="33">
        <v>1</v>
      </c>
      <c r="K889" s="34">
        <v>0</v>
      </c>
      <c r="L889" s="34">
        <v>1</v>
      </c>
    </row>
    <row r="890" spans="1:12" s="97" customFormat="1" ht="15.75" customHeight="1">
      <c r="A890" s="32">
        <v>26</v>
      </c>
      <c r="B890" s="33">
        <v>4</v>
      </c>
      <c r="C890" s="34">
        <v>2</v>
      </c>
      <c r="D890" s="34">
        <v>2</v>
      </c>
      <c r="E890" s="35">
        <v>61</v>
      </c>
      <c r="F890" s="33">
        <v>10</v>
      </c>
      <c r="G890" s="34">
        <v>7</v>
      </c>
      <c r="H890" s="34">
        <v>3</v>
      </c>
      <c r="I890" s="35">
        <v>96</v>
      </c>
      <c r="J890" s="33">
        <v>1</v>
      </c>
      <c r="K890" s="34">
        <v>0</v>
      </c>
      <c r="L890" s="34">
        <v>1</v>
      </c>
    </row>
    <row r="891" spans="1:12" s="97" customFormat="1" ht="15.75" customHeight="1">
      <c r="A891" s="32">
        <v>27</v>
      </c>
      <c r="B891" s="33">
        <v>6</v>
      </c>
      <c r="C891" s="34">
        <v>3</v>
      </c>
      <c r="D891" s="34">
        <v>3</v>
      </c>
      <c r="E891" s="35">
        <v>62</v>
      </c>
      <c r="F891" s="33">
        <v>13</v>
      </c>
      <c r="G891" s="34">
        <v>7</v>
      </c>
      <c r="H891" s="34">
        <v>6</v>
      </c>
      <c r="I891" s="35">
        <v>97</v>
      </c>
      <c r="J891" s="33">
        <v>0</v>
      </c>
      <c r="K891" s="34">
        <v>0</v>
      </c>
      <c r="L891" s="34">
        <v>0</v>
      </c>
    </row>
    <row r="892" spans="1:12" s="97" customFormat="1" ht="15.75" customHeight="1">
      <c r="A892" s="32">
        <v>28</v>
      </c>
      <c r="B892" s="33">
        <v>3</v>
      </c>
      <c r="C892" s="34">
        <v>1</v>
      </c>
      <c r="D892" s="34">
        <v>2</v>
      </c>
      <c r="E892" s="35">
        <v>63</v>
      </c>
      <c r="F892" s="33">
        <v>7</v>
      </c>
      <c r="G892" s="34">
        <v>3</v>
      </c>
      <c r="H892" s="34">
        <v>4</v>
      </c>
      <c r="I892" s="35">
        <v>98</v>
      </c>
      <c r="J892" s="33">
        <v>1</v>
      </c>
      <c r="K892" s="34">
        <v>0</v>
      </c>
      <c r="L892" s="34">
        <v>1</v>
      </c>
    </row>
    <row r="893" spans="1:12" s="97" customFormat="1" ht="18" customHeight="1">
      <c r="A893" s="40">
        <v>29</v>
      </c>
      <c r="B893" s="44">
        <v>4</v>
      </c>
      <c r="C893" s="42">
        <v>3</v>
      </c>
      <c r="D893" s="42">
        <v>1</v>
      </c>
      <c r="E893" s="43">
        <v>64</v>
      </c>
      <c r="F893" s="44">
        <v>5</v>
      </c>
      <c r="G893" s="42">
        <v>3</v>
      </c>
      <c r="H893" s="42">
        <v>2</v>
      </c>
      <c r="I893" s="35">
        <v>99</v>
      </c>
      <c r="J893" s="33">
        <v>1</v>
      </c>
      <c r="K893" s="34">
        <v>0</v>
      </c>
      <c r="L893" s="34">
        <v>1</v>
      </c>
    </row>
    <row r="894" spans="1:12" s="31" customFormat="1" ht="25.5" customHeight="1">
      <c r="A894" s="23" t="s">
        <v>35</v>
      </c>
      <c r="B894" s="24">
        <v>33</v>
      </c>
      <c r="C894" s="24">
        <v>20</v>
      </c>
      <c r="D894" s="24">
        <v>13</v>
      </c>
      <c r="E894" s="25" t="s">
        <v>36</v>
      </c>
      <c r="F894" s="24">
        <v>64</v>
      </c>
      <c r="G894" s="24">
        <v>27</v>
      </c>
      <c r="H894" s="24">
        <v>37</v>
      </c>
      <c r="I894" s="68">
        <v>100</v>
      </c>
      <c r="J894" s="69">
        <v>0</v>
      </c>
      <c r="K894" s="70">
        <v>0</v>
      </c>
      <c r="L894" s="70">
        <v>0</v>
      </c>
    </row>
    <row r="895" spans="1:12" s="97" customFormat="1" ht="15.75" customHeight="1">
      <c r="A895" s="32">
        <v>30</v>
      </c>
      <c r="B895" s="33">
        <v>2</v>
      </c>
      <c r="C895" s="34">
        <v>1</v>
      </c>
      <c r="D895" s="34">
        <v>1</v>
      </c>
      <c r="E895" s="35">
        <v>65</v>
      </c>
      <c r="F895" s="33">
        <v>15</v>
      </c>
      <c r="G895" s="34">
        <v>4</v>
      </c>
      <c r="H895" s="34">
        <v>11</v>
      </c>
      <c r="I895" s="35">
        <v>101</v>
      </c>
      <c r="J895" s="33">
        <v>0</v>
      </c>
      <c r="K895" s="34">
        <v>0</v>
      </c>
      <c r="L895" s="34">
        <v>0</v>
      </c>
    </row>
    <row r="896" spans="1:12" s="97" customFormat="1" ht="15.75" customHeight="1">
      <c r="A896" s="32">
        <v>31</v>
      </c>
      <c r="B896" s="33">
        <v>11</v>
      </c>
      <c r="C896" s="34">
        <v>8</v>
      </c>
      <c r="D896" s="34">
        <v>3</v>
      </c>
      <c r="E896" s="35">
        <v>66</v>
      </c>
      <c r="F896" s="33">
        <v>12</v>
      </c>
      <c r="G896" s="34">
        <v>7</v>
      </c>
      <c r="H896" s="34">
        <v>5</v>
      </c>
      <c r="I896" s="35">
        <v>102</v>
      </c>
      <c r="J896" s="33">
        <v>0</v>
      </c>
      <c r="K896" s="34">
        <v>0</v>
      </c>
      <c r="L896" s="34">
        <v>0</v>
      </c>
    </row>
    <row r="897" spans="1:12" s="97" customFormat="1" ht="15.75" customHeight="1">
      <c r="A897" s="32">
        <v>32</v>
      </c>
      <c r="B897" s="33">
        <v>7</v>
      </c>
      <c r="C897" s="34">
        <v>3</v>
      </c>
      <c r="D897" s="34">
        <v>4</v>
      </c>
      <c r="E897" s="35">
        <v>67</v>
      </c>
      <c r="F897" s="33">
        <v>6</v>
      </c>
      <c r="G897" s="34">
        <v>4</v>
      </c>
      <c r="H897" s="34">
        <v>2</v>
      </c>
      <c r="I897" s="35">
        <v>103</v>
      </c>
      <c r="J897" s="33">
        <v>0</v>
      </c>
      <c r="K897" s="34">
        <v>0</v>
      </c>
      <c r="L897" s="34">
        <v>0</v>
      </c>
    </row>
    <row r="898" spans="1:12" s="97" customFormat="1" ht="15.75" customHeight="1">
      <c r="A898" s="32">
        <v>33</v>
      </c>
      <c r="B898" s="33">
        <v>10</v>
      </c>
      <c r="C898" s="34">
        <v>6</v>
      </c>
      <c r="D898" s="34">
        <v>4</v>
      </c>
      <c r="E898" s="35">
        <v>68</v>
      </c>
      <c r="F898" s="33">
        <v>17</v>
      </c>
      <c r="G898" s="34">
        <v>7</v>
      </c>
      <c r="H898" s="34">
        <v>10</v>
      </c>
      <c r="I898" s="72" t="s">
        <v>37</v>
      </c>
      <c r="J898" s="44">
        <v>0</v>
      </c>
      <c r="K898" s="42">
        <v>0</v>
      </c>
      <c r="L898" s="42">
        <v>0</v>
      </c>
    </row>
    <row r="899" spans="1:12" s="97" customFormat="1" ht="21" customHeight="1" thickBot="1">
      <c r="A899" s="74">
        <v>34</v>
      </c>
      <c r="B899" s="33">
        <v>3</v>
      </c>
      <c r="C899" s="34">
        <v>2</v>
      </c>
      <c r="D899" s="34">
        <v>1</v>
      </c>
      <c r="E899" s="35">
        <v>69</v>
      </c>
      <c r="F899" s="33">
        <v>14</v>
      </c>
      <c r="G899" s="34">
        <v>5</v>
      </c>
      <c r="H899" s="34">
        <v>9</v>
      </c>
      <c r="I899" s="75" t="s">
        <v>8</v>
      </c>
      <c r="J899" s="69">
        <v>716</v>
      </c>
      <c r="K899" s="69">
        <v>345</v>
      </c>
      <c r="L899" s="69">
        <v>371</v>
      </c>
    </row>
    <row r="900" spans="1:12" s="106" customFormat="1" ht="24" customHeight="1" thickTop="1" thickBot="1">
      <c r="A900" s="81" t="s">
        <v>38</v>
      </c>
      <c r="B900" s="82">
        <v>96</v>
      </c>
      <c r="C900" s="83">
        <v>51</v>
      </c>
      <c r="D900" s="83">
        <v>45</v>
      </c>
      <c r="E900" s="84" t="s">
        <v>39</v>
      </c>
      <c r="F900" s="83">
        <v>423</v>
      </c>
      <c r="G900" s="83">
        <v>214</v>
      </c>
      <c r="H900" s="83">
        <v>209</v>
      </c>
      <c r="I900" s="85" t="s">
        <v>40</v>
      </c>
      <c r="J900" s="83">
        <v>197</v>
      </c>
      <c r="K900" s="83">
        <v>80</v>
      </c>
      <c r="L900" s="83">
        <v>117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171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2"/>
  <dimension ref="A1:M846"/>
  <sheetViews>
    <sheetView showGridLines="0" zoomScaleNormal="10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205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548</v>
      </c>
      <c r="C3" s="24">
        <v>292</v>
      </c>
      <c r="D3" s="30">
        <v>256</v>
      </c>
      <c r="E3" s="23" t="s">
        <v>10</v>
      </c>
      <c r="F3" s="24">
        <v>926</v>
      </c>
      <c r="G3" s="24">
        <v>487</v>
      </c>
      <c r="H3" s="30">
        <v>439</v>
      </c>
      <c r="I3" s="23" t="s">
        <v>11</v>
      </c>
      <c r="J3" s="24">
        <v>738</v>
      </c>
      <c r="K3" s="24">
        <v>361</v>
      </c>
      <c r="L3" s="24">
        <v>377</v>
      </c>
    </row>
    <row r="4" spans="1:12" s="97" customFormat="1" ht="15.75" customHeight="1">
      <c r="A4" s="32">
        <v>0</v>
      </c>
      <c r="B4" s="33">
        <v>101</v>
      </c>
      <c r="C4" s="33">
        <v>57</v>
      </c>
      <c r="D4" s="37">
        <v>44</v>
      </c>
      <c r="E4" s="38">
        <v>35</v>
      </c>
      <c r="F4" s="33">
        <v>179</v>
      </c>
      <c r="G4" s="33">
        <v>96</v>
      </c>
      <c r="H4" s="37">
        <v>83</v>
      </c>
      <c r="I4" s="38">
        <v>70</v>
      </c>
      <c r="J4" s="33">
        <v>176</v>
      </c>
      <c r="K4" s="33">
        <v>81</v>
      </c>
      <c r="L4" s="33">
        <v>95</v>
      </c>
    </row>
    <row r="5" spans="1:12" s="97" customFormat="1" ht="15.75" customHeight="1">
      <c r="A5" s="32">
        <v>1</v>
      </c>
      <c r="B5" s="33">
        <v>104</v>
      </c>
      <c r="C5" s="33">
        <v>46</v>
      </c>
      <c r="D5" s="37">
        <v>58</v>
      </c>
      <c r="E5" s="38">
        <v>36</v>
      </c>
      <c r="F5" s="33">
        <v>177</v>
      </c>
      <c r="G5" s="33">
        <v>97</v>
      </c>
      <c r="H5" s="37">
        <v>80</v>
      </c>
      <c r="I5" s="38">
        <v>71</v>
      </c>
      <c r="J5" s="33">
        <v>122</v>
      </c>
      <c r="K5" s="33">
        <v>64</v>
      </c>
      <c r="L5" s="33">
        <v>58</v>
      </c>
    </row>
    <row r="6" spans="1:12" s="97" customFormat="1" ht="15.75" customHeight="1">
      <c r="A6" s="32">
        <v>2</v>
      </c>
      <c r="B6" s="33">
        <v>107</v>
      </c>
      <c r="C6" s="33">
        <v>55</v>
      </c>
      <c r="D6" s="37">
        <v>52</v>
      </c>
      <c r="E6" s="38">
        <v>37</v>
      </c>
      <c r="F6" s="33">
        <v>190</v>
      </c>
      <c r="G6" s="33">
        <v>110</v>
      </c>
      <c r="H6" s="37">
        <v>80</v>
      </c>
      <c r="I6" s="38">
        <v>72</v>
      </c>
      <c r="J6" s="33">
        <v>132</v>
      </c>
      <c r="K6" s="33">
        <v>70</v>
      </c>
      <c r="L6" s="33">
        <v>62</v>
      </c>
    </row>
    <row r="7" spans="1:12" s="97" customFormat="1" ht="15.75" customHeight="1">
      <c r="A7" s="32">
        <v>3</v>
      </c>
      <c r="B7" s="33">
        <v>113</v>
      </c>
      <c r="C7" s="33">
        <v>54</v>
      </c>
      <c r="D7" s="37">
        <v>59</v>
      </c>
      <c r="E7" s="38">
        <v>38</v>
      </c>
      <c r="F7" s="33">
        <v>173</v>
      </c>
      <c r="G7" s="33">
        <v>81</v>
      </c>
      <c r="H7" s="37">
        <v>92</v>
      </c>
      <c r="I7" s="38">
        <v>73</v>
      </c>
      <c r="J7" s="33">
        <v>150</v>
      </c>
      <c r="K7" s="33">
        <v>72</v>
      </c>
      <c r="L7" s="33">
        <v>78</v>
      </c>
    </row>
    <row r="8" spans="1:12" s="97" customFormat="1" ht="18" customHeight="1">
      <c r="A8" s="40">
        <v>4</v>
      </c>
      <c r="B8" s="44">
        <v>123</v>
      </c>
      <c r="C8" s="44">
        <v>80</v>
      </c>
      <c r="D8" s="47">
        <v>43</v>
      </c>
      <c r="E8" s="48">
        <v>39</v>
      </c>
      <c r="F8" s="44">
        <v>207</v>
      </c>
      <c r="G8" s="44">
        <v>103</v>
      </c>
      <c r="H8" s="47">
        <v>104</v>
      </c>
      <c r="I8" s="48">
        <v>74</v>
      </c>
      <c r="J8" s="44">
        <v>158</v>
      </c>
      <c r="K8" s="44">
        <v>74</v>
      </c>
      <c r="L8" s="44">
        <v>84</v>
      </c>
    </row>
    <row r="9" spans="1:12" s="31" customFormat="1" ht="25.5" customHeight="1">
      <c r="A9" s="23" t="s">
        <v>13</v>
      </c>
      <c r="B9" s="24">
        <v>571</v>
      </c>
      <c r="C9" s="24">
        <v>299</v>
      </c>
      <c r="D9" s="30">
        <v>272</v>
      </c>
      <c r="E9" s="23" t="s">
        <v>14</v>
      </c>
      <c r="F9" s="24">
        <v>1034</v>
      </c>
      <c r="G9" s="24">
        <v>540</v>
      </c>
      <c r="H9" s="30">
        <v>494</v>
      </c>
      <c r="I9" s="23" t="s">
        <v>15</v>
      </c>
      <c r="J9" s="24">
        <v>694</v>
      </c>
      <c r="K9" s="24">
        <v>292</v>
      </c>
      <c r="L9" s="24">
        <v>402</v>
      </c>
    </row>
    <row r="10" spans="1:12" s="97" customFormat="1" ht="15.75" customHeight="1">
      <c r="A10" s="32">
        <v>5</v>
      </c>
      <c r="B10" s="33">
        <v>103</v>
      </c>
      <c r="C10" s="33">
        <v>60</v>
      </c>
      <c r="D10" s="37">
        <v>43</v>
      </c>
      <c r="E10" s="38">
        <v>40</v>
      </c>
      <c r="F10" s="33">
        <v>168</v>
      </c>
      <c r="G10" s="33">
        <v>87</v>
      </c>
      <c r="H10" s="37">
        <v>81</v>
      </c>
      <c r="I10" s="38">
        <v>75</v>
      </c>
      <c r="J10" s="33">
        <v>143</v>
      </c>
      <c r="K10" s="33">
        <v>73</v>
      </c>
      <c r="L10" s="33">
        <v>70</v>
      </c>
    </row>
    <row r="11" spans="1:12" s="97" customFormat="1" ht="15.75" customHeight="1">
      <c r="A11" s="32">
        <v>6</v>
      </c>
      <c r="B11" s="33">
        <v>121</v>
      </c>
      <c r="C11" s="33">
        <v>63</v>
      </c>
      <c r="D11" s="37">
        <v>58</v>
      </c>
      <c r="E11" s="38">
        <v>41</v>
      </c>
      <c r="F11" s="33">
        <v>218</v>
      </c>
      <c r="G11" s="33">
        <v>123</v>
      </c>
      <c r="H11" s="37">
        <v>95</v>
      </c>
      <c r="I11" s="38">
        <v>76</v>
      </c>
      <c r="J11" s="33">
        <v>157</v>
      </c>
      <c r="K11" s="33">
        <v>72</v>
      </c>
      <c r="L11" s="33">
        <v>85</v>
      </c>
    </row>
    <row r="12" spans="1:12" s="97" customFormat="1" ht="15.75" customHeight="1">
      <c r="A12" s="32">
        <v>7</v>
      </c>
      <c r="B12" s="33">
        <v>110</v>
      </c>
      <c r="C12" s="33">
        <v>56</v>
      </c>
      <c r="D12" s="37">
        <v>54</v>
      </c>
      <c r="E12" s="38">
        <v>42</v>
      </c>
      <c r="F12" s="33">
        <v>228</v>
      </c>
      <c r="G12" s="33">
        <v>130</v>
      </c>
      <c r="H12" s="37">
        <v>98</v>
      </c>
      <c r="I12" s="38">
        <v>77</v>
      </c>
      <c r="J12" s="33">
        <v>140</v>
      </c>
      <c r="K12" s="33">
        <v>36</v>
      </c>
      <c r="L12" s="33">
        <v>104</v>
      </c>
    </row>
    <row r="13" spans="1:12" s="97" customFormat="1" ht="15.75" customHeight="1">
      <c r="A13" s="32">
        <v>8</v>
      </c>
      <c r="B13" s="33">
        <v>107</v>
      </c>
      <c r="C13" s="33">
        <v>49</v>
      </c>
      <c r="D13" s="37">
        <v>58</v>
      </c>
      <c r="E13" s="38">
        <v>43</v>
      </c>
      <c r="F13" s="33">
        <v>207</v>
      </c>
      <c r="G13" s="33">
        <v>101</v>
      </c>
      <c r="H13" s="37">
        <v>106</v>
      </c>
      <c r="I13" s="38">
        <v>78</v>
      </c>
      <c r="J13" s="33">
        <v>119</v>
      </c>
      <c r="K13" s="33">
        <v>51</v>
      </c>
      <c r="L13" s="33">
        <v>68</v>
      </c>
    </row>
    <row r="14" spans="1:12" s="97" customFormat="1" ht="18" customHeight="1">
      <c r="A14" s="40">
        <v>9</v>
      </c>
      <c r="B14" s="44">
        <v>130</v>
      </c>
      <c r="C14" s="44">
        <v>71</v>
      </c>
      <c r="D14" s="47">
        <v>59</v>
      </c>
      <c r="E14" s="48">
        <v>44</v>
      </c>
      <c r="F14" s="44">
        <v>213</v>
      </c>
      <c r="G14" s="44">
        <v>99</v>
      </c>
      <c r="H14" s="47">
        <v>114</v>
      </c>
      <c r="I14" s="48">
        <v>79</v>
      </c>
      <c r="J14" s="44">
        <v>135</v>
      </c>
      <c r="K14" s="44">
        <v>60</v>
      </c>
      <c r="L14" s="44">
        <v>75</v>
      </c>
    </row>
    <row r="15" spans="1:12" s="31" customFormat="1" ht="25.5" customHeight="1">
      <c r="A15" s="23" t="s">
        <v>23</v>
      </c>
      <c r="B15" s="24">
        <v>527</v>
      </c>
      <c r="C15" s="24">
        <v>276</v>
      </c>
      <c r="D15" s="30">
        <v>251</v>
      </c>
      <c r="E15" s="23" t="s">
        <v>24</v>
      </c>
      <c r="F15" s="24">
        <v>1066</v>
      </c>
      <c r="G15" s="24">
        <v>561</v>
      </c>
      <c r="H15" s="30">
        <v>505</v>
      </c>
      <c r="I15" s="23" t="s">
        <v>25</v>
      </c>
      <c r="J15" s="24">
        <v>562</v>
      </c>
      <c r="K15" s="24">
        <v>233</v>
      </c>
      <c r="L15" s="24">
        <v>329</v>
      </c>
    </row>
    <row r="16" spans="1:12" s="97" customFormat="1" ht="15.75" customHeight="1">
      <c r="A16" s="32">
        <v>10</v>
      </c>
      <c r="B16" s="33">
        <v>101</v>
      </c>
      <c r="C16" s="33">
        <v>52</v>
      </c>
      <c r="D16" s="37">
        <v>49</v>
      </c>
      <c r="E16" s="38">
        <v>45</v>
      </c>
      <c r="F16" s="33">
        <v>215</v>
      </c>
      <c r="G16" s="33">
        <v>114</v>
      </c>
      <c r="H16" s="37">
        <v>101</v>
      </c>
      <c r="I16" s="38">
        <v>80</v>
      </c>
      <c r="J16" s="33">
        <v>125</v>
      </c>
      <c r="K16" s="33">
        <v>51</v>
      </c>
      <c r="L16" s="33">
        <v>74</v>
      </c>
    </row>
    <row r="17" spans="1:12" s="97" customFormat="1" ht="15.75" customHeight="1">
      <c r="A17" s="32">
        <v>11</v>
      </c>
      <c r="B17" s="33">
        <v>103</v>
      </c>
      <c r="C17" s="33">
        <v>58</v>
      </c>
      <c r="D17" s="37">
        <v>45</v>
      </c>
      <c r="E17" s="38">
        <v>46</v>
      </c>
      <c r="F17" s="33">
        <v>215</v>
      </c>
      <c r="G17" s="33">
        <v>111</v>
      </c>
      <c r="H17" s="37">
        <v>104</v>
      </c>
      <c r="I17" s="38">
        <v>81</v>
      </c>
      <c r="J17" s="33">
        <v>127</v>
      </c>
      <c r="K17" s="33">
        <v>55</v>
      </c>
      <c r="L17" s="33">
        <v>72</v>
      </c>
    </row>
    <row r="18" spans="1:12" s="97" customFormat="1" ht="15.75" customHeight="1">
      <c r="A18" s="32">
        <v>12</v>
      </c>
      <c r="B18" s="33">
        <v>111</v>
      </c>
      <c r="C18" s="33">
        <v>63</v>
      </c>
      <c r="D18" s="37">
        <v>48</v>
      </c>
      <c r="E18" s="38">
        <v>47</v>
      </c>
      <c r="F18" s="33">
        <v>200</v>
      </c>
      <c r="G18" s="33">
        <v>116</v>
      </c>
      <c r="H18" s="37">
        <v>84</v>
      </c>
      <c r="I18" s="38">
        <v>82</v>
      </c>
      <c r="J18" s="33">
        <v>104</v>
      </c>
      <c r="K18" s="33">
        <v>50</v>
      </c>
      <c r="L18" s="33">
        <v>54</v>
      </c>
    </row>
    <row r="19" spans="1:12" s="97" customFormat="1" ht="15.75" customHeight="1">
      <c r="A19" s="32">
        <v>13</v>
      </c>
      <c r="B19" s="33">
        <v>102</v>
      </c>
      <c r="C19" s="33">
        <v>56</v>
      </c>
      <c r="D19" s="37">
        <v>46</v>
      </c>
      <c r="E19" s="38">
        <v>48</v>
      </c>
      <c r="F19" s="33">
        <v>225</v>
      </c>
      <c r="G19" s="33">
        <v>106</v>
      </c>
      <c r="H19" s="37">
        <v>119</v>
      </c>
      <c r="I19" s="38">
        <v>83</v>
      </c>
      <c r="J19" s="33">
        <v>105</v>
      </c>
      <c r="K19" s="33">
        <v>37</v>
      </c>
      <c r="L19" s="33">
        <v>68</v>
      </c>
    </row>
    <row r="20" spans="1:12" s="97" customFormat="1" ht="18" customHeight="1">
      <c r="A20" s="40">
        <v>14</v>
      </c>
      <c r="B20" s="44">
        <v>110</v>
      </c>
      <c r="C20" s="44">
        <v>47</v>
      </c>
      <c r="D20" s="47">
        <v>63</v>
      </c>
      <c r="E20" s="48">
        <v>49</v>
      </c>
      <c r="F20" s="44">
        <v>211</v>
      </c>
      <c r="G20" s="44">
        <v>114</v>
      </c>
      <c r="H20" s="47">
        <v>97</v>
      </c>
      <c r="I20" s="48">
        <v>84</v>
      </c>
      <c r="J20" s="44">
        <v>101</v>
      </c>
      <c r="K20" s="44">
        <v>40</v>
      </c>
      <c r="L20" s="44">
        <v>61</v>
      </c>
    </row>
    <row r="21" spans="1:12" s="31" customFormat="1" ht="25.5" customHeight="1">
      <c r="A21" s="23" t="s">
        <v>26</v>
      </c>
      <c r="B21" s="24">
        <v>618</v>
      </c>
      <c r="C21" s="24">
        <v>326</v>
      </c>
      <c r="D21" s="30">
        <v>292</v>
      </c>
      <c r="E21" s="23" t="s">
        <v>27</v>
      </c>
      <c r="F21" s="24">
        <v>930</v>
      </c>
      <c r="G21" s="24">
        <v>502</v>
      </c>
      <c r="H21" s="30">
        <v>428</v>
      </c>
      <c r="I21" s="23" t="s">
        <v>28</v>
      </c>
      <c r="J21" s="24">
        <v>329</v>
      </c>
      <c r="K21" s="24">
        <v>104</v>
      </c>
      <c r="L21" s="24">
        <v>225</v>
      </c>
    </row>
    <row r="22" spans="1:12" s="97" customFormat="1" ht="15.75" customHeight="1">
      <c r="A22" s="32">
        <v>15</v>
      </c>
      <c r="B22" s="33">
        <v>106</v>
      </c>
      <c r="C22" s="33">
        <v>58</v>
      </c>
      <c r="D22" s="37">
        <v>48</v>
      </c>
      <c r="E22" s="38">
        <v>50</v>
      </c>
      <c r="F22" s="33">
        <v>208</v>
      </c>
      <c r="G22" s="33">
        <v>109</v>
      </c>
      <c r="H22" s="37">
        <v>99</v>
      </c>
      <c r="I22" s="38">
        <v>85</v>
      </c>
      <c r="J22" s="33">
        <v>81</v>
      </c>
      <c r="K22" s="33">
        <v>27</v>
      </c>
      <c r="L22" s="33">
        <v>54</v>
      </c>
    </row>
    <row r="23" spans="1:12" s="97" customFormat="1" ht="15.75" customHeight="1">
      <c r="A23" s="32">
        <v>16</v>
      </c>
      <c r="B23" s="33">
        <v>116</v>
      </c>
      <c r="C23" s="33">
        <v>57</v>
      </c>
      <c r="D23" s="37">
        <v>59</v>
      </c>
      <c r="E23" s="38">
        <v>51</v>
      </c>
      <c r="F23" s="33">
        <v>148</v>
      </c>
      <c r="G23" s="33">
        <v>85</v>
      </c>
      <c r="H23" s="37">
        <v>63</v>
      </c>
      <c r="I23" s="38">
        <v>86</v>
      </c>
      <c r="J23" s="33">
        <v>73</v>
      </c>
      <c r="K23" s="33">
        <v>24</v>
      </c>
      <c r="L23" s="33">
        <v>49</v>
      </c>
    </row>
    <row r="24" spans="1:12" s="97" customFormat="1" ht="15.75" customHeight="1">
      <c r="A24" s="32">
        <v>17</v>
      </c>
      <c r="B24" s="33">
        <v>114</v>
      </c>
      <c r="C24" s="33">
        <v>60</v>
      </c>
      <c r="D24" s="37">
        <v>54</v>
      </c>
      <c r="E24" s="38">
        <v>52</v>
      </c>
      <c r="F24" s="33">
        <v>226</v>
      </c>
      <c r="G24" s="33">
        <v>121</v>
      </c>
      <c r="H24" s="37">
        <v>105</v>
      </c>
      <c r="I24" s="38">
        <v>87</v>
      </c>
      <c r="J24" s="33">
        <v>54</v>
      </c>
      <c r="K24" s="33">
        <v>16</v>
      </c>
      <c r="L24" s="33">
        <v>38</v>
      </c>
    </row>
    <row r="25" spans="1:12" s="97" customFormat="1" ht="15.75" customHeight="1">
      <c r="A25" s="32">
        <v>18</v>
      </c>
      <c r="B25" s="33">
        <v>135</v>
      </c>
      <c r="C25" s="33">
        <v>75</v>
      </c>
      <c r="D25" s="37">
        <v>60</v>
      </c>
      <c r="E25" s="38">
        <v>53</v>
      </c>
      <c r="F25" s="33">
        <v>185</v>
      </c>
      <c r="G25" s="33">
        <v>103</v>
      </c>
      <c r="H25" s="37">
        <v>82</v>
      </c>
      <c r="I25" s="38">
        <v>88</v>
      </c>
      <c r="J25" s="33">
        <v>70</v>
      </c>
      <c r="K25" s="33">
        <v>19</v>
      </c>
      <c r="L25" s="33">
        <v>51</v>
      </c>
    </row>
    <row r="26" spans="1:12" s="97" customFormat="1" ht="18" customHeight="1">
      <c r="A26" s="40">
        <v>19</v>
      </c>
      <c r="B26" s="44">
        <v>147</v>
      </c>
      <c r="C26" s="44">
        <v>76</v>
      </c>
      <c r="D26" s="47">
        <v>71</v>
      </c>
      <c r="E26" s="48">
        <v>54</v>
      </c>
      <c r="F26" s="44">
        <v>163</v>
      </c>
      <c r="G26" s="44">
        <v>84</v>
      </c>
      <c r="H26" s="47">
        <v>79</v>
      </c>
      <c r="I26" s="48">
        <v>89</v>
      </c>
      <c r="J26" s="44">
        <v>51</v>
      </c>
      <c r="K26" s="44">
        <v>18</v>
      </c>
      <c r="L26" s="44">
        <v>33</v>
      </c>
    </row>
    <row r="27" spans="1:12" s="31" customFormat="1" ht="25.5" customHeight="1">
      <c r="A27" s="23" t="s">
        <v>29</v>
      </c>
      <c r="B27" s="24">
        <v>743</v>
      </c>
      <c r="C27" s="24">
        <v>369</v>
      </c>
      <c r="D27" s="30">
        <v>374</v>
      </c>
      <c r="E27" s="23" t="s">
        <v>30</v>
      </c>
      <c r="F27" s="24">
        <v>875</v>
      </c>
      <c r="G27" s="24">
        <v>477</v>
      </c>
      <c r="H27" s="30">
        <v>398</v>
      </c>
      <c r="I27" s="23" t="s">
        <v>31</v>
      </c>
      <c r="J27" s="24">
        <v>170</v>
      </c>
      <c r="K27" s="24">
        <v>45</v>
      </c>
      <c r="L27" s="24">
        <v>125</v>
      </c>
    </row>
    <row r="28" spans="1:12" s="97" customFormat="1" ht="15.75" customHeight="1">
      <c r="A28" s="32">
        <v>20</v>
      </c>
      <c r="B28" s="33">
        <v>146</v>
      </c>
      <c r="C28" s="33">
        <v>76</v>
      </c>
      <c r="D28" s="37">
        <v>70</v>
      </c>
      <c r="E28" s="38">
        <v>55</v>
      </c>
      <c r="F28" s="33">
        <v>185</v>
      </c>
      <c r="G28" s="33">
        <v>100</v>
      </c>
      <c r="H28" s="37">
        <v>85</v>
      </c>
      <c r="I28" s="38">
        <v>90</v>
      </c>
      <c r="J28" s="33">
        <v>50</v>
      </c>
      <c r="K28" s="33">
        <v>13</v>
      </c>
      <c r="L28" s="33">
        <v>37</v>
      </c>
    </row>
    <row r="29" spans="1:12" s="97" customFormat="1" ht="15.75" customHeight="1">
      <c r="A29" s="32">
        <v>21</v>
      </c>
      <c r="B29" s="33">
        <v>148</v>
      </c>
      <c r="C29" s="33">
        <v>76</v>
      </c>
      <c r="D29" s="37">
        <v>72</v>
      </c>
      <c r="E29" s="38">
        <v>56</v>
      </c>
      <c r="F29" s="33">
        <v>181</v>
      </c>
      <c r="G29" s="33">
        <v>99</v>
      </c>
      <c r="H29" s="37">
        <v>82</v>
      </c>
      <c r="I29" s="38">
        <v>91</v>
      </c>
      <c r="J29" s="33">
        <v>39</v>
      </c>
      <c r="K29" s="33">
        <v>12</v>
      </c>
      <c r="L29" s="33">
        <v>27</v>
      </c>
    </row>
    <row r="30" spans="1:12" s="97" customFormat="1" ht="15.75" customHeight="1">
      <c r="A30" s="32">
        <v>22</v>
      </c>
      <c r="B30" s="33">
        <v>143</v>
      </c>
      <c r="C30" s="33">
        <v>71</v>
      </c>
      <c r="D30" s="37">
        <v>72</v>
      </c>
      <c r="E30" s="38">
        <v>57</v>
      </c>
      <c r="F30" s="33">
        <v>185</v>
      </c>
      <c r="G30" s="33">
        <v>92</v>
      </c>
      <c r="H30" s="37">
        <v>93</v>
      </c>
      <c r="I30" s="38">
        <v>92</v>
      </c>
      <c r="J30" s="33">
        <v>38</v>
      </c>
      <c r="K30" s="33">
        <v>10</v>
      </c>
      <c r="L30" s="33">
        <v>28</v>
      </c>
    </row>
    <row r="31" spans="1:12" s="97" customFormat="1" ht="15.75" customHeight="1">
      <c r="A31" s="32">
        <v>23</v>
      </c>
      <c r="B31" s="33">
        <v>146</v>
      </c>
      <c r="C31" s="33">
        <v>62</v>
      </c>
      <c r="D31" s="37">
        <v>84</v>
      </c>
      <c r="E31" s="38">
        <v>58</v>
      </c>
      <c r="F31" s="33">
        <v>160</v>
      </c>
      <c r="G31" s="33">
        <v>89</v>
      </c>
      <c r="H31" s="37">
        <v>71</v>
      </c>
      <c r="I31" s="38">
        <v>93</v>
      </c>
      <c r="J31" s="33">
        <v>21</v>
      </c>
      <c r="K31" s="33">
        <v>5</v>
      </c>
      <c r="L31" s="33">
        <v>16</v>
      </c>
    </row>
    <row r="32" spans="1:12" s="97" customFormat="1" ht="18" customHeight="1">
      <c r="A32" s="40">
        <v>24</v>
      </c>
      <c r="B32" s="44">
        <v>160</v>
      </c>
      <c r="C32" s="44">
        <v>84</v>
      </c>
      <c r="D32" s="47">
        <v>76</v>
      </c>
      <c r="E32" s="48">
        <v>59</v>
      </c>
      <c r="F32" s="44">
        <v>164</v>
      </c>
      <c r="G32" s="44">
        <v>97</v>
      </c>
      <c r="H32" s="47">
        <v>67</v>
      </c>
      <c r="I32" s="48">
        <v>94</v>
      </c>
      <c r="J32" s="44">
        <v>22</v>
      </c>
      <c r="K32" s="44">
        <v>5</v>
      </c>
      <c r="L32" s="44">
        <v>17</v>
      </c>
    </row>
    <row r="33" spans="1:13" s="31" customFormat="1" ht="25.5" customHeight="1">
      <c r="A33" s="23" t="s">
        <v>32</v>
      </c>
      <c r="B33" s="24">
        <v>814</v>
      </c>
      <c r="C33" s="24">
        <v>477</v>
      </c>
      <c r="D33" s="30">
        <v>337</v>
      </c>
      <c r="E33" s="23" t="s">
        <v>33</v>
      </c>
      <c r="F33" s="24">
        <v>873</v>
      </c>
      <c r="G33" s="24">
        <v>454</v>
      </c>
      <c r="H33" s="30">
        <v>419</v>
      </c>
      <c r="I33" s="65" t="s">
        <v>34</v>
      </c>
      <c r="J33" s="24">
        <v>55</v>
      </c>
      <c r="K33" s="24">
        <v>8</v>
      </c>
      <c r="L33" s="24">
        <v>47</v>
      </c>
    </row>
    <row r="34" spans="1:13" s="97" customFormat="1" ht="15.75" customHeight="1">
      <c r="A34" s="32">
        <v>25</v>
      </c>
      <c r="B34" s="33">
        <v>169</v>
      </c>
      <c r="C34" s="33">
        <v>96</v>
      </c>
      <c r="D34" s="37">
        <v>73</v>
      </c>
      <c r="E34" s="38">
        <v>60</v>
      </c>
      <c r="F34" s="33">
        <v>199</v>
      </c>
      <c r="G34" s="33">
        <v>98</v>
      </c>
      <c r="H34" s="37">
        <v>101</v>
      </c>
      <c r="I34" s="66">
        <v>95</v>
      </c>
      <c r="J34" s="67">
        <v>17</v>
      </c>
      <c r="K34" s="67">
        <v>5</v>
      </c>
      <c r="L34" s="67">
        <v>12</v>
      </c>
    </row>
    <row r="35" spans="1:13" s="97" customFormat="1" ht="15.75" customHeight="1">
      <c r="A35" s="32">
        <v>26</v>
      </c>
      <c r="B35" s="33">
        <v>157</v>
      </c>
      <c r="C35" s="33">
        <v>94</v>
      </c>
      <c r="D35" s="37">
        <v>63</v>
      </c>
      <c r="E35" s="38">
        <v>61</v>
      </c>
      <c r="F35" s="33">
        <v>168</v>
      </c>
      <c r="G35" s="33">
        <v>86</v>
      </c>
      <c r="H35" s="37">
        <v>82</v>
      </c>
      <c r="I35" s="66">
        <v>96</v>
      </c>
      <c r="J35" s="67">
        <v>8</v>
      </c>
      <c r="K35" s="67">
        <v>0</v>
      </c>
      <c r="L35" s="67">
        <v>8</v>
      </c>
    </row>
    <row r="36" spans="1:13" s="97" customFormat="1" ht="15.75" customHeight="1">
      <c r="A36" s="32">
        <v>27</v>
      </c>
      <c r="B36" s="33">
        <v>156</v>
      </c>
      <c r="C36" s="33">
        <v>89</v>
      </c>
      <c r="D36" s="37">
        <v>67</v>
      </c>
      <c r="E36" s="38">
        <v>62</v>
      </c>
      <c r="F36" s="33">
        <v>149</v>
      </c>
      <c r="G36" s="33">
        <v>82</v>
      </c>
      <c r="H36" s="37">
        <v>67</v>
      </c>
      <c r="I36" s="66">
        <v>97</v>
      </c>
      <c r="J36" s="67">
        <v>13</v>
      </c>
      <c r="K36" s="67">
        <v>1</v>
      </c>
      <c r="L36" s="67">
        <v>12</v>
      </c>
    </row>
    <row r="37" spans="1:13" s="97" customFormat="1" ht="15.75" customHeight="1">
      <c r="A37" s="32">
        <v>28</v>
      </c>
      <c r="B37" s="33">
        <v>153</v>
      </c>
      <c r="C37" s="33">
        <v>87</v>
      </c>
      <c r="D37" s="37">
        <v>66</v>
      </c>
      <c r="E37" s="38">
        <v>63</v>
      </c>
      <c r="F37" s="33">
        <v>179</v>
      </c>
      <c r="G37" s="33">
        <v>95</v>
      </c>
      <c r="H37" s="37">
        <v>84</v>
      </c>
      <c r="I37" s="66">
        <v>98</v>
      </c>
      <c r="J37" s="67">
        <v>8</v>
      </c>
      <c r="K37" s="67">
        <v>1</v>
      </c>
      <c r="L37" s="67">
        <v>7</v>
      </c>
    </row>
    <row r="38" spans="1:13" s="97" customFormat="1" ht="18" customHeight="1">
      <c r="A38" s="40">
        <v>29</v>
      </c>
      <c r="B38" s="44">
        <v>179</v>
      </c>
      <c r="C38" s="44">
        <v>111</v>
      </c>
      <c r="D38" s="47">
        <v>68</v>
      </c>
      <c r="E38" s="48">
        <v>64</v>
      </c>
      <c r="F38" s="44">
        <v>178</v>
      </c>
      <c r="G38" s="44">
        <v>93</v>
      </c>
      <c r="H38" s="47">
        <v>85</v>
      </c>
      <c r="I38" s="66">
        <v>99</v>
      </c>
      <c r="J38" s="67">
        <v>4</v>
      </c>
      <c r="K38" s="67">
        <v>0</v>
      </c>
      <c r="L38" s="67">
        <v>4</v>
      </c>
    </row>
    <row r="39" spans="1:13" s="31" customFormat="1" ht="25.5" customHeight="1">
      <c r="A39" s="23" t="s">
        <v>35</v>
      </c>
      <c r="B39" s="24">
        <v>930</v>
      </c>
      <c r="C39" s="24">
        <v>471</v>
      </c>
      <c r="D39" s="30">
        <v>459</v>
      </c>
      <c r="E39" s="23" t="s">
        <v>36</v>
      </c>
      <c r="F39" s="24">
        <v>1101</v>
      </c>
      <c r="G39" s="24">
        <v>544</v>
      </c>
      <c r="H39" s="30">
        <v>557</v>
      </c>
      <c r="I39" s="71">
        <v>100</v>
      </c>
      <c r="J39" s="67">
        <v>2</v>
      </c>
      <c r="K39" s="69">
        <v>0</v>
      </c>
      <c r="L39" s="69">
        <v>2</v>
      </c>
    </row>
    <row r="40" spans="1:13" s="97" customFormat="1" ht="15.75" customHeight="1">
      <c r="A40" s="32">
        <v>30</v>
      </c>
      <c r="B40" s="33">
        <v>197</v>
      </c>
      <c r="C40" s="33">
        <v>100</v>
      </c>
      <c r="D40" s="37">
        <v>97</v>
      </c>
      <c r="E40" s="38">
        <v>65</v>
      </c>
      <c r="F40" s="33">
        <v>202</v>
      </c>
      <c r="G40" s="33">
        <v>83</v>
      </c>
      <c r="H40" s="37">
        <v>119</v>
      </c>
      <c r="I40" s="38">
        <v>101</v>
      </c>
      <c r="J40" s="67">
        <v>1</v>
      </c>
      <c r="K40" s="33">
        <v>0</v>
      </c>
      <c r="L40" s="33">
        <v>1</v>
      </c>
    </row>
    <row r="41" spans="1:13" s="97" customFormat="1" ht="15.75" customHeight="1">
      <c r="A41" s="32">
        <v>31</v>
      </c>
      <c r="B41" s="33">
        <v>188</v>
      </c>
      <c r="C41" s="33">
        <v>95</v>
      </c>
      <c r="D41" s="37">
        <v>93</v>
      </c>
      <c r="E41" s="38">
        <v>66</v>
      </c>
      <c r="F41" s="33">
        <v>204</v>
      </c>
      <c r="G41" s="33">
        <v>115</v>
      </c>
      <c r="H41" s="37">
        <v>89</v>
      </c>
      <c r="I41" s="38">
        <v>102</v>
      </c>
      <c r="J41" s="67">
        <v>1</v>
      </c>
      <c r="K41" s="33">
        <v>1</v>
      </c>
      <c r="L41" s="33">
        <v>0</v>
      </c>
    </row>
    <row r="42" spans="1:13" s="97" customFormat="1" ht="15.75" customHeight="1">
      <c r="A42" s="32">
        <v>32</v>
      </c>
      <c r="B42" s="33">
        <v>183</v>
      </c>
      <c r="C42" s="33">
        <v>100</v>
      </c>
      <c r="D42" s="37">
        <v>83</v>
      </c>
      <c r="E42" s="38">
        <v>67</v>
      </c>
      <c r="F42" s="33">
        <v>202</v>
      </c>
      <c r="G42" s="33">
        <v>97</v>
      </c>
      <c r="H42" s="37">
        <v>105</v>
      </c>
      <c r="I42" s="38">
        <v>103</v>
      </c>
      <c r="J42" s="67">
        <v>1</v>
      </c>
      <c r="K42" s="33">
        <v>0</v>
      </c>
      <c r="L42" s="33">
        <v>1</v>
      </c>
    </row>
    <row r="43" spans="1:13" s="97" customFormat="1" ht="15.75" customHeight="1">
      <c r="A43" s="32">
        <v>33</v>
      </c>
      <c r="B43" s="33">
        <v>182</v>
      </c>
      <c r="C43" s="33">
        <v>80</v>
      </c>
      <c r="D43" s="37">
        <v>102</v>
      </c>
      <c r="E43" s="38">
        <v>68</v>
      </c>
      <c r="F43" s="33">
        <v>238</v>
      </c>
      <c r="G43" s="33">
        <v>122</v>
      </c>
      <c r="H43" s="37">
        <v>116</v>
      </c>
      <c r="I43" s="73" t="s">
        <v>37</v>
      </c>
      <c r="J43" s="44">
        <v>0</v>
      </c>
      <c r="K43" s="44">
        <v>0</v>
      </c>
      <c r="L43" s="44">
        <v>0</v>
      </c>
    </row>
    <row r="44" spans="1:13" s="97" customFormat="1" ht="21" customHeight="1" thickBot="1">
      <c r="A44" s="74">
        <v>34</v>
      </c>
      <c r="B44" s="76">
        <v>180</v>
      </c>
      <c r="C44" s="76">
        <v>96</v>
      </c>
      <c r="D44" s="77">
        <v>84</v>
      </c>
      <c r="E44" s="78">
        <v>69</v>
      </c>
      <c r="F44" s="76">
        <v>255</v>
      </c>
      <c r="G44" s="76">
        <v>127</v>
      </c>
      <c r="H44" s="77">
        <v>128</v>
      </c>
      <c r="I44" s="79" t="s">
        <v>8</v>
      </c>
      <c r="J44" s="80">
        <v>14104</v>
      </c>
      <c r="K44" s="80">
        <v>7118</v>
      </c>
      <c r="L44" s="80">
        <v>6986</v>
      </c>
    </row>
    <row r="45" spans="1:13" s="100" customFormat="1" ht="24" customHeight="1" thickTop="1" thickBot="1">
      <c r="A45" s="81" t="s">
        <v>38</v>
      </c>
      <c r="B45" s="87">
        <v>1646</v>
      </c>
      <c r="C45" s="87">
        <v>867</v>
      </c>
      <c r="D45" s="88">
        <v>779</v>
      </c>
      <c r="E45" s="81" t="s">
        <v>39</v>
      </c>
      <c r="F45" s="87">
        <v>8809</v>
      </c>
      <c r="G45" s="87">
        <v>4664</v>
      </c>
      <c r="H45" s="88">
        <v>4145</v>
      </c>
      <c r="I45" s="89" t="s">
        <v>40</v>
      </c>
      <c r="J45" s="87">
        <v>3649</v>
      </c>
      <c r="K45" s="87">
        <v>1587</v>
      </c>
      <c r="L45" s="87">
        <v>2062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206</v>
      </c>
      <c r="L46" s="9"/>
      <c r="M46" s="97" t="s">
        <v>360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7</v>
      </c>
      <c r="C48" s="24">
        <v>5</v>
      </c>
      <c r="D48" s="24">
        <v>2</v>
      </c>
      <c r="E48" s="25" t="s">
        <v>10</v>
      </c>
      <c r="F48" s="24">
        <v>21</v>
      </c>
      <c r="G48" s="24">
        <v>13</v>
      </c>
      <c r="H48" s="24">
        <v>8</v>
      </c>
      <c r="I48" s="25" t="s">
        <v>11</v>
      </c>
      <c r="J48" s="24">
        <v>10</v>
      </c>
      <c r="K48" s="24">
        <v>4</v>
      </c>
      <c r="L48" s="24">
        <v>6</v>
      </c>
    </row>
    <row r="49" spans="1:12" s="97" customFormat="1" ht="15.75" customHeight="1">
      <c r="A49" s="32">
        <v>0</v>
      </c>
      <c r="B49" s="33">
        <v>3</v>
      </c>
      <c r="C49" s="34">
        <v>2</v>
      </c>
      <c r="D49" s="34">
        <v>1</v>
      </c>
      <c r="E49" s="35">
        <v>35</v>
      </c>
      <c r="F49" s="33">
        <v>3</v>
      </c>
      <c r="G49" s="34">
        <v>1</v>
      </c>
      <c r="H49" s="34">
        <v>2</v>
      </c>
      <c r="I49" s="35">
        <v>70</v>
      </c>
      <c r="J49" s="33">
        <v>3</v>
      </c>
      <c r="K49" s="34">
        <v>1</v>
      </c>
      <c r="L49" s="34">
        <v>2</v>
      </c>
    </row>
    <row r="50" spans="1:12" s="97" customFormat="1" ht="15.75" customHeight="1">
      <c r="A50" s="32">
        <v>1</v>
      </c>
      <c r="B50" s="33">
        <v>1</v>
      </c>
      <c r="C50" s="34">
        <v>1</v>
      </c>
      <c r="D50" s="34">
        <v>0</v>
      </c>
      <c r="E50" s="35">
        <v>36</v>
      </c>
      <c r="F50" s="33">
        <v>3</v>
      </c>
      <c r="G50" s="34">
        <v>1</v>
      </c>
      <c r="H50" s="34">
        <v>2</v>
      </c>
      <c r="I50" s="35">
        <v>71</v>
      </c>
      <c r="J50" s="33">
        <v>1</v>
      </c>
      <c r="K50" s="34">
        <v>1</v>
      </c>
      <c r="L50" s="34">
        <v>0</v>
      </c>
    </row>
    <row r="51" spans="1:12" s="97" customFormat="1" ht="15.75" customHeight="1">
      <c r="A51" s="32">
        <v>2</v>
      </c>
      <c r="B51" s="33">
        <v>0</v>
      </c>
      <c r="C51" s="34">
        <v>0</v>
      </c>
      <c r="D51" s="34">
        <v>0</v>
      </c>
      <c r="E51" s="35">
        <v>37</v>
      </c>
      <c r="F51" s="33">
        <v>6</v>
      </c>
      <c r="G51" s="34">
        <v>4</v>
      </c>
      <c r="H51" s="34">
        <v>2</v>
      </c>
      <c r="I51" s="35">
        <v>72</v>
      </c>
      <c r="J51" s="33">
        <v>1</v>
      </c>
      <c r="K51" s="34">
        <v>1</v>
      </c>
      <c r="L51" s="34">
        <v>0</v>
      </c>
    </row>
    <row r="52" spans="1:12" s="97" customFormat="1" ht="15.75" customHeight="1">
      <c r="A52" s="32">
        <v>3</v>
      </c>
      <c r="B52" s="33">
        <v>1</v>
      </c>
      <c r="C52" s="34">
        <v>0</v>
      </c>
      <c r="D52" s="34">
        <v>1</v>
      </c>
      <c r="E52" s="35">
        <v>38</v>
      </c>
      <c r="F52" s="33">
        <v>4</v>
      </c>
      <c r="G52" s="34">
        <v>3</v>
      </c>
      <c r="H52" s="34">
        <v>1</v>
      </c>
      <c r="I52" s="35">
        <v>73</v>
      </c>
      <c r="J52" s="33">
        <v>4</v>
      </c>
      <c r="K52" s="34">
        <v>1</v>
      </c>
      <c r="L52" s="34">
        <v>3</v>
      </c>
    </row>
    <row r="53" spans="1:12" s="97" customFormat="1" ht="18" customHeight="1">
      <c r="A53" s="40">
        <v>4</v>
      </c>
      <c r="B53" s="41">
        <v>2</v>
      </c>
      <c r="C53" s="42">
        <v>2</v>
      </c>
      <c r="D53" s="42">
        <v>0</v>
      </c>
      <c r="E53" s="43">
        <v>39</v>
      </c>
      <c r="F53" s="44">
        <v>5</v>
      </c>
      <c r="G53" s="42">
        <v>4</v>
      </c>
      <c r="H53" s="42">
        <v>1</v>
      </c>
      <c r="I53" s="43">
        <v>74</v>
      </c>
      <c r="J53" s="44">
        <v>1</v>
      </c>
      <c r="K53" s="42">
        <v>0</v>
      </c>
      <c r="L53" s="42">
        <v>1</v>
      </c>
    </row>
    <row r="54" spans="1:12" s="31" customFormat="1" ht="25.5" customHeight="1">
      <c r="A54" s="23" t="s">
        <v>13</v>
      </c>
      <c r="B54" s="24">
        <v>9</v>
      </c>
      <c r="C54" s="24">
        <v>3</v>
      </c>
      <c r="D54" s="24">
        <v>6</v>
      </c>
      <c r="E54" s="25" t="s">
        <v>14</v>
      </c>
      <c r="F54" s="24">
        <v>14</v>
      </c>
      <c r="G54" s="24">
        <v>5</v>
      </c>
      <c r="H54" s="24">
        <v>9</v>
      </c>
      <c r="I54" s="25" t="s">
        <v>15</v>
      </c>
      <c r="J54" s="24">
        <v>12</v>
      </c>
      <c r="K54" s="24">
        <v>6</v>
      </c>
      <c r="L54" s="24">
        <v>6</v>
      </c>
    </row>
    <row r="55" spans="1:12" s="97" customFormat="1" ht="15.75" customHeight="1">
      <c r="A55" s="32">
        <v>5</v>
      </c>
      <c r="B55" s="33">
        <v>1</v>
      </c>
      <c r="C55" s="34">
        <v>0</v>
      </c>
      <c r="D55" s="34">
        <v>1</v>
      </c>
      <c r="E55" s="35">
        <v>40</v>
      </c>
      <c r="F55" s="33">
        <v>4</v>
      </c>
      <c r="G55" s="34">
        <v>1</v>
      </c>
      <c r="H55" s="34">
        <v>3</v>
      </c>
      <c r="I55" s="35">
        <v>75</v>
      </c>
      <c r="J55" s="33">
        <v>3</v>
      </c>
      <c r="K55" s="34">
        <v>1</v>
      </c>
      <c r="L55" s="34">
        <v>2</v>
      </c>
    </row>
    <row r="56" spans="1:12" s="97" customFormat="1" ht="15.75" customHeight="1">
      <c r="A56" s="32">
        <v>6</v>
      </c>
      <c r="B56" s="33">
        <v>4</v>
      </c>
      <c r="C56" s="34">
        <v>1</v>
      </c>
      <c r="D56" s="34">
        <v>3</v>
      </c>
      <c r="E56" s="35">
        <v>41</v>
      </c>
      <c r="F56" s="33">
        <v>5</v>
      </c>
      <c r="G56" s="34">
        <v>1</v>
      </c>
      <c r="H56" s="34">
        <v>4</v>
      </c>
      <c r="I56" s="35">
        <v>76</v>
      </c>
      <c r="J56" s="33">
        <v>4</v>
      </c>
      <c r="K56" s="34">
        <v>3</v>
      </c>
      <c r="L56" s="34">
        <v>1</v>
      </c>
    </row>
    <row r="57" spans="1:12" s="97" customFormat="1" ht="15.75" customHeight="1">
      <c r="A57" s="32">
        <v>7</v>
      </c>
      <c r="B57" s="33">
        <v>2</v>
      </c>
      <c r="C57" s="34">
        <v>0</v>
      </c>
      <c r="D57" s="34">
        <v>2</v>
      </c>
      <c r="E57" s="35">
        <v>42</v>
      </c>
      <c r="F57" s="33">
        <v>3</v>
      </c>
      <c r="G57" s="34">
        <v>2</v>
      </c>
      <c r="H57" s="34">
        <v>1</v>
      </c>
      <c r="I57" s="35">
        <v>77</v>
      </c>
      <c r="J57" s="33">
        <v>1</v>
      </c>
      <c r="K57" s="34">
        <v>0</v>
      </c>
      <c r="L57" s="34">
        <v>1</v>
      </c>
    </row>
    <row r="58" spans="1:12" s="97" customFormat="1" ht="15.75" customHeight="1">
      <c r="A58" s="32">
        <v>8</v>
      </c>
      <c r="B58" s="33">
        <v>0</v>
      </c>
      <c r="C58" s="34">
        <v>0</v>
      </c>
      <c r="D58" s="34">
        <v>0</v>
      </c>
      <c r="E58" s="35">
        <v>43</v>
      </c>
      <c r="F58" s="33">
        <v>1</v>
      </c>
      <c r="G58" s="34">
        <v>0</v>
      </c>
      <c r="H58" s="34">
        <v>1</v>
      </c>
      <c r="I58" s="35">
        <v>78</v>
      </c>
      <c r="J58" s="33">
        <v>3</v>
      </c>
      <c r="K58" s="34">
        <v>1</v>
      </c>
      <c r="L58" s="34">
        <v>2</v>
      </c>
    </row>
    <row r="59" spans="1:12" s="97" customFormat="1" ht="18" customHeight="1">
      <c r="A59" s="40">
        <v>9</v>
      </c>
      <c r="B59" s="44">
        <v>2</v>
      </c>
      <c r="C59" s="42">
        <v>2</v>
      </c>
      <c r="D59" s="42">
        <v>0</v>
      </c>
      <c r="E59" s="43">
        <v>44</v>
      </c>
      <c r="F59" s="44">
        <v>1</v>
      </c>
      <c r="G59" s="42">
        <v>1</v>
      </c>
      <c r="H59" s="42">
        <v>0</v>
      </c>
      <c r="I59" s="43">
        <v>79</v>
      </c>
      <c r="J59" s="44">
        <v>1</v>
      </c>
      <c r="K59" s="42">
        <v>1</v>
      </c>
      <c r="L59" s="42">
        <v>0</v>
      </c>
    </row>
    <row r="60" spans="1:12" s="31" customFormat="1" ht="25.5" customHeight="1">
      <c r="A60" s="23" t="s">
        <v>23</v>
      </c>
      <c r="B60" s="24">
        <v>2</v>
      </c>
      <c r="C60" s="24">
        <v>1</v>
      </c>
      <c r="D60" s="24">
        <v>1</v>
      </c>
      <c r="E60" s="25" t="s">
        <v>24</v>
      </c>
      <c r="F60" s="24">
        <v>10</v>
      </c>
      <c r="G60" s="24">
        <v>7</v>
      </c>
      <c r="H60" s="24">
        <v>3</v>
      </c>
      <c r="I60" s="25" t="s">
        <v>25</v>
      </c>
      <c r="J60" s="24">
        <v>6</v>
      </c>
      <c r="K60" s="24">
        <v>0</v>
      </c>
      <c r="L60" s="24">
        <v>6</v>
      </c>
    </row>
    <row r="61" spans="1:12" s="97" customFormat="1" ht="15.75" customHeight="1">
      <c r="A61" s="32">
        <v>10</v>
      </c>
      <c r="B61" s="33">
        <v>1</v>
      </c>
      <c r="C61" s="34">
        <v>0</v>
      </c>
      <c r="D61" s="34">
        <v>1</v>
      </c>
      <c r="E61" s="35">
        <v>45</v>
      </c>
      <c r="F61" s="33">
        <v>2</v>
      </c>
      <c r="G61" s="34">
        <v>2</v>
      </c>
      <c r="H61" s="34">
        <v>0</v>
      </c>
      <c r="I61" s="35">
        <v>80</v>
      </c>
      <c r="J61" s="33">
        <v>0</v>
      </c>
      <c r="K61" s="34">
        <v>0</v>
      </c>
      <c r="L61" s="34">
        <v>0</v>
      </c>
    </row>
    <row r="62" spans="1:12" s="97" customFormat="1" ht="15.75" customHeight="1">
      <c r="A62" s="32">
        <v>11</v>
      </c>
      <c r="B62" s="33">
        <v>0</v>
      </c>
      <c r="C62" s="34">
        <v>0</v>
      </c>
      <c r="D62" s="34">
        <v>0</v>
      </c>
      <c r="E62" s="35">
        <v>46</v>
      </c>
      <c r="F62" s="33">
        <v>1</v>
      </c>
      <c r="G62" s="34">
        <v>1</v>
      </c>
      <c r="H62" s="34">
        <v>0</v>
      </c>
      <c r="I62" s="35">
        <v>81</v>
      </c>
      <c r="J62" s="33">
        <v>0</v>
      </c>
      <c r="K62" s="34">
        <v>0</v>
      </c>
      <c r="L62" s="34">
        <v>0</v>
      </c>
    </row>
    <row r="63" spans="1:12" s="97" customFormat="1" ht="15.75" customHeight="1">
      <c r="A63" s="32">
        <v>12</v>
      </c>
      <c r="B63" s="33">
        <v>0</v>
      </c>
      <c r="C63" s="34">
        <v>0</v>
      </c>
      <c r="D63" s="34">
        <v>0</v>
      </c>
      <c r="E63" s="35">
        <v>47</v>
      </c>
      <c r="F63" s="33">
        <v>1</v>
      </c>
      <c r="G63" s="34">
        <v>1</v>
      </c>
      <c r="H63" s="34">
        <v>0</v>
      </c>
      <c r="I63" s="35">
        <v>82</v>
      </c>
      <c r="J63" s="33">
        <v>0</v>
      </c>
      <c r="K63" s="34">
        <v>0</v>
      </c>
      <c r="L63" s="34">
        <v>0</v>
      </c>
    </row>
    <row r="64" spans="1:12" s="97" customFormat="1" ht="15.75" customHeight="1">
      <c r="A64" s="32">
        <v>13</v>
      </c>
      <c r="B64" s="33">
        <v>1</v>
      </c>
      <c r="C64" s="34">
        <v>1</v>
      </c>
      <c r="D64" s="34">
        <v>0</v>
      </c>
      <c r="E64" s="35">
        <v>48</v>
      </c>
      <c r="F64" s="33">
        <v>3</v>
      </c>
      <c r="G64" s="34">
        <v>1</v>
      </c>
      <c r="H64" s="34">
        <v>2</v>
      </c>
      <c r="I64" s="35">
        <v>83</v>
      </c>
      <c r="J64" s="33">
        <v>3</v>
      </c>
      <c r="K64" s="34">
        <v>0</v>
      </c>
      <c r="L64" s="34">
        <v>3</v>
      </c>
    </row>
    <row r="65" spans="1:12" s="97" customFormat="1" ht="18" customHeight="1">
      <c r="A65" s="40">
        <v>14</v>
      </c>
      <c r="B65" s="44">
        <v>0</v>
      </c>
      <c r="C65" s="42">
        <v>0</v>
      </c>
      <c r="D65" s="42">
        <v>0</v>
      </c>
      <c r="E65" s="43">
        <v>49</v>
      </c>
      <c r="F65" s="44">
        <v>3</v>
      </c>
      <c r="G65" s="42">
        <v>2</v>
      </c>
      <c r="H65" s="42">
        <v>1</v>
      </c>
      <c r="I65" s="43">
        <v>84</v>
      </c>
      <c r="J65" s="44">
        <v>3</v>
      </c>
      <c r="K65" s="42">
        <v>0</v>
      </c>
      <c r="L65" s="42">
        <v>3</v>
      </c>
    </row>
    <row r="66" spans="1:12" s="31" customFormat="1" ht="25.5" customHeight="1">
      <c r="A66" s="23" t="s">
        <v>26</v>
      </c>
      <c r="B66" s="24">
        <v>1</v>
      </c>
      <c r="C66" s="24">
        <v>1</v>
      </c>
      <c r="D66" s="24">
        <v>0</v>
      </c>
      <c r="E66" s="25" t="s">
        <v>27</v>
      </c>
      <c r="F66" s="24">
        <v>12</v>
      </c>
      <c r="G66" s="24">
        <v>8</v>
      </c>
      <c r="H66" s="24">
        <v>4</v>
      </c>
      <c r="I66" s="25" t="s">
        <v>28</v>
      </c>
      <c r="J66" s="24">
        <v>10</v>
      </c>
      <c r="K66" s="24">
        <v>5</v>
      </c>
      <c r="L66" s="24">
        <v>5</v>
      </c>
    </row>
    <row r="67" spans="1:12" s="97" customFormat="1" ht="15.75" customHeight="1">
      <c r="A67" s="32">
        <v>15</v>
      </c>
      <c r="B67" s="33">
        <v>0</v>
      </c>
      <c r="C67" s="34">
        <v>0</v>
      </c>
      <c r="D67" s="34">
        <v>0</v>
      </c>
      <c r="E67" s="35">
        <v>50</v>
      </c>
      <c r="F67" s="33">
        <v>2</v>
      </c>
      <c r="G67" s="34">
        <v>1</v>
      </c>
      <c r="H67" s="34">
        <v>1</v>
      </c>
      <c r="I67" s="35">
        <v>85</v>
      </c>
      <c r="J67" s="33">
        <v>2</v>
      </c>
      <c r="K67" s="34">
        <v>1</v>
      </c>
      <c r="L67" s="34">
        <v>1</v>
      </c>
    </row>
    <row r="68" spans="1:12" s="97" customFormat="1" ht="15.75" customHeight="1">
      <c r="A68" s="32">
        <v>16</v>
      </c>
      <c r="B68" s="33">
        <v>0</v>
      </c>
      <c r="C68" s="34">
        <v>0</v>
      </c>
      <c r="D68" s="34">
        <v>0</v>
      </c>
      <c r="E68" s="35">
        <v>51</v>
      </c>
      <c r="F68" s="33">
        <v>2</v>
      </c>
      <c r="G68" s="34">
        <v>2</v>
      </c>
      <c r="H68" s="34">
        <v>0</v>
      </c>
      <c r="I68" s="35">
        <v>86</v>
      </c>
      <c r="J68" s="33">
        <v>4</v>
      </c>
      <c r="K68" s="34">
        <v>3</v>
      </c>
      <c r="L68" s="34">
        <v>1</v>
      </c>
    </row>
    <row r="69" spans="1:12" s="97" customFormat="1" ht="15.75" customHeight="1">
      <c r="A69" s="32">
        <v>17</v>
      </c>
      <c r="B69" s="33">
        <v>0</v>
      </c>
      <c r="C69" s="34">
        <v>0</v>
      </c>
      <c r="D69" s="34">
        <v>0</v>
      </c>
      <c r="E69" s="35">
        <v>52</v>
      </c>
      <c r="F69" s="33">
        <v>4</v>
      </c>
      <c r="G69" s="34">
        <v>2</v>
      </c>
      <c r="H69" s="34">
        <v>2</v>
      </c>
      <c r="I69" s="35">
        <v>87</v>
      </c>
      <c r="J69" s="33">
        <v>0</v>
      </c>
      <c r="K69" s="34">
        <v>0</v>
      </c>
      <c r="L69" s="34">
        <v>0</v>
      </c>
    </row>
    <row r="70" spans="1:12" s="97" customFormat="1" ht="15.75" customHeight="1">
      <c r="A70" s="32">
        <v>18</v>
      </c>
      <c r="B70" s="33">
        <v>1</v>
      </c>
      <c r="C70" s="34">
        <v>1</v>
      </c>
      <c r="D70" s="34">
        <v>0</v>
      </c>
      <c r="E70" s="35">
        <v>53</v>
      </c>
      <c r="F70" s="33">
        <v>3</v>
      </c>
      <c r="G70" s="34">
        <v>2</v>
      </c>
      <c r="H70" s="34">
        <v>1</v>
      </c>
      <c r="I70" s="35">
        <v>88</v>
      </c>
      <c r="J70" s="33">
        <v>2</v>
      </c>
      <c r="K70" s="34">
        <v>1</v>
      </c>
      <c r="L70" s="34">
        <v>1</v>
      </c>
    </row>
    <row r="71" spans="1:12" s="97" customFormat="1" ht="18" customHeight="1">
      <c r="A71" s="40">
        <v>19</v>
      </c>
      <c r="B71" s="44">
        <v>0</v>
      </c>
      <c r="C71" s="42">
        <v>0</v>
      </c>
      <c r="D71" s="42">
        <v>0</v>
      </c>
      <c r="E71" s="43">
        <v>54</v>
      </c>
      <c r="F71" s="44">
        <v>1</v>
      </c>
      <c r="G71" s="42">
        <v>1</v>
      </c>
      <c r="H71" s="42">
        <v>0</v>
      </c>
      <c r="I71" s="43">
        <v>89</v>
      </c>
      <c r="J71" s="44">
        <v>2</v>
      </c>
      <c r="K71" s="42">
        <v>0</v>
      </c>
      <c r="L71" s="42">
        <v>2</v>
      </c>
    </row>
    <row r="72" spans="1:12" s="31" customFormat="1" ht="25.5" customHeight="1">
      <c r="A72" s="23" t="s">
        <v>29</v>
      </c>
      <c r="B72" s="24">
        <v>7</v>
      </c>
      <c r="C72" s="24">
        <v>4</v>
      </c>
      <c r="D72" s="24">
        <v>3</v>
      </c>
      <c r="E72" s="25" t="s">
        <v>30</v>
      </c>
      <c r="F72" s="24">
        <v>24</v>
      </c>
      <c r="G72" s="24">
        <v>16</v>
      </c>
      <c r="H72" s="24">
        <v>8</v>
      </c>
      <c r="I72" s="25" t="s">
        <v>31</v>
      </c>
      <c r="J72" s="24">
        <v>4</v>
      </c>
      <c r="K72" s="24">
        <v>1</v>
      </c>
      <c r="L72" s="24">
        <v>3</v>
      </c>
    </row>
    <row r="73" spans="1:12" s="97" customFormat="1" ht="15.75" customHeight="1">
      <c r="A73" s="32">
        <v>20</v>
      </c>
      <c r="B73" s="33">
        <v>1</v>
      </c>
      <c r="C73" s="34">
        <v>0</v>
      </c>
      <c r="D73" s="34">
        <v>1</v>
      </c>
      <c r="E73" s="35">
        <v>55</v>
      </c>
      <c r="F73" s="33">
        <v>4</v>
      </c>
      <c r="G73" s="34">
        <v>4</v>
      </c>
      <c r="H73" s="34">
        <v>0</v>
      </c>
      <c r="I73" s="35">
        <v>90</v>
      </c>
      <c r="J73" s="33">
        <v>0</v>
      </c>
      <c r="K73" s="34">
        <v>0</v>
      </c>
      <c r="L73" s="34">
        <v>0</v>
      </c>
    </row>
    <row r="74" spans="1:12" s="97" customFormat="1" ht="15.75" customHeight="1">
      <c r="A74" s="32">
        <v>21</v>
      </c>
      <c r="B74" s="33">
        <v>2</v>
      </c>
      <c r="C74" s="34">
        <v>2</v>
      </c>
      <c r="D74" s="34">
        <v>0</v>
      </c>
      <c r="E74" s="35">
        <v>56</v>
      </c>
      <c r="F74" s="33">
        <v>2</v>
      </c>
      <c r="G74" s="34">
        <v>2</v>
      </c>
      <c r="H74" s="34">
        <v>0</v>
      </c>
      <c r="I74" s="35">
        <v>91</v>
      </c>
      <c r="J74" s="33">
        <v>2</v>
      </c>
      <c r="K74" s="34">
        <v>0</v>
      </c>
      <c r="L74" s="34">
        <v>2</v>
      </c>
    </row>
    <row r="75" spans="1:12" s="97" customFormat="1" ht="15.75" customHeight="1">
      <c r="A75" s="32">
        <v>22</v>
      </c>
      <c r="B75" s="33">
        <v>1</v>
      </c>
      <c r="C75" s="34">
        <v>0</v>
      </c>
      <c r="D75" s="34">
        <v>1</v>
      </c>
      <c r="E75" s="35">
        <v>57</v>
      </c>
      <c r="F75" s="33">
        <v>10</v>
      </c>
      <c r="G75" s="34">
        <v>6</v>
      </c>
      <c r="H75" s="34">
        <v>4</v>
      </c>
      <c r="I75" s="35">
        <v>92</v>
      </c>
      <c r="J75" s="33">
        <v>2</v>
      </c>
      <c r="K75" s="34">
        <v>1</v>
      </c>
      <c r="L75" s="34">
        <v>1</v>
      </c>
    </row>
    <row r="76" spans="1:12" s="97" customFormat="1" ht="15.75" customHeight="1">
      <c r="A76" s="32">
        <v>23</v>
      </c>
      <c r="B76" s="33">
        <v>1</v>
      </c>
      <c r="C76" s="34">
        <v>0</v>
      </c>
      <c r="D76" s="34">
        <v>1</v>
      </c>
      <c r="E76" s="35">
        <v>58</v>
      </c>
      <c r="F76" s="33">
        <v>3</v>
      </c>
      <c r="G76" s="34">
        <v>1</v>
      </c>
      <c r="H76" s="34">
        <v>2</v>
      </c>
      <c r="I76" s="35">
        <v>93</v>
      </c>
      <c r="J76" s="33">
        <v>0</v>
      </c>
      <c r="K76" s="34">
        <v>0</v>
      </c>
      <c r="L76" s="34">
        <v>0</v>
      </c>
    </row>
    <row r="77" spans="1:12" s="97" customFormat="1" ht="18" customHeight="1">
      <c r="A77" s="40">
        <v>24</v>
      </c>
      <c r="B77" s="44">
        <v>2</v>
      </c>
      <c r="C77" s="42">
        <v>2</v>
      </c>
      <c r="D77" s="42">
        <v>0</v>
      </c>
      <c r="E77" s="43">
        <v>59</v>
      </c>
      <c r="F77" s="44">
        <v>5</v>
      </c>
      <c r="G77" s="42">
        <v>3</v>
      </c>
      <c r="H77" s="42">
        <v>2</v>
      </c>
      <c r="I77" s="43">
        <v>94</v>
      </c>
      <c r="J77" s="44">
        <v>0</v>
      </c>
      <c r="K77" s="42">
        <v>0</v>
      </c>
      <c r="L77" s="42">
        <v>0</v>
      </c>
    </row>
    <row r="78" spans="1:12" s="31" customFormat="1" ht="25.5" customHeight="1">
      <c r="A78" s="23" t="s">
        <v>32</v>
      </c>
      <c r="B78" s="24">
        <v>14</v>
      </c>
      <c r="C78" s="24">
        <v>4</v>
      </c>
      <c r="D78" s="24">
        <v>10</v>
      </c>
      <c r="E78" s="25" t="s">
        <v>33</v>
      </c>
      <c r="F78" s="24">
        <v>14</v>
      </c>
      <c r="G78" s="24">
        <v>9</v>
      </c>
      <c r="H78" s="24">
        <v>5</v>
      </c>
      <c r="I78" s="64" t="s">
        <v>34</v>
      </c>
      <c r="J78" s="24">
        <v>0</v>
      </c>
      <c r="K78" s="24">
        <v>0</v>
      </c>
      <c r="L78" s="24">
        <v>0</v>
      </c>
    </row>
    <row r="79" spans="1:12" s="97" customFormat="1" ht="15.75" customHeight="1">
      <c r="A79" s="32">
        <v>25</v>
      </c>
      <c r="B79" s="33">
        <v>6</v>
      </c>
      <c r="C79" s="34">
        <v>1</v>
      </c>
      <c r="D79" s="34">
        <v>5</v>
      </c>
      <c r="E79" s="35">
        <v>60</v>
      </c>
      <c r="F79" s="33">
        <v>2</v>
      </c>
      <c r="G79" s="34">
        <v>1</v>
      </c>
      <c r="H79" s="34">
        <v>1</v>
      </c>
      <c r="I79" s="35">
        <v>95</v>
      </c>
      <c r="J79" s="33">
        <v>0</v>
      </c>
      <c r="K79" s="34">
        <v>0</v>
      </c>
      <c r="L79" s="34">
        <v>0</v>
      </c>
    </row>
    <row r="80" spans="1:12" s="97" customFormat="1" ht="15.75" customHeight="1">
      <c r="A80" s="32">
        <v>26</v>
      </c>
      <c r="B80" s="33">
        <v>1</v>
      </c>
      <c r="C80" s="34">
        <v>0</v>
      </c>
      <c r="D80" s="34">
        <v>1</v>
      </c>
      <c r="E80" s="35">
        <v>61</v>
      </c>
      <c r="F80" s="33">
        <v>2</v>
      </c>
      <c r="G80" s="34">
        <v>1</v>
      </c>
      <c r="H80" s="34">
        <v>1</v>
      </c>
      <c r="I80" s="35">
        <v>96</v>
      </c>
      <c r="J80" s="33">
        <v>0</v>
      </c>
      <c r="K80" s="34">
        <v>0</v>
      </c>
      <c r="L80" s="34">
        <v>0</v>
      </c>
    </row>
    <row r="81" spans="1:13" s="97" customFormat="1" ht="15.75" customHeight="1">
      <c r="A81" s="32">
        <v>27</v>
      </c>
      <c r="B81" s="33">
        <v>3</v>
      </c>
      <c r="C81" s="34">
        <v>2</v>
      </c>
      <c r="D81" s="34">
        <v>1</v>
      </c>
      <c r="E81" s="35">
        <v>62</v>
      </c>
      <c r="F81" s="33">
        <v>5</v>
      </c>
      <c r="G81" s="34">
        <v>5</v>
      </c>
      <c r="H81" s="34">
        <v>0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1</v>
      </c>
      <c r="C82" s="34">
        <v>0</v>
      </c>
      <c r="D82" s="34">
        <v>1</v>
      </c>
      <c r="E82" s="35">
        <v>63</v>
      </c>
      <c r="F82" s="33">
        <v>2</v>
      </c>
      <c r="G82" s="34">
        <v>2</v>
      </c>
      <c r="H82" s="34">
        <v>0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3</v>
      </c>
      <c r="C83" s="42">
        <v>1</v>
      </c>
      <c r="D83" s="42">
        <v>2</v>
      </c>
      <c r="E83" s="43">
        <v>64</v>
      </c>
      <c r="F83" s="44">
        <v>3</v>
      </c>
      <c r="G83" s="42">
        <v>0</v>
      </c>
      <c r="H83" s="42">
        <v>3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13</v>
      </c>
      <c r="C84" s="24">
        <v>9</v>
      </c>
      <c r="D84" s="24">
        <v>4</v>
      </c>
      <c r="E84" s="25" t="s">
        <v>36</v>
      </c>
      <c r="F84" s="24">
        <v>20</v>
      </c>
      <c r="G84" s="24">
        <v>13</v>
      </c>
      <c r="H84" s="24">
        <v>7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4</v>
      </c>
      <c r="C85" s="34">
        <v>3</v>
      </c>
      <c r="D85" s="34">
        <v>1</v>
      </c>
      <c r="E85" s="35">
        <v>65</v>
      </c>
      <c r="F85" s="33">
        <v>5</v>
      </c>
      <c r="G85" s="34">
        <v>2</v>
      </c>
      <c r="H85" s="34">
        <v>3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2</v>
      </c>
      <c r="C86" s="34">
        <v>2</v>
      </c>
      <c r="D86" s="34">
        <v>0</v>
      </c>
      <c r="E86" s="35">
        <v>66</v>
      </c>
      <c r="F86" s="33">
        <v>4</v>
      </c>
      <c r="G86" s="34">
        <v>2</v>
      </c>
      <c r="H86" s="34">
        <v>2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2</v>
      </c>
      <c r="C87" s="34">
        <v>2</v>
      </c>
      <c r="D87" s="34">
        <v>0</v>
      </c>
      <c r="E87" s="35">
        <v>67</v>
      </c>
      <c r="F87" s="33">
        <v>3</v>
      </c>
      <c r="G87" s="34">
        <v>3</v>
      </c>
      <c r="H87" s="34">
        <v>0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3</v>
      </c>
      <c r="C88" s="34">
        <v>0</v>
      </c>
      <c r="D88" s="34">
        <v>3</v>
      </c>
      <c r="E88" s="35">
        <v>68</v>
      </c>
      <c r="F88" s="33">
        <v>4</v>
      </c>
      <c r="G88" s="34">
        <v>2</v>
      </c>
      <c r="H88" s="34">
        <v>2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2</v>
      </c>
      <c r="C89" s="34">
        <v>2</v>
      </c>
      <c r="D89" s="34">
        <v>0</v>
      </c>
      <c r="E89" s="35">
        <v>69</v>
      </c>
      <c r="F89" s="33">
        <v>4</v>
      </c>
      <c r="G89" s="34">
        <v>4</v>
      </c>
      <c r="H89" s="34">
        <v>0</v>
      </c>
      <c r="I89" s="75" t="s">
        <v>8</v>
      </c>
      <c r="J89" s="69">
        <v>210</v>
      </c>
      <c r="K89" s="69">
        <v>114</v>
      </c>
      <c r="L89" s="69">
        <v>96</v>
      </c>
    </row>
    <row r="90" spans="1:13" s="106" customFormat="1" ht="24" customHeight="1" thickTop="1" thickBot="1">
      <c r="A90" s="81" t="s">
        <v>38</v>
      </c>
      <c r="B90" s="82">
        <v>18</v>
      </c>
      <c r="C90" s="83">
        <v>9</v>
      </c>
      <c r="D90" s="83">
        <v>9</v>
      </c>
      <c r="E90" s="84" t="s">
        <v>39</v>
      </c>
      <c r="F90" s="83">
        <v>130</v>
      </c>
      <c r="G90" s="83">
        <v>76</v>
      </c>
      <c r="H90" s="83">
        <v>54</v>
      </c>
      <c r="I90" s="85" t="s">
        <v>40</v>
      </c>
      <c r="J90" s="83">
        <v>62</v>
      </c>
      <c r="K90" s="83">
        <v>29</v>
      </c>
      <c r="L90" s="83">
        <v>33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207</v>
      </c>
      <c r="L91" s="9"/>
      <c r="M91" s="97" t="s">
        <v>361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27</v>
      </c>
      <c r="C93" s="24">
        <v>15</v>
      </c>
      <c r="D93" s="24">
        <v>12</v>
      </c>
      <c r="E93" s="25" t="s">
        <v>10</v>
      </c>
      <c r="F93" s="24">
        <v>62</v>
      </c>
      <c r="G93" s="24">
        <v>38</v>
      </c>
      <c r="H93" s="24">
        <v>24</v>
      </c>
      <c r="I93" s="25" t="s">
        <v>11</v>
      </c>
      <c r="J93" s="24">
        <v>66</v>
      </c>
      <c r="K93" s="24">
        <v>27</v>
      </c>
      <c r="L93" s="24">
        <v>39</v>
      </c>
    </row>
    <row r="94" spans="1:13" s="97" customFormat="1" ht="15.75" customHeight="1">
      <c r="A94" s="32">
        <v>0</v>
      </c>
      <c r="B94" s="33">
        <v>10</v>
      </c>
      <c r="C94" s="34">
        <v>5</v>
      </c>
      <c r="D94" s="34">
        <v>5</v>
      </c>
      <c r="E94" s="35">
        <v>35</v>
      </c>
      <c r="F94" s="33">
        <v>15</v>
      </c>
      <c r="G94" s="34">
        <v>9</v>
      </c>
      <c r="H94" s="34">
        <v>6</v>
      </c>
      <c r="I94" s="35">
        <v>70</v>
      </c>
      <c r="J94" s="33">
        <v>16</v>
      </c>
      <c r="K94" s="34">
        <v>8</v>
      </c>
      <c r="L94" s="34">
        <v>8</v>
      </c>
    </row>
    <row r="95" spans="1:13" s="97" customFormat="1" ht="15.75" customHeight="1">
      <c r="A95" s="32">
        <v>1</v>
      </c>
      <c r="B95" s="33">
        <v>5</v>
      </c>
      <c r="C95" s="34">
        <v>2</v>
      </c>
      <c r="D95" s="34">
        <v>3</v>
      </c>
      <c r="E95" s="35">
        <v>36</v>
      </c>
      <c r="F95" s="33">
        <v>11</v>
      </c>
      <c r="G95" s="34">
        <v>8</v>
      </c>
      <c r="H95" s="34">
        <v>3</v>
      </c>
      <c r="I95" s="35">
        <v>71</v>
      </c>
      <c r="J95" s="33">
        <v>8</v>
      </c>
      <c r="K95" s="34">
        <v>2</v>
      </c>
      <c r="L95" s="34">
        <v>6</v>
      </c>
    </row>
    <row r="96" spans="1:13" s="97" customFormat="1" ht="15.75" customHeight="1">
      <c r="A96" s="32">
        <v>2</v>
      </c>
      <c r="B96" s="33">
        <v>3</v>
      </c>
      <c r="C96" s="34">
        <v>2</v>
      </c>
      <c r="D96" s="34">
        <v>1</v>
      </c>
      <c r="E96" s="35">
        <v>37</v>
      </c>
      <c r="F96" s="33">
        <v>11</v>
      </c>
      <c r="G96" s="34">
        <v>8</v>
      </c>
      <c r="H96" s="34">
        <v>3</v>
      </c>
      <c r="I96" s="35">
        <v>72</v>
      </c>
      <c r="J96" s="33">
        <v>11</v>
      </c>
      <c r="K96" s="34">
        <v>5</v>
      </c>
      <c r="L96" s="34">
        <v>6</v>
      </c>
    </row>
    <row r="97" spans="1:12" s="97" customFormat="1" ht="15.75" customHeight="1">
      <c r="A97" s="32">
        <v>3</v>
      </c>
      <c r="B97" s="33">
        <v>4</v>
      </c>
      <c r="C97" s="34">
        <v>2</v>
      </c>
      <c r="D97" s="34">
        <v>2</v>
      </c>
      <c r="E97" s="35">
        <v>38</v>
      </c>
      <c r="F97" s="33">
        <v>12</v>
      </c>
      <c r="G97" s="34">
        <v>7</v>
      </c>
      <c r="H97" s="34">
        <v>5</v>
      </c>
      <c r="I97" s="35">
        <v>73</v>
      </c>
      <c r="J97" s="33">
        <v>11</v>
      </c>
      <c r="K97" s="34">
        <v>4</v>
      </c>
      <c r="L97" s="34">
        <v>7</v>
      </c>
    </row>
    <row r="98" spans="1:12" s="97" customFormat="1" ht="18" customHeight="1">
      <c r="A98" s="40">
        <v>4</v>
      </c>
      <c r="B98" s="41">
        <v>5</v>
      </c>
      <c r="C98" s="42">
        <v>4</v>
      </c>
      <c r="D98" s="42">
        <v>1</v>
      </c>
      <c r="E98" s="43">
        <v>39</v>
      </c>
      <c r="F98" s="44">
        <v>13</v>
      </c>
      <c r="G98" s="42">
        <v>6</v>
      </c>
      <c r="H98" s="42">
        <v>7</v>
      </c>
      <c r="I98" s="43">
        <v>74</v>
      </c>
      <c r="J98" s="44">
        <v>20</v>
      </c>
      <c r="K98" s="42">
        <v>8</v>
      </c>
      <c r="L98" s="42">
        <v>12</v>
      </c>
    </row>
    <row r="99" spans="1:12" s="31" customFormat="1" ht="25.5" customHeight="1">
      <c r="A99" s="23" t="s">
        <v>13</v>
      </c>
      <c r="B99" s="24">
        <v>28</v>
      </c>
      <c r="C99" s="24">
        <v>12</v>
      </c>
      <c r="D99" s="24">
        <v>16</v>
      </c>
      <c r="E99" s="25" t="s">
        <v>14</v>
      </c>
      <c r="F99" s="24">
        <v>91</v>
      </c>
      <c r="G99" s="24">
        <v>53</v>
      </c>
      <c r="H99" s="24">
        <v>38</v>
      </c>
      <c r="I99" s="25" t="s">
        <v>15</v>
      </c>
      <c r="J99" s="24">
        <v>53</v>
      </c>
      <c r="K99" s="24">
        <v>26</v>
      </c>
      <c r="L99" s="24">
        <v>27</v>
      </c>
    </row>
    <row r="100" spans="1:12" s="97" customFormat="1" ht="15.75" customHeight="1">
      <c r="A100" s="32">
        <v>5</v>
      </c>
      <c r="B100" s="33">
        <v>2</v>
      </c>
      <c r="C100" s="34">
        <v>0</v>
      </c>
      <c r="D100" s="34">
        <v>2</v>
      </c>
      <c r="E100" s="35">
        <v>40</v>
      </c>
      <c r="F100" s="33">
        <v>10</v>
      </c>
      <c r="G100" s="34">
        <v>6</v>
      </c>
      <c r="H100" s="34">
        <v>4</v>
      </c>
      <c r="I100" s="35">
        <v>75</v>
      </c>
      <c r="J100" s="33">
        <v>11</v>
      </c>
      <c r="K100" s="34">
        <v>6</v>
      </c>
      <c r="L100" s="34">
        <v>5</v>
      </c>
    </row>
    <row r="101" spans="1:12" s="97" customFormat="1" ht="15.75" customHeight="1">
      <c r="A101" s="32">
        <v>6</v>
      </c>
      <c r="B101" s="33">
        <v>4</v>
      </c>
      <c r="C101" s="34">
        <v>3</v>
      </c>
      <c r="D101" s="34">
        <v>1</v>
      </c>
      <c r="E101" s="35">
        <v>41</v>
      </c>
      <c r="F101" s="33">
        <v>21</v>
      </c>
      <c r="G101" s="34">
        <v>15</v>
      </c>
      <c r="H101" s="34">
        <v>6</v>
      </c>
      <c r="I101" s="35">
        <v>76</v>
      </c>
      <c r="J101" s="33">
        <v>12</v>
      </c>
      <c r="K101" s="34">
        <v>7</v>
      </c>
      <c r="L101" s="34">
        <v>5</v>
      </c>
    </row>
    <row r="102" spans="1:12" s="97" customFormat="1" ht="15.75" customHeight="1">
      <c r="A102" s="32">
        <v>7</v>
      </c>
      <c r="B102" s="33">
        <v>8</v>
      </c>
      <c r="C102" s="34">
        <v>4</v>
      </c>
      <c r="D102" s="34">
        <v>4</v>
      </c>
      <c r="E102" s="35">
        <v>42</v>
      </c>
      <c r="F102" s="33">
        <v>17</v>
      </c>
      <c r="G102" s="34">
        <v>9</v>
      </c>
      <c r="H102" s="34">
        <v>8</v>
      </c>
      <c r="I102" s="35">
        <v>77</v>
      </c>
      <c r="J102" s="33">
        <v>11</v>
      </c>
      <c r="K102" s="34">
        <v>1</v>
      </c>
      <c r="L102" s="34">
        <v>10</v>
      </c>
    </row>
    <row r="103" spans="1:12" s="97" customFormat="1" ht="15.75" customHeight="1">
      <c r="A103" s="32">
        <v>8</v>
      </c>
      <c r="B103" s="33">
        <v>7</v>
      </c>
      <c r="C103" s="34">
        <v>2</v>
      </c>
      <c r="D103" s="34">
        <v>5</v>
      </c>
      <c r="E103" s="35">
        <v>43</v>
      </c>
      <c r="F103" s="33">
        <v>14</v>
      </c>
      <c r="G103" s="34">
        <v>9</v>
      </c>
      <c r="H103" s="34">
        <v>5</v>
      </c>
      <c r="I103" s="35">
        <v>78</v>
      </c>
      <c r="J103" s="33">
        <v>8</v>
      </c>
      <c r="K103" s="34">
        <v>3</v>
      </c>
      <c r="L103" s="34">
        <v>5</v>
      </c>
    </row>
    <row r="104" spans="1:12" s="97" customFormat="1" ht="18" customHeight="1">
      <c r="A104" s="40">
        <v>9</v>
      </c>
      <c r="B104" s="44">
        <v>7</v>
      </c>
      <c r="C104" s="42">
        <v>3</v>
      </c>
      <c r="D104" s="42">
        <v>4</v>
      </c>
      <c r="E104" s="43">
        <v>44</v>
      </c>
      <c r="F104" s="44">
        <v>29</v>
      </c>
      <c r="G104" s="42">
        <v>14</v>
      </c>
      <c r="H104" s="42">
        <v>15</v>
      </c>
      <c r="I104" s="43">
        <v>79</v>
      </c>
      <c r="J104" s="44">
        <v>11</v>
      </c>
      <c r="K104" s="42">
        <v>9</v>
      </c>
      <c r="L104" s="42">
        <v>2</v>
      </c>
    </row>
    <row r="105" spans="1:12" s="31" customFormat="1" ht="25.5" customHeight="1">
      <c r="A105" s="23" t="s">
        <v>23</v>
      </c>
      <c r="B105" s="24">
        <v>32</v>
      </c>
      <c r="C105" s="24">
        <v>9</v>
      </c>
      <c r="D105" s="24">
        <v>23</v>
      </c>
      <c r="E105" s="25" t="s">
        <v>24</v>
      </c>
      <c r="F105" s="24">
        <v>98</v>
      </c>
      <c r="G105" s="24">
        <v>57</v>
      </c>
      <c r="H105" s="24">
        <v>41</v>
      </c>
      <c r="I105" s="25" t="s">
        <v>25</v>
      </c>
      <c r="J105" s="24">
        <v>41</v>
      </c>
      <c r="K105" s="24">
        <v>21</v>
      </c>
      <c r="L105" s="24">
        <v>20</v>
      </c>
    </row>
    <row r="106" spans="1:12" s="97" customFormat="1" ht="15.75" customHeight="1">
      <c r="A106" s="32">
        <v>10</v>
      </c>
      <c r="B106" s="33">
        <v>4</v>
      </c>
      <c r="C106" s="34">
        <v>2</v>
      </c>
      <c r="D106" s="34">
        <v>2</v>
      </c>
      <c r="E106" s="35">
        <v>45</v>
      </c>
      <c r="F106" s="33">
        <v>23</v>
      </c>
      <c r="G106" s="34">
        <v>15</v>
      </c>
      <c r="H106" s="34">
        <v>8</v>
      </c>
      <c r="I106" s="35">
        <v>80</v>
      </c>
      <c r="J106" s="33">
        <v>12</v>
      </c>
      <c r="K106" s="34">
        <v>6</v>
      </c>
      <c r="L106" s="34">
        <v>6</v>
      </c>
    </row>
    <row r="107" spans="1:12" s="97" customFormat="1" ht="15.75" customHeight="1">
      <c r="A107" s="32">
        <v>11</v>
      </c>
      <c r="B107" s="33">
        <v>4</v>
      </c>
      <c r="C107" s="34">
        <v>0</v>
      </c>
      <c r="D107" s="34">
        <v>4</v>
      </c>
      <c r="E107" s="35">
        <v>46</v>
      </c>
      <c r="F107" s="33">
        <v>24</v>
      </c>
      <c r="G107" s="34">
        <v>15</v>
      </c>
      <c r="H107" s="34">
        <v>9</v>
      </c>
      <c r="I107" s="35">
        <v>81</v>
      </c>
      <c r="J107" s="33">
        <v>5</v>
      </c>
      <c r="K107" s="34">
        <v>3</v>
      </c>
      <c r="L107" s="34">
        <v>2</v>
      </c>
    </row>
    <row r="108" spans="1:12" s="97" customFormat="1" ht="15.75" customHeight="1">
      <c r="A108" s="32">
        <v>12</v>
      </c>
      <c r="B108" s="33">
        <v>5</v>
      </c>
      <c r="C108" s="34">
        <v>2</v>
      </c>
      <c r="D108" s="34">
        <v>3</v>
      </c>
      <c r="E108" s="35">
        <v>47</v>
      </c>
      <c r="F108" s="33">
        <v>14</v>
      </c>
      <c r="G108" s="34">
        <v>7</v>
      </c>
      <c r="H108" s="34">
        <v>7</v>
      </c>
      <c r="I108" s="35">
        <v>82</v>
      </c>
      <c r="J108" s="33">
        <v>5</v>
      </c>
      <c r="K108" s="34">
        <v>2</v>
      </c>
      <c r="L108" s="34">
        <v>3</v>
      </c>
    </row>
    <row r="109" spans="1:12" s="97" customFormat="1" ht="15.75" customHeight="1">
      <c r="A109" s="32">
        <v>13</v>
      </c>
      <c r="B109" s="33">
        <v>4</v>
      </c>
      <c r="C109" s="34">
        <v>3</v>
      </c>
      <c r="D109" s="34">
        <v>1</v>
      </c>
      <c r="E109" s="35">
        <v>48</v>
      </c>
      <c r="F109" s="33">
        <v>19</v>
      </c>
      <c r="G109" s="34">
        <v>11</v>
      </c>
      <c r="H109" s="34">
        <v>8</v>
      </c>
      <c r="I109" s="35">
        <v>83</v>
      </c>
      <c r="J109" s="33">
        <v>11</v>
      </c>
      <c r="K109" s="34">
        <v>6</v>
      </c>
      <c r="L109" s="34">
        <v>5</v>
      </c>
    </row>
    <row r="110" spans="1:12" s="97" customFormat="1" ht="18" customHeight="1">
      <c r="A110" s="40">
        <v>14</v>
      </c>
      <c r="B110" s="44">
        <v>15</v>
      </c>
      <c r="C110" s="42">
        <v>2</v>
      </c>
      <c r="D110" s="42">
        <v>13</v>
      </c>
      <c r="E110" s="43">
        <v>49</v>
      </c>
      <c r="F110" s="44">
        <v>18</v>
      </c>
      <c r="G110" s="42">
        <v>9</v>
      </c>
      <c r="H110" s="42">
        <v>9</v>
      </c>
      <c r="I110" s="43">
        <v>84</v>
      </c>
      <c r="J110" s="44">
        <v>8</v>
      </c>
      <c r="K110" s="42">
        <v>4</v>
      </c>
      <c r="L110" s="42">
        <v>4</v>
      </c>
    </row>
    <row r="111" spans="1:12" s="31" customFormat="1" ht="25.5" customHeight="1">
      <c r="A111" s="23" t="s">
        <v>26</v>
      </c>
      <c r="B111" s="24">
        <v>45</v>
      </c>
      <c r="C111" s="24">
        <v>15</v>
      </c>
      <c r="D111" s="24">
        <v>30</v>
      </c>
      <c r="E111" s="25" t="s">
        <v>27</v>
      </c>
      <c r="F111" s="24">
        <v>80</v>
      </c>
      <c r="G111" s="24">
        <v>50</v>
      </c>
      <c r="H111" s="24">
        <v>30</v>
      </c>
      <c r="I111" s="25" t="s">
        <v>28</v>
      </c>
      <c r="J111" s="24">
        <v>19</v>
      </c>
      <c r="K111" s="24">
        <v>4</v>
      </c>
      <c r="L111" s="24">
        <v>15</v>
      </c>
    </row>
    <row r="112" spans="1:12" s="97" customFormat="1" ht="15.75" customHeight="1">
      <c r="A112" s="32">
        <v>15</v>
      </c>
      <c r="B112" s="33">
        <v>6</v>
      </c>
      <c r="C112" s="34">
        <v>3</v>
      </c>
      <c r="D112" s="34">
        <v>3</v>
      </c>
      <c r="E112" s="35">
        <v>50</v>
      </c>
      <c r="F112" s="33">
        <v>22</v>
      </c>
      <c r="G112" s="34">
        <v>14</v>
      </c>
      <c r="H112" s="34">
        <v>8</v>
      </c>
      <c r="I112" s="35">
        <v>85</v>
      </c>
      <c r="J112" s="33">
        <v>2</v>
      </c>
      <c r="K112" s="34">
        <v>2</v>
      </c>
      <c r="L112" s="34">
        <v>0</v>
      </c>
    </row>
    <row r="113" spans="1:12" s="97" customFormat="1" ht="15.75" customHeight="1">
      <c r="A113" s="32">
        <v>16</v>
      </c>
      <c r="B113" s="33">
        <v>5</v>
      </c>
      <c r="C113" s="34">
        <v>0</v>
      </c>
      <c r="D113" s="34">
        <v>5</v>
      </c>
      <c r="E113" s="35">
        <v>51</v>
      </c>
      <c r="F113" s="33">
        <v>9</v>
      </c>
      <c r="G113" s="34">
        <v>6</v>
      </c>
      <c r="H113" s="34">
        <v>3</v>
      </c>
      <c r="I113" s="35">
        <v>86</v>
      </c>
      <c r="J113" s="33">
        <v>2</v>
      </c>
      <c r="K113" s="34">
        <v>1</v>
      </c>
      <c r="L113" s="34">
        <v>1</v>
      </c>
    </row>
    <row r="114" spans="1:12" s="97" customFormat="1" ht="15.75" customHeight="1">
      <c r="A114" s="32">
        <v>17</v>
      </c>
      <c r="B114" s="33">
        <v>7</v>
      </c>
      <c r="C114" s="34">
        <v>1</v>
      </c>
      <c r="D114" s="34">
        <v>6</v>
      </c>
      <c r="E114" s="35">
        <v>52</v>
      </c>
      <c r="F114" s="33">
        <v>13</v>
      </c>
      <c r="G114" s="34">
        <v>7</v>
      </c>
      <c r="H114" s="34">
        <v>6</v>
      </c>
      <c r="I114" s="35">
        <v>87</v>
      </c>
      <c r="J114" s="33">
        <v>5</v>
      </c>
      <c r="K114" s="34">
        <v>0</v>
      </c>
      <c r="L114" s="34">
        <v>5</v>
      </c>
    </row>
    <row r="115" spans="1:12" s="97" customFormat="1" ht="15.75" customHeight="1">
      <c r="A115" s="32">
        <v>18</v>
      </c>
      <c r="B115" s="33">
        <v>10</v>
      </c>
      <c r="C115" s="34">
        <v>3</v>
      </c>
      <c r="D115" s="34">
        <v>7</v>
      </c>
      <c r="E115" s="35">
        <v>53</v>
      </c>
      <c r="F115" s="33">
        <v>16</v>
      </c>
      <c r="G115" s="34">
        <v>9</v>
      </c>
      <c r="H115" s="34">
        <v>7</v>
      </c>
      <c r="I115" s="35">
        <v>88</v>
      </c>
      <c r="J115" s="33">
        <v>4</v>
      </c>
      <c r="K115" s="34">
        <v>1</v>
      </c>
      <c r="L115" s="34">
        <v>3</v>
      </c>
    </row>
    <row r="116" spans="1:12" s="97" customFormat="1" ht="18" customHeight="1">
      <c r="A116" s="40">
        <v>19</v>
      </c>
      <c r="B116" s="44">
        <v>17</v>
      </c>
      <c r="C116" s="42">
        <v>8</v>
      </c>
      <c r="D116" s="42">
        <v>9</v>
      </c>
      <c r="E116" s="43">
        <v>54</v>
      </c>
      <c r="F116" s="44">
        <v>20</v>
      </c>
      <c r="G116" s="42">
        <v>14</v>
      </c>
      <c r="H116" s="42">
        <v>6</v>
      </c>
      <c r="I116" s="43">
        <v>89</v>
      </c>
      <c r="J116" s="44">
        <v>6</v>
      </c>
      <c r="K116" s="42">
        <v>0</v>
      </c>
      <c r="L116" s="42">
        <v>6</v>
      </c>
    </row>
    <row r="117" spans="1:12" s="31" customFormat="1" ht="25.5" customHeight="1">
      <c r="A117" s="23" t="s">
        <v>29</v>
      </c>
      <c r="B117" s="24">
        <v>71</v>
      </c>
      <c r="C117" s="24">
        <v>38</v>
      </c>
      <c r="D117" s="24">
        <v>33</v>
      </c>
      <c r="E117" s="25" t="s">
        <v>30</v>
      </c>
      <c r="F117" s="24">
        <v>76</v>
      </c>
      <c r="G117" s="24">
        <v>40</v>
      </c>
      <c r="H117" s="24">
        <v>36</v>
      </c>
      <c r="I117" s="25" t="s">
        <v>31</v>
      </c>
      <c r="J117" s="24">
        <v>19</v>
      </c>
      <c r="K117" s="24">
        <v>5</v>
      </c>
      <c r="L117" s="24">
        <v>14</v>
      </c>
    </row>
    <row r="118" spans="1:12" s="97" customFormat="1" ht="15.75" customHeight="1">
      <c r="A118" s="32">
        <v>20</v>
      </c>
      <c r="B118" s="33">
        <v>14</v>
      </c>
      <c r="C118" s="34">
        <v>9</v>
      </c>
      <c r="D118" s="34">
        <v>5</v>
      </c>
      <c r="E118" s="35">
        <v>55</v>
      </c>
      <c r="F118" s="33">
        <v>17</v>
      </c>
      <c r="G118" s="34">
        <v>10</v>
      </c>
      <c r="H118" s="34">
        <v>7</v>
      </c>
      <c r="I118" s="35">
        <v>90</v>
      </c>
      <c r="J118" s="33">
        <v>8</v>
      </c>
      <c r="K118" s="34">
        <v>1</v>
      </c>
      <c r="L118" s="34">
        <v>7</v>
      </c>
    </row>
    <row r="119" spans="1:12" s="97" customFormat="1" ht="15.75" customHeight="1">
      <c r="A119" s="32">
        <v>21</v>
      </c>
      <c r="B119" s="33">
        <v>13</v>
      </c>
      <c r="C119" s="34">
        <v>9</v>
      </c>
      <c r="D119" s="34">
        <v>4</v>
      </c>
      <c r="E119" s="35">
        <v>56</v>
      </c>
      <c r="F119" s="33">
        <v>14</v>
      </c>
      <c r="G119" s="34">
        <v>9</v>
      </c>
      <c r="H119" s="34">
        <v>5</v>
      </c>
      <c r="I119" s="35">
        <v>91</v>
      </c>
      <c r="J119" s="33">
        <v>2</v>
      </c>
      <c r="K119" s="34">
        <v>1</v>
      </c>
      <c r="L119" s="34">
        <v>1</v>
      </c>
    </row>
    <row r="120" spans="1:12" s="97" customFormat="1" ht="15.75" customHeight="1">
      <c r="A120" s="32">
        <v>22</v>
      </c>
      <c r="B120" s="33">
        <v>19</v>
      </c>
      <c r="C120" s="34">
        <v>12</v>
      </c>
      <c r="D120" s="34">
        <v>7</v>
      </c>
      <c r="E120" s="35">
        <v>57</v>
      </c>
      <c r="F120" s="33">
        <v>9</v>
      </c>
      <c r="G120" s="34">
        <v>3</v>
      </c>
      <c r="H120" s="34">
        <v>6</v>
      </c>
      <c r="I120" s="35">
        <v>92</v>
      </c>
      <c r="J120" s="33">
        <v>3</v>
      </c>
      <c r="K120" s="34">
        <v>1</v>
      </c>
      <c r="L120" s="34">
        <v>2</v>
      </c>
    </row>
    <row r="121" spans="1:12" s="97" customFormat="1" ht="15.75" customHeight="1">
      <c r="A121" s="32">
        <v>23</v>
      </c>
      <c r="B121" s="33">
        <v>7</v>
      </c>
      <c r="C121" s="34">
        <v>0</v>
      </c>
      <c r="D121" s="34">
        <v>7</v>
      </c>
      <c r="E121" s="35">
        <v>58</v>
      </c>
      <c r="F121" s="33">
        <v>21</v>
      </c>
      <c r="G121" s="34">
        <v>11</v>
      </c>
      <c r="H121" s="34">
        <v>10</v>
      </c>
      <c r="I121" s="35">
        <v>93</v>
      </c>
      <c r="J121" s="33">
        <v>0</v>
      </c>
      <c r="K121" s="34">
        <v>0</v>
      </c>
      <c r="L121" s="34">
        <v>0</v>
      </c>
    </row>
    <row r="122" spans="1:12" s="97" customFormat="1" ht="18" customHeight="1">
      <c r="A122" s="40">
        <v>24</v>
      </c>
      <c r="B122" s="44">
        <v>18</v>
      </c>
      <c r="C122" s="42">
        <v>8</v>
      </c>
      <c r="D122" s="42">
        <v>10</v>
      </c>
      <c r="E122" s="43">
        <v>59</v>
      </c>
      <c r="F122" s="44">
        <v>15</v>
      </c>
      <c r="G122" s="42">
        <v>7</v>
      </c>
      <c r="H122" s="42">
        <v>8</v>
      </c>
      <c r="I122" s="43">
        <v>94</v>
      </c>
      <c r="J122" s="44">
        <v>6</v>
      </c>
      <c r="K122" s="42">
        <v>2</v>
      </c>
      <c r="L122" s="42">
        <v>4</v>
      </c>
    </row>
    <row r="123" spans="1:12" s="31" customFormat="1" ht="25.5" customHeight="1">
      <c r="A123" s="23" t="s">
        <v>32</v>
      </c>
      <c r="B123" s="24">
        <v>76</v>
      </c>
      <c r="C123" s="24">
        <v>45</v>
      </c>
      <c r="D123" s="24">
        <v>31</v>
      </c>
      <c r="E123" s="25" t="s">
        <v>33</v>
      </c>
      <c r="F123" s="24">
        <v>99</v>
      </c>
      <c r="G123" s="24">
        <v>54</v>
      </c>
      <c r="H123" s="24">
        <v>45</v>
      </c>
      <c r="I123" s="64" t="s">
        <v>34</v>
      </c>
      <c r="J123" s="24">
        <v>4</v>
      </c>
      <c r="K123" s="24">
        <v>2</v>
      </c>
      <c r="L123" s="24">
        <v>2</v>
      </c>
    </row>
    <row r="124" spans="1:12" s="97" customFormat="1" ht="15.75" customHeight="1">
      <c r="A124" s="32">
        <v>25</v>
      </c>
      <c r="B124" s="33">
        <v>18</v>
      </c>
      <c r="C124" s="34">
        <v>9</v>
      </c>
      <c r="D124" s="34">
        <v>9</v>
      </c>
      <c r="E124" s="35">
        <v>60</v>
      </c>
      <c r="F124" s="33">
        <v>24</v>
      </c>
      <c r="G124" s="34">
        <v>14</v>
      </c>
      <c r="H124" s="34">
        <v>10</v>
      </c>
      <c r="I124" s="35">
        <v>95</v>
      </c>
      <c r="J124" s="33">
        <v>1</v>
      </c>
      <c r="K124" s="34">
        <v>1</v>
      </c>
      <c r="L124" s="34">
        <v>0</v>
      </c>
    </row>
    <row r="125" spans="1:12" s="97" customFormat="1" ht="15.75" customHeight="1">
      <c r="A125" s="32">
        <v>26</v>
      </c>
      <c r="B125" s="33">
        <v>13</v>
      </c>
      <c r="C125" s="34">
        <v>8</v>
      </c>
      <c r="D125" s="34">
        <v>5</v>
      </c>
      <c r="E125" s="35">
        <v>61</v>
      </c>
      <c r="F125" s="33">
        <v>15</v>
      </c>
      <c r="G125" s="34">
        <v>9</v>
      </c>
      <c r="H125" s="34">
        <v>6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15</v>
      </c>
      <c r="C126" s="34">
        <v>8</v>
      </c>
      <c r="D126" s="34">
        <v>7</v>
      </c>
      <c r="E126" s="35">
        <v>62</v>
      </c>
      <c r="F126" s="33">
        <v>22</v>
      </c>
      <c r="G126" s="34">
        <v>12</v>
      </c>
      <c r="H126" s="34">
        <v>10</v>
      </c>
      <c r="I126" s="35">
        <v>97</v>
      </c>
      <c r="J126" s="33">
        <v>1</v>
      </c>
      <c r="K126" s="34">
        <v>0</v>
      </c>
      <c r="L126" s="34">
        <v>1</v>
      </c>
    </row>
    <row r="127" spans="1:12" s="97" customFormat="1" ht="15.75" customHeight="1">
      <c r="A127" s="32">
        <v>28</v>
      </c>
      <c r="B127" s="33">
        <v>17</v>
      </c>
      <c r="C127" s="34">
        <v>11</v>
      </c>
      <c r="D127" s="34">
        <v>6</v>
      </c>
      <c r="E127" s="35">
        <v>63</v>
      </c>
      <c r="F127" s="33">
        <v>21</v>
      </c>
      <c r="G127" s="34">
        <v>10</v>
      </c>
      <c r="H127" s="34">
        <v>11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13</v>
      </c>
      <c r="C128" s="42">
        <v>9</v>
      </c>
      <c r="D128" s="42">
        <v>4</v>
      </c>
      <c r="E128" s="43">
        <v>64</v>
      </c>
      <c r="F128" s="44">
        <v>17</v>
      </c>
      <c r="G128" s="42">
        <v>9</v>
      </c>
      <c r="H128" s="42">
        <v>8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102</v>
      </c>
      <c r="C129" s="24">
        <v>58</v>
      </c>
      <c r="D129" s="24">
        <v>44</v>
      </c>
      <c r="E129" s="25" t="s">
        <v>36</v>
      </c>
      <c r="F129" s="24">
        <v>86</v>
      </c>
      <c r="G129" s="24">
        <v>46</v>
      </c>
      <c r="H129" s="24">
        <v>40</v>
      </c>
      <c r="I129" s="68">
        <v>100</v>
      </c>
      <c r="J129" s="69">
        <v>1</v>
      </c>
      <c r="K129" s="70">
        <v>0</v>
      </c>
      <c r="L129" s="70">
        <v>1</v>
      </c>
    </row>
    <row r="130" spans="1:13" s="97" customFormat="1" ht="15.75" customHeight="1">
      <c r="A130" s="32">
        <v>30</v>
      </c>
      <c r="B130" s="33">
        <v>27</v>
      </c>
      <c r="C130" s="34">
        <v>18</v>
      </c>
      <c r="D130" s="34">
        <v>9</v>
      </c>
      <c r="E130" s="35">
        <v>65</v>
      </c>
      <c r="F130" s="33">
        <v>11</v>
      </c>
      <c r="G130" s="34">
        <v>6</v>
      </c>
      <c r="H130" s="34">
        <v>5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11</v>
      </c>
      <c r="C131" s="34">
        <v>8</v>
      </c>
      <c r="D131" s="34">
        <v>3</v>
      </c>
      <c r="E131" s="35">
        <v>66</v>
      </c>
      <c r="F131" s="33">
        <v>21</v>
      </c>
      <c r="G131" s="34">
        <v>10</v>
      </c>
      <c r="H131" s="34">
        <v>11</v>
      </c>
      <c r="I131" s="35">
        <v>102</v>
      </c>
      <c r="J131" s="33">
        <v>1</v>
      </c>
      <c r="K131" s="34">
        <v>1</v>
      </c>
      <c r="L131" s="34">
        <v>0</v>
      </c>
    </row>
    <row r="132" spans="1:13" s="97" customFormat="1" ht="15.75" customHeight="1">
      <c r="A132" s="32">
        <v>32</v>
      </c>
      <c r="B132" s="33">
        <v>23</v>
      </c>
      <c r="C132" s="34">
        <v>12</v>
      </c>
      <c r="D132" s="34">
        <v>11</v>
      </c>
      <c r="E132" s="35">
        <v>67</v>
      </c>
      <c r="F132" s="33">
        <v>16</v>
      </c>
      <c r="G132" s="34">
        <v>7</v>
      </c>
      <c r="H132" s="34">
        <v>9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17</v>
      </c>
      <c r="C133" s="34">
        <v>7</v>
      </c>
      <c r="D133" s="34">
        <v>10</v>
      </c>
      <c r="E133" s="35">
        <v>68</v>
      </c>
      <c r="F133" s="33">
        <v>19</v>
      </c>
      <c r="G133" s="34">
        <v>10</v>
      </c>
      <c r="H133" s="34">
        <v>9</v>
      </c>
      <c r="I133" s="72" t="s">
        <v>37</v>
      </c>
      <c r="J133" s="44">
        <v>0</v>
      </c>
      <c r="K133" s="42">
        <v>0</v>
      </c>
      <c r="L133" s="42">
        <v>0</v>
      </c>
    </row>
    <row r="134" spans="1:13" s="97" customFormat="1" ht="21" customHeight="1" thickBot="1">
      <c r="A134" s="74">
        <v>34</v>
      </c>
      <c r="B134" s="33">
        <v>24</v>
      </c>
      <c r="C134" s="34">
        <v>13</v>
      </c>
      <c r="D134" s="34">
        <v>11</v>
      </c>
      <c r="E134" s="35">
        <v>69</v>
      </c>
      <c r="F134" s="33">
        <v>19</v>
      </c>
      <c r="G134" s="34">
        <v>13</v>
      </c>
      <c r="H134" s="34">
        <v>6</v>
      </c>
      <c r="I134" s="75" t="s">
        <v>8</v>
      </c>
      <c r="J134" s="69">
        <v>1175</v>
      </c>
      <c r="K134" s="69">
        <v>615</v>
      </c>
      <c r="L134" s="69">
        <v>560</v>
      </c>
    </row>
    <row r="135" spans="1:13" s="106" customFormat="1" ht="24" customHeight="1" thickTop="1" thickBot="1">
      <c r="A135" s="81" t="s">
        <v>38</v>
      </c>
      <c r="B135" s="82">
        <v>87</v>
      </c>
      <c r="C135" s="83">
        <v>36</v>
      </c>
      <c r="D135" s="83">
        <v>51</v>
      </c>
      <c r="E135" s="84" t="s">
        <v>39</v>
      </c>
      <c r="F135" s="83">
        <v>800</v>
      </c>
      <c r="G135" s="83">
        <v>448</v>
      </c>
      <c r="H135" s="83">
        <v>352</v>
      </c>
      <c r="I135" s="85" t="s">
        <v>40</v>
      </c>
      <c r="J135" s="83">
        <v>288</v>
      </c>
      <c r="K135" s="83">
        <v>131</v>
      </c>
      <c r="L135" s="83">
        <v>157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208</v>
      </c>
      <c r="L136" s="9"/>
      <c r="M136" s="97" t="s">
        <v>362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32</v>
      </c>
      <c r="C138" s="24">
        <v>16</v>
      </c>
      <c r="D138" s="24">
        <v>16</v>
      </c>
      <c r="E138" s="25" t="s">
        <v>10</v>
      </c>
      <c r="F138" s="24">
        <v>75</v>
      </c>
      <c r="G138" s="24">
        <v>43</v>
      </c>
      <c r="H138" s="24">
        <v>32</v>
      </c>
      <c r="I138" s="25" t="s">
        <v>11</v>
      </c>
      <c r="J138" s="24">
        <v>91</v>
      </c>
      <c r="K138" s="24">
        <v>49</v>
      </c>
      <c r="L138" s="24">
        <v>42</v>
      </c>
    </row>
    <row r="139" spans="1:13" s="97" customFormat="1" ht="15.75" customHeight="1">
      <c r="A139" s="32">
        <v>0</v>
      </c>
      <c r="B139" s="33">
        <v>5</v>
      </c>
      <c r="C139" s="34">
        <v>2</v>
      </c>
      <c r="D139" s="34">
        <v>3</v>
      </c>
      <c r="E139" s="35">
        <v>35</v>
      </c>
      <c r="F139" s="33">
        <v>12</v>
      </c>
      <c r="G139" s="34">
        <v>10</v>
      </c>
      <c r="H139" s="34">
        <v>2</v>
      </c>
      <c r="I139" s="35">
        <v>70</v>
      </c>
      <c r="J139" s="33">
        <v>23</v>
      </c>
      <c r="K139" s="34">
        <v>15</v>
      </c>
      <c r="L139" s="34">
        <v>8</v>
      </c>
    </row>
    <row r="140" spans="1:13" s="97" customFormat="1" ht="15.75" customHeight="1">
      <c r="A140" s="32">
        <v>1</v>
      </c>
      <c r="B140" s="33">
        <v>6</v>
      </c>
      <c r="C140" s="34">
        <v>1</v>
      </c>
      <c r="D140" s="34">
        <v>5</v>
      </c>
      <c r="E140" s="35">
        <v>36</v>
      </c>
      <c r="F140" s="33">
        <v>15</v>
      </c>
      <c r="G140" s="34">
        <v>8</v>
      </c>
      <c r="H140" s="34">
        <v>7</v>
      </c>
      <c r="I140" s="35">
        <v>71</v>
      </c>
      <c r="J140" s="33">
        <v>17</v>
      </c>
      <c r="K140" s="34">
        <v>11</v>
      </c>
      <c r="L140" s="34">
        <v>6</v>
      </c>
    </row>
    <row r="141" spans="1:13" s="97" customFormat="1" ht="15.75" customHeight="1">
      <c r="A141" s="32">
        <v>2</v>
      </c>
      <c r="B141" s="33">
        <v>7</v>
      </c>
      <c r="C141" s="34">
        <v>3</v>
      </c>
      <c r="D141" s="34">
        <v>4</v>
      </c>
      <c r="E141" s="35">
        <v>37</v>
      </c>
      <c r="F141" s="33">
        <v>14</v>
      </c>
      <c r="G141" s="34">
        <v>8</v>
      </c>
      <c r="H141" s="34">
        <v>6</v>
      </c>
      <c r="I141" s="35">
        <v>72</v>
      </c>
      <c r="J141" s="33">
        <v>18</v>
      </c>
      <c r="K141" s="34">
        <v>9</v>
      </c>
      <c r="L141" s="34">
        <v>9</v>
      </c>
    </row>
    <row r="142" spans="1:13" s="97" customFormat="1" ht="15.75" customHeight="1">
      <c r="A142" s="32">
        <v>3</v>
      </c>
      <c r="B142" s="33">
        <v>9</v>
      </c>
      <c r="C142" s="34">
        <v>6</v>
      </c>
      <c r="D142" s="34">
        <v>3</v>
      </c>
      <c r="E142" s="35">
        <v>38</v>
      </c>
      <c r="F142" s="33">
        <v>12</v>
      </c>
      <c r="G142" s="34">
        <v>4</v>
      </c>
      <c r="H142" s="34">
        <v>8</v>
      </c>
      <c r="I142" s="35">
        <v>73</v>
      </c>
      <c r="J142" s="33">
        <v>17</v>
      </c>
      <c r="K142" s="34">
        <v>6</v>
      </c>
      <c r="L142" s="34">
        <v>11</v>
      </c>
    </row>
    <row r="143" spans="1:13" s="97" customFormat="1" ht="18" customHeight="1">
      <c r="A143" s="40">
        <v>4</v>
      </c>
      <c r="B143" s="41">
        <v>5</v>
      </c>
      <c r="C143" s="42">
        <v>4</v>
      </c>
      <c r="D143" s="42">
        <v>1</v>
      </c>
      <c r="E143" s="43">
        <v>39</v>
      </c>
      <c r="F143" s="44">
        <v>22</v>
      </c>
      <c r="G143" s="42">
        <v>13</v>
      </c>
      <c r="H143" s="42">
        <v>9</v>
      </c>
      <c r="I143" s="43">
        <v>74</v>
      </c>
      <c r="J143" s="44">
        <v>16</v>
      </c>
      <c r="K143" s="42">
        <v>8</v>
      </c>
      <c r="L143" s="42">
        <v>8</v>
      </c>
    </row>
    <row r="144" spans="1:13" s="31" customFormat="1" ht="25.5" customHeight="1">
      <c r="A144" s="23" t="s">
        <v>13</v>
      </c>
      <c r="B144" s="24">
        <v>37</v>
      </c>
      <c r="C144" s="24">
        <v>18</v>
      </c>
      <c r="D144" s="24">
        <v>19</v>
      </c>
      <c r="E144" s="25" t="s">
        <v>14</v>
      </c>
      <c r="F144" s="24">
        <v>102</v>
      </c>
      <c r="G144" s="24">
        <v>47</v>
      </c>
      <c r="H144" s="24">
        <v>55</v>
      </c>
      <c r="I144" s="25" t="s">
        <v>15</v>
      </c>
      <c r="J144" s="24">
        <v>69</v>
      </c>
      <c r="K144" s="24">
        <v>29</v>
      </c>
      <c r="L144" s="24">
        <v>40</v>
      </c>
    </row>
    <row r="145" spans="1:12" s="97" customFormat="1" ht="15.75" customHeight="1">
      <c r="A145" s="32">
        <v>5</v>
      </c>
      <c r="B145" s="33">
        <v>7</v>
      </c>
      <c r="C145" s="34">
        <v>2</v>
      </c>
      <c r="D145" s="34">
        <v>5</v>
      </c>
      <c r="E145" s="35">
        <v>40</v>
      </c>
      <c r="F145" s="33">
        <v>15</v>
      </c>
      <c r="G145" s="34">
        <v>5</v>
      </c>
      <c r="H145" s="34">
        <v>10</v>
      </c>
      <c r="I145" s="35">
        <v>75</v>
      </c>
      <c r="J145" s="33">
        <v>20</v>
      </c>
      <c r="K145" s="34">
        <v>11</v>
      </c>
      <c r="L145" s="34">
        <v>9</v>
      </c>
    </row>
    <row r="146" spans="1:12" s="97" customFormat="1" ht="15.75" customHeight="1">
      <c r="A146" s="32">
        <v>6</v>
      </c>
      <c r="B146" s="33">
        <v>8</v>
      </c>
      <c r="C146" s="34">
        <v>6</v>
      </c>
      <c r="D146" s="34">
        <v>2</v>
      </c>
      <c r="E146" s="35">
        <v>41</v>
      </c>
      <c r="F146" s="33">
        <v>16</v>
      </c>
      <c r="G146" s="34">
        <v>8</v>
      </c>
      <c r="H146" s="34">
        <v>8</v>
      </c>
      <c r="I146" s="35">
        <v>76</v>
      </c>
      <c r="J146" s="33">
        <v>16</v>
      </c>
      <c r="K146" s="34">
        <v>7</v>
      </c>
      <c r="L146" s="34">
        <v>9</v>
      </c>
    </row>
    <row r="147" spans="1:12" s="97" customFormat="1" ht="15.75" customHeight="1">
      <c r="A147" s="32">
        <v>7</v>
      </c>
      <c r="B147" s="33">
        <v>8</v>
      </c>
      <c r="C147" s="34">
        <v>3</v>
      </c>
      <c r="D147" s="34">
        <v>5</v>
      </c>
      <c r="E147" s="35">
        <v>42</v>
      </c>
      <c r="F147" s="33">
        <v>25</v>
      </c>
      <c r="G147" s="34">
        <v>14</v>
      </c>
      <c r="H147" s="34">
        <v>11</v>
      </c>
      <c r="I147" s="35">
        <v>77</v>
      </c>
      <c r="J147" s="33">
        <v>14</v>
      </c>
      <c r="K147" s="34">
        <v>5</v>
      </c>
      <c r="L147" s="34">
        <v>9</v>
      </c>
    </row>
    <row r="148" spans="1:12" s="97" customFormat="1" ht="15.75" customHeight="1">
      <c r="A148" s="32">
        <v>8</v>
      </c>
      <c r="B148" s="33">
        <v>6</v>
      </c>
      <c r="C148" s="34">
        <v>3</v>
      </c>
      <c r="D148" s="34">
        <v>3</v>
      </c>
      <c r="E148" s="35">
        <v>43</v>
      </c>
      <c r="F148" s="33">
        <v>24</v>
      </c>
      <c r="G148" s="34">
        <v>9</v>
      </c>
      <c r="H148" s="34">
        <v>15</v>
      </c>
      <c r="I148" s="35">
        <v>78</v>
      </c>
      <c r="J148" s="33">
        <v>7</v>
      </c>
      <c r="K148" s="34">
        <v>1</v>
      </c>
      <c r="L148" s="34">
        <v>6</v>
      </c>
    </row>
    <row r="149" spans="1:12" s="97" customFormat="1" ht="18" customHeight="1">
      <c r="A149" s="40">
        <v>9</v>
      </c>
      <c r="B149" s="44">
        <v>8</v>
      </c>
      <c r="C149" s="42">
        <v>4</v>
      </c>
      <c r="D149" s="42">
        <v>4</v>
      </c>
      <c r="E149" s="43">
        <v>44</v>
      </c>
      <c r="F149" s="44">
        <v>22</v>
      </c>
      <c r="G149" s="42">
        <v>11</v>
      </c>
      <c r="H149" s="42">
        <v>11</v>
      </c>
      <c r="I149" s="43">
        <v>79</v>
      </c>
      <c r="J149" s="44">
        <v>12</v>
      </c>
      <c r="K149" s="42">
        <v>5</v>
      </c>
      <c r="L149" s="42">
        <v>7</v>
      </c>
    </row>
    <row r="150" spans="1:12" s="31" customFormat="1" ht="25.5" customHeight="1">
      <c r="A150" s="23" t="s">
        <v>23</v>
      </c>
      <c r="B150" s="24">
        <v>34</v>
      </c>
      <c r="C150" s="24">
        <v>14</v>
      </c>
      <c r="D150" s="24">
        <v>20</v>
      </c>
      <c r="E150" s="25" t="s">
        <v>24</v>
      </c>
      <c r="F150" s="24">
        <v>95</v>
      </c>
      <c r="G150" s="24">
        <v>45</v>
      </c>
      <c r="H150" s="24">
        <v>50</v>
      </c>
      <c r="I150" s="25" t="s">
        <v>25</v>
      </c>
      <c r="J150" s="24">
        <v>59</v>
      </c>
      <c r="K150" s="24">
        <v>23</v>
      </c>
      <c r="L150" s="24">
        <v>36</v>
      </c>
    </row>
    <row r="151" spans="1:12" s="97" customFormat="1" ht="15.75" customHeight="1">
      <c r="A151" s="32">
        <v>10</v>
      </c>
      <c r="B151" s="33">
        <v>8</v>
      </c>
      <c r="C151" s="34">
        <v>2</v>
      </c>
      <c r="D151" s="34">
        <v>6</v>
      </c>
      <c r="E151" s="35">
        <v>45</v>
      </c>
      <c r="F151" s="33">
        <v>15</v>
      </c>
      <c r="G151" s="34">
        <v>9</v>
      </c>
      <c r="H151" s="34">
        <v>6</v>
      </c>
      <c r="I151" s="35">
        <v>80</v>
      </c>
      <c r="J151" s="33">
        <v>7</v>
      </c>
      <c r="K151" s="34">
        <v>2</v>
      </c>
      <c r="L151" s="34">
        <v>5</v>
      </c>
    </row>
    <row r="152" spans="1:12" s="97" customFormat="1" ht="15.75" customHeight="1">
      <c r="A152" s="32">
        <v>11</v>
      </c>
      <c r="B152" s="33">
        <v>10</v>
      </c>
      <c r="C152" s="34">
        <v>5</v>
      </c>
      <c r="D152" s="34">
        <v>5</v>
      </c>
      <c r="E152" s="35">
        <v>46</v>
      </c>
      <c r="F152" s="33">
        <v>17</v>
      </c>
      <c r="G152" s="34">
        <v>10</v>
      </c>
      <c r="H152" s="34">
        <v>7</v>
      </c>
      <c r="I152" s="35">
        <v>81</v>
      </c>
      <c r="J152" s="33">
        <v>16</v>
      </c>
      <c r="K152" s="34">
        <v>8</v>
      </c>
      <c r="L152" s="34">
        <v>8</v>
      </c>
    </row>
    <row r="153" spans="1:12" s="97" customFormat="1" ht="15.75" customHeight="1">
      <c r="A153" s="32">
        <v>12</v>
      </c>
      <c r="B153" s="33">
        <v>6</v>
      </c>
      <c r="C153" s="34">
        <v>4</v>
      </c>
      <c r="D153" s="34">
        <v>2</v>
      </c>
      <c r="E153" s="35">
        <v>47</v>
      </c>
      <c r="F153" s="33">
        <v>20</v>
      </c>
      <c r="G153" s="34">
        <v>6</v>
      </c>
      <c r="H153" s="34">
        <v>14</v>
      </c>
      <c r="I153" s="35">
        <v>82</v>
      </c>
      <c r="J153" s="33">
        <v>12</v>
      </c>
      <c r="K153" s="34">
        <v>7</v>
      </c>
      <c r="L153" s="34">
        <v>5</v>
      </c>
    </row>
    <row r="154" spans="1:12" s="97" customFormat="1" ht="15.75" customHeight="1">
      <c r="A154" s="32">
        <v>13</v>
      </c>
      <c r="B154" s="33">
        <v>4</v>
      </c>
      <c r="C154" s="34">
        <v>1</v>
      </c>
      <c r="D154" s="34">
        <v>3</v>
      </c>
      <c r="E154" s="35">
        <v>48</v>
      </c>
      <c r="F154" s="33">
        <v>23</v>
      </c>
      <c r="G154" s="34">
        <v>8</v>
      </c>
      <c r="H154" s="34">
        <v>15</v>
      </c>
      <c r="I154" s="35">
        <v>83</v>
      </c>
      <c r="J154" s="33">
        <v>11</v>
      </c>
      <c r="K154" s="34">
        <v>3</v>
      </c>
      <c r="L154" s="34">
        <v>8</v>
      </c>
    </row>
    <row r="155" spans="1:12" s="97" customFormat="1" ht="18" customHeight="1">
      <c r="A155" s="40">
        <v>14</v>
      </c>
      <c r="B155" s="44">
        <v>6</v>
      </c>
      <c r="C155" s="42">
        <v>2</v>
      </c>
      <c r="D155" s="42">
        <v>4</v>
      </c>
      <c r="E155" s="43">
        <v>49</v>
      </c>
      <c r="F155" s="44">
        <v>20</v>
      </c>
      <c r="G155" s="42">
        <v>12</v>
      </c>
      <c r="H155" s="42">
        <v>8</v>
      </c>
      <c r="I155" s="43">
        <v>84</v>
      </c>
      <c r="J155" s="44">
        <v>13</v>
      </c>
      <c r="K155" s="42">
        <v>3</v>
      </c>
      <c r="L155" s="42">
        <v>10</v>
      </c>
    </row>
    <row r="156" spans="1:12" s="31" customFormat="1" ht="25.5" customHeight="1">
      <c r="A156" s="23" t="s">
        <v>26</v>
      </c>
      <c r="B156" s="24">
        <v>55</v>
      </c>
      <c r="C156" s="24">
        <v>35</v>
      </c>
      <c r="D156" s="24">
        <v>20</v>
      </c>
      <c r="E156" s="25" t="s">
        <v>27</v>
      </c>
      <c r="F156" s="24">
        <v>78</v>
      </c>
      <c r="G156" s="24">
        <v>34</v>
      </c>
      <c r="H156" s="24">
        <v>44</v>
      </c>
      <c r="I156" s="25" t="s">
        <v>28</v>
      </c>
      <c r="J156" s="24">
        <v>48</v>
      </c>
      <c r="K156" s="24">
        <v>19</v>
      </c>
      <c r="L156" s="24">
        <v>29</v>
      </c>
    </row>
    <row r="157" spans="1:12" s="97" customFormat="1" ht="15.75" customHeight="1">
      <c r="A157" s="32">
        <v>15</v>
      </c>
      <c r="B157" s="33">
        <v>3</v>
      </c>
      <c r="C157" s="34">
        <v>3</v>
      </c>
      <c r="D157" s="34">
        <v>0</v>
      </c>
      <c r="E157" s="35">
        <v>50</v>
      </c>
      <c r="F157" s="33">
        <v>19</v>
      </c>
      <c r="G157" s="34">
        <v>11</v>
      </c>
      <c r="H157" s="34">
        <v>8</v>
      </c>
      <c r="I157" s="35">
        <v>85</v>
      </c>
      <c r="J157" s="33">
        <v>10</v>
      </c>
      <c r="K157" s="34">
        <v>6</v>
      </c>
      <c r="L157" s="34">
        <v>4</v>
      </c>
    </row>
    <row r="158" spans="1:12" s="97" customFormat="1" ht="15.75" customHeight="1">
      <c r="A158" s="32">
        <v>16</v>
      </c>
      <c r="B158" s="33">
        <v>7</v>
      </c>
      <c r="C158" s="34">
        <v>3</v>
      </c>
      <c r="D158" s="34">
        <v>4</v>
      </c>
      <c r="E158" s="35">
        <v>51</v>
      </c>
      <c r="F158" s="33">
        <v>16</v>
      </c>
      <c r="G158" s="34">
        <v>6</v>
      </c>
      <c r="H158" s="34">
        <v>10</v>
      </c>
      <c r="I158" s="35">
        <v>86</v>
      </c>
      <c r="J158" s="33">
        <v>13</v>
      </c>
      <c r="K158" s="34">
        <v>4</v>
      </c>
      <c r="L158" s="34">
        <v>9</v>
      </c>
    </row>
    <row r="159" spans="1:12" s="97" customFormat="1" ht="15.75" customHeight="1">
      <c r="A159" s="32">
        <v>17</v>
      </c>
      <c r="B159" s="33">
        <v>17</v>
      </c>
      <c r="C159" s="34">
        <v>10</v>
      </c>
      <c r="D159" s="34">
        <v>7</v>
      </c>
      <c r="E159" s="35">
        <v>52</v>
      </c>
      <c r="F159" s="33">
        <v>22</v>
      </c>
      <c r="G159" s="34">
        <v>8</v>
      </c>
      <c r="H159" s="34">
        <v>14</v>
      </c>
      <c r="I159" s="35">
        <v>87</v>
      </c>
      <c r="J159" s="33">
        <v>14</v>
      </c>
      <c r="K159" s="34">
        <v>5</v>
      </c>
      <c r="L159" s="34">
        <v>9</v>
      </c>
    </row>
    <row r="160" spans="1:12" s="97" customFormat="1" ht="15.75" customHeight="1">
      <c r="A160" s="32">
        <v>18</v>
      </c>
      <c r="B160" s="33">
        <v>11</v>
      </c>
      <c r="C160" s="34">
        <v>6</v>
      </c>
      <c r="D160" s="34">
        <v>5</v>
      </c>
      <c r="E160" s="35">
        <v>53</v>
      </c>
      <c r="F160" s="33">
        <v>10</v>
      </c>
      <c r="G160" s="34">
        <v>4</v>
      </c>
      <c r="H160" s="34">
        <v>6</v>
      </c>
      <c r="I160" s="35">
        <v>88</v>
      </c>
      <c r="J160" s="33">
        <v>6</v>
      </c>
      <c r="K160" s="34">
        <v>1</v>
      </c>
      <c r="L160" s="34">
        <v>5</v>
      </c>
    </row>
    <row r="161" spans="1:12" s="97" customFormat="1" ht="18" customHeight="1">
      <c r="A161" s="40">
        <v>19</v>
      </c>
      <c r="B161" s="44">
        <v>17</v>
      </c>
      <c r="C161" s="42">
        <v>13</v>
      </c>
      <c r="D161" s="42">
        <v>4</v>
      </c>
      <c r="E161" s="43">
        <v>54</v>
      </c>
      <c r="F161" s="44">
        <v>11</v>
      </c>
      <c r="G161" s="42">
        <v>5</v>
      </c>
      <c r="H161" s="42">
        <v>6</v>
      </c>
      <c r="I161" s="43">
        <v>89</v>
      </c>
      <c r="J161" s="44">
        <v>5</v>
      </c>
      <c r="K161" s="42">
        <v>3</v>
      </c>
      <c r="L161" s="42">
        <v>2</v>
      </c>
    </row>
    <row r="162" spans="1:12" s="31" customFormat="1" ht="25.5" customHeight="1">
      <c r="A162" s="23" t="s">
        <v>29</v>
      </c>
      <c r="B162" s="24">
        <v>81</v>
      </c>
      <c r="C162" s="24">
        <v>41</v>
      </c>
      <c r="D162" s="24">
        <v>40</v>
      </c>
      <c r="E162" s="25" t="s">
        <v>30</v>
      </c>
      <c r="F162" s="24">
        <v>91</v>
      </c>
      <c r="G162" s="24">
        <v>51</v>
      </c>
      <c r="H162" s="24">
        <v>40</v>
      </c>
      <c r="I162" s="25" t="s">
        <v>31</v>
      </c>
      <c r="J162" s="24">
        <v>22</v>
      </c>
      <c r="K162" s="24">
        <v>9</v>
      </c>
      <c r="L162" s="24">
        <v>13</v>
      </c>
    </row>
    <row r="163" spans="1:12" s="97" customFormat="1" ht="15.75" customHeight="1">
      <c r="A163" s="32">
        <v>20</v>
      </c>
      <c r="B163" s="33">
        <v>17</v>
      </c>
      <c r="C163" s="34">
        <v>8</v>
      </c>
      <c r="D163" s="34">
        <v>9</v>
      </c>
      <c r="E163" s="35">
        <v>55</v>
      </c>
      <c r="F163" s="33">
        <v>18</v>
      </c>
      <c r="G163" s="34">
        <v>11</v>
      </c>
      <c r="H163" s="34">
        <v>7</v>
      </c>
      <c r="I163" s="35">
        <v>90</v>
      </c>
      <c r="J163" s="33">
        <v>9</v>
      </c>
      <c r="K163" s="34">
        <v>3</v>
      </c>
      <c r="L163" s="34">
        <v>6</v>
      </c>
    </row>
    <row r="164" spans="1:12" s="97" customFormat="1" ht="15.75" customHeight="1">
      <c r="A164" s="32">
        <v>21</v>
      </c>
      <c r="B164" s="33">
        <v>13</v>
      </c>
      <c r="C164" s="34">
        <v>5</v>
      </c>
      <c r="D164" s="34">
        <v>8</v>
      </c>
      <c r="E164" s="35">
        <v>56</v>
      </c>
      <c r="F164" s="33">
        <v>16</v>
      </c>
      <c r="G164" s="34">
        <v>7</v>
      </c>
      <c r="H164" s="34">
        <v>9</v>
      </c>
      <c r="I164" s="35">
        <v>91</v>
      </c>
      <c r="J164" s="33">
        <v>7</v>
      </c>
      <c r="K164" s="34">
        <v>4</v>
      </c>
      <c r="L164" s="34">
        <v>3</v>
      </c>
    </row>
    <row r="165" spans="1:12" s="97" customFormat="1" ht="15.75" customHeight="1">
      <c r="A165" s="32">
        <v>22</v>
      </c>
      <c r="B165" s="33">
        <v>17</v>
      </c>
      <c r="C165" s="34">
        <v>9</v>
      </c>
      <c r="D165" s="34">
        <v>8</v>
      </c>
      <c r="E165" s="35">
        <v>57</v>
      </c>
      <c r="F165" s="33">
        <v>20</v>
      </c>
      <c r="G165" s="34">
        <v>12</v>
      </c>
      <c r="H165" s="34">
        <v>8</v>
      </c>
      <c r="I165" s="35">
        <v>92</v>
      </c>
      <c r="J165" s="33">
        <v>2</v>
      </c>
      <c r="K165" s="34">
        <v>2</v>
      </c>
      <c r="L165" s="34">
        <v>0</v>
      </c>
    </row>
    <row r="166" spans="1:12" s="97" customFormat="1" ht="15.75" customHeight="1">
      <c r="A166" s="32">
        <v>23</v>
      </c>
      <c r="B166" s="33">
        <v>17</v>
      </c>
      <c r="C166" s="34">
        <v>8</v>
      </c>
      <c r="D166" s="34">
        <v>9</v>
      </c>
      <c r="E166" s="35">
        <v>58</v>
      </c>
      <c r="F166" s="33">
        <v>18</v>
      </c>
      <c r="G166" s="34">
        <v>9</v>
      </c>
      <c r="H166" s="34">
        <v>9</v>
      </c>
      <c r="I166" s="35">
        <v>93</v>
      </c>
      <c r="J166" s="33">
        <v>2</v>
      </c>
      <c r="K166" s="34">
        <v>0</v>
      </c>
      <c r="L166" s="34">
        <v>2</v>
      </c>
    </row>
    <row r="167" spans="1:12" s="97" customFormat="1" ht="18" customHeight="1">
      <c r="A167" s="40">
        <v>24</v>
      </c>
      <c r="B167" s="44">
        <v>17</v>
      </c>
      <c r="C167" s="42">
        <v>11</v>
      </c>
      <c r="D167" s="42">
        <v>6</v>
      </c>
      <c r="E167" s="43">
        <v>59</v>
      </c>
      <c r="F167" s="44">
        <v>19</v>
      </c>
      <c r="G167" s="42">
        <v>12</v>
      </c>
      <c r="H167" s="42">
        <v>7</v>
      </c>
      <c r="I167" s="43">
        <v>94</v>
      </c>
      <c r="J167" s="44">
        <v>2</v>
      </c>
      <c r="K167" s="42">
        <v>0</v>
      </c>
      <c r="L167" s="42">
        <v>2</v>
      </c>
    </row>
    <row r="168" spans="1:12" s="31" customFormat="1" ht="25.5" customHeight="1">
      <c r="A168" s="23" t="s">
        <v>32</v>
      </c>
      <c r="B168" s="24">
        <v>86</v>
      </c>
      <c r="C168" s="24">
        <v>54</v>
      </c>
      <c r="D168" s="24">
        <v>32</v>
      </c>
      <c r="E168" s="25" t="s">
        <v>33</v>
      </c>
      <c r="F168" s="24">
        <v>78</v>
      </c>
      <c r="G168" s="24">
        <v>44</v>
      </c>
      <c r="H168" s="24">
        <v>34</v>
      </c>
      <c r="I168" s="64" t="s">
        <v>34</v>
      </c>
      <c r="J168" s="24">
        <v>4</v>
      </c>
      <c r="K168" s="24">
        <v>0</v>
      </c>
      <c r="L168" s="24">
        <v>4</v>
      </c>
    </row>
    <row r="169" spans="1:12" s="97" customFormat="1" ht="15.75" customHeight="1">
      <c r="A169" s="32">
        <v>25</v>
      </c>
      <c r="B169" s="33">
        <v>18</v>
      </c>
      <c r="C169" s="34">
        <v>13</v>
      </c>
      <c r="D169" s="34">
        <v>5</v>
      </c>
      <c r="E169" s="35">
        <v>60</v>
      </c>
      <c r="F169" s="33">
        <v>20</v>
      </c>
      <c r="G169" s="34">
        <v>11</v>
      </c>
      <c r="H169" s="34">
        <v>9</v>
      </c>
      <c r="I169" s="35">
        <v>95</v>
      </c>
      <c r="J169" s="33">
        <v>1</v>
      </c>
      <c r="K169" s="34">
        <v>0</v>
      </c>
      <c r="L169" s="34">
        <v>1</v>
      </c>
    </row>
    <row r="170" spans="1:12" s="97" customFormat="1" ht="15.75" customHeight="1">
      <c r="A170" s="32">
        <v>26</v>
      </c>
      <c r="B170" s="33">
        <v>19</v>
      </c>
      <c r="C170" s="34">
        <v>13</v>
      </c>
      <c r="D170" s="34">
        <v>6</v>
      </c>
      <c r="E170" s="35">
        <v>61</v>
      </c>
      <c r="F170" s="33">
        <v>11</v>
      </c>
      <c r="G170" s="34">
        <v>9</v>
      </c>
      <c r="H170" s="34">
        <v>2</v>
      </c>
      <c r="I170" s="35">
        <v>96</v>
      </c>
      <c r="J170" s="33">
        <v>0</v>
      </c>
      <c r="K170" s="34">
        <v>0</v>
      </c>
      <c r="L170" s="34">
        <v>0</v>
      </c>
    </row>
    <row r="171" spans="1:12" s="97" customFormat="1" ht="15.75" customHeight="1">
      <c r="A171" s="32">
        <v>27</v>
      </c>
      <c r="B171" s="33">
        <v>15</v>
      </c>
      <c r="C171" s="34">
        <v>8</v>
      </c>
      <c r="D171" s="34">
        <v>7</v>
      </c>
      <c r="E171" s="35">
        <v>62</v>
      </c>
      <c r="F171" s="33">
        <v>9</v>
      </c>
      <c r="G171" s="34">
        <v>5</v>
      </c>
      <c r="H171" s="34">
        <v>4</v>
      </c>
      <c r="I171" s="35">
        <v>97</v>
      </c>
      <c r="J171" s="33">
        <v>1</v>
      </c>
      <c r="K171" s="34">
        <v>0</v>
      </c>
      <c r="L171" s="34">
        <v>1</v>
      </c>
    </row>
    <row r="172" spans="1:12" s="97" customFormat="1" ht="15.75" customHeight="1">
      <c r="A172" s="32">
        <v>28</v>
      </c>
      <c r="B172" s="33">
        <v>17</v>
      </c>
      <c r="C172" s="34">
        <v>10</v>
      </c>
      <c r="D172" s="34">
        <v>7</v>
      </c>
      <c r="E172" s="35">
        <v>63</v>
      </c>
      <c r="F172" s="33">
        <v>22</v>
      </c>
      <c r="G172" s="34">
        <v>12</v>
      </c>
      <c r="H172" s="34">
        <v>10</v>
      </c>
      <c r="I172" s="35">
        <v>98</v>
      </c>
      <c r="J172" s="33">
        <v>1</v>
      </c>
      <c r="K172" s="34">
        <v>0</v>
      </c>
      <c r="L172" s="34">
        <v>1</v>
      </c>
    </row>
    <row r="173" spans="1:12" s="97" customFormat="1" ht="18" customHeight="1">
      <c r="A173" s="40">
        <v>29</v>
      </c>
      <c r="B173" s="44">
        <v>17</v>
      </c>
      <c r="C173" s="42">
        <v>10</v>
      </c>
      <c r="D173" s="42">
        <v>7</v>
      </c>
      <c r="E173" s="43">
        <v>64</v>
      </c>
      <c r="F173" s="44">
        <v>16</v>
      </c>
      <c r="G173" s="42">
        <v>7</v>
      </c>
      <c r="H173" s="42">
        <v>9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76</v>
      </c>
      <c r="C174" s="24">
        <v>39</v>
      </c>
      <c r="D174" s="24">
        <v>37</v>
      </c>
      <c r="E174" s="25" t="s">
        <v>36</v>
      </c>
      <c r="F174" s="24">
        <v>127</v>
      </c>
      <c r="G174" s="24">
        <v>53</v>
      </c>
      <c r="H174" s="24">
        <v>74</v>
      </c>
      <c r="I174" s="68">
        <v>100</v>
      </c>
      <c r="J174" s="69">
        <v>1</v>
      </c>
      <c r="K174" s="70">
        <v>0</v>
      </c>
      <c r="L174" s="70">
        <v>1</v>
      </c>
    </row>
    <row r="175" spans="1:12" s="97" customFormat="1" ht="15.75" customHeight="1">
      <c r="A175" s="32">
        <v>30</v>
      </c>
      <c r="B175" s="33">
        <v>17</v>
      </c>
      <c r="C175" s="34">
        <v>11</v>
      </c>
      <c r="D175" s="34">
        <v>6</v>
      </c>
      <c r="E175" s="35">
        <v>65</v>
      </c>
      <c r="F175" s="33">
        <v>23</v>
      </c>
      <c r="G175" s="34">
        <v>7</v>
      </c>
      <c r="H175" s="34">
        <v>16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15</v>
      </c>
      <c r="C176" s="34">
        <v>6</v>
      </c>
      <c r="D176" s="34">
        <v>9</v>
      </c>
      <c r="E176" s="35">
        <v>66</v>
      </c>
      <c r="F176" s="33">
        <v>24</v>
      </c>
      <c r="G176" s="34">
        <v>12</v>
      </c>
      <c r="H176" s="34">
        <v>12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11</v>
      </c>
      <c r="C177" s="34">
        <v>7</v>
      </c>
      <c r="D177" s="34">
        <v>4</v>
      </c>
      <c r="E177" s="35">
        <v>67</v>
      </c>
      <c r="F177" s="33">
        <v>18</v>
      </c>
      <c r="G177" s="34">
        <v>8</v>
      </c>
      <c r="H177" s="34">
        <v>10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14</v>
      </c>
      <c r="C178" s="34">
        <v>5</v>
      </c>
      <c r="D178" s="34">
        <v>9</v>
      </c>
      <c r="E178" s="35">
        <v>68</v>
      </c>
      <c r="F178" s="33">
        <v>35</v>
      </c>
      <c r="G178" s="34">
        <v>15</v>
      </c>
      <c r="H178" s="34">
        <v>20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19</v>
      </c>
      <c r="C179" s="34">
        <v>10</v>
      </c>
      <c r="D179" s="34">
        <v>9</v>
      </c>
      <c r="E179" s="35">
        <v>69</v>
      </c>
      <c r="F179" s="33">
        <v>27</v>
      </c>
      <c r="G179" s="34">
        <v>11</v>
      </c>
      <c r="H179" s="34">
        <v>16</v>
      </c>
      <c r="I179" s="75" t="s">
        <v>8</v>
      </c>
      <c r="J179" s="69">
        <v>1340</v>
      </c>
      <c r="K179" s="69">
        <v>663</v>
      </c>
      <c r="L179" s="69">
        <v>677</v>
      </c>
    </row>
    <row r="180" spans="1:13" s="106" customFormat="1" ht="24" customHeight="1" thickTop="1" thickBot="1">
      <c r="A180" s="81" t="s">
        <v>38</v>
      </c>
      <c r="B180" s="82">
        <v>103</v>
      </c>
      <c r="C180" s="83">
        <v>48</v>
      </c>
      <c r="D180" s="83">
        <v>55</v>
      </c>
      <c r="E180" s="84" t="s">
        <v>39</v>
      </c>
      <c r="F180" s="83">
        <v>817</v>
      </c>
      <c r="G180" s="83">
        <v>433</v>
      </c>
      <c r="H180" s="83">
        <v>384</v>
      </c>
      <c r="I180" s="85" t="s">
        <v>40</v>
      </c>
      <c r="J180" s="83">
        <v>420</v>
      </c>
      <c r="K180" s="83">
        <v>182</v>
      </c>
      <c r="L180" s="83">
        <v>238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209</v>
      </c>
      <c r="L181" s="9"/>
      <c r="M181" s="97" t="s">
        <v>363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31</v>
      </c>
      <c r="C183" s="24">
        <v>19</v>
      </c>
      <c r="D183" s="24">
        <v>12</v>
      </c>
      <c r="E183" s="25" t="s">
        <v>10</v>
      </c>
      <c r="F183" s="24">
        <v>62</v>
      </c>
      <c r="G183" s="24">
        <v>37</v>
      </c>
      <c r="H183" s="24">
        <v>25</v>
      </c>
      <c r="I183" s="25" t="s">
        <v>11</v>
      </c>
      <c r="J183" s="24">
        <v>23</v>
      </c>
      <c r="K183" s="24">
        <v>13</v>
      </c>
      <c r="L183" s="24">
        <v>10</v>
      </c>
    </row>
    <row r="184" spans="1:13" s="97" customFormat="1" ht="15.75" customHeight="1">
      <c r="A184" s="32">
        <v>0</v>
      </c>
      <c r="B184" s="33">
        <v>7</v>
      </c>
      <c r="C184" s="34">
        <v>3</v>
      </c>
      <c r="D184" s="34">
        <v>4</v>
      </c>
      <c r="E184" s="35">
        <v>35</v>
      </c>
      <c r="F184" s="33">
        <v>11</v>
      </c>
      <c r="G184" s="34">
        <v>6</v>
      </c>
      <c r="H184" s="34">
        <v>5</v>
      </c>
      <c r="I184" s="35">
        <v>70</v>
      </c>
      <c r="J184" s="33">
        <v>3</v>
      </c>
      <c r="K184" s="34">
        <v>2</v>
      </c>
      <c r="L184" s="34">
        <v>1</v>
      </c>
    </row>
    <row r="185" spans="1:13" s="97" customFormat="1" ht="15.75" customHeight="1">
      <c r="A185" s="32">
        <v>1</v>
      </c>
      <c r="B185" s="33">
        <v>8</v>
      </c>
      <c r="C185" s="34">
        <v>4</v>
      </c>
      <c r="D185" s="34">
        <v>4</v>
      </c>
      <c r="E185" s="35">
        <v>36</v>
      </c>
      <c r="F185" s="33">
        <v>12</v>
      </c>
      <c r="G185" s="34">
        <v>9</v>
      </c>
      <c r="H185" s="34">
        <v>3</v>
      </c>
      <c r="I185" s="35">
        <v>71</v>
      </c>
      <c r="J185" s="33">
        <v>4</v>
      </c>
      <c r="K185" s="34">
        <v>3</v>
      </c>
      <c r="L185" s="34">
        <v>1</v>
      </c>
    </row>
    <row r="186" spans="1:13" s="97" customFormat="1" ht="15.75" customHeight="1">
      <c r="A186" s="32">
        <v>2</v>
      </c>
      <c r="B186" s="33">
        <v>4</v>
      </c>
      <c r="C186" s="34">
        <v>4</v>
      </c>
      <c r="D186" s="34">
        <v>0</v>
      </c>
      <c r="E186" s="35">
        <v>37</v>
      </c>
      <c r="F186" s="33">
        <v>10</v>
      </c>
      <c r="G186" s="34">
        <v>7</v>
      </c>
      <c r="H186" s="34">
        <v>3</v>
      </c>
      <c r="I186" s="35">
        <v>72</v>
      </c>
      <c r="J186" s="33">
        <v>7</v>
      </c>
      <c r="K186" s="34">
        <v>4</v>
      </c>
      <c r="L186" s="34">
        <v>3</v>
      </c>
    </row>
    <row r="187" spans="1:13" s="97" customFormat="1" ht="15.75" customHeight="1">
      <c r="A187" s="32">
        <v>3</v>
      </c>
      <c r="B187" s="33">
        <v>9</v>
      </c>
      <c r="C187" s="34">
        <v>6</v>
      </c>
      <c r="D187" s="34">
        <v>3</v>
      </c>
      <c r="E187" s="35">
        <v>38</v>
      </c>
      <c r="F187" s="33">
        <v>15</v>
      </c>
      <c r="G187" s="34">
        <v>9</v>
      </c>
      <c r="H187" s="34">
        <v>6</v>
      </c>
      <c r="I187" s="35">
        <v>73</v>
      </c>
      <c r="J187" s="33">
        <v>5</v>
      </c>
      <c r="K187" s="34">
        <v>2</v>
      </c>
      <c r="L187" s="34">
        <v>3</v>
      </c>
    </row>
    <row r="188" spans="1:13" s="97" customFormat="1" ht="18" customHeight="1">
      <c r="A188" s="40">
        <v>4</v>
      </c>
      <c r="B188" s="41">
        <v>3</v>
      </c>
      <c r="C188" s="42">
        <v>2</v>
      </c>
      <c r="D188" s="42">
        <v>1</v>
      </c>
      <c r="E188" s="43">
        <v>39</v>
      </c>
      <c r="F188" s="44">
        <v>14</v>
      </c>
      <c r="G188" s="42">
        <v>6</v>
      </c>
      <c r="H188" s="42">
        <v>8</v>
      </c>
      <c r="I188" s="43">
        <v>74</v>
      </c>
      <c r="J188" s="44">
        <v>4</v>
      </c>
      <c r="K188" s="42">
        <v>2</v>
      </c>
      <c r="L188" s="42">
        <v>2</v>
      </c>
    </row>
    <row r="189" spans="1:13" s="31" customFormat="1" ht="25.5" customHeight="1">
      <c r="A189" s="23" t="s">
        <v>13</v>
      </c>
      <c r="B189" s="24">
        <v>33</v>
      </c>
      <c r="C189" s="24">
        <v>22</v>
      </c>
      <c r="D189" s="24">
        <v>11</v>
      </c>
      <c r="E189" s="25" t="s">
        <v>14</v>
      </c>
      <c r="F189" s="24">
        <v>65</v>
      </c>
      <c r="G189" s="24">
        <v>39</v>
      </c>
      <c r="H189" s="24">
        <v>26</v>
      </c>
      <c r="I189" s="25" t="s">
        <v>15</v>
      </c>
      <c r="J189" s="24">
        <v>17</v>
      </c>
      <c r="K189" s="24">
        <v>6</v>
      </c>
      <c r="L189" s="24">
        <v>11</v>
      </c>
    </row>
    <row r="190" spans="1:13" s="97" customFormat="1" ht="15.75" customHeight="1">
      <c r="A190" s="32">
        <v>5</v>
      </c>
      <c r="B190" s="33">
        <v>11</v>
      </c>
      <c r="C190" s="34">
        <v>7</v>
      </c>
      <c r="D190" s="34">
        <v>4</v>
      </c>
      <c r="E190" s="35">
        <v>40</v>
      </c>
      <c r="F190" s="33">
        <v>20</v>
      </c>
      <c r="G190" s="34">
        <v>12</v>
      </c>
      <c r="H190" s="34">
        <v>8</v>
      </c>
      <c r="I190" s="35">
        <v>75</v>
      </c>
      <c r="J190" s="33">
        <v>3</v>
      </c>
      <c r="K190" s="34">
        <v>0</v>
      </c>
      <c r="L190" s="34">
        <v>3</v>
      </c>
    </row>
    <row r="191" spans="1:13" s="97" customFormat="1" ht="15.75" customHeight="1">
      <c r="A191" s="32">
        <v>6</v>
      </c>
      <c r="B191" s="33">
        <v>6</v>
      </c>
      <c r="C191" s="34">
        <v>5</v>
      </c>
      <c r="D191" s="34">
        <v>1</v>
      </c>
      <c r="E191" s="35">
        <v>41</v>
      </c>
      <c r="F191" s="33">
        <v>11</v>
      </c>
      <c r="G191" s="34">
        <v>6</v>
      </c>
      <c r="H191" s="34">
        <v>5</v>
      </c>
      <c r="I191" s="35">
        <v>76</v>
      </c>
      <c r="J191" s="33">
        <v>3</v>
      </c>
      <c r="K191" s="34">
        <v>1</v>
      </c>
      <c r="L191" s="34">
        <v>2</v>
      </c>
    </row>
    <row r="192" spans="1:13" s="97" customFormat="1" ht="15.75" customHeight="1">
      <c r="A192" s="32">
        <v>7</v>
      </c>
      <c r="B192" s="33">
        <v>7</v>
      </c>
      <c r="C192" s="34">
        <v>5</v>
      </c>
      <c r="D192" s="34">
        <v>2</v>
      </c>
      <c r="E192" s="35">
        <v>42</v>
      </c>
      <c r="F192" s="33">
        <v>8</v>
      </c>
      <c r="G192" s="34">
        <v>4</v>
      </c>
      <c r="H192" s="34">
        <v>4</v>
      </c>
      <c r="I192" s="35">
        <v>77</v>
      </c>
      <c r="J192" s="33">
        <v>3</v>
      </c>
      <c r="K192" s="34">
        <v>2</v>
      </c>
      <c r="L192" s="34">
        <v>1</v>
      </c>
    </row>
    <row r="193" spans="1:12" s="97" customFormat="1" ht="15.75" customHeight="1">
      <c r="A193" s="32">
        <v>8</v>
      </c>
      <c r="B193" s="33">
        <v>7</v>
      </c>
      <c r="C193" s="34">
        <v>4</v>
      </c>
      <c r="D193" s="34">
        <v>3</v>
      </c>
      <c r="E193" s="35">
        <v>43</v>
      </c>
      <c r="F193" s="33">
        <v>15</v>
      </c>
      <c r="G193" s="34">
        <v>12</v>
      </c>
      <c r="H193" s="34">
        <v>3</v>
      </c>
      <c r="I193" s="35">
        <v>78</v>
      </c>
      <c r="J193" s="33">
        <v>2</v>
      </c>
      <c r="K193" s="34">
        <v>1</v>
      </c>
      <c r="L193" s="34">
        <v>1</v>
      </c>
    </row>
    <row r="194" spans="1:12" s="97" customFormat="1" ht="18" customHeight="1">
      <c r="A194" s="40">
        <v>9</v>
      </c>
      <c r="B194" s="44">
        <v>2</v>
      </c>
      <c r="C194" s="42">
        <v>1</v>
      </c>
      <c r="D194" s="42">
        <v>1</v>
      </c>
      <c r="E194" s="43">
        <v>44</v>
      </c>
      <c r="F194" s="44">
        <v>11</v>
      </c>
      <c r="G194" s="42">
        <v>5</v>
      </c>
      <c r="H194" s="42">
        <v>6</v>
      </c>
      <c r="I194" s="43">
        <v>79</v>
      </c>
      <c r="J194" s="44">
        <v>6</v>
      </c>
      <c r="K194" s="42">
        <v>2</v>
      </c>
      <c r="L194" s="42">
        <v>4</v>
      </c>
    </row>
    <row r="195" spans="1:12" s="31" customFormat="1" ht="25.5" customHeight="1">
      <c r="A195" s="23" t="s">
        <v>23</v>
      </c>
      <c r="B195" s="24">
        <v>37</v>
      </c>
      <c r="C195" s="24">
        <v>19</v>
      </c>
      <c r="D195" s="24">
        <v>18</v>
      </c>
      <c r="E195" s="25" t="s">
        <v>24</v>
      </c>
      <c r="F195" s="24">
        <v>63</v>
      </c>
      <c r="G195" s="24">
        <v>38</v>
      </c>
      <c r="H195" s="24">
        <v>25</v>
      </c>
      <c r="I195" s="25" t="s">
        <v>25</v>
      </c>
      <c r="J195" s="24">
        <v>11</v>
      </c>
      <c r="K195" s="24">
        <v>3</v>
      </c>
      <c r="L195" s="24">
        <v>8</v>
      </c>
    </row>
    <row r="196" spans="1:12" s="97" customFormat="1" ht="15.75" customHeight="1">
      <c r="A196" s="32">
        <v>10</v>
      </c>
      <c r="B196" s="33">
        <v>8</v>
      </c>
      <c r="C196" s="34">
        <v>4</v>
      </c>
      <c r="D196" s="34">
        <v>4</v>
      </c>
      <c r="E196" s="35">
        <v>45</v>
      </c>
      <c r="F196" s="33">
        <v>11</v>
      </c>
      <c r="G196" s="34">
        <v>7</v>
      </c>
      <c r="H196" s="34">
        <v>4</v>
      </c>
      <c r="I196" s="35">
        <v>80</v>
      </c>
      <c r="J196" s="33">
        <v>1</v>
      </c>
      <c r="K196" s="34">
        <v>0</v>
      </c>
      <c r="L196" s="34">
        <v>1</v>
      </c>
    </row>
    <row r="197" spans="1:12" s="97" customFormat="1" ht="15.75" customHeight="1">
      <c r="A197" s="32">
        <v>11</v>
      </c>
      <c r="B197" s="33">
        <v>6</v>
      </c>
      <c r="C197" s="34">
        <v>2</v>
      </c>
      <c r="D197" s="34">
        <v>4</v>
      </c>
      <c r="E197" s="35">
        <v>46</v>
      </c>
      <c r="F197" s="33">
        <v>11</v>
      </c>
      <c r="G197" s="34">
        <v>5</v>
      </c>
      <c r="H197" s="34">
        <v>6</v>
      </c>
      <c r="I197" s="35">
        <v>81</v>
      </c>
      <c r="J197" s="33">
        <v>4</v>
      </c>
      <c r="K197" s="34">
        <v>2</v>
      </c>
      <c r="L197" s="34">
        <v>2</v>
      </c>
    </row>
    <row r="198" spans="1:12" s="97" customFormat="1" ht="15.75" customHeight="1">
      <c r="A198" s="32">
        <v>12</v>
      </c>
      <c r="B198" s="33">
        <v>8</v>
      </c>
      <c r="C198" s="34">
        <v>7</v>
      </c>
      <c r="D198" s="34">
        <v>1</v>
      </c>
      <c r="E198" s="35">
        <v>47</v>
      </c>
      <c r="F198" s="33">
        <v>12</v>
      </c>
      <c r="G198" s="34">
        <v>8</v>
      </c>
      <c r="H198" s="34">
        <v>4</v>
      </c>
      <c r="I198" s="35">
        <v>82</v>
      </c>
      <c r="J198" s="33">
        <v>1</v>
      </c>
      <c r="K198" s="34">
        <v>0</v>
      </c>
      <c r="L198" s="34">
        <v>1</v>
      </c>
    </row>
    <row r="199" spans="1:12" s="97" customFormat="1" ht="15.75" customHeight="1">
      <c r="A199" s="32">
        <v>13</v>
      </c>
      <c r="B199" s="33">
        <v>12</v>
      </c>
      <c r="C199" s="34">
        <v>5</v>
      </c>
      <c r="D199" s="34">
        <v>7</v>
      </c>
      <c r="E199" s="35">
        <v>48</v>
      </c>
      <c r="F199" s="33">
        <v>9</v>
      </c>
      <c r="G199" s="34">
        <v>4</v>
      </c>
      <c r="H199" s="34">
        <v>5</v>
      </c>
      <c r="I199" s="35">
        <v>83</v>
      </c>
      <c r="J199" s="33">
        <v>3</v>
      </c>
      <c r="K199" s="34">
        <v>1</v>
      </c>
      <c r="L199" s="34">
        <v>2</v>
      </c>
    </row>
    <row r="200" spans="1:12" s="97" customFormat="1" ht="18" customHeight="1">
      <c r="A200" s="40">
        <v>14</v>
      </c>
      <c r="B200" s="44">
        <v>3</v>
      </c>
      <c r="C200" s="42">
        <v>1</v>
      </c>
      <c r="D200" s="42">
        <v>2</v>
      </c>
      <c r="E200" s="43">
        <v>49</v>
      </c>
      <c r="F200" s="44">
        <v>20</v>
      </c>
      <c r="G200" s="42">
        <v>14</v>
      </c>
      <c r="H200" s="42">
        <v>6</v>
      </c>
      <c r="I200" s="43">
        <v>84</v>
      </c>
      <c r="J200" s="44">
        <v>2</v>
      </c>
      <c r="K200" s="42">
        <v>0</v>
      </c>
      <c r="L200" s="42">
        <v>2</v>
      </c>
    </row>
    <row r="201" spans="1:12" s="31" customFormat="1" ht="25.5" customHeight="1">
      <c r="A201" s="23" t="s">
        <v>26</v>
      </c>
      <c r="B201" s="24">
        <v>25</v>
      </c>
      <c r="C201" s="24">
        <v>14</v>
      </c>
      <c r="D201" s="24">
        <v>11</v>
      </c>
      <c r="E201" s="25" t="s">
        <v>27</v>
      </c>
      <c r="F201" s="24">
        <v>56</v>
      </c>
      <c r="G201" s="24">
        <v>36</v>
      </c>
      <c r="H201" s="24">
        <v>20</v>
      </c>
      <c r="I201" s="25" t="s">
        <v>28</v>
      </c>
      <c r="J201" s="24">
        <v>11</v>
      </c>
      <c r="K201" s="24">
        <v>2</v>
      </c>
      <c r="L201" s="24">
        <v>9</v>
      </c>
    </row>
    <row r="202" spans="1:12" s="97" customFormat="1" ht="15.75" customHeight="1">
      <c r="A202" s="32">
        <v>15</v>
      </c>
      <c r="B202" s="33">
        <v>7</v>
      </c>
      <c r="C202" s="34">
        <v>3</v>
      </c>
      <c r="D202" s="34">
        <v>4</v>
      </c>
      <c r="E202" s="35">
        <v>50</v>
      </c>
      <c r="F202" s="33">
        <v>11</v>
      </c>
      <c r="G202" s="34">
        <v>6</v>
      </c>
      <c r="H202" s="34">
        <v>5</v>
      </c>
      <c r="I202" s="35">
        <v>85</v>
      </c>
      <c r="J202" s="33">
        <v>3</v>
      </c>
      <c r="K202" s="34">
        <v>0</v>
      </c>
      <c r="L202" s="34">
        <v>3</v>
      </c>
    </row>
    <row r="203" spans="1:12" s="97" customFormat="1" ht="15.75" customHeight="1">
      <c r="A203" s="32">
        <v>16</v>
      </c>
      <c r="B203" s="33">
        <v>3</v>
      </c>
      <c r="C203" s="34">
        <v>0</v>
      </c>
      <c r="D203" s="34">
        <v>3</v>
      </c>
      <c r="E203" s="35">
        <v>51</v>
      </c>
      <c r="F203" s="33">
        <v>10</v>
      </c>
      <c r="G203" s="34">
        <v>8</v>
      </c>
      <c r="H203" s="34">
        <v>2</v>
      </c>
      <c r="I203" s="35">
        <v>86</v>
      </c>
      <c r="J203" s="33">
        <v>4</v>
      </c>
      <c r="K203" s="34">
        <v>1</v>
      </c>
      <c r="L203" s="34">
        <v>3</v>
      </c>
    </row>
    <row r="204" spans="1:12" s="97" customFormat="1" ht="15.75" customHeight="1">
      <c r="A204" s="32">
        <v>17</v>
      </c>
      <c r="B204" s="33">
        <v>5</v>
      </c>
      <c r="C204" s="34">
        <v>4</v>
      </c>
      <c r="D204" s="34">
        <v>1</v>
      </c>
      <c r="E204" s="35">
        <v>52</v>
      </c>
      <c r="F204" s="33">
        <v>14</v>
      </c>
      <c r="G204" s="34">
        <v>10</v>
      </c>
      <c r="H204" s="34">
        <v>4</v>
      </c>
      <c r="I204" s="35">
        <v>87</v>
      </c>
      <c r="J204" s="33">
        <v>0</v>
      </c>
      <c r="K204" s="34">
        <v>0</v>
      </c>
      <c r="L204" s="34">
        <v>0</v>
      </c>
    </row>
    <row r="205" spans="1:12" s="97" customFormat="1" ht="15.75" customHeight="1">
      <c r="A205" s="32">
        <v>18</v>
      </c>
      <c r="B205" s="33">
        <v>7</v>
      </c>
      <c r="C205" s="34">
        <v>5</v>
      </c>
      <c r="D205" s="34">
        <v>2</v>
      </c>
      <c r="E205" s="35">
        <v>53</v>
      </c>
      <c r="F205" s="33">
        <v>10</v>
      </c>
      <c r="G205" s="34">
        <v>5</v>
      </c>
      <c r="H205" s="34">
        <v>5</v>
      </c>
      <c r="I205" s="35">
        <v>88</v>
      </c>
      <c r="J205" s="33">
        <v>3</v>
      </c>
      <c r="K205" s="34">
        <v>1</v>
      </c>
      <c r="L205" s="34">
        <v>2</v>
      </c>
    </row>
    <row r="206" spans="1:12" s="97" customFormat="1" ht="18" customHeight="1">
      <c r="A206" s="40">
        <v>19</v>
      </c>
      <c r="B206" s="44">
        <v>3</v>
      </c>
      <c r="C206" s="42">
        <v>2</v>
      </c>
      <c r="D206" s="42">
        <v>1</v>
      </c>
      <c r="E206" s="43">
        <v>54</v>
      </c>
      <c r="F206" s="44">
        <v>11</v>
      </c>
      <c r="G206" s="42">
        <v>7</v>
      </c>
      <c r="H206" s="42">
        <v>4</v>
      </c>
      <c r="I206" s="43">
        <v>89</v>
      </c>
      <c r="J206" s="44">
        <v>1</v>
      </c>
      <c r="K206" s="42">
        <v>0</v>
      </c>
      <c r="L206" s="42">
        <v>1</v>
      </c>
    </row>
    <row r="207" spans="1:12" s="31" customFormat="1" ht="25.5" customHeight="1">
      <c r="A207" s="23" t="s">
        <v>29</v>
      </c>
      <c r="B207" s="24">
        <v>39</v>
      </c>
      <c r="C207" s="24">
        <v>15</v>
      </c>
      <c r="D207" s="24">
        <v>24</v>
      </c>
      <c r="E207" s="25" t="s">
        <v>30</v>
      </c>
      <c r="F207" s="24">
        <v>48</v>
      </c>
      <c r="G207" s="24">
        <v>24</v>
      </c>
      <c r="H207" s="24">
        <v>24</v>
      </c>
      <c r="I207" s="25" t="s">
        <v>31</v>
      </c>
      <c r="J207" s="24">
        <v>9</v>
      </c>
      <c r="K207" s="24">
        <v>2</v>
      </c>
      <c r="L207" s="24">
        <v>7</v>
      </c>
    </row>
    <row r="208" spans="1:12" s="97" customFormat="1" ht="15.75" customHeight="1">
      <c r="A208" s="32">
        <v>20</v>
      </c>
      <c r="B208" s="33">
        <v>8</v>
      </c>
      <c r="C208" s="34">
        <v>4</v>
      </c>
      <c r="D208" s="34">
        <v>4</v>
      </c>
      <c r="E208" s="35">
        <v>55</v>
      </c>
      <c r="F208" s="33">
        <v>16</v>
      </c>
      <c r="G208" s="34">
        <v>7</v>
      </c>
      <c r="H208" s="34">
        <v>9</v>
      </c>
      <c r="I208" s="35">
        <v>90</v>
      </c>
      <c r="J208" s="33">
        <v>4</v>
      </c>
      <c r="K208" s="34">
        <v>2</v>
      </c>
      <c r="L208" s="34">
        <v>2</v>
      </c>
    </row>
    <row r="209" spans="1:12" s="97" customFormat="1" ht="15.75" customHeight="1">
      <c r="A209" s="32">
        <v>21</v>
      </c>
      <c r="B209" s="33">
        <v>7</v>
      </c>
      <c r="C209" s="34">
        <v>4</v>
      </c>
      <c r="D209" s="34">
        <v>3</v>
      </c>
      <c r="E209" s="35">
        <v>56</v>
      </c>
      <c r="F209" s="33">
        <v>10</v>
      </c>
      <c r="G209" s="34">
        <v>7</v>
      </c>
      <c r="H209" s="34">
        <v>3</v>
      </c>
      <c r="I209" s="35">
        <v>91</v>
      </c>
      <c r="J209" s="33">
        <v>2</v>
      </c>
      <c r="K209" s="34">
        <v>0</v>
      </c>
      <c r="L209" s="34">
        <v>2</v>
      </c>
    </row>
    <row r="210" spans="1:12" s="97" customFormat="1" ht="15.75" customHeight="1">
      <c r="A210" s="32">
        <v>22</v>
      </c>
      <c r="B210" s="33">
        <v>10</v>
      </c>
      <c r="C210" s="34">
        <v>1</v>
      </c>
      <c r="D210" s="34">
        <v>9</v>
      </c>
      <c r="E210" s="35">
        <v>57</v>
      </c>
      <c r="F210" s="33">
        <v>8</v>
      </c>
      <c r="G210" s="34">
        <v>4</v>
      </c>
      <c r="H210" s="34">
        <v>4</v>
      </c>
      <c r="I210" s="35">
        <v>92</v>
      </c>
      <c r="J210" s="33">
        <v>1</v>
      </c>
      <c r="K210" s="34">
        <v>0</v>
      </c>
      <c r="L210" s="34">
        <v>1</v>
      </c>
    </row>
    <row r="211" spans="1:12" s="97" customFormat="1" ht="15.75" customHeight="1">
      <c r="A211" s="32">
        <v>23</v>
      </c>
      <c r="B211" s="33">
        <v>5</v>
      </c>
      <c r="C211" s="34">
        <v>1</v>
      </c>
      <c r="D211" s="34">
        <v>4</v>
      </c>
      <c r="E211" s="35">
        <v>58</v>
      </c>
      <c r="F211" s="33">
        <v>9</v>
      </c>
      <c r="G211" s="34">
        <v>4</v>
      </c>
      <c r="H211" s="34">
        <v>5</v>
      </c>
      <c r="I211" s="35">
        <v>93</v>
      </c>
      <c r="J211" s="33">
        <v>1</v>
      </c>
      <c r="K211" s="34">
        <v>0</v>
      </c>
      <c r="L211" s="34">
        <v>1</v>
      </c>
    </row>
    <row r="212" spans="1:12" s="97" customFormat="1" ht="18" customHeight="1">
      <c r="A212" s="40">
        <v>24</v>
      </c>
      <c r="B212" s="44">
        <v>9</v>
      </c>
      <c r="C212" s="42">
        <v>5</v>
      </c>
      <c r="D212" s="42">
        <v>4</v>
      </c>
      <c r="E212" s="43">
        <v>59</v>
      </c>
      <c r="F212" s="44">
        <v>5</v>
      </c>
      <c r="G212" s="42">
        <v>2</v>
      </c>
      <c r="H212" s="42">
        <v>3</v>
      </c>
      <c r="I212" s="43">
        <v>94</v>
      </c>
      <c r="J212" s="44">
        <v>1</v>
      </c>
      <c r="K212" s="42">
        <v>0</v>
      </c>
      <c r="L212" s="42">
        <v>1</v>
      </c>
    </row>
    <row r="213" spans="1:12" s="31" customFormat="1" ht="25.5" customHeight="1">
      <c r="A213" s="23" t="s">
        <v>32</v>
      </c>
      <c r="B213" s="24">
        <v>46</v>
      </c>
      <c r="C213" s="24">
        <v>27</v>
      </c>
      <c r="D213" s="24">
        <v>19</v>
      </c>
      <c r="E213" s="25" t="s">
        <v>33</v>
      </c>
      <c r="F213" s="24">
        <v>45</v>
      </c>
      <c r="G213" s="24">
        <v>21</v>
      </c>
      <c r="H213" s="24">
        <v>24</v>
      </c>
      <c r="I213" s="64" t="s">
        <v>34</v>
      </c>
      <c r="J213" s="24">
        <v>1</v>
      </c>
      <c r="K213" s="24">
        <v>0</v>
      </c>
      <c r="L213" s="24">
        <v>1</v>
      </c>
    </row>
    <row r="214" spans="1:12" s="97" customFormat="1" ht="15.75" customHeight="1">
      <c r="A214" s="32">
        <v>25</v>
      </c>
      <c r="B214" s="33">
        <v>13</v>
      </c>
      <c r="C214" s="34">
        <v>8</v>
      </c>
      <c r="D214" s="34">
        <v>5</v>
      </c>
      <c r="E214" s="35">
        <v>60</v>
      </c>
      <c r="F214" s="33">
        <v>8</v>
      </c>
      <c r="G214" s="34">
        <v>2</v>
      </c>
      <c r="H214" s="34">
        <v>6</v>
      </c>
      <c r="I214" s="35">
        <v>95</v>
      </c>
      <c r="J214" s="33">
        <v>0</v>
      </c>
      <c r="K214" s="34">
        <v>0</v>
      </c>
      <c r="L214" s="34">
        <v>0</v>
      </c>
    </row>
    <row r="215" spans="1:12" s="97" customFormat="1" ht="15.75" customHeight="1">
      <c r="A215" s="32">
        <v>26</v>
      </c>
      <c r="B215" s="33">
        <v>7</v>
      </c>
      <c r="C215" s="34">
        <v>4</v>
      </c>
      <c r="D215" s="34">
        <v>3</v>
      </c>
      <c r="E215" s="35">
        <v>61</v>
      </c>
      <c r="F215" s="33">
        <v>18</v>
      </c>
      <c r="G215" s="34">
        <v>10</v>
      </c>
      <c r="H215" s="34">
        <v>8</v>
      </c>
      <c r="I215" s="35">
        <v>96</v>
      </c>
      <c r="J215" s="33">
        <v>0</v>
      </c>
      <c r="K215" s="34">
        <v>0</v>
      </c>
      <c r="L215" s="34">
        <v>0</v>
      </c>
    </row>
    <row r="216" spans="1:12" s="97" customFormat="1" ht="15.75" customHeight="1">
      <c r="A216" s="32">
        <v>27</v>
      </c>
      <c r="B216" s="33">
        <v>10</v>
      </c>
      <c r="C216" s="34">
        <v>6</v>
      </c>
      <c r="D216" s="34">
        <v>4</v>
      </c>
      <c r="E216" s="35">
        <v>62</v>
      </c>
      <c r="F216" s="33">
        <v>3</v>
      </c>
      <c r="G216" s="34">
        <v>1</v>
      </c>
      <c r="H216" s="34">
        <v>2</v>
      </c>
      <c r="I216" s="35">
        <v>97</v>
      </c>
      <c r="J216" s="33">
        <v>0</v>
      </c>
      <c r="K216" s="34">
        <v>0</v>
      </c>
      <c r="L216" s="34">
        <v>0</v>
      </c>
    </row>
    <row r="217" spans="1:12" s="97" customFormat="1" ht="15.75" customHeight="1">
      <c r="A217" s="32">
        <v>28</v>
      </c>
      <c r="B217" s="33">
        <v>8</v>
      </c>
      <c r="C217" s="34">
        <v>5</v>
      </c>
      <c r="D217" s="34">
        <v>3</v>
      </c>
      <c r="E217" s="35">
        <v>63</v>
      </c>
      <c r="F217" s="33">
        <v>4</v>
      </c>
      <c r="G217" s="34">
        <v>1</v>
      </c>
      <c r="H217" s="34">
        <v>3</v>
      </c>
      <c r="I217" s="35">
        <v>98</v>
      </c>
      <c r="J217" s="33">
        <v>1</v>
      </c>
      <c r="K217" s="34">
        <v>0</v>
      </c>
      <c r="L217" s="34">
        <v>1</v>
      </c>
    </row>
    <row r="218" spans="1:12" s="97" customFormat="1" ht="18" customHeight="1">
      <c r="A218" s="40">
        <v>29</v>
      </c>
      <c r="B218" s="44">
        <v>8</v>
      </c>
      <c r="C218" s="42">
        <v>4</v>
      </c>
      <c r="D218" s="42">
        <v>4</v>
      </c>
      <c r="E218" s="43">
        <v>64</v>
      </c>
      <c r="F218" s="44">
        <v>12</v>
      </c>
      <c r="G218" s="42">
        <v>7</v>
      </c>
      <c r="H218" s="42">
        <v>5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54</v>
      </c>
      <c r="C219" s="24">
        <v>26</v>
      </c>
      <c r="D219" s="24">
        <v>28</v>
      </c>
      <c r="E219" s="25" t="s">
        <v>36</v>
      </c>
      <c r="F219" s="24">
        <v>52</v>
      </c>
      <c r="G219" s="24">
        <v>28</v>
      </c>
      <c r="H219" s="24">
        <v>24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16</v>
      </c>
      <c r="C220" s="34">
        <v>8</v>
      </c>
      <c r="D220" s="34">
        <v>8</v>
      </c>
      <c r="E220" s="35">
        <v>65</v>
      </c>
      <c r="F220" s="33">
        <v>8</v>
      </c>
      <c r="G220" s="34">
        <v>1</v>
      </c>
      <c r="H220" s="34">
        <v>7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8</v>
      </c>
      <c r="C221" s="34">
        <v>5</v>
      </c>
      <c r="D221" s="34">
        <v>3</v>
      </c>
      <c r="E221" s="35">
        <v>66</v>
      </c>
      <c r="F221" s="33">
        <v>13</v>
      </c>
      <c r="G221" s="34">
        <v>8</v>
      </c>
      <c r="H221" s="34">
        <v>5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16</v>
      </c>
      <c r="C222" s="34">
        <v>8</v>
      </c>
      <c r="D222" s="34">
        <v>8</v>
      </c>
      <c r="E222" s="35">
        <v>67</v>
      </c>
      <c r="F222" s="33">
        <v>10</v>
      </c>
      <c r="G222" s="34">
        <v>7</v>
      </c>
      <c r="H222" s="34">
        <v>3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6</v>
      </c>
      <c r="C223" s="34">
        <v>2</v>
      </c>
      <c r="D223" s="34">
        <v>4</v>
      </c>
      <c r="E223" s="35">
        <v>68</v>
      </c>
      <c r="F223" s="33">
        <v>12</v>
      </c>
      <c r="G223" s="34">
        <v>6</v>
      </c>
      <c r="H223" s="34">
        <v>6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8</v>
      </c>
      <c r="C224" s="34">
        <v>3</v>
      </c>
      <c r="D224" s="34">
        <v>5</v>
      </c>
      <c r="E224" s="35">
        <v>69</v>
      </c>
      <c r="F224" s="33">
        <v>9</v>
      </c>
      <c r="G224" s="34">
        <v>6</v>
      </c>
      <c r="H224" s="34">
        <v>3</v>
      </c>
      <c r="I224" s="75" t="s">
        <v>8</v>
      </c>
      <c r="J224" s="69">
        <v>728</v>
      </c>
      <c r="K224" s="69">
        <v>391</v>
      </c>
      <c r="L224" s="69">
        <v>337</v>
      </c>
    </row>
    <row r="225" spans="1:13" s="106" customFormat="1" ht="24" customHeight="1" thickTop="1" thickBot="1">
      <c r="A225" s="81" t="s">
        <v>38</v>
      </c>
      <c r="B225" s="82">
        <v>101</v>
      </c>
      <c r="C225" s="83">
        <v>60</v>
      </c>
      <c r="D225" s="83">
        <v>41</v>
      </c>
      <c r="E225" s="84" t="s">
        <v>39</v>
      </c>
      <c r="F225" s="83">
        <v>503</v>
      </c>
      <c r="G225" s="83">
        <v>277</v>
      </c>
      <c r="H225" s="83">
        <v>226</v>
      </c>
      <c r="I225" s="85" t="s">
        <v>40</v>
      </c>
      <c r="J225" s="83">
        <v>124</v>
      </c>
      <c r="K225" s="83">
        <v>54</v>
      </c>
      <c r="L225" s="83">
        <v>70</v>
      </c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210</v>
      </c>
      <c r="L226" s="9"/>
      <c r="M226" s="97" t="s">
        <v>364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38</v>
      </c>
      <c r="C228" s="24">
        <v>18</v>
      </c>
      <c r="D228" s="24">
        <v>20</v>
      </c>
      <c r="E228" s="25" t="s">
        <v>10</v>
      </c>
      <c r="F228" s="24">
        <v>50</v>
      </c>
      <c r="G228" s="24">
        <v>28</v>
      </c>
      <c r="H228" s="24">
        <v>22</v>
      </c>
      <c r="I228" s="25" t="s">
        <v>11</v>
      </c>
      <c r="J228" s="24">
        <v>54</v>
      </c>
      <c r="K228" s="24">
        <v>31</v>
      </c>
      <c r="L228" s="24">
        <v>23</v>
      </c>
    </row>
    <row r="229" spans="1:13" s="97" customFormat="1" ht="15.75" customHeight="1">
      <c r="A229" s="32">
        <v>0</v>
      </c>
      <c r="B229" s="33">
        <v>8</v>
      </c>
      <c r="C229" s="34">
        <v>4</v>
      </c>
      <c r="D229" s="34">
        <v>4</v>
      </c>
      <c r="E229" s="35">
        <v>35</v>
      </c>
      <c r="F229" s="33">
        <v>12</v>
      </c>
      <c r="G229" s="34">
        <v>8</v>
      </c>
      <c r="H229" s="34">
        <v>4</v>
      </c>
      <c r="I229" s="35">
        <v>70</v>
      </c>
      <c r="J229" s="33">
        <v>7</v>
      </c>
      <c r="K229" s="34">
        <v>3</v>
      </c>
      <c r="L229" s="34">
        <v>4</v>
      </c>
    </row>
    <row r="230" spans="1:13" s="97" customFormat="1" ht="15.75" customHeight="1">
      <c r="A230" s="32">
        <v>1</v>
      </c>
      <c r="B230" s="33">
        <v>5</v>
      </c>
      <c r="C230" s="34">
        <v>3</v>
      </c>
      <c r="D230" s="34">
        <v>2</v>
      </c>
      <c r="E230" s="35">
        <v>36</v>
      </c>
      <c r="F230" s="33">
        <v>6</v>
      </c>
      <c r="G230" s="34">
        <v>3</v>
      </c>
      <c r="H230" s="34">
        <v>3</v>
      </c>
      <c r="I230" s="35">
        <v>71</v>
      </c>
      <c r="J230" s="33">
        <v>12</v>
      </c>
      <c r="K230" s="34">
        <v>6</v>
      </c>
      <c r="L230" s="34">
        <v>6</v>
      </c>
    </row>
    <row r="231" spans="1:13" s="97" customFormat="1" ht="15.75" customHeight="1">
      <c r="A231" s="32">
        <v>2</v>
      </c>
      <c r="B231" s="33">
        <v>7</v>
      </c>
      <c r="C231" s="34">
        <v>2</v>
      </c>
      <c r="D231" s="34">
        <v>5</v>
      </c>
      <c r="E231" s="35">
        <v>37</v>
      </c>
      <c r="F231" s="33">
        <v>8</v>
      </c>
      <c r="G231" s="34">
        <v>6</v>
      </c>
      <c r="H231" s="34">
        <v>2</v>
      </c>
      <c r="I231" s="35">
        <v>72</v>
      </c>
      <c r="J231" s="33">
        <v>12</v>
      </c>
      <c r="K231" s="34">
        <v>8</v>
      </c>
      <c r="L231" s="34">
        <v>4</v>
      </c>
    </row>
    <row r="232" spans="1:13" s="97" customFormat="1" ht="15.75" customHeight="1">
      <c r="A232" s="32">
        <v>3</v>
      </c>
      <c r="B232" s="33">
        <v>10</v>
      </c>
      <c r="C232" s="34">
        <v>5</v>
      </c>
      <c r="D232" s="34">
        <v>5</v>
      </c>
      <c r="E232" s="35">
        <v>38</v>
      </c>
      <c r="F232" s="33">
        <v>12</v>
      </c>
      <c r="G232" s="34">
        <v>6</v>
      </c>
      <c r="H232" s="34">
        <v>6</v>
      </c>
      <c r="I232" s="35">
        <v>73</v>
      </c>
      <c r="J232" s="33">
        <v>9</v>
      </c>
      <c r="K232" s="34">
        <v>7</v>
      </c>
      <c r="L232" s="34">
        <v>2</v>
      </c>
    </row>
    <row r="233" spans="1:13" s="97" customFormat="1" ht="18" customHeight="1">
      <c r="A233" s="40">
        <v>4</v>
      </c>
      <c r="B233" s="41">
        <v>8</v>
      </c>
      <c r="C233" s="42">
        <v>4</v>
      </c>
      <c r="D233" s="42">
        <v>4</v>
      </c>
      <c r="E233" s="43">
        <v>39</v>
      </c>
      <c r="F233" s="44">
        <v>12</v>
      </c>
      <c r="G233" s="42">
        <v>5</v>
      </c>
      <c r="H233" s="42">
        <v>7</v>
      </c>
      <c r="I233" s="43">
        <v>74</v>
      </c>
      <c r="J233" s="44">
        <v>14</v>
      </c>
      <c r="K233" s="42">
        <v>7</v>
      </c>
      <c r="L233" s="42">
        <v>7</v>
      </c>
    </row>
    <row r="234" spans="1:13" s="31" customFormat="1" ht="25.5" customHeight="1">
      <c r="A234" s="23" t="s">
        <v>13</v>
      </c>
      <c r="B234" s="24">
        <v>48</v>
      </c>
      <c r="C234" s="24">
        <v>26</v>
      </c>
      <c r="D234" s="24">
        <v>22</v>
      </c>
      <c r="E234" s="25" t="s">
        <v>14</v>
      </c>
      <c r="F234" s="24">
        <v>61</v>
      </c>
      <c r="G234" s="24">
        <v>27</v>
      </c>
      <c r="H234" s="24">
        <v>34</v>
      </c>
      <c r="I234" s="25" t="s">
        <v>15</v>
      </c>
      <c r="J234" s="24">
        <v>44</v>
      </c>
      <c r="K234" s="24">
        <v>18</v>
      </c>
      <c r="L234" s="24">
        <v>26</v>
      </c>
    </row>
    <row r="235" spans="1:13" s="97" customFormat="1" ht="15.75" customHeight="1">
      <c r="A235" s="32">
        <v>5</v>
      </c>
      <c r="B235" s="33">
        <v>10</v>
      </c>
      <c r="C235" s="34">
        <v>9</v>
      </c>
      <c r="D235" s="34">
        <v>1</v>
      </c>
      <c r="E235" s="35">
        <v>40</v>
      </c>
      <c r="F235" s="33">
        <v>10</v>
      </c>
      <c r="G235" s="34">
        <v>4</v>
      </c>
      <c r="H235" s="34">
        <v>6</v>
      </c>
      <c r="I235" s="35">
        <v>75</v>
      </c>
      <c r="J235" s="33">
        <v>6</v>
      </c>
      <c r="K235" s="34">
        <v>4</v>
      </c>
      <c r="L235" s="34">
        <v>2</v>
      </c>
    </row>
    <row r="236" spans="1:13" s="97" customFormat="1" ht="15.75" customHeight="1">
      <c r="A236" s="32">
        <v>6</v>
      </c>
      <c r="B236" s="33">
        <v>12</v>
      </c>
      <c r="C236" s="34">
        <v>6</v>
      </c>
      <c r="D236" s="34">
        <v>6</v>
      </c>
      <c r="E236" s="35">
        <v>41</v>
      </c>
      <c r="F236" s="33">
        <v>19</v>
      </c>
      <c r="G236" s="34">
        <v>9</v>
      </c>
      <c r="H236" s="34">
        <v>10</v>
      </c>
      <c r="I236" s="35">
        <v>76</v>
      </c>
      <c r="J236" s="33">
        <v>8</v>
      </c>
      <c r="K236" s="34">
        <v>3</v>
      </c>
      <c r="L236" s="34">
        <v>5</v>
      </c>
    </row>
    <row r="237" spans="1:13" s="97" customFormat="1" ht="15.75" customHeight="1">
      <c r="A237" s="32">
        <v>7</v>
      </c>
      <c r="B237" s="33">
        <v>9</v>
      </c>
      <c r="C237" s="34">
        <v>4</v>
      </c>
      <c r="D237" s="34">
        <v>5</v>
      </c>
      <c r="E237" s="35">
        <v>42</v>
      </c>
      <c r="F237" s="33">
        <v>12</v>
      </c>
      <c r="G237" s="34">
        <v>6</v>
      </c>
      <c r="H237" s="34">
        <v>6</v>
      </c>
      <c r="I237" s="35">
        <v>77</v>
      </c>
      <c r="J237" s="33">
        <v>6</v>
      </c>
      <c r="K237" s="34">
        <v>1</v>
      </c>
      <c r="L237" s="34">
        <v>5</v>
      </c>
    </row>
    <row r="238" spans="1:13" s="97" customFormat="1" ht="15.75" customHeight="1">
      <c r="A238" s="32">
        <v>8</v>
      </c>
      <c r="B238" s="33">
        <v>11</v>
      </c>
      <c r="C238" s="34">
        <v>3</v>
      </c>
      <c r="D238" s="34">
        <v>8</v>
      </c>
      <c r="E238" s="35">
        <v>43</v>
      </c>
      <c r="F238" s="33">
        <v>9</v>
      </c>
      <c r="G238" s="34">
        <v>4</v>
      </c>
      <c r="H238" s="34">
        <v>5</v>
      </c>
      <c r="I238" s="35">
        <v>78</v>
      </c>
      <c r="J238" s="33">
        <v>9</v>
      </c>
      <c r="K238" s="34">
        <v>5</v>
      </c>
      <c r="L238" s="34">
        <v>4</v>
      </c>
    </row>
    <row r="239" spans="1:13" s="97" customFormat="1" ht="18" customHeight="1">
      <c r="A239" s="40">
        <v>9</v>
      </c>
      <c r="B239" s="44">
        <v>6</v>
      </c>
      <c r="C239" s="42">
        <v>4</v>
      </c>
      <c r="D239" s="42">
        <v>2</v>
      </c>
      <c r="E239" s="43">
        <v>44</v>
      </c>
      <c r="F239" s="44">
        <v>11</v>
      </c>
      <c r="G239" s="42">
        <v>4</v>
      </c>
      <c r="H239" s="42">
        <v>7</v>
      </c>
      <c r="I239" s="43">
        <v>79</v>
      </c>
      <c r="J239" s="44">
        <v>15</v>
      </c>
      <c r="K239" s="42">
        <v>5</v>
      </c>
      <c r="L239" s="42">
        <v>10</v>
      </c>
    </row>
    <row r="240" spans="1:13" s="31" customFormat="1" ht="25.5" customHeight="1">
      <c r="A240" s="23" t="s">
        <v>23</v>
      </c>
      <c r="B240" s="24">
        <v>37</v>
      </c>
      <c r="C240" s="24">
        <v>18</v>
      </c>
      <c r="D240" s="24">
        <v>19</v>
      </c>
      <c r="E240" s="25" t="s">
        <v>24</v>
      </c>
      <c r="F240" s="24">
        <v>54</v>
      </c>
      <c r="G240" s="24">
        <v>32</v>
      </c>
      <c r="H240" s="24">
        <v>22</v>
      </c>
      <c r="I240" s="25" t="s">
        <v>25</v>
      </c>
      <c r="J240" s="24">
        <v>39</v>
      </c>
      <c r="K240" s="24">
        <v>15</v>
      </c>
      <c r="L240" s="24">
        <v>24</v>
      </c>
    </row>
    <row r="241" spans="1:12" s="97" customFormat="1" ht="15.75" customHeight="1">
      <c r="A241" s="32">
        <v>10</v>
      </c>
      <c r="B241" s="33">
        <v>7</v>
      </c>
      <c r="C241" s="34">
        <v>1</v>
      </c>
      <c r="D241" s="34">
        <v>6</v>
      </c>
      <c r="E241" s="35">
        <v>45</v>
      </c>
      <c r="F241" s="33">
        <v>11</v>
      </c>
      <c r="G241" s="34">
        <v>6</v>
      </c>
      <c r="H241" s="34">
        <v>5</v>
      </c>
      <c r="I241" s="35">
        <v>80</v>
      </c>
      <c r="J241" s="33">
        <v>9</v>
      </c>
      <c r="K241" s="34">
        <v>2</v>
      </c>
      <c r="L241" s="34">
        <v>7</v>
      </c>
    </row>
    <row r="242" spans="1:12" s="97" customFormat="1" ht="15.75" customHeight="1">
      <c r="A242" s="32">
        <v>11</v>
      </c>
      <c r="B242" s="33">
        <v>10</v>
      </c>
      <c r="C242" s="34">
        <v>2</v>
      </c>
      <c r="D242" s="34">
        <v>8</v>
      </c>
      <c r="E242" s="35">
        <v>46</v>
      </c>
      <c r="F242" s="33">
        <v>8</v>
      </c>
      <c r="G242" s="34">
        <v>7</v>
      </c>
      <c r="H242" s="34">
        <v>1</v>
      </c>
      <c r="I242" s="35">
        <v>81</v>
      </c>
      <c r="J242" s="33">
        <v>10</v>
      </c>
      <c r="K242" s="34">
        <v>4</v>
      </c>
      <c r="L242" s="34">
        <v>6</v>
      </c>
    </row>
    <row r="243" spans="1:12" s="97" customFormat="1" ht="15.75" customHeight="1">
      <c r="A243" s="32">
        <v>12</v>
      </c>
      <c r="B243" s="33">
        <v>6</v>
      </c>
      <c r="C243" s="34">
        <v>5</v>
      </c>
      <c r="D243" s="34">
        <v>1</v>
      </c>
      <c r="E243" s="35">
        <v>47</v>
      </c>
      <c r="F243" s="33">
        <v>9</v>
      </c>
      <c r="G243" s="34">
        <v>6</v>
      </c>
      <c r="H243" s="34">
        <v>3</v>
      </c>
      <c r="I243" s="35">
        <v>82</v>
      </c>
      <c r="J243" s="33">
        <v>10</v>
      </c>
      <c r="K243" s="34">
        <v>4</v>
      </c>
      <c r="L243" s="34">
        <v>6</v>
      </c>
    </row>
    <row r="244" spans="1:12" s="97" customFormat="1" ht="15.75" customHeight="1">
      <c r="A244" s="32">
        <v>13</v>
      </c>
      <c r="B244" s="33">
        <v>10</v>
      </c>
      <c r="C244" s="34">
        <v>8</v>
      </c>
      <c r="D244" s="34">
        <v>2</v>
      </c>
      <c r="E244" s="35">
        <v>48</v>
      </c>
      <c r="F244" s="33">
        <v>14</v>
      </c>
      <c r="G244" s="34">
        <v>8</v>
      </c>
      <c r="H244" s="34">
        <v>6</v>
      </c>
      <c r="I244" s="35">
        <v>83</v>
      </c>
      <c r="J244" s="33">
        <v>3</v>
      </c>
      <c r="K244" s="34">
        <v>2</v>
      </c>
      <c r="L244" s="34">
        <v>1</v>
      </c>
    </row>
    <row r="245" spans="1:12" s="97" customFormat="1" ht="18" customHeight="1">
      <c r="A245" s="40">
        <v>14</v>
      </c>
      <c r="B245" s="44">
        <v>4</v>
      </c>
      <c r="C245" s="42">
        <v>2</v>
      </c>
      <c r="D245" s="42">
        <v>2</v>
      </c>
      <c r="E245" s="43">
        <v>49</v>
      </c>
      <c r="F245" s="44">
        <v>12</v>
      </c>
      <c r="G245" s="42">
        <v>5</v>
      </c>
      <c r="H245" s="42">
        <v>7</v>
      </c>
      <c r="I245" s="43">
        <v>84</v>
      </c>
      <c r="J245" s="44">
        <v>7</v>
      </c>
      <c r="K245" s="42">
        <v>3</v>
      </c>
      <c r="L245" s="42">
        <v>4</v>
      </c>
    </row>
    <row r="246" spans="1:12" s="31" customFormat="1" ht="25.5" customHeight="1">
      <c r="A246" s="23" t="s">
        <v>26</v>
      </c>
      <c r="B246" s="24">
        <v>37</v>
      </c>
      <c r="C246" s="24">
        <v>21</v>
      </c>
      <c r="D246" s="24">
        <v>16</v>
      </c>
      <c r="E246" s="25" t="s">
        <v>27</v>
      </c>
      <c r="F246" s="24">
        <v>50</v>
      </c>
      <c r="G246" s="24">
        <v>25</v>
      </c>
      <c r="H246" s="24">
        <v>25</v>
      </c>
      <c r="I246" s="25" t="s">
        <v>28</v>
      </c>
      <c r="J246" s="24">
        <v>25</v>
      </c>
      <c r="K246" s="24">
        <v>11</v>
      </c>
      <c r="L246" s="24">
        <v>14</v>
      </c>
    </row>
    <row r="247" spans="1:12" s="97" customFormat="1" ht="15.75" customHeight="1">
      <c r="A247" s="32">
        <v>15</v>
      </c>
      <c r="B247" s="33">
        <v>9</v>
      </c>
      <c r="C247" s="34">
        <v>6</v>
      </c>
      <c r="D247" s="34">
        <v>3</v>
      </c>
      <c r="E247" s="35">
        <v>50</v>
      </c>
      <c r="F247" s="33">
        <v>13</v>
      </c>
      <c r="G247" s="34">
        <v>5</v>
      </c>
      <c r="H247" s="34">
        <v>8</v>
      </c>
      <c r="I247" s="35">
        <v>85</v>
      </c>
      <c r="J247" s="33">
        <v>5</v>
      </c>
      <c r="K247" s="34">
        <v>3</v>
      </c>
      <c r="L247" s="34">
        <v>2</v>
      </c>
    </row>
    <row r="248" spans="1:12" s="97" customFormat="1" ht="15.75" customHeight="1">
      <c r="A248" s="32">
        <v>16</v>
      </c>
      <c r="B248" s="33">
        <v>7</v>
      </c>
      <c r="C248" s="34">
        <v>6</v>
      </c>
      <c r="D248" s="34">
        <v>1</v>
      </c>
      <c r="E248" s="35">
        <v>51</v>
      </c>
      <c r="F248" s="33">
        <v>10</v>
      </c>
      <c r="G248" s="34">
        <v>4</v>
      </c>
      <c r="H248" s="34">
        <v>6</v>
      </c>
      <c r="I248" s="35">
        <v>86</v>
      </c>
      <c r="J248" s="33">
        <v>5</v>
      </c>
      <c r="K248" s="34">
        <v>3</v>
      </c>
      <c r="L248" s="34">
        <v>2</v>
      </c>
    </row>
    <row r="249" spans="1:12" s="97" customFormat="1" ht="15.75" customHeight="1">
      <c r="A249" s="32">
        <v>17</v>
      </c>
      <c r="B249" s="33">
        <v>5</v>
      </c>
      <c r="C249" s="34">
        <v>4</v>
      </c>
      <c r="D249" s="34">
        <v>1</v>
      </c>
      <c r="E249" s="35">
        <v>52</v>
      </c>
      <c r="F249" s="33">
        <v>7</v>
      </c>
      <c r="G249" s="34">
        <v>4</v>
      </c>
      <c r="H249" s="34">
        <v>3</v>
      </c>
      <c r="I249" s="35">
        <v>87</v>
      </c>
      <c r="J249" s="33">
        <v>4</v>
      </c>
      <c r="K249" s="34">
        <v>1</v>
      </c>
      <c r="L249" s="34">
        <v>3</v>
      </c>
    </row>
    <row r="250" spans="1:12" s="97" customFormat="1" ht="15.75" customHeight="1">
      <c r="A250" s="32">
        <v>18</v>
      </c>
      <c r="B250" s="33">
        <v>7</v>
      </c>
      <c r="C250" s="34">
        <v>2</v>
      </c>
      <c r="D250" s="34">
        <v>5</v>
      </c>
      <c r="E250" s="35">
        <v>53</v>
      </c>
      <c r="F250" s="33">
        <v>13</v>
      </c>
      <c r="G250" s="34">
        <v>8</v>
      </c>
      <c r="H250" s="34">
        <v>5</v>
      </c>
      <c r="I250" s="35">
        <v>88</v>
      </c>
      <c r="J250" s="33">
        <v>7</v>
      </c>
      <c r="K250" s="34">
        <v>3</v>
      </c>
      <c r="L250" s="34">
        <v>4</v>
      </c>
    </row>
    <row r="251" spans="1:12" s="97" customFormat="1" ht="18" customHeight="1">
      <c r="A251" s="40">
        <v>19</v>
      </c>
      <c r="B251" s="44">
        <v>9</v>
      </c>
      <c r="C251" s="42">
        <v>3</v>
      </c>
      <c r="D251" s="42">
        <v>6</v>
      </c>
      <c r="E251" s="43">
        <v>54</v>
      </c>
      <c r="F251" s="44">
        <v>7</v>
      </c>
      <c r="G251" s="42">
        <v>4</v>
      </c>
      <c r="H251" s="42">
        <v>3</v>
      </c>
      <c r="I251" s="43">
        <v>89</v>
      </c>
      <c r="J251" s="44">
        <v>4</v>
      </c>
      <c r="K251" s="42">
        <v>1</v>
      </c>
      <c r="L251" s="42">
        <v>3</v>
      </c>
    </row>
    <row r="252" spans="1:12" s="31" customFormat="1" ht="25.5" customHeight="1">
      <c r="A252" s="23" t="s">
        <v>29</v>
      </c>
      <c r="B252" s="24">
        <v>38</v>
      </c>
      <c r="C252" s="24">
        <v>16</v>
      </c>
      <c r="D252" s="24">
        <v>22</v>
      </c>
      <c r="E252" s="25" t="s">
        <v>30</v>
      </c>
      <c r="F252" s="24">
        <v>47</v>
      </c>
      <c r="G252" s="24">
        <v>28</v>
      </c>
      <c r="H252" s="24">
        <v>19</v>
      </c>
      <c r="I252" s="25" t="s">
        <v>31</v>
      </c>
      <c r="J252" s="24">
        <v>16</v>
      </c>
      <c r="K252" s="24">
        <v>3</v>
      </c>
      <c r="L252" s="24">
        <v>13</v>
      </c>
    </row>
    <row r="253" spans="1:12" s="97" customFormat="1" ht="15.75" customHeight="1">
      <c r="A253" s="32">
        <v>20</v>
      </c>
      <c r="B253" s="33">
        <v>7</v>
      </c>
      <c r="C253" s="34">
        <v>4</v>
      </c>
      <c r="D253" s="34">
        <v>3</v>
      </c>
      <c r="E253" s="35">
        <v>55</v>
      </c>
      <c r="F253" s="33">
        <v>4</v>
      </c>
      <c r="G253" s="34">
        <v>2</v>
      </c>
      <c r="H253" s="34">
        <v>2</v>
      </c>
      <c r="I253" s="35">
        <v>90</v>
      </c>
      <c r="J253" s="33">
        <v>5</v>
      </c>
      <c r="K253" s="34">
        <v>1</v>
      </c>
      <c r="L253" s="34">
        <v>4</v>
      </c>
    </row>
    <row r="254" spans="1:12" s="97" customFormat="1" ht="15.75" customHeight="1">
      <c r="A254" s="32">
        <v>21</v>
      </c>
      <c r="B254" s="33">
        <v>6</v>
      </c>
      <c r="C254" s="34">
        <v>3</v>
      </c>
      <c r="D254" s="34">
        <v>3</v>
      </c>
      <c r="E254" s="35">
        <v>56</v>
      </c>
      <c r="F254" s="33">
        <v>10</v>
      </c>
      <c r="G254" s="34">
        <v>6</v>
      </c>
      <c r="H254" s="34">
        <v>4</v>
      </c>
      <c r="I254" s="35">
        <v>91</v>
      </c>
      <c r="J254" s="33">
        <v>4</v>
      </c>
      <c r="K254" s="34">
        <v>0</v>
      </c>
      <c r="L254" s="34">
        <v>4</v>
      </c>
    </row>
    <row r="255" spans="1:12" s="97" customFormat="1" ht="15.75" customHeight="1">
      <c r="A255" s="32">
        <v>22</v>
      </c>
      <c r="B255" s="33">
        <v>11</v>
      </c>
      <c r="C255" s="34">
        <v>4</v>
      </c>
      <c r="D255" s="34">
        <v>7</v>
      </c>
      <c r="E255" s="35">
        <v>57</v>
      </c>
      <c r="F255" s="33">
        <v>13</v>
      </c>
      <c r="G255" s="34">
        <v>8</v>
      </c>
      <c r="H255" s="34">
        <v>5</v>
      </c>
      <c r="I255" s="35">
        <v>92</v>
      </c>
      <c r="J255" s="33">
        <v>3</v>
      </c>
      <c r="K255" s="34">
        <v>0</v>
      </c>
      <c r="L255" s="34">
        <v>3</v>
      </c>
    </row>
    <row r="256" spans="1:12" s="97" customFormat="1" ht="15.75" customHeight="1">
      <c r="A256" s="32">
        <v>23</v>
      </c>
      <c r="B256" s="33">
        <v>10</v>
      </c>
      <c r="C256" s="34">
        <v>5</v>
      </c>
      <c r="D256" s="34">
        <v>5</v>
      </c>
      <c r="E256" s="35">
        <v>58</v>
      </c>
      <c r="F256" s="33">
        <v>9</v>
      </c>
      <c r="G256" s="34">
        <v>3</v>
      </c>
      <c r="H256" s="34">
        <v>6</v>
      </c>
      <c r="I256" s="35">
        <v>93</v>
      </c>
      <c r="J256" s="33">
        <v>4</v>
      </c>
      <c r="K256" s="34">
        <v>2</v>
      </c>
      <c r="L256" s="34">
        <v>2</v>
      </c>
    </row>
    <row r="257" spans="1:13" s="97" customFormat="1" ht="18" customHeight="1">
      <c r="A257" s="40">
        <v>24</v>
      </c>
      <c r="B257" s="44">
        <v>4</v>
      </c>
      <c r="C257" s="42">
        <v>0</v>
      </c>
      <c r="D257" s="42">
        <v>4</v>
      </c>
      <c r="E257" s="43">
        <v>59</v>
      </c>
      <c r="F257" s="44">
        <v>11</v>
      </c>
      <c r="G257" s="42">
        <v>9</v>
      </c>
      <c r="H257" s="42">
        <v>2</v>
      </c>
      <c r="I257" s="43">
        <v>94</v>
      </c>
      <c r="J257" s="44">
        <v>0</v>
      </c>
      <c r="K257" s="42">
        <v>0</v>
      </c>
      <c r="L257" s="42">
        <v>0</v>
      </c>
    </row>
    <row r="258" spans="1:13" s="31" customFormat="1" ht="25.5" customHeight="1">
      <c r="A258" s="23" t="s">
        <v>32</v>
      </c>
      <c r="B258" s="24">
        <v>45</v>
      </c>
      <c r="C258" s="24">
        <v>23</v>
      </c>
      <c r="D258" s="24">
        <v>22</v>
      </c>
      <c r="E258" s="25" t="s">
        <v>33</v>
      </c>
      <c r="F258" s="24">
        <v>61</v>
      </c>
      <c r="G258" s="24">
        <v>27</v>
      </c>
      <c r="H258" s="24">
        <v>34</v>
      </c>
      <c r="I258" s="64" t="s">
        <v>34</v>
      </c>
      <c r="J258" s="24">
        <v>3</v>
      </c>
      <c r="K258" s="24">
        <v>1</v>
      </c>
      <c r="L258" s="24">
        <v>2</v>
      </c>
    </row>
    <row r="259" spans="1:13" s="97" customFormat="1" ht="15.75" customHeight="1">
      <c r="A259" s="32">
        <v>25</v>
      </c>
      <c r="B259" s="33">
        <v>9</v>
      </c>
      <c r="C259" s="34">
        <v>5</v>
      </c>
      <c r="D259" s="34">
        <v>4</v>
      </c>
      <c r="E259" s="35">
        <v>60</v>
      </c>
      <c r="F259" s="33">
        <v>16</v>
      </c>
      <c r="G259" s="34">
        <v>6</v>
      </c>
      <c r="H259" s="34">
        <v>10</v>
      </c>
      <c r="I259" s="35">
        <v>95</v>
      </c>
      <c r="J259" s="33">
        <v>1</v>
      </c>
      <c r="K259" s="34">
        <v>1</v>
      </c>
      <c r="L259" s="34">
        <v>0</v>
      </c>
    </row>
    <row r="260" spans="1:13" s="97" customFormat="1" ht="15.75" customHeight="1">
      <c r="A260" s="32">
        <v>26</v>
      </c>
      <c r="B260" s="33">
        <v>8</v>
      </c>
      <c r="C260" s="34">
        <v>2</v>
      </c>
      <c r="D260" s="34">
        <v>6</v>
      </c>
      <c r="E260" s="35">
        <v>61</v>
      </c>
      <c r="F260" s="33">
        <v>7</v>
      </c>
      <c r="G260" s="34">
        <v>1</v>
      </c>
      <c r="H260" s="34">
        <v>6</v>
      </c>
      <c r="I260" s="35">
        <v>96</v>
      </c>
      <c r="J260" s="33">
        <v>0</v>
      </c>
      <c r="K260" s="34">
        <v>0</v>
      </c>
      <c r="L260" s="34">
        <v>0</v>
      </c>
    </row>
    <row r="261" spans="1:13" s="97" customFormat="1" ht="15.75" customHeight="1">
      <c r="A261" s="32">
        <v>27</v>
      </c>
      <c r="B261" s="33">
        <v>12</v>
      </c>
      <c r="C261" s="34">
        <v>4</v>
      </c>
      <c r="D261" s="34">
        <v>8</v>
      </c>
      <c r="E261" s="35">
        <v>62</v>
      </c>
      <c r="F261" s="33">
        <v>17</v>
      </c>
      <c r="G261" s="34">
        <v>10</v>
      </c>
      <c r="H261" s="34">
        <v>7</v>
      </c>
      <c r="I261" s="35">
        <v>97</v>
      </c>
      <c r="J261" s="33">
        <v>1</v>
      </c>
      <c r="K261" s="34">
        <v>0</v>
      </c>
      <c r="L261" s="34">
        <v>1</v>
      </c>
    </row>
    <row r="262" spans="1:13" s="97" customFormat="1" ht="15.75" customHeight="1">
      <c r="A262" s="32">
        <v>28</v>
      </c>
      <c r="B262" s="33">
        <v>3</v>
      </c>
      <c r="C262" s="34">
        <v>3</v>
      </c>
      <c r="D262" s="34">
        <v>0</v>
      </c>
      <c r="E262" s="35">
        <v>63</v>
      </c>
      <c r="F262" s="33">
        <v>12</v>
      </c>
      <c r="G262" s="34">
        <v>7</v>
      </c>
      <c r="H262" s="34">
        <v>5</v>
      </c>
      <c r="I262" s="35">
        <v>98</v>
      </c>
      <c r="J262" s="33">
        <v>1</v>
      </c>
      <c r="K262" s="34">
        <v>0</v>
      </c>
      <c r="L262" s="34">
        <v>1</v>
      </c>
    </row>
    <row r="263" spans="1:13" s="97" customFormat="1" ht="18" customHeight="1">
      <c r="A263" s="40">
        <v>29</v>
      </c>
      <c r="B263" s="44">
        <v>13</v>
      </c>
      <c r="C263" s="42">
        <v>9</v>
      </c>
      <c r="D263" s="42">
        <v>4</v>
      </c>
      <c r="E263" s="43">
        <v>64</v>
      </c>
      <c r="F263" s="44">
        <v>9</v>
      </c>
      <c r="G263" s="42">
        <v>3</v>
      </c>
      <c r="H263" s="42">
        <v>6</v>
      </c>
      <c r="I263" s="35">
        <v>99</v>
      </c>
      <c r="J263" s="33">
        <v>0</v>
      </c>
      <c r="K263" s="34">
        <v>0</v>
      </c>
      <c r="L263" s="34">
        <v>0</v>
      </c>
    </row>
    <row r="264" spans="1:13" s="31" customFormat="1" ht="25.5" customHeight="1">
      <c r="A264" s="23" t="s">
        <v>35</v>
      </c>
      <c r="B264" s="24">
        <v>48</v>
      </c>
      <c r="C264" s="24">
        <v>26</v>
      </c>
      <c r="D264" s="24">
        <v>22</v>
      </c>
      <c r="E264" s="25" t="s">
        <v>36</v>
      </c>
      <c r="F264" s="24">
        <v>74</v>
      </c>
      <c r="G264" s="24">
        <v>35</v>
      </c>
      <c r="H264" s="24">
        <v>39</v>
      </c>
      <c r="I264" s="68">
        <v>100</v>
      </c>
      <c r="J264" s="69">
        <v>0</v>
      </c>
      <c r="K264" s="70">
        <v>0</v>
      </c>
      <c r="L264" s="70">
        <v>0</v>
      </c>
    </row>
    <row r="265" spans="1:13" s="97" customFormat="1" ht="15.75" customHeight="1">
      <c r="A265" s="32">
        <v>30</v>
      </c>
      <c r="B265" s="33">
        <v>10</v>
      </c>
      <c r="C265" s="34">
        <v>5</v>
      </c>
      <c r="D265" s="34">
        <v>5</v>
      </c>
      <c r="E265" s="35">
        <v>65</v>
      </c>
      <c r="F265" s="33">
        <v>7</v>
      </c>
      <c r="G265" s="34">
        <v>1</v>
      </c>
      <c r="H265" s="34">
        <v>6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14</v>
      </c>
      <c r="C266" s="34">
        <v>8</v>
      </c>
      <c r="D266" s="34">
        <v>6</v>
      </c>
      <c r="E266" s="35">
        <v>66</v>
      </c>
      <c r="F266" s="33">
        <v>14</v>
      </c>
      <c r="G266" s="34">
        <v>7</v>
      </c>
      <c r="H266" s="34">
        <v>7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9</v>
      </c>
      <c r="C267" s="34">
        <v>5</v>
      </c>
      <c r="D267" s="34">
        <v>4</v>
      </c>
      <c r="E267" s="35">
        <v>67</v>
      </c>
      <c r="F267" s="33">
        <v>12</v>
      </c>
      <c r="G267" s="34">
        <v>7</v>
      </c>
      <c r="H267" s="34">
        <v>5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4</v>
      </c>
      <c r="C268" s="34">
        <v>1</v>
      </c>
      <c r="D268" s="34">
        <v>3</v>
      </c>
      <c r="E268" s="35">
        <v>68</v>
      </c>
      <c r="F268" s="33">
        <v>22</v>
      </c>
      <c r="G268" s="34">
        <v>12</v>
      </c>
      <c r="H268" s="34">
        <v>10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11</v>
      </c>
      <c r="C269" s="34">
        <v>7</v>
      </c>
      <c r="D269" s="34">
        <v>4</v>
      </c>
      <c r="E269" s="35">
        <v>69</v>
      </c>
      <c r="F269" s="33">
        <v>19</v>
      </c>
      <c r="G269" s="34">
        <v>8</v>
      </c>
      <c r="H269" s="34">
        <v>11</v>
      </c>
      <c r="I269" s="75" t="s">
        <v>8</v>
      </c>
      <c r="J269" s="69">
        <v>869</v>
      </c>
      <c r="K269" s="69">
        <v>429</v>
      </c>
      <c r="L269" s="69">
        <v>440</v>
      </c>
    </row>
    <row r="270" spans="1:13" s="106" customFormat="1" ht="24" customHeight="1" thickTop="1" thickBot="1">
      <c r="A270" s="81" t="s">
        <v>38</v>
      </c>
      <c r="B270" s="82">
        <v>123</v>
      </c>
      <c r="C270" s="83">
        <v>62</v>
      </c>
      <c r="D270" s="83">
        <v>61</v>
      </c>
      <c r="E270" s="84" t="s">
        <v>39</v>
      </c>
      <c r="F270" s="83">
        <v>491</v>
      </c>
      <c r="G270" s="83">
        <v>253</v>
      </c>
      <c r="H270" s="83">
        <v>238</v>
      </c>
      <c r="I270" s="85" t="s">
        <v>40</v>
      </c>
      <c r="J270" s="83">
        <v>255</v>
      </c>
      <c r="K270" s="83">
        <v>114</v>
      </c>
      <c r="L270" s="83">
        <v>141</v>
      </c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211</v>
      </c>
      <c r="L271" s="9"/>
      <c r="M271" s="97" t="s">
        <v>365</v>
      </c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37</v>
      </c>
      <c r="C273" s="24">
        <v>22</v>
      </c>
      <c r="D273" s="24">
        <v>15</v>
      </c>
      <c r="E273" s="25" t="s">
        <v>10</v>
      </c>
      <c r="F273" s="24">
        <v>71</v>
      </c>
      <c r="G273" s="24">
        <v>33</v>
      </c>
      <c r="H273" s="24">
        <v>38</v>
      </c>
      <c r="I273" s="25" t="s">
        <v>11</v>
      </c>
      <c r="J273" s="24">
        <v>58</v>
      </c>
      <c r="K273" s="24">
        <v>25</v>
      </c>
      <c r="L273" s="24">
        <v>33</v>
      </c>
    </row>
    <row r="274" spans="1:12" s="97" customFormat="1" ht="15.75" customHeight="1">
      <c r="A274" s="32">
        <v>0</v>
      </c>
      <c r="B274" s="33">
        <v>7</v>
      </c>
      <c r="C274" s="34">
        <v>3</v>
      </c>
      <c r="D274" s="34">
        <v>4</v>
      </c>
      <c r="E274" s="35">
        <v>35</v>
      </c>
      <c r="F274" s="33">
        <v>16</v>
      </c>
      <c r="G274" s="34">
        <v>6</v>
      </c>
      <c r="H274" s="34">
        <v>10</v>
      </c>
      <c r="I274" s="35">
        <v>70</v>
      </c>
      <c r="J274" s="33">
        <v>13</v>
      </c>
      <c r="K274" s="34">
        <v>6</v>
      </c>
      <c r="L274" s="34">
        <v>7</v>
      </c>
    </row>
    <row r="275" spans="1:12" s="97" customFormat="1" ht="15.75" customHeight="1">
      <c r="A275" s="32">
        <v>1</v>
      </c>
      <c r="B275" s="33">
        <v>7</v>
      </c>
      <c r="C275" s="34">
        <v>4</v>
      </c>
      <c r="D275" s="34">
        <v>3</v>
      </c>
      <c r="E275" s="35">
        <v>36</v>
      </c>
      <c r="F275" s="33">
        <v>12</v>
      </c>
      <c r="G275" s="34">
        <v>7</v>
      </c>
      <c r="H275" s="34">
        <v>5</v>
      </c>
      <c r="I275" s="35">
        <v>71</v>
      </c>
      <c r="J275" s="33">
        <v>10</v>
      </c>
      <c r="K275" s="34">
        <v>6</v>
      </c>
      <c r="L275" s="34">
        <v>4</v>
      </c>
    </row>
    <row r="276" spans="1:12" s="97" customFormat="1" ht="15.75" customHeight="1">
      <c r="A276" s="32">
        <v>2</v>
      </c>
      <c r="B276" s="33">
        <v>9</v>
      </c>
      <c r="C276" s="34">
        <v>6</v>
      </c>
      <c r="D276" s="34">
        <v>3</v>
      </c>
      <c r="E276" s="35">
        <v>37</v>
      </c>
      <c r="F276" s="33">
        <v>15</v>
      </c>
      <c r="G276" s="34">
        <v>7</v>
      </c>
      <c r="H276" s="34">
        <v>8</v>
      </c>
      <c r="I276" s="35">
        <v>72</v>
      </c>
      <c r="J276" s="33">
        <v>5</v>
      </c>
      <c r="K276" s="34">
        <v>3</v>
      </c>
      <c r="L276" s="34">
        <v>2</v>
      </c>
    </row>
    <row r="277" spans="1:12" s="97" customFormat="1" ht="15.75" customHeight="1">
      <c r="A277" s="32">
        <v>3</v>
      </c>
      <c r="B277" s="33">
        <v>4</v>
      </c>
      <c r="C277" s="34">
        <v>3</v>
      </c>
      <c r="D277" s="34">
        <v>1</v>
      </c>
      <c r="E277" s="35">
        <v>38</v>
      </c>
      <c r="F277" s="33">
        <v>6</v>
      </c>
      <c r="G277" s="34">
        <v>4</v>
      </c>
      <c r="H277" s="34">
        <v>2</v>
      </c>
      <c r="I277" s="35">
        <v>73</v>
      </c>
      <c r="J277" s="33">
        <v>11</v>
      </c>
      <c r="K277" s="34">
        <v>4</v>
      </c>
      <c r="L277" s="34">
        <v>7</v>
      </c>
    </row>
    <row r="278" spans="1:12" s="97" customFormat="1" ht="18" customHeight="1">
      <c r="A278" s="40">
        <v>4</v>
      </c>
      <c r="B278" s="41">
        <v>10</v>
      </c>
      <c r="C278" s="42">
        <v>6</v>
      </c>
      <c r="D278" s="42">
        <v>4</v>
      </c>
      <c r="E278" s="43">
        <v>39</v>
      </c>
      <c r="F278" s="44">
        <v>22</v>
      </c>
      <c r="G278" s="42">
        <v>9</v>
      </c>
      <c r="H278" s="42">
        <v>13</v>
      </c>
      <c r="I278" s="43">
        <v>74</v>
      </c>
      <c r="J278" s="44">
        <v>19</v>
      </c>
      <c r="K278" s="42">
        <v>6</v>
      </c>
      <c r="L278" s="42">
        <v>13</v>
      </c>
    </row>
    <row r="279" spans="1:12" s="31" customFormat="1" ht="25.5" customHeight="1">
      <c r="A279" s="23" t="s">
        <v>13</v>
      </c>
      <c r="B279" s="24">
        <v>27</v>
      </c>
      <c r="C279" s="24">
        <v>12</v>
      </c>
      <c r="D279" s="24">
        <v>15</v>
      </c>
      <c r="E279" s="25" t="s">
        <v>14</v>
      </c>
      <c r="F279" s="24">
        <v>74</v>
      </c>
      <c r="G279" s="24">
        <v>42</v>
      </c>
      <c r="H279" s="24">
        <v>32</v>
      </c>
      <c r="I279" s="25" t="s">
        <v>15</v>
      </c>
      <c r="J279" s="24">
        <v>67</v>
      </c>
      <c r="K279" s="24">
        <v>31</v>
      </c>
      <c r="L279" s="24">
        <v>36</v>
      </c>
    </row>
    <row r="280" spans="1:12" s="97" customFormat="1" ht="15.75" customHeight="1">
      <c r="A280" s="32">
        <v>5</v>
      </c>
      <c r="B280" s="33">
        <v>5</v>
      </c>
      <c r="C280" s="34">
        <v>2</v>
      </c>
      <c r="D280" s="34">
        <v>3</v>
      </c>
      <c r="E280" s="35">
        <v>40</v>
      </c>
      <c r="F280" s="33">
        <v>20</v>
      </c>
      <c r="G280" s="34">
        <v>13</v>
      </c>
      <c r="H280" s="34">
        <v>7</v>
      </c>
      <c r="I280" s="35">
        <v>75</v>
      </c>
      <c r="J280" s="33">
        <v>15</v>
      </c>
      <c r="K280" s="34">
        <v>7</v>
      </c>
      <c r="L280" s="34">
        <v>8</v>
      </c>
    </row>
    <row r="281" spans="1:12" s="97" customFormat="1" ht="15.75" customHeight="1">
      <c r="A281" s="32">
        <v>6</v>
      </c>
      <c r="B281" s="33">
        <v>4</v>
      </c>
      <c r="C281" s="34">
        <v>2</v>
      </c>
      <c r="D281" s="34">
        <v>2</v>
      </c>
      <c r="E281" s="35">
        <v>41</v>
      </c>
      <c r="F281" s="33">
        <v>15</v>
      </c>
      <c r="G281" s="34">
        <v>7</v>
      </c>
      <c r="H281" s="34">
        <v>8</v>
      </c>
      <c r="I281" s="35">
        <v>76</v>
      </c>
      <c r="J281" s="33">
        <v>14</v>
      </c>
      <c r="K281" s="34">
        <v>8</v>
      </c>
      <c r="L281" s="34">
        <v>6</v>
      </c>
    </row>
    <row r="282" spans="1:12" s="97" customFormat="1" ht="15.75" customHeight="1">
      <c r="A282" s="32">
        <v>7</v>
      </c>
      <c r="B282" s="33">
        <v>6</v>
      </c>
      <c r="C282" s="34">
        <v>3</v>
      </c>
      <c r="D282" s="34">
        <v>3</v>
      </c>
      <c r="E282" s="35">
        <v>42</v>
      </c>
      <c r="F282" s="33">
        <v>18</v>
      </c>
      <c r="G282" s="34">
        <v>12</v>
      </c>
      <c r="H282" s="34">
        <v>6</v>
      </c>
      <c r="I282" s="35">
        <v>77</v>
      </c>
      <c r="J282" s="33">
        <v>12</v>
      </c>
      <c r="K282" s="34">
        <v>3</v>
      </c>
      <c r="L282" s="34">
        <v>9</v>
      </c>
    </row>
    <row r="283" spans="1:12" s="97" customFormat="1" ht="15.75" customHeight="1">
      <c r="A283" s="32">
        <v>8</v>
      </c>
      <c r="B283" s="33">
        <v>6</v>
      </c>
      <c r="C283" s="34">
        <v>1</v>
      </c>
      <c r="D283" s="34">
        <v>5</v>
      </c>
      <c r="E283" s="35">
        <v>43</v>
      </c>
      <c r="F283" s="33">
        <v>15</v>
      </c>
      <c r="G283" s="34">
        <v>6</v>
      </c>
      <c r="H283" s="34">
        <v>9</v>
      </c>
      <c r="I283" s="35">
        <v>78</v>
      </c>
      <c r="J283" s="33">
        <v>14</v>
      </c>
      <c r="K283" s="34">
        <v>8</v>
      </c>
      <c r="L283" s="34">
        <v>6</v>
      </c>
    </row>
    <row r="284" spans="1:12" s="97" customFormat="1" ht="18" customHeight="1">
      <c r="A284" s="40">
        <v>9</v>
      </c>
      <c r="B284" s="44">
        <v>6</v>
      </c>
      <c r="C284" s="42">
        <v>4</v>
      </c>
      <c r="D284" s="42">
        <v>2</v>
      </c>
      <c r="E284" s="43">
        <v>44</v>
      </c>
      <c r="F284" s="44">
        <v>6</v>
      </c>
      <c r="G284" s="42">
        <v>4</v>
      </c>
      <c r="H284" s="42">
        <v>2</v>
      </c>
      <c r="I284" s="43">
        <v>79</v>
      </c>
      <c r="J284" s="44">
        <v>12</v>
      </c>
      <c r="K284" s="42">
        <v>5</v>
      </c>
      <c r="L284" s="42">
        <v>7</v>
      </c>
    </row>
    <row r="285" spans="1:12" s="31" customFormat="1" ht="25.5" customHeight="1">
      <c r="A285" s="23" t="s">
        <v>23</v>
      </c>
      <c r="B285" s="24">
        <v>36</v>
      </c>
      <c r="C285" s="24">
        <v>23</v>
      </c>
      <c r="D285" s="24">
        <v>13</v>
      </c>
      <c r="E285" s="25" t="s">
        <v>24</v>
      </c>
      <c r="F285" s="24">
        <v>85</v>
      </c>
      <c r="G285" s="24">
        <v>48</v>
      </c>
      <c r="H285" s="24">
        <v>37</v>
      </c>
      <c r="I285" s="25" t="s">
        <v>25</v>
      </c>
      <c r="J285" s="24">
        <v>45</v>
      </c>
      <c r="K285" s="24">
        <v>20</v>
      </c>
      <c r="L285" s="24">
        <v>25</v>
      </c>
    </row>
    <row r="286" spans="1:12" s="97" customFormat="1" ht="15.75" customHeight="1">
      <c r="A286" s="32">
        <v>10</v>
      </c>
      <c r="B286" s="33">
        <v>10</v>
      </c>
      <c r="C286" s="34">
        <v>5</v>
      </c>
      <c r="D286" s="34">
        <v>5</v>
      </c>
      <c r="E286" s="35">
        <v>45</v>
      </c>
      <c r="F286" s="33">
        <v>17</v>
      </c>
      <c r="G286" s="34">
        <v>10</v>
      </c>
      <c r="H286" s="34">
        <v>7</v>
      </c>
      <c r="I286" s="35">
        <v>80</v>
      </c>
      <c r="J286" s="33">
        <v>10</v>
      </c>
      <c r="K286" s="34">
        <v>4</v>
      </c>
      <c r="L286" s="34">
        <v>6</v>
      </c>
    </row>
    <row r="287" spans="1:12" s="97" customFormat="1" ht="15.75" customHeight="1">
      <c r="A287" s="32">
        <v>11</v>
      </c>
      <c r="B287" s="33">
        <v>9</v>
      </c>
      <c r="C287" s="34">
        <v>7</v>
      </c>
      <c r="D287" s="34">
        <v>2</v>
      </c>
      <c r="E287" s="35">
        <v>46</v>
      </c>
      <c r="F287" s="33">
        <v>17</v>
      </c>
      <c r="G287" s="34">
        <v>8</v>
      </c>
      <c r="H287" s="34">
        <v>9</v>
      </c>
      <c r="I287" s="35">
        <v>81</v>
      </c>
      <c r="J287" s="33">
        <v>6</v>
      </c>
      <c r="K287" s="34">
        <v>4</v>
      </c>
      <c r="L287" s="34">
        <v>2</v>
      </c>
    </row>
    <row r="288" spans="1:12" s="97" customFormat="1" ht="15.75" customHeight="1">
      <c r="A288" s="32">
        <v>12</v>
      </c>
      <c r="B288" s="33">
        <v>5</v>
      </c>
      <c r="C288" s="34">
        <v>3</v>
      </c>
      <c r="D288" s="34">
        <v>2</v>
      </c>
      <c r="E288" s="35">
        <v>47</v>
      </c>
      <c r="F288" s="33">
        <v>14</v>
      </c>
      <c r="G288" s="34">
        <v>11</v>
      </c>
      <c r="H288" s="34">
        <v>3</v>
      </c>
      <c r="I288" s="35">
        <v>82</v>
      </c>
      <c r="J288" s="33">
        <v>8</v>
      </c>
      <c r="K288" s="34">
        <v>5</v>
      </c>
      <c r="L288" s="34">
        <v>3</v>
      </c>
    </row>
    <row r="289" spans="1:12" s="97" customFormat="1" ht="15.75" customHeight="1">
      <c r="A289" s="32">
        <v>13</v>
      </c>
      <c r="B289" s="33">
        <v>3</v>
      </c>
      <c r="C289" s="34">
        <v>3</v>
      </c>
      <c r="D289" s="34">
        <v>0</v>
      </c>
      <c r="E289" s="35">
        <v>48</v>
      </c>
      <c r="F289" s="33">
        <v>24</v>
      </c>
      <c r="G289" s="34">
        <v>12</v>
      </c>
      <c r="H289" s="34">
        <v>12</v>
      </c>
      <c r="I289" s="35">
        <v>83</v>
      </c>
      <c r="J289" s="33">
        <v>10</v>
      </c>
      <c r="K289" s="34">
        <v>3</v>
      </c>
      <c r="L289" s="34">
        <v>7</v>
      </c>
    </row>
    <row r="290" spans="1:12" s="97" customFormat="1" ht="18" customHeight="1">
      <c r="A290" s="40">
        <v>14</v>
      </c>
      <c r="B290" s="44">
        <v>9</v>
      </c>
      <c r="C290" s="42">
        <v>5</v>
      </c>
      <c r="D290" s="42">
        <v>4</v>
      </c>
      <c r="E290" s="43">
        <v>49</v>
      </c>
      <c r="F290" s="44">
        <v>13</v>
      </c>
      <c r="G290" s="42">
        <v>7</v>
      </c>
      <c r="H290" s="42">
        <v>6</v>
      </c>
      <c r="I290" s="43">
        <v>84</v>
      </c>
      <c r="J290" s="44">
        <v>11</v>
      </c>
      <c r="K290" s="42">
        <v>4</v>
      </c>
      <c r="L290" s="42">
        <v>7</v>
      </c>
    </row>
    <row r="291" spans="1:12" s="31" customFormat="1" ht="25.5" customHeight="1">
      <c r="A291" s="23" t="s">
        <v>26</v>
      </c>
      <c r="B291" s="24">
        <v>46</v>
      </c>
      <c r="C291" s="24">
        <v>22</v>
      </c>
      <c r="D291" s="24">
        <v>24</v>
      </c>
      <c r="E291" s="25" t="s">
        <v>27</v>
      </c>
      <c r="F291" s="24">
        <v>89</v>
      </c>
      <c r="G291" s="24">
        <v>49</v>
      </c>
      <c r="H291" s="24">
        <v>40</v>
      </c>
      <c r="I291" s="25" t="s">
        <v>28</v>
      </c>
      <c r="J291" s="24">
        <v>17</v>
      </c>
      <c r="K291" s="24">
        <v>5</v>
      </c>
      <c r="L291" s="24">
        <v>12</v>
      </c>
    </row>
    <row r="292" spans="1:12" s="97" customFormat="1" ht="15.75" customHeight="1">
      <c r="A292" s="32">
        <v>15</v>
      </c>
      <c r="B292" s="33">
        <v>6</v>
      </c>
      <c r="C292" s="34">
        <v>1</v>
      </c>
      <c r="D292" s="34">
        <v>5</v>
      </c>
      <c r="E292" s="35">
        <v>50</v>
      </c>
      <c r="F292" s="33">
        <v>21</v>
      </c>
      <c r="G292" s="34">
        <v>11</v>
      </c>
      <c r="H292" s="34">
        <v>10</v>
      </c>
      <c r="I292" s="35">
        <v>85</v>
      </c>
      <c r="J292" s="33">
        <v>7</v>
      </c>
      <c r="K292" s="34">
        <v>3</v>
      </c>
      <c r="L292" s="34">
        <v>4</v>
      </c>
    </row>
    <row r="293" spans="1:12" s="97" customFormat="1" ht="15.75" customHeight="1">
      <c r="A293" s="32">
        <v>16</v>
      </c>
      <c r="B293" s="33">
        <v>12</v>
      </c>
      <c r="C293" s="34">
        <v>4</v>
      </c>
      <c r="D293" s="34">
        <v>8</v>
      </c>
      <c r="E293" s="35">
        <v>51</v>
      </c>
      <c r="F293" s="33">
        <v>9</v>
      </c>
      <c r="G293" s="34">
        <v>4</v>
      </c>
      <c r="H293" s="34">
        <v>5</v>
      </c>
      <c r="I293" s="35">
        <v>86</v>
      </c>
      <c r="J293" s="33">
        <v>2</v>
      </c>
      <c r="K293" s="34">
        <v>0</v>
      </c>
      <c r="L293" s="34">
        <v>2</v>
      </c>
    </row>
    <row r="294" spans="1:12" s="97" customFormat="1" ht="15.75" customHeight="1">
      <c r="A294" s="32">
        <v>17</v>
      </c>
      <c r="B294" s="33">
        <v>12</v>
      </c>
      <c r="C294" s="34">
        <v>8</v>
      </c>
      <c r="D294" s="34">
        <v>4</v>
      </c>
      <c r="E294" s="35">
        <v>52</v>
      </c>
      <c r="F294" s="33">
        <v>24</v>
      </c>
      <c r="G294" s="34">
        <v>12</v>
      </c>
      <c r="H294" s="34">
        <v>12</v>
      </c>
      <c r="I294" s="35">
        <v>87</v>
      </c>
      <c r="J294" s="33">
        <v>2</v>
      </c>
      <c r="K294" s="34">
        <v>0</v>
      </c>
      <c r="L294" s="34">
        <v>2</v>
      </c>
    </row>
    <row r="295" spans="1:12" s="97" customFormat="1" ht="15.75" customHeight="1">
      <c r="A295" s="32">
        <v>18</v>
      </c>
      <c r="B295" s="33">
        <v>6</v>
      </c>
      <c r="C295" s="34">
        <v>3</v>
      </c>
      <c r="D295" s="34">
        <v>3</v>
      </c>
      <c r="E295" s="35">
        <v>53</v>
      </c>
      <c r="F295" s="33">
        <v>22</v>
      </c>
      <c r="G295" s="34">
        <v>15</v>
      </c>
      <c r="H295" s="34">
        <v>7</v>
      </c>
      <c r="I295" s="35">
        <v>88</v>
      </c>
      <c r="J295" s="33">
        <v>4</v>
      </c>
      <c r="K295" s="34">
        <v>1</v>
      </c>
      <c r="L295" s="34">
        <v>3</v>
      </c>
    </row>
    <row r="296" spans="1:12" s="97" customFormat="1" ht="18" customHeight="1">
      <c r="A296" s="40">
        <v>19</v>
      </c>
      <c r="B296" s="44">
        <v>10</v>
      </c>
      <c r="C296" s="42">
        <v>6</v>
      </c>
      <c r="D296" s="42">
        <v>4</v>
      </c>
      <c r="E296" s="43">
        <v>54</v>
      </c>
      <c r="F296" s="44">
        <v>13</v>
      </c>
      <c r="G296" s="42">
        <v>7</v>
      </c>
      <c r="H296" s="42">
        <v>6</v>
      </c>
      <c r="I296" s="43">
        <v>89</v>
      </c>
      <c r="J296" s="44">
        <v>2</v>
      </c>
      <c r="K296" s="42">
        <v>1</v>
      </c>
      <c r="L296" s="42">
        <v>1</v>
      </c>
    </row>
    <row r="297" spans="1:12" s="31" customFormat="1" ht="25.5" customHeight="1">
      <c r="A297" s="23" t="s">
        <v>29</v>
      </c>
      <c r="B297" s="24">
        <v>39</v>
      </c>
      <c r="C297" s="24">
        <v>22</v>
      </c>
      <c r="D297" s="24">
        <v>17</v>
      </c>
      <c r="E297" s="25" t="s">
        <v>30</v>
      </c>
      <c r="F297" s="24">
        <v>49</v>
      </c>
      <c r="G297" s="24">
        <v>29</v>
      </c>
      <c r="H297" s="24">
        <v>20</v>
      </c>
      <c r="I297" s="25" t="s">
        <v>31</v>
      </c>
      <c r="J297" s="24">
        <v>16</v>
      </c>
      <c r="K297" s="24">
        <v>2</v>
      </c>
      <c r="L297" s="24">
        <v>14</v>
      </c>
    </row>
    <row r="298" spans="1:12" s="97" customFormat="1" ht="15.75" customHeight="1">
      <c r="A298" s="32">
        <v>20</v>
      </c>
      <c r="B298" s="33">
        <v>6</v>
      </c>
      <c r="C298" s="34">
        <v>4</v>
      </c>
      <c r="D298" s="34">
        <v>2</v>
      </c>
      <c r="E298" s="35">
        <v>55</v>
      </c>
      <c r="F298" s="33">
        <v>10</v>
      </c>
      <c r="G298" s="34">
        <v>5</v>
      </c>
      <c r="H298" s="34">
        <v>5</v>
      </c>
      <c r="I298" s="35">
        <v>90</v>
      </c>
      <c r="J298" s="33">
        <v>4</v>
      </c>
      <c r="K298" s="34">
        <v>1</v>
      </c>
      <c r="L298" s="34">
        <v>3</v>
      </c>
    </row>
    <row r="299" spans="1:12" s="97" customFormat="1" ht="15.75" customHeight="1">
      <c r="A299" s="32">
        <v>21</v>
      </c>
      <c r="B299" s="33">
        <v>9</v>
      </c>
      <c r="C299" s="34">
        <v>6</v>
      </c>
      <c r="D299" s="34">
        <v>3</v>
      </c>
      <c r="E299" s="35">
        <v>56</v>
      </c>
      <c r="F299" s="33">
        <v>11</v>
      </c>
      <c r="G299" s="34">
        <v>6</v>
      </c>
      <c r="H299" s="34">
        <v>5</v>
      </c>
      <c r="I299" s="35">
        <v>91</v>
      </c>
      <c r="J299" s="33">
        <v>3</v>
      </c>
      <c r="K299" s="34">
        <v>0</v>
      </c>
      <c r="L299" s="34">
        <v>3</v>
      </c>
    </row>
    <row r="300" spans="1:12" s="97" customFormat="1" ht="15.75" customHeight="1">
      <c r="A300" s="32">
        <v>22</v>
      </c>
      <c r="B300" s="33">
        <v>5</v>
      </c>
      <c r="C300" s="34">
        <v>3</v>
      </c>
      <c r="D300" s="34">
        <v>2</v>
      </c>
      <c r="E300" s="35">
        <v>57</v>
      </c>
      <c r="F300" s="33">
        <v>8</v>
      </c>
      <c r="G300" s="34">
        <v>5</v>
      </c>
      <c r="H300" s="34">
        <v>3</v>
      </c>
      <c r="I300" s="35">
        <v>92</v>
      </c>
      <c r="J300" s="33">
        <v>5</v>
      </c>
      <c r="K300" s="34">
        <v>0</v>
      </c>
      <c r="L300" s="34">
        <v>5</v>
      </c>
    </row>
    <row r="301" spans="1:12" s="97" customFormat="1" ht="15.75" customHeight="1">
      <c r="A301" s="32">
        <v>23</v>
      </c>
      <c r="B301" s="33">
        <v>13</v>
      </c>
      <c r="C301" s="34">
        <v>6</v>
      </c>
      <c r="D301" s="34">
        <v>7</v>
      </c>
      <c r="E301" s="35">
        <v>58</v>
      </c>
      <c r="F301" s="33">
        <v>11</v>
      </c>
      <c r="G301" s="34">
        <v>7</v>
      </c>
      <c r="H301" s="34">
        <v>4</v>
      </c>
      <c r="I301" s="35">
        <v>93</v>
      </c>
      <c r="J301" s="33">
        <v>1</v>
      </c>
      <c r="K301" s="34">
        <v>1</v>
      </c>
      <c r="L301" s="34">
        <v>0</v>
      </c>
    </row>
    <row r="302" spans="1:12" s="97" customFormat="1" ht="18" customHeight="1">
      <c r="A302" s="40">
        <v>24</v>
      </c>
      <c r="B302" s="44">
        <v>6</v>
      </c>
      <c r="C302" s="42">
        <v>3</v>
      </c>
      <c r="D302" s="42">
        <v>3</v>
      </c>
      <c r="E302" s="43">
        <v>59</v>
      </c>
      <c r="F302" s="44">
        <v>9</v>
      </c>
      <c r="G302" s="42">
        <v>6</v>
      </c>
      <c r="H302" s="42">
        <v>3</v>
      </c>
      <c r="I302" s="43">
        <v>94</v>
      </c>
      <c r="J302" s="44">
        <v>3</v>
      </c>
      <c r="K302" s="42">
        <v>0</v>
      </c>
      <c r="L302" s="42">
        <v>3</v>
      </c>
    </row>
    <row r="303" spans="1:12" s="31" customFormat="1" ht="25.5" customHeight="1">
      <c r="A303" s="23" t="s">
        <v>32</v>
      </c>
      <c r="B303" s="24">
        <v>42</v>
      </c>
      <c r="C303" s="24">
        <v>27</v>
      </c>
      <c r="D303" s="24">
        <v>15</v>
      </c>
      <c r="E303" s="25" t="s">
        <v>33</v>
      </c>
      <c r="F303" s="24">
        <v>50</v>
      </c>
      <c r="G303" s="24">
        <v>24</v>
      </c>
      <c r="H303" s="24">
        <v>26</v>
      </c>
      <c r="I303" s="64" t="s">
        <v>34</v>
      </c>
      <c r="J303" s="24">
        <v>10</v>
      </c>
      <c r="K303" s="24">
        <v>1</v>
      </c>
      <c r="L303" s="24">
        <v>9</v>
      </c>
    </row>
    <row r="304" spans="1:12" s="97" customFormat="1" ht="15.75" customHeight="1">
      <c r="A304" s="32">
        <v>25</v>
      </c>
      <c r="B304" s="33">
        <v>7</v>
      </c>
      <c r="C304" s="34">
        <v>4</v>
      </c>
      <c r="D304" s="34">
        <v>3</v>
      </c>
      <c r="E304" s="35">
        <v>60</v>
      </c>
      <c r="F304" s="33">
        <v>10</v>
      </c>
      <c r="G304" s="34">
        <v>3</v>
      </c>
      <c r="H304" s="34">
        <v>7</v>
      </c>
      <c r="I304" s="35">
        <v>95</v>
      </c>
      <c r="J304" s="33">
        <v>0</v>
      </c>
      <c r="K304" s="34">
        <v>0</v>
      </c>
      <c r="L304" s="34">
        <v>0</v>
      </c>
    </row>
    <row r="305" spans="1:13" s="97" customFormat="1" ht="15.75" customHeight="1">
      <c r="A305" s="32">
        <v>26</v>
      </c>
      <c r="B305" s="33">
        <v>8</v>
      </c>
      <c r="C305" s="34">
        <v>5</v>
      </c>
      <c r="D305" s="34">
        <v>3</v>
      </c>
      <c r="E305" s="35">
        <v>61</v>
      </c>
      <c r="F305" s="33">
        <v>12</v>
      </c>
      <c r="G305" s="34">
        <v>3</v>
      </c>
      <c r="H305" s="34">
        <v>9</v>
      </c>
      <c r="I305" s="35">
        <v>96</v>
      </c>
      <c r="J305" s="33">
        <v>2</v>
      </c>
      <c r="K305" s="34">
        <v>0</v>
      </c>
      <c r="L305" s="34">
        <v>2</v>
      </c>
    </row>
    <row r="306" spans="1:13" s="97" customFormat="1" ht="15.75" customHeight="1">
      <c r="A306" s="32">
        <v>27</v>
      </c>
      <c r="B306" s="33">
        <v>5</v>
      </c>
      <c r="C306" s="34">
        <v>5</v>
      </c>
      <c r="D306" s="34">
        <v>0</v>
      </c>
      <c r="E306" s="35">
        <v>62</v>
      </c>
      <c r="F306" s="33">
        <v>3</v>
      </c>
      <c r="G306" s="34">
        <v>3</v>
      </c>
      <c r="H306" s="34">
        <v>0</v>
      </c>
      <c r="I306" s="35">
        <v>97</v>
      </c>
      <c r="J306" s="33">
        <v>2</v>
      </c>
      <c r="K306" s="34">
        <v>0</v>
      </c>
      <c r="L306" s="34">
        <v>2</v>
      </c>
    </row>
    <row r="307" spans="1:13" s="97" customFormat="1" ht="15.75" customHeight="1">
      <c r="A307" s="32">
        <v>28</v>
      </c>
      <c r="B307" s="33">
        <v>9</v>
      </c>
      <c r="C307" s="34">
        <v>6</v>
      </c>
      <c r="D307" s="34">
        <v>3</v>
      </c>
      <c r="E307" s="35">
        <v>63</v>
      </c>
      <c r="F307" s="33">
        <v>11</v>
      </c>
      <c r="G307" s="34">
        <v>7</v>
      </c>
      <c r="H307" s="34">
        <v>4</v>
      </c>
      <c r="I307" s="35">
        <v>98</v>
      </c>
      <c r="J307" s="33">
        <v>1</v>
      </c>
      <c r="K307" s="34">
        <v>1</v>
      </c>
      <c r="L307" s="34">
        <v>0</v>
      </c>
    </row>
    <row r="308" spans="1:13" s="97" customFormat="1" ht="18" customHeight="1">
      <c r="A308" s="40">
        <v>29</v>
      </c>
      <c r="B308" s="44">
        <v>13</v>
      </c>
      <c r="C308" s="42">
        <v>7</v>
      </c>
      <c r="D308" s="42">
        <v>6</v>
      </c>
      <c r="E308" s="43">
        <v>64</v>
      </c>
      <c r="F308" s="44">
        <v>14</v>
      </c>
      <c r="G308" s="42">
        <v>8</v>
      </c>
      <c r="H308" s="42">
        <v>6</v>
      </c>
      <c r="I308" s="35">
        <v>99</v>
      </c>
      <c r="J308" s="33">
        <v>3</v>
      </c>
      <c r="K308" s="34">
        <v>0</v>
      </c>
      <c r="L308" s="34">
        <v>3</v>
      </c>
    </row>
    <row r="309" spans="1:13" s="31" customFormat="1" ht="25.5" customHeight="1">
      <c r="A309" s="23" t="s">
        <v>35</v>
      </c>
      <c r="B309" s="24">
        <v>60</v>
      </c>
      <c r="C309" s="24">
        <v>28</v>
      </c>
      <c r="D309" s="24">
        <v>32</v>
      </c>
      <c r="E309" s="25" t="s">
        <v>36</v>
      </c>
      <c r="F309" s="24">
        <v>100</v>
      </c>
      <c r="G309" s="24">
        <v>41</v>
      </c>
      <c r="H309" s="24">
        <v>59</v>
      </c>
      <c r="I309" s="68">
        <v>100</v>
      </c>
      <c r="J309" s="69">
        <v>0</v>
      </c>
      <c r="K309" s="70">
        <v>0</v>
      </c>
      <c r="L309" s="70">
        <v>0</v>
      </c>
    </row>
    <row r="310" spans="1:13" s="97" customFormat="1" ht="15.75" customHeight="1">
      <c r="A310" s="32">
        <v>30</v>
      </c>
      <c r="B310" s="33">
        <v>14</v>
      </c>
      <c r="C310" s="34">
        <v>7</v>
      </c>
      <c r="D310" s="34">
        <v>7</v>
      </c>
      <c r="E310" s="35">
        <v>65</v>
      </c>
      <c r="F310" s="33">
        <v>17</v>
      </c>
      <c r="G310" s="34">
        <v>10</v>
      </c>
      <c r="H310" s="34">
        <v>7</v>
      </c>
      <c r="I310" s="35">
        <v>101</v>
      </c>
      <c r="J310" s="33">
        <v>1</v>
      </c>
      <c r="K310" s="34">
        <v>0</v>
      </c>
      <c r="L310" s="34">
        <v>1</v>
      </c>
    </row>
    <row r="311" spans="1:13" s="97" customFormat="1" ht="15.75" customHeight="1">
      <c r="A311" s="32">
        <v>31</v>
      </c>
      <c r="B311" s="33">
        <v>14</v>
      </c>
      <c r="C311" s="34">
        <v>7</v>
      </c>
      <c r="D311" s="34">
        <v>7</v>
      </c>
      <c r="E311" s="35">
        <v>66</v>
      </c>
      <c r="F311" s="33">
        <v>13</v>
      </c>
      <c r="G311" s="34">
        <v>8</v>
      </c>
      <c r="H311" s="34">
        <v>5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9</v>
      </c>
      <c r="C312" s="34">
        <v>7</v>
      </c>
      <c r="D312" s="34">
        <v>2</v>
      </c>
      <c r="E312" s="35">
        <v>67</v>
      </c>
      <c r="F312" s="33">
        <v>25</v>
      </c>
      <c r="G312" s="34">
        <v>9</v>
      </c>
      <c r="H312" s="34">
        <v>16</v>
      </c>
      <c r="I312" s="35">
        <v>103</v>
      </c>
      <c r="J312" s="33">
        <v>1</v>
      </c>
      <c r="K312" s="34">
        <v>0</v>
      </c>
      <c r="L312" s="34">
        <v>1</v>
      </c>
    </row>
    <row r="313" spans="1:13" s="97" customFormat="1" ht="15.75" customHeight="1">
      <c r="A313" s="32">
        <v>33</v>
      </c>
      <c r="B313" s="33">
        <v>11</v>
      </c>
      <c r="C313" s="34">
        <v>2</v>
      </c>
      <c r="D313" s="34">
        <v>9</v>
      </c>
      <c r="E313" s="35">
        <v>68</v>
      </c>
      <c r="F313" s="33">
        <v>23</v>
      </c>
      <c r="G313" s="34">
        <v>7</v>
      </c>
      <c r="H313" s="34">
        <v>16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12</v>
      </c>
      <c r="C314" s="34">
        <v>5</v>
      </c>
      <c r="D314" s="34">
        <v>7</v>
      </c>
      <c r="E314" s="35">
        <v>69</v>
      </c>
      <c r="F314" s="33">
        <v>22</v>
      </c>
      <c r="G314" s="34">
        <v>7</v>
      </c>
      <c r="H314" s="34">
        <v>15</v>
      </c>
      <c r="I314" s="75" t="s">
        <v>8</v>
      </c>
      <c r="J314" s="69">
        <v>1018</v>
      </c>
      <c r="K314" s="69">
        <v>506</v>
      </c>
      <c r="L314" s="69">
        <v>512</v>
      </c>
    </row>
    <row r="315" spans="1:13" s="106" customFormat="1" ht="24" customHeight="1" thickTop="1" thickBot="1">
      <c r="A315" s="81" t="s">
        <v>38</v>
      </c>
      <c r="B315" s="82">
        <v>100</v>
      </c>
      <c r="C315" s="83">
        <v>57</v>
      </c>
      <c r="D315" s="83">
        <v>43</v>
      </c>
      <c r="E315" s="84" t="s">
        <v>39</v>
      </c>
      <c r="F315" s="83">
        <v>605</v>
      </c>
      <c r="G315" s="83">
        <v>324</v>
      </c>
      <c r="H315" s="83">
        <v>281</v>
      </c>
      <c r="I315" s="85" t="s">
        <v>40</v>
      </c>
      <c r="J315" s="83">
        <v>313</v>
      </c>
      <c r="K315" s="83">
        <v>125</v>
      </c>
      <c r="L315" s="83">
        <v>188</v>
      </c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212</v>
      </c>
      <c r="L316" s="9"/>
      <c r="M316" s="97" t="s">
        <v>366</v>
      </c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17</v>
      </c>
      <c r="C318" s="24">
        <v>10</v>
      </c>
      <c r="D318" s="24">
        <v>7</v>
      </c>
      <c r="E318" s="25" t="s">
        <v>10</v>
      </c>
      <c r="F318" s="24">
        <v>44</v>
      </c>
      <c r="G318" s="24">
        <v>25</v>
      </c>
      <c r="H318" s="24">
        <v>19</v>
      </c>
      <c r="I318" s="25" t="s">
        <v>11</v>
      </c>
      <c r="J318" s="24">
        <v>42</v>
      </c>
      <c r="K318" s="24">
        <v>18</v>
      </c>
      <c r="L318" s="24">
        <v>24</v>
      </c>
    </row>
    <row r="319" spans="1:13" s="97" customFormat="1" ht="15.75" customHeight="1">
      <c r="A319" s="32">
        <v>0</v>
      </c>
      <c r="B319" s="33">
        <v>2</v>
      </c>
      <c r="C319" s="34">
        <v>1</v>
      </c>
      <c r="D319" s="34">
        <v>1</v>
      </c>
      <c r="E319" s="35">
        <v>35</v>
      </c>
      <c r="F319" s="33">
        <v>9</v>
      </c>
      <c r="G319" s="34">
        <v>7</v>
      </c>
      <c r="H319" s="34">
        <v>2</v>
      </c>
      <c r="I319" s="35">
        <v>70</v>
      </c>
      <c r="J319" s="33">
        <v>13</v>
      </c>
      <c r="K319" s="34">
        <v>4</v>
      </c>
      <c r="L319" s="34">
        <v>9</v>
      </c>
    </row>
    <row r="320" spans="1:13" s="97" customFormat="1" ht="15.75" customHeight="1">
      <c r="A320" s="32">
        <v>1</v>
      </c>
      <c r="B320" s="33">
        <v>6</v>
      </c>
      <c r="C320" s="34">
        <v>2</v>
      </c>
      <c r="D320" s="34">
        <v>4</v>
      </c>
      <c r="E320" s="35">
        <v>36</v>
      </c>
      <c r="F320" s="33">
        <v>7</v>
      </c>
      <c r="G320" s="34">
        <v>3</v>
      </c>
      <c r="H320" s="34">
        <v>4</v>
      </c>
      <c r="I320" s="35">
        <v>71</v>
      </c>
      <c r="J320" s="33">
        <v>3</v>
      </c>
      <c r="K320" s="34">
        <v>2</v>
      </c>
      <c r="L320" s="34">
        <v>1</v>
      </c>
    </row>
    <row r="321" spans="1:12" s="97" customFormat="1" ht="15.75" customHeight="1">
      <c r="A321" s="32">
        <v>2</v>
      </c>
      <c r="B321" s="33">
        <v>3</v>
      </c>
      <c r="C321" s="34">
        <v>2</v>
      </c>
      <c r="D321" s="34">
        <v>1</v>
      </c>
      <c r="E321" s="35">
        <v>37</v>
      </c>
      <c r="F321" s="33">
        <v>10</v>
      </c>
      <c r="G321" s="34">
        <v>8</v>
      </c>
      <c r="H321" s="34">
        <v>2</v>
      </c>
      <c r="I321" s="35">
        <v>72</v>
      </c>
      <c r="J321" s="33">
        <v>9</v>
      </c>
      <c r="K321" s="34">
        <v>7</v>
      </c>
      <c r="L321" s="34">
        <v>2</v>
      </c>
    </row>
    <row r="322" spans="1:12" s="97" customFormat="1" ht="15.75" customHeight="1">
      <c r="A322" s="32">
        <v>3</v>
      </c>
      <c r="B322" s="33">
        <v>2</v>
      </c>
      <c r="C322" s="34">
        <v>2</v>
      </c>
      <c r="D322" s="34">
        <v>0</v>
      </c>
      <c r="E322" s="35">
        <v>38</v>
      </c>
      <c r="F322" s="33">
        <v>7</v>
      </c>
      <c r="G322" s="34">
        <v>4</v>
      </c>
      <c r="H322" s="34">
        <v>3</v>
      </c>
      <c r="I322" s="35">
        <v>73</v>
      </c>
      <c r="J322" s="33">
        <v>4</v>
      </c>
      <c r="K322" s="34">
        <v>0</v>
      </c>
      <c r="L322" s="34">
        <v>4</v>
      </c>
    </row>
    <row r="323" spans="1:12" s="97" customFormat="1" ht="18" customHeight="1">
      <c r="A323" s="40">
        <v>4</v>
      </c>
      <c r="B323" s="41">
        <v>4</v>
      </c>
      <c r="C323" s="42">
        <v>3</v>
      </c>
      <c r="D323" s="42">
        <v>1</v>
      </c>
      <c r="E323" s="43">
        <v>39</v>
      </c>
      <c r="F323" s="44">
        <v>11</v>
      </c>
      <c r="G323" s="42">
        <v>3</v>
      </c>
      <c r="H323" s="42">
        <v>8</v>
      </c>
      <c r="I323" s="43">
        <v>74</v>
      </c>
      <c r="J323" s="44">
        <v>13</v>
      </c>
      <c r="K323" s="42">
        <v>5</v>
      </c>
      <c r="L323" s="42">
        <v>8</v>
      </c>
    </row>
    <row r="324" spans="1:12" s="31" customFormat="1" ht="25.5" customHeight="1">
      <c r="A324" s="23" t="s">
        <v>13</v>
      </c>
      <c r="B324" s="24">
        <v>33</v>
      </c>
      <c r="C324" s="24">
        <v>18</v>
      </c>
      <c r="D324" s="24">
        <v>15</v>
      </c>
      <c r="E324" s="25" t="s">
        <v>14</v>
      </c>
      <c r="F324" s="24">
        <v>54</v>
      </c>
      <c r="G324" s="24">
        <v>27</v>
      </c>
      <c r="H324" s="24">
        <v>27</v>
      </c>
      <c r="I324" s="25" t="s">
        <v>15</v>
      </c>
      <c r="J324" s="24">
        <v>43</v>
      </c>
      <c r="K324" s="24">
        <v>22</v>
      </c>
      <c r="L324" s="24">
        <v>21</v>
      </c>
    </row>
    <row r="325" spans="1:12" s="97" customFormat="1" ht="15.75" customHeight="1">
      <c r="A325" s="32">
        <v>5</v>
      </c>
      <c r="B325" s="33">
        <v>4</v>
      </c>
      <c r="C325" s="34">
        <v>4</v>
      </c>
      <c r="D325" s="34">
        <v>0</v>
      </c>
      <c r="E325" s="35">
        <v>40</v>
      </c>
      <c r="F325" s="33">
        <v>8</v>
      </c>
      <c r="G325" s="34">
        <v>2</v>
      </c>
      <c r="H325" s="34">
        <v>6</v>
      </c>
      <c r="I325" s="35">
        <v>75</v>
      </c>
      <c r="J325" s="33">
        <v>11</v>
      </c>
      <c r="K325" s="34">
        <v>5</v>
      </c>
      <c r="L325" s="34">
        <v>6</v>
      </c>
    </row>
    <row r="326" spans="1:12" s="97" customFormat="1" ht="15.75" customHeight="1">
      <c r="A326" s="32">
        <v>6</v>
      </c>
      <c r="B326" s="33">
        <v>8</v>
      </c>
      <c r="C326" s="34">
        <v>4</v>
      </c>
      <c r="D326" s="34">
        <v>4</v>
      </c>
      <c r="E326" s="35">
        <v>41</v>
      </c>
      <c r="F326" s="33">
        <v>10</v>
      </c>
      <c r="G326" s="34">
        <v>8</v>
      </c>
      <c r="H326" s="34">
        <v>2</v>
      </c>
      <c r="I326" s="35">
        <v>76</v>
      </c>
      <c r="J326" s="33">
        <v>10</v>
      </c>
      <c r="K326" s="34">
        <v>5</v>
      </c>
      <c r="L326" s="34">
        <v>5</v>
      </c>
    </row>
    <row r="327" spans="1:12" s="97" customFormat="1" ht="15.75" customHeight="1">
      <c r="A327" s="32">
        <v>7</v>
      </c>
      <c r="B327" s="33">
        <v>3</v>
      </c>
      <c r="C327" s="34">
        <v>1</v>
      </c>
      <c r="D327" s="34">
        <v>2</v>
      </c>
      <c r="E327" s="35">
        <v>42</v>
      </c>
      <c r="F327" s="33">
        <v>12</v>
      </c>
      <c r="G327" s="34">
        <v>5</v>
      </c>
      <c r="H327" s="34">
        <v>7</v>
      </c>
      <c r="I327" s="35">
        <v>77</v>
      </c>
      <c r="J327" s="33">
        <v>7</v>
      </c>
      <c r="K327" s="34">
        <v>3</v>
      </c>
      <c r="L327" s="34">
        <v>4</v>
      </c>
    </row>
    <row r="328" spans="1:12" s="97" customFormat="1" ht="15.75" customHeight="1">
      <c r="A328" s="32">
        <v>8</v>
      </c>
      <c r="B328" s="33">
        <v>8</v>
      </c>
      <c r="C328" s="34">
        <v>5</v>
      </c>
      <c r="D328" s="34">
        <v>3</v>
      </c>
      <c r="E328" s="35">
        <v>43</v>
      </c>
      <c r="F328" s="33">
        <v>13</v>
      </c>
      <c r="G328" s="34">
        <v>6</v>
      </c>
      <c r="H328" s="34">
        <v>7</v>
      </c>
      <c r="I328" s="35">
        <v>78</v>
      </c>
      <c r="J328" s="33">
        <v>7</v>
      </c>
      <c r="K328" s="34">
        <v>3</v>
      </c>
      <c r="L328" s="34">
        <v>4</v>
      </c>
    </row>
    <row r="329" spans="1:12" s="97" customFormat="1" ht="18" customHeight="1">
      <c r="A329" s="40">
        <v>9</v>
      </c>
      <c r="B329" s="44">
        <v>10</v>
      </c>
      <c r="C329" s="42">
        <v>4</v>
      </c>
      <c r="D329" s="42">
        <v>6</v>
      </c>
      <c r="E329" s="43">
        <v>44</v>
      </c>
      <c r="F329" s="44">
        <v>11</v>
      </c>
      <c r="G329" s="42">
        <v>6</v>
      </c>
      <c r="H329" s="42">
        <v>5</v>
      </c>
      <c r="I329" s="43">
        <v>79</v>
      </c>
      <c r="J329" s="44">
        <v>8</v>
      </c>
      <c r="K329" s="42">
        <v>6</v>
      </c>
      <c r="L329" s="42">
        <v>2</v>
      </c>
    </row>
    <row r="330" spans="1:12" s="31" customFormat="1" ht="25.5" customHeight="1">
      <c r="A330" s="23" t="s">
        <v>23</v>
      </c>
      <c r="B330" s="24">
        <v>33</v>
      </c>
      <c r="C330" s="24">
        <v>16</v>
      </c>
      <c r="D330" s="24">
        <v>17</v>
      </c>
      <c r="E330" s="25" t="s">
        <v>24</v>
      </c>
      <c r="F330" s="24">
        <v>60</v>
      </c>
      <c r="G330" s="24">
        <v>33</v>
      </c>
      <c r="H330" s="24">
        <v>27</v>
      </c>
      <c r="I330" s="25" t="s">
        <v>25</v>
      </c>
      <c r="J330" s="24">
        <v>39</v>
      </c>
      <c r="K330" s="24">
        <v>15</v>
      </c>
      <c r="L330" s="24">
        <v>24</v>
      </c>
    </row>
    <row r="331" spans="1:12" s="97" customFormat="1" ht="15.75" customHeight="1">
      <c r="A331" s="32">
        <v>10</v>
      </c>
      <c r="B331" s="33">
        <v>8</v>
      </c>
      <c r="C331" s="34">
        <v>4</v>
      </c>
      <c r="D331" s="34">
        <v>4</v>
      </c>
      <c r="E331" s="35">
        <v>45</v>
      </c>
      <c r="F331" s="33">
        <v>19</v>
      </c>
      <c r="G331" s="34">
        <v>13</v>
      </c>
      <c r="H331" s="34">
        <v>6</v>
      </c>
      <c r="I331" s="35">
        <v>80</v>
      </c>
      <c r="J331" s="33">
        <v>8</v>
      </c>
      <c r="K331" s="34">
        <v>3</v>
      </c>
      <c r="L331" s="34">
        <v>5</v>
      </c>
    </row>
    <row r="332" spans="1:12" s="97" customFormat="1" ht="15.75" customHeight="1">
      <c r="A332" s="32">
        <v>11</v>
      </c>
      <c r="B332" s="33">
        <v>2</v>
      </c>
      <c r="C332" s="34">
        <v>1</v>
      </c>
      <c r="D332" s="34">
        <v>1</v>
      </c>
      <c r="E332" s="35">
        <v>46</v>
      </c>
      <c r="F332" s="33">
        <v>15</v>
      </c>
      <c r="G332" s="34">
        <v>5</v>
      </c>
      <c r="H332" s="34">
        <v>10</v>
      </c>
      <c r="I332" s="35">
        <v>81</v>
      </c>
      <c r="J332" s="33">
        <v>10</v>
      </c>
      <c r="K332" s="34">
        <v>3</v>
      </c>
      <c r="L332" s="34">
        <v>7</v>
      </c>
    </row>
    <row r="333" spans="1:12" s="97" customFormat="1" ht="15.75" customHeight="1">
      <c r="A333" s="32">
        <v>12</v>
      </c>
      <c r="B333" s="33">
        <v>12</v>
      </c>
      <c r="C333" s="34">
        <v>7</v>
      </c>
      <c r="D333" s="34">
        <v>5</v>
      </c>
      <c r="E333" s="35">
        <v>47</v>
      </c>
      <c r="F333" s="33">
        <v>9</v>
      </c>
      <c r="G333" s="34">
        <v>3</v>
      </c>
      <c r="H333" s="34">
        <v>6</v>
      </c>
      <c r="I333" s="35">
        <v>82</v>
      </c>
      <c r="J333" s="33">
        <v>8</v>
      </c>
      <c r="K333" s="34">
        <v>3</v>
      </c>
      <c r="L333" s="34">
        <v>5</v>
      </c>
    </row>
    <row r="334" spans="1:12" s="97" customFormat="1" ht="15.75" customHeight="1">
      <c r="A334" s="32">
        <v>13</v>
      </c>
      <c r="B334" s="33">
        <v>6</v>
      </c>
      <c r="C334" s="34">
        <v>2</v>
      </c>
      <c r="D334" s="34">
        <v>4</v>
      </c>
      <c r="E334" s="35">
        <v>48</v>
      </c>
      <c r="F334" s="33">
        <v>11</v>
      </c>
      <c r="G334" s="34">
        <v>8</v>
      </c>
      <c r="H334" s="34">
        <v>3</v>
      </c>
      <c r="I334" s="35">
        <v>83</v>
      </c>
      <c r="J334" s="33">
        <v>7</v>
      </c>
      <c r="K334" s="34">
        <v>2</v>
      </c>
      <c r="L334" s="34">
        <v>5</v>
      </c>
    </row>
    <row r="335" spans="1:12" s="97" customFormat="1" ht="18" customHeight="1">
      <c r="A335" s="40">
        <v>14</v>
      </c>
      <c r="B335" s="44">
        <v>5</v>
      </c>
      <c r="C335" s="42">
        <v>2</v>
      </c>
      <c r="D335" s="42">
        <v>3</v>
      </c>
      <c r="E335" s="43">
        <v>49</v>
      </c>
      <c r="F335" s="44">
        <v>6</v>
      </c>
      <c r="G335" s="42">
        <v>4</v>
      </c>
      <c r="H335" s="42">
        <v>2</v>
      </c>
      <c r="I335" s="43">
        <v>84</v>
      </c>
      <c r="J335" s="44">
        <v>6</v>
      </c>
      <c r="K335" s="42">
        <v>4</v>
      </c>
      <c r="L335" s="42">
        <v>2</v>
      </c>
    </row>
    <row r="336" spans="1:12" s="31" customFormat="1" ht="25.5" customHeight="1">
      <c r="A336" s="23" t="s">
        <v>26</v>
      </c>
      <c r="B336" s="24">
        <v>32</v>
      </c>
      <c r="C336" s="24">
        <v>20</v>
      </c>
      <c r="D336" s="24">
        <v>12</v>
      </c>
      <c r="E336" s="25" t="s">
        <v>27</v>
      </c>
      <c r="F336" s="24">
        <v>38</v>
      </c>
      <c r="G336" s="24">
        <v>20</v>
      </c>
      <c r="H336" s="24">
        <v>18</v>
      </c>
      <c r="I336" s="25" t="s">
        <v>28</v>
      </c>
      <c r="J336" s="24">
        <v>20</v>
      </c>
      <c r="K336" s="24">
        <v>5</v>
      </c>
      <c r="L336" s="24">
        <v>15</v>
      </c>
    </row>
    <row r="337" spans="1:12" s="97" customFormat="1" ht="15.75" customHeight="1">
      <c r="A337" s="32">
        <v>15</v>
      </c>
      <c r="B337" s="33">
        <v>8</v>
      </c>
      <c r="C337" s="34">
        <v>6</v>
      </c>
      <c r="D337" s="34">
        <v>2</v>
      </c>
      <c r="E337" s="35">
        <v>50</v>
      </c>
      <c r="F337" s="33">
        <v>8</v>
      </c>
      <c r="G337" s="34">
        <v>5</v>
      </c>
      <c r="H337" s="34">
        <v>3</v>
      </c>
      <c r="I337" s="35">
        <v>85</v>
      </c>
      <c r="J337" s="33">
        <v>6</v>
      </c>
      <c r="K337" s="34">
        <v>1</v>
      </c>
      <c r="L337" s="34">
        <v>5</v>
      </c>
    </row>
    <row r="338" spans="1:12" s="97" customFormat="1" ht="15.75" customHeight="1">
      <c r="A338" s="32">
        <v>16</v>
      </c>
      <c r="B338" s="33">
        <v>6</v>
      </c>
      <c r="C338" s="34">
        <v>4</v>
      </c>
      <c r="D338" s="34">
        <v>2</v>
      </c>
      <c r="E338" s="35">
        <v>51</v>
      </c>
      <c r="F338" s="33">
        <v>8</v>
      </c>
      <c r="G338" s="34">
        <v>4</v>
      </c>
      <c r="H338" s="34">
        <v>4</v>
      </c>
      <c r="I338" s="35">
        <v>86</v>
      </c>
      <c r="J338" s="33">
        <v>6</v>
      </c>
      <c r="K338" s="34">
        <v>2</v>
      </c>
      <c r="L338" s="34">
        <v>4</v>
      </c>
    </row>
    <row r="339" spans="1:12" s="97" customFormat="1" ht="15.75" customHeight="1">
      <c r="A339" s="32">
        <v>17</v>
      </c>
      <c r="B339" s="33">
        <v>6</v>
      </c>
      <c r="C339" s="34">
        <v>3</v>
      </c>
      <c r="D339" s="34">
        <v>3</v>
      </c>
      <c r="E339" s="35">
        <v>52</v>
      </c>
      <c r="F339" s="33">
        <v>10</v>
      </c>
      <c r="G339" s="34">
        <v>7</v>
      </c>
      <c r="H339" s="34">
        <v>3</v>
      </c>
      <c r="I339" s="35">
        <v>87</v>
      </c>
      <c r="J339" s="33">
        <v>5</v>
      </c>
      <c r="K339" s="34">
        <v>1</v>
      </c>
      <c r="L339" s="34">
        <v>4</v>
      </c>
    </row>
    <row r="340" spans="1:12" s="97" customFormat="1" ht="15.75" customHeight="1">
      <c r="A340" s="32">
        <v>18</v>
      </c>
      <c r="B340" s="33">
        <v>8</v>
      </c>
      <c r="C340" s="34">
        <v>5</v>
      </c>
      <c r="D340" s="34">
        <v>3</v>
      </c>
      <c r="E340" s="35">
        <v>53</v>
      </c>
      <c r="F340" s="33">
        <v>8</v>
      </c>
      <c r="G340" s="34">
        <v>3</v>
      </c>
      <c r="H340" s="34">
        <v>5</v>
      </c>
      <c r="I340" s="35">
        <v>88</v>
      </c>
      <c r="J340" s="33">
        <v>2</v>
      </c>
      <c r="K340" s="34">
        <v>1</v>
      </c>
      <c r="L340" s="34">
        <v>1</v>
      </c>
    </row>
    <row r="341" spans="1:12" s="97" customFormat="1" ht="18" customHeight="1">
      <c r="A341" s="40">
        <v>19</v>
      </c>
      <c r="B341" s="44">
        <v>4</v>
      </c>
      <c r="C341" s="42">
        <v>2</v>
      </c>
      <c r="D341" s="42">
        <v>2</v>
      </c>
      <c r="E341" s="43">
        <v>54</v>
      </c>
      <c r="F341" s="44">
        <v>4</v>
      </c>
      <c r="G341" s="42">
        <v>1</v>
      </c>
      <c r="H341" s="42">
        <v>3</v>
      </c>
      <c r="I341" s="43">
        <v>89</v>
      </c>
      <c r="J341" s="44">
        <v>1</v>
      </c>
      <c r="K341" s="42">
        <v>0</v>
      </c>
      <c r="L341" s="42">
        <v>1</v>
      </c>
    </row>
    <row r="342" spans="1:12" s="31" customFormat="1" ht="25.5" customHeight="1">
      <c r="A342" s="23" t="s">
        <v>29</v>
      </c>
      <c r="B342" s="24">
        <v>43</v>
      </c>
      <c r="C342" s="24">
        <v>18</v>
      </c>
      <c r="D342" s="24">
        <v>25</v>
      </c>
      <c r="E342" s="25" t="s">
        <v>30</v>
      </c>
      <c r="F342" s="24">
        <v>45</v>
      </c>
      <c r="G342" s="24">
        <v>27</v>
      </c>
      <c r="H342" s="24">
        <v>18</v>
      </c>
      <c r="I342" s="25" t="s">
        <v>31</v>
      </c>
      <c r="J342" s="24">
        <v>9</v>
      </c>
      <c r="K342" s="24">
        <v>1</v>
      </c>
      <c r="L342" s="24">
        <v>8</v>
      </c>
    </row>
    <row r="343" spans="1:12" s="97" customFormat="1" ht="15.75" customHeight="1">
      <c r="A343" s="32">
        <v>20</v>
      </c>
      <c r="B343" s="33">
        <v>10</v>
      </c>
      <c r="C343" s="34">
        <v>2</v>
      </c>
      <c r="D343" s="34">
        <v>8</v>
      </c>
      <c r="E343" s="35">
        <v>55</v>
      </c>
      <c r="F343" s="33">
        <v>8</v>
      </c>
      <c r="G343" s="34">
        <v>6</v>
      </c>
      <c r="H343" s="34">
        <v>2</v>
      </c>
      <c r="I343" s="35">
        <v>90</v>
      </c>
      <c r="J343" s="33">
        <v>2</v>
      </c>
      <c r="K343" s="34">
        <v>0</v>
      </c>
      <c r="L343" s="34">
        <v>2</v>
      </c>
    </row>
    <row r="344" spans="1:12" s="97" customFormat="1" ht="15.75" customHeight="1">
      <c r="A344" s="32">
        <v>21</v>
      </c>
      <c r="B344" s="33">
        <v>7</v>
      </c>
      <c r="C344" s="34">
        <v>4</v>
      </c>
      <c r="D344" s="34">
        <v>3</v>
      </c>
      <c r="E344" s="35">
        <v>56</v>
      </c>
      <c r="F344" s="33">
        <v>8</v>
      </c>
      <c r="G344" s="34">
        <v>7</v>
      </c>
      <c r="H344" s="34">
        <v>1</v>
      </c>
      <c r="I344" s="35">
        <v>91</v>
      </c>
      <c r="J344" s="33">
        <v>2</v>
      </c>
      <c r="K344" s="34">
        <v>0</v>
      </c>
      <c r="L344" s="34">
        <v>2</v>
      </c>
    </row>
    <row r="345" spans="1:12" s="97" customFormat="1" ht="15.75" customHeight="1">
      <c r="A345" s="32">
        <v>22</v>
      </c>
      <c r="B345" s="33">
        <v>6</v>
      </c>
      <c r="C345" s="34">
        <v>1</v>
      </c>
      <c r="D345" s="34">
        <v>5</v>
      </c>
      <c r="E345" s="35">
        <v>57</v>
      </c>
      <c r="F345" s="33">
        <v>9</v>
      </c>
      <c r="G345" s="34">
        <v>4</v>
      </c>
      <c r="H345" s="34">
        <v>5</v>
      </c>
      <c r="I345" s="35">
        <v>92</v>
      </c>
      <c r="J345" s="33">
        <v>1</v>
      </c>
      <c r="K345" s="34">
        <v>1</v>
      </c>
      <c r="L345" s="34">
        <v>0</v>
      </c>
    </row>
    <row r="346" spans="1:12" s="97" customFormat="1" ht="15.75" customHeight="1">
      <c r="A346" s="32">
        <v>23</v>
      </c>
      <c r="B346" s="33">
        <v>13</v>
      </c>
      <c r="C346" s="34">
        <v>6</v>
      </c>
      <c r="D346" s="34">
        <v>7</v>
      </c>
      <c r="E346" s="35">
        <v>58</v>
      </c>
      <c r="F346" s="33">
        <v>10</v>
      </c>
      <c r="G346" s="34">
        <v>4</v>
      </c>
      <c r="H346" s="34">
        <v>6</v>
      </c>
      <c r="I346" s="35">
        <v>93</v>
      </c>
      <c r="J346" s="33">
        <v>1</v>
      </c>
      <c r="K346" s="34">
        <v>0</v>
      </c>
      <c r="L346" s="34">
        <v>1</v>
      </c>
    </row>
    <row r="347" spans="1:12" s="97" customFormat="1" ht="18" customHeight="1">
      <c r="A347" s="40">
        <v>24</v>
      </c>
      <c r="B347" s="44">
        <v>7</v>
      </c>
      <c r="C347" s="42">
        <v>5</v>
      </c>
      <c r="D347" s="42">
        <v>2</v>
      </c>
      <c r="E347" s="43">
        <v>59</v>
      </c>
      <c r="F347" s="44">
        <v>10</v>
      </c>
      <c r="G347" s="42">
        <v>6</v>
      </c>
      <c r="H347" s="42">
        <v>4</v>
      </c>
      <c r="I347" s="43">
        <v>94</v>
      </c>
      <c r="J347" s="44">
        <v>3</v>
      </c>
      <c r="K347" s="42">
        <v>0</v>
      </c>
      <c r="L347" s="42">
        <v>3</v>
      </c>
    </row>
    <row r="348" spans="1:12" s="31" customFormat="1" ht="25.5" customHeight="1">
      <c r="A348" s="23" t="s">
        <v>32</v>
      </c>
      <c r="B348" s="24">
        <v>37</v>
      </c>
      <c r="C348" s="24">
        <v>25</v>
      </c>
      <c r="D348" s="24">
        <v>12</v>
      </c>
      <c r="E348" s="25" t="s">
        <v>33</v>
      </c>
      <c r="F348" s="24">
        <v>48</v>
      </c>
      <c r="G348" s="24">
        <v>23</v>
      </c>
      <c r="H348" s="24">
        <v>25</v>
      </c>
      <c r="I348" s="64" t="s">
        <v>34</v>
      </c>
      <c r="J348" s="24">
        <v>7</v>
      </c>
      <c r="K348" s="24">
        <v>1</v>
      </c>
      <c r="L348" s="24">
        <v>6</v>
      </c>
    </row>
    <row r="349" spans="1:12" s="97" customFormat="1" ht="15.75" customHeight="1">
      <c r="A349" s="32">
        <v>25</v>
      </c>
      <c r="B349" s="33">
        <v>7</v>
      </c>
      <c r="C349" s="34">
        <v>2</v>
      </c>
      <c r="D349" s="34">
        <v>5</v>
      </c>
      <c r="E349" s="35">
        <v>60</v>
      </c>
      <c r="F349" s="33">
        <v>8</v>
      </c>
      <c r="G349" s="34">
        <v>2</v>
      </c>
      <c r="H349" s="34">
        <v>6</v>
      </c>
      <c r="I349" s="35">
        <v>95</v>
      </c>
      <c r="J349" s="33">
        <v>3</v>
      </c>
      <c r="K349" s="34">
        <v>1</v>
      </c>
      <c r="L349" s="34">
        <v>2</v>
      </c>
    </row>
    <row r="350" spans="1:12" s="97" customFormat="1" ht="15.75" customHeight="1">
      <c r="A350" s="32">
        <v>26</v>
      </c>
      <c r="B350" s="33">
        <v>5</v>
      </c>
      <c r="C350" s="34">
        <v>4</v>
      </c>
      <c r="D350" s="34">
        <v>1</v>
      </c>
      <c r="E350" s="35">
        <v>61</v>
      </c>
      <c r="F350" s="33">
        <v>12</v>
      </c>
      <c r="G350" s="34">
        <v>6</v>
      </c>
      <c r="H350" s="34">
        <v>6</v>
      </c>
      <c r="I350" s="35">
        <v>96</v>
      </c>
      <c r="J350" s="33">
        <v>2</v>
      </c>
      <c r="K350" s="34">
        <v>0</v>
      </c>
      <c r="L350" s="34">
        <v>2</v>
      </c>
    </row>
    <row r="351" spans="1:12" s="97" customFormat="1" ht="15.75" customHeight="1">
      <c r="A351" s="32">
        <v>27</v>
      </c>
      <c r="B351" s="33">
        <v>12</v>
      </c>
      <c r="C351" s="34">
        <v>11</v>
      </c>
      <c r="D351" s="34">
        <v>1</v>
      </c>
      <c r="E351" s="35">
        <v>62</v>
      </c>
      <c r="F351" s="33">
        <v>13</v>
      </c>
      <c r="G351" s="34">
        <v>8</v>
      </c>
      <c r="H351" s="34">
        <v>5</v>
      </c>
      <c r="I351" s="35">
        <v>97</v>
      </c>
      <c r="J351" s="33">
        <v>2</v>
      </c>
      <c r="K351" s="34">
        <v>0</v>
      </c>
      <c r="L351" s="34">
        <v>2</v>
      </c>
    </row>
    <row r="352" spans="1:12" s="97" customFormat="1" ht="15.75" customHeight="1">
      <c r="A352" s="32">
        <v>28</v>
      </c>
      <c r="B352" s="33">
        <v>6</v>
      </c>
      <c r="C352" s="34">
        <v>3</v>
      </c>
      <c r="D352" s="34">
        <v>3</v>
      </c>
      <c r="E352" s="35">
        <v>63</v>
      </c>
      <c r="F352" s="33">
        <v>8</v>
      </c>
      <c r="G352" s="34">
        <v>4</v>
      </c>
      <c r="H352" s="34">
        <v>4</v>
      </c>
      <c r="I352" s="35">
        <v>98</v>
      </c>
      <c r="J352" s="33">
        <v>0</v>
      </c>
      <c r="K352" s="34">
        <v>0</v>
      </c>
      <c r="L352" s="34">
        <v>0</v>
      </c>
    </row>
    <row r="353" spans="1:13" s="97" customFormat="1" ht="18" customHeight="1">
      <c r="A353" s="40">
        <v>29</v>
      </c>
      <c r="B353" s="44">
        <v>7</v>
      </c>
      <c r="C353" s="42">
        <v>5</v>
      </c>
      <c r="D353" s="42">
        <v>2</v>
      </c>
      <c r="E353" s="43">
        <v>64</v>
      </c>
      <c r="F353" s="44">
        <v>7</v>
      </c>
      <c r="G353" s="42">
        <v>3</v>
      </c>
      <c r="H353" s="42">
        <v>4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53</v>
      </c>
      <c r="C354" s="24">
        <v>31</v>
      </c>
      <c r="D354" s="24">
        <v>22</v>
      </c>
      <c r="E354" s="25" t="s">
        <v>36</v>
      </c>
      <c r="F354" s="24">
        <v>63</v>
      </c>
      <c r="G354" s="24">
        <v>36</v>
      </c>
      <c r="H354" s="24">
        <v>27</v>
      </c>
      <c r="I354" s="68">
        <v>100</v>
      </c>
      <c r="J354" s="69">
        <v>0</v>
      </c>
      <c r="K354" s="70">
        <v>0</v>
      </c>
      <c r="L354" s="70">
        <v>0</v>
      </c>
    </row>
    <row r="355" spans="1:13" s="97" customFormat="1" ht="15.75" customHeight="1">
      <c r="A355" s="32">
        <v>30</v>
      </c>
      <c r="B355" s="33">
        <v>8</v>
      </c>
      <c r="C355" s="34">
        <v>2</v>
      </c>
      <c r="D355" s="34">
        <v>6</v>
      </c>
      <c r="E355" s="35">
        <v>65</v>
      </c>
      <c r="F355" s="33">
        <v>9</v>
      </c>
      <c r="G355" s="34">
        <v>4</v>
      </c>
      <c r="H355" s="34">
        <v>5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13</v>
      </c>
      <c r="C356" s="34">
        <v>8</v>
      </c>
      <c r="D356" s="34">
        <v>5</v>
      </c>
      <c r="E356" s="35">
        <v>66</v>
      </c>
      <c r="F356" s="33">
        <v>9</v>
      </c>
      <c r="G356" s="34">
        <v>5</v>
      </c>
      <c r="H356" s="34">
        <v>4</v>
      </c>
      <c r="I356" s="35">
        <v>102</v>
      </c>
      <c r="J356" s="33">
        <v>0</v>
      </c>
      <c r="K356" s="34">
        <v>0</v>
      </c>
      <c r="L356" s="34">
        <v>0</v>
      </c>
    </row>
    <row r="357" spans="1:13" s="97" customFormat="1" ht="15.75" customHeight="1">
      <c r="A357" s="32">
        <v>32</v>
      </c>
      <c r="B357" s="33">
        <v>9</v>
      </c>
      <c r="C357" s="34">
        <v>5</v>
      </c>
      <c r="D357" s="34">
        <v>4</v>
      </c>
      <c r="E357" s="35">
        <v>67</v>
      </c>
      <c r="F357" s="33">
        <v>13</v>
      </c>
      <c r="G357" s="34">
        <v>7</v>
      </c>
      <c r="H357" s="34">
        <v>6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12</v>
      </c>
      <c r="C358" s="34">
        <v>8</v>
      </c>
      <c r="D358" s="34">
        <v>4</v>
      </c>
      <c r="E358" s="35">
        <v>68</v>
      </c>
      <c r="F358" s="33">
        <v>18</v>
      </c>
      <c r="G358" s="34">
        <v>11</v>
      </c>
      <c r="H358" s="34">
        <v>7</v>
      </c>
      <c r="I358" s="72" t="s">
        <v>37</v>
      </c>
      <c r="J358" s="44">
        <v>0</v>
      </c>
      <c r="K358" s="42">
        <v>0</v>
      </c>
      <c r="L358" s="42">
        <v>0</v>
      </c>
    </row>
    <row r="359" spans="1:13" s="97" customFormat="1" ht="21" customHeight="1" thickBot="1">
      <c r="A359" s="74">
        <v>34</v>
      </c>
      <c r="B359" s="33">
        <v>11</v>
      </c>
      <c r="C359" s="34">
        <v>8</v>
      </c>
      <c r="D359" s="34">
        <v>3</v>
      </c>
      <c r="E359" s="35">
        <v>69</v>
      </c>
      <c r="F359" s="33">
        <v>14</v>
      </c>
      <c r="G359" s="34">
        <v>9</v>
      </c>
      <c r="H359" s="34">
        <v>5</v>
      </c>
      <c r="I359" s="75" t="s">
        <v>8</v>
      </c>
      <c r="J359" s="69">
        <v>760</v>
      </c>
      <c r="K359" s="69">
        <v>391</v>
      </c>
      <c r="L359" s="69">
        <v>369</v>
      </c>
    </row>
    <row r="360" spans="1:13" s="106" customFormat="1" ht="24" customHeight="1" thickTop="1" thickBot="1">
      <c r="A360" s="81" t="s">
        <v>38</v>
      </c>
      <c r="B360" s="82">
        <v>83</v>
      </c>
      <c r="C360" s="83">
        <v>44</v>
      </c>
      <c r="D360" s="83">
        <v>39</v>
      </c>
      <c r="E360" s="84" t="s">
        <v>39</v>
      </c>
      <c r="F360" s="83">
        <v>454</v>
      </c>
      <c r="G360" s="83">
        <v>249</v>
      </c>
      <c r="H360" s="83">
        <v>205</v>
      </c>
      <c r="I360" s="85" t="s">
        <v>40</v>
      </c>
      <c r="J360" s="83">
        <v>223</v>
      </c>
      <c r="K360" s="83">
        <v>98</v>
      </c>
      <c r="L360" s="83">
        <v>125</v>
      </c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213</v>
      </c>
      <c r="L361" s="9"/>
      <c r="M361" s="97" t="s">
        <v>367</v>
      </c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</row>
    <row r="363" spans="1:13" s="31" customFormat="1" ht="25.5" customHeight="1">
      <c r="A363" s="23" t="s">
        <v>9</v>
      </c>
      <c r="B363" s="24">
        <v>58</v>
      </c>
      <c r="C363" s="24">
        <v>32</v>
      </c>
      <c r="D363" s="24">
        <v>26</v>
      </c>
      <c r="E363" s="25" t="s">
        <v>10</v>
      </c>
      <c r="F363" s="24">
        <v>102</v>
      </c>
      <c r="G363" s="24">
        <v>55</v>
      </c>
      <c r="H363" s="24">
        <v>47</v>
      </c>
      <c r="I363" s="25" t="s">
        <v>11</v>
      </c>
      <c r="J363" s="24">
        <v>64</v>
      </c>
      <c r="K363" s="24">
        <v>33</v>
      </c>
      <c r="L363" s="24">
        <v>31</v>
      </c>
    </row>
    <row r="364" spans="1:13" s="97" customFormat="1" ht="15.75" customHeight="1">
      <c r="A364" s="32">
        <v>0</v>
      </c>
      <c r="B364" s="33">
        <v>6</v>
      </c>
      <c r="C364" s="34">
        <v>4</v>
      </c>
      <c r="D364" s="34">
        <v>2</v>
      </c>
      <c r="E364" s="35">
        <v>35</v>
      </c>
      <c r="F364" s="33">
        <v>14</v>
      </c>
      <c r="G364" s="34">
        <v>8</v>
      </c>
      <c r="H364" s="34">
        <v>6</v>
      </c>
      <c r="I364" s="35">
        <v>70</v>
      </c>
      <c r="J364" s="33">
        <v>17</v>
      </c>
      <c r="K364" s="34">
        <v>8</v>
      </c>
      <c r="L364" s="34">
        <v>9</v>
      </c>
    </row>
    <row r="365" spans="1:13" s="97" customFormat="1" ht="15.75" customHeight="1">
      <c r="A365" s="32">
        <v>1</v>
      </c>
      <c r="B365" s="33">
        <v>13</v>
      </c>
      <c r="C365" s="34">
        <v>8</v>
      </c>
      <c r="D365" s="34">
        <v>5</v>
      </c>
      <c r="E365" s="35">
        <v>36</v>
      </c>
      <c r="F365" s="33">
        <v>19</v>
      </c>
      <c r="G365" s="34">
        <v>13</v>
      </c>
      <c r="H365" s="34">
        <v>6</v>
      </c>
      <c r="I365" s="35">
        <v>71</v>
      </c>
      <c r="J365" s="33">
        <v>10</v>
      </c>
      <c r="K365" s="34">
        <v>4</v>
      </c>
      <c r="L365" s="34">
        <v>6</v>
      </c>
    </row>
    <row r="366" spans="1:13" s="97" customFormat="1" ht="15.75" customHeight="1">
      <c r="A366" s="32">
        <v>2</v>
      </c>
      <c r="B366" s="33">
        <v>9</v>
      </c>
      <c r="C366" s="34">
        <v>5</v>
      </c>
      <c r="D366" s="34">
        <v>4</v>
      </c>
      <c r="E366" s="35">
        <v>37</v>
      </c>
      <c r="F366" s="33">
        <v>24</v>
      </c>
      <c r="G366" s="34">
        <v>13</v>
      </c>
      <c r="H366" s="34">
        <v>11</v>
      </c>
      <c r="I366" s="35">
        <v>72</v>
      </c>
      <c r="J366" s="33">
        <v>11</v>
      </c>
      <c r="K366" s="34">
        <v>6</v>
      </c>
      <c r="L366" s="34">
        <v>5</v>
      </c>
    </row>
    <row r="367" spans="1:13" s="97" customFormat="1" ht="15.75" customHeight="1">
      <c r="A367" s="32">
        <v>3</v>
      </c>
      <c r="B367" s="33">
        <v>14</v>
      </c>
      <c r="C367" s="34">
        <v>5</v>
      </c>
      <c r="D367" s="34">
        <v>9</v>
      </c>
      <c r="E367" s="35">
        <v>38</v>
      </c>
      <c r="F367" s="33">
        <v>23</v>
      </c>
      <c r="G367" s="34">
        <v>11</v>
      </c>
      <c r="H367" s="34">
        <v>12</v>
      </c>
      <c r="I367" s="35">
        <v>73</v>
      </c>
      <c r="J367" s="33">
        <v>14</v>
      </c>
      <c r="K367" s="34">
        <v>7</v>
      </c>
      <c r="L367" s="34">
        <v>7</v>
      </c>
    </row>
    <row r="368" spans="1:13" s="97" customFormat="1" ht="18" customHeight="1">
      <c r="A368" s="40">
        <v>4</v>
      </c>
      <c r="B368" s="41">
        <v>16</v>
      </c>
      <c r="C368" s="42">
        <v>10</v>
      </c>
      <c r="D368" s="42">
        <v>6</v>
      </c>
      <c r="E368" s="43">
        <v>39</v>
      </c>
      <c r="F368" s="44">
        <v>22</v>
      </c>
      <c r="G368" s="42">
        <v>10</v>
      </c>
      <c r="H368" s="42">
        <v>12</v>
      </c>
      <c r="I368" s="43">
        <v>74</v>
      </c>
      <c r="J368" s="44">
        <v>12</v>
      </c>
      <c r="K368" s="42">
        <v>8</v>
      </c>
      <c r="L368" s="42">
        <v>4</v>
      </c>
    </row>
    <row r="369" spans="1:12" s="31" customFormat="1" ht="25.5" customHeight="1">
      <c r="A369" s="23" t="s">
        <v>13</v>
      </c>
      <c r="B369" s="24">
        <v>63</v>
      </c>
      <c r="C369" s="24">
        <v>37</v>
      </c>
      <c r="D369" s="24">
        <v>26</v>
      </c>
      <c r="E369" s="25" t="s">
        <v>14</v>
      </c>
      <c r="F369" s="24">
        <v>79</v>
      </c>
      <c r="G369" s="24">
        <v>42</v>
      </c>
      <c r="H369" s="24">
        <v>37</v>
      </c>
      <c r="I369" s="25" t="s">
        <v>15</v>
      </c>
      <c r="J369" s="24">
        <v>53</v>
      </c>
      <c r="K369" s="24">
        <v>21</v>
      </c>
      <c r="L369" s="24">
        <v>32</v>
      </c>
    </row>
    <row r="370" spans="1:12" s="97" customFormat="1" ht="15.75" customHeight="1">
      <c r="A370" s="32">
        <v>5</v>
      </c>
      <c r="B370" s="33">
        <v>14</v>
      </c>
      <c r="C370" s="34">
        <v>9</v>
      </c>
      <c r="D370" s="34">
        <v>5</v>
      </c>
      <c r="E370" s="35">
        <v>40</v>
      </c>
      <c r="F370" s="33">
        <v>12</v>
      </c>
      <c r="G370" s="34">
        <v>10</v>
      </c>
      <c r="H370" s="34">
        <v>2</v>
      </c>
      <c r="I370" s="35">
        <v>75</v>
      </c>
      <c r="J370" s="33">
        <v>12</v>
      </c>
      <c r="K370" s="34">
        <v>6</v>
      </c>
      <c r="L370" s="34">
        <v>6</v>
      </c>
    </row>
    <row r="371" spans="1:12" s="97" customFormat="1" ht="15.75" customHeight="1">
      <c r="A371" s="32">
        <v>6</v>
      </c>
      <c r="B371" s="33">
        <v>13</v>
      </c>
      <c r="C371" s="34">
        <v>9</v>
      </c>
      <c r="D371" s="34">
        <v>4</v>
      </c>
      <c r="E371" s="35">
        <v>41</v>
      </c>
      <c r="F371" s="33">
        <v>17</v>
      </c>
      <c r="G371" s="34">
        <v>6</v>
      </c>
      <c r="H371" s="34">
        <v>11</v>
      </c>
      <c r="I371" s="35">
        <v>76</v>
      </c>
      <c r="J371" s="33">
        <v>11</v>
      </c>
      <c r="K371" s="34">
        <v>4</v>
      </c>
      <c r="L371" s="34">
        <v>7</v>
      </c>
    </row>
    <row r="372" spans="1:12" s="97" customFormat="1" ht="15.75" customHeight="1">
      <c r="A372" s="32">
        <v>7</v>
      </c>
      <c r="B372" s="33">
        <v>13</v>
      </c>
      <c r="C372" s="34">
        <v>6</v>
      </c>
      <c r="D372" s="34">
        <v>7</v>
      </c>
      <c r="E372" s="35">
        <v>42</v>
      </c>
      <c r="F372" s="33">
        <v>20</v>
      </c>
      <c r="G372" s="34">
        <v>11</v>
      </c>
      <c r="H372" s="34">
        <v>9</v>
      </c>
      <c r="I372" s="35">
        <v>77</v>
      </c>
      <c r="J372" s="33">
        <v>15</v>
      </c>
      <c r="K372" s="34">
        <v>4</v>
      </c>
      <c r="L372" s="34">
        <v>11</v>
      </c>
    </row>
    <row r="373" spans="1:12" s="97" customFormat="1" ht="15.75" customHeight="1">
      <c r="A373" s="32">
        <v>8</v>
      </c>
      <c r="B373" s="33">
        <v>10</v>
      </c>
      <c r="C373" s="34">
        <v>4</v>
      </c>
      <c r="D373" s="34">
        <v>6</v>
      </c>
      <c r="E373" s="35">
        <v>43</v>
      </c>
      <c r="F373" s="33">
        <v>17</v>
      </c>
      <c r="G373" s="34">
        <v>8</v>
      </c>
      <c r="H373" s="34">
        <v>9</v>
      </c>
      <c r="I373" s="35">
        <v>78</v>
      </c>
      <c r="J373" s="33">
        <v>7</v>
      </c>
      <c r="K373" s="34">
        <v>4</v>
      </c>
      <c r="L373" s="34">
        <v>3</v>
      </c>
    </row>
    <row r="374" spans="1:12" s="97" customFormat="1" ht="18" customHeight="1">
      <c r="A374" s="40">
        <v>9</v>
      </c>
      <c r="B374" s="44">
        <v>13</v>
      </c>
      <c r="C374" s="42">
        <v>9</v>
      </c>
      <c r="D374" s="42">
        <v>4</v>
      </c>
      <c r="E374" s="43">
        <v>44</v>
      </c>
      <c r="F374" s="44">
        <v>13</v>
      </c>
      <c r="G374" s="42">
        <v>7</v>
      </c>
      <c r="H374" s="42">
        <v>6</v>
      </c>
      <c r="I374" s="43">
        <v>79</v>
      </c>
      <c r="J374" s="44">
        <v>8</v>
      </c>
      <c r="K374" s="42">
        <v>3</v>
      </c>
      <c r="L374" s="42">
        <v>5</v>
      </c>
    </row>
    <row r="375" spans="1:12" s="31" customFormat="1" ht="25.5" customHeight="1">
      <c r="A375" s="23" t="s">
        <v>23</v>
      </c>
      <c r="B375" s="24">
        <v>43</v>
      </c>
      <c r="C375" s="24">
        <v>23</v>
      </c>
      <c r="D375" s="24">
        <v>20</v>
      </c>
      <c r="E375" s="25" t="s">
        <v>24</v>
      </c>
      <c r="F375" s="24">
        <v>71</v>
      </c>
      <c r="G375" s="24">
        <v>35</v>
      </c>
      <c r="H375" s="24">
        <v>36</v>
      </c>
      <c r="I375" s="25" t="s">
        <v>25</v>
      </c>
      <c r="J375" s="24">
        <v>47</v>
      </c>
      <c r="K375" s="24">
        <v>20</v>
      </c>
      <c r="L375" s="24">
        <v>27</v>
      </c>
    </row>
    <row r="376" spans="1:12" s="97" customFormat="1" ht="15.75" customHeight="1">
      <c r="A376" s="32">
        <v>10</v>
      </c>
      <c r="B376" s="33">
        <v>7</v>
      </c>
      <c r="C376" s="34">
        <v>4</v>
      </c>
      <c r="D376" s="34">
        <v>3</v>
      </c>
      <c r="E376" s="35">
        <v>45</v>
      </c>
      <c r="F376" s="33">
        <v>10</v>
      </c>
      <c r="G376" s="34">
        <v>5</v>
      </c>
      <c r="H376" s="34">
        <v>5</v>
      </c>
      <c r="I376" s="35">
        <v>80</v>
      </c>
      <c r="J376" s="33">
        <v>12</v>
      </c>
      <c r="K376" s="34">
        <v>6</v>
      </c>
      <c r="L376" s="34">
        <v>6</v>
      </c>
    </row>
    <row r="377" spans="1:12" s="97" customFormat="1" ht="15.75" customHeight="1">
      <c r="A377" s="32">
        <v>11</v>
      </c>
      <c r="B377" s="33">
        <v>9</v>
      </c>
      <c r="C377" s="34">
        <v>5</v>
      </c>
      <c r="D377" s="34">
        <v>4</v>
      </c>
      <c r="E377" s="35">
        <v>46</v>
      </c>
      <c r="F377" s="33">
        <v>24</v>
      </c>
      <c r="G377" s="34">
        <v>12</v>
      </c>
      <c r="H377" s="34">
        <v>12</v>
      </c>
      <c r="I377" s="35">
        <v>81</v>
      </c>
      <c r="J377" s="33">
        <v>10</v>
      </c>
      <c r="K377" s="34">
        <v>4</v>
      </c>
      <c r="L377" s="34">
        <v>6</v>
      </c>
    </row>
    <row r="378" spans="1:12" s="97" customFormat="1" ht="15.75" customHeight="1">
      <c r="A378" s="32">
        <v>12</v>
      </c>
      <c r="B378" s="33">
        <v>11</v>
      </c>
      <c r="C378" s="34">
        <v>6</v>
      </c>
      <c r="D378" s="34">
        <v>5</v>
      </c>
      <c r="E378" s="35">
        <v>47</v>
      </c>
      <c r="F378" s="33">
        <v>14</v>
      </c>
      <c r="G378" s="34">
        <v>7</v>
      </c>
      <c r="H378" s="34">
        <v>7</v>
      </c>
      <c r="I378" s="35">
        <v>82</v>
      </c>
      <c r="J378" s="33">
        <v>9</v>
      </c>
      <c r="K378" s="34">
        <v>4</v>
      </c>
      <c r="L378" s="34">
        <v>5</v>
      </c>
    </row>
    <row r="379" spans="1:12" s="97" customFormat="1" ht="15.75" customHeight="1">
      <c r="A379" s="32">
        <v>13</v>
      </c>
      <c r="B379" s="33">
        <v>8</v>
      </c>
      <c r="C379" s="34">
        <v>4</v>
      </c>
      <c r="D379" s="34">
        <v>4</v>
      </c>
      <c r="E379" s="35">
        <v>48</v>
      </c>
      <c r="F379" s="33">
        <v>9</v>
      </c>
      <c r="G379" s="34">
        <v>3</v>
      </c>
      <c r="H379" s="34">
        <v>6</v>
      </c>
      <c r="I379" s="35">
        <v>83</v>
      </c>
      <c r="J379" s="33">
        <v>2</v>
      </c>
      <c r="K379" s="34">
        <v>0</v>
      </c>
      <c r="L379" s="34">
        <v>2</v>
      </c>
    </row>
    <row r="380" spans="1:12" s="97" customFormat="1" ht="18" customHeight="1">
      <c r="A380" s="40">
        <v>14</v>
      </c>
      <c r="B380" s="44">
        <v>8</v>
      </c>
      <c r="C380" s="42">
        <v>4</v>
      </c>
      <c r="D380" s="42">
        <v>4</v>
      </c>
      <c r="E380" s="43">
        <v>49</v>
      </c>
      <c r="F380" s="44">
        <v>14</v>
      </c>
      <c r="G380" s="42">
        <v>8</v>
      </c>
      <c r="H380" s="42">
        <v>6</v>
      </c>
      <c r="I380" s="43">
        <v>84</v>
      </c>
      <c r="J380" s="44">
        <v>14</v>
      </c>
      <c r="K380" s="42">
        <v>6</v>
      </c>
      <c r="L380" s="42">
        <v>8</v>
      </c>
    </row>
    <row r="381" spans="1:12" s="31" customFormat="1" ht="25.5" customHeight="1">
      <c r="A381" s="23" t="s">
        <v>26</v>
      </c>
      <c r="B381" s="24">
        <v>46</v>
      </c>
      <c r="C381" s="24">
        <v>15</v>
      </c>
      <c r="D381" s="24">
        <v>31</v>
      </c>
      <c r="E381" s="25" t="s">
        <v>27</v>
      </c>
      <c r="F381" s="24">
        <v>68</v>
      </c>
      <c r="G381" s="24">
        <v>31</v>
      </c>
      <c r="H381" s="24">
        <v>37</v>
      </c>
      <c r="I381" s="25" t="s">
        <v>28</v>
      </c>
      <c r="J381" s="24">
        <v>28</v>
      </c>
      <c r="K381" s="24">
        <v>9</v>
      </c>
      <c r="L381" s="24">
        <v>19</v>
      </c>
    </row>
    <row r="382" spans="1:12" s="97" customFormat="1" ht="15.75" customHeight="1">
      <c r="A382" s="32">
        <v>15</v>
      </c>
      <c r="B382" s="33">
        <v>6</v>
      </c>
      <c r="C382" s="34">
        <v>2</v>
      </c>
      <c r="D382" s="34">
        <v>4</v>
      </c>
      <c r="E382" s="35">
        <v>50</v>
      </c>
      <c r="F382" s="33">
        <v>17</v>
      </c>
      <c r="G382" s="34">
        <v>5</v>
      </c>
      <c r="H382" s="34">
        <v>12</v>
      </c>
      <c r="I382" s="35">
        <v>85</v>
      </c>
      <c r="J382" s="33">
        <v>9</v>
      </c>
      <c r="K382" s="34">
        <v>1</v>
      </c>
      <c r="L382" s="34">
        <v>8</v>
      </c>
    </row>
    <row r="383" spans="1:12" s="97" customFormat="1" ht="15.75" customHeight="1">
      <c r="A383" s="32">
        <v>16</v>
      </c>
      <c r="B383" s="33">
        <v>9</v>
      </c>
      <c r="C383" s="34">
        <v>2</v>
      </c>
      <c r="D383" s="34">
        <v>7</v>
      </c>
      <c r="E383" s="35">
        <v>51</v>
      </c>
      <c r="F383" s="33">
        <v>3</v>
      </c>
      <c r="G383" s="34">
        <v>1</v>
      </c>
      <c r="H383" s="34">
        <v>2</v>
      </c>
      <c r="I383" s="35">
        <v>86</v>
      </c>
      <c r="J383" s="33">
        <v>5</v>
      </c>
      <c r="K383" s="34">
        <v>2</v>
      </c>
      <c r="L383" s="34">
        <v>3</v>
      </c>
    </row>
    <row r="384" spans="1:12" s="97" customFormat="1" ht="15.75" customHeight="1">
      <c r="A384" s="32">
        <v>17</v>
      </c>
      <c r="B384" s="33">
        <v>9</v>
      </c>
      <c r="C384" s="34">
        <v>3</v>
      </c>
      <c r="D384" s="34">
        <v>6</v>
      </c>
      <c r="E384" s="35">
        <v>52</v>
      </c>
      <c r="F384" s="33">
        <v>18</v>
      </c>
      <c r="G384" s="34">
        <v>9</v>
      </c>
      <c r="H384" s="34">
        <v>9</v>
      </c>
      <c r="I384" s="35">
        <v>87</v>
      </c>
      <c r="J384" s="33">
        <v>4</v>
      </c>
      <c r="K384" s="34">
        <v>1</v>
      </c>
      <c r="L384" s="34">
        <v>3</v>
      </c>
    </row>
    <row r="385" spans="1:12" s="97" customFormat="1" ht="15.75" customHeight="1">
      <c r="A385" s="32">
        <v>18</v>
      </c>
      <c r="B385" s="33">
        <v>9</v>
      </c>
      <c r="C385" s="34">
        <v>4</v>
      </c>
      <c r="D385" s="34">
        <v>5</v>
      </c>
      <c r="E385" s="35">
        <v>53</v>
      </c>
      <c r="F385" s="33">
        <v>12</v>
      </c>
      <c r="G385" s="34">
        <v>7</v>
      </c>
      <c r="H385" s="34">
        <v>5</v>
      </c>
      <c r="I385" s="35">
        <v>88</v>
      </c>
      <c r="J385" s="33">
        <v>8</v>
      </c>
      <c r="K385" s="34">
        <v>3</v>
      </c>
      <c r="L385" s="34">
        <v>5</v>
      </c>
    </row>
    <row r="386" spans="1:12" s="97" customFormat="1" ht="18" customHeight="1">
      <c r="A386" s="40">
        <v>19</v>
      </c>
      <c r="B386" s="44">
        <v>13</v>
      </c>
      <c r="C386" s="42">
        <v>4</v>
      </c>
      <c r="D386" s="42">
        <v>9</v>
      </c>
      <c r="E386" s="43">
        <v>54</v>
      </c>
      <c r="F386" s="44">
        <v>18</v>
      </c>
      <c r="G386" s="42">
        <v>9</v>
      </c>
      <c r="H386" s="42">
        <v>9</v>
      </c>
      <c r="I386" s="43">
        <v>89</v>
      </c>
      <c r="J386" s="44">
        <v>2</v>
      </c>
      <c r="K386" s="42">
        <v>2</v>
      </c>
      <c r="L386" s="42">
        <v>0</v>
      </c>
    </row>
    <row r="387" spans="1:12" s="31" customFormat="1" ht="25.5" customHeight="1">
      <c r="A387" s="23" t="s">
        <v>29</v>
      </c>
      <c r="B387" s="24">
        <v>55</v>
      </c>
      <c r="C387" s="24">
        <v>27</v>
      </c>
      <c r="D387" s="24">
        <v>28</v>
      </c>
      <c r="E387" s="25" t="s">
        <v>30</v>
      </c>
      <c r="F387" s="24">
        <v>73</v>
      </c>
      <c r="G387" s="24">
        <v>45</v>
      </c>
      <c r="H387" s="24">
        <v>28</v>
      </c>
      <c r="I387" s="25" t="s">
        <v>31</v>
      </c>
      <c r="J387" s="24">
        <v>7</v>
      </c>
      <c r="K387" s="24">
        <v>2</v>
      </c>
      <c r="L387" s="24">
        <v>5</v>
      </c>
    </row>
    <row r="388" spans="1:12" s="97" customFormat="1" ht="15.75" customHeight="1">
      <c r="A388" s="32">
        <v>20</v>
      </c>
      <c r="B388" s="33">
        <v>11</v>
      </c>
      <c r="C388" s="34">
        <v>5</v>
      </c>
      <c r="D388" s="34">
        <v>6</v>
      </c>
      <c r="E388" s="35">
        <v>55</v>
      </c>
      <c r="F388" s="33">
        <v>19</v>
      </c>
      <c r="G388" s="34">
        <v>12</v>
      </c>
      <c r="H388" s="34">
        <v>7</v>
      </c>
      <c r="I388" s="35">
        <v>90</v>
      </c>
      <c r="J388" s="33">
        <v>1</v>
      </c>
      <c r="K388" s="34">
        <v>0</v>
      </c>
      <c r="L388" s="34">
        <v>1</v>
      </c>
    </row>
    <row r="389" spans="1:12" s="97" customFormat="1" ht="15.75" customHeight="1">
      <c r="A389" s="32">
        <v>21</v>
      </c>
      <c r="B389" s="33">
        <v>10</v>
      </c>
      <c r="C389" s="34">
        <v>3</v>
      </c>
      <c r="D389" s="34">
        <v>7</v>
      </c>
      <c r="E389" s="35">
        <v>56</v>
      </c>
      <c r="F389" s="33">
        <v>15</v>
      </c>
      <c r="G389" s="34">
        <v>8</v>
      </c>
      <c r="H389" s="34">
        <v>7</v>
      </c>
      <c r="I389" s="35">
        <v>91</v>
      </c>
      <c r="J389" s="33">
        <v>1</v>
      </c>
      <c r="K389" s="34">
        <v>1</v>
      </c>
      <c r="L389" s="34">
        <v>0</v>
      </c>
    </row>
    <row r="390" spans="1:12" s="97" customFormat="1" ht="15.75" customHeight="1">
      <c r="A390" s="32">
        <v>22</v>
      </c>
      <c r="B390" s="33">
        <v>10</v>
      </c>
      <c r="C390" s="34">
        <v>7</v>
      </c>
      <c r="D390" s="34">
        <v>3</v>
      </c>
      <c r="E390" s="35">
        <v>57</v>
      </c>
      <c r="F390" s="33">
        <v>16</v>
      </c>
      <c r="G390" s="34">
        <v>10</v>
      </c>
      <c r="H390" s="34">
        <v>6</v>
      </c>
      <c r="I390" s="35">
        <v>92</v>
      </c>
      <c r="J390" s="33">
        <v>5</v>
      </c>
      <c r="K390" s="34">
        <v>1</v>
      </c>
      <c r="L390" s="34">
        <v>4</v>
      </c>
    </row>
    <row r="391" spans="1:12" s="97" customFormat="1" ht="15.75" customHeight="1">
      <c r="A391" s="32">
        <v>23</v>
      </c>
      <c r="B391" s="33">
        <v>13</v>
      </c>
      <c r="C391" s="34">
        <v>5</v>
      </c>
      <c r="D391" s="34">
        <v>8</v>
      </c>
      <c r="E391" s="35">
        <v>58</v>
      </c>
      <c r="F391" s="33">
        <v>10</v>
      </c>
      <c r="G391" s="34">
        <v>7</v>
      </c>
      <c r="H391" s="34">
        <v>3</v>
      </c>
      <c r="I391" s="35">
        <v>93</v>
      </c>
      <c r="J391" s="33">
        <v>0</v>
      </c>
      <c r="K391" s="34">
        <v>0</v>
      </c>
      <c r="L391" s="34">
        <v>0</v>
      </c>
    </row>
    <row r="392" spans="1:12" s="97" customFormat="1" ht="18" customHeight="1">
      <c r="A392" s="40">
        <v>24</v>
      </c>
      <c r="B392" s="44">
        <v>11</v>
      </c>
      <c r="C392" s="42">
        <v>7</v>
      </c>
      <c r="D392" s="42">
        <v>4</v>
      </c>
      <c r="E392" s="43">
        <v>59</v>
      </c>
      <c r="F392" s="44">
        <v>13</v>
      </c>
      <c r="G392" s="42">
        <v>8</v>
      </c>
      <c r="H392" s="42">
        <v>5</v>
      </c>
      <c r="I392" s="43">
        <v>94</v>
      </c>
      <c r="J392" s="44">
        <v>0</v>
      </c>
      <c r="K392" s="42">
        <v>0</v>
      </c>
      <c r="L392" s="42">
        <v>0</v>
      </c>
    </row>
    <row r="393" spans="1:12" s="31" customFormat="1" ht="25.5" customHeight="1">
      <c r="A393" s="23" t="s">
        <v>32</v>
      </c>
      <c r="B393" s="24">
        <v>76</v>
      </c>
      <c r="C393" s="24">
        <v>43</v>
      </c>
      <c r="D393" s="24">
        <v>33</v>
      </c>
      <c r="E393" s="25" t="s">
        <v>33</v>
      </c>
      <c r="F393" s="24">
        <v>74</v>
      </c>
      <c r="G393" s="24">
        <v>31</v>
      </c>
      <c r="H393" s="24">
        <v>43</v>
      </c>
      <c r="I393" s="64" t="s">
        <v>34</v>
      </c>
      <c r="J393" s="24">
        <v>2</v>
      </c>
      <c r="K393" s="24">
        <v>0</v>
      </c>
      <c r="L393" s="24">
        <v>2</v>
      </c>
    </row>
    <row r="394" spans="1:12" s="97" customFormat="1" ht="15.75" customHeight="1">
      <c r="A394" s="32">
        <v>25</v>
      </c>
      <c r="B394" s="33">
        <v>20</v>
      </c>
      <c r="C394" s="34">
        <v>11</v>
      </c>
      <c r="D394" s="34">
        <v>9</v>
      </c>
      <c r="E394" s="35">
        <v>60</v>
      </c>
      <c r="F394" s="33">
        <v>11</v>
      </c>
      <c r="G394" s="34">
        <v>4</v>
      </c>
      <c r="H394" s="34">
        <v>7</v>
      </c>
      <c r="I394" s="35">
        <v>95</v>
      </c>
      <c r="J394" s="33">
        <v>0</v>
      </c>
      <c r="K394" s="34">
        <v>0</v>
      </c>
      <c r="L394" s="34">
        <v>0</v>
      </c>
    </row>
    <row r="395" spans="1:12" s="97" customFormat="1" ht="15.75" customHeight="1">
      <c r="A395" s="32">
        <v>26</v>
      </c>
      <c r="B395" s="33">
        <v>12</v>
      </c>
      <c r="C395" s="34">
        <v>8</v>
      </c>
      <c r="D395" s="34">
        <v>4</v>
      </c>
      <c r="E395" s="35">
        <v>61</v>
      </c>
      <c r="F395" s="33">
        <v>13</v>
      </c>
      <c r="G395" s="34">
        <v>6</v>
      </c>
      <c r="H395" s="34">
        <v>7</v>
      </c>
      <c r="I395" s="35">
        <v>96</v>
      </c>
      <c r="J395" s="33">
        <v>2</v>
      </c>
      <c r="K395" s="34">
        <v>0</v>
      </c>
      <c r="L395" s="34">
        <v>2</v>
      </c>
    </row>
    <row r="396" spans="1:12" s="97" customFormat="1" ht="15.75" customHeight="1">
      <c r="A396" s="32">
        <v>27</v>
      </c>
      <c r="B396" s="33">
        <v>8</v>
      </c>
      <c r="C396" s="34">
        <v>3</v>
      </c>
      <c r="D396" s="34">
        <v>5</v>
      </c>
      <c r="E396" s="35">
        <v>62</v>
      </c>
      <c r="F396" s="33">
        <v>15</v>
      </c>
      <c r="G396" s="34">
        <v>5</v>
      </c>
      <c r="H396" s="34">
        <v>10</v>
      </c>
      <c r="I396" s="35">
        <v>97</v>
      </c>
      <c r="J396" s="33">
        <v>0</v>
      </c>
      <c r="K396" s="34">
        <v>0</v>
      </c>
      <c r="L396" s="34">
        <v>0</v>
      </c>
    </row>
    <row r="397" spans="1:12" s="97" customFormat="1" ht="15.75" customHeight="1">
      <c r="A397" s="32">
        <v>28</v>
      </c>
      <c r="B397" s="33">
        <v>17</v>
      </c>
      <c r="C397" s="34">
        <v>11</v>
      </c>
      <c r="D397" s="34">
        <v>6</v>
      </c>
      <c r="E397" s="35">
        <v>63</v>
      </c>
      <c r="F397" s="33">
        <v>18</v>
      </c>
      <c r="G397" s="34">
        <v>12</v>
      </c>
      <c r="H397" s="34">
        <v>6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19</v>
      </c>
      <c r="C398" s="42">
        <v>10</v>
      </c>
      <c r="D398" s="42">
        <v>9</v>
      </c>
      <c r="E398" s="43">
        <v>64</v>
      </c>
      <c r="F398" s="44">
        <v>17</v>
      </c>
      <c r="G398" s="42">
        <v>4</v>
      </c>
      <c r="H398" s="42">
        <v>13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75</v>
      </c>
      <c r="C399" s="24">
        <v>36</v>
      </c>
      <c r="D399" s="24">
        <v>39</v>
      </c>
      <c r="E399" s="25" t="s">
        <v>36</v>
      </c>
      <c r="F399" s="24">
        <v>81</v>
      </c>
      <c r="G399" s="24">
        <v>38</v>
      </c>
      <c r="H399" s="24">
        <v>43</v>
      </c>
      <c r="I399" s="68">
        <v>100</v>
      </c>
      <c r="J399" s="69">
        <v>0</v>
      </c>
      <c r="K399" s="70">
        <v>0</v>
      </c>
      <c r="L399" s="70">
        <v>0</v>
      </c>
    </row>
    <row r="400" spans="1:12" s="97" customFormat="1" ht="15.75" customHeight="1">
      <c r="A400" s="32">
        <v>30</v>
      </c>
      <c r="B400" s="33">
        <v>19</v>
      </c>
      <c r="C400" s="34">
        <v>8</v>
      </c>
      <c r="D400" s="34">
        <v>11</v>
      </c>
      <c r="E400" s="35">
        <v>65</v>
      </c>
      <c r="F400" s="33">
        <v>16</v>
      </c>
      <c r="G400" s="34">
        <v>6</v>
      </c>
      <c r="H400" s="34">
        <v>10</v>
      </c>
      <c r="I400" s="35">
        <v>101</v>
      </c>
      <c r="J400" s="33">
        <v>0</v>
      </c>
      <c r="K400" s="34">
        <v>0</v>
      </c>
      <c r="L400" s="34">
        <v>0</v>
      </c>
    </row>
    <row r="401" spans="1:13" s="97" customFormat="1" ht="15.75" customHeight="1">
      <c r="A401" s="32">
        <v>31</v>
      </c>
      <c r="B401" s="33">
        <v>17</v>
      </c>
      <c r="C401" s="34">
        <v>8</v>
      </c>
      <c r="D401" s="34">
        <v>9</v>
      </c>
      <c r="E401" s="35">
        <v>66</v>
      </c>
      <c r="F401" s="33">
        <v>11</v>
      </c>
      <c r="G401" s="34">
        <v>4</v>
      </c>
      <c r="H401" s="34">
        <v>7</v>
      </c>
      <c r="I401" s="35">
        <v>102</v>
      </c>
      <c r="J401" s="33">
        <v>0</v>
      </c>
      <c r="K401" s="34">
        <v>0</v>
      </c>
      <c r="L401" s="34">
        <v>0</v>
      </c>
    </row>
    <row r="402" spans="1:13" s="97" customFormat="1" ht="15.75" customHeight="1">
      <c r="A402" s="32">
        <v>32</v>
      </c>
      <c r="B402" s="33">
        <v>13</v>
      </c>
      <c r="C402" s="34">
        <v>8</v>
      </c>
      <c r="D402" s="34">
        <v>5</v>
      </c>
      <c r="E402" s="35">
        <v>67</v>
      </c>
      <c r="F402" s="33">
        <v>17</v>
      </c>
      <c r="G402" s="34">
        <v>5</v>
      </c>
      <c r="H402" s="34">
        <v>12</v>
      </c>
      <c r="I402" s="35">
        <v>103</v>
      </c>
      <c r="J402" s="33">
        <v>0</v>
      </c>
      <c r="K402" s="34">
        <v>0</v>
      </c>
      <c r="L402" s="34">
        <v>0</v>
      </c>
    </row>
    <row r="403" spans="1:13" s="97" customFormat="1" ht="15.75" customHeight="1">
      <c r="A403" s="32">
        <v>33</v>
      </c>
      <c r="B403" s="33">
        <v>14</v>
      </c>
      <c r="C403" s="34">
        <v>7</v>
      </c>
      <c r="D403" s="34">
        <v>7</v>
      </c>
      <c r="E403" s="35">
        <v>68</v>
      </c>
      <c r="F403" s="33">
        <v>11</v>
      </c>
      <c r="G403" s="34">
        <v>8</v>
      </c>
      <c r="H403" s="34">
        <v>3</v>
      </c>
      <c r="I403" s="72" t="s">
        <v>37</v>
      </c>
      <c r="J403" s="44">
        <v>0</v>
      </c>
      <c r="K403" s="42">
        <v>0</v>
      </c>
      <c r="L403" s="42">
        <v>0</v>
      </c>
    </row>
    <row r="404" spans="1:13" s="97" customFormat="1" ht="21" customHeight="1" thickBot="1">
      <c r="A404" s="74">
        <v>34</v>
      </c>
      <c r="B404" s="33">
        <v>12</v>
      </c>
      <c r="C404" s="34">
        <v>5</v>
      </c>
      <c r="D404" s="34">
        <v>7</v>
      </c>
      <c r="E404" s="35">
        <v>69</v>
      </c>
      <c r="F404" s="33">
        <v>26</v>
      </c>
      <c r="G404" s="34">
        <v>15</v>
      </c>
      <c r="H404" s="34">
        <v>11</v>
      </c>
      <c r="I404" s="75" t="s">
        <v>8</v>
      </c>
      <c r="J404" s="69">
        <v>1165</v>
      </c>
      <c r="K404" s="69">
        <v>575</v>
      </c>
      <c r="L404" s="69">
        <v>590</v>
      </c>
    </row>
    <row r="405" spans="1:13" s="106" customFormat="1" ht="24" customHeight="1" thickTop="1" thickBot="1">
      <c r="A405" s="81" t="s">
        <v>38</v>
      </c>
      <c r="B405" s="82">
        <v>164</v>
      </c>
      <c r="C405" s="83">
        <v>92</v>
      </c>
      <c r="D405" s="83">
        <v>72</v>
      </c>
      <c r="E405" s="84" t="s">
        <v>39</v>
      </c>
      <c r="F405" s="83">
        <v>719</v>
      </c>
      <c r="G405" s="83">
        <v>360</v>
      </c>
      <c r="H405" s="83">
        <v>359</v>
      </c>
      <c r="I405" s="85" t="s">
        <v>40</v>
      </c>
      <c r="J405" s="83">
        <v>282</v>
      </c>
      <c r="K405" s="83">
        <v>123</v>
      </c>
      <c r="L405" s="83">
        <v>159</v>
      </c>
    </row>
    <row r="406" spans="1:13" s="13" customFormat="1" ht="24" customHeight="1" thickBot="1">
      <c r="A406" s="1"/>
      <c r="B406" s="2" t="s">
        <v>221</v>
      </c>
      <c r="C406" s="3"/>
      <c r="D406" s="4"/>
      <c r="E406" s="5"/>
      <c r="F406" s="6"/>
      <c r="G406" s="96" t="s">
        <v>238</v>
      </c>
      <c r="H406" s="6"/>
      <c r="I406" s="5"/>
      <c r="J406" s="6"/>
      <c r="K406" s="107" t="s">
        <v>214</v>
      </c>
      <c r="L406" s="9"/>
      <c r="M406" s="97" t="s">
        <v>368</v>
      </c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</row>
    <row r="408" spans="1:13" s="31" customFormat="1" ht="25.5" customHeight="1">
      <c r="A408" s="23" t="s">
        <v>9</v>
      </c>
      <c r="B408" s="24">
        <v>21</v>
      </c>
      <c r="C408" s="24">
        <v>13</v>
      </c>
      <c r="D408" s="24">
        <v>8</v>
      </c>
      <c r="E408" s="25" t="s">
        <v>10</v>
      </c>
      <c r="F408" s="24">
        <v>53</v>
      </c>
      <c r="G408" s="24">
        <v>25</v>
      </c>
      <c r="H408" s="24">
        <v>28</v>
      </c>
      <c r="I408" s="25" t="s">
        <v>11</v>
      </c>
      <c r="J408" s="24">
        <v>22</v>
      </c>
      <c r="K408" s="24">
        <v>11</v>
      </c>
      <c r="L408" s="24">
        <v>11</v>
      </c>
    </row>
    <row r="409" spans="1:13" s="97" customFormat="1" ht="15.75" customHeight="1">
      <c r="A409" s="32">
        <v>0</v>
      </c>
      <c r="B409" s="33">
        <v>1</v>
      </c>
      <c r="C409" s="34">
        <v>1</v>
      </c>
      <c r="D409" s="34">
        <v>0</v>
      </c>
      <c r="E409" s="35">
        <v>35</v>
      </c>
      <c r="F409" s="33">
        <v>11</v>
      </c>
      <c r="G409" s="34">
        <v>6</v>
      </c>
      <c r="H409" s="34">
        <v>5</v>
      </c>
      <c r="I409" s="35">
        <v>70</v>
      </c>
      <c r="J409" s="33">
        <v>4</v>
      </c>
      <c r="K409" s="34">
        <v>1</v>
      </c>
      <c r="L409" s="34">
        <v>3</v>
      </c>
    </row>
    <row r="410" spans="1:13" s="97" customFormat="1" ht="15.75" customHeight="1">
      <c r="A410" s="32">
        <v>1</v>
      </c>
      <c r="B410" s="33">
        <v>1</v>
      </c>
      <c r="C410" s="34">
        <v>0</v>
      </c>
      <c r="D410" s="34">
        <v>1</v>
      </c>
      <c r="E410" s="35">
        <v>36</v>
      </c>
      <c r="F410" s="33">
        <v>17</v>
      </c>
      <c r="G410" s="34">
        <v>8</v>
      </c>
      <c r="H410" s="34">
        <v>9</v>
      </c>
      <c r="I410" s="35">
        <v>71</v>
      </c>
      <c r="J410" s="33">
        <v>5</v>
      </c>
      <c r="K410" s="34">
        <v>1</v>
      </c>
      <c r="L410" s="34">
        <v>4</v>
      </c>
    </row>
    <row r="411" spans="1:13" s="97" customFormat="1" ht="15.75" customHeight="1">
      <c r="A411" s="32">
        <v>2</v>
      </c>
      <c r="B411" s="33">
        <v>7</v>
      </c>
      <c r="C411" s="34">
        <v>3</v>
      </c>
      <c r="D411" s="34">
        <v>4</v>
      </c>
      <c r="E411" s="35">
        <v>37</v>
      </c>
      <c r="F411" s="33">
        <v>7</v>
      </c>
      <c r="G411" s="34">
        <v>5</v>
      </c>
      <c r="H411" s="34">
        <v>2</v>
      </c>
      <c r="I411" s="35">
        <v>72</v>
      </c>
      <c r="J411" s="33">
        <v>6</v>
      </c>
      <c r="K411" s="34">
        <v>3</v>
      </c>
      <c r="L411" s="34">
        <v>3</v>
      </c>
    </row>
    <row r="412" spans="1:13" s="97" customFormat="1" ht="15.75" customHeight="1">
      <c r="A412" s="32">
        <v>3</v>
      </c>
      <c r="B412" s="33">
        <v>7</v>
      </c>
      <c r="C412" s="34">
        <v>5</v>
      </c>
      <c r="D412" s="34">
        <v>2</v>
      </c>
      <c r="E412" s="35">
        <v>38</v>
      </c>
      <c r="F412" s="33">
        <v>6</v>
      </c>
      <c r="G412" s="34">
        <v>1</v>
      </c>
      <c r="H412" s="34">
        <v>5</v>
      </c>
      <c r="I412" s="35">
        <v>73</v>
      </c>
      <c r="J412" s="33">
        <v>5</v>
      </c>
      <c r="K412" s="34">
        <v>5</v>
      </c>
      <c r="L412" s="34">
        <v>0</v>
      </c>
    </row>
    <row r="413" spans="1:13" s="97" customFormat="1" ht="18" customHeight="1">
      <c r="A413" s="40">
        <v>4</v>
      </c>
      <c r="B413" s="41">
        <v>5</v>
      </c>
      <c r="C413" s="42">
        <v>4</v>
      </c>
      <c r="D413" s="42">
        <v>1</v>
      </c>
      <c r="E413" s="43">
        <v>39</v>
      </c>
      <c r="F413" s="44">
        <v>12</v>
      </c>
      <c r="G413" s="42">
        <v>5</v>
      </c>
      <c r="H413" s="42">
        <v>7</v>
      </c>
      <c r="I413" s="43">
        <v>74</v>
      </c>
      <c r="J413" s="44">
        <v>2</v>
      </c>
      <c r="K413" s="42">
        <v>1</v>
      </c>
      <c r="L413" s="42">
        <v>1</v>
      </c>
    </row>
    <row r="414" spans="1:13" s="31" customFormat="1" ht="25.5" customHeight="1">
      <c r="A414" s="23" t="s">
        <v>13</v>
      </c>
      <c r="B414" s="24">
        <v>44</v>
      </c>
      <c r="C414" s="24">
        <v>20</v>
      </c>
      <c r="D414" s="24">
        <v>24</v>
      </c>
      <c r="E414" s="25" t="s">
        <v>14</v>
      </c>
      <c r="F414" s="24">
        <v>49</v>
      </c>
      <c r="G414" s="24">
        <v>29</v>
      </c>
      <c r="H414" s="24">
        <v>20</v>
      </c>
      <c r="I414" s="25" t="s">
        <v>15</v>
      </c>
      <c r="J414" s="24">
        <v>31</v>
      </c>
      <c r="K414" s="24">
        <v>13</v>
      </c>
      <c r="L414" s="24">
        <v>18</v>
      </c>
    </row>
    <row r="415" spans="1:13" s="97" customFormat="1" ht="15.75" customHeight="1">
      <c r="A415" s="32">
        <v>5</v>
      </c>
      <c r="B415" s="33">
        <v>5</v>
      </c>
      <c r="C415" s="34">
        <v>4</v>
      </c>
      <c r="D415" s="34">
        <v>1</v>
      </c>
      <c r="E415" s="35">
        <v>40</v>
      </c>
      <c r="F415" s="33">
        <v>7</v>
      </c>
      <c r="G415" s="34">
        <v>5</v>
      </c>
      <c r="H415" s="34">
        <v>2</v>
      </c>
      <c r="I415" s="35">
        <v>75</v>
      </c>
      <c r="J415" s="33">
        <v>6</v>
      </c>
      <c r="K415" s="34">
        <v>3</v>
      </c>
      <c r="L415" s="34">
        <v>3</v>
      </c>
    </row>
    <row r="416" spans="1:13" s="97" customFormat="1" ht="15.75" customHeight="1">
      <c r="A416" s="32">
        <v>6</v>
      </c>
      <c r="B416" s="33">
        <v>8</v>
      </c>
      <c r="C416" s="34">
        <v>1</v>
      </c>
      <c r="D416" s="34">
        <v>7</v>
      </c>
      <c r="E416" s="35">
        <v>41</v>
      </c>
      <c r="F416" s="33">
        <v>11</v>
      </c>
      <c r="G416" s="34">
        <v>6</v>
      </c>
      <c r="H416" s="34">
        <v>5</v>
      </c>
      <c r="I416" s="35">
        <v>76</v>
      </c>
      <c r="J416" s="33">
        <v>5</v>
      </c>
      <c r="K416" s="34">
        <v>1</v>
      </c>
      <c r="L416" s="34">
        <v>4</v>
      </c>
    </row>
    <row r="417" spans="1:12" s="97" customFormat="1" ht="15.75" customHeight="1">
      <c r="A417" s="32">
        <v>7</v>
      </c>
      <c r="B417" s="33">
        <v>10</v>
      </c>
      <c r="C417" s="34">
        <v>5</v>
      </c>
      <c r="D417" s="34">
        <v>5</v>
      </c>
      <c r="E417" s="35">
        <v>42</v>
      </c>
      <c r="F417" s="33">
        <v>14</v>
      </c>
      <c r="G417" s="34">
        <v>8</v>
      </c>
      <c r="H417" s="34">
        <v>6</v>
      </c>
      <c r="I417" s="35">
        <v>77</v>
      </c>
      <c r="J417" s="33">
        <v>9</v>
      </c>
      <c r="K417" s="34">
        <v>2</v>
      </c>
      <c r="L417" s="34">
        <v>7</v>
      </c>
    </row>
    <row r="418" spans="1:12" s="97" customFormat="1" ht="15.75" customHeight="1">
      <c r="A418" s="32">
        <v>8</v>
      </c>
      <c r="B418" s="33">
        <v>4</v>
      </c>
      <c r="C418" s="34">
        <v>2</v>
      </c>
      <c r="D418" s="34">
        <v>2</v>
      </c>
      <c r="E418" s="35">
        <v>43</v>
      </c>
      <c r="F418" s="33">
        <v>5</v>
      </c>
      <c r="G418" s="34">
        <v>3</v>
      </c>
      <c r="H418" s="34">
        <v>2</v>
      </c>
      <c r="I418" s="35">
        <v>78</v>
      </c>
      <c r="J418" s="33">
        <v>6</v>
      </c>
      <c r="K418" s="34">
        <v>4</v>
      </c>
      <c r="L418" s="34">
        <v>2</v>
      </c>
    </row>
    <row r="419" spans="1:12" s="97" customFormat="1" ht="18" customHeight="1">
      <c r="A419" s="40">
        <v>9</v>
      </c>
      <c r="B419" s="44">
        <v>17</v>
      </c>
      <c r="C419" s="42">
        <v>8</v>
      </c>
      <c r="D419" s="42">
        <v>9</v>
      </c>
      <c r="E419" s="43">
        <v>44</v>
      </c>
      <c r="F419" s="44">
        <v>12</v>
      </c>
      <c r="G419" s="42">
        <v>7</v>
      </c>
      <c r="H419" s="42">
        <v>5</v>
      </c>
      <c r="I419" s="43">
        <v>79</v>
      </c>
      <c r="J419" s="44">
        <v>5</v>
      </c>
      <c r="K419" s="42">
        <v>3</v>
      </c>
      <c r="L419" s="42">
        <v>2</v>
      </c>
    </row>
    <row r="420" spans="1:12" s="31" customFormat="1" ht="25.5" customHeight="1">
      <c r="A420" s="23" t="s">
        <v>23</v>
      </c>
      <c r="B420" s="24">
        <v>31</v>
      </c>
      <c r="C420" s="24">
        <v>20</v>
      </c>
      <c r="D420" s="24">
        <v>11</v>
      </c>
      <c r="E420" s="25" t="s">
        <v>24</v>
      </c>
      <c r="F420" s="24">
        <v>51</v>
      </c>
      <c r="G420" s="24">
        <v>23</v>
      </c>
      <c r="H420" s="24">
        <v>28</v>
      </c>
      <c r="I420" s="25" t="s">
        <v>25</v>
      </c>
      <c r="J420" s="24">
        <v>23</v>
      </c>
      <c r="K420" s="24">
        <v>11</v>
      </c>
      <c r="L420" s="24">
        <v>12</v>
      </c>
    </row>
    <row r="421" spans="1:12" s="97" customFormat="1" ht="15.75" customHeight="1">
      <c r="A421" s="32">
        <v>10</v>
      </c>
      <c r="B421" s="33">
        <v>6</v>
      </c>
      <c r="C421" s="34">
        <v>4</v>
      </c>
      <c r="D421" s="34">
        <v>2</v>
      </c>
      <c r="E421" s="35">
        <v>45</v>
      </c>
      <c r="F421" s="33">
        <v>11</v>
      </c>
      <c r="G421" s="34">
        <v>2</v>
      </c>
      <c r="H421" s="34">
        <v>9</v>
      </c>
      <c r="I421" s="35">
        <v>80</v>
      </c>
      <c r="J421" s="33">
        <v>7</v>
      </c>
      <c r="K421" s="34">
        <v>4</v>
      </c>
      <c r="L421" s="34">
        <v>3</v>
      </c>
    </row>
    <row r="422" spans="1:12" s="97" customFormat="1" ht="15.75" customHeight="1">
      <c r="A422" s="32">
        <v>11</v>
      </c>
      <c r="B422" s="33">
        <v>5</v>
      </c>
      <c r="C422" s="34">
        <v>4</v>
      </c>
      <c r="D422" s="34">
        <v>1</v>
      </c>
      <c r="E422" s="35">
        <v>46</v>
      </c>
      <c r="F422" s="33">
        <v>7</v>
      </c>
      <c r="G422" s="34">
        <v>4</v>
      </c>
      <c r="H422" s="34">
        <v>3</v>
      </c>
      <c r="I422" s="35">
        <v>81</v>
      </c>
      <c r="J422" s="33">
        <v>7</v>
      </c>
      <c r="K422" s="34">
        <v>1</v>
      </c>
      <c r="L422" s="34">
        <v>6</v>
      </c>
    </row>
    <row r="423" spans="1:12" s="97" customFormat="1" ht="15.75" customHeight="1">
      <c r="A423" s="32">
        <v>12</v>
      </c>
      <c r="B423" s="33">
        <v>8</v>
      </c>
      <c r="C423" s="34">
        <v>3</v>
      </c>
      <c r="D423" s="34">
        <v>5</v>
      </c>
      <c r="E423" s="35">
        <v>47</v>
      </c>
      <c r="F423" s="33">
        <v>7</v>
      </c>
      <c r="G423" s="34">
        <v>6</v>
      </c>
      <c r="H423" s="34">
        <v>1</v>
      </c>
      <c r="I423" s="35">
        <v>82</v>
      </c>
      <c r="J423" s="33">
        <v>6</v>
      </c>
      <c r="K423" s="34">
        <v>4</v>
      </c>
      <c r="L423" s="34">
        <v>2</v>
      </c>
    </row>
    <row r="424" spans="1:12" s="97" customFormat="1" ht="15.75" customHeight="1">
      <c r="A424" s="32">
        <v>13</v>
      </c>
      <c r="B424" s="33">
        <v>7</v>
      </c>
      <c r="C424" s="34">
        <v>5</v>
      </c>
      <c r="D424" s="34">
        <v>2</v>
      </c>
      <c r="E424" s="35">
        <v>48</v>
      </c>
      <c r="F424" s="33">
        <v>15</v>
      </c>
      <c r="G424" s="34">
        <v>7</v>
      </c>
      <c r="H424" s="34">
        <v>8</v>
      </c>
      <c r="I424" s="35">
        <v>83</v>
      </c>
      <c r="J424" s="33">
        <v>1</v>
      </c>
      <c r="K424" s="34">
        <v>1</v>
      </c>
      <c r="L424" s="34">
        <v>0</v>
      </c>
    </row>
    <row r="425" spans="1:12" s="97" customFormat="1" ht="18" customHeight="1">
      <c r="A425" s="40">
        <v>14</v>
      </c>
      <c r="B425" s="44">
        <v>5</v>
      </c>
      <c r="C425" s="42">
        <v>4</v>
      </c>
      <c r="D425" s="42">
        <v>1</v>
      </c>
      <c r="E425" s="43">
        <v>49</v>
      </c>
      <c r="F425" s="44">
        <v>11</v>
      </c>
      <c r="G425" s="42">
        <v>4</v>
      </c>
      <c r="H425" s="42">
        <v>7</v>
      </c>
      <c r="I425" s="43">
        <v>84</v>
      </c>
      <c r="J425" s="44">
        <v>2</v>
      </c>
      <c r="K425" s="42">
        <v>1</v>
      </c>
      <c r="L425" s="42">
        <v>1</v>
      </c>
    </row>
    <row r="426" spans="1:12" s="31" customFormat="1" ht="25.5" customHeight="1">
      <c r="A426" s="23" t="s">
        <v>26</v>
      </c>
      <c r="B426" s="24">
        <v>40</v>
      </c>
      <c r="C426" s="24">
        <v>27</v>
      </c>
      <c r="D426" s="24">
        <v>13</v>
      </c>
      <c r="E426" s="25" t="s">
        <v>27</v>
      </c>
      <c r="F426" s="24">
        <v>38</v>
      </c>
      <c r="G426" s="24">
        <v>19</v>
      </c>
      <c r="H426" s="24">
        <v>19</v>
      </c>
      <c r="I426" s="25" t="s">
        <v>28</v>
      </c>
      <c r="J426" s="24">
        <v>11</v>
      </c>
      <c r="K426" s="24">
        <v>5</v>
      </c>
      <c r="L426" s="24">
        <v>6</v>
      </c>
    </row>
    <row r="427" spans="1:12" s="97" customFormat="1" ht="15.75" customHeight="1">
      <c r="A427" s="32">
        <v>15</v>
      </c>
      <c r="B427" s="33">
        <v>9</v>
      </c>
      <c r="C427" s="34">
        <v>7</v>
      </c>
      <c r="D427" s="34">
        <v>2</v>
      </c>
      <c r="E427" s="35">
        <v>50</v>
      </c>
      <c r="F427" s="33">
        <v>10</v>
      </c>
      <c r="G427" s="34">
        <v>4</v>
      </c>
      <c r="H427" s="34">
        <v>6</v>
      </c>
      <c r="I427" s="35">
        <v>85</v>
      </c>
      <c r="J427" s="33">
        <v>3</v>
      </c>
      <c r="K427" s="34">
        <v>2</v>
      </c>
      <c r="L427" s="34">
        <v>1</v>
      </c>
    </row>
    <row r="428" spans="1:12" s="97" customFormat="1" ht="15.75" customHeight="1">
      <c r="A428" s="32">
        <v>16</v>
      </c>
      <c r="B428" s="33">
        <v>11</v>
      </c>
      <c r="C428" s="34">
        <v>6</v>
      </c>
      <c r="D428" s="34">
        <v>5</v>
      </c>
      <c r="E428" s="35">
        <v>51</v>
      </c>
      <c r="F428" s="33">
        <v>6</v>
      </c>
      <c r="G428" s="34">
        <v>5</v>
      </c>
      <c r="H428" s="34">
        <v>1</v>
      </c>
      <c r="I428" s="35">
        <v>86</v>
      </c>
      <c r="J428" s="33">
        <v>3</v>
      </c>
      <c r="K428" s="34">
        <v>1</v>
      </c>
      <c r="L428" s="34">
        <v>2</v>
      </c>
    </row>
    <row r="429" spans="1:12" s="97" customFormat="1" ht="15.75" customHeight="1">
      <c r="A429" s="32">
        <v>17</v>
      </c>
      <c r="B429" s="33">
        <v>4</v>
      </c>
      <c r="C429" s="34">
        <v>3</v>
      </c>
      <c r="D429" s="34">
        <v>1</v>
      </c>
      <c r="E429" s="35">
        <v>52</v>
      </c>
      <c r="F429" s="33">
        <v>9</v>
      </c>
      <c r="G429" s="34">
        <v>4</v>
      </c>
      <c r="H429" s="34">
        <v>5</v>
      </c>
      <c r="I429" s="35">
        <v>87</v>
      </c>
      <c r="J429" s="33">
        <v>0</v>
      </c>
      <c r="K429" s="34">
        <v>0</v>
      </c>
      <c r="L429" s="34">
        <v>0</v>
      </c>
    </row>
    <row r="430" spans="1:12" s="97" customFormat="1" ht="15.75" customHeight="1">
      <c r="A430" s="32">
        <v>18</v>
      </c>
      <c r="B430" s="33">
        <v>9</v>
      </c>
      <c r="C430" s="34">
        <v>6</v>
      </c>
      <c r="D430" s="34">
        <v>3</v>
      </c>
      <c r="E430" s="35">
        <v>53</v>
      </c>
      <c r="F430" s="33">
        <v>7</v>
      </c>
      <c r="G430" s="34">
        <v>3</v>
      </c>
      <c r="H430" s="34">
        <v>4</v>
      </c>
      <c r="I430" s="35">
        <v>88</v>
      </c>
      <c r="J430" s="33">
        <v>4</v>
      </c>
      <c r="K430" s="34">
        <v>1</v>
      </c>
      <c r="L430" s="34">
        <v>3</v>
      </c>
    </row>
    <row r="431" spans="1:12" s="97" customFormat="1" ht="18" customHeight="1">
      <c r="A431" s="40">
        <v>19</v>
      </c>
      <c r="B431" s="44">
        <v>7</v>
      </c>
      <c r="C431" s="42">
        <v>5</v>
      </c>
      <c r="D431" s="42">
        <v>2</v>
      </c>
      <c r="E431" s="43">
        <v>54</v>
      </c>
      <c r="F431" s="44">
        <v>6</v>
      </c>
      <c r="G431" s="42">
        <v>3</v>
      </c>
      <c r="H431" s="42">
        <v>3</v>
      </c>
      <c r="I431" s="43">
        <v>89</v>
      </c>
      <c r="J431" s="44">
        <v>1</v>
      </c>
      <c r="K431" s="42">
        <v>1</v>
      </c>
      <c r="L431" s="42">
        <v>0</v>
      </c>
    </row>
    <row r="432" spans="1:12" s="31" customFormat="1" ht="25.5" customHeight="1">
      <c r="A432" s="23" t="s">
        <v>29</v>
      </c>
      <c r="B432" s="24">
        <v>37</v>
      </c>
      <c r="C432" s="24">
        <v>18</v>
      </c>
      <c r="D432" s="24">
        <v>19</v>
      </c>
      <c r="E432" s="25" t="s">
        <v>30</v>
      </c>
      <c r="F432" s="24">
        <v>41</v>
      </c>
      <c r="G432" s="24">
        <v>17</v>
      </c>
      <c r="H432" s="24">
        <v>24</v>
      </c>
      <c r="I432" s="25" t="s">
        <v>31</v>
      </c>
      <c r="J432" s="24">
        <v>11</v>
      </c>
      <c r="K432" s="24">
        <v>1</v>
      </c>
      <c r="L432" s="24">
        <v>10</v>
      </c>
    </row>
    <row r="433" spans="1:12" s="97" customFormat="1" ht="15.75" customHeight="1">
      <c r="A433" s="32">
        <v>20</v>
      </c>
      <c r="B433" s="33">
        <v>3</v>
      </c>
      <c r="C433" s="34">
        <v>1</v>
      </c>
      <c r="D433" s="34">
        <v>2</v>
      </c>
      <c r="E433" s="35">
        <v>55</v>
      </c>
      <c r="F433" s="33">
        <v>6</v>
      </c>
      <c r="G433" s="34">
        <v>3</v>
      </c>
      <c r="H433" s="34">
        <v>3</v>
      </c>
      <c r="I433" s="35">
        <v>90</v>
      </c>
      <c r="J433" s="33">
        <v>2</v>
      </c>
      <c r="K433" s="34">
        <v>0</v>
      </c>
      <c r="L433" s="34">
        <v>2</v>
      </c>
    </row>
    <row r="434" spans="1:12" s="97" customFormat="1" ht="15.75" customHeight="1">
      <c r="A434" s="32">
        <v>21</v>
      </c>
      <c r="B434" s="33">
        <v>13</v>
      </c>
      <c r="C434" s="34">
        <v>4</v>
      </c>
      <c r="D434" s="34">
        <v>9</v>
      </c>
      <c r="E434" s="35">
        <v>56</v>
      </c>
      <c r="F434" s="33">
        <v>13</v>
      </c>
      <c r="G434" s="34">
        <v>5</v>
      </c>
      <c r="H434" s="34">
        <v>8</v>
      </c>
      <c r="I434" s="35">
        <v>91</v>
      </c>
      <c r="J434" s="33">
        <v>1</v>
      </c>
      <c r="K434" s="34">
        <v>0</v>
      </c>
      <c r="L434" s="34">
        <v>1</v>
      </c>
    </row>
    <row r="435" spans="1:12" s="97" customFormat="1" ht="15.75" customHeight="1">
      <c r="A435" s="32">
        <v>22</v>
      </c>
      <c r="B435" s="33">
        <v>5</v>
      </c>
      <c r="C435" s="34">
        <v>4</v>
      </c>
      <c r="D435" s="34">
        <v>1</v>
      </c>
      <c r="E435" s="35">
        <v>57</v>
      </c>
      <c r="F435" s="33">
        <v>9</v>
      </c>
      <c r="G435" s="34">
        <v>3</v>
      </c>
      <c r="H435" s="34">
        <v>6</v>
      </c>
      <c r="I435" s="35">
        <v>92</v>
      </c>
      <c r="J435" s="33">
        <v>4</v>
      </c>
      <c r="K435" s="34">
        <v>0</v>
      </c>
      <c r="L435" s="34">
        <v>4</v>
      </c>
    </row>
    <row r="436" spans="1:12" s="97" customFormat="1" ht="15.75" customHeight="1">
      <c r="A436" s="32">
        <v>23</v>
      </c>
      <c r="B436" s="33">
        <v>6</v>
      </c>
      <c r="C436" s="34">
        <v>3</v>
      </c>
      <c r="D436" s="34">
        <v>3</v>
      </c>
      <c r="E436" s="35">
        <v>58</v>
      </c>
      <c r="F436" s="33">
        <v>8</v>
      </c>
      <c r="G436" s="34">
        <v>3</v>
      </c>
      <c r="H436" s="34">
        <v>5</v>
      </c>
      <c r="I436" s="35">
        <v>93</v>
      </c>
      <c r="J436" s="33">
        <v>2</v>
      </c>
      <c r="K436" s="34">
        <v>1</v>
      </c>
      <c r="L436" s="34">
        <v>1</v>
      </c>
    </row>
    <row r="437" spans="1:12" s="97" customFormat="1" ht="18" customHeight="1">
      <c r="A437" s="40">
        <v>24</v>
      </c>
      <c r="B437" s="44">
        <v>10</v>
      </c>
      <c r="C437" s="42">
        <v>6</v>
      </c>
      <c r="D437" s="42">
        <v>4</v>
      </c>
      <c r="E437" s="43">
        <v>59</v>
      </c>
      <c r="F437" s="44">
        <v>5</v>
      </c>
      <c r="G437" s="42">
        <v>3</v>
      </c>
      <c r="H437" s="42">
        <v>2</v>
      </c>
      <c r="I437" s="43">
        <v>94</v>
      </c>
      <c r="J437" s="44">
        <v>2</v>
      </c>
      <c r="K437" s="42">
        <v>0</v>
      </c>
      <c r="L437" s="42">
        <v>2</v>
      </c>
    </row>
    <row r="438" spans="1:12" s="31" customFormat="1" ht="25.5" customHeight="1">
      <c r="A438" s="23" t="s">
        <v>32</v>
      </c>
      <c r="B438" s="24">
        <v>34</v>
      </c>
      <c r="C438" s="24">
        <v>16</v>
      </c>
      <c r="D438" s="24">
        <v>18</v>
      </c>
      <c r="E438" s="25" t="s">
        <v>33</v>
      </c>
      <c r="F438" s="24">
        <v>37</v>
      </c>
      <c r="G438" s="24">
        <v>20</v>
      </c>
      <c r="H438" s="24">
        <v>17</v>
      </c>
      <c r="I438" s="64" t="s">
        <v>34</v>
      </c>
      <c r="J438" s="24">
        <v>2</v>
      </c>
      <c r="K438" s="24">
        <v>0</v>
      </c>
      <c r="L438" s="24">
        <v>2</v>
      </c>
    </row>
    <row r="439" spans="1:12" s="97" customFormat="1" ht="15.75" customHeight="1">
      <c r="A439" s="32">
        <v>25</v>
      </c>
      <c r="B439" s="33">
        <v>3</v>
      </c>
      <c r="C439" s="34">
        <v>1</v>
      </c>
      <c r="D439" s="34">
        <v>2</v>
      </c>
      <c r="E439" s="35">
        <v>60</v>
      </c>
      <c r="F439" s="33">
        <v>11</v>
      </c>
      <c r="G439" s="34">
        <v>6</v>
      </c>
      <c r="H439" s="34">
        <v>5</v>
      </c>
      <c r="I439" s="35">
        <v>95</v>
      </c>
      <c r="J439" s="33">
        <v>0</v>
      </c>
      <c r="K439" s="34">
        <v>0</v>
      </c>
      <c r="L439" s="34">
        <v>0</v>
      </c>
    </row>
    <row r="440" spans="1:12" s="97" customFormat="1" ht="15.75" customHeight="1">
      <c r="A440" s="32">
        <v>26</v>
      </c>
      <c r="B440" s="33">
        <v>5</v>
      </c>
      <c r="C440" s="34">
        <v>3</v>
      </c>
      <c r="D440" s="34">
        <v>2</v>
      </c>
      <c r="E440" s="35">
        <v>61</v>
      </c>
      <c r="F440" s="33">
        <v>2</v>
      </c>
      <c r="G440" s="34">
        <v>0</v>
      </c>
      <c r="H440" s="34">
        <v>2</v>
      </c>
      <c r="I440" s="35">
        <v>96</v>
      </c>
      <c r="J440" s="33">
        <v>0</v>
      </c>
      <c r="K440" s="34">
        <v>0</v>
      </c>
      <c r="L440" s="34">
        <v>0</v>
      </c>
    </row>
    <row r="441" spans="1:12" s="97" customFormat="1" ht="15.75" customHeight="1">
      <c r="A441" s="32">
        <v>27</v>
      </c>
      <c r="B441" s="33">
        <v>10</v>
      </c>
      <c r="C441" s="34">
        <v>3</v>
      </c>
      <c r="D441" s="34">
        <v>7</v>
      </c>
      <c r="E441" s="35">
        <v>62</v>
      </c>
      <c r="F441" s="33">
        <v>8</v>
      </c>
      <c r="G441" s="34">
        <v>2</v>
      </c>
      <c r="H441" s="34">
        <v>6</v>
      </c>
      <c r="I441" s="35">
        <v>97</v>
      </c>
      <c r="J441" s="33">
        <v>0</v>
      </c>
      <c r="K441" s="34">
        <v>0</v>
      </c>
      <c r="L441" s="34">
        <v>0</v>
      </c>
    </row>
    <row r="442" spans="1:12" s="97" customFormat="1" ht="15.75" customHeight="1">
      <c r="A442" s="32">
        <v>28</v>
      </c>
      <c r="B442" s="33">
        <v>8</v>
      </c>
      <c r="C442" s="34">
        <v>4</v>
      </c>
      <c r="D442" s="34">
        <v>4</v>
      </c>
      <c r="E442" s="35">
        <v>63</v>
      </c>
      <c r="F442" s="33">
        <v>7</v>
      </c>
      <c r="G442" s="34">
        <v>5</v>
      </c>
      <c r="H442" s="34">
        <v>2</v>
      </c>
      <c r="I442" s="35">
        <v>98</v>
      </c>
      <c r="J442" s="33">
        <v>2</v>
      </c>
      <c r="K442" s="34">
        <v>0</v>
      </c>
      <c r="L442" s="34">
        <v>2</v>
      </c>
    </row>
    <row r="443" spans="1:12" s="97" customFormat="1" ht="18" customHeight="1">
      <c r="A443" s="40">
        <v>29</v>
      </c>
      <c r="B443" s="44">
        <v>8</v>
      </c>
      <c r="C443" s="42">
        <v>5</v>
      </c>
      <c r="D443" s="42">
        <v>3</v>
      </c>
      <c r="E443" s="43">
        <v>64</v>
      </c>
      <c r="F443" s="44">
        <v>9</v>
      </c>
      <c r="G443" s="42">
        <v>7</v>
      </c>
      <c r="H443" s="42">
        <v>2</v>
      </c>
      <c r="I443" s="35">
        <v>99</v>
      </c>
      <c r="J443" s="33">
        <v>0</v>
      </c>
      <c r="K443" s="34">
        <v>0</v>
      </c>
      <c r="L443" s="34">
        <v>0</v>
      </c>
    </row>
    <row r="444" spans="1:12" s="31" customFormat="1" ht="25.5" customHeight="1">
      <c r="A444" s="23" t="s">
        <v>35</v>
      </c>
      <c r="B444" s="24">
        <v>46</v>
      </c>
      <c r="C444" s="24">
        <v>24</v>
      </c>
      <c r="D444" s="24">
        <v>22</v>
      </c>
      <c r="E444" s="25" t="s">
        <v>36</v>
      </c>
      <c r="F444" s="24">
        <v>35</v>
      </c>
      <c r="G444" s="24">
        <v>22</v>
      </c>
      <c r="H444" s="24">
        <v>13</v>
      </c>
      <c r="I444" s="68">
        <v>100</v>
      </c>
      <c r="J444" s="69">
        <v>0</v>
      </c>
      <c r="K444" s="70">
        <v>0</v>
      </c>
      <c r="L444" s="70">
        <v>0</v>
      </c>
    </row>
    <row r="445" spans="1:12" s="97" customFormat="1" ht="15.75" customHeight="1">
      <c r="A445" s="32">
        <v>30</v>
      </c>
      <c r="B445" s="33">
        <v>7</v>
      </c>
      <c r="C445" s="34">
        <v>2</v>
      </c>
      <c r="D445" s="34">
        <v>5</v>
      </c>
      <c r="E445" s="35">
        <v>65</v>
      </c>
      <c r="F445" s="33">
        <v>7</v>
      </c>
      <c r="G445" s="34">
        <v>5</v>
      </c>
      <c r="H445" s="34">
        <v>2</v>
      </c>
      <c r="I445" s="35">
        <v>101</v>
      </c>
      <c r="J445" s="33">
        <v>0</v>
      </c>
      <c r="K445" s="34">
        <v>0</v>
      </c>
      <c r="L445" s="34">
        <v>0</v>
      </c>
    </row>
    <row r="446" spans="1:12" s="97" customFormat="1" ht="15.75" customHeight="1">
      <c r="A446" s="32">
        <v>31</v>
      </c>
      <c r="B446" s="33">
        <v>7</v>
      </c>
      <c r="C446" s="34">
        <v>4</v>
      </c>
      <c r="D446" s="34">
        <v>3</v>
      </c>
      <c r="E446" s="35">
        <v>66</v>
      </c>
      <c r="F446" s="33">
        <v>6</v>
      </c>
      <c r="G446" s="34">
        <v>5</v>
      </c>
      <c r="H446" s="34">
        <v>1</v>
      </c>
      <c r="I446" s="35">
        <v>102</v>
      </c>
      <c r="J446" s="33">
        <v>0</v>
      </c>
      <c r="K446" s="34">
        <v>0</v>
      </c>
      <c r="L446" s="34">
        <v>0</v>
      </c>
    </row>
    <row r="447" spans="1:12" s="97" customFormat="1" ht="15.75" customHeight="1">
      <c r="A447" s="32">
        <v>32</v>
      </c>
      <c r="B447" s="33">
        <v>10</v>
      </c>
      <c r="C447" s="34">
        <v>6</v>
      </c>
      <c r="D447" s="34">
        <v>4</v>
      </c>
      <c r="E447" s="35">
        <v>67</v>
      </c>
      <c r="F447" s="33">
        <v>6</v>
      </c>
      <c r="G447" s="34">
        <v>3</v>
      </c>
      <c r="H447" s="34">
        <v>3</v>
      </c>
      <c r="I447" s="35">
        <v>103</v>
      </c>
      <c r="J447" s="33">
        <v>0</v>
      </c>
      <c r="K447" s="34">
        <v>0</v>
      </c>
      <c r="L447" s="34">
        <v>0</v>
      </c>
    </row>
    <row r="448" spans="1:12" s="97" customFormat="1" ht="15.75" customHeight="1">
      <c r="A448" s="32">
        <v>33</v>
      </c>
      <c r="B448" s="33">
        <v>13</v>
      </c>
      <c r="C448" s="34">
        <v>8</v>
      </c>
      <c r="D448" s="34">
        <v>5</v>
      </c>
      <c r="E448" s="35">
        <v>68</v>
      </c>
      <c r="F448" s="33">
        <v>7</v>
      </c>
      <c r="G448" s="34">
        <v>4</v>
      </c>
      <c r="H448" s="34">
        <v>3</v>
      </c>
      <c r="I448" s="72" t="s">
        <v>37</v>
      </c>
      <c r="J448" s="44">
        <v>0</v>
      </c>
      <c r="K448" s="42">
        <v>0</v>
      </c>
      <c r="L448" s="42">
        <v>0</v>
      </c>
    </row>
    <row r="449" spans="1:13" s="97" customFormat="1" ht="21" customHeight="1" thickBot="1">
      <c r="A449" s="74">
        <v>34</v>
      </c>
      <c r="B449" s="33">
        <v>9</v>
      </c>
      <c r="C449" s="34">
        <v>4</v>
      </c>
      <c r="D449" s="34">
        <v>5</v>
      </c>
      <c r="E449" s="35">
        <v>69</v>
      </c>
      <c r="F449" s="33">
        <v>9</v>
      </c>
      <c r="G449" s="34">
        <v>5</v>
      </c>
      <c r="H449" s="34">
        <v>4</v>
      </c>
      <c r="I449" s="75" t="s">
        <v>8</v>
      </c>
      <c r="J449" s="69">
        <v>657</v>
      </c>
      <c r="K449" s="69">
        <v>334</v>
      </c>
      <c r="L449" s="69">
        <v>323</v>
      </c>
    </row>
    <row r="450" spans="1:13" s="106" customFormat="1" ht="24" customHeight="1" thickTop="1" thickBot="1">
      <c r="A450" s="81" t="s">
        <v>38</v>
      </c>
      <c r="B450" s="82">
        <v>96</v>
      </c>
      <c r="C450" s="83">
        <v>53</v>
      </c>
      <c r="D450" s="83">
        <v>43</v>
      </c>
      <c r="E450" s="84" t="s">
        <v>39</v>
      </c>
      <c r="F450" s="83">
        <v>426</v>
      </c>
      <c r="G450" s="83">
        <v>218</v>
      </c>
      <c r="H450" s="83">
        <v>208</v>
      </c>
      <c r="I450" s="85" t="s">
        <v>40</v>
      </c>
      <c r="J450" s="83">
        <v>135</v>
      </c>
      <c r="K450" s="83">
        <v>63</v>
      </c>
      <c r="L450" s="83">
        <v>72</v>
      </c>
    </row>
    <row r="451" spans="1:13" s="13" customFormat="1" ht="24" customHeight="1" thickBot="1">
      <c r="A451" s="1"/>
      <c r="B451" s="2" t="s">
        <v>221</v>
      </c>
      <c r="C451" s="3"/>
      <c r="D451" s="4"/>
      <c r="E451" s="5"/>
      <c r="F451" s="6"/>
      <c r="G451" s="96" t="s">
        <v>238</v>
      </c>
      <c r="H451" s="6"/>
      <c r="I451" s="5"/>
      <c r="J451" s="6"/>
      <c r="K451" s="107" t="s">
        <v>215</v>
      </c>
      <c r="L451" s="9"/>
      <c r="M451" s="97" t="s">
        <v>369</v>
      </c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</row>
    <row r="453" spans="1:13" s="31" customFormat="1" ht="25.5" customHeight="1">
      <c r="A453" s="23" t="s">
        <v>9</v>
      </c>
      <c r="B453" s="24">
        <v>17</v>
      </c>
      <c r="C453" s="24">
        <v>9</v>
      </c>
      <c r="D453" s="24">
        <v>8</v>
      </c>
      <c r="E453" s="25" t="s">
        <v>10</v>
      </c>
      <c r="F453" s="24">
        <v>41</v>
      </c>
      <c r="G453" s="24">
        <v>16</v>
      </c>
      <c r="H453" s="24">
        <v>25</v>
      </c>
      <c r="I453" s="25" t="s">
        <v>11</v>
      </c>
      <c r="J453" s="24">
        <v>53</v>
      </c>
      <c r="K453" s="24">
        <v>31</v>
      </c>
      <c r="L453" s="24">
        <v>22</v>
      </c>
    </row>
    <row r="454" spans="1:13" s="97" customFormat="1" ht="15.75" customHeight="1">
      <c r="A454" s="32">
        <v>0</v>
      </c>
      <c r="B454" s="33">
        <v>3</v>
      </c>
      <c r="C454" s="34">
        <v>2</v>
      </c>
      <c r="D454" s="34">
        <v>1</v>
      </c>
      <c r="E454" s="35">
        <v>35</v>
      </c>
      <c r="F454" s="33">
        <v>11</v>
      </c>
      <c r="G454" s="34">
        <v>4</v>
      </c>
      <c r="H454" s="34">
        <v>7</v>
      </c>
      <c r="I454" s="35">
        <v>70</v>
      </c>
      <c r="J454" s="33">
        <v>14</v>
      </c>
      <c r="K454" s="34">
        <v>9</v>
      </c>
      <c r="L454" s="34">
        <v>5</v>
      </c>
    </row>
    <row r="455" spans="1:13" s="97" customFormat="1" ht="15.75" customHeight="1">
      <c r="A455" s="32">
        <v>1</v>
      </c>
      <c r="B455" s="33">
        <v>4</v>
      </c>
      <c r="C455" s="34">
        <v>1</v>
      </c>
      <c r="D455" s="34">
        <v>3</v>
      </c>
      <c r="E455" s="35">
        <v>36</v>
      </c>
      <c r="F455" s="33">
        <v>9</v>
      </c>
      <c r="G455" s="34">
        <v>1</v>
      </c>
      <c r="H455" s="34">
        <v>8</v>
      </c>
      <c r="I455" s="35">
        <v>71</v>
      </c>
      <c r="J455" s="33">
        <v>3</v>
      </c>
      <c r="K455" s="34">
        <v>0</v>
      </c>
      <c r="L455" s="34">
        <v>3</v>
      </c>
    </row>
    <row r="456" spans="1:13" s="97" customFormat="1" ht="15.75" customHeight="1">
      <c r="A456" s="32">
        <v>2</v>
      </c>
      <c r="B456" s="33">
        <v>2</v>
      </c>
      <c r="C456" s="34">
        <v>2</v>
      </c>
      <c r="D456" s="34">
        <v>0</v>
      </c>
      <c r="E456" s="35">
        <v>37</v>
      </c>
      <c r="F456" s="33">
        <v>3</v>
      </c>
      <c r="G456" s="34">
        <v>3</v>
      </c>
      <c r="H456" s="34">
        <v>0</v>
      </c>
      <c r="I456" s="35">
        <v>72</v>
      </c>
      <c r="J456" s="33">
        <v>8</v>
      </c>
      <c r="K456" s="34">
        <v>6</v>
      </c>
      <c r="L456" s="34">
        <v>2</v>
      </c>
    </row>
    <row r="457" spans="1:13" s="97" customFormat="1" ht="15.75" customHeight="1">
      <c r="A457" s="32">
        <v>3</v>
      </c>
      <c r="B457" s="33">
        <v>4</v>
      </c>
      <c r="C457" s="34">
        <v>1</v>
      </c>
      <c r="D457" s="34">
        <v>3</v>
      </c>
      <c r="E457" s="35">
        <v>38</v>
      </c>
      <c r="F457" s="33">
        <v>10</v>
      </c>
      <c r="G457" s="34">
        <v>3</v>
      </c>
      <c r="H457" s="34">
        <v>7</v>
      </c>
      <c r="I457" s="35">
        <v>73</v>
      </c>
      <c r="J457" s="33">
        <v>17</v>
      </c>
      <c r="K457" s="34">
        <v>10</v>
      </c>
      <c r="L457" s="34">
        <v>7</v>
      </c>
    </row>
    <row r="458" spans="1:13" s="97" customFormat="1" ht="18" customHeight="1">
      <c r="A458" s="40">
        <v>4</v>
      </c>
      <c r="B458" s="41">
        <v>4</v>
      </c>
      <c r="C458" s="42">
        <v>3</v>
      </c>
      <c r="D458" s="42">
        <v>1</v>
      </c>
      <c r="E458" s="43">
        <v>39</v>
      </c>
      <c r="F458" s="44">
        <v>8</v>
      </c>
      <c r="G458" s="42">
        <v>5</v>
      </c>
      <c r="H458" s="42">
        <v>3</v>
      </c>
      <c r="I458" s="43">
        <v>74</v>
      </c>
      <c r="J458" s="44">
        <v>11</v>
      </c>
      <c r="K458" s="42">
        <v>6</v>
      </c>
      <c r="L458" s="42">
        <v>5</v>
      </c>
    </row>
    <row r="459" spans="1:13" s="31" customFormat="1" ht="25.5" customHeight="1">
      <c r="A459" s="23" t="s">
        <v>13</v>
      </c>
      <c r="B459" s="24">
        <v>21</v>
      </c>
      <c r="C459" s="24">
        <v>13</v>
      </c>
      <c r="D459" s="24">
        <v>8</v>
      </c>
      <c r="E459" s="25" t="s">
        <v>14</v>
      </c>
      <c r="F459" s="24">
        <v>49</v>
      </c>
      <c r="G459" s="24">
        <v>25</v>
      </c>
      <c r="H459" s="24">
        <v>24</v>
      </c>
      <c r="I459" s="25" t="s">
        <v>15</v>
      </c>
      <c r="J459" s="24">
        <v>46</v>
      </c>
      <c r="K459" s="24">
        <v>10</v>
      </c>
      <c r="L459" s="24">
        <v>36</v>
      </c>
    </row>
    <row r="460" spans="1:13" s="97" customFormat="1" ht="15.75" customHeight="1">
      <c r="A460" s="32">
        <v>5</v>
      </c>
      <c r="B460" s="33">
        <v>6</v>
      </c>
      <c r="C460" s="34">
        <v>3</v>
      </c>
      <c r="D460" s="34">
        <v>3</v>
      </c>
      <c r="E460" s="35">
        <v>40</v>
      </c>
      <c r="F460" s="33">
        <v>9</v>
      </c>
      <c r="G460" s="34">
        <v>5</v>
      </c>
      <c r="H460" s="34">
        <v>4</v>
      </c>
      <c r="I460" s="35">
        <v>75</v>
      </c>
      <c r="J460" s="33">
        <v>6</v>
      </c>
      <c r="K460" s="34">
        <v>3</v>
      </c>
      <c r="L460" s="34">
        <v>3</v>
      </c>
    </row>
    <row r="461" spans="1:13" s="97" customFormat="1" ht="15.75" customHeight="1">
      <c r="A461" s="32">
        <v>6</v>
      </c>
      <c r="B461" s="33">
        <v>3</v>
      </c>
      <c r="C461" s="34">
        <v>2</v>
      </c>
      <c r="D461" s="34">
        <v>1</v>
      </c>
      <c r="E461" s="35">
        <v>41</v>
      </c>
      <c r="F461" s="33">
        <v>7</v>
      </c>
      <c r="G461" s="34">
        <v>4</v>
      </c>
      <c r="H461" s="34">
        <v>3</v>
      </c>
      <c r="I461" s="35">
        <v>76</v>
      </c>
      <c r="J461" s="33">
        <v>15</v>
      </c>
      <c r="K461" s="34">
        <v>3</v>
      </c>
      <c r="L461" s="34">
        <v>12</v>
      </c>
    </row>
    <row r="462" spans="1:13" s="97" customFormat="1" ht="15.75" customHeight="1">
      <c r="A462" s="32">
        <v>7</v>
      </c>
      <c r="B462" s="33">
        <v>4</v>
      </c>
      <c r="C462" s="34">
        <v>4</v>
      </c>
      <c r="D462" s="34">
        <v>0</v>
      </c>
      <c r="E462" s="35">
        <v>42</v>
      </c>
      <c r="F462" s="33">
        <v>10</v>
      </c>
      <c r="G462" s="34">
        <v>7</v>
      </c>
      <c r="H462" s="34">
        <v>3</v>
      </c>
      <c r="I462" s="35">
        <v>77</v>
      </c>
      <c r="J462" s="33">
        <v>10</v>
      </c>
      <c r="K462" s="34">
        <v>2</v>
      </c>
      <c r="L462" s="34">
        <v>8</v>
      </c>
    </row>
    <row r="463" spans="1:13" s="97" customFormat="1" ht="15.75" customHeight="1">
      <c r="A463" s="32">
        <v>8</v>
      </c>
      <c r="B463" s="33">
        <v>5</v>
      </c>
      <c r="C463" s="34">
        <v>2</v>
      </c>
      <c r="D463" s="34">
        <v>3</v>
      </c>
      <c r="E463" s="35">
        <v>43</v>
      </c>
      <c r="F463" s="33">
        <v>9</v>
      </c>
      <c r="G463" s="34">
        <v>3</v>
      </c>
      <c r="H463" s="34">
        <v>6</v>
      </c>
      <c r="I463" s="35">
        <v>78</v>
      </c>
      <c r="J463" s="33">
        <v>6</v>
      </c>
      <c r="K463" s="34">
        <v>2</v>
      </c>
      <c r="L463" s="34">
        <v>4</v>
      </c>
    </row>
    <row r="464" spans="1:13" s="97" customFormat="1" ht="18" customHeight="1">
      <c r="A464" s="40">
        <v>9</v>
      </c>
      <c r="B464" s="44">
        <v>3</v>
      </c>
      <c r="C464" s="42">
        <v>2</v>
      </c>
      <c r="D464" s="42">
        <v>1</v>
      </c>
      <c r="E464" s="43">
        <v>44</v>
      </c>
      <c r="F464" s="44">
        <v>14</v>
      </c>
      <c r="G464" s="42">
        <v>6</v>
      </c>
      <c r="H464" s="42">
        <v>8</v>
      </c>
      <c r="I464" s="43">
        <v>79</v>
      </c>
      <c r="J464" s="44">
        <v>9</v>
      </c>
      <c r="K464" s="42">
        <v>0</v>
      </c>
      <c r="L464" s="42">
        <v>9</v>
      </c>
    </row>
    <row r="465" spans="1:12" s="31" customFormat="1" ht="25.5" customHeight="1">
      <c r="A465" s="23" t="s">
        <v>23</v>
      </c>
      <c r="B465" s="24">
        <v>25</v>
      </c>
      <c r="C465" s="24">
        <v>19</v>
      </c>
      <c r="D465" s="24">
        <v>6</v>
      </c>
      <c r="E465" s="25" t="s">
        <v>24</v>
      </c>
      <c r="F465" s="24">
        <v>39</v>
      </c>
      <c r="G465" s="24">
        <v>19</v>
      </c>
      <c r="H465" s="24">
        <v>20</v>
      </c>
      <c r="I465" s="25" t="s">
        <v>25</v>
      </c>
      <c r="J465" s="24">
        <v>47</v>
      </c>
      <c r="K465" s="24">
        <v>22</v>
      </c>
      <c r="L465" s="24">
        <v>25</v>
      </c>
    </row>
    <row r="466" spans="1:12" s="97" customFormat="1" ht="15.75" customHeight="1">
      <c r="A466" s="32">
        <v>10</v>
      </c>
      <c r="B466" s="33">
        <v>3</v>
      </c>
      <c r="C466" s="34">
        <v>3</v>
      </c>
      <c r="D466" s="34">
        <v>0</v>
      </c>
      <c r="E466" s="35">
        <v>45</v>
      </c>
      <c r="F466" s="33">
        <v>10</v>
      </c>
      <c r="G466" s="34">
        <v>4</v>
      </c>
      <c r="H466" s="34">
        <v>6</v>
      </c>
      <c r="I466" s="35">
        <v>80</v>
      </c>
      <c r="J466" s="33">
        <v>11</v>
      </c>
      <c r="K466" s="34">
        <v>4</v>
      </c>
      <c r="L466" s="34">
        <v>7</v>
      </c>
    </row>
    <row r="467" spans="1:12" s="97" customFormat="1" ht="15.75" customHeight="1">
      <c r="A467" s="32">
        <v>11</v>
      </c>
      <c r="B467" s="33">
        <v>8</v>
      </c>
      <c r="C467" s="34">
        <v>5</v>
      </c>
      <c r="D467" s="34">
        <v>3</v>
      </c>
      <c r="E467" s="35">
        <v>46</v>
      </c>
      <c r="F467" s="33">
        <v>10</v>
      </c>
      <c r="G467" s="34">
        <v>4</v>
      </c>
      <c r="H467" s="34">
        <v>6</v>
      </c>
      <c r="I467" s="35">
        <v>81</v>
      </c>
      <c r="J467" s="33">
        <v>12</v>
      </c>
      <c r="K467" s="34">
        <v>6</v>
      </c>
      <c r="L467" s="34">
        <v>6</v>
      </c>
    </row>
    <row r="468" spans="1:12" s="97" customFormat="1" ht="15.75" customHeight="1">
      <c r="A468" s="32">
        <v>12</v>
      </c>
      <c r="B468" s="33">
        <v>4</v>
      </c>
      <c r="C468" s="34">
        <v>3</v>
      </c>
      <c r="D468" s="34">
        <v>1</v>
      </c>
      <c r="E468" s="35">
        <v>47</v>
      </c>
      <c r="F468" s="33">
        <v>5</v>
      </c>
      <c r="G468" s="34">
        <v>4</v>
      </c>
      <c r="H468" s="34">
        <v>1</v>
      </c>
      <c r="I468" s="35">
        <v>82</v>
      </c>
      <c r="J468" s="33">
        <v>5</v>
      </c>
      <c r="K468" s="34">
        <v>2</v>
      </c>
      <c r="L468" s="34">
        <v>3</v>
      </c>
    </row>
    <row r="469" spans="1:12" s="97" customFormat="1" ht="15.75" customHeight="1">
      <c r="A469" s="32">
        <v>13</v>
      </c>
      <c r="B469" s="33">
        <v>3</v>
      </c>
      <c r="C469" s="34">
        <v>2</v>
      </c>
      <c r="D469" s="34">
        <v>1</v>
      </c>
      <c r="E469" s="35">
        <v>48</v>
      </c>
      <c r="F469" s="33">
        <v>7</v>
      </c>
      <c r="G469" s="34">
        <v>4</v>
      </c>
      <c r="H469" s="34">
        <v>3</v>
      </c>
      <c r="I469" s="35">
        <v>83</v>
      </c>
      <c r="J469" s="33">
        <v>10</v>
      </c>
      <c r="K469" s="34">
        <v>5</v>
      </c>
      <c r="L469" s="34">
        <v>5</v>
      </c>
    </row>
    <row r="470" spans="1:12" s="97" customFormat="1" ht="18" customHeight="1">
      <c r="A470" s="40">
        <v>14</v>
      </c>
      <c r="B470" s="44">
        <v>7</v>
      </c>
      <c r="C470" s="42">
        <v>6</v>
      </c>
      <c r="D470" s="42">
        <v>1</v>
      </c>
      <c r="E470" s="43">
        <v>49</v>
      </c>
      <c r="F470" s="44">
        <v>7</v>
      </c>
      <c r="G470" s="42">
        <v>3</v>
      </c>
      <c r="H470" s="42">
        <v>4</v>
      </c>
      <c r="I470" s="43">
        <v>84</v>
      </c>
      <c r="J470" s="44">
        <v>9</v>
      </c>
      <c r="K470" s="42">
        <v>5</v>
      </c>
      <c r="L470" s="42">
        <v>4</v>
      </c>
    </row>
    <row r="471" spans="1:12" s="31" customFormat="1" ht="25.5" customHeight="1">
      <c r="A471" s="23" t="s">
        <v>26</v>
      </c>
      <c r="B471" s="24">
        <v>34</v>
      </c>
      <c r="C471" s="24">
        <v>18</v>
      </c>
      <c r="D471" s="24">
        <v>16</v>
      </c>
      <c r="E471" s="25" t="s">
        <v>27</v>
      </c>
      <c r="F471" s="24">
        <v>55</v>
      </c>
      <c r="G471" s="24">
        <v>31</v>
      </c>
      <c r="H471" s="24">
        <v>24</v>
      </c>
      <c r="I471" s="25" t="s">
        <v>28</v>
      </c>
      <c r="J471" s="24">
        <v>36</v>
      </c>
      <c r="K471" s="24">
        <v>8</v>
      </c>
      <c r="L471" s="24">
        <v>28</v>
      </c>
    </row>
    <row r="472" spans="1:12" s="97" customFormat="1" ht="15.75" customHeight="1">
      <c r="A472" s="32">
        <v>15</v>
      </c>
      <c r="B472" s="33">
        <v>6</v>
      </c>
      <c r="C472" s="34">
        <v>4</v>
      </c>
      <c r="D472" s="34">
        <v>2</v>
      </c>
      <c r="E472" s="35">
        <v>50</v>
      </c>
      <c r="F472" s="33">
        <v>8</v>
      </c>
      <c r="G472" s="34">
        <v>4</v>
      </c>
      <c r="H472" s="34">
        <v>4</v>
      </c>
      <c r="I472" s="35">
        <v>85</v>
      </c>
      <c r="J472" s="33">
        <v>10</v>
      </c>
      <c r="K472" s="34">
        <v>1</v>
      </c>
      <c r="L472" s="34">
        <v>9</v>
      </c>
    </row>
    <row r="473" spans="1:12" s="97" customFormat="1" ht="15.75" customHeight="1">
      <c r="A473" s="32">
        <v>16</v>
      </c>
      <c r="B473" s="33">
        <v>4</v>
      </c>
      <c r="C473" s="34">
        <v>3</v>
      </c>
      <c r="D473" s="34">
        <v>1</v>
      </c>
      <c r="E473" s="35">
        <v>51</v>
      </c>
      <c r="F473" s="33">
        <v>12</v>
      </c>
      <c r="G473" s="34">
        <v>6</v>
      </c>
      <c r="H473" s="34">
        <v>6</v>
      </c>
      <c r="I473" s="35">
        <v>86</v>
      </c>
      <c r="J473" s="33">
        <v>7</v>
      </c>
      <c r="K473" s="34">
        <v>1</v>
      </c>
      <c r="L473" s="34">
        <v>6</v>
      </c>
    </row>
    <row r="474" spans="1:12" s="97" customFormat="1" ht="15.75" customHeight="1">
      <c r="A474" s="32">
        <v>17</v>
      </c>
      <c r="B474" s="33">
        <v>8</v>
      </c>
      <c r="C474" s="34">
        <v>2</v>
      </c>
      <c r="D474" s="34">
        <v>6</v>
      </c>
      <c r="E474" s="35">
        <v>52</v>
      </c>
      <c r="F474" s="33">
        <v>14</v>
      </c>
      <c r="G474" s="34">
        <v>7</v>
      </c>
      <c r="H474" s="34">
        <v>7</v>
      </c>
      <c r="I474" s="35">
        <v>87</v>
      </c>
      <c r="J474" s="33">
        <v>6</v>
      </c>
      <c r="K474" s="34">
        <v>3</v>
      </c>
      <c r="L474" s="34">
        <v>3</v>
      </c>
    </row>
    <row r="475" spans="1:12" s="97" customFormat="1" ht="15.75" customHeight="1">
      <c r="A475" s="32">
        <v>18</v>
      </c>
      <c r="B475" s="33">
        <v>10</v>
      </c>
      <c r="C475" s="34">
        <v>6</v>
      </c>
      <c r="D475" s="34">
        <v>4</v>
      </c>
      <c r="E475" s="35">
        <v>53</v>
      </c>
      <c r="F475" s="33">
        <v>13</v>
      </c>
      <c r="G475" s="34">
        <v>7</v>
      </c>
      <c r="H475" s="34">
        <v>6</v>
      </c>
      <c r="I475" s="35">
        <v>88</v>
      </c>
      <c r="J475" s="33">
        <v>9</v>
      </c>
      <c r="K475" s="34">
        <v>2</v>
      </c>
      <c r="L475" s="34">
        <v>7</v>
      </c>
    </row>
    <row r="476" spans="1:12" s="97" customFormat="1" ht="18" customHeight="1">
      <c r="A476" s="40">
        <v>19</v>
      </c>
      <c r="B476" s="44">
        <v>6</v>
      </c>
      <c r="C476" s="42">
        <v>3</v>
      </c>
      <c r="D476" s="42">
        <v>3</v>
      </c>
      <c r="E476" s="43">
        <v>54</v>
      </c>
      <c r="F476" s="44">
        <v>8</v>
      </c>
      <c r="G476" s="42">
        <v>7</v>
      </c>
      <c r="H476" s="42">
        <v>1</v>
      </c>
      <c r="I476" s="43">
        <v>89</v>
      </c>
      <c r="J476" s="44">
        <v>4</v>
      </c>
      <c r="K476" s="42">
        <v>1</v>
      </c>
      <c r="L476" s="42">
        <v>3</v>
      </c>
    </row>
    <row r="477" spans="1:12" s="31" customFormat="1" ht="25.5" customHeight="1">
      <c r="A477" s="23" t="s">
        <v>29</v>
      </c>
      <c r="B477" s="24">
        <v>31</v>
      </c>
      <c r="C477" s="24">
        <v>22</v>
      </c>
      <c r="D477" s="24">
        <v>9</v>
      </c>
      <c r="E477" s="25" t="s">
        <v>30</v>
      </c>
      <c r="F477" s="24">
        <v>46</v>
      </c>
      <c r="G477" s="24">
        <v>22</v>
      </c>
      <c r="H477" s="24">
        <v>24</v>
      </c>
      <c r="I477" s="25" t="s">
        <v>31</v>
      </c>
      <c r="J477" s="24">
        <v>14</v>
      </c>
      <c r="K477" s="24">
        <v>6</v>
      </c>
      <c r="L477" s="24">
        <v>8</v>
      </c>
    </row>
    <row r="478" spans="1:12" s="97" customFormat="1" ht="15.75" customHeight="1">
      <c r="A478" s="32">
        <v>20</v>
      </c>
      <c r="B478" s="33">
        <v>5</v>
      </c>
      <c r="C478" s="34">
        <v>4</v>
      </c>
      <c r="D478" s="34">
        <v>1</v>
      </c>
      <c r="E478" s="35">
        <v>55</v>
      </c>
      <c r="F478" s="33">
        <v>11</v>
      </c>
      <c r="G478" s="34">
        <v>4</v>
      </c>
      <c r="H478" s="34">
        <v>7</v>
      </c>
      <c r="I478" s="35">
        <v>90</v>
      </c>
      <c r="J478" s="33">
        <v>5</v>
      </c>
      <c r="K478" s="34">
        <v>3</v>
      </c>
      <c r="L478" s="34">
        <v>2</v>
      </c>
    </row>
    <row r="479" spans="1:12" s="97" customFormat="1" ht="15.75" customHeight="1">
      <c r="A479" s="32">
        <v>21</v>
      </c>
      <c r="B479" s="33">
        <v>7</v>
      </c>
      <c r="C479" s="34">
        <v>4</v>
      </c>
      <c r="D479" s="34">
        <v>3</v>
      </c>
      <c r="E479" s="35">
        <v>56</v>
      </c>
      <c r="F479" s="33">
        <v>10</v>
      </c>
      <c r="G479" s="34">
        <v>4</v>
      </c>
      <c r="H479" s="34">
        <v>6</v>
      </c>
      <c r="I479" s="35">
        <v>91</v>
      </c>
      <c r="J479" s="33">
        <v>4</v>
      </c>
      <c r="K479" s="34">
        <v>2</v>
      </c>
      <c r="L479" s="34">
        <v>2</v>
      </c>
    </row>
    <row r="480" spans="1:12" s="97" customFormat="1" ht="15.75" customHeight="1">
      <c r="A480" s="32">
        <v>22</v>
      </c>
      <c r="B480" s="33">
        <v>9</v>
      </c>
      <c r="C480" s="34">
        <v>6</v>
      </c>
      <c r="D480" s="34">
        <v>3</v>
      </c>
      <c r="E480" s="35">
        <v>57</v>
      </c>
      <c r="F480" s="33">
        <v>9</v>
      </c>
      <c r="G480" s="34">
        <v>3</v>
      </c>
      <c r="H480" s="34">
        <v>6</v>
      </c>
      <c r="I480" s="35">
        <v>92</v>
      </c>
      <c r="J480" s="33">
        <v>3</v>
      </c>
      <c r="K480" s="34">
        <v>1</v>
      </c>
      <c r="L480" s="34">
        <v>2</v>
      </c>
    </row>
    <row r="481" spans="1:13" s="97" customFormat="1" ht="15.75" customHeight="1">
      <c r="A481" s="32">
        <v>23</v>
      </c>
      <c r="B481" s="33">
        <v>4</v>
      </c>
      <c r="C481" s="34">
        <v>4</v>
      </c>
      <c r="D481" s="34">
        <v>0</v>
      </c>
      <c r="E481" s="35">
        <v>58</v>
      </c>
      <c r="F481" s="33">
        <v>7</v>
      </c>
      <c r="G481" s="34">
        <v>6</v>
      </c>
      <c r="H481" s="34">
        <v>1</v>
      </c>
      <c r="I481" s="35">
        <v>93</v>
      </c>
      <c r="J481" s="33">
        <v>2</v>
      </c>
      <c r="K481" s="34">
        <v>0</v>
      </c>
      <c r="L481" s="34">
        <v>2</v>
      </c>
    </row>
    <row r="482" spans="1:13" s="97" customFormat="1" ht="18" customHeight="1">
      <c r="A482" s="40">
        <v>24</v>
      </c>
      <c r="B482" s="44">
        <v>6</v>
      </c>
      <c r="C482" s="42">
        <v>4</v>
      </c>
      <c r="D482" s="42">
        <v>2</v>
      </c>
      <c r="E482" s="43">
        <v>59</v>
      </c>
      <c r="F482" s="44">
        <v>9</v>
      </c>
      <c r="G482" s="42">
        <v>5</v>
      </c>
      <c r="H482" s="42">
        <v>4</v>
      </c>
      <c r="I482" s="43">
        <v>94</v>
      </c>
      <c r="J482" s="44">
        <v>0</v>
      </c>
      <c r="K482" s="42">
        <v>0</v>
      </c>
      <c r="L482" s="42">
        <v>0</v>
      </c>
    </row>
    <row r="483" spans="1:13" s="31" customFormat="1" ht="25.5" customHeight="1">
      <c r="A483" s="23" t="s">
        <v>32</v>
      </c>
      <c r="B483" s="24">
        <v>28</v>
      </c>
      <c r="C483" s="24">
        <v>17</v>
      </c>
      <c r="D483" s="24">
        <v>11</v>
      </c>
      <c r="E483" s="25" t="s">
        <v>33</v>
      </c>
      <c r="F483" s="24">
        <v>70</v>
      </c>
      <c r="G483" s="24">
        <v>40</v>
      </c>
      <c r="H483" s="24">
        <v>30</v>
      </c>
      <c r="I483" s="64" t="s">
        <v>34</v>
      </c>
      <c r="J483" s="24">
        <v>7</v>
      </c>
      <c r="K483" s="24">
        <v>0</v>
      </c>
      <c r="L483" s="24">
        <v>7</v>
      </c>
    </row>
    <row r="484" spans="1:13" s="97" customFormat="1" ht="15.75" customHeight="1">
      <c r="A484" s="32">
        <v>25</v>
      </c>
      <c r="B484" s="33">
        <v>6</v>
      </c>
      <c r="C484" s="34">
        <v>3</v>
      </c>
      <c r="D484" s="34">
        <v>3</v>
      </c>
      <c r="E484" s="35">
        <v>60</v>
      </c>
      <c r="F484" s="33">
        <v>15</v>
      </c>
      <c r="G484" s="34">
        <v>7</v>
      </c>
      <c r="H484" s="34">
        <v>8</v>
      </c>
      <c r="I484" s="35">
        <v>95</v>
      </c>
      <c r="J484" s="33">
        <v>3</v>
      </c>
      <c r="K484" s="34">
        <v>0</v>
      </c>
      <c r="L484" s="34">
        <v>3</v>
      </c>
    </row>
    <row r="485" spans="1:13" s="97" customFormat="1" ht="15.75" customHeight="1">
      <c r="A485" s="32">
        <v>26</v>
      </c>
      <c r="B485" s="33">
        <v>3</v>
      </c>
      <c r="C485" s="34">
        <v>1</v>
      </c>
      <c r="D485" s="34">
        <v>2</v>
      </c>
      <c r="E485" s="35">
        <v>61</v>
      </c>
      <c r="F485" s="33">
        <v>21</v>
      </c>
      <c r="G485" s="34">
        <v>12</v>
      </c>
      <c r="H485" s="34">
        <v>9</v>
      </c>
      <c r="I485" s="35">
        <v>96</v>
      </c>
      <c r="J485" s="33">
        <v>1</v>
      </c>
      <c r="K485" s="34">
        <v>0</v>
      </c>
      <c r="L485" s="34">
        <v>1</v>
      </c>
    </row>
    <row r="486" spans="1:13" s="97" customFormat="1" ht="15.75" customHeight="1">
      <c r="A486" s="32">
        <v>27</v>
      </c>
      <c r="B486" s="33">
        <v>8</v>
      </c>
      <c r="C486" s="34">
        <v>5</v>
      </c>
      <c r="D486" s="34">
        <v>3</v>
      </c>
      <c r="E486" s="35">
        <v>62</v>
      </c>
      <c r="F486" s="33">
        <v>13</v>
      </c>
      <c r="G486" s="34">
        <v>9</v>
      </c>
      <c r="H486" s="34">
        <v>4</v>
      </c>
      <c r="I486" s="35">
        <v>97</v>
      </c>
      <c r="J486" s="33">
        <v>2</v>
      </c>
      <c r="K486" s="34">
        <v>0</v>
      </c>
      <c r="L486" s="34">
        <v>2</v>
      </c>
    </row>
    <row r="487" spans="1:13" s="97" customFormat="1" ht="15.75" customHeight="1">
      <c r="A487" s="32">
        <v>28</v>
      </c>
      <c r="B487" s="33">
        <v>3</v>
      </c>
      <c r="C487" s="34">
        <v>2</v>
      </c>
      <c r="D487" s="34">
        <v>1</v>
      </c>
      <c r="E487" s="35">
        <v>63</v>
      </c>
      <c r="F487" s="33">
        <v>12</v>
      </c>
      <c r="G487" s="34">
        <v>4</v>
      </c>
      <c r="H487" s="34">
        <v>8</v>
      </c>
      <c r="I487" s="35">
        <v>98</v>
      </c>
      <c r="J487" s="33">
        <v>1</v>
      </c>
      <c r="K487" s="34">
        <v>0</v>
      </c>
      <c r="L487" s="34">
        <v>1</v>
      </c>
    </row>
    <row r="488" spans="1:13" s="97" customFormat="1" ht="18" customHeight="1">
      <c r="A488" s="40">
        <v>29</v>
      </c>
      <c r="B488" s="44">
        <v>8</v>
      </c>
      <c r="C488" s="42">
        <v>6</v>
      </c>
      <c r="D488" s="42">
        <v>2</v>
      </c>
      <c r="E488" s="43">
        <v>64</v>
      </c>
      <c r="F488" s="44">
        <v>9</v>
      </c>
      <c r="G488" s="42">
        <v>8</v>
      </c>
      <c r="H488" s="42">
        <v>1</v>
      </c>
      <c r="I488" s="35">
        <v>99</v>
      </c>
      <c r="J488" s="33">
        <v>0</v>
      </c>
      <c r="K488" s="34">
        <v>0</v>
      </c>
      <c r="L488" s="34">
        <v>0</v>
      </c>
    </row>
    <row r="489" spans="1:13" s="31" customFormat="1" ht="25.5" customHeight="1">
      <c r="A489" s="23" t="s">
        <v>35</v>
      </c>
      <c r="B489" s="24">
        <v>30</v>
      </c>
      <c r="C489" s="24">
        <v>15</v>
      </c>
      <c r="D489" s="24">
        <v>15</v>
      </c>
      <c r="E489" s="25" t="s">
        <v>36</v>
      </c>
      <c r="F489" s="24">
        <v>76</v>
      </c>
      <c r="G489" s="24">
        <v>36</v>
      </c>
      <c r="H489" s="24">
        <v>40</v>
      </c>
      <c r="I489" s="68">
        <v>100</v>
      </c>
      <c r="J489" s="69">
        <v>0</v>
      </c>
      <c r="K489" s="70">
        <v>0</v>
      </c>
      <c r="L489" s="70">
        <v>0</v>
      </c>
    </row>
    <row r="490" spans="1:13" s="97" customFormat="1" ht="15.75" customHeight="1">
      <c r="A490" s="32">
        <v>30</v>
      </c>
      <c r="B490" s="33">
        <v>3</v>
      </c>
      <c r="C490" s="34">
        <v>2</v>
      </c>
      <c r="D490" s="34">
        <v>1</v>
      </c>
      <c r="E490" s="35">
        <v>65</v>
      </c>
      <c r="F490" s="33">
        <v>11</v>
      </c>
      <c r="G490" s="34">
        <v>6</v>
      </c>
      <c r="H490" s="34">
        <v>5</v>
      </c>
      <c r="I490" s="35">
        <v>101</v>
      </c>
      <c r="J490" s="33">
        <v>0</v>
      </c>
      <c r="K490" s="34">
        <v>0</v>
      </c>
      <c r="L490" s="34">
        <v>0</v>
      </c>
    </row>
    <row r="491" spans="1:13" s="97" customFormat="1" ht="15.75" customHeight="1">
      <c r="A491" s="32">
        <v>31</v>
      </c>
      <c r="B491" s="33">
        <v>7</v>
      </c>
      <c r="C491" s="34">
        <v>1</v>
      </c>
      <c r="D491" s="34">
        <v>6</v>
      </c>
      <c r="E491" s="35">
        <v>66</v>
      </c>
      <c r="F491" s="33">
        <v>11</v>
      </c>
      <c r="G491" s="34">
        <v>6</v>
      </c>
      <c r="H491" s="34">
        <v>5</v>
      </c>
      <c r="I491" s="35">
        <v>102</v>
      </c>
      <c r="J491" s="33">
        <v>0</v>
      </c>
      <c r="K491" s="34">
        <v>0</v>
      </c>
      <c r="L491" s="34">
        <v>0</v>
      </c>
    </row>
    <row r="492" spans="1:13" s="97" customFormat="1" ht="15.75" customHeight="1">
      <c r="A492" s="32">
        <v>32</v>
      </c>
      <c r="B492" s="33">
        <v>6</v>
      </c>
      <c r="C492" s="34">
        <v>3</v>
      </c>
      <c r="D492" s="34">
        <v>3</v>
      </c>
      <c r="E492" s="35">
        <v>67</v>
      </c>
      <c r="F492" s="33">
        <v>19</v>
      </c>
      <c r="G492" s="34">
        <v>8</v>
      </c>
      <c r="H492" s="34">
        <v>11</v>
      </c>
      <c r="I492" s="35">
        <v>103</v>
      </c>
      <c r="J492" s="33">
        <v>0</v>
      </c>
      <c r="K492" s="34">
        <v>0</v>
      </c>
      <c r="L492" s="34">
        <v>0</v>
      </c>
    </row>
    <row r="493" spans="1:13" s="97" customFormat="1" ht="15.75" customHeight="1">
      <c r="A493" s="32">
        <v>33</v>
      </c>
      <c r="B493" s="33">
        <v>7</v>
      </c>
      <c r="C493" s="34">
        <v>4</v>
      </c>
      <c r="D493" s="34">
        <v>3</v>
      </c>
      <c r="E493" s="35">
        <v>68</v>
      </c>
      <c r="F493" s="33">
        <v>15</v>
      </c>
      <c r="G493" s="34">
        <v>6</v>
      </c>
      <c r="H493" s="34">
        <v>9</v>
      </c>
      <c r="I493" s="72" t="s">
        <v>37</v>
      </c>
      <c r="J493" s="44">
        <v>0</v>
      </c>
      <c r="K493" s="42">
        <v>0</v>
      </c>
      <c r="L493" s="42">
        <v>0</v>
      </c>
    </row>
    <row r="494" spans="1:13" s="97" customFormat="1" ht="21" customHeight="1" thickBot="1">
      <c r="A494" s="74">
        <v>34</v>
      </c>
      <c r="B494" s="33">
        <v>7</v>
      </c>
      <c r="C494" s="34">
        <v>5</v>
      </c>
      <c r="D494" s="34">
        <v>2</v>
      </c>
      <c r="E494" s="35">
        <v>69</v>
      </c>
      <c r="F494" s="33">
        <v>20</v>
      </c>
      <c r="G494" s="34">
        <v>10</v>
      </c>
      <c r="H494" s="34">
        <v>10</v>
      </c>
      <c r="I494" s="75" t="s">
        <v>8</v>
      </c>
      <c r="J494" s="69">
        <v>765</v>
      </c>
      <c r="K494" s="69">
        <v>379</v>
      </c>
      <c r="L494" s="69">
        <v>386</v>
      </c>
    </row>
    <row r="495" spans="1:13" s="106" customFormat="1" ht="24" customHeight="1" thickTop="1" thickBot="1">
      <c r="A495" s="81" t="s">
        <v>38</v>
      </c>
      <c r="B495" s="82">
        <v>63</v>
      </c>
      <c r="C495" s="83">
        <v>41</v>
      </c>
      <c r="D495" s="83">
        <v>22</v>
      </c>
      <c r="E495" s="84" t="s">
        <v>39</v>
      </c>
      <c r="F495" s="83">
        <v>423</v>
      </c>
      <c r="G495" s="83">
        <v>225</v>
      </c>
      <c r="H495" s="83">
        <v>198</v>
      </c>
      <c r="I495" s="85" t="s">
        <v>40</v>
      </c>
      <c r="J495" s="83">
        <v>279</v>
      </c>
      <c r="K495" s="83">
        <v>113</v>
      </c>
      <c r="L495" s="83">
        <v>166</v>
      </c>
    </row>
    <row r="496" spans="1:13" s="13" customFormat="1" ht="24" customHeight="1" thickBot="1">
      <c r="A496" s="1"/>
      <c r="B496" s="2" t="s">
        <v>221</v>
      </c>
      <c r="C496" s="3"/>
      <c r="D496" s="4"/>
      <c r="E496" s="5"/>
      <c r="F496" s="6"/>
      <c r="G496" s="96" t="s">
        <v>238</v>
      </c>
      <c r="H496" s="6"/>
      <c r="I496" s="5"/>
      <c r="J496" s="6"/>
      <c r="K496" s="107" t="s">
        <v>216</v>
      </c>
      <c r="L496" s="9"/>
      <c r="M496" s="97" t="s">
        <v>370</v>
      </c>
    </row>
    <row r="497" spans="1:12" s="22" customFormat="1" ht="21" customHeight="1">
      <c r="A497" s="14" t="s">
        <v>4</v>
      </c>
      <c r="B497" s="15" t="s">
        <v>5</v>
      </c>
      <c r="C497" s="15" t="s">
        <v>6</v>
      </c>
      <c r="D497" s="16" t="s">
        <v>7</v>
      </c>
      <c r="E497" s="14" t="s">
        <v>4</v>
      </c>
      <c r="F497" s="15" t="s">
        <v>5</v>
      </c>
      <c r="G497" s="15" t="s">
        <v>6</v>
      </c>
      <c r="H497" s="16" t="s">
        <v>7</v>
      </c>
      <c r="I497" s="14" t="s">
        <v>4</v>
      </c>
      <c r="J497" s="15" t="s">
        <v>5</v>
      </c>
      <c r="K497" s="15" t="s">
        <v>6</v>
      </c>
      <c r="L497" s="17" t="s">
        <v>7</v>
      </c>
    </row>
    <row r="498" spans="1:12" s="31" customFormat="1" ht="25.5" customHeight="1">
      <c r="A498" s="23" t="s">
        <v>9</v>
      </c>
      <c r="B498" s="24">
        <v>20</v>
      </c>
      <c r="C498" s="24">
        <v>10</v>
      </c>
      <c r="D498" s="24">
        <v>10</v>
      </c>
      <c r="E498" s="25" t="s">
        <v>10</v>
      </c>
      <c r="F498" s="24">
        <v>33</v>
      </c>
      <c r="G498" s="24">
        <v>16</v>
      </c>
      <c r="H498" s="24">
        <v>17</v>
      </c>
      <c r="I498" s="25" t="s">
        <v>11</v>
      </c>
      <c r="J498" s="24">
        <v>33</v>
      </c>
      <c r="K498" s="24">
        <v>11</v>
      </c>
      <c r="L498" s="24">
        <v>22</v>
      </c>
    </row>
    <row r="499" spans="1:12" s="97" customFormat="1" ht="15.75" customHeight="1">
      <c r="A499" s="32">
        <v>0</v>
      </c>
      <c r="B499" s="33">
        <v>3</v>
      </c>
      <c r="C499" s="34">
        <v>2</v>
      </c>
      <c r="D499" s="34">
        <v>1</v>
      </c>
      <c r="E499" s="35">
        <v>35</v>
      </c>
      <c r="F499" s="33">
        <v>2</v>
      </c>
      <c r="G499" s="34">
        <v>1</v>
      </c>
      <c r="H499" s="34">
        <v>1</v>
      </c>
      <c r="I499" s="35">
        <v>70</v>
      </c>
      <c r="J499" s="33">
        <v>6</v>
      </c>
      <c r="K499" s="34">
        <v>2</v>
      </c>
      <c r="L499" s="34">
        <v>4</v>
      </c>
    </row>
    <row r="500" spans="1:12" s="97" customFormat="1" ht="15.75" customHeight="1">
      <c r="A500" s="32">
        <v>1</v>
      </c>
      <c r="B500" s="33">
        <v>2</v>
      </c>
      <c r="C500" s="34">
        <v>1</v>
      </c>
      <c r="D500" s="34">
        <v>1</v>
      </c>
      <c r="E500" s="35">
        <v>36</v>
      </c>
      <c r="F500" s="33">
        <v>9</v>
      </c>
      <c r="G500" s="34">
        <v>4</v>
      </c>
      <c r="H500" s="34">
        <v>5</v>
      </c>
      <c r="I500" s="35">
        <v>71</v>
      </c>
      <c r="J500" s="33">
        <v>7</v>
      </c>
      <c r="K500" s="34">
        <v>2</v>
      </c>
      <c r="L500" s="34">
        <v>5</v>
      </c>
    </row>
    <row r="501" spans="1:12" s="97" customFormat="1" ht="15.75" customHeight="1">
      <c r="A501" s="32">
        <v>2</v>
      </c>
      <c r="B501" s="33">
        <v>6</v>
      </c>
      <c r="C501" s="34">
        <v>1</v>
      </c>
      <c r="D501" s="34">
        <v>5</v>
      </c>
      <c r="E501" s="35">
        <v>37</v>
      </c>
      <c r="F501" s="33">
        <v>12</v>
      </c>
      <c r="G501" s="34">
        <v>7</v>
      </c>
      <c r="H501" s="34">
        <v>5</v>
      </c>
      <c r="I501" s="35">
        <v>72</v>
      </c>
      <c r="J501" s="33">
        <v>8</v>
      </c>
      <c r="K501" s="34">
        <v>2</v>
      </c>
      <c r="L501" s="34">
        <v>6</v>
      </c>
    </row>
    <row r="502" spans="1:12" s="97" customFormat="1" ht="15.75" customHeight="1">
      <c r="A502" s="32">
        <v>3</v>
      </c>
      <c r="B502" s="33">
        <v>5</v>
      </c>
      <c r="C502" s="34">
        <v>4</v>
      </c>
      <c r="D502" s="34">
        <v>1</v>
      </c>
      <c r="E502" s="35">
        <v>38</v>
      </c>
      <c r="F502" s="33">
        <v>6</v>
      </c>
      <c r="G502" s="34">
        <v>3</v>
      </c>
      <c r="H502" s="34">
        <v>3</v>
      </c>
      <c r="I502" s="35">
        <v>73</v>
      </c>
      <c r="J502" s="33">
        <v>5</v>
      </c>
      <c r="K502" s="34">
        <v>2</v>
      </c>
      <c r="L502" s="34">
        <v>3</v>
      </c>
    </row>
    <row r="503" spans="1:12" s="97" customFormat="1" ht="18" customHeight="1">
      <c r="A503" s="40">
        <v>4</v>
      </c>
      <c r="B503" s="41">
        <v>4</v>
      </c>
      <c r="C503" s="42">
        <v>2</v>
      </c>
      <c r="D503" s="42">
        <v>2</v>
      </c>
      <c r="E503" s="43">
        <v>39</v>
      </c>
      <c r="F503" s="44">
        <v>4</v>
      </c>
      <c r="G503" s="42">
        <v>1</v>
      </c>
      <c r="H503" s="42">
        <v>3</v>
      </c>
      <c r="I503" s="43">
        <v>74</v>
      </c>
      <c r="J503" s="44">
        <v>7</v>
      </c>
      <c r="K503" s="42">
        <v>3</v>
      </c>
      <c r="L503" s="42">
        <v>4</v>
      </c>
    </row>
    <row r="504" spans="1:12" s="31" customFormat="1" ht="25.5" customHeight="1">
      <c r="A504" s="23" t="s">
        <v>13</v>
      </c>
      <c r="B504" s="24">
        <v>26</v>
      </c>
      <c r="C504" s="24">
        <v>11</v>
      </c>
      <c r="D504" s="24">
        <v>15</v>
      </c>
      <c r="E504" s="25" t="s">
        <v>14</v>
      </c>
      <c r="F504" s="24">
        <v>48</v>
      </c>
      <c r="G504" s="24">
        <v>24</v>
      </c>
      <c r="H504" s="24">
        <v>24</v>
      </c>
      <c r="I504" s="25" t="s">
        <v>15</v>
      </c>
      <c r="J504" s="24">
        <v>31</v>
      </c>
      <c r="K504" s="24">
        <v>16</v>
      </c>
      <c r="L504" s="24">
        <v>15</v>
      </c>
    </row>
    <row r="505" spans="1:12" s="97" customFormat="1" ht="15.75" customHeight="1">
      <c r="A505" s="32">
        <v>5</v>
      </c>
      <c r="B505" s="33">
        <v>3</v>
      </c>
      <c r="C505" s="34">
        <v>2</v>
      </c>
      <c r="D505" s="34">
        <v>1</v>
      </c>
      <c r="E505" s="35">
        <v>40</v>
      </c>
      <c r="F505" s="33">
        <v>7</v>
      </c>
      <c r="G505" s="34">
        <v>3</v>
      </c>
      <c r="H505" s="34">
        <v>4</v>
      </c>
      <c r="I505" s="35">
        <v>75</v>
      </c>
      <c r="J505" s="33">
        <v>6</v>
      </c>
      <c r="K505" s="34">
        <v>2</v>
      </c>
      <c r="L505" s="34">
        <v>4</v>
      </c>
    </row>
    <row r="506" spans="1:12" s="97" customFormat="1" ht="15.75" customHeight="1">
      <c r="A506" s="32">
        <v>6</v>
      </c>
      <c r="B506" s="33">
        <v>5</v>
      </c>
      <c r="C506" s="34">
        <v>2</v>
      </c>
      <c r="D506" s="34">
        <v>3</v>
      </c>
      <c r="E506" s="35">
        <v>41</v>
      </c>
      <c r="F506" s="33">
        <v>7</v>
      </c>
      <c r="G506" s="34">
        <v>5</v>
      </c>
      <c r="H506" s="34">
        <v>2</v>
      </c>
      <c r="I506" s="35">
        <v>76</v>
      </c>
      <c r="J506" s="33">
        <v>10</v>
      </c>
      <c r="K506" s="34">
        <v>7</v>
      </c>
      <c r="L506" s="34">
        <v>3</v>
      </c>
    </row>
    <row r="507" spans="1:12" s="97" customFormat="1" ht="15.75" customHeight="1">
      <c r="A507" s="32">
        <v>7</v>
      </c>
      <c r="B507" s="33">
        <v>6</v>
      </c>
      <c r="C507" s="34">
        <v>4</v>
      </c>
      <c r="D507" s="34">
        <v>2</v>
      </c>
      <c r="E507" s="35">
        <v>42</v>
      </c>
      <c r="F507" s="33">
        <v>11</v>
      </c>
      <c r="G507" s="34">
        <v>7</v>
      </c>
      <c r="H507" s="34">
        <v>4</v>
      </c>
      <c r="I507" s="35">
        <v>77</v>
      </c>
      <c r="J507" s="33">
        <v>7</v>
      </c>
      <c r="K507" s="34">
        <v>3</v>
      </c>
      <c r="L507" s="34">
        <v>4</v>
      </c>
    </row>
    <row r="508" spans="1:12" s="97" customFormat="1" ht="15.75" customHeight="1">
      <c r="A508" s="32">
        <v>8</v>
      </c>
      <c r="B508" s="33">
        <v>4</v>
      </c>
      <c r="C508" s="34">
        <v>1</v>
      </c>
      <c r="D508" s="34">
        <v>3</v>
      </c>
      <c r="E508" s="35">
        <v>43</v>
      </c>
      <c r="F508" s="33">
        <v>11</v>
      </c>
      <c r="G508" s="34">
        <v>7</v>
      </c>
      <c r="H508" s="34">
        <v>4</v>
      </c>
      <c r="I508" s="35">
        <v>78</v>
      </c>
      <c r="J508" s="33">
        <v>6</v>
      </c>
      <c r="K508" s="34">
        <v>3</v>
      </c>
      <c r="L508" s="34">
        <v>3</v>
      </c>
    </row>
    <row r="509" spans="1:12" s="97" customFormat="1" ht="18" customHeight="1">
      <c r="A509" s="40">
        <v>9</v>
      </c>
      <c r="B509" s="44">
        <v>8</v>
      </c>
      <c r="C509" s="42">
        <v>2</v>
      </c>
      <c r="D509" s="42">
        <v>6</v>
      </c>
      <c r="E509" s="43">
        <v>44</v>
      </c>
      <c r="F509" s="44">
        <v>12</v>
      </c>
      <c r="G509" s="42">
        <v>2</v>
      </c>
      <c r="H509" s="42">
        <v>10</v>
      </c>
      <c r="I509" s="43">
        <v>79</v>
      </c>
      <c r="J509" s="44">
        <v>2</v>
      </c>
      <c r="K509" s="42">
        <v>1</v>
      </c>
      <c r="L509" s="42">
        <v>1</v>
      </c>
    </row>
    <row r="510" spans="1:12" s="31" customFormat="1" ht="25.5" customHeight="1">
      <c r="A510" s="23" t="s">
        <v>23</v>
      </c>
      <c r="B510" s="24">
        <v>35</v>
      </c>
      <c r="C510" s="24">
        <v>21</v>
      </c>
      <c r="D510" s="24">
        <v>14</v>
      </c>
      <c r="E510" s="25" t="s">
        <v>24</v>
      </c>
      <c r="F510" s="24">
        <v>42</v>
      </c>
      <c r="G510" s="24">
        <v>19</v>
      </c>
      <c r="H510" s="24">
        <v>23</v>
      </c>
      <c r="I510" s="25" t="s">
        <v>25</v>
      </c>
      <c r="J510" s="24">
        <v>23</v>
      </c>
      <c r="K510" s="24">
        <v>9</v>
      </c>
      <c r="L510" s="24">
        <v>14</v>
      </c>
    </row>
    <row r="511" spans="1:12" s="97" customFormat="1" ht="15.75" customHeight="1">
      <c r="A511" s="32">
        <v>10</v>
      </c>
      <c r="B511" s="33">
        <v>7</v>
      </c>
      <c r="C511" s="34">
        <v>5</v>
      </c>
      <c r="D511" s="34">
        <v>2</v>
      </c>
      <c r="E511" s="35">
        <v>45</v>
      </c>
      <c r="F511" s="33">
        <v>5</v>
      </c>
      <c r="G511" s="34">
        <v>0</v>
      </c>
      <c r="H511" s="34">
        <v>5</v>
      </c>
      <c r="I511" s="35">
        <v>80</v>
      </c>
      <c r="J511" s="33">
        <v>7</v>
      </c>
      <c r="K511" s="34">
        <v>3</v>
      </c>
      <c r="L511" s="34">
        <v>4</v>
      </c>
    </row>
    <row r="512" spans="1:12" s="97" customFormat="1" ht="15.75" customHeight="1">
      <c r="A512" s="32">
        <v>11</v>
      </c>
      <c r="B512" s="33">
        <v>7</v>
      </c>
      <c r="C512" s="34">
        <v>6</v>
      </c>
      <c r="D512" s="34">
        <v>1</v>
      </c>
      <c r="E512" s="35">
        <v>46</v>
      </c>
      <c r="F512" s="33">
        <v>12</v>
      </c>
      <c r="G512" s="34">
        <v>7</v>
      </c>
      <c r="H512" s="34">
        <v>5</v>
      </c>
      <c r="I512" s="35">
        <v>81</v>
      </c>
      <c r="J512" s="33">
        <v>2</v>
      </c>
      <c r="K512" s="34">
        <v>1</v>
      </c>
      <c r="L512" s="34">
        <v>1</v>
      </c>
    </row>
    <row r="513" spans="1:12" s="97" customFormat="1" ht="15.75" customHeight="1">
      <c r="A513" s="32">
        <v>12</v>
      </c>
      <c r="B513" s="33">
        <v>6</v>
      </c>
      <c r="C513" s="34">
        <v>3</v>
      </c>
      <c r="D513" s="34">
        <v>3</v>
      </c>
      <c r="E513" s="35">
        <v>47</v>
      </c>
      <c r="F513" s="33">
        <v>8</v>
      </c>
      <c r="G513" s="34">
        <v>2</v>
      </c>
      <c r="H513" s="34">
        <v>6</v>
      </c>
      <c r="I513" s="35">
        <v>82</v>
      </c>
      <c r="J513" s="33">
        <v>4</v>
      </c>
      <c r="K513" s="34">
        <v>2</v>
      </c>
      <c r="L513" s="34">
        <v>2</v>
      </c>
    </row>
    <row r="514" spans="1:12" s="97" customFormat="1" ht="15.75" customHeight="1">
      <c r="A514" s="32">
        <v>13</v>
      </c>
      <c r="B514" s="33">
        <v>9</v>
      </c>
      <c r="C514" s="34">
        <v>6</v>
      </c>
      <c r="D514" s="34">
        <v>3</v>
      </c>
      <c r="E514" s="35">
        <v>48</v>
      </c>
      <c r="F514" s="33">
        <v>10</v>
      </c>
      <c r="G514" s="34">
        <v>7</v>
      </c>
      <c r="H514" s="34">
        <v>3</v>
      </c>
      <c r="I514" s="35">
        <v>83</v>
      </c>
      <c r="J514" s="33">
        <v>5</v>
      </c>
      <c r="K514" s="34">
        <v>3</v>
      </c>
      <c r="L514" s="34">
        <v>2</v>
      </c>
    </row>
    <row r="515" spans="1:12" s="97" customFormat="1" ht="18" customHeight="1">
      <c r="A515" s="40">
        <v>14</v>
      </c>
      <c r="B515" s="44">
        <v>6</v>
      </c>
      <c r="C515" s="42">
        <v>1</v>
      </c>
      <c r="D515" s="42">
        <v>5</v>
      </c>
      <c r="E515" s="43">
        <v>49</v>
      </c>
      <c r="F515" s="44">
        <v>7</v>
      </c>
      <c r="G515" s="42">
        <v>3</v>
      </c>
      <c r="H515" s="42">
        <v>4</v>
      </c>
      <c r="I515" s="43">
        <v>84</v>
      </c>
      <c r="J515" s="44">
        <v>5</v>
      </c>
      <c r="K515" s="42">
        <v>0</v>
      </c>
      <c r="L515" s="42">
        <v>5</v>
      </c>
    </row>
    <row r="516" spans="1:12" s="31" customFormat="1" ht="25.5" customHeight="1">
      <c r="A516" s="23" t="s">
        <v>26</v>
      </c>
      <c r="B516" s="24">
        <v>26</v>
      </c>
      <c r="C516" s="24">
        <v>15</v>
      </c>
      <c r="D516" s="24">
        <v>11</v>
      </c>
      <c r="E516" s="25" t="s">
        <v>27</v>
      </c>
      <c r="F516" s="24">
        <v>31</v>
      </c>
      <c r="G516" s="24">
        <v>24</v>
      </c>
      <c r="H516" s="24">
        <v>7</v>
      </c>
      <c r="I516" s="25" t="s">
        <v>28</v>
      </c>
      <c r="J516" s="24">
        <v>15</v>
      </c>
      <c r="K516" s="24">
        <v>4</v>
      </c>
      <c r="L516" s="24">
        <v>11</v>
      </c>
    </row>
    <row r="517" spans="1:12" s="97" customFormat="1" ht="15.75" customHeight="1">
      <c r="A517" s="32">
        <v>15</v>
      </c>
      <c r="B517" s="33">
        <v>4</v>
      </c>
      <c r="C517" s="34">
        <v>2</v>
      </c>
      <c r="D517" s="34">
        <v>2</v>
      </c>
      <c r="E517" s="35">
        <v>50</v>
      </c>
      <c r="F517" s="33">
        <v>5</v>
      </c>
      <c r="G517" s="34">
        <v>5</v>
      </c>
      <c r="H517" s="34">
        <v>0</v>
      </c>
      <c r="I517" s="35">
        <v>85</v>
      </c>
      <c r="J517" s="33">
        <v>3</v>
      </c>
      <c r="K517" s="34">
        <v>0</v>
      </c>
      <c r="L517" s="34">
        <v>3</v>
      </c>
    </row>
    <row r="518" spans="1:12" s="97" customFormat="1" ht="15.75" customHeight="1">
      <c r="A518" s="32">
        <v>16</v>
      </c>
      <c r="B518" s="33">
        <v>6</v>
      </c>
      <c r="C518" s="34">
        <v>2</v>
      </c>
      <c r="D518" s="34">
        <v>4</v>
      </c>
      <c r="E518" s="35">
        <v>51</v>
      </c>
      <c r="F518" s="33">
        <v>6</v>
      </c>
      <c r="G518" s="34">
        <v>5</v>
      </c>
      <c r="H518" s="34">
        <v>1</v>
      </c>
      <c r="I518" s="35">
        <v>86</v>
      </c>
      <c r="J518" s="33">
        <v>2</v>
      </c>
      <c r="K518" s="34">
        <v>1</v>
      </c>
      <c r="L518" s="34">
        <v>1</v>
      </c>
    </row>
    <row r="519" spans="1:12" s="97" customFormat="1" ht="15.75" customHeight="1">
      <c r="A519" s="32">
        <v>17</v>
      </c>
      <c r="B519" s="33">
        <v>2</v>
      </c>
      <c r="C519" s="34">
        <v>1</v>
      </c>
      <c r="D519" s="34">
        <v>1</v>
      </c>
      <c r="E519" s="35">
        <v>52</v>
      </c>
      <c r="F519" s="33">
        <v>8</v>
      </c>
      <c r="G519" s="34">
        <v>5</v>
      </c>
      <c r="H519" s="34">
        <v>3</v>
      </c>
      <c r="I519" s="35">
        <v>87</v>
      </c>
      <c r="J519" s="33">
        <v>0</v>
      </c>
      <c r="K519" s="34">
        <v>0</v>
      </c>
      <c r="L519" s="34">
        <v>0</v>
      </c>
    </row>
    <row r="520" spans="1:12" s="97" customFormat="1" ht="15.75" customHeight="1">
      <c r="A520" s="32">
        <v>18</v>
      </c>
      <c r="B520" s="33">
        <v>7</v>
      </c>
      <c r="C520" s="34">
        <v>5</v>
      </c>
      <c r="D520" s="34">
        <v>2</v>
      </c>
      <c r="E520" s="35">
        <v>53</v>
      </c>
      <c r="F520" s="33">
        <v>9</v>
      </c>
      <c r="G520" s="34">
        <v>6</v>
      </c>
      <c r="H520" s="34">
        <v>3</v>
      </c>
      <c r="I520" s="35">
        <v>88</v>
      </c>
      <c r="J520" s="33">
        <v>6</v>
      </c>
      <c r="K520" s="34">
        <v>2</v>
      </c>
      <c r="L520" s="34">
        <v>4</v>
      </c>
    </row>
    <row r="521" spans="1:12" s="97" customFormat="1" ht="18" customHeight="1">
      <c r="A521" s="40">
        <v>19</v>
      </c>
      <c r="B521" s="44">
        <v>7</v>
      </c>
      <c r="C521" s="42">
        <v>5</v>
      </c>
      <c r="D521" s="42">
        <v>2</v>
      </c>
      <c r="E521" s="43">
        <v>54</v>
      </c>
      <c r="F521" s="44">
        <v>3</v>
      </c>
      <c r="G521" s="42">
        <v>3</v>
      </c>
      <c r="H521" s="42">
        <v>0</v>
      </c>
      <c r="I521" s="43">
        <v>89</v>
      </c>
      <c r="J521" s="44">
        <v>4</v>
      </c>
      <c r="K521" s="42">
        <v>1</v>
      </c>
      <c r="L521" s="42">
        <v>3</v>
      </c>
    </row>
    <row r="522" spans="1:12" s="31" customFormat="1" ht="25.5" customHeight="1">
      <c r="A522" s="23" t="s">
        <v>29</v>
      </c>
      <c r="B522" s="24">
        <v>31</v>
      </c>
      <c r="C522" s="24">
        <v>15</v>
      </c>
      <c r="D522" s="24">
        <v>16</v>
      </c>
      <c r="E522" s="25" t="s">
        <v>30</v>
      </c>
      <c r="F522" s="24">
        <v>44</v>
      </c>
      <c r="G522" s="24">
        <v>22</v>
      </c>
      <c r="H522" s="24">
        <v>22</v>
      </c>
      <c r="I522" s="25" t="s">
        <v>31</v>
      </c>
      <c r="J522" s="24">
        <v>4</v>
      </c>
      <c r="K522" s="24">
        <v>2</v>
      </c>
      <c r="L522" s="24">
        <v>2</v>
      </c>
    </row>
    <row r="523" spans="1:12" s="97" customFormat="1" ht="15.75" customHeight="1">
      <c r="A523" s="32">
        <v>20</v>
      </c>
      <c r="B523" s="33">
        <v>8</v>
      </c>
      <c r="C523" s="34">
        <v>4</v>
      </c>
      <c r="D523" s="34">
        <v>4</v>
      </c>
      <c r="E523" s="35">
        <v>55</v>
      </c>
      <c r="F523" s="33">
        <v>10</v>
      </c>
      <c r="G523" s="34">
        <v>4</v>
      </c>
      <c r="H523" s="34">
        <v>6</v>
      </c>
      <c r="I523" s="35">
        <v>90</v>
      </c>
      <c r="J523" s="33">
        <v>1</v>
      </c>
      <c r="K523" s="34">
        <v>1</v>
      </c>
      <c r="L523" s="34">
        <v>0</v>
      </c>
    </row>
    <row r="524" spans="1:12" s="97" customFormat="1" ht="15.75" customHeight="1">
      <c r="A524" s="32">
        <v>21</v>
      </c>
      <c r="B524" s="33">
        <v>5</v>
      </c>
      <c r="C524" s="34">
        <v>2</v>
      </c>
      <c r="D524" s="34">
        <v>3</v>
      </c>
      <c r="E524" s="35">
        <v>56</v>
      </c>
      <c r="F524" s="33">
        <v>8</v>
      </c>
      <c r="G524" s="34">
        <v>4</v>
      </c>
      <c r="H524" s="34">
        <v>4</v>
      </c>
      <c r="I524" s="35">
        <v>91</v>
      </c>
      <c r="J524" s="33">
        <v>0</v>
      </c>
      <c r="K524" s="34">
        <v>0</v>
      </c>
      <c r="L524" s="34">
        <v>0</v>
      </c>
    </row>
    <row r="525" spans="1:12" s="97" customFormat="1" ht="15.75" customHeight="1">
      <c r="A525" s="32">
        <v>22</v>
      </c>
      <c r="B525" s="33">
        <v>5</v>
      </c>
      <c r="C525" s="34">
        <v>3</v>
      </c>
      <c r="D525" s="34">
        <v>2</v>
      </c>
      <c r="E525" s="35">
        <v>57</v>
      </c>
      <c r="F525" s="33">
        <v>6</v>
      </c>
      <c r="G525" s="34">
        <v>5</v>
      </c>
      <c r="H525" s="34">
        <v>1</v>
      </c>
      <c r="I525" s="35">
        <v>92</v>
      </c>
      <c r="J525" s="33">
        <v>2</v>
      </c>
      <c r="K525" s="34">
        <v>1</v>
      </c>
      <c r="L525" s="34">
        <v>1</v>
      </c>
    </row>
    <row r="526" spans="1:12" s="97" customFormat="1" ht="15.75" customHeight="1">
      <c r="A526" s="32">
        <v>23</v>
      </c>
      <c r="B526" s="33">
        <v>7</v>
      </c>
      <c r="C526" s="34">
        <v>2</v>
      </c>
      <c r="D526" s="34">
        <v>5</v>
      </c>
      <c r="E526" s="35">
        <v>58</v>
      </c>
      <c r="F526" s="33">
        <v>8</v>
      </c>
      <c r="G526" s="34">
        <v>5</v>
      </c>
      <c r="H526" s="34">
        <v>3</v>
      </c>
      <c r="I526" s="35">
        <v>93</v>
      </c>
      <c r="J526" s="33">
        <v>1</v>
      </c>
      <c r="K526" s="34">
        <v>0</v>
      </c>
      <c r="L526" s="34">
        <v>1</v>
      </c>
    </row>
    <row r="527" spans="1:12" s="97" customFormat="1" ht="18" customHeight="1">
      <c r="A527" s="40">
        <v>24</v>
      </c>
      <c r="B527" s="44">
        <v>6</v>
      </c>
      <c r="C527" s="42">
        <v>4</v>
      </c>
      <c r="D527" s="42">
        <v>2</v>
      </c>
      <c r="E527" s="43">
        <v>59</v>
      </c>
      <c r="F527" s="44">
        <v>12</v>
      </c>
      <c r="G527" s="42">
        <v>4</v>
      </c>
      <c r="H527" s="42">
        <v>8</v>
      </c>
      <c r="I527" s="43">
        <v>94</v>
      </c>
      <c r="J527" s="44">
        <v>0</v>
      </c>
      <c r="K527" s="42">
        <v>0</v>
      </c>
      <c r="L527" s="42">
        <v>0</v>
      </c>
    </row>
    <row r="528" spans="1:12" s="31" customFormat="1" ht="25.5" customHeight="1">
      <c r="A528" s="23" t="s">
        <v>32</v>
      </c>
      <c r="B528" s="24">
        <v>38</v>
      </c>
      <c r="C528" s="24">
        <v>28</v>
      </c>
      <c r="D528" s="24">
        <v>10</v>
      </c>
      <c r="E528" s="25" t="s">
        <v>33</v>
      </c>
      <c r="F528" s="24">
        <v>35</v>
      </c>
      <c r="G528" s="24">
        <v>26</v>
      </c>
      <c r="H528" s="24">
        <v>9</v>
      </c>
      <c r="I528" s="64" t="s">
        <v>34</v>
      </c>
      <c r="J528" s="24">
        <v>1</v>
      </c>
      <c r="K528" s="24">
        <v>0</v>
      </c>
      <c r="L528" s="24">
        <v>1</v>
      </c>
    </row>
    <row r="529" spans="1:13" s="97" customFormat="1" ht="15.75" customHeight="1">
      <c r="A529" s="32">
        <v>25</v>
      </c>
      <c r="B529" s="33">
        <v>13</v>
      </c>
      <c r="C529" s="34">
        <v>9</v>
      </c>
      <c r="D529" s="34">
        <v>4</v>
      </c>
      <c r="E529" s="35">
        <v>60</v>
      </c>
      <c r="F529" s="33">
        <v>8</v>
      </c>
      <c r="G529" s="34">
        <v>6</v>
      </c>
      <c r="H529" s="34">
        <v>2</v>
      </c>
      <c r="I529" s="35">
        <v>95</v>
      </c>
      <c r="J529" s="33">
        <v>0</v>
      </c>
      <c r="K529" s="34">
        <v>0</v>
      </c>
      <c r="L529" s="34">
        <v>0</v>
      </c>
    </row>
    <row r="530" spans="1:13" s="97" customFormat="1" ht="15.75" customHeight="1">
      <c r="A530" s="32">
        <v>26</v>
      </c>
      <c r="B530" s="33">
        <v>8</v>
      </c>
      <c r="C530" s="34">
        <v>7</v>
      </c>
      <c r="D530" s="34">
        <v>1</v>
      </c>
      <c r="E530" s="35">
        <v>61</v>
      </c>
      <c r="F530" s="33">
        <v>6</v>
      </c>
      <c r="G530" s="34">
        <v>5</v>
      </c>
      <c r="H530" s="34">
        <v>1</v>
      </c>
      <c r="I530" s="35">
        <v>96</v>
      </c>
      <c r="J530" s="33">
        <v>0</v>
      </c>
      <c r="K530" s="34">
        <v>0</v>
      </c>
      <c r="L530" s="34">
        <v>0</v>
      </c>
    </row>
    <row r="531" spans="1:13" s="97" customFormat="1" ht="15.75" customHeight="1">
      <c r="A531" s="32">
        <v>27</v>
      </c>
      <c r="B531" s="33">
        <v>7</v>
      </c>
      <c r="C531" s="34">
        <v>6</v>
      </c>
      <c r="D531" s="34">
        <v>1</v>
      </c>
      <c r="E531" s="35">
        <v>62</v>
      </c>
      <c r="F531" s="33">
        <v>4</v>
      </c>
      <c r="G531" s="34">
        <v>3</v>
      </c>
      <c r="H531" s="34">
        <v>1</v>
      </c>
      <c r="I531" s="35">
        <v>97</v>
      </c>
      <c r="J531" s="33">
        <v>0</v>
      </c>
      <c r="K531" s="34">
        <v>0</v>
      </c>
      <c r="L531" s="34">
        <v>0</v>
      </c>
    </row>
    <row r="532" spans="1:13" s="97" customFormat="1" ht="15.75" customHeight="1">
      <c r="A532" s="32">
        <v>28</v>
      </c>
      <c r="B532" s="33">
        <v>7</v>
      </c>
      <c r="C532" s="34">
        <v>4</v>
      </c>
      <c r="D532" s="34">
        <v>3</v>
      </c>
      <c r="E532" s="35">
        <v>63</v>
      </c>
      <c r="F532" s="33">
        <v>6</v>
      </c>
      <c r="G532" s="34">
        <v>5</v>
      </c>
      <c r="H532" s="34">
        <v>1</v>
      </c>
      <c r="I532" s="35">
        <v>98</v>
      </c>
      <c r="J532" s="33">
        <v>1</v>
      </c>
      <c r="K532" s="34">
        <v>0</v>
      </c>
      <c r="L532" s="34">
        <v>1</v>
      </c>
    </row>
    <row r="533" spans="1:13" s="97" customFormat="1" ht="18" customHeight="1">
      <c r="A533" s="40">
        <v>29</v>
      </c>
      <c r="B533" s="44">
        <v>3</v>
      </c>
      <c r="C533" s="42">
        <v>2</v>
      </c>
      <c r="D533" s="42">
        <v>1</v>
      </c>
      <c r="E533" s="43">
        <v>64</v>
      </c>
      <c r="F533" s="44">
        <v>11</v>
      </c>
      <c r="G533" s="42">
        <v>7</v>
      </c>
      <c r="H533" s="42">
        <v>4</v>
      </c>
      <c r="I533" s="35">
        <v>99</v>
      </c>
      <c r="J533" s="33">
        <v>0</v>
      </c>
      <c r="K533" s="34">
        <v>0</v>
      </c>
      <c r="L533" s="34">
        <v>0</v>
      </c>
    </row>
    <row r="534" spans="1:13" s="31" customFormat="1" ht="25.5" customHeight="1">
      <c r="A534" s="23" t="s">
        <v>35</v>
      </c>
      <c r="B534" s="24">
        <v>22</v>
      </c>
      <c r="C534" s="24">
        <v>9</v>
      </c>
      <c r="D534" s="24">
        <v>13</v>
      </c>
      <c r="E534" s="25" t="s">
        <v>36</v>
      </c>
      <c r="F534" s="24">
        <v>34</v>
      </c>
      <c r="G534" s="24">
        <v>22</v>
      </c>
      <c r="H534" s="24">
        <v>12</v>
      </c>
      <c r="I534" s="68">
        <v>100</v>
      </c>
      <c r="J534" s="69">
        <v>0</v>
      </c>
      <c r="K534" s="70">
        <v>0</v>
      </c>
      <c r="L534" s="70">
        <v>0</v>
      </c>
    </row>
    <row r="535" spans="1:13" s="97" customFormat="1" ht="15.75" customHeight="1">
      <c r="A535" s="32">
        <v>30</v>
      </c>
      <c r="B535" s="33">
        <v>8</v>
      </c>
      <c r="C535" s="34">
        <v>4</v>
      </c>
      <c r="D535" s="34">
        <v>4</v>
      </c>
      <c r="E535" s="35">
        <v>65</v>
      </c>
      <c r="F535" s="33">
        <v>8</v>
      </c>
      <c r="G535" s="34">
        <v>5</v>
      </c>
      <c r="H535" s="34">
        <v>3</v>
      </c>
      <c r="I535" s="35">
        <v>101</v>
      </c>
      <c r="J535" s="33">
        <v>0</v>
      </c>
      <c r="K535" s="34">
        <v>0</v>
      </c>
      <c r="L535" s="34">
        <v>0</v>
      </c>
    </row>
    <row r="536" spans="1:13" s="97" customFormat="1" ht="15.75" customHeight="1">
      <c r="A536" s="32">
        <v>31</v>
      </c>
      <c r="B536" s="33">
        <v>3</v>
      </c>
      <c r="C536" s="34">
        <v>2</v>
      </c>
      <c r="D536" s="34">
        <v>1</v>
      </c>
      <c r="E536" s="35">
        <v>66</v>
      </c>
      <c r="F536" s="33">
        <v>10</v>
      </c>
      <c r="G536" s="34">
        <v>5</v>
      </c>
      <c r="H536" s="34">
        <v>5</v>
      </c>
      <c r="I536" s="35">
        <v>102</v>
      </c>
      <c r="J536" s="33">
        <v>0</v>
      </c>
      <c r="K536" s="34">
        <v>0</v>
      </c>
      <c r="L536" s="34">
        <v>0</v>
      </c>
    </row>
    <row r="537" spans="1:13" s="97" customFormat="1" ht="15.75" customHeight="1">
      <c r="A537" s="32">
        <v>32</v>
      </c>
      <c r="B537" s="33">
        <v>2</v>
      </c>
      <c r="C537" s="34">
        <v>1</v>
      </c>
      <c r="D537" s="34">
        <v>1</v>
      </c>
      <c r="E537" s="35">
        <v>67</v>
      </c>
      <c r="F537" s="33">
        <v>4</v>
      </c>
      <c r="G537" s="34">
        <v>3</v>
      </c>
      <c r="H537" s="34">
        <v>1</v>
      </c>
      <c r="I537" s="35">
        <v>103</v>
      </c>
      <c r="J537" s="33">
        <v>0</v>
      </c>
      <c r="K537" s="34">
        <v>0</v>
      </c>
      <c r="L537" s="34">
        <v>0</v>
      </c>
    </row>
    <row r="538" spans="1:13" s="97" customFormat="1" ht="15.75" customHeight="1">
      <c r="A538" s="32">
        <v>33</v>
      </c>
      <c r="B538" s="33">
        <v>3</v>
      </c>
      <c r="C538" s="34">
        <v>1</v>
      </c>
      <c r="D538" s="34">
        <v>2</v>
      </c>
      <c r="E538" s="35">
        <v>68</v>
      </c>
      <c r="F538" s="33">
        <v>7</v>
      </c>
      <c r="G538" s="34">
        <v>5</v>
      </c>
      <c r="H538" s="34">
        <v>2</v>
      </c>
      <c r="I538" s="72" t="s">
        <v>37</v>
      </c>
      <c r="J538" s="44">
        <v>0</v>
      </c>
      <c r="K538" s="42">
        <v>0</v>
      </c>
      <c r="L538" s="42">
        <v>0</v>
      </c>
    </row>
    <row r="539" spans="1:13" s="97" customFormat="1" ht="21" customHeight="1" thickBot="1">
      <c r="A539" s="74">
        <v>34</v>
      </c>
      <c r="B539" s="33">
        <v>6</v>
      </c>
      <c r="C539" s="34">
        <v>1</v>
      </c>
      <c r="D539" s="34">
        <v>5</v>
      </c>
      <c r="E539" s="35">
        <v>69</v>
      </c>
      <c r="F539" s="33">
        <v>5</v>
      </c>
      <c r="G539" s="34">
        <v>4</v>
      </c>
      <c r="H539" s="34">
        <v>1</v>
      </c>
      <c r="I539" s="75" t="s">
        <v>8</v>
      </c>
      <c r="J539" s="69">
        <v>572</v>
      </c>
      <c r="K539" s="69">
        <v>304</v>
      </c>
      <c r="L539" s="69">
        <v>268</v>
      </c>
    </row>
    <row r="540" spans="1:13" s="106" customFormat="1" ht="24" customHeight="1" thickTop="1" thickBot="1">
      <c r="A540" s="81" t="s">
        <v>38</v>
      </c>
      <c r="B540" s="82">
        <v>81</v>
      </c>
      <c r="C540" s="83">
        <v>42</v>
      </c>
      <c r="D540" s="83">
        <v>39</v>
      </c>
      <c r="E540" s="84" t="s">
        <v>39</v>
      </c>
      <c r="F540" s="83">
        <v>350</v>
      </c>
      <c r="G540" s="83">
        <v>198</v>
      </c>
      <c r="H540" s="83">
        <v>152</v>
      </c>
      <c r="I540" s="85" t="s">
        <v>40</v>
      </c>
      <c r="J540" s="83">
        <v>141</v>
      </c>
      <c r="K540" s="83">
        <v>64</v>
      </c>
      <c r="L540" s="83">
        <v>77</v>
      </c>
    </row>
    <row r="541" spans="1:13" s="13" customFormat="1" ht="24" customHeight="1" thickBot="1">
      <c r="A541" s="1"/>
      <c r="B541" s="2" t="s">
        <v>221</v>
      </c>
      <c r="C541" s="3"/>
      <c r="D541" s="4"/>
      <c r="E541" s="5"/>
      <c r="F541" s="6"/>
      <c r="G541" s="96" t="s">
        <v>238</v>
      </c>
      <c r="H541" s="6"/>
      <c r="I541" s="5"/>
      <c r="J541" s="6"/>
      <c r="K541" s="107" t="s">
        <v>217</v>
      </c>
      <c r="L541" s="9"/>
      <c r="M541" s="97" t="s">
        <v>371</v>
      </c>
    </row>
    <row r="542" spans="1:13" s="22" customFormat="1" ht="21" customHeight="1">
      <c r="A542" s="14" t="s">
        <v>4</v>
      </c>
      <c r="B542" s="15" t="s">
        <v>5</v>
      </c>
      <c r="C542" s="15" t="s">
        <v>6</v>
      </c>
      <c r="D542" s="16" t="s">
        <v>7</v>
      </c>
      <c r="E542" s="14" t="s">
        <v>4</v>
      </c>
      <c r="F542" s="15" t="s">
        <v>5</v>
      </c>
      <c r="G542" s="15" t="s">
        <v>6</v>
      </c>
      <c r="H542" s="16" t="s">
        <v>7</v>
      </c>
      <c r="I542" s="14" t="s">
        <v>4</v>
      </c>
      <c r="J542" s="15" t="s">
        <v>5</v>
      </c>
      <c r="K542" s="15" t="s">
        <v>6</v>
      </c>
      <c r="L542" s="17" t="s">
        <v>7</v>
      </c>
    </row>
    <row r="543" spans="1:13" s="31" customFormat="1" ht="25.5" customHeight="1">
      <c r="A543" s="23" t="s">
        <v>9</v>
      </c>
      <c r="B543" s="24">
        <v>8</v>
      </c>
      <c r="C543" s="24">
        <v>3</v>
      </c>
      <c r="D543" s="24">
        <v>5</v>
      </c>
      <c r="E543" s="25" t="s">
        <v>10</v>
      </c>
      <c r="F543" s="24">
        <v>13</v>
      </c>
      <c r="G543" s="24">
        <v>4</v>
      </c>
      <c r="H543" s="24">
        <v>9</v>
      </c>
      <c r="I543" s="25" t="s">
        <v>11</v>
      </c>
      <c r="J543" s="24">
        <v>22</v>
      </c>
      <c r="K543" s="24">
        <v>10</v>
      </c>
      <c r="L543" s="24">
        <v>12</v>
      </c>
    </row>
    <row r="544" spans="1:13" s="97" customFormat="1" ht="15.75" customHeight="1">
      <c r="A544" s="32">
        <v>0</v>
      </c>
      <c r="B544" s="33">
        <v>0</v>
      </c>
      <c r="C544" s="34">
        <v>0</v>
      </c>
      <c r="D544" s="34">
        <v>0</v>
      </c>
      <c r="E544" s="35">
        <v>35</v>
      </c>
      <c r="F544" s="33">
        <v>1</v>
      </c>
      <c r="G544" s="34">
        <v>1</v>
      </c>
      <c r="H544" s="34">
        <v>0</v>
      </c>
      <c r="I544" s="35">
        <v>70</v>
      </c>
      <c r="J544" s="33">
        <v>6</v>
      </c>
      <c r="K544" s="34">
        <v>1</v>
      </c>
      <c r="L544" s="34">
        <v>5</v>
      </c>
    </row>
    <row r="545" spans="1:12" s="97" customFormat="1" ht="15.75" customHeight="1">
      <c r="A545" s="32">
        <v>1</v>
      </c>
      <c r="B545" s="33">
        <v>2</v>
      </c>
      <c r="C545" s="34">
        <v>0</v>
      </c>
      <c r="D545" s="34">
        <v>2</v>
      </c>
      <c r="E545" s="35">
        <v>36</v>
      </c>
      <c r="F545" s="33">
        <v>2</v>
      </c>
      <c r="G545" s="34">
        <v>0</v>
      </c>
      <c r="H545" s="34">
        <v>2</v>
      </c>
      <c r="I545" s="35">
        <v>71</v>
      </c>
      <c r="J545" s="33">
        <v>5</v>
      </c>
      <c r="K545" s="34">
        <v>4</v>
      </c>
      <c r="L545" s="34">
        <v>1</v>
      </c>
    </row>
    <row r="546" spans="1:12" s="97" customFormat="1" ht="15.75" customHeight="1">
      <c r="A546" s="32">
        <v>2</v>
      </c>
      <c r="B546" s="33">
        <v>1</v>
      </c>
      <c r="C546" s="34">
        <v>0</v>
      </c>
      <c r="D546" s="34">
        <v>1</v>
      </c>
      <c r="E546" s="35">
        <v>37</v>
      </c>
      <c r="F546" s="33">
        <v>3</v>
      </c>
      <c r="G546" s="34">
        <v>1</v>
      </c>
      <c r="H546" s="34">
        <v>2</v>
      </c>
      <c r="I546" s="35">
        <v>72</v>
      </c>
      <c r="J546" s="33">
        <v>2</v>
      </c>
      <c r="K546" s="34">
        <v>1</v>
      </c>
      <c r="L546" s="34">
        <v>1</v>
      </c>
    </row>
    <row r="547" spans="1:12" s="97" customFormat="1" ht="15.75" customHeight="1">
      <c r="A547" s="32">
        <v>3</v>
      </c>
      <c r="B547" s="33">
        <v>2</v>
      </c>
      <c r="C547" s="34">
        <v>1</v>
      </c>
      <c r="D547" s="34">
        <v>1</v>
      </c>
      <c r="E547" s="35">
        <v>38</v>
      </c>
      <c r="F547" s="33">
        <v>3</v>
      </c>
      <c r="G547" s="34">
        <v>2</v>
      </c>
      <c r="H547" s="34">
        <v>1</v>
      </c>
      <c r="I547" s="35">
        <v>73</v>
      </c>
      <c r="J547" s="33">
        <v>4</v>
      </c>
      <c r="K547" s="34">
        <v>2</v>
      </c>
      <c r="L547" s="34">
        <v>2</v>
      </c>
    </row>
    <row r="548" spans="1:12" s="97" customFormat="1" ht="18" customHeight="1">
      <c r="A548" s="40">
        <v>4</v>
      </c>
      <c r="B548" s="41">
        <v>3</v>
      </c>
      <c r="C548" s="42">
        <v>2</v>
      </c>
      <c r="D548" s="42">
        <v>1</v>
      </c>
      <c r="E548" s="43">
        <v>39</v>
      </c>
      <c r="F548" s="44">
        <v>4</v>
      </c>
      <c r="G548" s="42">
        <v>0</v>
      </c>
      <c r="H548" s="42">
        <v>4</v>
      </c>
      <c r="I548" s="43">
        <v>74</v>
      </c>
      <c r="J548" s="44">
        <v>5</v>
      </c>
      <c r="K548" s="42">
        <v>2</v>
      </c>
      <c r="L548" s="42">
        <v>3</v>
      </c>
    </row>
    <row r="549" spans="1:12" s="31" customFormat="1" ht="25.5" customHeight="1">
      <c r="A549" s="23" t="s">
        <v>13</v>
      </c>
      <c r="B549" s="24">
        <v>5</v>
      </c>
      <c r="C549" s="24">
        <v>2</v>
      </c>
      <c r="D549" s="24">
        <v>3</v>
      </c>
      <c r="E549" s="25" t="s">
        <v>14</v>
      </c>
      <c r="F549" s="24">
        <v>19</v>
      </c>
      <c r="G549" s="24">
        <v>12</v>
      </c>
      <c r="H549" s="24">
        <v>7</v>
      </c>
      <c r="I549" s="25" t="s">
        <v>15</v>
      </c>
      <c r="J549" s="24">
        <v>25</v>
      </c>
      <c r="K549" s="24">
        <v>13</v>
      </c>
      <c r="L549" s="24">
        <v>12</v>
      </c>
    </row>
    <row r="550" spans="1:12" s="97" customFormat="1" ht="15.75" customHeight="1">
      <c r="A550" s="32">
        <v>5</v>
      </c>
      <c r="B550" s="33">
        <v>3</v>
      </c>
      <c r="C550" s="34">
        <v>2</v>
      </c>
      <c r="D550" s="34">
        <v>1</v>
      </c>
      <c r="E550" s="35">
        <v>40</v>
      </c>
      <c r="F550" s="33">
        <v>2</v>
      </c>
      <c r="G550" s="34">
        <v>0</v>
      </c>
      <c r="H550" s="34">
        <v>2</v>
      </c>
      <c r="I550" s="35">
        <v>75</v>
      </c>
      <c r="J550" s="33">
        <v>3</v>
      </c>
      <c r="K550" s="34">
        <v>3</v>
      </c>
      <c r="L550" s="34">
        <v>0</v>
      </c>
    </row>
    <row r="551" spans="1:12" s="97" customFormat="1" ht="15.75" customHeight="1">
      <c r="A551" s="32">
        <v>6</v>
      </c>
      <c r="B551" s="33">
        <v>2</v>
      </c>
      <c r="C551" s="34">
        <v>0</v>
      </c>
      <c r="D551" s="34">
        <v>2</v>
      </c>
      <c r="E551" s="35">
        <v>41</v>
      </c>
      <c r="F551" s="33">
        <v>4</v>
      </c>
      <c r="G551" s="34">
        <v>3</v>
      </c>
      <c r="H551" s="34">
        <v>1</v>
      </c>
      <c r="I551" s="35">
        <v>76</v>
      </c>
      <c r="J551" s="33">
        <v>7</v>
      </c>
      <c r="K551" s="34">
        <v>4</v>
      </c>
      <c r="L551" s="34">
        <v>3</v>
      </c>
    </row>
    <row r="552" spans="1:12" s="97" customFormat="1" ht="15.75" customHeight="1">
      <c r="A552" s="32">
        <v>7</v>
      </c>
      <c r="B552" s="33">
        <v>0</v>
      </c>
      <c r="C552" s="34">
        <v>0</v>
      </c>
      <c r="D552" s="34">
        <v>0</v>
      </c>
      <c r="E552" s="35">
        <v>42</v>
      </c>
      <c r="F552" s="33">
        <v>4</v>
      </c>
      <c r="G552" s="34">
        <v>3</v>
      </c>
      <c r="H552" s="34">
        <v>1</v>
      </c>
      <c r="I552" s="35">
        <v>77</v>
      </c>
      <c r="J552" s="33">
        <v>4</v>
      </c>
      <c r="K552" s="34">
        <v>1</v>
      </c>
      <c r="L552" s="34">
        <v>3</v>
      </c>
    </row>
    <row r="553" spans="1:12" s="97" customFormat="1" ht="15.75" customHeight="1">
      <c r="A553" s="32">
        <v>8</v>
      </c>
      <c r="B553" s="33">
        <v>0</v>
      </c>
      <c r="C553" s="34">
        <v>0</v>
      </c>
      <c r="D553" s="34">
        <v>0</v>
      </c>
      <c r="E553" s="35">
        <v>43</v>
      </c>
      <c r="F553" s="33">
        <v>8</v>
      </c>
      <c r="G553" s="34">
        <v>6</v>
      </c>
      <c r="H553" s="34">
        <v>2</v>
      </c>
      <c r="I553" s="35">
        <v>78</v>
      </c>
      <c r="J553" s="33">
        <v>5</v>
      </c>
      <c r="K553" s="34">
        <v>2</v>
      </c>
      <c r="L553" s="34">
        <v>3</v>
      </c>
    </row>
    <row r="554" spans="1:12" s="97" customFormat="1" ht="18" customHeight="1">
      <c r="A554" s="40">
        <v>9</v>
      </c>
      <c r="B554" s="44">
        <v>0</v>
      </c>
      <c r="C554" s="42">
        <v>0</v>
      </c>
      <c r="D554" s="42">
        <v>0</v>
      </c>
      <c r="E554" s="43">
        <v>44</v>
      </c>
      <c r="F554" s="44">
        <v>1</v>
      </c>
      <c r="G554" s="42">
        <v>0</v>
      </c>
      <c r="H554" s="42">
        <v>1</v>
      </c>
      <c r="I554" s="43">
        <v>79</v>
      </c>
      <c r="J554" s="44">
        <v>6</v>
      </c>
      <c r="K554" s="42">
        <v>3</v>
      </c>
      <c r="L554" s="42">
        <v>3</v>
      </c>
    </row>
    <row r="555" spans="1:12" s="31" customFormat="1" ht="25.5" customHeight="1">
      <c r="A555" s="23" t="s">
        <v>23</v>
      </c>
      <c r="B555" s="24">
        <v>3</v>
      </c>
      <c r="C555" s="24">
        <v>2</v>
      </c>
      <c r="D555" s="24">
        <v>1</v>
      </c>
      <c r="E555" s="25" t="s">
        <v>24</v>
      </c>
      <c r="F555" s="24">
        <v>24</v>
      </c>
      <c r="G555" s="24">
        <v>12</v>
      </c>
      <c r="H555" s="24">
        <v>12</v>
      </c>
      <c r="I555" s="25" t="s">
        <v>25</v>
      </c>
      <c r="J555" s="24">
        <v>19</v>
      </c>
      <c r="K555" s="24">
        <v>7</v>
      </c>
      <c r="L555" s="24">
        <v>12</v>
      </c>
    </row>
    <row r="556" spans="1:12" s="97" customFormat="1" ht="15.75" customHeight="1">
      <c r="A556" s="32">
        <v>10</v>
      </c>
      <c r="B556" s="33">
        <v>1</v>
      </c>
      <c r="C556" s="34">
        <v>1</v>
      </c>
      <c r="D556" s="34">
        <v>0</v>
      </c>
      <c r="E556" s="35">
        <v>45</v>
      </c>
      <c r="F556" s="33">
        <v>3</v>
      </c>
      <c r="G556" s="34">
        <v>2</v>
      </c>
      <c r="H556" s="34">
        <v>1</v>
      </c>
      <c r="I556" s="35">
        <v>80</v>
      </c>
      <c r="J556" s="33">
        <v>3</v>
      </c>
      <c r="K556" s="34">
        <v>1</v>
      </c>
      <c r="L556" s="34">
        <v>2</v>
      </c>
    </row>
    <row r="557" spans="1:12" s="97" customFormat="1" ht="15.75" customHeight="1">
      <c r="A557" s="32">
        <v>11</v>
      </c>
      <c r="B557" s="33">
        <v>0</v>
      </c>
      <c r="C557" s="34">
        <v>0</v>
      </c>
      <c r="D557" s="34">
        <v>0</v>
      </c>
      <c r="E557" s="35">
        <v>46</v>
      </c>
      <c r="F557" s="33">
        <v>3</v>
      </c>
      <c r="G557" s="34">
        <v>1</v>
      </c>
      <c r="H557" s="34">
        <v>2</v>
      </c>
      <c r="I557" s="35">
        <v>81</v>
      </c>
      <c r="J557" s="33">
        <v>6</v>
      </c>
      <c r="K557" s="34">
        <v>2</v>
      </c>
      <c r="L557" s="34">
        <v>4</v>
      </c>
    </row>
    <row r="558" spans="1:12" s="97" customFormat="1" ht="15.75" customHeight="1">
      <c r="A558" s="32">
        <v>12</v>
      </c>
      <c r="B558" s="33">
        <v>1</v>
      </c>
      <c r="C558" s="34">
        <v>1</v>
      </c>
      <c r="D558" s="34">
        <v>0</v>
      </c>
      <c r="E558" s="35">
        <v>47</v>
      </c>
      <c r="F558" s="33">
        <v>4</v>
      </c>
      <c r="G558" s="34">
        <v>3</v>
      </c>
      <c r="H558" s="34">
        <v>1</v>
      </c>
      <c r="I558" s="35">
        <v>82</v>
      </c>
      <c r="J558" s="33">
        <v>5</v>
      </c>
      <c r="K558" s="34">
        <v>2</v>
      </c>
      <c r="L558" s="34">
        <v>3</v>
      </c>
    </row>
    <row r="559" spans="1:12" s="97" customFormat="1" ht="15.75" customHeight="1">
      <c r="A559" s="32">
        <v>13</v>
      </c>
      <c r="B559" s="33">
        <v>0</v>
      </c>
      <c r="C559" s="34">
        <v>0</v>
      </c>
      <c r="D559" s="34">
        <v>0</v>
      </c>
      <c r="E559" s="35">
        <v>48</v>
      </c>
      <c r="F559" s="33">
        <v>6</v>
      </c>
      <c r="G559" s="34">
        <v>1</v>
      </c>
      <c r="H559" s="34">
        <v>5</v>
      </c>
      <c r="I559" s="35">
        <v>83</v>
      </c>
      <c r="J559" s="33">
        <v>3</v>
      </c>
      <c r="K559" s="34">
        <v>1</v>
      </c>
      <c r="L559" s="34">
        <v>2</v>
      </c>
    </row>
    <row r="560" spans="1:12" s="97" customFormat="1" ht="18" customHeight="1">
      <c r="A560" s="40">
        <v>14</v>
      </c>
      <c r="B560" s="44">
        <v>1</v>
      </c>
      <c r="C560" s="42">
        <v>0</v>
      </c>
      <c r="D560" s="42">
        <v>1</v>
      </c>
      <c r="E560" s="43">
        <v>49</v>
      </c>
      <c r="F560" s="44">
        <v>8</v>
      </c>
      <c r="G560" s="42">
        <v>5</v>
      </c>
      <c r="H560" s="42">
        <v>3</v>
      </c>
      <c r="I560" s="43">
        <v>84</v>
      </c>
      <c r="J560" s="44">
        <v>2</v>
      </c>
      <c r="K560" s="42">
        <v>1</v>
      </c>
      <c r="L560" s="42">
        <v>1</v>
      </c>
    </row>
    <row r="561" spans="1:12" s="31" customFormat="1" ht="25.5" customHeight="1">
      <c r="A561" s="23" t="s">
        <v>26</v>
      </c>
      <c r="B561" s="24">
        <v>8</v>
      </c>
      <c r="C561" s="24">
        <v>5</v>
      </c>
      <c r="D561" s="24">
        <v>3</v>
      </c>
      <c r="E561" s="25" t="s">
        <v>27</v>
      </c>
      <c r="F561" s="24">
        <v>20</v>
      </c>
      <c r="G561" s="24">
        <v>12</v>
      </c>
      <c r="H561" s="24">
        <v>8</v>
      </c>
      <c r="I561" s="25" t="s">
        <v>28</v>
      </c>
      <c r="J561" s="24">
        <v>10</v>
      </c>
      <c r="K561" s="24">
        <v>2</v>
      </c>
      <c r="L561" s="24">
        <v>8</v>
      </c>
    </row>
    <row r="562" spans="1:12" s="97" customFormat="1" ht="15.75" customHeight="1">
      <c r="A562" s="32">
        <v>15</v>
      </c>
      <c r="B562" s="33">
        <v>2</v>
      </c>
      <c r="C562" s="34">
        <v>1</v>
      </c>
      <c r="D562" s="34">
        <v>1</v>
      </c>
      <c r="E562" s="35">
        <v>50</v>
      </c>
      <c r="F562" s="33">
        <v>3</v>
      </c>
      <c r="G562" s="34">
        <v>1</v>
      </c>
      <c r="H562" s="34">
        <v>2</v>
      </c>
      <c r="I562" s="35">
        <v>85</v>
      </c>
      <c r="J562" s="33">
        <v>3</v>
      </c>
      <c r="K562" s="34">
        <v>0</v>
      </c>
      <c r="L562" s="34">
        <v>3</v>
      </c>
    </row>
    <row r="563" spans="1:12" s="97" customFormat="1" ht="15.75" customHeight="1">
      <c r="A563" s="32">
        <v>16</v>
      </c>
      <c r="B563" s="33">
        <v>2</v>
      </c>
      <c r="C563" s="34">
        <v>2</v>
      </c>
      <c r="D563" s="34">
        <v>0</v>
      </c>
      <c r="E563" s="35">
        <v>51</v>
      </c>
      <c r="F563" s="33">
        <v>3</v>
      </c>
      <c r="G563" s="34">
        <v>3</v>
      </c>
      <c r="H563" s="34">
        <v>0</v>
      </c>
      <c r="I563" s="35">
        <v>86</v>
      </c>
      <c r="J563" s="33">
        <v>3</v>
      </c>
      <c r="K563" s="34">
        <v>1</v>
      </c>
      <c r="L563" s="34">
        <v>2</v>
      </c>
    </row>
    <row r="564" spans="1:12" s="97" customFormat="1" ht="15.75" customHeight="1">
      <c r="A564" s="32">
        <v>17</v>
      </c>
      <c r="B564" s="33">
        <v>0</v>
      </c>
      <c r="C564" s="34">
        <v>0</v>
      </c>
      <c r="D564" s="34">
        <v>0</v>
      </c>
      <c r="E564" s="35">
        <v>52</v>
      </c>
      <c r="F564" s="33">
        <v>6</v>
      </c>
      <c r="G564" s="34">
        <v>5</v>
      </c>
      <c r="H564" s="34">
        <v>1</v>
      </c>
      <c r="I564" s="35">
        <v>87</v>
      </c>
      <c r="J564" s="33">
        <v>1</v>
      </c>
      <c r="K564" s="34">
        <v>1</v>
      </c>
      <c r="L564" s="34">
        <v>0</v>
      </c>
    </row>
    <row r="565" spans="1:12" s="97" customFormat="1" ht="15.75" customHeight="1">
      <c r="A565" s="32">
        <v>18</v>
      </c>
      <c r="B565" s="33">
        <v>4</v>
      </c>
      <c r="C565" s="34">
        <v>2</v>
      </c>
      <c r="D565" s="34">
        <v>2</v>
      </c>
      <c r="E565" s="35">
        <v>53</v>
      </c>
      <c r="F565" s="33">
        <v>4</v>
      </c>
      <c r="G565" s="34">
        <v>2</v>
      </c>
      <c r="H565" s="34">
        <v>2</v>
      </c>
      <c r="I565" s="35">
        <v>88</v>
      </c>
      <c r="J565" s="33">
        <v>2</v>
      </c>
      <c r="K565" s="34">
        <v>0</v>
      </c>
      <c r="L565" s="34">
        <v>2</v>
      </c>
    </row>
    <row r="566" spans="1:12" s="97" customFormat="1" ht="18" customHeight="1">
      <c r="A566" s="40">
        <v>19</v>
      </c>
      <c r="B566" s="44">
        <v>0</v>
      </c>
      <c r="C566" s="42">
        <v>0</v>
      </c>
      <c r="D566" s="42">
        <v>0</v>
      </c>
      <c r="E566" s="43">
        <v>54</v>
      </c>
      <c r="F566" s="44">
        <v>4</v>
      </c>
      <c r="G566" s="42">
        <v>1</v>
      </c>
      <c r="H566" s="42">
        <v>3</v>
      </c>
      <c r="I566" s="43">
        <v>89</v>
      </c>
      <c r="J566" s="44">
        <v>1</v>
      </c>
      <c r="K566" s="42">
        <v>0</v>
      </c>
      <c r="L566" s="42">
        <v>1</v>
      </c>
    </row>
    <row r="567" spans="1:12" s="31" customFormat="1" ht="25.5" customHeight="1">
      <c r="A567" s="23" t="s">
        <v>29</v>
      </c>
      <c r="B567" s="24">
        <v>15</v>
      </c>
      <c r="C567" s="24">
        <v>8</v>
      </c>
      <c r="D567" s="24">
        <v>7</v>
      </c>
      <c r="E567" s="25" t="s">
        <v>30</v>
      </c>
      <c r="F567" s="24">
        <v>34</v>
      </c>
      <c r="G567" s="24">
        <v>19</v>
      </c>
      <c r="H567" s="24">
        <v>15</v>
      </c>
      <c r="I567" s="25" t="s">
        <v>31</v>
      </c>
      <c r="J567" s="24">
        <v>5</v>
      </c>
      <c r="K567" s="24">
        <v>2</v>
      </c>
      <c r="L567" s="24">
        <v>3</v>
      </c>
    </row>
    <row r="568" spans="1:12" s="97" customFormat="1" ht="15.75" customHeight="1">
      <c r="A568" s="32">
        <v>20</v>
      </c>
      <c r="B568" s="33">
        <v>2</v>
      </c>
      <c r="C568" s="34">
        <v>1</v>
      </c>
      <c r="D568" s="34">
        <v>1</v>
      </c>
      <c r="E568" s="35">
        <v>55</v>
      </c>
      <c r="F568" s="33">
        <v>6</v>
      </c>
      <c r="G568" s="34">
        <v>1</v>
      </c>
      <c r="H568" s="34">
        <v>5</v>
      </c>
      <c r="I568" s="35">
        <v>90</v>
      </c>
      <c r="J568" s="33">
        <v>1</v>
      </c>
      <c r="K568" s="34">
        <v>1</v>
      </c>
      <c r="L568" s="34">
        <v>0</v>
      </c>
    </row>
    <row r="569" spans="1:12" s="97" customFormat="1" ht="15.75" customHeight="1">
      <c r="A569" s="32">
        <v>21</v>
      </c>
      <c r="B569" s="33">
        <v>5</v>
      </c>
      <c r="C569" s="34">
        <v>2</v>
      </c>
      <c r="D569" s="34">
        <v>3</v>
      </c>
      <c r="E569" s="35">
        <v>56</v>
      </c>
      <c r="F569" s="33">
        <v>5</v>
      </c>
      <c r="G569" s="34">
        <v>4</v>
      </c>
      <c r="H569" s="34">
        <v>1</v>
      </c>
      <c r="I569" s="35">
        <v>91</v>
      </c>
      <c r="J569" s="33">
        <v>1</v>
      </c>
      <c r="K569" s="34">
        <v>0</v>
      </c>
      <c r="L569" s="34">
        <v>1</v>
      </c>
    </row>
    <row r="570" spans="1:12" s="97" customFormat="1" ht="15.75" customHeight="1">
      <c r="A570" s="32">
        <v>22</v>
      </c>
      <c r="B570" s="33">
        <v>3</v>
      </c>
      <c r="C570" s="34">
        <v>3</v>
      </c>
      <c r="D570" s="34">
        <v>0</v>
      </c>
      <c r="E570" s="35">
        <v>57</v>
      </c>
      <c r="F570" s="33">
        <v>9</v>
      </c>
      <c r="G570" s="34">
        <v>4</v>
      </c>
      <c r="H570" s="34">
        <v>5</v>
      </c>
      <c r="I570" s="35">
        <v>92</v>
      </c>
      <c r="J570" s="33">
        <v>3</v>
      </c>
      <c r="K570" s="34">
        <v>1</v>
      </c>
      <c r="L570" s="34">
        <v>2</v>
      </c>
    </row>
    <row r="571" spans="1:12" s="97" customFormat="1" ht="15.75" customHeight="1">
      <c r="A571" s="32">
        <v>23</v>
      </c>
      <c r="B571" s="33">
        <v>3</v>
      </c>
      <c r="C571" s="34">
        <v>2</v>
      </c>
      <c r="D571" s="34">
        <v>1</v>
      </c>
      <c r="E571" s="35">
        <v>58</v>
      </c>
      <c r="F571" s="33">
        <v>6</v>
      </c>
      <c r="G571" s="34">
        <v>4</v>
      </c>
      <c r="H571" s="34">
        <v>2</v>
      </c>
      <c r="I571" s="35">
        <v>93</v>
      </c>
      <c r="J571" s="33">
        <v>0</v>
      </c>
      <c r="K571" s="34">
        <v>0</v>
      </c>
      <c r="L571" s="34">
        <v>0</v>
      </c>
    </row>
    <row r="572" spans="1:12" s="97" customFormat="1" ht="18" customHeight="1">
      <c r="A572" s="40">
        <v>24</v>
      </c>
      <c r="B572" s="44">
        <v>2</v>
      </c>
      <c r="C572" s="42">
        <v>0</v>
      </c>
      <c r="D572" s="42">
        <v>2</v>
      </c>
      <c r="E572" s="43">
        <v>59</v>
      </c>
      <c r="F572" s="44">
        <v>8</v>
      </c>
      <c r="G572" s="42">
        <v>6</v>
      </c>
      <c r="H572" s="42">
        <v>2</v>
      </c>
      <c r="I572" s="43">
        <v>94</v>
      </c>
      <c r="J572" s="44">
        <v>0</v>
      </c>
      <c r="K572" s="42">
        <v>0</v>
      </c>
      <c r="L572" s="42">
        <v>0</v>
      </c>
    </row>
    <row r="573" spans="1:12" s="31" customFormat="1" ht="25.5" customHeight="1">
      <c r="A573" s="23" t="s">
        <v>32</v>
      </c>
      <c r="B573" s="24">
        <v>10</v>
      </c>
      <c r="C573" s="24">
        <v>6</v>
      </c>
      <c r="D573" s="24">
        <v>4</v>
      </c>
      <c r="E573" s="25" t="s">
        <v>33</v>
      </c>
      <c r="F573" s="24">
        <v>23</v>
      </c>
      <c r="G573" s="24">
        <v>13</v>
      </c>
      <c r="H573" s="24">
        <v>10</v>
      </c>
      <c r="I573" s="64" t="s">
        <v>34</v>
      </c>
      <c r="J573" s="24">
        <v>1</v>
      </c>
      <c r="K573" s="24">
        <v>0</v>
      </c>
      <c r="L573" s="24">
        <v>1</v>
      </c>
    </row>
    <row r="574" spans="1:12" s="97" customFormat="1" ht="15.75" customHeight="1">
      <c r="A574" s="32">
        <v>25</v>
      </c>
      <c r="B574" s="33">
        <v>0</v>
      </c>
      <c r="C574" s="34">
        <v>0</v>
      </c>
      <c r="D574" s="34">
        <v>0</v>
      </c>
      <c r="E574" s="35">
        <v>60</v>
      </c>
      <c r="F574" s="33">
        <v>3</v>
      </c>
      <c r="G574" s="34">
        <v>1</v>
      </c>
      <c r="H574" s="34">
        <v>2</v>
      </c>
      <c r="I574" s="35">
        <v>95</v>
      </c>
      <c r="J574" s="33">
        <v>0</v>
      </c>
      <c r="K574" s="34">
        <v>0</v>
      </c>
      <c r="L574" s="34">
        <v>0</v>
      </c>
    </row>
    <row r="575" spans="1:12" s="97" customFormat="1" ht="15.75" customHeight="1">
      <c r="A575" s="32">
        <v>26</v>
      </c>
      <c r="B575" s="33">
        <v>1</v>
      </c>
      <c r="C575" s="34">
        <v>0</v>
      </c>
      <c r="D575" s="34">
        <v>1</v>
      </c>
      <c r="E575" s="35">
        <v>61</v>
      </c>
      <c r="F575" s="33">
        <v>5</v>
      </c>
      <c r="G575" s="34">
        <v>5</v>
      </c>
      <c r="H575" s="34">
        <v>0</v>
      </c>
      <c r="I575" s="35">
        <v>96</v>
      </c>
      <c r="J575" s="33">
        <v>1</v>
      </c>
      <c r="K575" s="34">
        <v>0</v>
      </c>
      <c r="L575" s="34">
        <v>1</v>
      </c>
    </row>
    <row r="576" spans="1:12" s="97" customFormat="1" ht="15.75" customHeight="1">
      <c r="A576" s="32">
        <v>27</v>
      </c>
      <c r="B576" s="33">
        <v>3</v>
      </c>
      <c r="C576" s="34">
        <v>2</v>
      </c>
      <c r="D576" s="34">
        <v>1</v>
      </c>
      <c r="E576" s="35">
        <v>62</v>
      </c>
      <c r="F576" s="33">
        <v>6</v>
      </c>
      <c r="G576" s="34">
        <v>3</v>
      </c>
      <c r="H576" s="34">
        <v>3</v>
      </c>
      <c r="I576" s="35">
        <v>97</v>
      </c>
      <c r="J576" s="33">
        <v>0</v>
      </c>
      <c r="K576" s="34">
        <v>0</v>
      </c>
      <c r="L576" s="34">
        <v>0</v>
      </c>
    </row>
    <row r="577" spans="1:13" s="97" customFormat="1" ht="15.75" customHeight="1">
      <c r="A577" s="32">
        <v>28</v>
      </c>
      <c r="B577" s="33">
        <v>3</v>
      </c>
      <c r="C577" s="34">
        <v>2</v>
      </c>
      <c r="D577" s="34">
        <v>1</v>
      </c>
      <c r="E577" s="35">
        <v>63</v>
      </c>
      <c r="F577" s="33">
        <v>3</v>
      </c>
      <c r="G577" s="34">
        <v>1</v>
      </c>
      <c r="H577" s="34">
        <v>2</v>
      </c>
      <c r="I577" s="35">
        <v>98</v>
      </c>
      <c r="J577" s="33">
        <v>0</v>
      </c>
      <c r="K577" s="34">
        <v>0</v>
      </c>
      <c r="L577" s="34">
        <v>0</v>
      </c>
    </row>
    <row r="578" spans="1:13" s="97" customFormat="1" ht="18" customHeight="1">
      <c r="A578" s="40">
        <v>29</v>
      </c>
      <c r="B578" s="44">
        <v>3</v>
      </c>
      <c r="C578" s="42">
        <v>2</v>
      </c>
      <c r="D578" s="42">
        <v>1</v>
      </c>
      <c r="E578" s="43">
        <v>64</v>
      </c>
      <c r="F578" s="44">
        <v>6</v>
      </c>
      <c r="G578" s="42">
        <v>3</v>
      </c>
      <c r="H578" s="42">
        <v>3</v>
      </c>
      <c r="I578" s="35">
        <v>99</v>
      </c>
      <c r="J578" s="33">
        <v>0</v>
      </c>
      <c r="K578" s="34">
        <v>0</v>
      </c>
      <c r="L578" s="34">
        <v>0</v>
      </c>
    </row>
    <row r="579" spans="1:13" s="31" customFormat="1" ht="25.5" customHeight="1">
      <c r="A579" s="23" t="s">
        <v>35</v>
      </c>
      <c r="B579" s="24">
        <v>18</v>
      </c>
      <c r="C579" s="24">
        <v>9</v>
      </c>
      <c r="D579" s="24">
        <v>9</v>
      </c>
      <c r="E579" s="25" t="s">
        <v>36</v>
      </c>
      <c r="F579" s="24">
        <v>25</v>
      </c>
      <c r="G579" s="24">
        <v>16</v>
      </c>
      <c r="H579" s="24">
        <v>9</v>
      </c>
      <c r="I579" s="68">
        <v>100</v>
      </c>
      <c r="J579" s="69">
        <v>0</v>
      </c>
      <c r="K579" s="70">
        <v>0</v>
      </c>
      <c r="L579" s="70">
        <v>0</v>
      </c>
    </row>
    <row r="580" spans="1:13" s="97" customFormat="1" ht="15.75" customHeight="1">
      <c r="A580" s="32">
        <v>30</v>
      </c>
      <c r="B580" s="33">
        <v>3</v>
      </c>
      <c r="C580" s="34">
        <v>0</v>
      </c>
      <c r="D580" s="34">
        <v>3</v>
      </c>
      <c r="E580" s="35">
        <v>65</v>
      </c>
      <c r="F580" s="33">
        <v>4</v>
      </c>
      <c r="G580" s="34">
        <v>2</v>
      </c>
      <c r="H580" s="34">
        <v>2</v>
      </c>
      <c r="I580" s="35">
        <v>101</v>
      </c>
      <c r="J580" s="33">
        <v>0</v>
      </c>
      <c r="K580" s="34">
        <v>0</v>
      </c>
      <c r="L580" s="34">
        <v>0</v>
      </c>
    </row>
    <row r="581" spans="1:13" s="97" customFormat="1" ht="15.75" customHeight="1">
      <c r="A581" s="32">
        <v>31</v>
      </c>
      <c r="B581" s="33">
        <v>4</v>
      </c>
      <c r="C581" s="34">
        <v>3</v>
      </c>
      <c r="D581" s="34">
        <v>1</v>
      </c>
      <c r="E581" s="35">
        <v>66</v>
      </c>
      <c r="F581" s="33">
        <v>5</v>
      </c>
      <c r="G581" s="34">
        <v>4</v>
      </c>
      <c r="H581" s="34">
        <v>1</v>
      </c>
      <c r="I581" s="35">
        <v>102</v>
      </c>
      <c r="J581" s="33">
        <v>0</v>
      </c>
      <c r="K581" s="34">
        <v>0</v>
      </c>
      <c r="L581" s="34">
        <v>0</v>
      </c>
    </row>
    <row r="582" spans="1:13" s="97" customFormat="1" ht="15.75" customHeight="1">
      <c r="A582" s="32">
        <v>32</v>
      </c>
      <c r="B582" s="33">
        <v>6</v>
      </c>
      <c r="C582" s="34">
        <v>3</v>
      </c>
      <c r="D582" s="34">
        <v>3</v>
      </c>
      <c r="E582" s="35">
        <v>67</v>
      </c>
      <c r="F582" s="33">
        <v>3</v>
      </c>
      <c r="G582" s="34">
        <v>3</v>
      </c>
      <c r="H582" s="34">
        <v>0</v>
      </c>
      <c r="I582" s="35">
        <v>103</v>
      </c>
      <c r="J582" s="33">
        <v>0</v>
      </c>
      <c r="K582" s="34">
        <v>0</v>
      </c>
      <c r="L582" s="34">
        <v>0</v>
      </c>
    </row>
    <row r="583" spans="1:13" s="97" customFormat="1" ht="15.75" customHeight="1">
      <c r="A583" s="32">
        <v>33</v>
      </c>
      <c r="B583" s="33">
        <v>3</v>
      </c>
      <c r="C583" s="34">
        <v>1</v>
      </c>
      <c r="D583" s="34">
        <v>2</v>
      </c>
      <c r="E583" s="35">
        <v>68</v>
      </c>
      <c r="F583" s="33">
        <v>8</v>
      </c>
      <c r="G583" s="34">
        <v>5</v>
      </c>
      <c r="H583" s="34">
        <v>3</v>
      </c>
      <c r="I583" s="72" t="s">
        <v>37</v>
      </c>
      <c r="J583" s="44">
        <v>0</v>
      </c>
      <c r="K583" s="42">
        <v>0</v>
      </c>
      <c r="L583" s="42">
        <v>0</v>
      </c>
    </row>
    <row r="584" spans="1:13" s="97" customFormat="1" ht="21" customHeight="1" thickBot="1">
      <c r="A584" s="74">
        <v>34</v>
      </c>
      <c r="B584" s="33">
        <v>2</v>
      </c>
      <c r="C584" s="34">
        <v>2</v>
      </c>
      <c r="D584" s="34">
        <v>0</v>
      </c>
      <c r="E584" s="35">
        <v>69</v>
      </c>
      <c r="F584" s="33">
        <v>5</v>
      </c>
      <c r="G584" s="34">
        <v>2</v>
      </c>
      <c r="H584" s="34">
        <v>3</v>
      </c>
      <c r="I584" s="75" t="s">
        <v>8</v>
      </c>
      <c r="J584" s="69">
        <v>307</v>
      </c>
      <c r="K584" s="69">
        <v>157</v>
      </c>
      <c r="L584" s="69">
        <v>150</v>
      </c>
    </row>
    <row r="585" spans="1:13" s="106" customFormat="1" ht="24" customHeight="1" thickTop="1" thickBot="1">
      <c r="A585" s="81" t="s">
        <v>38</v>
      </c>
      <c r="B585" s="82">
        <v>16</v>
      </c>
      <c r="C585" s="83">
        <v>7</v>
      </c>
      <c r="D585" s="83">
        <v>9</v>
      </c>
      <c r="E585" s="84" t="s">
        <v>39</v>
      </c>
      <c r="F585" s="83">
        <v>184</v>
      </c>
      <c r="G585" s="83">
        <v>100</v>
      </c>
      <c r="H585" s="83">
        <v>84</v>
      </c>
      <c r="I585" s="85" t="s">
        <v>40</v>
      </c>
      <c r="J585" s="83">
        <v>107</v>
      </c>
      <c r="K585" s="83">
        <v>50</v>
      </c>
      <c r="L585" s="83">
        <v>57</v>
      </c>
    </row>
    <row r="586" spans="1:13" s="13" customFormat="1" ht="24" customHeight="1" thickBot="1">
      <c r="A586" s="1"/>
      <c r="B586" s="2" t="s">
        <v>221</v>
      </c>
      <c r="C586" s="3"/>
      <c r="D586" s="4"/>
      <c r="E586" s="5"/>
      <c r="F586" s="6"/>
      <c r="G586" s="96" t="s">
        <v>238</v>
      </c>
      <c r="H586" s="6"/>
      <c r="I586" s="5"/>
      <c r="J586" s="6"/>
      <c r="K586" s="107" t="s">
        <v>298</v>
      </c>
      <c r="L586" s="9"/>
      <c r="M586" s="97" t="s">
        <v>372</v>
      </c>
    </row>
    <row r="587" spans="1:13" s="22" customFormat="1" ht="21" customHeight="1">
      <c r="A587" s="14" t="s">
        <v>4</v>
      </c>
      <c r="B587" s="15" t="s">
        <v>5</v>
      </c>
      <c r="C587" s="15" t="s">
        <v>6</v>
      </c>
      <c r="D587" s="16" t="s">
        <v>7</v>
      </c>
      <c r="E587" s="14" t="s">
        <v>4</v>
      </c>
      <c r="F587" s="15" t="s">
        <v>5</v>
      </c>
      <c r="G587" s="15" t="s">
        <v>6</v>
      </c>
      <c r="H587" s="16" t="s">
        <v>7</v>
      </c>
      <c r="I587" s="14" t="s">
        <v>4</v>
      </c>
      <c r="J587" s="15" t="s">
        <v>5</v>
      </c>
      <c r="K587" s="15" t="s">
        <v>6</v>
      </c>
      <c r="L587" s="17" t="s">
        <v>7</v>
      </c>
    </row>
    <row r="588" spans="1:13" s="31" customFormat="1" ht="25.5" customHeight="1">
      <c r="A588" s="23" t="s">
        <v>9</v>
      </c>
      <c r="B588" s="24">
        <v>220</v>
      </c>
      <c r="C588" s="24">
        <v>112</v>
      </c>
      <c r="D588" s="24">
        <v>108</v>
      </c>
      <c r="E588" s="25" t="s">
        <v>10</v>
      </c>
      <c r="F588" s="24">
        <v>275</v>
      </c>
      <c r="G588" s="24">
        <v>146</v>
      </c>
      <c r="H588" s="24">
        <v>129</v>
      </c>
      <c r="I588" s="25" t="s">
        <v>11</v>
      </c>
      <c r="J588" s="24">
        <v>161</v>
      </c>
      <c r="K588" s="24">
        <v>77</v>
      </c>
      <c r="L588" s="24">
        <v>84</v>
      </c>
    </row>
    <row r="589" spans="1:13" s="97" customFormat="1" ht="15.75" customHeight="1">
      <c r="A589" s="32">
        <v>0</v>
      </c>
      <c r="B589" s="33">
        <v>42</v>
      </c>
      <c r="C589" s="34">
        <v>27</v>
      </c>
      <c r="D589" s="34">
        <v>15</v>
      </c>
      <c r="E589" s="35">
        <v>35</v>
      </c>
      <c r="F589" s="33">
        <v>59</v>
      </c>
      <c r="G589" s="34">
        <v>28</v>
      </c>
      <c r="H589" s="34">
        <v>31</v>
      </c>
      <c r="I589" s="35">
        <v>70</v>
      </c>
      <c r="J589" s="33">
        <v>39</v>
      </c>
      <c r="K589" s="34">
        <v>16</v>
      </c>
      <c r="L589" s="34">
        <v>23</v>
      </c>
    </row>
    <row r="590" spans="1:13" s="97" customFormat="1" ht="15.75" customHeight="1">
      <c r="A590" s="32">
        <v>1</v>
      </c>
      <c r="B590" s="33">
        <v>43</v>
      </c>
      <c r="C590" s="34">
        <v>18</v>
      </c>
      <c r="D590" s="34">
        <v>25</v>
      </c>
      <c r="E590" s="35">
        <v>36</v>
      </c>
      <c r="F590" s="33">
        <v>52</v>
      </c>
      <c r="G590" s="34">
        <v>29</v>
      </c>
      <c r="H590" s="34">
        <v>23</v>
      </c>
      <c r="I590" s="35">
        <v>71</v>
      </c>
      <c r="J590" s="33">
        <v>29</v>
      </c>
      <c r="K590" s="34">
        <v>16</v>
      </c>
      <c r="L590" s="34">
        <v>13</v>
      </c>
    </row>
    <row r="591" spans="1:13" s="97" customFormat="1" ht="15.75" customHeight="1">
      <c r="A591" s="32">
        <v>2</v>
      </c>
      <c r="B591" s="33">
        <v>45</v>
      </c>
      <c r="C591" s="34">
        <v>22</v>
      </c>
      <c r="D591" s="34">
        <v>23</v>
      </c>
      <c r="E591" s="35">
        <v>37</v>
      </c>
      <c r="F591" s="33">
        <v>60</v>
      </c>
      <c r="G591" s="34">
        <v>31</v>
      </c>
      <c r="H591" s="34">
        <v>29</v>
      </c>
      <c r="I591" s="35">
        <v>72</v>
      </c>
      <c r="J591" s="33">
        <v>27</v>
      </c>
      <c r="K591" s="34">
        <v>11</v>
      </c>
      <c r="L591" s="34">
        <v>16</v>
      </c>
    </row>
    <row r="592" spans="1:13" s="97" customFormat="1" ht="15.75" customHeight="1">
      <c r="A592" s="32">
        <v>3</v>
      </c>
      <c r="B592" s="33">
        <v>41</v>
      </c>
      <c r="C592" s="34">
        <v>14</v>
      </c>
      <c r="D592" s="34">
        <v>27</v>
      </c>
      <c r="E592" s="35">
        <v>38</v>
      </c>
      <c r="F592" s="33">
        <v>52</v>
      </c>
      <c r="G592" s="34">
        <v>24</v>
      </c>
      <c r="H592" s="34">
        <v>28</v>
      </c>
      <c r="I592" s="35">
        <v>73</v>
      </c>
      <c r="J592" s="33">
        <v>37</v>
      </c>
      <c r="K592" s="34">
        <v>19</v>
      </c>
      <c r="L592" s="34">
        <v>18</v>
      </c>
    </row>
    <row r="593" spans="1:12" s="97" customFormat="1" ht="18" customHeight="1">
      <c r="A593" s="40">
        <v>4</v>
      </c>
      <c r="B593" s="41">
        <v>49</v>
      </c>
      <c r="C593" s="42">
        <v>31</v>
      </c>
      <c r="D593" s="42">
        <v>18</v>
      </c>
      <c r="E593" s="43">
        <v>39</v>
      </c>
      <c r="F593" s="44">
        <v>52</v>
      </c>
      <c r="G593" s="42">
        <v>34</v>
      </c>
      <c r="H593" s="42">
        <v>18</v>
      </c>
      <c r="I593" s="43">
        <v>74</v>
      </c>
      <c r="J593" s="44">
        <v>29</v>
      </c>
      <c r="K593" s="42">
        <v>15</v>
      </c>
      <c r="L593" s="42">
        <v>14</v>
      </c>
    </row>
    <row r="594" spans="1:12" s="31" customFormat="1" ht="25.5" customHeight="1">
      <c r="A594" s="23" t="s">
        <v>13</v>
      </c>
      <c r="B594" s="24">
        <v>182</v>
      </c>
      <c r="C594" s="24">
        <v>98</v>
      </c>
      <c r="D594" s="24">
        <v>84</v>
      </c>
      <c r="E594" s="25" t="s">
        <v>14</v>
      </c>
      <c r="F594" s="24">
        <v>303</v>
      </c>
      <c r="G594" s="24">
        <v>154</v>
      </c>
      <c r="H594" s="24">
        <v>149</v>
      </c>
      <c r="I594" s="25" t="s">
        <v>15</v>
      </c>
      <c r="J594" s="24">
        <v>165</v>
      </c>
      <c r="K594" s="24">
        <v>67</v>
      </c>
      <c r="L594" s="24">
        <v>98</v>
      </c>
    </row>
    <row r="595" spans="1:12" s="97" customFormat="1" ht="15.75" customHeight="1">
      <c r="A595" s="32">
        <v>5</v>
      </c>
      <c r="B595" s="33">
        <v>31</v>
      </c>
      <c r="C595" s="34">
        <v>16</v>
      </c>
      <c r="D595" s="34">
        <v>15</v>
      </c>
      <c r="E595" s="35">
        <v>40</v>
      </c>
      <c r="F595" s="33">
        <v>40</v>
      </c>
      <c r="G595" s="34">
        <v>20</v>
      </c>
      <c r="H595" s="34">
        <v>20</v>
      </c>
      <c r="I595" s="35">
        <v>75</v>
      </c>
      <c r="J595" s="33">
        <v>35</v>
      </c>
      <c r="K595" s="34">
        <v>19</v>
      </c>
      <c r="L595" s="34">
        <v>16</v>
      </c>
    </row>
    <row r="596" spans="1:12" s="97" customFormat="1" ht="15.75" customHeight="1">
      <c r="A596" s="32">
        <v>6</v>
      </c>
      <c r="B596" s="33">
        <v>38</v>
      </c>
      <c r="C596" s="34">
        <v>20</v>
      </c>
      <c r="D596" s="34">
        <v>18</v>
      </c>
      <c r="E596" s="35">
        <v>41</v>
      </c>
      <c r="F596" s="33">
        <v>69</v>
      </c>
      <c r="G596" s="34">
        <v>41</v>
      </c>
      <c r="H596" s="34">
        <v>28</v>
      </c>
      <c r="I596" s="35">
        <v>76</v>
      </c>
      <c r="J596" s="33">
        <v>33</v>
      </c>
      <c r="K596" s="34">
        <v>15</v>
      </c>
      <c r="L596" s="34">
        <v>18</v>
      </c>
    </row>
    <row r="597" spans="1:12" s="97" customFormat="1" ht="15.75" customHeight="1">
      <c r="A597" s="32">
        <v>7</v>
      </c>
      <c r="B597" s="33">
        <v>34</v>
      </c>
      <c r="C597" s="34">
        <v>17</v>
      </c>
      <c r="D597" s="34">
        <v>17</v>
      </c>
      <c r="E597" s="35">
        <v>42</v>
      </c>
      <c r="F597" s="33">
        <v>68</v>
      </c>
      <c r="G597" s="34">
        <v>38</v>
      </c>
      <c r="H597" s="34">
        <v>30</v>
      </c>
      <c r="I597" s="35">
        <v>77</v>
      </c>
      <c r="J597" s="33">
        <v>30</v>
      </c>
      <c r="K597" s="34">
        <v>7</v>
      </c>
      <c r="L597" s="34">
        <v>23</v>
      </c>
    </row>
    <row r="598" spans="1:12" s="97" customFormat="1" ht="15.75" customHeight="1">
      <c r="A598" s="32">
        <v>8</v>
      </c>
      <c r="B598" s="33">
        <v>36</v>
      </c>
      <c r="C598" s="34">
        <v>21</v>
      </c>
      <c r="D598" s="34">
        <v>15</v>
      </c>
      <c r="E598" s="35">
        <v>43</v>
      </c>
      <c r="F598" s="33">
        <v>60</v>
      </c>
      <c r="G598" s="34">
        <v>24</v>
      </c>
      <c r="H598" s="34">
        <v>36</v>
      </c>
      <c r="I598" s="35">
        <v>78</v>
      </c>
      <c r="J598" s="33">
        <v>32</v>
      </c>
      <c r="K598" s="34">
        <v>11</v>
      </c>
      <c r="L598" s="34">
        <v>21</v>
      </c>
    </row>
    <row r="599" spans="1:12" s="97" customFormat="1" ht="18" customHeight="1">
      <c r="A599" s="40">
        <v>9</v>
      </c>
      <c r="B599" s="44">
        <v>43</v>
      </c>
      <c r="C599" s="42">
        <v>24</v>
      </c>
      <c r="D599" s="42">
        <v>19</v>
      </c>
      <c r="E599" s="43">
        <v>44</v>
      </c>
      <c r="F599" s="44">
        <v>66</v>
      </c>
      <c r="G599" s="42">
        <v>31</v>
      </c>
      <c r="H599" s="42">
        <v>35</v>
      </c>
      <c r="I599" s="43">
        <v>79</v>
      </c>
      <c r="J599" s="44">
        <v>35</v>
      </c>
      <c r="K599" s="42">
        <v>15</v>
      </c>
      <c r="L599" s="42">
        <v>20</v>
      </c>
    </row>
    <row r="600" spans="1:12" s="31" customFormat="1" ht="25.5" customHeight="1">
      <c r="A600" s="23" t="s">
        <v>23</v>
      </c>
      <c r="B600" s="24">
        <v>155</v>
      </c>
      <c r="C600" s="24">
        <v>79</v>
      </c>
      <c r="D600" s="24">
        <v>76</v>
      </c>
      <c r="E600" s="25" t="s">
        <v>24</v>
      </c>
      <c r="F600" s="24">
        <v>332</v>
      </c>
      <c r="G600" s="24">
        <v>173</v>
      </c>
      <c r="H600" s="24">
        <v>159</v>
      </c>
      <c r="I600" s="25" t="s">
        <v>25</v>
      </c>
      <c r="J600" s="24">
        <v>142</v>
      </c>
      <c r="K600" s="24">
        <v>59</v>
      </c>
      <c r="L600" s="24">
        <v>83</v>
      </c>
    </row>
    <row r="601" spans="1:12" s="97" customFormat="1" ht="15.75" customHeight="1">
      <c r="A601" s="32">
        <v>10</v>
      </c>
      <c r="B601" s="33">
        <v>27</v>
      </c>
      <c r="C601" s="34">
        <v>15</v>
      </c>
      <c r="D601" s="34">
        <v>12</v>
      </c>
      <c r="E601" s="35">
        <v>45</v>
      </c>
      <c r="F601" s="33">
        <v>73</v>
      </c>
      <c r="G601" s="34">
        <v>37</v>
      </c>
      <c r="H601" s="34">
        <v>36</v>
      </c>
      <c r="I601" s="35">
        <v>80</v>
      </c>
      <c r="J601" s="33">
        <v>33</v>
      </c>
      <c r="K601" s="34">
        <v>14</v>
      </c>
      <c r="L601" s="34">
        <v>19</v>
      </c>
    </row>
    <row r="602" spans="1:12" s="97" customFormat="1" ht="15.75" customHeight="1">
      <c r="A602" s="32">
        <v>11</v>
      </c>
      <c r="B602" s="33">
        <v>29</v>
      </c>
      <c r="C602" s="34">
        <v>18</v>
      </c>
      <c r="D602" s="34">
        <v>11</v>
      </c>
      <c r="E602" s="35">
        <v>46</v>
      </c>
      <c r="F602" s="33">
        <v>57</v>
      </c>
      <c r="G602" s="34">
        <v>28</v>
      </c>
      <c r="H602" s="34">
        <v>29</v>
      </c>
      <c r="I602" s="35">
        <v>81</v>
      </c>
      <c r="J602" s="33">
        <v>34</v>
      </c>
      <c r="K602" s="34">
        <v>16</v>
      </c>
      <c r="L602" s="34">
        <v>18</v>
      </c>
    </row>
    <row r="603" spans="1:12" s="97" customFormat="1" ht="15.75" customHeight="1">
      <c r="A603" s="32">
        <v>12</v>
      </c>
      <c r="B603" s="33">
        <v>35</v>
      </c>
      <c r="C603" s="34">
        <v>18</v>
      </c>
      <c r="D603" s="34">
        <v>17</v>
      </c>
      <c r="E603" s="35">
        <v>47</v>
      </c>
      <c r="F603" s="33">
        <v>71</v>
      </c>
      <c r="G603" s="34">
        <v>45</v>
      </c>
      <c r="H603" s="34">
        <v>26</v>
      </c>
      <c r="I603" s="35">
        <v>82</v>
      </c>
      <c r="J603" s="33">
        <v>26</v>
      </c>
      <c r="K603" s="34">
        <v>12</v>
      </c>
      <c r="L603" s="34">
        <v>14</v>
      </c>
    </row>
    <row r="604" spans="1:12" s="97" customFormat="1" ht="15.75" customHeight="1">
      <c r="A604" s="32">
        <v>13</v>
      </c>
      <c r="B604" s="33">
        <v>30</v>
      </c>
      <c r="C604" s="34">
        <v>14</v>
      </c>
      <c r="D604" s="34">
        <v>16</v>
      </c>
      <c r="E604" s="35">
        <v>48</v>
      </c>
      <c r="F604" s="33">
        <v>66</v>
      </c>
      <c r="G604" s="34">
        <v>28</v>
      </c>
      <c r="H604" s="34">
        <v>38</v>
      </c>
      <c r="I604" s="35">
        <v>83</v>
      </c>
      <c r="J604" s="33">
        <v>31</v>
      </c>
      <c r="K604" s="34">
        <v>8</v>
      </c>
      <c r="L604" s="34">
        <v>23</v>
      </c>
    </row>
    <row r="605" spans="1:12" s="97" customFormat="1" ht="18" customHeight="1">
      <c r="A605" s="40">
        <v>14</v>
      </c>
      <c r="B605" s="44">
        <v>34</v>
      </c>
      <c r="C605" s="42">
        <v>14</v>
      </c>
      <c r="D605" s="42">
        <v>20</v>
      </c>
      <c r="E605" s="43">
        <v>49</v>
      </c>
      <c r="F605" s="44">
        <v>65</v>
      </c>
      <c r="G605" s="42">
        <v>35</v>
      </c>
      <c r="H605" s="42">
        <v>30</v>
      </c>
      <c r="I605" s="43">
        <v>84</v>
      </c>
      <c r="J605" s="44">
        <v>18</v>
      </c>
      <c r="K605" s="42">
        <v>9</v>
      </c>
      <c r="L605" s="42">
        <v>9</v>
      </c>
    </row>
    <row r="606" spans="1:12" s="31" customFormat="1" ht="25.5" customHeight="1">
      <c r="A606" s="23" t="s">
        <v>26</v>
      </c>
      <c r="B606" s="24">
        <v>194</v>
      </c>
      <c r="C606" s="24">
        <v>102</v>
      </c>
      <c r="D606" s="24">
        <v>92</v>
      </c>
      <c r="E606" s="25" t="s">
        <v>27</v>
      </c>
      <c r="F606" s="24">
        <v>268</v>
      </c>
      <c r="G606" s="24">
        <v>144</v>
      </c>
      <c r="H606" s="24">
        <v>124</v>
      </c>
      <c r="I606" s="25" t="s">
        <v>28</v>
      </c>
      <c r="J606" s="24">
        <v>67</v>
      </c>
      <c r="K606" s="24">
        <v>21</v>
      </c>
      <c r="L606" s="24">
        <v>46</v>
      </c>
    </row>
    <row r="607" spans="1:12" s="97" customFormat="1" ht="15.75" customHeight="1">
      <c r="A607" s="32">
        <v>15</v>
      </c>
      <c r="B607" s="33">
        <v>36</v>
      </c>
      <c r="C607" s="34">
        <v>17</v>
      </c>
      <c r="D607" s="34">
        <v>19</v>
      </c>
      <c r="E607" s="35">
        <v>50</v>
      </c>
      <c r="F607" s="33">
        <v>57</v>
      </c>
      <c r="G607" s="34">
        <v>33</v>
      </c>
      <c r="H607" s="34">
        <v>24</v>
      </c>
      <c r="I607" s="35">
        <v>85</v>
      </c>
      <c r="J607" s="33">
        <v>16</v>
      </c>
      <c r="K607" s="34">
        <v>6</v>
      </c>
      <c r="L607" s="34">
        <v>10</v>
      </c>
    </row>
    <row r="608" spans="1:12" s="97" customFormat="1" ht="15.75" customHeight="1">
      <c r="A608" s="32">
        <v>16</v>
      </c>
      <c r="B608" s="33">
        <v>37</v>
      </c>
      <c r="C608" s="34">
        <v>20</v>
      </c>
      <c r="D608" s="34">
        <v>17</v>
      </c>
      <c r="E608" s="35">
        <v>51</v>
      </c>
      <c r="F608" s="33">
        <v>46</v>
      </c>
      <c r="G608" s="34">
        <v>28</v>
      </c>
      <c r="H608" s="34">
        <v>18</v>
      </c>
      <c r="I608" s="35">
        <v>86</v>
      </c>
      <c r="J608" s="33">
        <v>14</v>
      </c>
      <c r="K608" s="34">
        <v>3</v>
      </c>
      <c r="L608" s="34">
        <v>11</v>
      </c>
    </row>
    <row r="609" spans="1:12" s="97" customFormat="1" ht="15.75" customHeight="1">
      <c r="A609" s="32">
        <v>17</v>
      </c>
      <c r="B609" s="33">
        <v>34</v>
      </c>
      <c r="C609" s="34">
        <v>18</v>
      </c>
      <c r="D609" s="34">
        <v>16</v>
      </c>
      <c r="E609" s="35">
        <v>52</v>
      </c>
      <c r="F609" s="33">
        <v>66</v>
      </c>
      <c r="G609" s="34">
        <v>38</v>
      </c>
      <c r="H609" s="34">
        <v>28</v>
      </c>
      <c r="I609" s="35">
        <v>87</v>
      </c>
      <c r="J609" s="33">
        <v>11</v>
      </c>
      <c r="K609" s="34">
        <v>3</v>
      </c>
      <c r="L609" s="34">
        <v>8</v>
      </c>
    </row>
    <row r="610" spans="1:12" s="97" customFormat="1" ht="15.75" customHeight="1">
      <c r="A610" s="32">
        <v>18</v>
      </c>
      <c r="B610" s="33">
        <v>37</v>
      </c>
      <c r="C610" s="34">
        <v>24</v>
      </c>
      <c r="D610" s="34">
        <v>13</v>
      </c>
      <c r="E610" s="35">
        <v>53</v>
      </c>
      <c r="F610" s="33">
        <v>49</v>
      </c>
      <c r="G610" s="34">
        <v>27</v>
      </c>
      <c r="H610" s="34">
        <v>22</v>
      </c>
      <c r="I610" s="35">
        <v>88</v>
      </c>
      <c r="J610" s="33">
        <v>11</v>
      </c>
      <c r="K610" s="34">
        <v>2</v>
      </c>
      <c r="L610" s="34">
        <v>9</v>
      </c>
    </row>
    <row r="611" spans="1:12" s="97" customFormat="1" ht="18" customHeight="1">
      <c r="A611" s="40">
        <v>19</v>
      </c>
      <c r="B611" s="44">
        <v>50</v>
      </c>
      <c r="C611" s="42">
        <v>23</v>
      </c>
      <c r="D611" s="42">
        <v>27</v>
      </c>
      <c r="E611" s="43">
        <v>54</v>
      </c>
      <c r="F611" s="44">
        <v>50</v>
      </c>
      <c r="G611" s="42">
        <v>18</v>
      </c>
      <c r="H611" s="42">
        <v>32</v>
      </c>
      <c r="I611" s="43">
        <v>89</v>
      </c>
      <c r="J611" s="44">
        <v>15</v>
      </c>
      <c r="K611" s="42">
        <v>7</v>
      </c>
      <c r="L611" s="42">
        <v>8</v>
      </c>
    </row>
    <row r="612" spans="1:12" s="31" customFormat="1" ht="25.5" customHeight="1">
      <c r="A612" s="23" t="s">
        <v>29</v>
      </c>
      <c r="B612" s="24">
        <v>217</v>
      </c>
      <c r="C612" s="24">
        <v>107</v>
      </c>
      <c r="D612" s="24">
        <v>110</v>
      </c>
      <c r="E612" s="25" t="s">
        <v>30</v>
      </c>
      <c r="F612" s="24">
        <v>218</v>
      </c>
      <c r="G612" s="24">
        <v>115</v>
      </c>
      <c r="H612" s="24">
        <v>103</v>
      </c>
      <c r="I612" s="25" t="s">
        <v>31</v>
      </c>
      <c r="J612" s="24">
        <v>29</v>
      </c>
      <c r="K612" s="24">
        <v>9</v>
      </c>
      <c r="L612" s="24">
        <v>20</v>
      </c>
    </row>
    <row r="613" spans="1:12" s="97" customFormat="1" ht="15.75" customHeight="1">
      <c r="A613" s="32">
        <v>20</v>
      </c>
      <c r="B613" s="33">
        <v>45</v>
      </c>
      <c r="C613" s="34">
        <v>25</v>
      </c>
      <c r="D613" s="34">
        <v>20</v>
      </c>
      <c r="E613" s="35">
        <v>55</v>
      </c>
      <c r="F613" s="33">
        <v>44</v>
      </c>
      <c r="G613" s="34">
        <v>22</v>
      </c>
      <c r="H613" s="34">
        <v>22</v>
      </c>
      <c r="I613" s="35">
        <v>90</v>
      </c>
      <c r="J613" s="33">
        <v>7</v>
      </c>
      <c r="K613" s="34">
        <v>0</v>
      </c>
      <c r="L613" s="34">
        <v>7</v>
      </c>
    </row>
    <row r="614" spans="1:12" s="97" customFormat="1" ht="15.75" customHeight="1">
      <c r="A614" s="32">
        <v>21</v>
      </c>
      <c r="B614" s="33">
        <v>44</v>
      </c>
      <c r="C614" s="34">
        <v>26</v>
      </c>
      <c r="D614" s="34">
        <v>18</v>
      </c>
      <c r="E614" s="35">
        <v>56</v>
      </c>
      <c r="F614" s="33">
        <v>48</v>
      </c>
      <c r="G614" s="34">
        <v>25</v>
      </c>
      <c r="H614" s="34">
        <v>23</v>
      </c>
      <c r="I614" s="35">
        <v>91</v>
      </c>
      <c r="J614" s="33">
        <v>9</v>
      </c>
      <c r="K614" s="34">
        <v>4</v>
      </c>
      <c r="L614" s="34">
        <v>5</v>
      </c>
    </row>
    <row r="615" spans="1:12" s="97" customFormat="1" ht="15.75" customHeight="1">
      <c r="A615" s="32">
        <v>22</v>
      </c>
      <c r="B615" s="33">
        <v>33</v>
      </c>
      <c r="C615" s="34">
        <v>13</v>
      </c>
      <c r="D615" s="34">
        <v>20</v>
      </c>
      <c r="E615" s="35">
        <v>57</v>
      </c>
      <c r="F615" s="33">
        <v>55</v>
      </c>
      <c r="G615" s="34">
        <v>24</v>
      </c>
      <c r="H615" s="34">
        <v>31</v>
      </c>
      <c r="I615" s="35">
        <v>92</v>
      </c>
      <c r="J615" s="33">
        <v>3</v>
      </c>
      <c r="K615" s="34">
        <v>1</v>
      </c>
      <c r="L615" s="34">
        <v>2</v>
      </c>
    </row>
    <row r="616" spans="1:12" s="97" customFormat="1" ht="15.75" customHeight="1">
      <c r="A616" s="32">
        <v>23</v>
      </c>
      <c r="B616" s="33">
        <v>40</v>
      </c>
      <c r="C616" s="34">
        <v>17</v>
      </c>
      <c r="D616" s="34">
        <v>23</v>
      </c>
      <c r="E616" s="35">
        <v>58</v>
      </c>
      <c r="F616" s="33">
        <v>35</v>
      </c>
      <c r="G616" s="34">
        <v>22</v>
      </c>
      <c r="H616" s="34">
        <v>13</v>
      </c>
      <c r="I616" s="35">
        <v>93</v>
      </c>
      <c r="J616" s="33">
        <v>5</v>
      </c>
      <c r="K616" s="34">
        <v>1</v>
      </c>
      <c r="L616" s="34">
        <v>4</v>
      </c>
    </row>
    <row r="617" spans="1:12" s="97" customFormat="1" ht="18" customHeight="1">
      <c r="A617" s="40">
        <v>24</v>
      </c>
      <c r="B617" s="44">
        <v>55</v>
      </c>
      <c r="C617" s="42">
        <v>26</v>
      </c>
      <c r="D617" s="42">
        <v>29</v>
      </c>
      <c r="E617" s="43">
        <v>59</v>
      </c>
      <c r="F617" s="44">
        <v>36</v>
      </c>
      <c r="G617" s="42">
        <v>22</v>
      </c>
      <c r="H617" s="42">
        <v>14</v>
      </c>
      <c r="I617" s="43">
        <v>94</v>
      </c>
      <c r="J617" s="44">
        <v>5</v>
      </c>
      <c r="K617" s="42">
        <v>3</v>
      </c>
      <c r="L617" s="42">
        <v>2</v>
      </c>
    </row>
    <row r="618" spans="1:12" s="31" customFormat="1" ht="25.5" customHeight="1">
      <c r="A618" s="23" t="s">
        <v>32</v>
      </c>
      <c r="B618" s="24">
        <v>256</v>
      </c>
      <c r="C618" s="24">
        <v>144</v>
      </c>
      <c r="D618" s="24">
        <v>112</v>
      </c>
      <c r="E618" s="25" t="s">
        <v>33</v>
      </c>
      <c r="F618" s="24">
        <v>188</v>
      </c>
      <c r="G618" s="24">
        <v>100</v>
      </c>
      <c r="H618" s="24">
        <v>88</v>
      </c>
      <c r="I618" s="64" t="s">
        <v>34</v>
      </c>
      <c r="J618" s="24">
        <v>10</v>
      </c>
      <c r="K618" s="24">
        <v>2</v>
      </c>
      <c r="L618" s="24">
        <v>8</v>
      </c>
    </row>
    <row r="619" spans="1:12" s="97" customFormat="1" ht="15.75" customHeight="1">
      <c r="A619" s="32">
        <v>25</v>
      </c>
      <c r="B619" s="33">
        <v>45</v>
      </c>
      <c r="C619" s="34">
        <v>26</v>
      </c>
      <c r="D619" s="34">
        <v>19</v>
      </c>
      <c r="E619" s="35">
        <v>60</v>
      </c>
      <c r="F619" s="33">
        <v>51</v>
      </c>
      <c r="G619" s="34">
        <v>30</v>
      </c>
      <c r="H619" s="34">
        <v>21</v>
      </c>
      <c r="I619" s="35">
        <v>95</v>
      </c>
      <c r="J619" s="33">
        <v>6</v>
      </c>
      <c r="K619" s="34">
        <v>1</v>
      </c>
      <c r="L619" s="34">
        <v>5</v>
      </c>
    </row>
    <row r="620" spans="1:12" s="97" customFormat="1" ht="15.75" customHeight="1">
      <c r="A620" s="32">
        <v>26</v>
      </c>
      <c r="B620" s="33">
        <v>62</v>
      </c>
      <c r="C620" s="34">
        <v>35</v>
      </c>
      <c r="D620" s="34">
        <v>27</v>
      </c>
      <c r="E620" s="35">
        <v>61</v>
      </c>
      <c r="F620" s="33">
        <v>33</v>
      </c>
      <c r="G620" s="34">
        <v>15</v>
      </c>
      <c r="H620" s="34">
        <v>18</v>
      </c>
      <c r="I620" s="35">
        <v>96</v>
      </c>
      <c r="J620" s="33">
        <v>0</v>
      </c>
      <c r="K620" s="34">
        <v>0</v>
      </c>
      <c r="L620" s="34">
        <v>0</v>
      </c>
    </row>
    <row r="621" spans="1:12" s="97" customFormat="1" ht="15.75" customHeight="1">
      <c r="A621" s="32">
        <v>27</v>
      </c>
      <c r="B621" s="33">
        <v>40</v>
      </c>
      <c r="C621" s="34">
        <v>22</v>
      </c>
      <c r="D621" s="34">
        <v>18</v>
      </c>
      <c r="E621" s="35">
        <v>62</v>
      </c>
      <c r="F621" s="33">
        <v>23</v>
      </c>
      <c r="G621" s="34">
        <v>11</v>
      </c>
      <c r="H621" s="34">
        <v>12</v>
      </c>
      <c r="I621" s="35">
        <v>97</v>
      </c>
      <c r="J621" s="33">
        <v>3</v>
      </c>
      <c r="K621" s="34">
        <v>1</v>
      </c>
      <c r="L621" s="34">
        <v>2</v>
      </c>
    </row>
    <row r="622" spans="1:12" s="97" customFormat="1" ht="15.75" customHeight="1">
      <c r="A622" s="32">
        <v>28</v>
      </c>
      <c r="B622" s="33">
        <v>49</v>
      </c>
      <c r="C622" s="34">
        <v>24</v>
      </c>
      <c r="D622" s="34">
        <v>25</v>
      </c>
      <c r="E622" s="35">
        <v>63</v>
      </c>
      <c r="F622" s="33">
        <v>38</v>
      </c>
      <c r="G622" s="34">
        <v>20</v>
      </c>
      <c r="H622" s="34">
        <v>18</v>
      </c>
      <c r="I622" s="35">
        <v>98</v>
      </c>
      <c r="J622" s="33">
        <v>0</v>
      </c>
      <c r="K622" s="34">
        <v>0</v>
      </c>
      <c r="L622" s="34">
        <v>0</v>
      </c>
    </row>
    <row r="623" spans="1:12" s="97" customFormat="1" ht="18" customHeight="1">
      <c r="A623" s="40">
        <v>29</v>
      </c>
      <c r="B623" s="44">
        <v>60</v>
      </c>
      <c r="C623" s="42">
        <v>37</v>
      </c>
      <c r="D623" s="42">
        <v>23</v>
      </c>
      <c r="E623" s="43">
        <v>64</v>
      </c>
      <c r="F623" s="44">
        <v>43</v>
      </c>
      <c r="G623" s="42">
        <v>24</v>
      </c>
      <c r="H623" s="42">
        <v>19</v>
      </c>
      <c r="I623" s="35">
        <v>99</v>
      </c>
      <c r="J623" s="33">
        <v>1</v>
      </c>
      <c r="K623" s="34">
        <v>0</v>
      </c>
      <c r="L623" s="34">
        <v>1</v>
      </c>
    </row>
    <row r="624" spans="1:12" s="31" customFormat="1" ht="25.5" customHeight="1">
      <c r="A624" s="23" t="s">
        <v>35</v>
      </c>
      <c r="B624" s="24">
        <v>317</v>
      </c>
      <c r="C624" s="24">
        <v>155</v>
      </c>
      <c r="D624" s="24">
        <v>162</v>
      </c>
      <c r="E624" s="25" t="s">
        <v>36</v>
      </c>
      <c r="F624" s="24">
        <v>265</v>
      </c>
      <c r="G624" s="24">
        <v>132</v>
      </c>
      <c r="H624" s="24">
        <v>133</v>
      </c>
      <c r="I624" s="68">
        <v>100</v>
      </c>
      <c r="J624" s="69">
        <v>0</v>
      </c>
      <c r="K624" s="70">
        <v>0</v>
      </c>
      <c r="L624" s="70">
        <v>0</v>
      </c>
    </row>
    <row r="625" spans="1:13" s="97" customFormat="1" ht="15.75" customHeight="1">
      <c r="A625" s="32">
        <v>30</v>
      </c>
      <c r="B625" s="33">
        <v>60</v>
      </c>
      <c r="C625" s="34">
        <v>30</v>
      </c>
      <c r="D625" s="34">
        <v>30</v>
      </c>
      <c r="E625" s="35">
        <v>65</v>
      </c>
      <c r="F625" s="33">
        <v>64</v>
      </c>
      <c r="G625" s="34">
        <v>27</v>
      </c>
      <c r="H625" s="34">
        <v>37</v>
      </c>
      <c r="I625" s="35">
        <v>101</v>
      </c>
      <c r="J625" s="33">
        <v>0</v>
      </c>
      <c r="K625" s="34">
        <v>0</v>
      </c>
      <c r="L625" s="34">
        <v>0</v>
      </c>
    </row>
    <row r="626" spans="1:13" s="97" customFormat="1" ht="15.75" customHeight="1">
      <c r="A626" s="32">
        <v>31</v>
      </c>
      <c r="B626" s="33">
        <v>66</v>
      </c>
      <c r="C626" s="34">
        <v>31</v>
      </c>
      <c r="D626" s="34">
        <v>35</v>
      </c>
      <c r="E626" s="35">
        <v>66</v>
      </c>
      <c r="F626" s="33">
        <v>56</v>
      </c>
      <c r="G626" s="34">
        <v>35</v>
      </c>
      <c r="H626" s="34">
        <v>21</v>
      </c>
      <c r="I626" s="35">
        <v>102</v>
      </c>
      <c r="J626" s="33">
        <v>0</v>
      </c>
      <c r="K626" s="34">
        <v>0</v>
      </c>
      <c r="L626" s="34">
        <v>0</v>
      </c>
    </row>
    <row r="627" spans="1:13" s="97" customFormat="1" ht="15.75" customHeight="1">
      <c r="A627" s="32">
        <v>32</v>
      </c>
      <c r="B627" s="33">
        <v>65</v>
      </c>
      <c r="C627" s="34">
        <v>32</v>
      </c>
      <c r="D627" s="34">
        <v>33</v>
      </c>
      <c r="E627" s="35">
        <v>67</v>
      </c>
      <c r="F627" s="33">
        <v>43</v>
      </c>
      <c r="G627" s="34">
        <v>20</v>
      </c>
      <c r="H627" s="34">
        <v>23</v>
      </c>
      <c r="I627" s="35">
        <v>103</v>
      </c>
      <c r="J627" s="33">
        <v>0</v>
      </c>
      <c r="K627" s="34">
        <v>0</v>
      </c>
      <c r="L627" s="34">
        <v>0</v>
      </c>
    </row>
    <row r="628" spans="1:13" s="97" customFormat="1" ht="15.75" customHeight="1">
      <c r="A628" s="32">
        <v>33</v>
      </c>
      <c r="B628" s="33">
        <v>74</v>
      </c>
      <c r="C628" s="34">
        <v>34</v>
      </c>
      <c r="D628" s="34">
        <v>40</v>
      </c>
      <c r="E628" s="35">
        <v>68</v>
      </c>
      <c r="F628" s="33">
        <v>44</v>
      </c>
      <c r="G628" s="34">
        <v>26</v>
      </c>
      <c r="H628" s="34">
        <v>18</v>
      </c>
      <c r="I628" s="72" t="s">
        <v>37</v>
      </c>
      <c r="J628" s="44">
        <v>0</v>
      </c>
      <c r="K628" s="42">
        <v>0</v>
      </c>
      <c r="L628" s="42">
        <v>0</v>
      </c>
    </row>
    <row r="629" spans="1:13" s="97" customFormat="1" ht="21" customHeight="1" thickBot="1">
      <c r="A629" s="74">
        <v>34</v>
      </c>
      <c r="B629" s="33">
        <v>52</v>
      </c>
      <c r="C629" s="34">
        <v>28</v>
      </c>
      <c r="D629" s="34">
        <v>24</v>
      </c>
      <c r="E629" s="35">
        <v>69</v>
      </c>
      <c r="F629" s="33">
        <v>58</v>
      </c>
      <c r="G629" s="34">
        <v>24</v>
      </c>
      <c r="H629" s="34">
        <v>34</v>
      </c>
      <c r="I629" s="75" t="s">
        <v>8</v>
      </c>
      <c r="J629" s="69">
        <v>3964</v>
      </c>
      <c r="K629" s="69">
        <v>1996</v>
      </c>
      <c r="L629" s="69">
        <v>1968</v>
      </c>
    </row>
    <row r="630" spans="1:13" s="106" customFormat="1" ht="24" customHeight="1" thickTop="1" thickBot="1">
      <c r="A630" s="81" t="s">
        <v>38</v>
      </c>
      <c r="B630" s="82">
        <v>557</v>
      </c>
      <c r="C630" s="83">
        <v>289</v>
      </c>
      <c r="D630" s="83">
        <v>268</v>
      </c>
      <c r="E630" s="84" t="s">
        <v>39</v>
      </c>
      <c r="F630" s="83">
        <v>2568</v>
      </c>
      <c r="G630" s="83">
        <v>1340</v>
      </c>
      <c r="H630" s="83">
        <v>1228</v>
      </c>
      <c r="I630" s="85" t="s">
        <v>40</v>
      </c>
      <c r="J630" s="83">
        <v>839</v>
      </c>
      <c r="K630" s="83">
        <v>367</v>
      </c>
      <c r="L630" s="83">
        <v>472</v>
      </c>
    </row>
    <row r="631" spans="1:13" s="13" customFormat="1" ht="24" customHeight="1" thickBot="1">
      <c r="A631" s="1"/>
      <c r="B631" s="2" t="s">
        <v>221</v>
      </c>
      <c r="C631" s="3"/>
      <c r="D631" s="4"/>
      <c r="E631" s="5"/>
      <c r="F631" s="6"/>
      <c r="G631" s="96" t="s">
        <v>238</v>
      </c>
      <c r="H631" s="6"/>
      <c r="I631" s="5"/>
      <c r="J631" s="6"/>
      <c r="K631" s="107" t="s">
        <v>299</v>
      </c>
      <c r="L631" s="9"/>
      <c r="M631" s="97" t="s">
        <v>311</v>
      </c>
    </row>
    <row r="632" spans="1:13" s="22" customFormat="1" ht="21" customHeight="1">
      <c r="A632" s="14" t="s">
        <v>4</v>
      </c>
      <c r="B632" s="15" t="s">
        <v>5</v>
      </c>
      <c r="C632" s="15" t="s">
        <v>6</v>
      </c>
      <c r="D632" s="16" t="s">
        <v>7</v>
      </c>
      <c r="E632" s="14" t="s">
        <v>4</v>
      </c>
      <c r="F632" s="15" t="s">
        <v>5</v>
      </c>
      <c r="G632" s="15" t="s">
        <v>6</v>
      </c>
      <c r="H632" s="16" t="s">
        <v>7</v>
      </c>
      <c r="I632" s="14" t="s">
        <v>4</v>
      </c>
      <c r="J632" s="15" t="s">
        <v>5</v>
      </c>
      <c r="K632" s="15" t="s">
        <v>6</v>
      </c>
      <c r="L632" s="17" t="s">
        <v>7</v>
      </c>
    </row>
    <row r="633" spans="1:13" s="31" customFormat="1" ht="25.5" customHeight="1">
      <c r="A633" s="23" t="s">
        <v>9</v>
      </c>
      <c r="B633" s="24">
        <v>3</v>
      </c>
      <c r="C633" s="24">
        <v>1</v>
      </c>
      <c r="D633" s="24">
        <v>2</v>
      </c>
      <c r="E633" s="25" t="s">
        <v>10</v>
      </c>
      <c r="F633" s="24">
        <v>9</v>
      </c>
      <c r="G633" s="24">
        <v>3</v>
      </c>
      <c r="H633" s="24">
        <v>6</v>
      </c>
      <c r="I633" s="25" t="s">
        <v>11</v>
      </c>
      <c r="J633" s="24">
        <v>20</v>
      </c>
      <c r="K633" s="24">
        <v>10</v>
      </c>
      <c r="L633" s="24">
        <v>10</v>
      </c>
    </row>
    <row r="634" spans="1:13" s="97" customFormat="1" ht="15.75" customHeight="1">
      <c r="A634" s="32">
        <v>0</v>
      </c>
      <c r="B634" s="33">
        <v>1</v>
      </c>
      <c r="C634" s="34">
        <v>0</v>
      </c>
      <c r="D634" s="34">
        <v>1</v>
      </c>
      <c r="E634" s="35">
        <v>35</v>
      </c>
      <c r="F634" s="33">
        <v>1</v>
      </c>
      <c r="G634" s="34">
        <v>0</v>
      </c>
      <c r="H634" s="34">
        <v>1</v>
      </c>
      <c r="I634" s="35">
        <v>70</v>
      </c>
      <c r="J634" s="33">
        <v>7</v>
      </c>
      <c r="K634" s="34">
        <v>3</v>
      </c>
      <c r="L634" s="34">
        <v>4</v>
      </c>
    </row>
    <row r="635" spans="1:13" s="97" customFormat="1" ht="15.75" customHeight="1">
      <c r="A635" s="32">
        <v>1</v>
      </c>
      <c r="B635" s="33">
        <v>0</v>
      </c>
      <c r="C635" s="34">
        <v>0</v>
      </c>
      <c r="D635" s="34">
        <v>0</v>
      </c>
      <c r="E635" s="35">
        <v>36</v>
      </c>
      <c r="F635" s="33">
        <v>2</v>
      </c>
      <c r="G635" s="34">
        <v>2</v>
      </c>
      <c r="H635" s="34">
        <v>0</v>
      </c>
      <c r="I635" s="35">
        <v>71</v>
      </c>
      <c r="J635" s="33">
        <v>4</v>
      </c>
      <c r="K635" s="34">
        <v>2</v>
      </c>
      <c r="L635" s="34">
        <v>2</v>
      </c>
    </row>
    <row r="636" spans="1:13" s="97" customFormat="1" ht="15.75" customHeight="1">
      <c r="A636" s="32">
        <v>2</v>
      </c>
      <c r="B636" s="33">
        <v>1</v>
      </c>
      <c r="C636" s="34">
        <v>1</v>
      </c>
      <c r="D636" s="34">
        <v>0</v>
      </c>
      <c r="E636" s="35">
        <v>37</v>
      </c>
      <c r="F636" s="33">
        <v>2</v>
      </c>
      <c r="G636" s="34">
        <v>0</v>
      </c>
      <c r="H636" s="34">
        <v>2</v>
      </c>
      <c r="I636" s="35">
        <v>72</v>
      </c>
      <c r="J636" s="33">
        <v>3</v>
      </c>
      <c r="K636" s="34">
        <v>2</v>
      </c>
      <c r="L636" s="34">
        <v>1</v>
      </c>
    </row>
    <row r="637" spans="1:13" s="97" customFormat="1" ht="15.75" customHeight="1">
      <c r="A637" s="32">
        <v>3</v>
      </c>
      <c r="B637" s="33">
        <v>0</v>
      </c>
      <c r="C637" s="34">
        <v>0</v>
      </c>
      <c r="D637" s="34">
        <v>0</v>
      </c>
      <c r="E637" s="35">
        <v>38</v>
      </c>
      <c r="F637" s="33">
        <v>2</v>
      </c>
      <c r="G637" s="34">
        <v>0</v>
      </c>
      <c r="H637" s="34">
        <v>2</v>
      </c>
      <c r="I637" s="35">
        <v>73</v>
      </c>
      <c r="J637" s="33">
        <v>4</v>
      </c>
      <c r="K637" s="34">
        <v>2</v>
      </c>
      <c r="L637" s="34">
        <v>2</v>
      </c>
    </row>
    <row r="638" spans="1:13" s="97" customFormat="1" ht="18" customHeight="1">
      <c r="A638" s="40">
        <v>4</v>
      </c>
      <c r="B638" s="41">
        <v>1</v>
      </c>
      <c r="C638" s="42">
        <v>0</v>
      </c>
      <c r="D638" s="42">
        <v>1</v>
      </c>
      <c r="E638" s="43">
        <v>39</v>
      </c>
      <c r="F638" s="44">
        <v>2</v>
      </c>
      <c r="G638" s="42">
        <v>1</v>
      </c>
      <c r="H638" s="42">
        <v>1</v>
      </c>
      <c r="I638" s="43">
        <v>74</v>
      </c>
      <c r="J638" s="44">
        <v>2</v>
      </c>
      <c r="K638" s="42">
        <v>1</v>
      </c>
      <c r="L638" s="42">
        <v>1</v>
      </c>
    </row>
    <row r="639" spans="1:13" s="31" customFormat="1" ht="25.5" customHeight="1">
      <c r="A639" s="23" t="s">
        <v>13</v>
      </c>
      <c r="B639" s="24">
        <v>4</v>
      </c>
      <c r="C639" s="24">
        <v>4</v>
      </c>
      <c r="D639" s="24">
        <v>0</v>
      </c>
      <c r="E639" s="25" t="s">
        <v>14</v>
      </c>
      <c r="F639" s="24">
        <v>12</v>
      </c>
      <c r="G639" s="24">
        <v>8</v>
      </c>
      <c r="H639" s="24">
        <v>4</v>
      </c>
      <c r="I639" s="25" t="s">
        <v>15</v>
      </c>
      <c r="J639" s="24">
        <v>14</v>
      </c>
      <c r="K639" s="24">
        <v>6</v>
      </c>
      <c r="L639" s="24">
        <v>8</v>
      </c>
    </row>
    <row r="640" spans="1:13" s="97" customFormat="1" ht="15.75" customHeight="1">
      <c r="A640" s="32">
        <v>5</v>
      </c>
      <c r="B640" s="33">
        <v>0</v>
      </c>
      <c r="C640" s="34">
        <v>0</v>
      </c>
      <c r="D640" s="34">
        <v>0</v>
      </c>
      <c r="E640" s="35">
        <v>40</v>
      </c>
      <c r="F640" s="33">
        <v>1</v>
      </c>
      <c r="G640" s="34">
        <v>1</v>
      </c>
      <c r="H640" s="34">
        <v>0</v>
      </c>
      <c r="I640" s="35">
        <v>75</v>
      </c>
      <c r="J640" s="33">
        <v>3</v>
      </c>
      <c r="K640" s="34">
        <v>2</v>
      </c>
      <c r="L640" s="34">
        <v>1</v>
      </c>
    </row>
    <row r="641" spans="1:12" s="97" customFormat="1" ht="15.75" customHeight="1">
      <c r="A641" s="32">
        <v>6</v>
      </c>
      <c r="B641" s="33">
        <v>1</v>
      </c>
      <c r="C641" s="34">
        <v>1</v>
      </c>
      <c r="D641" s="34">
        <v>0</v>
      </c>
      <c r="E641" s="35">
        <v>41</v>
      </c>
      <c r="F641" s="33">
        <v>3</v>
      </c>
      <c r="G641" s="34">
        <v>2</v>
      </c>
      <c r="H641" s="34">
        <v>1</v>
      </c>
      <c r="I641" s="35">
        <v>76</v>
      </c>
      <c r="J641" s="33">
        <v>2</v>
      </c>
      <c r="K641" s="34">
        <v>2</v>
      </c>
      <c r="L641" s="34">
        <v>0</v>
      </c>
    </row>
    <row r="642" spans="1:12" s="97" customFormat="1" ht="15.75" customHeight="1">
      <c r="A642" s="32">
        <v>7</v>
      </c>
      <c r="B642" s="33">
        <v>0</v>
      </c>
      <c r="C642" s="34">
        <v>0</v>
      </c>
      <c r="D642" s="34">
        <v>0</v>
      </c>
      <c r="E642" s="35">
        <v>42</v>
      </c>
      <c r="F642" s="33">
        <v>2</v>
      </c>
      <c r="G642" s="34">
        <v>1</v>
      </c>
      <c r="H642" s="34">
        <v>1</v>
      </c>
      <c r="I642" s="35">
        <v>77</v>
      </c>
      <c r="J642" s="33">
        <v>2</v>
      </c>
      <c r="K642" s="34">
        <v>0</v>
      </c>
      <c r="L642" s="34">
        <v>2</v>
      </c>
    </row>
    <row r="643" spans="1:12" s="97" customFormat="1" ht="15.75" customHeight="1">
      <c r="A643" s="32">
        <v>8</v>
      </c>
      <c r="B643" s="33">
        <v>1</v>
      </c>
      <c r="C643" s="34">
        <v>1</v>
      </c>
      <c r="D643" s="34">
        <v>0</v>
      </c>
      <c r="E643" s="35">
        <v>43</v>
      </c>
      <c r="F643" s="33">
        <v>4</v>
      </c>
      <c r="G643" s="34">
        <v>3</v>
      </c>
      <c r="H643" s="34">
        <v>1</v>
      </c>
      <c r="I643" s="35">
        <v>78</v>
      </c>
      <c r="J643" s="33">
        <v>3</v>
      </c>
      <c r="K643" s="34">
        <v>0</v>
      </c>
      <c r="L643" s="34">
        <v>3</v>
      </c>
    </row>
    <row r="644" spans="1:12" s="97" customFormat="1" ht="18" customHeight="1">
      <c r="A644" s="40">
        <v>9</v>
      </c>
      <c r="B644" s="44">
        <v>2</v>
      </c>
      <c r="C644" s="42">
        <v>2</v>
      </c>
      <c r="D644" s="42">
        <v>0</v>
      </c>
      <c r="E644" s="43">
        <v>44</v>
      </c>
      <c r="F644" s="44">
        <v>2</v>
      </c>
      <c r="G644" s="42">
        <v>1</v>
      </c>
      <c r="H644" s="42">
        <v>1</v>
      </c>
      <c r="I644" s="43">
        <v>79</v>
      </c>
      <c r="J644" s="44">
        <v>4</v>
      </c>
      <c r="K644" s="42">
        <v>2</v>
      </c>
      <c r="L644" s="42">
        <v>2</v>
      </c>
    </row>
    <row r="645" spans="1:12" s="31" customFormat="1" ht="25.5" customHeight="1">
      <c r="A645" s="23" t="s">
        <v>23</v>
      </c>
      <c r="B645" s="24">
        <v>12</v>
      </c>
      <c r="C645" s="24">
        <v>7</v>
      </c>
      <c r="D645" s="24">
        <v>5</v>
      </c>
      <c r="E645" s="25" t="s">
        <v>24</v>
      </c>
      <c r="F645" s="24">
        <v>20</v>
      </c>
      <c r="G645" s="24">
        <v>10</v>
      </c>
      <c r="H645" s="24">
        <v>10</v>
      </c>
      <c r="I645" s="25" t="s">
        <v>25</v>
      </c>
      <c r="J645" s="24">
        <v>12</v>
      </c>
      <c r="K645" s="24">
        <v>3</v>
      </c>
      <c r="L645" s="24">
        <v>9</v>
      </c>
    </row>
    <row r="646" spans="1:12" s="97" customFormat="1" ht="15.75" customHeight="1">
      <c r="A646" s="32">
        <v>10</v>
      </c>
      <c r="B646" s="33">
        <v>1</v>
      </c>
      <c r="C646" s="34">
        <v>1</v>
      </c>
      <c r="D646" s="34">
        <v>0</v>
      </c>
      <c r="E646" s="35">
        <v>45</v>
      </c>
      <c r="F646" s="33">
        <v>4</v>
      </c>
      <c r="G646" s="34">
        <v>2</v>
      </c>
      <c r="H646" s="34">
        <v>2</v>
      </c>
      <c r="I646" s="35">
        <v>80</v>
      </c>
      <c r="J646" s="33">
        <v>2</v>
      </c>
      <c r="K646" s="34">
        <v>0</v>
      </c>
      <c r="L646" s="34">
        <v>2</v>
      </c>
    </row>
    <row r="647" spans="1:12" s="97" customFormat="1" ht="15.75" customHeight="1">
      <c r="A647" s="32">
        <v>11</v>
      </c>
      <c r="B647" s="33">
        <v>2</v>
      </c>
      <c r="C647" s="34">
        <v>2</v>
      </c>
      <c r="D647" s="34">
        <v>0</v>
      </c>
      <c r="E647" s="35">
        <v>46</v>
      </c>
      <c r="F647" s="33">
        <v>7</v>
      </c>
      <c r="G647" s="34">
        <v>3</v>
      </c>
      <c r="H647" s="34">
        <v>4</v>
      </c>
      <c r="I647" s="35">
        <v>81</v>
      </c>
      <c r="J647" s="33">
        <v>4</v>
      </c>
      <c r="K647" s="34">
        <v>0</v>
      </c>
      <c r="L647" s="34">
        <v>4</v>
      </c>
    </row>
    <row r="648" spans="1:12" s="97" customFormat="1" ht="15.75" customHeight="1">
      <c r="A648" s="32">
        <v>12</v>
      </c>
      <c r="B648" s="33">
        <v>1</v>
      </c>
      <c r="C648" s="34">
        <v>0</v>
      </c>
      <c r="D648" s="34">
        <v>1</v>
      </c>
      <c r="E648" s="35">
        <v>47</v>
      </c>
      <c r="F648" s="33">
        <v>3</v>
      </c>
      <c r="G648" s="34">
        <v>2</v>
      </c>
      <c r="H648" s="34">
        <v>1</v>
      </c>
      <c r="I648" s="35">
        <v>82</v>
      </c>
      <c r="J648" s="33">
        <v>2</v>
      </c>
      <c r="K648" s="34">
        <v>1</v>
      </c>
      <c r="L648" s="34">
        <v>1</v>
      </c>
    </row>
    <row r="649" spans="1:12" s="97" customFormat="1" ht="15.75" customHeight="1">
      <c r="A649" s="32">
        <v>13</v>
      </c>
      <c r="B649" s="33">
        <v>3</v>
      </c>
      <c r="C649" s="34">
        <v>1</v>
      </c>
      <c r="D649" s="34">
        <v>2</v>
      </c>
      <c r="E649" s="35">
        <v>48</v>
      </c>
      <c r="F649" s="33">
        <v>4</v>
      </c>
      <c r="G649" s="34">
        <v>2</v>
      </c>
      <c r="H649" s="34">
        <v>2</v>
      </c>
      <c r="I649" s="35">
        <v>83</v>
      </c>
      <c r="J649" s="33">
        <v>3</v>
      </c>
      <c r="K649" s="34">
        <v>2</v>
      </c>
      <c r="L649" s="34">
        <v>1</v>
      </c>
    </row>
    <row r="650" spans="1:12" s="97" customFormat="1" ht="18" customHeight="1">
      <c r="A650" s="40">
        <v>14</v>
      </c>
      <c r="B650" s="44">
        <v>5</v>
      </c>
      <c r="C650" s="42">
        <v>3</v>
      </c>
      <c r="D650" s="42">
        <v>2</v>
      </c>
      <c r="E650" s="43">
        <v>49</v>
      </c>
      <c r="F650" s="44">
        <v>2</v>
      </c>
      <c r="G650" s="42">
        <v>1</v>
      </c>
      <c r="H650" s="42">
        <v>1</v>
      </c>
      <c r="I650" s="43">
        <v>84</v>
      </c>
      <c r="J650" s="44">
        <v>1</v>
      </c>
      <c r="K650" s="42">
        <v>0</v>
      </c>
      <c r="L650" s="42">
        <v>1</v>
      </c>
    </row>
    <row r="651" spans="1:12" s="31" customFormat="1" ht="25.5" customHeight="1">
      <c r="A651" s="23" t="s">
        <v>26</v>
      </c>
      <c r="B651" s="24">
        <v>14</v>
      </c>
      <c r="C651" s="24">
        <v>7</v>
      </c>
      <c r="D651" s="24">
        <v>7</v>
      </c>
      <c r="E651" s="25" t="s">
        <v>27</v>
      </c>
      <c r="F651" s="24">
        <v>26</v>
      </c>
      <c r="G651" s="24">
        <v>11</v>
      </c>
      <c r="H651" s="24">
        <v>15</v>
      </c>
      <c r="I651" s="25" t="s">
        <v>28</v>
      </c>
      <c r="J651" s="24">
        <v>7</v>
      </c>
      <c r="K651" s="24">
        <v>3</v>
      </c>
      <c r="L651" s="24">
        <v>4</v>
      </c>
    </row>
    <row r="652" spans="1:12" s="97" customFormat="1" ht="15.75" customHeight="1">
      <c r="A652" s="32">
        <v>15</v>
      </c>
      <c r="B652" s="33">
        <v>0</v>
      </c>
      <c r="C652" s="34">
        <v>0</v>
      </c>
      <c r="D652" s="34">
        <v>0</v>
      </c>
      <c r="E652" s="35">
        <v>50</v>
      </c>
      <c r="F652" s="33">
        <v>6</v>
      </c>
      <c r="G652" s="34">
        <v>2</v>
      </c>
      <c r="H652" s="34">
        <v>4</v>
      </c>
      <c r="I652" s="35">
        <v>85</v>
      </c>
      <c r="J652" s="33">
        <v>2</v>
      </c>
      <c r="K652" s="34">
        <v>1</v>
      </c>
      <c r="L652" s="34">
        <v>1</v>
      </c>
    </row>
    <row r="653" spans="1:12" s="97" customFormat="1" ht="15.75" customHeight="1">
      <c r="A653" s="32">
        <v>16</v>
      </c>
      <c r="B653" s="33">
        <v>5</v>
      </c>
      <c r="C653" s="34">
        <v>3</v>
      </c>
      <c r="D653" s="34">
        <v>2</v>
      </c>
      <c r="E653" s="35">
        <v>51</v>
      </c>
      <c r="F653" s="33">
        <v>5</v>
      </c>
      <c r="G653" s="34">
        <v>2</v>
      </c>
      <c r="H653" s="34">
        <v>3</v>
      </c>
      <c r="I653" s="35">
        <v>86</v>
      </c>
      <c r="J653" s="33">
        <v>2</v>
      </c>
      <c r="K653" s="34">
        <v>1</v>
      </c>
      <c r="L653" s="34">
        <v>1</v>
      </c>
    </row>
    <row r="654" spans="1:12" s="97" customFormat="1" ht="15.75" customHeight="1">
      <c r="A654" s="32">
        <v>17</v>
      </c>
      <c r="B654" s="33">
        <v>1</v>
      </c>
      <c r="C654" s="34">
        <v>1</v>
      </c>
      <c r="D654" s="34">
        <v>0</v>
      </c>
      <c r="E654" s="35">
        <v>52</v>
      </c>
      <c r="F654" s="33">
        <v>5</v>
      </c>
      <c r="G654" s="34">
        <v>2</v>
      </c>
      <c r="H654" s="34">
        <v>3</v>
      </c>
      <c r="I654" s="35">
        <v>87</v>
      </c>
      <c r="J654" s="33">
        <v>0</v>
      </c>
      <c r="K654" s="34">
        <v>0</v>
      </c>
      <c r="L654" s="34">
        <v>0</v>
      </c>
    </row>
    <row r="655" spans="1:12" s="97" customFormat="1" ht="15.75" customHeight="1">
      <c r="A655" s="32">
        <v>18</v>
      </c>
      <c r="B655" s="33">
        <v>4</v>
      </c>
      <c r="C655" s="34">
        <v>1</v>
      </c>
      <c r="D655" s="34">
        <v>3</v>
      </c>
      <c r="E655" s="35">
        <v>53</v>
      </c>
      <c r="F655" s="33">
        <v>5</v>
      </c>
      <c r="G655" s="34">
        <v>3</v>
      </c>
      <c r="H655" s="34">
        <v>2</v>
      </c>
      <c r="I655" s="35">
        <v>88</v>
      </c>
      <c r="J655" s="33">
        <v>1</v>
      </c>
      <c r="K655" s="34">
        <v>0</v>
      </c>
      <c r="L655" s="34">
        <v>1</v>
      </c>
    </row>
    <row r="656" spans="1:12" s="97" customFormat="1" ht="18" customHeight="1">
      <c r="A656" s="40">
        <v>19</v>
      </c>
      <c r="B656" s="44">
        <v>4</v>
      </c>
      <c r="C656" s="42">
        <v>2</v>
      </c>
      <c r="D656" s="42">
        <v>2</v>
      </c>
      <c r="E656" s="43">
        <v>54</v>
      </c>
      <c r="F656" s="44">
        <v>5</v>
      </c>
      <c r="G656" s="42">
        <v>2</v>
      </c>
      <c r="H656" s="42">
        <v>3</v>
      </c>
      <c r="I656" s="43">
        <v>89</v>
      </c>
      <c r="J656" s="44">
        <v>2</v>
      </c>
      <c r="K656" s="42">
        <v>1</v>
      </c>
      <c r="L656" s="42">
        <v>1</v>
      </c>
    </row>
    <row r="657" spans="1:12" s="31" customFormat="1" ht="25.5" customHeight="1">
      <c r="A657" s="23" t="s">
        <v>29</v>
      </c>
      <c r="B657" s="24">
        <v>21</v>
      </c>
      <c r="C657" s="24">
        <v>9</v>
      </c>
      <c r="D657" s="24">
        <v>12</v>
      </c>
      <c r="E657" s="25" t="s">
        <v>30</v>
      </c>
      <c r="F657" s="24">
        <v>26</v>
      </c>
      <c r="G657" s="24">
        <v>16</v>
      </c>
      <c r="H657" s="24">
        <v>10</v>
      </c>
      <c r="I657" s="25" t="s">
        <v>31</v>
      </c>
      <c r="J657" s="24">
        <v>3</v>
      </c>
      <c r="K657" s="24">
        <v>0</v>
      </c>
      <c r="L657" s="24">
        <v>3</v>
      </c>
    </row>
    <row r="658" spans="1:12" s="97" customFormat="1" ht="15.75" customHeight="1">
      <c r="A658" s="32">
        <v>20</v>
      </c>
      <c r="B658" s="33">
        <v>3</v>
      </c>
      <c r="C658" s="34">
        <v>2</v>
      </c>
      <c r="D658" s="34">
        <v>1</v>
      </c>
      <c r="E658" s="35">
        <v>55</v>
      </c>
      <c r="F658" s="33">
        <v>8</v>
      </c>
      <c r="G658" s="34">
        <v>6</v>
      </c>
      <c r="H658" s="34">
        <v>2</v>
      </c>
      <c r="I658" s="35">
        <v>90</v>
      </c>
      <c r="J658" s="33">
        <v>1</v>
      </c>
      <c r="K658" s="34">
        <v>0</v>
      </c>
      <c r="L658" s="34">
        <v>1</v>
      </c>
    </row>
    <row r="659" spans="1:12" s="97" customFormat="1" ht="15.75" customHeight="1">
      <c r="A659" s="32">
        <v>21</v>
      </c>
      <c r="B659" s="33">
        <v>4</v>
      </c>
      <c r="C659" s="34">
        <v>1</v>
      </c>
      <c r="D659" s="34">
        <v>3</v>
      </c>
      <c r="E659" s="35">
        <v>56</v>
      </c>
      <c r="F659" s="33">
        <v>8</v>
      </c>
      <c r="G659" s="34">
        <v>5</v>
      </c>
      <c r="H659" s="34">
        <v>3</v>
      </c>
      <c r="I659" s="35">
        <v>91</v>
      </c>
      <c r="J659" s="33">
        <v>0</v>
      </c>
      <c r="K659" s="34">
        <v>0</v>
      </c>
      <c r="L659" s="34">
        <v>0</v>
      </c>
    </row>
    <row r="660" spans="1:12" s="97" customFormat="1" ht="15.75" customHeight="1">
      <c r="A660" s="32">
        <v>22</v>
      </c>
      <c r="B660" s="33">
        <v>6</v>
      </c>
      <c r="C660" s="34">
        <v>3</v>
      </c>
      <c r="D660" s="34">
        <v>3</v>
      </c>
      <c r="E660" s="35">
        <v>57</v>
      </c>
      <c r="F660" s="33">
        <v>3</v>
      </c>
      <c r="G660" s="34">
        <v>1</v>
      </c>
      <c r="H660" s="34">
        <v>2</v>
      </c>
      <c r="I660" s="35">
        <v>92</v>
      </c>
      <c r="J660" s="33">
        <v>1</v>
      </c>
      <c r="K660" s="34">
        <v>0</v>
      </c>
      <c r="L660" s="34">
        <v>1</v>
      </c>
    </row>
    <row r="661" spans="1:12" s="97" customFormat="1" ht="15.75" customHeight="1">
      <c r="A661" s="32">
        <v>23</v>
      </c>
      <c r="B661" s="33">
        <v>4</v>
      </c>
      <c r="C661" s="34">
        <v>2</v>
      </c>
      <c r="D661" s="34">
        <v>2</v>
      </c>
      <c r="E661" s="35">
        <v>58</v>
      </c>
      <c r="F661" s="33">
        <v>4</v>
      </c>
      <c r="G661" s="34">
        <v>2</v>
      </c>
      <c r="H661" s="34">
        <v>2</v>
      </c>
      <c r="I661" s="35">
        <v>93</v>
      </c>
      <c r="J661" s="33">
        <v>1</v>
      </c>
      <c r="K661" s="34">
        <v>0</v>
      </c>
      <c r="L661" s="34">
        <v>1</v>
      </c>
    </row>
    <row r="662" spans="1:12" s="97" customFormat="1" ht="18" customHeight="1">
      <c r="A662" s="40">
        <v>24</v>
      </c>
      <c r="B662" s="44">
        <v>4</v>
      </c>
      <c r="C662" s="42">
        <v>1</v>
      </c>
      <c r="D662" s="42">
        <v>3</v>
      </c>
      <c r="E662" s="43">
        <v>59</v>
      </c>
      <c r="F662" s="44">
        <v>3</v>
      </c>
      <c r="G662" s="42">
        <v>2</v>
      </c>
      <c r="H662" s="42">
        <v>1</v>
      </c>
      <c r="I662" s="43">
        <v>94</v>
      </c>
      <c r="J662" s="44">
        <v>0</v>
      </c>
      <c r="K662" s="42">
        <v>0</v>
      </c>
      <c r="L662" s="42">
        <v>0</v>
      </c>
    </row>
    <row r="663" spans="1:12" s="31" customFormat="1" ht="25.5" customHeight="1">
      <c r="A663" s="23" t="s">
        <v>32</v>
      </c>
      <c r="B663" s="24">
        <v>12</v>
      </c>
      <c r="C663" s="24">
        <v>8</v>
      </c>
      <c r="D663" s="24">
        <v>4</v>
      </c>
      <c r="E663" s="25" t="s">
        <v>33</v>
      </c>
      <c r="F663" s="24">
        <v>33</v>
      </c>
      <c r="G663" s="24">
        <v>15</v>
      </c>
      <c r="H663" s="24">
        <v>18</v>
      </c>
      <c r="I663" s="64" t="s">
        <v>34</v>
      </c>
      <c r="J663" s="24">
        <v>1</v>
      </c>
      <c r="K663" s="24">
        <v>0</v>
      </c>
      <c r="L663" s="24">
        <v>1</v>
      </c>
    </row>
    <row r="664" spans="1:12" s="97" customFormat="1" ht="15.75" customHeight="1">
      <c r="A664" s="32">
        <v>25</v>
      </c>
      <c r="B664" s="33">
        <v>3</v>
      </c>
      <c r="C664" s="34">
        <v>3</v>
      </c>
      <c r="D664" s="34">
        <v>0</v>
      </c>
      <c r="E664" s="35">
        <v>60</v>
      </c>
      <c r="F664" s="33">
        <v>8</v>
      </c>
      <c r="G664" s="34">
        <v>4</v>
      </c>
      <c r="H664" s="34">
        <v>4</v>
      </c>
      <c r="I664" s="35">
        <v>95</v>
      </c>
      <c r="J664" s="33">
        <v>0</v>
      </c>
      <c r="K664" s="34">
        <v>0</v>
      </c>
      <c r="L664" s="34">
        <v>0</v>
      </c>
    </row>
    <row r="665" spans="1:12" s="97" customFormat="1" ht="15.75" customHeight="1">
      <c r="A665" s="32">
        <v>26</v>
      </c>
      <c r="B665" s="33">
        <v>1</v>
      </c>
      <c r="C665" s="34">
        <v>0</v>
      </c>
      <c r="D665" s="34">
        <v>1</v>
      </c>
      <c r="E665" s="35">
        <v>61</v>
      </c>
      <c r="F665" s="33">
        <v>9</v>
      </c>
      <c r="G665" s="34">
        <v>3</v>
      </c>
      <c r="H665" s="34">
        <v>6</v>
      </c>
      <c r="I665" s="35">
        <v>96</v>
      </c>
      <c r="J665" s="33">
        <v>0</v>
      </c>
      <c r="K665" s="34">
        <v>0</v>
      </c>
      <c r="L665" s="34">
        <v>0</v>
      </c>
    </row>
    <row r="666" spans="1:12" s="97" customFormat="1" ht="15.75" customHeight="1">
      <c r="A666" s="32">
        <v>27</v>
      </c>
      <c r="B666" s="33">
        <v>4</v>
      </c>
      <c r="C666" s="34">
        <v>3</v>
      </c>
      <c r="D666" s="34">
        <v>1</v>
      </c>
      <c r="E666" s="35">
        <v>62</v>
      </c>
      <c r="F666" s="33">
        <v>6</v>
      </c>
      <c r="G666" s="34">
        <v>3</v>
      </c>
      <c r="H666" s="34">
        <v>3</v>
      </c>
      <c r="I666" s="35">
        <v>97</v>
      </c>
      <c r="J666" s="33">
        <v>1</v>
      </c>
      <c r="K666" s="34">
        <v>0</v>
      </c>
      <c r="L666" s="34">
        <v>1</v>
      </c>
    </row>
    <row r="667" spans="1:12" s="97" customFormat="1" ht="15.75" customHeight="1">
      <c r="A667" s="32">
        <v>28</v>
      </c>
      <c r="B667" s="33">
        <v>3</v>
      </c>
      <c r="C667" s="34">
        <v>1</v>
      </c>
      <c r="D667" s="34">
        <v>2</v>
      </c>
      <c r="E667" s="35">
        <v>63</v>
      </c>
      <c r="F667" s="33">
        <v>7</v>
      </c>
      <c r="G667" s="34">
        <v>4</v>
      </c>
      <c r="H667" s="34">
        <v>3</v>
      </c>
      <c r="I667" s="35">
        <v>98</v>
      </c>
      <c r="J667" s="33">
        <v>0</v>
      </c>
      <c r="K667" s="34">
        <v>0</v>
      </c>
      <c r="L667" s="34">
        <v>0</v>
      </c>
    </row>
    <row r="668" spans="1:12" s="97" customFormat="1" ht="18" customHeight="1">
      <c r="A668" s="40">
        <v>29</v>
      </c>
      <c r="B668" s="44">
        <v>1</v>
      </c>
      <c r="C668" s="42">
        <v>1</v>
      </c>
      <c r="D668" s="42">
        <v>0</v>
      </c>
      <c r="E668" s="43">
        <v>64</v>
      </c>
      <c r="F668" s="44">
        <v>3</v>
      </c>
      <c r="G668" s="42">
        <v>1</v>
      </c>
      <c r="H668" s="42">
        <v>2</v>
      </c>
      <c r="I668" s="35">
        <v>99</v>
      </c>
      <c r="J668" s="33">
        <v>0</v>
      </c>
      <c r="K668" s="34">
        <v>0</v>
      </c>
      <c r="L668" s="34">
        <v>0</v>
      </c>
    </row>
    <row r="669" spans="1:12" s="31" customFormat="1" ht="25.5" customHeight="1">
      <c r="A669" s="23" t="s">
        <v>35</v>
      </c>
      <c r="B669" s="24">
        <v>7</v>
      </c>
      <c r="C669" s="24">
        <v>3</v>
      </c>
      <c r="D669" s="24">
        <v>4</v>
      </c>
      <c r="E669" s="25" t="s">
        <v>36</v>
      </c>
      <c r="F669" s="24">
        <v>36</v>
      </c>
      <c r="G669" s="24">
        <v>15</v>
      </c>
      <c r="H669" s="24">
        <v>21</v>
      </c>
      <c r="I669" s="68">
        <v>100</v>
      </c>
      <c r="J669" s="69">
        <v>0</v>
      </c>
      <c r="K669" s="70">
        <v>0</v>
      </c>
      <c r="L669" s="70">
        <v>0</v>
      </c>
    </row>
    <row r="670" spans="1:12" s="97" customFormat="1" ht="15.75" customHeight="1">
      <c r="A670" s="32">
        <v>30</v>
      </c>
      <c r="B670" s="33">
        <v>0</v>
      </c>
      <c r="C670" s="34">
        <v>0</v>
      </c>
      <c r="D670" s="34">
        <v>0</v>
      </c>
      <c r="E670" s="35">
        <v>65</v>
      </c>
      <c r="F670" s="33">
        <v>7</v>
      </c>
      <c r="G670" s="34">
        <v>1</v>
      </c>
      <c r="H670" s="34">
        <v>6</v>
      </c>
      <c r="I670" s="35">
        <v>101</v>
      </c>
      <c r="J670" s="33">
        <v>0</v>
      </c>
      <c r="K670" s="34">
        <v>0</v>
      </c>
      <c r="L670" s="34">
        <v>0</v>
      </c>
    </row>
    <row r="671" spans="1:12" s="97" customFormat="1" ht="15.75" customHeight="1">
      <c r="A671" s="32">
        <v>31</v>
      </c>
      <c r="B671" s="33">
        <v>4</v>
      </c>
      <c r="C671" s="34">
        <v>2</v>
      </c>
      <c r="D671" s="34">
        <v>2</v>
      </c>
      <c r="E671" s="35">
        <v>66</v>
      </c>
      <c r="F671" s="33">
        <v>3</v>
      </c>
      <c r="G671" s="34">
        <v>2</v>
      </c>
      <c r="H671" s="34">
        <v>1</v>
      </c>
      <c r="I671" s="35">
        <v>102</v>
      </c>
      <c r="J671" s="33">
        <v>0</v>
      </c>
      <c r="K671" s="34">
        <v>0</v>
      </c>
      <c r="L671" s="34">
        <v>0</v>
      </c>
    </row>
    <row r="672" spans="1:12" s="97" customFormat="1" ht="15.75" customHeight="1">
      <c r="A672" s="32">
        <v>32</v>
      </c>
      <c r="B672" s="33">
        <v>1</v>
      </c>
      <c r="C672" s="34">
        <v>0</v>
      </c>
      <c r="D672" s="34">
        <v>1</v>
      </c>
      <c r="E672" s="35">
        <v>67</v>
      </c>
      <c r="F672" s="33">
        <v>7</v>
      </c>
      <c r="G672" s="34">
        <v>4</v>
      </c>
      <c r="H672" s="34">
        <v>3</v>
      </c>
      <c r="I672" s="35">
        <v>103</v>
      </c>
      <c r="J672" s="33">
        <v>0</v>
      </c>
      <c r="K672" s="34">
        <v>0</v>
      </c>
      <c r="L672" s="34">
        <v>0</v>
      </c>
    </row>
    <row r="673" spans="1:13" s="97" customFormat="1" ht="15.75" customHeight="1">
      <c r="A673" s="32">
        <v>33</v>
      </c>
      <c r="B673" s="33">
        <v>0</v>
      </c>
      <c r="C673" s="34">
        <v>0</v>
      </c>
      <c r="D673" s="34">
        <v>0</v>
      </c>
      <c r="E673" s="35">
        <v>68</v>
      </c>
      <c r="F673" s="33">
        <v>8</v>
      </c>
      <c r="G673" s="34">
        <v>2</v>
      </c>
      <c r="H673" s="34">
        <v>6</v>
      </c>
      <c r="I673" s="72" t="s">
        <v>37</v>
      </c>
      <c r="J673" s="44">
        <v>0</v>
      </c>
      <c r="K673" s="42">
        <v>0</v>
      </c>
      <c r="L673" s="42">
        <v>0</v>
      </c>
    </row>
    <row r="674" spans="1:13" s="97" customFormat="1" ht="21" customHeight="1" thickBot="1">
      <c r="A674" s="74">
        <v>34</v>
      </c>
      <c r="B674" s="33">
        <v>2</v>
      </c>
      <c r="C674" s="34">
        <v>1</v>
      </c>
      <c r="D674" s="34">
        <v>1</v>
      </c>
      <c r="E674" s="35">
        <v>69</v>
      </c>
      <c r="F674" s="33">
        <v>11</v>
      </c>
      <c r="G674" s="34">
        <v>6</v>
      </c>
      <c r="H674" s="34">
        <v>5</v>
      </c>
      <c r="I674" s="75" t="s">
        <v>8</v>
      </c>
      <c r="J674" s="69">
        <v>292</v>
      </c>
      <c r="K674" s="69">
        <v>139</v>
      </c>
      <c r="L674" s="69">
        <v>153</v>
      </c>
    </row>
    <row r="675" spans="1:13" s="106" customFormat="1" ht="24" customHeight="1" thickTop="1" thickBot="1">
      <c r="A675" s="81" t="s">
        <v>38</v>
      </c>
      <c r="B675" s="82">
        <v>19</v>
      </c>
      <c r="C675" s="83">
        <v>12</v>
      </c>
      <c r="D675" s="83">
        <v>7</v>
      </c>
      <c r="E675" s="84" t="s">
        <v>39</v>
      </c>
      <c r="F675" s="83">
        <v>180</v>
      </c>
      <c r="G675" s="83">
        <v>90</v>
      </c>
      <c r="H675" s="83">
        <v>90</v>
      </c>
      <c r="I675" s="85" t="s">
        <v>40</v>
      </c>
      <c r="J675" s="83">
        <v>93</v>
      </c>
      <c r="K675" s="83">
        <v>37</v>
      </c>
      <c r="L675" s="83">
        <v>56</v>
      </c>
    </row>
    <row r="676" spans="1:13" s="13" customFormat="1" ht="24" customHeight="1" thickBot="1">
      <c r="A676" s="1"/>
      <c r="B676" s="2" t="s">
        <v>221</v>
      </c>
      <c r="C676" s="3"/>
      <c r="D676" s="4"/>
      <c r="E676" s="5"/>
      <c r="F676" s="6"/>
      <c r="G676" s="96" t="s">
        <v>238</v>
      </c>
      <c r="H676" s="6"/>
      <c r="I676" s="5"/>
      <c r="J676" s="6"/>
      <c r="K676" s="107" t="s">
        <v>300</v>
      </c>
      <c r="L676" s="9"/>
      <c r="M676" s="97" t="s">
        <v>253</v>
      </c>
    </row>
    <row r="677" spans="1:13" s="22" customFormat="1" ht="21" customHeight="1">
      <c r="A677" s="14" t="s">
        <v>4</v>
      </c>
      <c r="B677" s="15" t="s">
        <v>5</v>
      </c>
      <c r="C677" s="15" t="s">
        <v>6</v>
      </c>
      <c r="D677" s="16" t="s">
        <v>7</v>
      </c>
      <c r="E677" s="14" t="s">
        <v>4</v>
      </c>
      <c r="F677" s="15" t="s">
        <v>5</v>
      </c>
      <c r="G677" s="15" t="s">
        <v>6</v>
      </c>
      <c r="H677" s="16" t="s">
        <v>7</v>
      </c>
      <c r="I677" s="14" t="s">
        <v>4</v>
      </c>
      <c r="J677" s="15" t="s">
        <v>5</v>
      </c>
      <c r="K677" s="15" t="s">
        <v>6</v>
      </c>
      <c r="L677" s="17" t="s">
        <v>7</v>
      </c>
    </row>
    <row r="678" spans="1:13" s="31" customFormat="1" ht="25.5" customHeight="1">
      <c r="A678" s="23" t="s">
        <v>9</v>
      </c>
      <c r="B678" s="24">
        <v>12</v>
      </c>
      <c r="C678" s="24">
        <v>7</v>
      </c>
      <c r="D678" s="24">
        <v>5</v>
      </c>
      <c r="E678" s="25" t="s">
        <v>10</v>
      </c>
      <c r="F678" s="24">
        <v>15</v>
      </c>
      <c r="G678" s="24">
        <v>5</v>
      </c>
      <c r="H678" s="24">
        <v>10</v>
      </c>
      <c r="I678" s="25" t="s">
        <v>11</v>
      </c>
      <c r="J678" s="24">
        <v>19</v>
      </c>
      <c r="K678" s="24">
        <v>11</v>
      </c>
      <c r="L678" s="24">
        <v>8</v>
      </c>
    </row>
    <row r="679" spans="1:13" s="97" customFormat="1" ht="15.75" customHeight="1">
      <c r="A679" s="32">
        <v>0</v>
      </c>
      <c r="B679" s="33">
        <v>3</v>
      </c>
      <c r="C679" s="34">
        <v>1</v>
      </c>
      <c r="D679" s="34">
        <v>2</v>
      </c>
      <c r="E679" s="35">
        <v>35</v>
      </c>
      <c r="F679" s="33">
        <v>2</v>
      </c>
      <c r="G679" s="34">
        <v>1</v>
      </c>
      <c r="H679" s="34">
        <v>1</v>
      </c>
      <c r="I679" s="35">
        <v>70</v>
      </c>
      <c r="J679" s="33">
        <v>5</v>
      </c>
      <c r="K679" s="34">
        <v>2</v>
      </c>
      <c r="L679" s="34">
        <v>3</v>
      </c>
    </row>
    <row r="680" spans="1:13" s="97" customFormat="1" ht="15.75" customHeight="1">
      <c r="A680" s="32">
        <v>1</v>
      </c>
      <c r="B680" s="33">
        <v>1</v>
      </c>
      <c r="C680" s="34">
        <v>1</v>
      </c>
      <c r="D680" s="34">
        <v>0</v>
      </c>
      <c r="E680" s="35">
        <v>36</v>
      </c>
      <c r="F680" s="33">
        <v>1</v>
      </c>
      <c r="G680" s="34">
        <v>1</v>
      </c>
      <c r="H680" s="34">
        <v>0</v>
      </c>
      <c r="I680" s="35">
        <v>71</v>
      </c>
      <c r="J680" s="33">
        <v>4</v>
      </c>
      <c r="K680" s="34">
        <v>4</v>
      </c>
      <c r="L680" s="34">
        <v>0</v>
      </c>
    </row>
    <row r="681" spans="1:13" s="97" customFormat="1" ht="15.75" customHeight="1">
      <c r="A681" s="32">
        <v>2</v>
      </c>
      <c r="B681" s="33">
        <v>3</v>
      </c>
      <c r="C681" s="34">
        <v>2</v>
      </c>
      <c r="D681" s="34">
        <v>1</v>
      </c>
      <c r="E681" s="35">
        <v>37</v>
      </c>
      <c r="F681" s="33">
        <v>5</v>
      </c>
      <c r="G681" s="34">
        <v>2</v>
      </c>
      <c r="H681" s="34">
        <v>3</v>
      </c>
      <c r="I681" s="35">
        <v>72</v>
      </c>
      <c r="J681" s="33">
        <v>4</v>
      </c>
      <c r="K681" s="34">
        <v>2</v>
      </c>
      <c r="L681" s="34">
        <v>2</v>
      </c>
    </row>
    <row r="682" spans="1:13" s="97" customFormat="1" ht="15.75" customHeight="1">
      <c r="A682" s="32">
        <v>3</v>
      </c>
      <c r="B682" s="33">
        <v>1</v>
      </c>
      <c r="C682" s="34">
        <v>0</v>
      </c>
      <c r="D682" s="34">
        <v>1</v>
      </c>
      <c r="E682" s="35">
        <v>38</v>
      </c>
      <c r="F682" s="33">
        <v>3</v>
      </c>
      <c r="G682" s="34">
        <v>0</v>
      </c>
      <c r="H682" s="34">
        <v>3</v>
      </c>
      <c r="I682" s="35">
        <v>73</v>
      </c>
      <c r="J682" s="33">
        <v>3</v>
      </c>
      <c r="K682" s="34">
        <v>1</v>
      </c>
      <c r="L682" s="34">
        <v>2</v>
      </c>
    </row>
    <row r="683" spans="1:13" s="97" customFormat="1" ht="18" customHeight="1">
      <c r="A683" s="40">
        <v>4</v>
      </c>
      <c r="B683" s="41">
        <v>4</v>
      </c>
      <c r="C683" s="42">
        <v>3</v>
      </c>
      <c r="D683" s="42">
        <v>1</v>
      </c>
      <c r="E683" s="43">
        <v>39</v>
      </c>
      <c r="F683" s="44">
        <v>4</v>
      </c>
      <c r="G683" s="42">
        <v>1</v>
      </c>
      <c r="H683" s="42">
        <v>3</v>
      </c>
      <c r="I683" s="43">
        <v>74</v>
      </c>
      <c r="J683" s="44">
        <v>3</v>
      </c>
      <c r="K683" s="42">
        <v>2</v>
      </c>
      <c r="L683" s="42">
        <v>1</v>
      </c>
    </row>
    <row r="684" spans="1:13" s="31" customFormat="1" ht="25.5" customHeight="1">
      <c r="A684" s="23" t="s">
        <v>13</v>
      </c>
      <c r="B684" s="24">
        <v>11</v>
      </c>
      <c r="C684" s="24">
        <v>3</v>
      </c>
      <c r="D684" s="24">
        <v>8</v>
      </c>
      <c r="E684" s="25" t="s">
        <v>14</v>
      </c>
      <c r="F684" s="24">
        <v>14</v>
      </c>
      <c r="G684" s="24">
        <v>6</v>
      </c>
      <c r="H684" s="24">
        <v>8</v>
      </c>
      <c r="I684" s="25" t="s">
        <v>15</v>
      </c>
      <c r="J684" s="24">
        <v>24</v>
      </c>
      <c r="K684" s="24">
        <v>8</v>
      </c>
      <c r="L684" s="24">
        <v>16</v>
      </c>
    </row>
    <row r="685" spans="1:13" s="97" customFormat="1" ht="15.75" customHeight="1">
      <c r="A685" s="32">
        <v>5</v>
      </c>
      <c r="B685" s="33">
        <v>1</v>
      </c>
      <c r="C685" s="34">
        <v>0</v>
      </c>
      <c r="D685" s="34">
        <v>1</v>
      </c>
      <c r="E685" s="35">
        <v>40</v>
      </c>
      <c r="F685" s="33">
        <v>3</v>
      </c>
      <c r="G685" s="34">
        <v>0</v>
      </c>
      <c r="H685" s="34">
        <v>3</v>
      </c>
      <c r="I685" s="35">
        <v>75</v>
      </c>
      <c r="J685" s="33">
        <v>3</v>
      </c>
      <c r="K685" s="34">
        <v>1</v>
      </c>
      <c r="L685" s="34">
        <v>2</v>
      </c>
    </row>
    <row r="686" spans="1:13" s="97" customFormat="1" ht="15.75" customHeight="1">
      <c r="A686" s="32">
        <v>6</v>
      </c>
      <c r="B686" s="33">
        <v>5</v>
      </c>
      <c r="C686" s="34">
        <v>1</v>
      </c>
      <c r="D686" s="34">
        <v>4</v>
      </c>
      <c r="E686" s="35">
        <v>41</v>
      </c>
      <c r="F686" s="33">
        <v>3</v>
      </c>
      <c r="G686" s="34">
        <v>2</v>
      </c>
      <c r="H686" s="34">
        <v>1</v>
      </c>
      <c r="I686" s="35">
        <v>76</v>
      </c>
      <c r="J686" s="33">
        <v>7</v>
      </c>
      <c r="K686" s="34">
        <v>2</v>
      </c>
      <c r="L686" s="34">
        <v>5</v>
      </c>
    </row>
    <row r="687" spans="1:13" s="97" customFormat="1" ht="15.75" customHeight="1">
      <c r="A687" s="32">
        <v>7</v>
      </c>
      <c r="B687" s="33">
        <v>0</v>
      </c>
      <c r="C687" s="34">
        <v>0</v>
      </c>
      <c r="D687" s="34">
        <v>0</v>
      </c>
      <c r="E687" s="35">
        <v>42</v>
      </c>
      <c r="F687" s="33">
        <v>4</v>
      </c>
      <c r="G687" s="34">
        <v>3</v>
      </c>
      <c r="H687" s="34">
        <v>1</v>
      </c>
      <c r="I687" s="35">
        <v>77</v>
      </c>
      <c r="J687" s="33">
        <v>9</v>
      </c>
      <c r="K687" s="34">
        <v>2</v>
      </c>
      <c r="L687" s="34">
        <v>7</v>
      </c>
    </row>
    <row r="688" spans="1:13" s="97" customFormat="1" ht="15.75" customHeight="1">
      <c r="A688" s="32">
        <v>8</v>
      </c>
      <c r="B688" s="33">
        <v>2</v>
      </c>
      <c r="C688" s="34">
        <v>0</v>
      </c>
      <c r="D688" s="34">
        <v>2</v>
      </c>
      <c r="E688" s="35">
        <v>43</v>
      </c>
      <c r="F688" s="33">
        <v>2</v>
      </c>
      <c r="G688" s="34">
        <v>1</v>
      </c>
      <c r="H688" s="34">
        <v>1</v>
      </c>
      <c r="I688" s="35">
        <v>78</v>
      </c>
      <c r="J688" s="33">
        <v>4</v>
      </c>
      <c r="K688" s="34">
        <v>3</v>
      </c>
      <c r="L688" s="34">
        <v>1</v>
      </c>
    </row>
    <row r="689" spans="1:12" s="97" customFormat="1" ht="18" customHeight="1">
      <c r="A689" s="40">
        <v>9</v>
      </c>
      <c r="B689" s="44">
        <v>3</v>
      </c>
      <c r="C689" s="42">
        <v>2</v>
      </c>
      <c r="D689" s="42">
        <v>1</v>
      </c>
      <c r="E689" s="43">
        <v>44</v>
      </c>
      <c r="F689" s="44">
        <v>2</v>
      </c>
      <c r="G689" s="42">
        <v>0</v>
      </c>
      <c r="H689" s="42">
        <v>2</v>
      </c>
      <c r="I689" s="43">
        <v>79</v>
      </c>
      <c r="J689" s="44">
        <v>1</v>
      </c>
      <c r="K689" s="42">
        <v>0</v>
      </c>
      <c r="L689" s="42">
        <v>1</v>
      </c>
    </row>
    <row r="690" spans="1:12" s="31" customFormat="1" ht="25.5" customHeight="1">
      <c r="A690" s="23" t="s">
        <v>23</v>
      </c>
      <c r="B690" s="24">
        <v>12</v>
      </c>
      <c r="C690" s="24">
        <v>5</v>
      </c>
      <c r="D690" s="24">
        <v>7</v>
      </c>
      <c r="E690" s="25" t="s">
        <v>24</v>
      </c>
      <c r="F690" s="24">
        <v>22</v>
      </c>
      <c r="G690" s="24">
        <v>10</v>
      </c>
      <c r="H690" s="24">
        <v>12</v>
      </c>
      <c r="I690" s="25" t="s">
        <v>25</v>
      </c>
      <c r="J690" s="24">
        <v>9</v>
      </c>
      <c r="K690" s="24">
        <v>5</v>
      </c>
      <c r="L690" s="24">
        <v>4</v>
      </c>
    </row>
    <row r="691" spans="1:12" s="97" customFormat="1" ht="15.75" customHeight="1">
      <c r="A691" s="32">
        <v>10</v>
      </c>
      <c r="B691" s="33">
        <v>3</v>
      </c>
      <c r="C691" s="34">
        <v>1</v>
      </c>
      <c r="D691" s="34">
        <v>2</v>
      </c>
      <c r="E691" s="35">
        <v>45</v>
      </c>
      <c r="F691" s="33">
        <v>1</v>
      </c>
      <c r="G691" s="34">
        <v>0</v>
      </c>
      <c r="H691" s="34">
        <v>1</v>
      </c>
      <c r="I691" s="35">
        <v>80</v>
      </c>
      <c r="J691" s="33">
        <v>3</v>
      </c>
      <c r="K691" s="34">
        <v>2</v>
      </c>
      <c r="L691" s="34">
        <v>1</v>
      </c>
    </row>
    <row r="692" spans="1:12" s="97" customFormat="1" ht="15.75" customHeight="1">
      <c r="A692" s="32">
        <v>11</v>
      </c>
      <c r="B692" s="33">
        <v>2</v>
      </c>
      <c r="C692" s="34">
        <v>1</v>
      </c>
      <c r="D692" s="34">
        <v>1</v>
      </c>
      <c r="E692" s="35">
        <v>46</v>
      </c>
      <c r="F692" s="33">
        <v>2</v>
      </c>
      <c r="G692" s="34">
        <v>1</v>
      </c>
      <c r="H692" s="34">
        <v>1</v>
      </c>
      <c r="I692" s="35">
        <v>81</v>
      </c>
      <c r="J692" s="33">
        <v>1</v>
      </c>
      <c r="K692" s="34">
        <v>1</v>
      </c>
      <c r="L692" s="34">
        <v>0</v>
      </c>
    </row>
    <row r="693" spans="1:12" s="97" customFormat="1" ht="15.75" customHeight="1">
      <c r="A693" s="32">
        <v>12</v>
      </c>
      <c r="B693" s="33">
        <v>3</v>
      </c>
      <c r="C693" s="34">
        <v>1</v>
      </c>
      <c r="D693" s="34">
        <v>2</v>
      </c>
      <c r="E693" s="35">
        <v>47</v>
      </c>
      <c r="F693" s="33">
        <v>9</v>
      </c>
      <c r="G693" s="34">
        <v>5</v>
      </c>
      <c r="H693" s="34">
        <v>4</v>
      </c>
      <c r="I693" s="35">
        <v>82</v>
      </c>
      <c r="J693" s="33">
        <v>3</v>
      </c>
      <c r="K693" s="34">
        <v>2</v>
      </c>
      <c r="L693" s="34">
        <v>1</v>
      </c>
    </row>
    <row r="694" spans="1:12" s="97" customFormat="1" ht="15.75" customHeight="1">
      <c r="A694" s="32">
        <v>13</v>
      </c>
      <c r="B694" s="33">
        <v>2</v>
      </c>
      <c r="C694" s="34">
        <v>1</v>
      </c>
      <c r="D694" s="34">
        <v>1</v>
      </c>
      <c r="E694" s="35">
        <v>48</v>
      </c>
      <c r="F694" s="33">
        <v>5</v>
      </c>
      <c r="G694" s="34">
        <v>2</v>
      </c>
      <c r="H694" s="34">
        <v>3</v>
      </c>
      <c r="I694" s="35">
        <v>83</v>
      </c>
      <c r="J694" s="33">
        <v>2</v>
      </c>
      <c r="K694" s="34">
        <v>0</v>
      </c>
      <c r="L694" s="34">
        <v>2</v>
      </c>
    </row>
    <row r="695" spans="1:12" s="97" customFormat="1" ht="18" customHeight="1">
      <c r="A695" s="40">
        <v>14</v>
      </c>
      <c r="B695" s="44">
        <v>2</v>
      </c>
      <c r="C695" s="42">
        <v>1</v>
      </c>
      <c r="D695" s="42">
        <v>1</v>
      </c>
      <c r="E695" s="43">
        <v>49</v>
      </c>
      <c r="F695" s="44">
        <v>5</v>
      </c>
      <c r="G695" s="42">
        <v>2</v>
      </c>
      <c r="H695" s="42">
        <v>3</v>
      </c>
      <c r="I695" s="43">
        <v>84</v>
      </c>
      <c r="J695" s="44">
        <v>0</v>
      </c>
      <c r="K695" s="42">
        <v>0</v>
      </c>
      <c r="L695" s="42">
        <v>0</v>
      </c>
    </row>
    <row r="696" spans="1:12" s="31" customFormat="1" ht="25.5" customHeight="1">
      <c r="A696" s="23" t="s">
        <v>26</v>
      </c>
      <c r="B696" s="24">
        <v>15</v>
      </c>
      <c r="C696" s="24">
        <v>9</v>
      </c>
      <c r="D696" s="24">
        <v>6</v>
      </c>
      <c r="E696" s="25" t="s">
        <v>27</v>
      </c>
      <c r="F696" s="24">
        <v>21</v>
      </c>
      <c r="G696" s="24">
        <v>8</v>
      </c>
      <c r="H696" s="24">
        <v>13</v>
      </c>
      <c r="I696" s="25" t="s">
        <v>28</v>
      </c>
      <c r="J696" s="24">
        <v>5</v>
      </c>
      <c r="K696" s="24">
        <v>1</v>
      </c>
      <c r="L696" s="24">
        <v>4</v>
      </c>
    </row>
    <row r="697" spans="1:12" s="97" customFormat="1" ht="15.75" customHeight="1">
      <c r="A697" s="32">
        <v>15</v>
      </c>
      <c r="B697" s="33">
        <v>4</v>
      </c>
      <c r="C697" s="34">
        <v>3</v>
      </c>
      <c r="D697" s="34">
        <v>1</v>
      </c>
      <c r="E697" s="35">
        <v>50</v>
      </c>
      <c r="F697" s="33">
        <v>6</v>
      </c>
      <c r="G697" s="34">
        <v>2</v>
      </c>
      <c r="H697" s="34">
        <v>4</v>
      </c>
      <c r="I697" s="35">
        <v>85</v>
      </c>
      <c r="J697" s="33">
        <v>0</v>
      </c>
      <c r="K697" s="34">
        <v>0</v>
      </c>
      <c r="L697" s="34">
        <v>0</v>
      </c>
    </row>
    <row r="698" spans="1:12" s="97" customFormat="1" ht="15.75" customHeight="1">
      <c r="A698" s="32">
        <v>16</v>
      </c>
      <c r="B698" s="33">
        <v>2</v>
      </c>
      <c r="C698" s="34">
        <v>2</v>
      </c>
      <c r="D698" s="34">
        <v>0</v>
      </c>
      <c r="E698" s="35">
        <v>51</v>
      </c>
      <c r="F698" s="33">
        <v>3</v>
      </c>
      <c r="G698" s="34">
        <v>1</v>
      </c>
      <c r="H698" s="34">
        <v>2</v>
      </c>
      <c r="I698" s="35">
        <v>86</v>
      </c>
      <c r="J698" s="33">
        <v>1</v>
      </c>
      <c r="K698" s="34">
        <v>0</v>
      </c>
      <c r="L698" s="34">
        <v>1</v>
      </c>
    </row>
    <row r="699" spans="1:12" s="97" customFormat="1" ht="15.75" customHeight="1">
      <c r="A699" s="32">
        <v>17</v>
      </c>
      <c r="B699" s="33">
        <v>4</v>
      </c>
      <c r="C699" s="34">
        <v>2</v>
      </c>
      <c r="D699" s="34">
        <v>2</v>
      </c>
      <c r="E699" s="35">
        <v>52</v>
      </c>
      <c r="F699" s="33">
        <v>6</v>
      </c>
      <c r="G699" s="34">
        <v>1</v>
      </c>
      <c r="H699" s="34">
        <v>5</v>
      </c>
      <c r="I699" s="35">
        <v>87</v>
      </c>
      <c r="J699" s="33">
        <v>2</v>
      </c>
      <c r="K699" s="34">
        <v>1</v>
      </c>
      <c r="L699" s="34">
        <v>1</v>
      </c>
    </row>
    <row r="700" spans="1:12" s="97" customFormat="1" ht="15.75" customHeight="1">
      <c r="A700" s="32">
        <v>18</v>
      </c>
      <c r="B700" s="33">
        <v>5</v>
      </c>
      <c r="C700" s="34">
        <v>2</v>
      </c>
      <c r="D700" s="34">
        <v>3</v>
      </c>
      <c r="E700" s="35">
        <v>53</v>
      </c>
      <c r="F700" s="33">
        <v>4</v>
      </c>
      <c r="G700" s="34">
        <v>2</v>
      </c>
      <c r="H700" s="34">
        <v>2</v>
      </c>
      <c r="I700" s="35">
        <v>88</v>
      </c>
      <c r="J700" s="33">
        <v>1</v>
      </c>
      <c r="K700" s="34">
        <v>0</v>
      </c>
      <c r="L700" s="34">
        <v>1</v>
      </c>
    </row>
    <row r="701" spans="1:12" s="97" customFormat="1" ht="18" customHeight="1">
      <c r="A701" s="40">
        <v>19</v>
      </c>
      <c r="B701" s="44">
        <v>0</v>
      </c>
      <c r="C701" s="42">
        <v>0</v>
      </c>
      <c r="D701" s="42">
        <v>0</v>
      </c>
      <c r="E701" s="43">
        <v>54</v>
      </c>
      <c r="F701" s="44">
        <v>2</v>
      </c>
      <c r="G701" s="42">
        <v>2</v>
      </c>
      <c r="H701" s="42">
        <v>0</v>
      </c>
      <c r="I701" s="43">
        <v>89</v>
      </c>
      <c r="J701" s="44">
        <v>1</v>
      </c>
      <c r="K701" s="42">
        <v>0</v>
      </c>
      <c r="L701" s="42">
        <v>1</v>
      </c>
    </row>
    <row r="702" spans="1:12" s="31" customFormat="1" ht="25.5" customHeight="1">
      <c r="A702" s="23" t="s">
        <v>29</v>
      </c>
      <c r="B702" s="24">
        <v>18</v>
      </c>
      <c r="C702" s="24">
        <v>9</v>
      </c>
      <c r="D702" s="24">
        <v>9</v>
      </c>
      <c r="E702" s="25" t="s">
        <v>30</v>
      </c>
      <c r="F702" s="24">
        <v>13</v>
      </c>
      <c r="G702" s="24">
        <v>6</v>
      </c>
      <c r="H702" s="24">
        <v>7</v>
      </c>
      <c r="I702" s="25" t="s">
        <v>31</v>
      </c>
      <c r="J702" s="24">
        <v>2</v>
      </c>
      <c r="K702" s="24">
        <v>0</v>
      </c>
      <c r="L702" s="24">
        <v>2</v>
      </c>
    </row>
    <row r="703" spans="1:12" s="97" customFormat="1" ht="15.75" customHeight="1">
      <c r="A703" s="32">
        <v>20</v>
      </c>
      <c r="B703" s="33">
        <v>6</v>
      </c>
      <c r="C703" s="34">
        <v>3</v>
      </c>
      <c r="D703" s="34">
        <v>3</v>
      </c>
      <c r="E703" s="35">
        <v>55</v>
      </c>
      <c r="F703" s="33">
        <v>4</v>
      </c>
      <c r="G703" s="34">
        <v>3</v>
      </c>
      <c r="H703" s="34">
        <v>1</v>
      </c>
      <c r="I703" s="35">
        <v>90</v>
      </c>
      <c r="J703" s="33">
        <v>0</v>
      </c>
      <c r="K703" s="34">
        <v>0</v>
      </c>
      <c r="L703" s="34">
        <v>0</v>
      </c>
    </row>
    <row r="704" spans="1:12" s="97" customFormat="1" ht="15.75" customHeight="1">
      <c r="A704" s="32">
        <v>21</v>
      </c>
      <c r="B704" s="33">
        <v>3</v>
      </c>
      <c r="C704" s="34">
        <v>1</v>
      </c>
      <c r="D704" s="34">
        <v>2</v>
      </c>
      <c r="E704" s="35">
        <v>56</v>
      </c>
      <c r="F704" s="33">
        <v>3</v>
      </c>
      <c r="G704" s="34">
        <v>0</v>
      </c>
      <c r="H704" s="34">
        <v>3</v>
      </c>
      <c r="I704" s="35">
        <v>91</v>
      </c>
      <c r="J704" s="33">
        <v>1</v>
      </c>
      <c r="K704" s="34">
        <v>0</v>
      </c>
      <c r="L704" s="34">
        <v>1</v>
      </c>
    </row>
    <row r="705" spans="1:12" s="97" customFormat="1" ht="15.75" customHeight="1">
      <c r="A705" s="32">
        <v>22</v>
      </c>
      <c r="B705" s="33">
        <v>3</v>
      </c>
      <c r="C705" s="34">
        <v>2</v>
      </c>
      <c r="D705" s="34">
        <v>1</v>
      </c>
      <c r="E705" s="35">
        <v>57</v>
      </c>
      <c r="F705" s="33">
        <v>1</v>
      </c>
      <c r="G705" s="34">
        <v>0</v>
      </c>
      <c r="H705" s="34">
        <v>1</v>
      </c>
      <c r="I705" s="35">
        <v>92</v>
      </c>
      <c r="J705" s="33">
        <v>0</v>
      </c>
      <c r="K705" s="34">
        <v>0</v>
      </c>
      <c r="L705" s="34">
        <v>0</v>
      </c>
    </row>
    <row r="706" spans="1:12" s="97" customFormat="1" ht="15.75" customHeight="1">
      <c r="A706" s="32">
        <v>23</v>
      </c>
      <c r="B706" s="33">
        <v>3</v>
      </c>
      <c r="C706" s="34">
        <v>1</v>
      </c>
      <c r="D706" s="34">
        <v>2</v>
      </c>
      <c r="E706" s="35">
        <v>58</v>
      </c>
      <c r="F706" s="33">
        <v>1</v>
      </c>
      <c r="G706" s="34">
        <v>1</v>
      </c>
      <c r="H706" s="34">
        <v>0</v>
      </c>
      <c r="I706" s="35">
        <v>93</v>
      </c>
      <c r="J706" s="33">
        <v>1</v>
      </c>
      <c r="K706" s="34">
        <v>0</v>
      </c>
      <c r="L706" s="34">
        <v>1</v>
      </c>
    </row>
    <row r="707" spans="1:12" s="97" customFormat="1" ht="18" customHeight="1">
      <c r="A707" s="40">
        <v>24</v>
      </c>
      <c r="B707" s="44">
        <v>3</v>
      </c>
      <c r="C707" s="42">
        <v>2</v>
      </c>
      <c r="D707" s="42">
        <v>1</v>
      </c>
      <c r="E707" s="43">
        <v>59</v>
      </c>
      <c r="F707" s="44">
        <v>4</v>
      </c>
      <c r="G707" s="42">
        <v>2</v>
      </c>
      <c r="H707" s="42">
        <v>2</v>
      </c>
      <c r="I707" s="43">
        <v>94</v>
      </c>
      <c r="J707" s="44">
        <v>0</v>
      </c>
      <c r="K707" s="42">
        <v>0</v>
      </c>
      <c r="L707" s="42">
        <v>0</v>
      </c>
    </row>
    <row r="708" spans="1:12" s="31" customFormat="1" ht="25.5" customHeight="1">
      <c r="A708" s="23" t="s">
        <v>32</v>
      </c>
      <c r="B708" s="24">
        <v>14</v>
      </c>
      <c r="C708" s="24">
        <v>10</v>
      </c>
      <c r="D708" s="24">
        <v>4</v>
      </c>
      <c r="E708" s="25" t="s">
        <v>33</v>
      </c>
      <c r="F708" s="24">
        <v>18</v>
      </c>
      <c r="G708" s="24">
        <v>7</v>
      </c>
      <c r="H708" s="24">
        <v>11</v>
      </c>
      <c r="I708" s="64" t="s">
        <v>34</v>
      </c>
      <c r="J708" s="24">
        <v>2</v>
      </c>
      <c r="K708" s="24">
        <v>1</v>
      </c>
      <c r="L708" s="24">
        <v>1</v>
      </c>
    </row>
    <row r="709" spans="1:12" s="97" customFormat="1" ht="15.75" customHeight="1">
      <c r="A709" s="32">
        <v>25</v>
      </c>
      <c r="B709" s="33">
        <v>1</v>
      </c>
      <c r="C709" s="34">
        <v>1</v>
      </c>
      <c r="D709" s="34">
        <v>0</v>
      </c>
      <c r="E709" s="35">
        <v>60</v>
      </c>
      <c r="F709" s="33">
        <v>4</v>
      </c>
      <c r="G709" s="34">
        <v>1</v>
      </c>
      <c r="H709" s="34">
        <v>3</v>
      </c>
      <c r="I709" s="35">
        <v>95</v>
      </c>
      <c r="J709" s="33">
        <v>2</v>
      </c>
      <c r="K709" s="34">
        <v>1</v>
      </c>
      <c r="L709" s="34">
        <v>1</v>
      </c>
    </row>
    <row r="710" spans="1:12" s="97" customFormat="1" ht="15.75" customHeight="1">
      <c r="A710" s="32">
        <v>26</v>
      </c>
      <c r="B710" s="33">
        <v>4</v>
      </c>
      <c r="C710" s="34">
        <v>4</v>
      </c>
      <c r="D710" s="34">
        <v>0</v>
      </c>
      <c r="E710" s="35">
        <v>61</v>
      </c>
      <c r="F710" s="33">
        <v>2</v>
      </c>
      <c r="G710" s="34">
        <v>1</v>
      </c>
      <c r="H710" s="34">
        <v>1</v>
      </c>
      <c r="I710" s="35">
        <v>96</v>
      </c>
      <c r="J710" s="33">
        <v>0</v>
      </c>
      <c r="K710" s="34">
        <v>0</v>
      </c>
      <c r="L710" s="34">
        <v>0</v>
      </c>
    </row>
    <row r="711" spans="1:12" s="97" customFormat="1" ht="15.75" customHeight="1">
      <c r="A711" s="32">
        <v>27</v>
      </c>
      <c r="B711" s="33">
        <v>4</v>
      </c>
      <c r="C711" s="34">
        <v>1</v>
      </c>
      <c r="D711" s="34">
        <v>3</v>
      </c>
      <c r="E711" s="35">
        <v>62</v>
      </c>
      <c r="F711" s="33">
        <v>2</v>
      </c>
      <c r="G711" s="34">
        <v>2</v>
      </c>
      <c r="H711" s="34">
        <v>0</v>
      </c>
      <c r="I711" s="35">
        <v>97</v>
      </c>
      <c r="J711" s="33">
        <v>0</v>
      </c>
      <c r="K711" s="34">
        <v>0</v>
      </c>
      <c r="L711" s="34">
        <v>0</v>
      </c>
    </row>
    <row r="712" spans="1:12" s="97" customFormat="1" ht="15.75" customHeight="1">
      <c r="A712" s="32">
        <v>28</v>
      </c>
      <c r="B712" s="33">
        <v>2</v>
      </c>
      <c r="C712" s="34">
        <v>1</v>
      </c>
      <c r="D712" s="34">
        <v>1</v>
      </c>
      <c r="E712" s="35">
        <v>63</v>
      </c>
      <c r="F712" s="33">
        <v>8</v>
      </c>
      <c r="G712" s="34">
        <v>1</v>
      </c>
      <c r="H712" s="34">
        <v>7</v>
      </c>
      <c r="I712" s="35">
        <v>98</v>
      </c>
      <c r="J712" s="33">
        <v>0</v>
      </c>
      <c r="K712" s="34">
        <v>0</v>
      </c>
      <c r="L712" s="34">
        <v>0</v>
      </c>
    </row>
    <row r="713" spans="1:12" s="97" customFormat="1" ht="18" customHeight="1">
      <c r="A713" s="40">
        <v>29</v>
      </c>
      <c r="B713" s="44">
        <v>3</v>
      </c>
      <c r="C713" s="42">
        <v>3</v>
      </c>
      <c r="D713" s="42">
        <v>0</v>
      </c>
      <c r="E713" s="43">
        <v>64</v>
      </c>
      <c r="F713" s="44">
        <v>2</v>
      </c>
      <c r="G713" s="42">
        <v>2</v>
      </c>
      <c r="H713" s="42">
        <v>0</v>
      </c>
      <c r="I713" s="35">
        <v>99</v>
      </c>
      <c r="J713" s="33">
        <v>0</v>
      </c>
      <c r="K713" s="34">
        <v>0</v>
      </c>
      <c r="L713" s="34">
        <v>0</v>
      </c>
    </row>
    <row r="714" spans="1:12" s="31" customFormat="1" ht="25.5" customHeight="1">
      <c r="A714" s="23" t="s">
        <v>35</v>
      </c>
      <c r="B714" s="24">
        <v>9</v>
      </c>
      <c r="C714" s="24">
        <v>3</v>
      </c>
      <c r="D714" s="24">
        <v>6</v>
      </c>
      <c r="E714" s="25" t="s">
        <v>36</v>
      </c>
      <c r="F714" s="24">
        <v>27</v>
      </c>
      <c r="G714" s="24">
        <v>11</v>
      </c>
      <c r="H714" s="24">
        <v>16</v>
      </c>
      <c r="I714" s="68">
        <v>100</v>
      </c>
      <c r="J714" s="69">
        <v>0</v>
      </c>
      <c r="K714" s="70">
        <v>0</v>
      </c>
      <c r="L714" s="70">
        <v>0</v>
      </c>
    </row>
    <row r="715" spans="1:12" s="97" customFormat="1" ht="15.75" customHeight="1">
      <c r="A715" s="32">
        <v>30</v>
      </c>
      <c r="B715" s="33">
        <v>1</v>
      </c>
      <c r="C715" s="34">
        <v>0</v>
      </c>
      <c r="D715" s="34">
        <v>1</v>
      </c>
      <c r="E715" s="35">
        <v>65</v>
      </c>
      <c r="F715" s="33">
        <v>5</v>
      </c>
      <c r="G715" s="34">
        <v>0</v>
      </c>
      <c r="H715" s="34">
        <v>5</v>
      </c>
      <c r="I715" s="35">
        <v>101</v>
      </c>
      <c r="J715" s="33">
        <v>0</v>
      </c>
      <c r="K715" s="34">
        <v>0</v>
      </c>
      <c r="L715" s="34">
        <v>0</v>
      </c>
    </row>
    <row r="716" spans="1:12" s="97" customFormat="1" ht="15.75" customHeight="1">
      <c r="A716" s="32">
        <v>31</v>
      </c>
      <c r="B716" s="33">
        <v>3</v>
      </c>
      <c r="C716" s="34">
        <v>0</v>
      </c>
      <c r="D716" s="34">
        <v>3</v>
      </c>
      <c r="E716" s="35">
        <v>66</v>
      </c>
      <c r="F716" s="33">
        <v>4</v>
      </c>
      <c r="G716" s="34">
        <v>2</v>
      </c>
      <c r="H716" s="34">
        <v>2</v>
      </c>
      <c r="I716" s="35">
        <v>102</v>
      </c>
      <c r="J716" s="33">
        <v>0</v>
      </c>
      <c r="K716" s="34">
        <v>0</v>
      </c>
      <c r="L716" s="34">
        <v>0</v>
      </c>
    </row>
    <row r="717" spans="1:12" s="97" customFormat="1" ht="15.75" customHeight="1">
      <c r="A717" s="32">
        <v>32</v>
      </c>
      <c r="B717" s="33">
        <v>1</v>
      </c>
      <c r="C717" s="34">
        <v>1</v>
      </c>
      <c r="D717" s="34">
        <v>0</v>
      </c>
      <c r="E717" s="35">
        <v>67</v>
      </c>
      <c r="F717" s="33">
        <v>6</v>
      </c>
      <c r="G717" s="34">
        <v>3</v>
      </c>
      <c r="H717" s="34">
        <v>3</v>
      </c>
      <c r="I717" s="35">
        <v>103</v>
      </c>
      <c r="J717" s="33">
        <v>0</v>
      </c>
      <c r="K717" s="34">
        <v>0</v>
      </c>
      <c r="L717" s="34">
        <v>0</v>
      </c>
    </row>
    <row r="718" spans="1:12" s="97" customFormat="1" ht="15.75" customHeight="1">
      <c r="A718" s="32">
        <v>33</v>
      </c>
      <c r="B718" s="33">
        <v>1</v>
      </c>
      <c r="C718" s="34">
        <v>0</v>
      </c>
      <c r="D718" s="34">
        <v>1</v>
      </c>
      <c r="E718" s="35">
        <v>68</v>
      </c>
      <c r="F718" s="33">
        <v>5</v>
      </c>
      <c r="G718" s="34">
        <v>3</v>
      </c>
      <c r="H718" s="34">
        <v>2</v>
      </c>
      <c r="I718" s="72" t="s">
        <v>37</v>
      </c>
      <c r="J718" s="44">
        <v>0</v>
      </c>
      <c r="K718" s="42">
        <v>0</v>
      </c>
      <c r="L718" s="42">
        <v>0</v>
      </c>
    </row>
    <row r="719" spans="1:12" s="97" customFormat="1" ht="21" customHeight="1" thickBot="1">
      <c r="A719" s="74">
        <v>34</v>
      </c>
      <c r="B719" s="33">
        <v>3</v>
      </c>
      <c r="C719" s="34">
        <v>2</v>
      </c>
      <c r="D719" s="34">
        <v>1</v>
      </c>
      <c r="E719" s="35">
        <v>69</v>
      </c>
      <c r="F719" s="33">
        <v>7</v>
      </c>
      <c r="G719" s="34">
        <v>3</v>
      </c>
      <c r="H719" s="34">
        <v>4</v>
      </c>
      <c r="I719" s="75" t="s">
        <v>8</v>
      </c>
      <c r="J719" s="69">
        <v>282</v>
      </c>
      <c r="K719" s="69">
        <v>125</v>
      </c>
      <c r="L719" s="69">
        <v>157</v>
      </c>
    </row>
    <row r="720" spans="1:12" s="106" customFormat="1" ht="24" customHeight="1" thickTop="1" thickBot="1">
      <c r="A720" s="81" t="s">
        <v>38</v>
      </c>
      <c r="B720" s="82">
        <v>35</v>
      </c>
      <c r="C720" s="83">
        <v>15</v>
      </c>
      <c r="D720" s="83">
        <v>20</v>
      </c>
      <c r="E720" s="84" t="s">
        <v>39</v>
      </c>
      <c r="F720" s="83">
        <v>159</v>
      </c>
      <c r="G720" s="83">
        <v>73</v>
      </c>
      <c r="H720" s="83">
        <v>86</v>
      </c>
      <c r="I720" s="85" t="s">
        <v>40</v>
      </c>
      <c r="J720" s="83">
        <v>88</v>
      </c>
      <c r="K720" s="83">
        <v>37</v>
      </c>
      <c r="L720" s="83">
        <v>51</v>
      </c>
    </row>
    <row r="726" spans="1:10" s="113" customFormat="1">
      <c r="A726" s="95"/>
      <c r="B726" s="110"/>
      <c r="C726" s="110"/>
      <c r="D726" s="110"/>
      <c r="E726" s="111"/>
      <c r="F726" s="112"/>
      <c r="I726" s="111"/>
      <c r="J726" s="112"/>
    </row>
    <row r="727" spans="1:10" s="113" customFormat="1">
      <c r="A727" s="95"/>
      <c r="B727" s="110"/>
      <c r="C727" s="110"/>
      <c r="D727" s="110"/>
      <c r="E727" s="111"/>
      <c r="F727" s="112"/>
      <c r="I727" s="111"/>
      <c r="J727" s="112"/>
    </row>
    <row r="728" spans="1:10" s="113" customFormat="1">
      <c r="A728" s="95"/>
      <c r="B728" s="110"/>
      <c r="C728" s="110"/>
      <c r="D728" s="110"/>
      <c r="E728" s="111"/>
      <c r="F728" s="112"/>
      <c r="I728" s="111"/>
      <c r="J728" s="112"/>
    </row>
    <row r="729" spans="1:10" s="113" customFormat="1">
      <c r="A729" s="95"/>
      <c r="B729" s="110"/>
      <c r="C729" s="110"/>
      <c r="D729" s="110"/>
      <c r="E729" s="111"/>
      <c r="F729" s="112"/>
      <c r="I729" s="111"/>
      <c r="J729" s="112"/>
    </row>
    <row r="730" spans="1:10" s="113" customFormat="1">
      <c r="A730" s="95"/>
      <c r="B730" s="110"/>
      <c r="C730" s="110"/>
      <c r="D730" s="110"/>
      <c r="E730" s="111"/>
      <c r="F730" s="112"/>
      <c r="I730" s="111"/>
      <c r="J730" s="112"/>
    </row>
    <row r="731" spans="1:10" s="113" customFormat="1">
      <c r="A731" s="95"/>
      <c r="B731" s="110"/>
      <c r="C731" s="110"/>
      <c r="D731" s="110"/>
      <c r="E731" s="111"/>
      <c r="F731" s="112"/>
      <c r="I731" s="111"/>
      <c r="J731" s="112"/>
    </row>
    <row r="732" spans="1:10" s="113" customFormat="1">
      <c r="A732" s="95"/>
      <c r="B732" s="110"/>
      <c r="C732" s="110"/>
      <c r="D732" s="110"/>
      <c r="E732" s="111"/>
      <c r="F732" s="112"/>
      <c r="I732" s="111"/>
      <c r="J732" s="112"/>
    </row>
    <row r="733" spans="1:10" s="113" customFormat="1">
      <c r="A733" s="95"/>
      <c r="B733" s="110"/>
      <c r="C733" s="110"/>
      <c r="D733" s="110"/>
      <c r="E733" s="111"/>
      <c r="F733" s="112"/>
      <c r="I733" s="111"/>
      <c r="J733" s="112"/>
    </row>
    <row r="734" spans="1:10" s="113" customFormat="1">
      <c r="A734" s="95"/>
      <c r="B734" s="110"/>
      <c r="C734" s="110"/>
      <c r="D734" s="110"/>
      <c r="E734" s="111"/>
      <c r="F734" s="112"/>
      <c r="I734" s="111"/>
      <c r="J734" s="112"/>
    </row>
    <row r="735" spans="1:10" s="113" customFormat="1">
      <c r="A735" s="95"/>
      <c r="B735" s="110"/>
      <c r="C735" s="110"/>
      <c r="D735" s="110"/>
      <c r="E735" s="111"/>
      <c r="F735" s="112"/>
      <c r="I735" s="111"/>
      <c r="J735" s="112"/>
    </row>
    <row r="736" spans="1:10" s="113" customFormat="1">
      <c r="A736" s="95"/>
      <c r="B736" s="110"/>
      <c r="C736" s="110"/>
      <c r="D736" s="110"/>
      <c r="E736" s="111"/>
      <c r="F736" s="112"/>
      <c r="I736" s="111"/>
      <c r="J736" s="112"/>
    </row>
    <row r="737" spans="1:10" s="113" customFormat="1">
      <c r="A737" s="95"/>
      <c r="B737" s="110"/>
      <c r="C737" s="110"/>
      <c r="D737" s="110"/>
      <c r="E737" s="111"/>
      <c r="F737" s="112"/>
      <c r="I737" s="111"/>
      <c r="J737" s="112"/>
    </row>
    <row r="738" spans="1:10" s="113" customFormat="1">
      <c r="A738" s="95"/>
      <c r="B738" s="110"/>
      <c r="C738" s="110"/>
      <c r="D738" s="110"/>
      <c r="E738" s="111"/>
      <c r="F738" s="112"/>
      <c r="I738" s="111"/>
      <c r="J738" s="112"/>
    </row>
    <row r="739" spans="1:10" s="113" customFormat="1">
      <c r="A739" s="95"/>
      <c r="B739" s="110"/>
      <c r="C739" s="110"/>
      <c r="D739" s="110"/>
      <c r="E739" s="111"/>
      <c r="F739" s="112"/>
      <c r="I739" s="111"/>
      <c r="J739" s="112"/>
    </row>
    <row r="740" spans="1:10" s="113" customFormat="1">
      <c r="A740" s="95"/>
      <c r="B740" s="110"/>
      <c r="C740" s="110"/>
      <c r="D740" s="110"/>
      <c r="E740" s="111"/>
      <c r="F740" s="112"/>
      <c r="I740" s="111"/>
      <c r="J740" s="112"/>
    </row>
    <row r="741" spans="1:10" s="113" customFormat="1">
      <c r="A741" s="95"/>
      <c r="B741" s="110"/>
      <c r="C741" s="110"/>
      <c r="D741" s="110"/>
      <c r="E741" s="111"/>
      <c r="F741" s="112"/>
      <c r="I741" s="111"/>
      <c r="J741" s="112"/>
    </row>
    <row r="742" spans="1:10" s="113" customFormat="1">
      <c r="A742" s="95"/>
      <c r="B742" s="110"/>
      <c r="C742" s="110"/>
      <c r="D742" s="110"/>
      <c r="E742" s="111"/>
      <c r="F742" s="112"/>
      <c r="I742" s="111"/>
      <c r="J742" s="112"/>
    </row>
    <row r="743" spans="1:10" s="113" customFormat="1">
      <c r="A743" s="95"/>
      <c r="B743" s="110"/>
      <c r="C743" s="110"/>
      <c r="D743" s="110"/>
      <c r="E743" s="111"/>
      <c r="F743" s="112"/>
      <c r="I743" s="111"/>
      <c r="J743" s="112"/>
    </row>
    <row r="744" spans="1:10" s="113" customFormat="1">
      <c r="A744" s="95"/>
      <c r="B744" s="110"/>
      <c r="C744" s="110"/>
      <c r="D744" s="110"/>
      <c r="E744" s="111"/>
      <c r="F744" s="112"/>
      <c r="I744" s="111"/>
      <c r="J744" s="112"/>
    </row>
    <row r="745" spans="1:10" s="113" customFormat="1">
      <c r="A745" s="95"/>
      <c r="B745" s="110"/>
      <c r="C745" s="110"/>
      <c r="D745" s="110"/>
      <c r="E745" s="111"/>
      <c r="F745" s="112"/>
      <c r="I745" s="111"/>
      <c r="J745" s="112"/>
    </row>
    <row r="746" spans="1:10" s="113" customFormat="1">
      <c r="A746" s="95"/>
      <c r="B746" s="110"/>
      <c r="C746" s="110"/>
      <c r="D746" s="110"/>
      <c r="E746" s="111"/>
      <c r="F746" s="112"/>
      <c r="I746" s="111"/>
      <c r="J746" s="112"/>
    </row>
    <row r="747" spans="1:10" s="113" customFormat="1">
      <c r="A747" s="95"/>
      <c r="B747" s="110"/>
      <c r="C747" s="110"/>
      <c r="D747" s="110"/>
      <c r="E747" s="111"/>
      <c r="F747" s="112"/>
      <c r="I747" s="111"/>
      <c r="J747" s="112"/>
    </row>
    <row r="748" spans="1:10" s="113" customFormat="1">
      <c r="A748" s="95"/>
      <c r="B748" s="110"/>
      <c r="C748" s="110"/>
      <c r="D748" s="110"/>
      <c r="E748" s="111"/>
      <c r="F748" s="112"/>
      <c r="I748" s="111"/>
      <c r="J748" s="112"/>
    </row>
    <row r="749" spans="1:10" s="113" customFormat="1">
      <c r="A749" s="95"/>
      <c r="B749" s="110"/>
      <c r="C749" s="110"/>
      <c r="D749" s="110"/>
      <c r="E749" s="111"/>
      <c r="F749" s="112"/>
      <c r="I749" s="111"/>
      <c r="J749" s="112"/>
    </row>
    <row r="750" spans="1:10" s="113" customFormat="1">
      <c r="A750" s="95"/>
      <c r="B750" s="110"/>
      <c r="C750" s="110"/>
      <c r="D750" s="110"/>
      <c r="E750" s="111"/>
      <c r="F750" s="112"/>
      <c r="I750" s="111"/>
      <c r="J750" s="112"/>
    </row>
    <row r="751" spans="1:10" s="113" customFormat="1">
      <c r="A751" s="95"/>
      <c r="B751" s="110"/>
      <c r="C751" s="110"/>
      <c r="D751" s="110"/>
      <c r="E751" s="111"/>
      <c r="F751" s="112"/>
      <c r="I751" s="111"/>
      <c r="J751" s="112"/>
    </row>
    <row r="752" spans="1:10" s="113" customFormat="1">
      <c r="A752" s="95"/>
      <c r="B752" s="110"/>
      <c r="C752" s="110"/>
      <c r="D752" s="110"/>
      <c r="E752" s="111"/>
      <c r="F752" s="112"/>
      <c r="I752" s="111"/>
      <c r="J752" s="112"/>
    </row>
    <row r="753" spans="1:10" s="113" customFormat="1">
      <c r="A753" s="95"/>
      <c r="B753" s="110"/>
      <c r="C753" s="110"/>
      <c r="D753" s="110"/>
      <c r="E753" s="111"/>
      <c r="F753" s="112"/>
      <c r="I753" s="111"/>
      <c r="J753" s="112"/>
    </row>
    <row r="754" spans="1:10" s="113" customFormat="1">
      <c r="A754" s="95"/>
      <c r="B754" s="110"/>
      <c r="C754" s="110"/>
      <c r="D754" s="110"/>
      <c r="E754" s="111"/>
      <c r="F754" s="112"/>
      <c r="I754" s="111"/>
      <c r="J754" s="112"/>
    </row>
    <row r="755" spans="1:10" s="113" customFormat="1">
      <c r="A755" s="95"/>
      <c r="B755" s="110"/>
      <c r="C755" s="110"/>
      <c r="D755" s="110"/>
      <c r="E755" s="111"/>
      <c r="F755" s="112"/>
      <c r="I755" s="111"/>
      <c r="J755" s="112"/>
    </row>
    <row r="756" spans="1:10" s="113" customFormat="1">
      <c r="A756" s="95"/>
      <c r="B756" s="110"/>
      <c r="C756" s="110"/>
      <c r="D756" s="110"/>
      <c r="E756" s="111"/>
      <c r="F756" s="112"/>
      <c r="I756" s="111"/>
      <c r="J756" s="112"/>
    </row>
    <row r="757" spans="1:10" s="113" customFormat="1">
      <c r="A757" s="95"/>
      <c r="B757" s="110"/>
      <c r="C757" s="110"/>
      <c r="D757" s="110"/>
      <c r="E757" s="111"/>
      <c r="F757" s="112"/>
      <c r="I757" s="111"/>
      <c r="J757" s="112"/>
    </row>
    <row r="758" spans="1:10" s="113" customFormat="1">
      <c r="A758" s="95"/>
      <c r="B758" s="110"/>
      <c r="C758" s="110"/>
      <c r="D758" s="110"/>
      <c r="E758" s="111"/>
      <c r="F758" s="112"/>
      <c r="I758" s="111"/>
      <c r="J758" s="112"/>
    </row>
    <row r="759" spans="1:10" s="113" customFormat="1">
      <c r="A759" s="95"/>
      <c r="B759" s="110"/>
      <c r="C759" s="110"/>
      <c r="D759" s="110"/>
      <c r="E759" s="111"/>
      <c r="F759" s="112"/>
      <c r="I759" s="111"/>
      <c r="J759" s="112"/>
    </row>
    <row r="760" spans="1:10" s="113" customFormat="1">
      <c r="A760" s="95"/>
      <c r="B760" s="110"/>
      <c r="C760" s="110"/>
      <c r="D760" s="110"/>
      <c r="E760" s="111"/>
      <c r="F760" s="112"/>
      <c r="I760" s="111"/>
      <c r="J760" s="112"/>
    </row>
    <row r="761" spans="1:10" s="113" customFormat="1">
      <c r="A761" s="95"/>
      <c r="B761" s="110"/>
      <c r="C761" s="110"/>
      <c r="D761" s="110"/>
      <c r="E761" s="111"/>
      <c r="F761" s="112"/>
      <c r="I761" s="111"/>
      <c r="J761" s="112"/>
    </row>
    <row r="762" spans="1:10" s="113" customFormat="1">
      <c r="A762" s="95"/>
      <c r="B762" s="110"/>
      <c r="C762" s="110"/>
      <c r="D762" s="110"/>
      <c r="E762" s="111"/>
      <c r="F762" s="112"/>
      <c r="I762" s="111"/>
      <c r="J762" s="112"/>
    </row>
    <row r="763" spans="1:10" s="113" customFormat="1">
      <c r="A763" s="95"/>
      <c r="B763" s="110"/>
      <c r="C763" s="110"/>
      <c r="D763" s="110"/>
      <c r="E763" s="111"/>
      <c r="F763" s="112"/>
      <c r="I763" s="111"/>
      <c r="J763" s="112"/>
    </row>
    <row r="764" spans="1:10" s="113" customFormat="1">
      <c r="A764" s="95"/>
      <c r="B764" s="110"/>
      <c r="C764" s="110"/>
      <c r="D764" s="110"/>
      <c r="E764" s="111"/>
      <c r="F764" s="112"/>
      <c r="I764" s="111"/>
      <c r="J764" s="112"/>
    </row>
    <row r="765" spans="1:10" s="113" customFormat="1">
      <c r="A765" s="95"/>
      <c r="B765" s="110"/>
      <c r="C765" s="110"/>
      <c r="D765" s="110"/>
      <c r="E765" s="111"/>
      <c r="F765" s="112"/>
      <c r="I765" s="111"/>
      <c r="J765" s="112"/>
    </row>
    <row r="766" spans="1:10" s="113" customFormat="1">
      <c r="A766" s="95"/>
      <c r="B766" s="110"/>
      <c r="C766" s="110"/>
      <c r="D766" s="110"/>
      <c r="E766" s="111"/>
      <c r="F766" s="112"/>
      <c r="I766" s="111"/>
      <c r="J766" s="112"/>
    </row>
    <row r="767" spans="1:10" s="113" customFormat="1">
      <c r="A767" s="95"/>
      <c r="B767" s="110"/>
      <c r="C767" s="110"/>
      <c r="D767" s="110"/>
      <c r="E767" s="111"/>
      <c r="F767" s="112"/>
      <c r="I767" s="111"/>
      <c r="J767" s="112"/>
    </row>
    <row r="768" spans="1:10" s="113" customFormat="1">
      <c r="A768" s="95"/>
      <c r="B768" s="110"/>
      <c r="C768" s="110"/>
      <c r="D768" s="110"/>
      <c r="E768" s="111"/>
      <c r="F768" s="112"/>
      <c r="I768" s="111"/>
      <c r="J768" s="112"/>
    </row>
    <row r="769" spans="1:10" s="113" customFormat="1">
      <c r="A769" s="95"/>
      <c r="B769" s="110"/>
      <c r="C769" s="110"/>
      <c r="D769" s="110"/>
      <c r="E769" s="111"/>
      <c r="F769" s="112"/>
      <c r="I769" s="111"/>
      <c r="J769" s="112"/>
    </row>
    <row r="770" spans="1:10" s="113" customFormat="1">
      <c r="A770" s="95"/>
      <c r="B770" s="110"/>
      <c r="C770" s="110"/>
      <c r="D770" s="110"/>
      <c r="E770" s="111"/>
      <c r="F770" s="112"/>
      <c r="I770" s="111"/>
      <c r="J770" s="112"/>
    </row>
    <row r="771" spans="1:10" s="113" customFormat="1">
      <c r="A771" s="95"/>
      <c r="B771" s="110"/>
      <c r="C771" s="110"/>
      <c r="D771" s="110"/>
      <c r="E771" s="111"/>
      <c r="F771" s="112"/>
      <c r="I771" s="111"/>
      <c r="J771" s="112"/>
    </row>
    <row r="772" spans="1:10" s="113" customFormat="1">
      <c r="A772" s="95"/>
      <c r="B772" s="110"/>
      <c r="C772" s="110"/>
      <c r="D772" s="110"/>
      <c r="E772" s="111"/>
      <c r="F772" s="112"/>
      <c r="I772" s="111"/>
      <c r="J772" s="112"/>
    </row>
    <row r="773" spans="1:10" s="113" customFormat="1">
      <c r="A773" s="95"/>
      <c r="B773" s="110"/>
      <c r="C773" s="110"/>
      <c r="D773" s="110"/>
      <c r="E773" s="111"/>
      <c r="F773" s="112"/>
      <c r="I773" s="111"/>
      <c r="J773" s="112"/>
    </row>
    <row r="774" spans="1:10" s="113" customFormat="1">
      <c r="A774" s="95"/>
      <c r="B774" s="110"/>
      <c r="C774" s="110"/>
      <c r="D774" s="110"/>
      <c r="E774" s="111"/>
      <c r="F774" s="112"/>
      <c r="I774" s="111"/>
      <c r="J774" s="112"/>
    </row>
    <row r="775" spans="1:10" s="113" customFormat="1">
      <c r="A775" s="95"/>
      <c r="B775" s="110"/>
      <c r="C775" s="110"/>
      <c r="D775" s="110"/>
      <c r="E775" s="111"/>
      <c r="F775" s="112"/>
      <c r="I775" s="111"/>
      <c r="J775" s="112"/>
    </row>
    <row r="776" spans="1:10" s="113" customFormat="1">
      <c r="A776" s="95"/>
      <c r="B776" s="110"/>
      <c r="C776" s="110"/>
      <c r="D776" s="110"/>
      <c r="E776" s="111"/>
      <c r="F776" s="112"/>
      <c r="I776" s="111"/>
      <c r="J776" s="112"/>
    </row>
    <row r="777" spans="1:10" s="113" customFormat="1">
      <c r="A777" s="95"/>
      <c r="B777" s="110"/>
      <c r="C777" s="110"/>
      <c r="D777" s="110"/>
      <c r="E777" s="111"/>
      <c r="F777" s="112"/>
      <c r="I777" s="111"/>
      <c r="J777" s="112"/>
    </row>
    <row r="778" spans="1:10" s="113" customFormat="1">
      <c r="A778" s="95"/>
      <c r="B778" s="110"/>
      <c r="C778" s="110"/>
      <c r="D778" s="110"/>
      <c r="E778" s="111"/>
      <c r="F778" s="112"/>
      <c r="I778" s="111"/>
      <c r="J778" s="112"/>
    </row>
    <row r="779" spans="1:10" s="113" customFormat="1">
      <c r="A779" s="95"/>
      <c r="B779" s="110"/>
      <c r="C779" s="110"/>
      <c r="D779" s="110"/>
      <c r="E779" s="111"/>
      <c r="F779" s="112"/>
      <c r="I779" s="111"/>
      <c r="J779" s="112"/>
    </row>
    <row r="780" spans="1:10" s="113" customFormat="1">
      <c r="A780" s="95"/>
      <c r="B780" s="110"/>
      <c r="C780" s="110"/>
      <c r="D780" s="110"/>
      <c r="E780" s="111"/>
      <c r="F780" s="112"/>
      <c r="I780" s="111"/>
      <c r="J780" s="112"/>
    </row>
    <row r="781" spans="1:10" s="113" customFormat="1">
      <c r="A781" s="95"/>
      <c r="B781" s="110"/>
      <c r="C781" s="110"/>
      <c r="D781" s="110"/>
      <c r="E781" s="111"/>
      <c r="F781" s="112"/>
      <c r="I781" s="111"/>
      <c r="J781" s="112"/>
    </row>
    <row r="782" spans="1:10" s="113" customFormat="1">
      <c r="A782" s="95"/>
      <c r="B782" s="110"/>
      <c r="C782" s="110"/>
      <c r="D782" s="110"/>
      <c r="E782" s="111"/>
      <c r="F782" s="112"/>
      <c r="I782" s="111"/>
      <c r="J782" s="112"/>
    </row>
    <row r="783" spans="1:10" s="113" customFormat="1">
      <c r="A783" s="95"/>
      <c r="B783" s="110"/>
      <c r="C783" s="110"/>
      <c r="D783" s="110"/>
      <c r="E783" s="111"/>
      <c r="F783" s="112"/>
      <c r="I783" s="111"/>
      <c r="J783" s="112"/>
    </row>
    <row r="784" spans="1:10" s="113" customFormat="1">
      <c r="A784" s="95"/>
      <c r="B784" s="110"/>
      <c r="C784" s="110"/>
      <c r="D784" s="110"/>
      <c r="E784" s="111"/>
      <c r="F784" s="112"/>
      <c r="I784" s="111"/>
      <c r="J784" s="112"/>
    </row>
    <row r="785" spans="1:10" s="113" customFormat="1">
      <c r="A785" s="95"/>
      <c r="B785" s="110"/>
      <c r="C785" s="110"/>
      <c r="D785" s="110"/>
      <c r="E785" s="111"/>
      <c r="F785" s="112"/>
      <c r="I785" s="111"/>
      <c r="J785" s="112"/>
    </row>
    <row r="786" spans="1:10" s="113" customFormat="1">
      <c r="A786" s="95"/>
      <c r="B786" s="110"/>
      <c r="C786" s="110"/>
      <c r="D786" s="110"/>
      <c r="E786" s="111"/>
      <c r="F786" s="112"/>
      <c r="I786" s="111"/>
      <c r="J786" s="112"/>
    </row>
    <row r="787" spans="1:10" s="113" customFormat="1">
      <c r="A787" s="95"/>
      <c r="B787" s="110"/>
      <c r="C787" s="110"/>
      <c r="D787" s="110"/>
      <c r="E787" s="111"/>
      <c r="F787" s="112"/>
      <c r="I787" s="111"/>
      <c r="J787" s="112"/>
    </row>
    <row r="788" spans="1:10" s="113" customFormat="1">
      <c r="A788" s="95"/>
      <c r="B788" s="110"/>
      <c r="C788" s="110"/>
      <c r="D788" s="110"/>
      <c r="E788" s="111"/>
      <c r="F788" s="112"/>
      <c r="I788" s="111"/>
      <c r="J788" s="112"/>
    </row>
    <row r="789" spans="1:10" s="113" customFormat="1">
      <c r="A789" s="95"/>
      <c r="B789" s="110"/>
      <c r="C789" s="110"/>
      <c r="D789" s="110"/>
      <c r="E789" s="111"/>
      <c r="F789" s="112"/>
      <c r="I789" s="111"/>
      <c r="J789" s="112"/>
    </row>
    <row r="790" spans="1:10" s="113" customFormat="1">
      <c r="A790" s="95"/>
      <c r="B790" s="110"/>
      <c r="C790" s="110"/>
      <c r="D790" s="110"/>
      <c r="E790" s="111"/>
      <c r="F790" s="112"/>
      <c r="I790" s="111"/>
      <c r="J790" s="112"/>
    </row>
    <row r="791" spans="1:10" s="113" customFormat="1">
      <c r="A791" s="95"/>
      <c r="B791" s="110"/>
      <c r="C791" s="110"/>
      <c r="D791" s="110"/>
      <c r="E791" s="111"/>
      <c r="F791" s="112"/>
      <c r="I791" s="111"/>
      <c r="J791" s="112"/>
    </row>
    <row r="792" spans="1:10" s="113" customFormat="1">
      <c r="A792" s="95"/>
      <c r="B792" s="110"/>
      <c r="C792" s="110"/>
      <c r="D792" s="110"/>
      <c r="E792" s="111"/>
      <c r="F792" s="112"/>
      <c r="I792" s="111"/>
      <c r="J792" s="112"/>
    </row>
    <row r="793" spans="1:10" s="113" customFormat="1">
      <c r="A793" s="95"/>
      <c r="B793" s="110"/>
      <c r="C793" s="110"/>
      <c r="D793" s="110"/>
      <c r="E793" s="111"/>
      <c r="F793" s="112"/>
      <c r="I793" s="111"/>
      <c r="J793" s="112"/>
    </row>
    <row r="794" spans="1:10" s="113" customFormat="1">
      <c r="A794" s="95"/>
      <c r="B794" s="110"/>
      <c r="C794" s="110"/>
      <c r="D794" s="110"/>
      <c r="E794" s="111"/>
      <c r="F794" s="112"/>
      <c r="I794" s="111"/>
      <c r="J794" s="112"/>
    </row>
    <row r="795" spans="1:10" s="113" customFormat="1">
      <c r="A795" s="95"/>
      <c r="B795" s="110"/>
      <c r="C795" s="110"/>
      <c r="D795" s="110"/>
      <c r="E795" s="111"/>
      <c r="F795" s="112"/>
      <c r="I795" s="111"/>
      <c r="J795" s="112"/>
    </row>
    <row r="796" spans="1:10" s="113" customFormat="1">
      <c r="A796" s="95"/>
      <c r="B796" s="110"/>
      <c r="C796" s="110"/>
      <c r="D796" s="110"/>
      <c r="E796" s="111"/>
      <c r="F796" s="112"/>
      <c r="I796" s="111"/>
      <c r="J796" s="112"/>
    </row>
    <row r="797" spans="1:10" s="113" customFormat="1">
      <c r="A797" s="95"/>
      <c r="B797" s="110"/>
      <c r="C797" s="110"/>
      <c r="D797" s="110"/>
      <c r="E797" s="111"/>
      <c r="F797" s="112"/>
      <c r="I797" s="111"/>
      <c r="J797" s="112"/>
    </row>
    <row r="798" spans="1:10" s="113" customFormat="1">
      <c r="A798" s="95"/>
      <c r="B798" s="110"/>
      <c r="C798" s="110"/>
      <c r="D798" s="110"/>
      <c r="E798" s="111"/>
      <c r="F798" s="112"/>
      <c r="I798" s="111"/>
      <c r="J798" s="112"/>
    </row>
    <row r="799" spans="1:10" s="113" customFormat="1">
      <c r="A799" s="95"/>
      <c r="B799" s="110"/>
      <c r="C799" s="110"/>
      <c r="D799" s="110"/>
      <c r="E799" s="111"/>
      <c r="F799" s="112"/>
      <c r="I799" s="111"/>
      <c r="J799" s="112"/>
    </row>
    <row r="800" spans="1:10" s="113" customFormat="1">
      <c r="A800" s="95"/>
      <c r="B800" s="110"/>
      <c r="C800" s="110"/>
      <c r="D800" s="110"/>
      <c r="E800" s="111"/>
      <c r="F800" s="112"/>
      <c r="I800" s="111"/>
      <c r="J800" s="112"/>
    </row>
    <row r="801" spans="1:10" s="113" customFormat="1">
      <c r="A801" s="95"/>
      <c r="B801" s="110"/>
      <c r="C801" s="110"/>
      <c r="D801" s="110"/>
      <c r="E801" s="111"/>
      <c r="F801" s="112"/>
      <c r="I801" s="111"/>
      <c r="J801" s="112"/>
    </row>
    <row r="802" spans="1:10" s="113" customFormat="1">
      <c r="A802" s="95"/>
      <c r="B802" s="110"/>
      <c r="C802" s="110"/>
      <c r="D802" s="110"/>
      <c r="E802" s="111"/>
      <c r="F802" s="112"/>
      <c r="I802" s="111"/>
      <c r="J802" s="112"/>
    </row>
    <row r="803" spans="1:10" s="113" customFormat="1">
      <c r="A803" s="95"/>
      <c r="B803" s="110"/>
      <c r="C803" s="110"/>
      <c r="D803" s="110"/>
      <c r="E803" s="111"/>
      <c r="F803" s="112"/>
      <c r="I803" s="111"/>
      <c r="J803" s="112"/>
    </row>
    <row r="804" spans="1:10" s="113" customFormat="1">
      <c r="A804" s="95"/>
      <c r="B804" s="110"/>
      <c r="C804" s="110"/>
      <c r="D804" s="110"/>
      <c r="E804" s="111"/>
      <c r="F804" s="112"/>
      <c r="I804" s="111"/>
      <c r="J804" s="112"/>
    </row>
    <row r="805" spans="1:10" s="113" customFormat="1">
      <c r="A805" s="95"/>
      <c r="B805" s="110"/>
      <c r="C805" s="110"/>
      <c r="D805" s="110"/>
      <c r="E805" s="111"/>
      <c r="F805" s="112"/>
      <c r="I805" s="111"/>
      <c r="J805" s="112"/>
    </row>
    <row r="806" spans="1:10" s="113" customFormat="1">
      <c r="A806" s="95"/>
      <c r="B806" s="110"/>
      <c r="C806" s="110"/>
      <c r="D806" s="110"/>
      <c r="E806" s="111"/>
      <c r="F806" s="112"/>
      <c r="I806" s="111"/>
      <c r="J806" s="112"/>
    </row>
    <row r="807" spans="1:10" s="113" customFormat="1">
      <c r="A807" s="95"/>
      <c r="B807" s="110"/>
      <c r="C807" s="110"/>
      <c r="D807" s="110"/>
      <c r="E807" s="111"/>
      <c r="F807" s="112"/>
      <c r="I807" s="111"/>
      <c r="J807" s="112"/>
    </row>
    <row r="808" spans="1:10" s="113" customFormat="1">
      <c r="A808" s="95"/>
      <c r="B808" s="110"/>
      <c r="C808" s="110"/>
      <c r="D808" s="110"/>
      <c r="E808" s="111"/>
      <c r="F808" s="112"/>
      <c r="I808" s="111"/>
      <c r="J808" s="112"/>
    </row>
    <row r="809" spans="1:10" s="113" customFormat="1">
      <c r="A809" s="95"/>
      <c r="B809" s="110"/>
      <c r="C809" s="110"/>
      <c r="D809" s="110"/>
      <c r="E809" s="111"/>
      <c r="F809" s="112"/>
      <c r="I809" s="111"/>
      <c r="J809" s="112"/>
    </row>
    <row r="810" spans="1:10" s="113" customFormat="1">
      <c r="A810" s="95"/>
      <c r="B810" s="110"/>
      <c r="C810" s="110"/>
      <c r="D810" s="110"/>
      <c r="E810" s="111"/>
      <c r="F810" s="112"/>
      <c r="I810" s="111"/>
      <c r="J810" s="112"/>
    </row>
    <row r="811" spans="1:10" s="113" customFormat="1">
      <c r="A811" s="95"/>
      <c r="B811" s="110"/>
      <c r="C811" s="110"/>
      <c r="D811" s="110"/>
      <c r="E811" s="111"/>
      <c r="F811" s="112"/>
      <c r="I811" s="111"/>
      <c r="J811" s="112"/>
    </row>
    <row r="812" spans="1:10" s="113" customFormat="1">
      <c r="A812" s="95"/>
      <c r="B812" s="110"/>
      <c r="C812" s="110"/>
      <c r="D812" s="110"/>
      <c r="E812" s="111"/>
      <c r="F812" s="112"/>
      <c r="I812" s="111"/>
      <c r="J812" s="112"/>
    </row>
    <row r="813" spans="1:10" s="113" customFormat="1">
      <c r="A813" s="95"/>
      <c r="B813" s="110"/>
      <c r="C813" s="110"/>
      <c r="D813" s="110"/>
      <c r="E813" s="111"/>
      <c r="F813" s="112"/>
      <c r="I813" s="111"/>
      <c r="J813" s="112"/>
    </row>
    <row r="814" spans="1:10" s="113" customFormat="1">
      <c r="A814" s="95"/>
      <c r="B814" s="110"/>
      <c r="C814" s="110"/>
      <c r="D814" s="110"/>
      <c r="E814" s="111"/>
      <c r="F814" s="112"/>
      <c r="I814" s="111"/>
      <c r="J814" s="112"/>
    </row>
    <row r="815" spans="1:10" s="113" customFormat="1">
      <c r="A815" s="95"/>
      <c r="B815" s="110"/>
      <c r="C815" s="110"/>
      <c r="D815" s="110"/>
      <c r="E815" s="111"/>
      <c r="F815" s="112"/>
      <c r="I815" s="111"/>
      <c r="J815" s="112"/>
    </row>
    <row r="816" spans="1:10" s="113" customFormat="1">
      <c r="A816" s="95"/>
      <c r="B816" s="110"/>
      <c r="C816" s="110"/>
      <c r="D816" s="110"/>
      <c r="E816" s="111"/>
      <c r="F816" s="112"/>
      <c r="I816" s="111"/>
      <c r="J816" s="112"/>
    </row>
    <row r="817" spans="1:10" s="113" customFormat="1">
      <c r="A817" s="95"/>
      <c r="B817" s="110"/>
      <c r="C817" s="110"/>
      <c r="D817" s="110"/>
      <c r="E817" s="111"/>
      <c r="F817" s="112"/>
      <c r="I817" s="111"/>
      <c r="J817" s="112"/>
    </row>
    <row r="818" spans="1:10" s="113" customFormat="1">
      <c r="A818" s="95"/>
      <c r="B818" s="110"/>
      <c r="C818" s="110"/>
      <c r="D818" s="110"/>
      <c r="E818" s="111"/>
      <c r="F818" s="112"/>
      <c r="I818" s="111"/>
      <c r="J818" s="112"/>
    </row>
    <row r="819" spans="1:10" s="113" customFormat="1">
      <c r="A819" s="95"/>
      <c r="B819" s="110"/>
      <c r="C819" s="110"/>
      <c r="D819" s="110"/>
      <c r="E819" s="111"/>
      <c r="F819" s="112"/>
      <c r="I819" s="111"/>
      <c r="J819" s="112"/>
    </row>
    <row r="820" spans="1:10" s="113" customFormat="1">
      <c r="A820" s="95"/>
      <c r="B820" s="110"/>
      <c r="C820" s="110"/>
      <c r="D820" s="110"/>
      <c r="E820" s="111"/>
      <c r="F820" s="112"/>
      <c r="I820" s="111"/>
      <c r="J820" s="112"/>
    </row>
    <row r="821" spans="1:10" s="113" customFormat="1">
      <c r="A821" s="95"/>
      <c r="B821" s="110"/>
      <c r="C821" s="110"/>
      <c r="D821" s="110"/>
      <c r="E821" s="111"/>
      <c r="F821" s="112"/>
      <c r="I821" s="111"/>
      <c r="J821" s="112"/>
    </row>
    <row r="822" spans="1:10" s="113" customFormat="1">
      <c r="A822" s="95"/>
      <c r="B822" s="110"/>
      <c r="C822" s="110"/>
      <c r="D822" s="110"/>
      <c r="E822" s="111"/>
      <c r="F822" s="112"/>
      <c r="I822" s="111"/>
      <c r="J822" s="112"/>
    </row>
    <row r="823" spans="1:10" s="113" customFormat="1">
      <c r="A823" s="95"/>
      <c r="B823" s="110"/>
      <c r="C823" s="110"/>
      <c r="D823" s="110"/>
      <c r="E823" s="111"/>
      <c r="F823" s="112"/>
      <c r="I823" s="111"/>
      <c r="J823" s="112"/>
    </row>
    <row r="824" spans="1:10" s="113" customFormat="1">
      <c r="A824" s="95"/>
      <c r="B824" s="110"/>
      <c r="C824" s="110"/>
      <c r="D824" s="110"/>
      <c r="E824" s="111"/>
      <c r="F824" s="112"/>
      <c r="I824" s="111"/>
      <c r="J824" s="112"/>
    </row>
    <row r="825" spans="1:10" s="113" customFormat="1">
      <c r="A825" s="95"/>
      <c r="B825" s="110"/>
      <c r="C825" s="110"/>
      <c r="D825" s="110"/>
      <c r="E825" s="111"/>
      <c r="F825" s="112"/>
      <c r="I825" s="111"/>
      <c r="J825" s="112"/>
    </row>
    <row r="826" spans="1:10" s="113" customFormat="1">
      <c r="A826" s="95"/>
      <c r="B826" s="110"/>
      <c r="C826" s="110"/>
      <c r="D826" s="110"/>
      <c r="E826" s="111"/>
      <c r="F826" s="112"/>
      <c r="I826" s="111"/>
      <c r="J826" s="112"/>
    </row>
    <row r="827" spans="1:10" s="113" customFormat="1">
      <c r="A827" s="95"/>
      <c r="B827" s="110"/>
      <c r="C827" s="110"/>
      <c r="D827" s="110"/>
      <c r="E827" s="111"/>
      <c r="F827" s="112"/>
      <c r="I827" s="111"/>
      <c r="J827" s="112"/>
    </row>
    <row r="828" spans="1:10" s="113" customFormat="1">
      <c r="A828" s="95"/>
      <c r="B828" s="110"/>
      <c r="C828" s="110"/>
      <c r="D828" s="110"/>
      <c r="E828" s="111"/>
      <c r="F828" s="112"/>
      <c r="I828" s="111"/>
      <c r="J828" s="112"/>
    </row>
    <row r="829" spans="1:10" s="113" customFormat="1">
      <c r="A829" s="95"/>
      <c r="B829" s="110"/>
      <c r="C829" s="110"/>
      <c r="D829" s="110"/>
      <c r="E829" s="111"/>
      <c r="F829" s="112"/>
      <c r="I829" s="111"/>
      <c r="J829" s="112"/>
    </row>
    <row r="830" spans="1:10" s="113" customFormat="1">
      <c r="A830" s="95"/>
      <c r="B830" s="110"/>
      <c r="C830" s="110"/>
      <c r="D830" s="110"/>
      <c r="E830" s="111"/>
      <c r="F830" s="112"/>
      <c r="I830" s="111"/>
      <c r="J830" s="112"/>
    </row>
    <row r="831" spans="1:10" s="113" customFormat="1">
      <c r="A831" s="95"/>
      <c r="B831" s="110"/>
      <c r="C831" s="110"/>
      <c r="D831" s="110"/>
      <c r="E831" s="111"/>
      <c r="F831" s="112"/>
      <c r="I831" s="111"/>
      <c r="J831" s="112"/>
    </row>
    <row r="832" spans="1:10" s="113" customFormat="1">
      <c r="A832" s="95"/>
      <c r="B832" s="110"/>
      <c r="C832" s="110"/>
      <c r="D832" s="110"/>
      <c r="E832" s="111"/>
      <c r="F832" s="112"/>
      <c r="I832" s="111"/>
      <c r="J832" s="112"/>
    </row>
    <row r="833" spans="1:10" s="113" customFormat="1">
      <c r="A833" s="95"/>
      <c r="B833" s="110"/>
      <c r="C833" s="110"/>
      <c r="D833" s="110"/>
      <c r="E833" s="111"/>
      <c r="F833" s="112"/>
      <c r="I833" s="111"/>
      <c r="J833" s="112"/>
    </row>
    <row r="834" spans="1:10" s="113" customFormat="1">
      <c r="A834" s="95"/>
      <c r="B834" s="110"/>
      <c r="C834" s="110"/>
      <c r="D834" s="110"/>
      <c r="E834" s="111"/>
      <c r="F834" s="112"/>
      <c r="I834" s="111"/>
      <c r="J834" s="112"/>
    </row>
    <row r="835" spans="1:10" s="113" customFormat="1">
      <c r="A835" s="95"/>
      <c r="B835" s="110"/>
      <c r="C835" s="110"/>
      <c r="D835" s="110"/>
      <c r="E835" s="111"/>
      <c r="F835" s="112"/>
      <c r="I835" s="111"/>
      <c r="J835" s="112"/>
    </row>
    <row r="836" spans="1:10" s="113" customFormat="1">
      <c r="A836" s="95"/>
      <c r="B836" s="110"/>
      <c r="C836" s="110"/>
      <c r="D836" s="110"/>
      <c r="E836" s="111"/>
      <c r="F836" s="112"/>
      <c r="I836" s="111"/>
      <c r="J836" s="112"/>
    </row>
    <row r="837" spans="1:10" s="113" customFormat="1">
      <c r="A837" s="95"/>
      <c r="B837" s="110"/>
      <c r="C837" s="110"/>
      <c r="D837" s="110"/>
      <c r="E837" s="111"/>
      <c r="F837" s="112"/>
      <c r="I837" s="111"/>
      <c r="J837" s="112"/>
    </row>
    <row r="838" spans="1:10" s="113" customFormat="1">
      <c r="A838" s="95"/>
      <c r="B838" s="110"/>
      <c r="C838" s="110"/>
      <c r="D838" s="110"/>
      <c r="E838" s="111"/>
      <c r="F838" s="112"/>
      <c r="I838" s="111"/>
      <c r="J838" s="112"/>
    </row>
    <row r="839" spans="1:10" s="113" customFormat="1">
      <c r="A839" s="95"/>
      <c r="B839" s="110"/>
      <c r="C839" s="110"/>
      <c r="D839" s="110"/>
      <c r="E839" s="111"/>
      <c r="F839" s="112"/>
      <c r="I839" s="111"/>
      <c r="J839" s="112"/>
    </row>
    <row r="840" spans="1:10" s="113" customFormat="1">
      <c r="A840" s="95"/>
      <c r="B840" s="110"/>
      <c r="C840" s="110"/>
      <c r="D840" s="110"/>
      <c r="E840" s="111"/>
      <c r="F840" s="112"/>
      <c r="I840" s="111"/>
      <c r="J840" s="112"/>
    </row>
    <row r="841" spans="1:10" s="113" customFormat="1">
      <c r="A841" s="95"/>
      <c r="B841" s="110"/>
      <c r="C841" s="110"/>
      <c r="D841" s="110"/>
      <c r="E841" s="111"/>
      <c r="F841" s="112"/>
      <c r="I841" s="111"/>
      <c r="J841" s="112"/>
    </row>
    <row r="842" spans="1:10" s="113" customFormat="1">
      <c r="A842" s="95"/>
      <c r="B842" s="110"/>
      <c r="C842" s="110"/>
      <c r="D842" s="110"/>
      <c r="E842" s="111"/>
      <c r="F842" s="112"/>
      <c r="I842" s="111"/>
      <c r="J842" s="112"/>
    </row>
    <row r="843" spans="1:10" s="113" customFormat="1">
      <c r="A843" s="95"/>
      <c r="B843" s="110"/>
      <c r="C843" s="110"/>
      <c r="D843" s="110"/>
      <c r="E843" s="111"/>
      <c r="F843" s="112"/>
      <c r="I843" s="111"/>
      <c r="J843" s="112"/>
    </row>
    <row r="844" spans="1:10" s="113" customFormat="1">
      <c r="A844" s="95"/>
      <c r="B844" s="110"/>
      <c r="C844" s="110"/>
      <c r="D844" s="110"/>
      <c r="E844" s="111"/>
      <c r="F844" s="112"/>
      <c r="I844" s="111"/>
      <c r="J844" s="112"/>
    </row>
    <row r="845" spans="1:10" s="113" customFormat="1">
      <c r="A845" s="95"/>
      <c r="B845" s="110"/>
      <c r="C845" s="110"/>
      <c r="D845" s="110"/>
      <c r="E845" s="111"/>
      <c r="F845" s="112"/>
      <c r="I845" s="111"/>
      <c r="J845" s="112"/>
    </row>
    <row r="846" spans="1:10" s="113" customFormat="1">
      <c r="A846" s="95"/>
      <c r="B846" s="110"/>
      <c r="C846" s="110"/>
      <c r="D846" s="110"/>
      <c r="E846" s="111"/>
      <c r="F846" s="112"/>
      <c r="I846" s="111"/>
      <c r="J846" s="112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191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2"/>
  <dimension ref="A1:M820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218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51</v>
      </c>
      <c r="C3" s="24">
        <v>27</v>
      </c>
      <c r="D3" s="24">
        <v>24</v>
      </c>
      <c r="E3" s="25" t="s">
        <v>10</v>
      </c>
      <c r="F3" s="24">
        <v>134</v>
      </c>
      <c r="G3" s="24">
        <v>70</v>
      </c>
      <c r="H3" s="30">
        <v>64</v>
      </c>
      <c r="I3" s="23" t="s">
        <v>11</v>
      </c>
      <c r="J3" s="24">
        <v>95</v>
      </c>
      <c r="K3" s="24">
        <v>45</v>
      </c>
      <c r="L3" s="24">
        <v>50</v>
      </c>
    </row>
    <row r="4" spans="1:12" s="97" customFormat="1" ht="15.75" customHeight="1">
      <c r="A4" s="32">
        <v>0</v>
      </c>
      <c r="B4" s="118">
        <v>12</v>
      </c>
      <c r="C4" s="118">
        <v>5</v>
      </c>
      <c r="D4" s="118">
        <v>7</v>
      </c>
      <c r="E4" s="35">
        <v>35</v>
      </c>
      <c r="F4" s="33">
        <v>28</v>
      </c>
      <c r="G4" s="33">
        <v>19</v>
      </c>
      <c r="H4" s="37">
        <v>9</v>
      </c>
      <c r="I4" s="38">
        <v>70</v>
      </c>
      <c r="J4" s="33">
        <v>22</v>
      </c>
      <c r="K4" s="33">
        <v>10</v>
      </c>
      <c r="L4" s="33">
        <v>12</v>
      </c>
    </row>
    <row r="5" spans="1:12" s="97" customFormat="1" ht="15.75" customHeight="1">
      <c r="A5" s="32">
        <v>1</v>
      </c>
      <c r="B5" s="118">
        <v>10</v>
      </c>
      <c r="C5" s="118">
        <v>7</v>
      </c>
      <c r="D5" s="118">
        <v>3</v>
      </c>
      <c r="E5" s="35">
        <v>36</v>
      </c>
      <c r="F5" s="33">
        <v>24</v>
      </c>
      <c r="G5" s="33">
        <v>14</v>
      </c>
      <c r="H5" s="37">
        <v>10</v>
      </c>
      <c r="I5" s="38">
        <v>71</v>
      </c>
      <c r="J5" s="33">
        <v>13</v>
      </c>
      <c r="K5" s="33">
        <v>5</v>
      </c>
      <c r="L5" s="33">
        <v>8</v>
      </c>
    </row>
    <row r="6" spans="1:12" s="97" customFormat="1" ht="15.75" customHeight="1">
      <c r="A6" s="32">
        <v>2</v>
      </c>
      <c r="B6" s="118">
        <v>12</v>
      </c>
      <c r="C6" s="118">
        <v>6</v>
      </c>
      <c r="D6" s="118">
        <v>6</v>
      </c>
      <c r="E6" s="35">
        <v>37</v>
      </c>
      <c r="F6" s="33">
        <v>23</v>
      </c>
      <c r="G6" s="33">
        <v>13</v>
      </c>
      <c r="H6" s="37">
        <v>10</v>
      </c>
      <c r="I6" s="38">
        <v>72</v>
      </c>
      <c r="J6" s="33">
        <v>15</v>
      </c>
      <c r="K6" s="33">
        <v>6</v>
      </c>
      <c r="L6" s="33">
        <v>9</v>
      </c>
    </row>
    <row r="7" spans="1:12" s="97" customFormat="1" ht="15.75" customHeight="1">
      <c r="A7" s="32">
        <v>3</v>
      </c>
      <c r="B7" s="118">
        <v>7</v>
      </c>
      <c r="C7" s="118">
        <v>3</v>
      </c>
      <c r="D7" s="118">
        <v>4</v>
      </c>
      <c r="E7" s="35">
        <v>38</v>
      </c>
      <c r="F7" s="33">
        <v>38</v>
      </c>
      <c r="G7" s="33">
        <v>17</v>
      </c>
      <c r="H7" s="37">
        <v>21</v>
      </c>
      <c r="I7" s="38">
        <v>73</v>
      </c>
      <c r="J7" s="33">
        <v>26</v>
      </c>
      <c r="K7" s="33">
        <v>14</v>
      </c>
      <c r="L7" s="33">
        <v>12</v>
      </c>
    </row>
    <row r="8" spans="1:12" s="97" customFormat="1" ht="18" customHeight="1">
      <c r="A8" s="40">
        <v>4</v>
      </c>
      <c r="B8" s="44">
        <v>10</v>
      </c>
      <c r="C8" s="44">
        <v>6</v>
      </c>
      <c r="D8" s="47">
        <v>4</v>
      </c>
      <c r="E8" s="48">
        <v>39</v>
      </c>
      <c r="F8" s="44">
        <v>21</v>
      </c>
      <c r="G8" s="44">
        <v>7</v>
      </c>
      <c r="H8" s="47">
        <v>14</v>
      </c>
      <c r="I8" s="48">
        <v>74</v>
      </c>
      <c r="J8" s="44">
        <v>19</v>
      </c>
      <c r="K8" s="44">
        <v>10</v>
      </c>
      <c r="L8" s="44">
        <v>9</v>
      </c>
    </row>
    <row r="9" spans="1:12" s="31" customFormat="1" ht="25.5" customHeight="1">
      <c r="A9" s="23" t="s">
        <v>13</v>
      </c>
      <c r="B9" s="24">
        <v>65</v>
      </c>
      <c r="C9" s="24">
        <v>37</v>
      </c>
      <c r="D9" s="30">
        <v>28</v>
      </c>
      <c r="E9" s="23" t="s">
        <v>14</v>
      </c>
      <c r="F9" s="24">
        <v>121</v>
      </c>
      <c r="G9" s="24">
        <v>60</v>
      </c>
      <c r="H9" s="30">
        <v>61</v>
      </c>
      <c r="I9" s="23" t="s">
        <v>15</v>
      </c>
      <c r="J9" s="24">
        <v>90</v>
      </c>
      <c r="K9" s="24">
        <v>35</v>
      </c>
      <c r="L9" s="24">
        <v>55</v>
      </c>
    </row>
    <row r="10" spans="1:12" s="97" customFormat="1" ht="15.75" customHeight="1">
      <c r="A10" s="32">
        <v>5</v>
      </c>
      <c r="B10" s="33">
        <v>9</v>
      </c>
      <c r="C10" s="33">
        <v>6</v>
      </c>
      <c r="D10" s="37">
        <v>3</v>
      </c>
      <c r="E10" s="38">
        <v>40</v>
      </c>
      <c r="F10" s="33">
        <v>21</v>
      </c>
      <c r="G10" s="33">
        <v>10</v>
      </c>
      <c r="H10" s="37">
        <v>11</v>
      </c>
      <c r="I10" s="38">
        <v>75</v>
      </c>
      <c r="J10" s="33">
        <v>18</v>
      </c>
      <c r="K10" s="33">
        <v>6</v>
      </c>
      <c r="L10" s="33">
        <v>12</v>
      </c>
    </row>
    <row r="11" spans="1:12" s="97" customFormat="1" ht="15.75" customHeight="1">
      <c r="A11" s="32">
        <v>6</v>
      </c>
      <c r="B11" s="33">
        <v>17</v>
      </c>
      <c r="C11" s="33">
        <v>10</v>
      </c>
      <c r="D11" s="37">
        <v>7</v>
      </c>
      <c r="E11" s="38">
        <v>41</v>
      </c>
      <c r="F11" s="33">
        <v>25</v>
      </c>
      <c r="G11" s="33">
        <v>9</v>
      </c>
      <c r="H11" s="37">
        <v>16</v>
      </c>
      <c r="I11" s="38">
        <v>76</v>
      </c>
      <c r="J11" s="33">
        <v>16</v>
      </c>
      <c r="K11" s="33">
        <v>6</v>
      </c>
      <c r="L11" s="33">
        <v>10</v>
      </c>
    </row>
    <row r="12" spans="1:12" s="97" customFormat="1" ht="15.75" customHeight="1">
      <c r="A12" s="32">
        <v>7</v>
      </c>
      <c r="B12" s="33">
        <v>13</v>
      </c>
      <c r="C12" s="33">
        <v>7</v>
      </c>
      <c r="D12" s="37">
        <v>6</v>
      </c>
      <c r="E12" s="38">
        <v>42</v>
      </c>
      <c r="F12" s="33">
        <v>29</v>
      </c>
      <c r="G12" s="33">
        <v>15</v>
      </c>
      <c r="H12" s="37">
        <v>14</v>
      </c>
      <c r="I12" s="38">
        <v>77</v>
      </c>
      <c r="J12" s="33">
        <v>22</v>
      </c>
      <c r="K12" s="33">
        <v>10</v>
      </c>
      <c r="L12" s="33">
        <v>12</v>
      </c>
    </row>
    <row r="13" spans="1:12" s="97" customFormat="1" ht="15.75" customHeight="1">
      <c r="A13" s="32">
        <v>8</v>
      </c>
      <c r="B13" s="33">
        <v>15</v>
      </c>
      <c r="C13" s="33">
        <v>9</v>
      </c>
      <c r="D13" s="37">
        <v>6</v>
      </c>
      <c r="E13" s="38">
        <v>43</v>
      </c>
      <c r="F13" s="33">
        <v>22</v>
      </c>
      <c r="G13" s="33">
        <v>14</v>
      </c>
      <c r="H13" s="37">
        <v>8</v>
      </c>
      <c r="I13" s="38">
        <v>78</v>
      </c>
      <c r="J13" s="33">
        <v>17</v>
      </c>
      <c r="K13" s="33">
        <v>7</v>
      </c>
      <c r="L13" s="33">
        <v>10</v>
      </c>
    </row>
    <row r="14" spans="1:12" s="97" customFormat="1" ht="18" customHeight="1">
      <c r="A14" s="40">
        <v>9</v>
      </c>
      <c r="B14" s="44">
        <v>11</v>
      </c>
      <c r="C14" s="44">
        <v>5</v>
      </c>
      <c r="D14" s="47">
        <v>6</v>
      </c>
      <c r="E14" s="48">
        <v>44</v>
      </c>
      <c r="F14" s="44">
        <v>24</v>
      </c>
      <c r="G14" s="44">
        <v>12</v>
      </c>
      <c r="H14" s="47">
        <v>12</v>
      </c>
      <c r="I14" s="48">
        <v>79</v>
      </c>
      <c r="J14" s="44">
        <v>17</v>
      </c>
      <c r="K14" s="44">
        <v>6</v>
      </c>
      <c r="L14" s="44">
        <v>11</v>
      </c>
    </row>
    <row r="15" spans="1:12" s="31" customFormat="1" ht="25.5" customHeight="1">
      <c r="A15" s="23" t="s">
        <v>23</v>
      </c>
      <c r="B15" s="24">
        <v>69</v>
      </c>
      <c r="C15" s="24">
        <v>33</v>
      </c>
      <c r="D15" s="30">
        <v>36</v>
      </c>
      <c r="E15" s="23" t="s">
        <v>24</v>
      </c>
      <c r="F15" s="24">
        <v>136</v>
      </c>
      <c r="G15" s="24">
        <v>75</v>
      </c>
      <c r="H15" s="30">
        <v>61</v>
      </c>
      <c r="I15" s="23" t="s">
        <v>25</v>
      </c>
      <c r="J15" s="24">
        <v>58</v>
      </c>
      <c r="K15" s="24">
        <v>29</v>
      </c>
      <c r="L15" s="24">
        <v>29</v>
      </c>
    </row>
    <row r="16" spans="1:12" s="97" customFormat="1" ht="15.75" customHeight="1">
      <c r="A16" s="32">
        <v>10</v>
      </c>
      <c r="B16" s="33">
        <v>9</v>
      </c>
      <c r="C16" s="33">
        <v>3</v>
      </c>
      <c r="D16" s="37">
        <v>6</v>
      </c>
      <c r="E16" s="38">
        <v>45</v>
      </c>
      <c r="F16" s="33">
        <v>25</v>
      </c>
      <c r="G16" s="33">
        <v>12</v>
      </c>
      <c r="H16" s="37">
        <v>13</v>
      </c>
      <c r="I16" s="38">
        <v>80</v>
      </c>
      <c r="J16" s="33">
        <v>12</v>
      </c>
      <c r="K16" s="33">
        <v>9</v>
      </c>
      <c r="L16" s="33">
        <v>3</v>
      </c>
    </row>
    <row r="17" spans="1:12" s="97" customFormat="1" ht="15.75" customHeight="1">
      <c r="A17" s="32">
        <v>11</v>
      </c>
      <c r="B17" s="33">
        <v>15</v>
      </c>
      <c r="C17" s="33">
        <v>6</v>
      </c>
      <c r="D17" s="37">
        <v>9</v>
      </c>
      <c r="E17" s="38">
        <v>46</v>
      </c>
      <c r="F17" s="33">
        <v>31</v>
      </c>
      <c r="G17" s="33">
        <v>16</v>
      </c>
      <c r="H17" s="37">
        <v>15</v>
      </c>
      <c r="I17" s="38">
        <v>81</v>
      </c>
      <c r="J17" s="33">
        <v>15</v>
      </c>
      <c r="K17" s="33">
        <v>6</v>
      </c>
      <c r="L17" s="33">
        <v>9</v>
      </c>
    </row>
    <row r="18" spans="1:12" s="97" customFormat="1" ht="15.75" customHeight="1">
      <c r="A18" s="32">
        <v>12</v>
      </c>
      <c r="B18" s="33">
        <v>19</v>
      </c>
      <c r="C18" s="33">
        <v>12</v>
      </c>
      <c r="D18" s="37">
        <v>7</v>
      </c>
      <c r="E18" s="38">
        <v>47</v>
      </c>
      <c r="F18" s="33">
        <v>28</v>
      </c>
      <c r="G18" s="33">
        <v>20</v>
      </c>
      <c r="H18" s="37">
        <v>8</v>
      </c>
      <c r="I18" s="38">
        <v>82</v>
      </c>
      <c r="J18" s="33">
        <v>10</v>
      </c>
      <c r="K18" s="33">
        <v>5</v>
      </c>
      <c r="L18" s="33">
        <v>5</v>
      </c>
    </row>
    <row r="19" spans="1:12" s="97" customFormat="1" ht="15.75" customHeight="1">
      <c r="A19" s="32">
        <v>13</v>
      </c>
      <c r="B19" s="33">
        <v>12</v>
      </c>
      <c r="C19" s="33">
        <v>5</v>
      </c>
      <c r="D19" s="37">
        <v>7</v>
      </c>
      <c r="E19" s="38">
        <v>48</v>
      </c>
      <c r="F19" s="33">
        <v>20</v>
      </c>
      <c r="G19" s="33">
        <v>10</v>
      </c>
      <c r="H19" s="37">
        <v>10</v>
      </c>
      <c r="I19" s="38">
        <v>83</v>
      </c>
      <c r="J19" s="33">
        <v>11</v>
      </c>
      <c r="K19" s="33">
        <v>5</v>
      </c>
      <c r="L19" s="33">
        <v>6</v>
      </c>
    </row>
    <row r="20" spans="1:12" s="97" customFormat="1" ht="18" customHeight="1">
      <c r="A20" s="40">
        <v>14</v>
      </c>
      <c r="B20" s="44">
        <v>14</v>
      </c>
      <c r="C20" s="44">
        <v>7</v>
      </c>
      <c r="D20" s="47">
        <v>7</v>
      </c>
      <c r="E20" s="48">
        <v>49</v>
      </c>
      <c r="F20" s="44">
        <v>32</v>
      </c>
      <c r="G20" s="44">
        <v>17</v>
      </c>
      <c r="H20" s="47">
        <v>15</v>
      </c>
      <c r="I20" s="48">
        <v>84</v>
      </c>
      <c r="J20" s="44">
        <v>10</v>
      </c>
      <c r="K20" s="44">
        <v>4</v>
      </c>
      <c r="L20" s="44">
        <v>6</v>
      </c>
    </row>
    <row r="21" spans="1:12" s="31" customFormat="1" ht="25.5" customHeight="1">
      <c r="A21" s="23" t="s">
        <v>26</v>
      </c>
      <c r="B21" s="24">
        <v>80</v>
      </c>
      <c r="C21" s="24">
        <v>47</v>
      </c>
      <c r="D21" s="30">
        <v>33</v>
      </c>
      <c r="E21" s="23" t="s">
        <v>27</v>
      </c>
      <c r="F21" s="24">
        <v>119</v>
      </c>
      <c r="G21" s="24">
        <v>73</v>
      </c>
      <c r="H21" s="30">
        <v>46</v>
      </c>
      <c r="I21" s="23" t="s">
        <v>28</v>
      </c>
      <c r="J21" s="24">
        <v>40</v>
      </c>
      <c r="K21" s="24">
        <v>12</v>
      </c>
      <c r="L21" s="24">
        <v>28</v>
      </c>
    </row>
    <row r="22" spans="1:12" s="97" customFormat="1" ht="15.75" customHeight="1">
      <c r="A22" s="32">
        <v>15</v>
      </c>
      <c r="B22" s="33">
        <v>13</v>
      </c>
      <c r="C22" s="33">
        <v>7</v>
      </c>
      <c r="D22" s="37">
        <v>6</v>
      </c>
      <c r="E22" s="38">
        <v>50</v>
      </c>
      <c r="F22" s="33">
        <v>26</v>
      </c>
      <c r="G22" s="33">
        <v>16</v>
      </c>
      <c r="H22" s="37">
        <v>10</v>
      </c>
      <c r="I22" s="38">
        <v>85</v>
      </c>
      <c r="J22" s="33">
        <v>11</v>
      </c>
      <c r="K22" s="33">
        <v>6</v>
      </c>
      <c r="L22" s="33">
        <v>5</v>
      </c>
    </row>
    <row r="23" spans="1:12" s="97" customFormat="1" ht="15.75" customHeight="1">
      <c r="A23" s="32">
        <v>16</v>
      </c>
      <c r="B23" s="33">
        <v>19</v>
      </c>
      <c r="C23" s="33">
        <v>12</v>
      </c>
      <c r="D23" s="37">
        <v>7</v>
      </c>
      <c r="E23" s="38">
        <v>51</v>
      </c>
      <c r="F23" s="33">
        <v>21</v>
      </c>
      <c r="G23" s="33">
        <v>15</v>
      </c>
      <c r="H23" s="37">
        <v>6</v>
      </c>
      <c r="I23" s="38">
        <v>86</v>
      </c>
      <c r="J23" s="33">
        <v>7</v>
      </c>
      <c r="K23" s="33">
        <v>2</v>
      </c>
      <c r="L23" s="33">
        <v>5</v>
      </c>
    </row>
    <row r="24" spans="1:12" s="97" customFormat="1" ht="15.75" customHeight="1">
      <c r="A24" s="32">
        <v>17</v>
      </c>
      <c r="B24" s="33">
        <v>13</v>
      </c>
      <c r="C24" s="33">
        <v>7</v>
      </c>
      <c r="D24" s="37">
        <v>6</v>
      </c>
      <c r="E24" s="38">
        <v>52</v>
      </c>
      <c r="F24" s="33">
        <v>24</v>
      </c>
      <c r="G24" s="33">
        <v>13</v>
      </c>
      <c r="H24" s="37">
        <v>11</v>
      </c>
      <c r="I24" s="38">
        <v>87</v>
      </c>
      <c r="J24" s="33">
        <v>8</v>
      </c>
      <c r="K24" s="33">
        <v>2</v>
      </c>
      <c r="L24" s="33">
        <v>6</v>
      </c>
    </row>
    <row r="25" spans="1:12" s="97" customFormat="1" ht="15.75" customHeight="1">
      <c r="A25" s="32">
        <v>18</v>
      </c>
      <c r="B25" s="33">
        <v>20</v>
      </c>
      <c r="C25" s="33">
        <v>11</v>
      </c>
      <c r="D25" s="37">
        <v>9</v>
      </c>
      <c r="E25" s="38">
        <v>53</v>
      </c>
      <c r="F25" s="33">
        <v>27</v>
      </c>
      <c r="G25" s="33">
        <v>17</v>
      </c>
      <c r="H25" s="37">
        <v>10</v>
      </c>
      <c r="I25" s="38">
        <v>88</v>
      </c>
      <c r="J25" s="33">
        <v>11</v>
      </c>
      <c r="K25" s="33">
        <v>1</v>
      </c>
      <c r="L25" s="33">
        <v>10</v>
      </c>
    </row>
    <row r="26" spans="1:12" s="97" customFormat="1" ht="18" customHeight="1">
      <c r="A26" s="40">
        <v>19</v>
      </c>
      <c r="B26" s="44">
        <v>15</v>
      </c>
      <c r="C26" s="44">
        <v>10</v>
      </c>
      <c r="D26" s="47">
        <v>5</v>
      </c>
      <c r="E26" s="48">
        <v>54</v>
      </c>
      <c r="F26" s="44">
        <v>21</v>
      </c>
      <c r="G26" s="44">
        <v>12</v>
      </c>
      <c r="H26" s="47">
        <v>9</v>
      </c>
      <c r="I26" s="48">
        <v>89</v>
      </c>
      <c r="J26" s="44">
        <v>3</v>
      </c>
      <c r="K26" s="44">
        <v>1</v>
      </c>
      <c r="L26" s="44">
        <v>2</v>
      </c>
    </row>
    <row r="27" spans="1:12" s="31" customFormat="1" ht="25.5" customHeight="1">
      <c r="A27" s="23" t="s">
        <v>29</v>
      </c>
      <c r="B27" s="24">
        <v>91</v>
      </c>
      <c r="C27" s="24">
        <v>53</v>
      </c>
      <c r="D27" s="30">
        <v>38</v>
      </c>
      <c r="E27" s="23" t="s">
        <v>30</v>
      </c>
      <c r="F27" s="24">
        <v>122</v>
      </c>
      <c r="G27" s="24">
        <v>56</v>
      </c>
      <c r="H27" s="30">
        <v>66</v>
      </c>
      <c r="I27" s="23" t="s">
        <v>31</v>
      </c>
      <c r="J27" s="24">
        <v>20</v>
      </c>
      <c r="K27" s="24">
        <v>3</v>
      </c>
      <c r="L27" s="24">
        <v>17</v>
      </c>
    </row>
    <row r="28" spans="1:12" s="97" customFormat="1" ht="15.75" customHeight="1">
      <c r="A28" s="32">
        <v>20</v>
      </c>
      <c r="B28" s="33">
        <v>14</v>
      </c>
      <c r="C28" s="33">
        <v>7</v>
      </c>
      <c r="D28" s="37">
        <v>7</v>
      </c>
      <c r="E28" s="38">
        <v>55</v>
      </c>
      <c r="F28" s="33">
        <v>25</v>
      </c>
      <c r="G28" s="33">
        <v>15</v>
      </c>
      <c r="H28" s="37">
        <v>10</v>
      </c>
      <c r="I28" s="38">
        <v>90</v>
      </c>
      <c r="J28" s="33">
        <v>4</v>
      </c>
      <c r="K28" s="33">
        <v>0</v>
      </c>
      <c r="L28" s="33">
        <v>4</v>
      </c>
    </row>
    <row r="29" spans="1:12" s="97" customFormat="1" ht="15.75" customHeight="1">
      <c r="A29" s="32">
        <v>21</v>
      </c>
      <c r="B29" s="33">
        <v>16</v>
      </c>
      <c r="C29" s="33">
        <v>8</v>
      </c>
      <c r="D29" s="37">
        <v>8</v>
      </c>
      <c r="E29" s="38">
        <v>56</v>
      </c>
      <c r="F29" s="33">
        <v>21</v>
      </c>
      <c r="G29" s="33">
        <v>7</v>
      </c>
      <c r="H29" s="37">
        <v>14</v>
      </c>
      <c r="I29" s="38">
        <v>91</v>
      </c>
      <c r="J29" s="33">
        <v>6</v>
      </c>
      <c r="K29" s="33">
        <v>1</v>
      </c>
      <c r="L29" s="33">
        <v>5</v>
      </c>
    </row>
    <row r="30" spans="1:12" s="97" customFormat="1" ht="15.75" customHeight="1">
      <c r="A30" s="32">
        <v>22</v>
      </c>
      <c r="B30" s="33">
        <v>19</v>
      </c>
      <c r="C30" s="33">
        <v>12</v>
      </c>
      <c r="D30" s="37">
        <v>7</v>
      </c>
      <c r="E30" s="38">
        <v>57</v>
      </c>
      <c r="F30" s="33">
        <v>28</v>
      </c>
      <c r="G30" s="33">
        <v>12</v>
      </c>
      <c r="H30" s="37">
        <v>16</v>
      </c>
      <c r="I30" s="38">
        <v>92</v>
      </c>
      <c r="J30" s="33">
        <v>8</v>
      </c>
      <c r="K30" s="33">
        <v>2</v>
      </c>
      <c r="L30" s="33">
        <v>6</v>
      </c>
    </row>
    <row r="31" spans="1:12" s="97" customFormat="1" ht="15.75" customHeight="1">
      <c r="A31" s="32">
        <v>23</v>
      </c>
      <c r="B31" s="33">
        <v>21</v>
      </c>
      <c r="C31" s="33">
        <v>13</v>
      </c>
      <c r="D31" s="37">
        <v>8</v>
      </c>
      <c r="E31" s="38">
        <v>58</v>
      </c>
      <c r="F31" s="33">
        <v>22</v>
      </c>
      <c r="G31" s="33">
        <v>5</v>
      </c>
      <c r="H31" s="37">
        <v>17</v>
      </c>
      <c r="I31" s="38">
        <v>93</v>
      </c>
      <c r="J31" s="33">
        <v>2</v>
      </c>
      <c r="K31" s="33">
        <v>0</v>
      </c>
      <c r="L31" s="33">
        <v>2</v>
      </c>
    </row>
    <row r="32" spans="1:12" s="97" customFormat="1" ht="18" customHeight="1">
      <c r="A32" s="40">
        <v>24</v>
      </c>
      <c r="B32" s="44">
        <v>21</v>
      </c>
      <c r="C32" s="44">
        <v>13</v>
      </c>
      <c r="D32" s="47">
        <v>8</v>
      </c>
      <c r="E32" s="48">
        <v>59</v>
      </c>
      <c r="F32" s="44">
        <v>26</v>
      </c>
      <c r="G32" s="44">
        <v>17</v>
      </c>
      <c r="H32" s="47">
        <v>9</v>
      </c>
      <c r="I32" s="48">
        <v>94</v>
      </c>
      <c r="J32" s="44">
        <v>0</v>
      </c>
      <c r="K32" s="44">
        <v>0</v>
      </c>
      <c r="L32" s="44">
        <v>0</v>
      </c>
    </row>
    <row r="33" spans="1:13" s="31" customFormat="1" ht="25.5" customHeight="1">
      <c r="A33" s="23" t="s">
        <v>32</v>
      </c>
      <c r="B33" s="24">
        <v>81</v>
      </c>
      <c r="C33" s="24">
        <v>49</v>
      </c>
      <c r="D33" s="30">
        <v>32</v>
      </c>
      <c r="E33" s="23" t="s">
        <v>33</v>
      </c>
      <c r="F33" s="24">
        <v>134</v>
      </c>
      <c r="G33" s="24">
        <v>77</v>
      </c>
      <c r="H33" s="30">
        <v>57</v>
      </c>
      <c r="I33" s="65" t="s">
        <v>34</v>
      </c>
      <c r="J33" s="24">
        <v>6</v>
      </c>
      <c r="K33" s="24">
        <v>3</v>
      </c>
      <c r="L33" s="24">
        <v>3</v>
      </c>
    </row>
    <row r="34" spans="1:13" s="97" customFormat="1" ht="15.75" customHeight="1">
      <c r="A34" s="32">
        <v>25</v>
      </c>
      <c r="B34" s="33">
        <v>14</v>
      </c>
      <c r="C34" s="33">
        <v>8</v>
      </c>
      <c r="D34" s="37">
        <v>6</v>
      </c>
      <c r="E34" s="38">
        <v>60</v>
      </c>
      <c r="F34" s="33">
        <v>18</v>
      </c>
      <c r="G34" s="33">
        <v>7</v>
      </c>
      <c r="H34" s="37">
        <v>11</v>
      </c>
      <c r="I34" s="66">
        <v>95</v>
      </c>
      <c r="J34" s="67">
        <v>3</v>
      </c>
      <c r="K34" s="67">
        <v>2</v>
      </c>
      <c r="L34" s="67">
        <v>1</v>
      </c>
    </row>
    <row r="35" spans="1:13" s="97" customFormat="1" ht="15.75" customHeight="1">
      <c r="A35" s="32">
        <v>26</v>
      </c>
      <c r="B35" s="33">
        <v>15</v>
      </c>
      <c r="C35" s="33">
        <v>8</v>
      </c>
      <c r="D35" s="37">
        <v>7</v>
      </c>
      <c r="E35" s="38">
        <v>61</v>
      </c>
      <c r="F35" s="33">
        <v>28</v>
      </c>
      <c r="G35" s="33">
        <v>14</v>
      </c>
      <c r="H35" s="37">
        <v>14</v>
      </c>
      <c r="I35" s="66">
        <v>96</v>
      </c>
      <c r="J35" s="67">
        <v>0</v>
      </c>
      <c r="K35" s="67">
        <v>0</v>
      </c>
      <c r="L35" s="67">
        <v>0</v>
      </c>
    </row>
    <row r="36" spans="1:13" s="97" customFormat="1" ht="15.75" customHeight="1">
      <c r="A36" s="32">
        <v>27</v>
      </c>
      <c r="B36" s="33">
        <v>16</v>
      </c>
      <c r="C36" s="33">
        <v>9</v>
      </c>
      <c r="D36" s="37">
        <v>7</v>
      </c>
      <c r="E36" s="38">
        <v>62</v>
      </c>
      <c r="F36" s="33">
        <v>27</v>
      </c>
      <c r="G36" s="33">
        <v>16</v>
      </c>
      <c r="H36" s="37">
        <v>11</v>
      </c>
      <c r="I36" s="66">
        <v>97</v>
      </c>
      <c r="J36" s="67">
        <v>0</v>
      </c>
      <c r="K36" s="67">
        <v>0</v>
      </c>
      <c r="L36" s="67">
        <v>0</v>
      </c>
    </row>
    <row r="37" spans="1:13" s="97" customFormat="1" ht="15.75" customHeight="1">
      <c r="A37" s="32">
        <v>28</v>
      </c>
      <c r="B37" s="33">
        <v>15</v>
      </c>
      <c r="C37" s="33">
        <v>11</v>
      </c>
      <c r="D37" s="37">
        <v>4</v>
      </c>
      <c r="E37" s="38">
        <v>63</v>
      </c>
      <c r="F37" s="33">
        <v>31</v>
      </c>
      <c r="G37" s="33">
        <v>21</v>
      </c>
      <c r="H37" s="37">
        <v>10</v>
      </c>
      <c r="I37" s="66">
        <v>98</v>
      </c>
      <c r="J37" s="67">
        <v>0</v>
      </c>
      <c r="K37" s="67">
        <v>0</v>
      </c>
      <c r="L37" s="67">
        <v>0</v>
      </c>
    </row>
    <row r="38" spans="1:13" s="97" customFormat="1" ht="18" customHeight="1">
      <c r="A38" s="40">
        <v>29</v>
      </c>
      <c r="B38" s="44">
        <v>21</v>
      </c>
      <c r="C38" s="44">
        <v>13</v>
      </c>
      <c r="D38" s="47">
        <v>8</v>
      </c>
      <c r="E38" s="48">
        <v>64</v>
      </c>
      <c r="F38" s="44">
        <v>30</v>
      </c>
      <c r="G38" s="44">
        <v>19</v>
      </c>
      <c r="H38" s="47">
        <v>11</v>
      </c>
      <c r="I38" s="66">
        <v>99</v>
      </c>
      <c r="J38" s="67">
        <v>2</v>
      </c>
      <c r="K38" s="67">
        <v>1</v>
      </c>
      <c r="L38" s="67">
        <v>1</v>
      </c>
    </row>
    <row r="39" spans="1:13" s="31" customFormat="1" ht="25.5" customHeight="1">
      <c r="A39" s="23" t="s">
        <v>35</v>
      </c>
      <c r="B39" s="24">
        <v>88</v>
      </c>
      <c r="C39" s="24">
        <v>54</v>
      </c>
      <c r="D39" s="30">
        <v>34</v>
      </c>
      <c r="E39" s="23" t="s">
        <v>36</v>
      </c>
      <c r="F39" s="24">
        <v>147</v>
      </c>
      <c r="G39" s="24">
        <v>80</v>
      </c>
      <c r="H39" s="30">
        <v>67</v>
      </c>
      <c r="I39" s="71">
        <v>100</v>
      </c>
      <c r="J39" s="69">
        <v>0</v>
      </c>
      <c r="K39" s="69">
        <v>0</v>
      </c>
      <c r="L39" s="69">
        <v>0</v>
      </c>
    </row>
    <row r="40" spans="1:13" s="97" customFormat="1" ht="15.75" customHeight="1">
      <c r="A40" s="32">
        <v>30</v>
      </c>
      <c r="B40" s="33">
        <v>14</v>
      </c>
      <c r="C40" s="33">
        <v>8</v>
      </c>
      <c r="D40" s="37">
        <v>6</v>
      </c>
      <c r="E40" s="38">
        <v>65</v>
      </c>
      <c r="F40" s="33">
        <v>30</v>
      </c>
      <c r="G40" s="33">
        <v>15</v>
      </c>
      <c r="H40" s="37">
        <v>15</v>
      </c>
      <c r="I40" s="38">
        <v>101</v>
      </c>
      <c r="J40" s="33">
        <v>1</v>
      </c>
      <c r="K40" s="33">
        <v>0</v>
      </c>
      <c r="L40" s="33">
        <v>1</v>
      </c>
    </row>
    <row r="41" spans="1:13" s="97" customFormat="1" ht="15.75" customHeight="1">
      <c r="A41" s="32">
        <v>31</v>
      </c>
      <c r="B41" s="33">
        <v>12</v>
      </c>
      <c r="C41" s="33">
        <v>7</v>
      </c>
      <c r="D41" s="37">
        <v>5</v>
      </c>
      <c r="E41" s="38">
        <v>66</v>
      </c>
      <c r="F41" s="33">
        <v>24</v>
      </c>
      <c r="G41" s="33">
        <v>17</v>
      </c>
      <c r="H41" s="37">
        <v>7</v>
      </c>
      <c r="I41" s="38">
        <v>102</v>
      </c>
      <c r="J41" s="33">
        <v>0</v>
      </c>
      <c r="K41" s="33">
        <v>0</v>
      </c>
      <c r="L41" s="33">
        <v>0</v>
      </c>
    </row>
    <row r="42" spans="1:13" s="97" customFormat="1" ht="15.75" customHeight="1">
      <c r="A42" s="32">
        <v>32</v>
      </c>
      <c r="B42" s="33">
        <v>23</v>
      </c>
      <c r="C42" s="33">
        <v>16</v>
      </c>
      <c r="D42" s="37">
        <v>7</v>
      </c>
      <c r="E42" s="38">
        <v>67</v>
      </c>
      <c r="F42" s="33">
        <v>32</v>
      </c>
      <c r="G42" s="33">
        <v>22</v>
      </c>
      <c r="H42" s="37">
        <v>10</v>
      </c>
      <c r="I42" s="38">
        <v>103</v>
      </c>
      <c r="J42" s="33">
        <v>0</v>
      </c>
      <c r="K42" s="33">
        <v>0</v>
      </c>
      <c r="L42" s="33">
        <v>0</v>
      </c>
    </row>
    <row r="43" spans="1:13" s="97" customFormat="1" ht="15.75" customHeight="1">
      <c r="A43" s="32">
        <v>33</v>
      </c>
      <c r="B43" s="33">
        <v>17</v>
      </c>
      <c r="C43" s="33">
        <v>11</v>
      </c>
      <c r="D43" s="37">
        <v>6</v>
      </c>
      <c r="E43" s="38">
        <v>68</v>
      </c>
      <c r="F43" s="33">
        <v>32</v>
      </c>
      <c r="G43" s="33">
        <v>13</v>
      </c>
      <c r="H43" s="37">
        <v>19</v>
      </c>
      <c r="I43" s="73" t="s">
        <v>37</v>
      </c>
      <c r="J43" s="44">
        <v>0</v>
      </c>
      <c r="K43" s="44">
        <v>0</v>
      </c>
      <c r="L43" s="44">
        <v>0</v>
      </c>
    </row>
    <row r="44" spans="1:13" s="97" customFormat="1" ht="21" customHeight="1" thickBot="1">
      <c r="A44" s="74">
        <v>34</v>
      </c>
      <c r="B44" s="76">
        <v>22</v>
      </c>
      <c r="C44" s="76">
        <v>12</v>
      </c>
      <c r="D44" s="77">
        <v>10</v>
      </c>
      <c r="E44" s="78">
        <v>69</v>
      </c>
      <c r="F44" s="76">
        <v>29</v>
      </c>
      <c r="G44" s="76">
        <v>13</v>
      </c>
      <c r="H44" s="77">
        <v>16</v>
      </c>
      <c r="I44" s="79" t="s">
        <v>8</v>
      </c>
      <c r="J44" s="80">
        <v>1747</v>
      </c>
      <c r="K44" s="80">
        <v>918</v>
      </c>
      <c r="L44" s="80">
        <v>829</v>
      </c>
    </row>
    <row r="45" spans="1:13" s="100" customFormat="1" ht="24" customHeight="1" thickTop="1" thickBot="1">
      <c r="A45" s="81" t="s">
        <v>38</v>
      </c>
      <c r="B45" s="87">
        <v>185</v>
      </c>
      <c r="C45" s="87">
        <v>97</v>
      </c>
      <c r="D45" s="87">
        <v>88</v>
      </c>
      <c r="E45" s="119" t="s">
        <v>39</v>
      </c>
      <c r="F45" s="87">
        <v>1106</v>
      </c>
      <c r="G45" s="87">
        <v>614</v>
      </c>
      <c r="H45" s="88">
        <v>492</v>
      </c>
      <c r="I45" s="89" t="s">
        <v>40</v>
      </c>
      <c r="J45" s="87">
        <v>456</v>
      </c>
      <c r="K45" s="87">
        <v>207</v>
      </c>
      <c r="L45" s="87">
        <v>249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107" t="s">
        <v>219</v>
      </c>
      <c r="L46" s="9"/>
      <c r="M46" s="97" t="s">
        <v>373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29</v>
      </c>
      <c r="C48" s="24">
        <v>17</v>
      </c>
      <c r="D48" s="24">
        <v>12</v>
      </c>
      <c r="E48" s="25" t="s">
        <v>10</v>
      </c>
      <c r="F48" s="24">
        <v>66</v>
      </c>
      <c r="G48" s="24">
        <v>37</v>
      </c>
      <c r="H48" s="24">
        <v>29</v>
      </c>
      <c r="I48" s="25" t="s">
        <v>11</v>
      </c>
      <c r="J48" s="24">
        <v>60</v>
      </c>
      <c r="K48" s="24">
        <v>29</v>
      </c>
      <c r="L48" s="24">
        <v>31</v>
      </c>
    </row>
    <row r="49" spans="1:12" s="97" customFormat="1" ht="15.75" customHeight="1">
      <c r="A49" s="32">
        <v>0</v>
      </c>
      <c r="B49" s="33">
        <v>8</v>
      </c>
      <c r="C49" s="34">
        <v>3</v>
      </c>
      <c r="D49" s="34">
        <v>5</v>
      </c>
      <c r="E49" s="35">
        <v>35</v>
      </c>
      <c r="F49" s="33">
        <v>15</v>
      </c>
      <c r="G49" s="34">
        <v>10</v>
      </c>
      <c r="H49" s="34">
        <v>5</v>
      </c>
      <c r="I49" s="35">
        <v>70</v>
      </c>
      <c r="J49" s="33">
        <v>11</v>
      </c>
      <c r="K49" s="34">
        <v>5</v>
      </c>
      <c r="L49" s="34">
        <v>6</v>
      </c>
    </row>
    <row r="50" spans="1:12" s="97" customFormat="1" ht="15.75" customHeight="1">
      <c r="A50" s="32">
        <v>1</v>
      </c>
      <c r="B50" s="33">
        <v>7</v>
      </c>
      <c r="C50" s="34">
        <v>5</v>
      </c>
      <c r="D50" s="34">
        <v>2</v>
      </c>
      <c r="E50" s="35">
        <v>36</v>
      </c>
      <c r="F50" s="33">
        <v>11</v>
      </c>
      <c r="G50" s="34">
        <v>6</v>
      </c>
      <c r="H50" s="34">
        <v>5</v>
      </c>
      <c r="I50" s="35">
        <v>71</v>
      </c>
      <c r="J50" s="33">
        <v>5</v>
      </c>
      <c r="K50" s="34">
        <v>3</v>
      </c>
      <c r="L50" s="34">
        <v>2</v>
      </c>
    </row>
    <row r="51" spans="1:12" s="97" customFormat="1" ht="15.75" customHeight="1">
      <c r="A51" s="32">
        <v>2</v>
      </c>
      <c r="B51" s="33">
        <v>9</v>
      </c>
      <c r="C51" s="34">
        <v>5</v>
      </c>
      <c r="D51" s="34">
        <v>4</v>
      </c>
      <c r="E51" s="35">
        <v>37</v>
      </c>
      <c r="F51" s="33">
        <v>10</v>
      </c>
      <c r="G51" s="34">
        <v>6</v>
      </c>
      <c r="H51" s="34">
        <v>4</v>
      </c>
      <c r="I51" s="35">
        <v>72</v>
      </c>
      <c r="J51" s="33">
        <v>12</v>
      </c>
      <c r="K51" s="34">
        <v>4</v>
      </c>
      <c r="L51" s="34">
        <v>8</v>
      </c>
    </row>
    <row r="52" spans="1:12" s="97" customFormat="1" ht="15.75" customHeight="1">
      <c r="A52" s="32">
        <v>3</v>
      </c>
      <c r="B52" s="33">
        <v>2</v>
      </c>
      <c r="C52" s="34">
        <v>1</v>
      </c>
      <c r="D52" s="34">
        <v>1</v>
      </c>
      <c r="E52" s="35">
        <v>38</v>
      </c>
      <c r="F52" s="33">
        <v>24</v>
      </c>
      <c r="G52" s="34">
        <v>13</v>
      </c>
      <c r="H52" s="34">
        <v>11</v>
      </c>
      <c r="I52" s="35">
        <v>73</v>
      </c>
      <c r="J52" s="33">
        <v>18</v>
      </c>
      <c r="K52" s="34">
        <v>8</v>
      </c>
      <c r="L52" s="34">
        <v>10</v>
      </c>
    </row>
    <row r="53" spans="1:12" s="97" customFormat="1" ht="18" customHeight="1">
      <c r="A53" s="40">
        <v>4</v>
      </c>
      <c r="B53" s="41">
        <v>3</v>
      </c>
      <c r="C53" s="42">
        <v>3</v>
      </c>
      <c r="D53" s="42">
        <v>0</v>
      </c>
      <c r="E53" s="43">
        <v>39</v>
      </c>
      <c r="F53" s="44">
        <v>6</v>
      </c>
      <c r="G53" s="42">
        <v>2</v>
      </c>
      <c r="H53" s="42">
        <v>4</v>
      </c>
      <c r="I53" s="43">
        <v>74</v>
      </c>
      <c r="J53" s="44">
        <v>14</v>
      </c>
      <c r="K53" s="42">
        <v>9</v>
      </c>
      <c r="L53" s="42">
        <v>5</v>
      </c>
    </row>
    <row r="54" spans="1:12" s="31" customFormat="1" ht="25.5" customHeight="1">
      <c r="A54" s="23" t="s">
        <v>13</v>
      </c>
      <c r="B54" s="24">
        <v>29</v>
      </c>
      <c r="C54" s="24">
        <v>15</v>
      </c>
      <c r="D54" s="24">
        <v>14</v>
      </c>
      <c r="E54" s="25" t="s">
        <v>14</v>
      </c>
      <c r="F54" s="24">
        <v>46</v>
      </c>
      <c r="G54" s="24">
        <v>26</v>
      </c>
      <c r="H54" s="24">
        <v>20</v>
      </c>
      <c r="I54" s="25" t="s">
        <v>15</v>
      </c>
      <c r="J54" s="24">
        <v>62</v>
      </c>
      <c r="K54" s="24">
        <v>24</v>
      </c>
      <c r="L54" s="24">
        <v>38</v>
      </c>
    </row>
    <row r="55" spans="1:12" s="97" customFormat="1" ht="15.75" customHeight="1">
      <c r="A55" s="32">
        <v>5</v>
      </c>
      <c r="B55" s="33">
        <v>6</v>
      </c>
      <c r="C55" s="34">
        <v>4</v>
      </c>
      <c r="D55" s="34">
        <v>2</v>
      </c>
      <c r="E55" s="35">
        <v>40</v>
      </c>
      <c r="F55" s="33">
        <v>6</v>
      </c>
      <c r="G55" s="34">
        <v>4</v>
      </c>
      <c r="H55" s="34">
        <v>2</v>
      </c>
      <c r="I55" s="35">
        <v>75</v>
      </c>
      <c r="J55" s="33">
        <v>11</v>
      </c>
      <c r="K55" s="34">
        <v>3</v>
      </c>
      <c r="L55" s="34">
        <v>8</v>
      </c>
    </row>
    <row r="56" spans="1:12" s="97" customFormat="1" ht="15.75" customHeight="1">
      <c r="A56" s="32">
        <v>6</v>
      </c>
      <c r="B56" s="33">
        <v>6</v>
      </c>
      <c r="C56" s="34">
        <v>3</v>
      </c>
      <c r="D56" s="34">
        <v>3</v>
      </c>
      <c r="E56" s="35">
        <v>41</v>
      </c>
      <c r="F56" s="33">
        <v>12</v>
      </c>
      <c r="G56" s="34">
        <v>5</v>
      </c>
      <c r="H56" s="34">
        <v>7</v>
      </c>
      <c r="I56" s="35">
        <v>76</v>
      </c>
      <c r="J56" s="33">
        <v>9</v>
      </c>
      <c r="K56" s="34">
        <v>2</v>
      </c>
      <c r="L56" s="34">
        <v>7</v>
      </c>
    </row>
    <row r="57" spans="1:12" s="97" customFormat="1" ht="15.75" customHeight="1">
      <c r="A57" s="32">
        <v>7</v>
      </c>
      <c r="B57" s="33">
        <v>7</v>
      </c>
      <c r="C57" s="34">
        <v>4</v>
      </c>
      <c r="D57" s="34">
        <v>3</v>
      </c>
      <c r="E57" s="35">
        <v>42</v>
      </c>
      <c r="F57" s="33">
        <v>8</v>
      </c>
      <c r="G57" s="34">
        <v>4</v>
      </c>
      <c r="H57" s="34">
        <v>4</v>
      </c>
      <c r="I57" s="35">
        <v>77</v>
      </c>
      <c r="J57" s="33">
        <v>17</v>
      </c>
      <c r="K57" s="34">
        <v>8</v>
      </c>
      <c r="L57" s="34">
        <v>9</v>
      </c>
    </row>
    <row r="58" spans="1:12" s="97" customFormat="1" ht="15.75" customHeight="1">
      <c r="A58" s="32">
        <v>8</v>
      </c>
      <c r="B58" s="33">
        <v>6</v>
      </c>
      <c r="C58" s="34">
        <v>3</v>
      </c>
      <c r="D58" s="34">
        <v>3</v>
      </c>
      <c r="E58" s="35">
        <v>43</v>
      </c>
      <c r="F58" s="33">
        <v>10</v>
      </c>
      <c r="G58" s="34">
        <v>7</v>
      </c>
      <c r="H58" s="34">
        <v>3</v>
      </c>
      <c r="I58" s="35">
        <v>78</v>
      </c>
      <c r="J58" s="33">
        <v>12</v>
      </c>
      <c r="K58" s="34">
        <v>5</v>
      </c>
      <c r="L58" s="34">
        <v>7</v>
      </c>
    </row>
    <row r="59" spans="1:12" s="97" customFormat="1" ht="18" customHeight="1">
      <c r="A59" s="40">
        <v>9</v>
      </c>
      <c r="B59" s="44">
        <v>4</v>
      </c>
      <c r="C59" s="42">
        <v>1</v>
      </c>
      <c r="D59" s="42">
        <v>3</v>
      </c>
      <c r="E59" s="43">
        <v>44</v>
      </c>
      <c r="F59" s="44">
        <v>10</v>
      </c>
      <c r="G59" s="42">
        <v>6</v>
      </c>
      <c r="H59" s="42">
        <v>4</v>
      </c>
      <c r="I59" s="43">
        <v>79</v>
      </c>
      <c r="J59" s="44">
        <v>13</v>
      </c>
      <c r="K59" s="42">
        <v>6</v>
      </c>
      <c r="L59" s="42">
        <v>7</v>
      </c>
    </row>
    <row r="60" spans="1:12" s="31" customFormat="1" ht="25.5" customHeight="1">
      <c r="A60" s="23" t="s">
        <v>23</v>
      </c>
      <c r="B60" s="24">
        <v>32</v>
      </c>
      <c r="C60" s="24">
        <v>14</v>
      </c>
      <c r="D60" s="24">
        <v>18</v>
      </c>
      <c r="E60" s="25" t="s">
        <v>24</v>
      </c>
      <c r="F60" s="24">
        <v>74</v>
      </c>
      <c r="G60" s="24">
        <v>43</v>
      </c>
      <c r="H60" s="24">
        <v>31</v>
      </c>
      <c r="I60" s="25" t="s">
        <v>25</v>
      </c>
      <c r="J60" s="24">
        <v>33</v>
      </c>
      <c r="K60" s="24">
        <v>17</v>
      </c>
      <c r="L60" s="24">
        <v>16</v>
      </c>
    </row>
    <row r="61" spans="1:12" s="97" customFormat="1" ht="15.75" customHeight="1">
      <c r="A61" s="32">
        <v>10</v>
      </c>
      <c r="B61" s="33">
        <v>7</v>
      </c>
      <c r="C61" s="34">
        <v>2</v>
      </c>
      <c r="D61" s="34">
        <v>5</v>
      </c>
      <c r="E61" s="35">
        <v>45</v>
      </c>
      <c r="F61" s="33">
        <v>15</v>
      </c>
      <c r="G61" s="34">
        <v>7</v>
      </c>
      <c r="H61" s="34">
        <v>8</v>
      </c>
      <c r="I61" s="35">
        <v>80</v>
      </c>
      <c r="J61" s="33">
        <v>9</v>
      </c>
      <c r="K61" s="34">
        <v>7</v>
      </c>
      <c r="L61" s="34">
        <v>2</v>
      </c>
    </row>
    <row r="62" spans="1:12" s="97" customFormat="1" ht="15.75" customHeight="1">
      <c r="A62" s="32">
        <v>11</v>
      </c>
      <c r="B62" s="33">
        <v>6</v>
      </c>
      <c r="C62" s="34">
        <v>2</v>
      </c>
      <c r="D62" s="34">
        <v>4</v>
      </c>
      <c r="E62" s="35">
        <v>46</v>
      </c>
      <c r="F62" s="33">
        <v>15</v>
      </c>
      <c r="G62" s="34">
        <v>8</v>
      </c>
      <c r="H62" s="34">
        <v>7</v>
      </c>
      <c r="I62" s="35">
        <v>81</v>
      </c>
      <c r="J62" s="33">
        <v>8</v>
      </c>
      <c r="K62" s="34">
        <v>3</v>
      </c>
      <c r="L62" s="34">
        <v>5</v>
      </c>
    </row>
    <row r="63" spans="1:12" s="97" customFormat="1" ht="15.75" customHeight="1">
      <c r="A63" s="32">
        <v>12</v>
      </c>
      <c r="B63" s="33">
        <v>9</v>
      </c>
      <c r="C63" s="34">
        <v>5</v>
      </c>
      <c r="D63" s="34">
        <v>4</v>
      </c>
      <c r="E63" s="35">
        <v>47</v>
      </c>
      <c r="F63" s="33">
        <v>12</v>
      </c>
      <c r="G63" s="34">
        <v>10</v>
      </c>
      <c r="H63" s="34">
        <v>2</v>
      </c>
      <c r="I63" s="35">
        <v>82</v>
      </c>
      <c r="J63" s="33">
        <v>4</v>
      </c>
      <c r="K63" s="34">
        <v>3</v>
      </c>
      <c r="L63" s="34">
        <v>1</v>
      </c>
    </row>
    <row r="64" spans="1:12" s="97" customFormat="1" ht="15.75" customHeight="1">
      <c r="A64" s="32">
        <v>13</v>
      </c>
      <c r="B64" s="33">
        <v>5</v>
      </c>
      <c r="C64" s="34">
        <v>2</v>
      </c>
      <c r="D64" s="34">
        <v>3</v>
      </c>
      <c r="E64" s="35">
        <v>48</v>
      </c>
      <c r="F64" s="33">
        <v>12</v>
      </c>
      <c r="G64" s="34">
        <v>6</v>
      </c>
      <c r="H64" s="34">
        <v>6</v>
      </c>
      <c r="I64" s="35">
        <v>83</v>
      </c>
      <c r="J64" s="33">
        <v>6</v>
      </c>
      <c r="K64" s="34">
        <v>2</v>
      </c>
      <c r="L64" s="34">
        <v>4</v>
      </c>
    </row>
    <row r="65" spans="1:12" s="97" customFormat="1" ht="18" customHeight="1">
      <c r="A65" s="40">
        <v>14</v>
      </c>
      <c r="B65" s="44">
        <v>5</v>
      </c>
      <c r="C65" s="42">
        <v>3</v>
      </c>
      <c r="D65" s="42">
        <v>2</v>
      </c>
      <c r="E65" s="43">
        <v>49</v>
      </c>
      <c r="F65" s="44">
        <v>20</v>
      </c>
      <c r="G65" s="42">
        <v>12</v>
      </c>
      <c r="H65" s="42">
        <v>8</v>
      </c>
      <c r="I65" s="43">
        <v>84</v>
      </c>
      <c r="J65" s="44">
        <v>6</v>
      </c>
      <c r="K65" s="42">
        <v>2</v>
      </c>
      <c r="L65" s="42">
        <v>4</v>
      </c>
    </row>
    <row r="66" spans="1:12" s="31" customFormat="1" ht="25.5" customHeight="1">
      <c r="A66" s="23" t="s">
        <v>26</v>
      </c>
      <c r="B66" s="24">
        <v>44</v>
      </c>
      <c r="C66" s="24">
        <v>23</v>
      </c>
      <c r="D66" s="24">
        <v>21</v>
      </c>
      <c r="E66" s="25" t="s">
        <v>27</v>
      </c>
      <c r="F66" s="24">
        <v>70</v>
      </c>
      <c r="G66" s="24">
        <v>42</v>
      </c>
      <c r="H66" s="24">
        <v>28</v>
      </c>
      <c r="I66" s="25" t="s">
        <v>28</v>
      </c>
      <c r="J66" s="24">
        <v>23</v>
      </c>
      <c r="K66" s="24">
        <v>6</v>
      </c>
      <c r="L66" s="24">
        <v>17</v>
      </c>
    </row>
    <row r="67" spans="1:12" s="97" customFormat="1" ht="15.75" customHeight="1">
      <c r="A67" s="32">
        <v>15</v>
      </c>
      <c r="B67" s="33">
        <v>5</v>
      </c>
      <c r="C67" s="34">
        <v>1</v>
      </c>
      <c r="D67" s="34">
        <v>4</v>
      </c>
      <c r="E67" s="35">
        <v>50</v>
      </c>
      <c r="F67" s="33">
        <v>13</v>
      </c>
      <c r="G67" s="34">
        <v>6</v>
      </c>
      <c r="H67" s="34">
        <v>7</v>
      </c>
      <c r="I67" s="35">
        <v>85</v>
      </c>
      <c r="J67" s="33">
        <v>7</v>
      </c>
      <c r="K67" s="34">
        <v>4</v>
      </c>
      <c r="L67" s="34">
        <v>3</v>
      </c>
    </row>
    <row r="68" spans="1:12" s="97" customFormat="1" ht="15.75" customHeight="1">
      <c r="A68" s="32">
        <v>16</v>
      </c>
      <c r="B68" s="33">
        <v>11</v>
      </c>
      <c r="C68" s="34">
        <v>7</v>
      </c>
      <c r="D68" s="34">
        <v>4</v>
      </c>
      <c r="E68" s="35">
        <v>51</v>
      </c>
      <c r="F68" s="33">
        <v>12</v>
      </c>
      <c r="G68" s="34">
        <v>9</v>
      </c>
      <c r="H68" s="34">
        <v>3</v>
      </c>
      <c r="I68" s="35">
        <v>86</v>
      </c>
      <c r="J68" s="33">
        <v>5</v>
      </c>
      <c r="K68" s="34">
        <v>1</v>
      </c>
      <c r="L68" s="34">
        <v>4</v>
      </c>
    </row>
    <row r="69" spans="1:12" s="97" customFormat="1" ht="15.75" customHeight="1">
      <c r="A69" s="32">
        <v>17</v>
      </c>
      <c r="B69" s="33">
        <v>9</v>
      </c>
      <c r="C69" s="34">
        <v>4</v>
      </c>
      <c r="D69" s="34">
        <v>5</v>
      </c>
      <c r="E69" s="35">
        <v>52</v>
      </c>
      <c r="F69" s="33">
        <v>15</v>
      </c>
      <c r="G69" s="34">
        <v>9</v>
      </c>
      <c r="H69" s="34">
        <v>6</v>
      </c>
      <c r="I69" s="35">
        <v>87</v>
      </c>
      <c r="J69" s="33">
        <v>5</v>
      </c>
      <c r="K69" s="34">
        <v>0</v>
      </c>
      <c r="L69" s="34">
        <v>5</v>
      </c>
    </row>
    <row r="70" spans="1:12" s="97" customFormat="1" ht="15.75" customHeight="1">
      <c r="A70" s="32">
        <v>18</v>
      </c>
      <c r="B70" s="33">
        <v>10</v>
      </c>
      <c r="C70" s="34">
        <v>4</v>
      </c>
      <c r="D70" s="34">
        <v>6</v>
      </c>
      <c r="E70" s="35">
        <v>53</v>
      </c>
      <c r="F70" s="33">
        <v>20</v>
      </c>
      <c r="G70" s="34">
        <v>11</v>
      </c>
      <c r="H70" s="34">
        <v>9</v>
      </c>
      <c r="I70" s="35">
        <v>88</v>
      </c>
      <c r="J70" s="33">
        <v>5</v>
      </c>
      <c r="K70" s="34">
        <v>0</v>
      </c>
      <c r="L70" s="34">
        <v>5</v>
      </c>
    </row>
    <row r="71" spans="1:12" s="97" customFormat="1" ht="18" customHeight="1">
      <c r="A71" s="40">
        <v>19</v>
      </c>
      <c r="B71" s="44">
        <v>9</v>
      </c>
      <c r="C71" s="42">
        <v>7</v>
      </c>
      <c r="D71" s="42">
        <v>2</v>
      </c>
      <c r="E71" s="43">
        <v>54</v>
      </c>
      <c r="F71" s="44">
        <v>10</v>
      </c>
      <c r="G71" s="42">
        <v>7</v>
      </c>
      <c r="H71" s="42">
        <v>3</v>
      </c>
      <c r="I71" s="43">
        <v>89</v>
      </c>
      <c r="J71" s="44">
        <v>1</v>
      </c>
      <c r="K71" s="42">
        <v>1</v>
      </c>
      <c r="L71" s="42">
        <v>0</v>
      </c>
    </row>
    <row r="72" spans="1:12" s="31" customFormat="1" ht="25.5" customHeight="1">
      <c r="A72" s="23" t="s">
        <v>29</v>
      </c>
      <c r="B72" s="24">
        <v>43</v>
      </c>
      <c r="C72" s="24">
        <v>29</v>
      </c>
      <c r="D72" s="24">
        <v>14</v>
      </c>
      <c r="E72" s="25" t="s">
        <v>30</v>
      </c>
      <c r="F72" s="24">
        <v>55</v>
      </c>
      <c r="G72" s="24">
        <v>24</v>
      </c>
      <c r="H72" s="24">
        <v>31</v>
      </c>
      <c r="I72" s="25" t="s">
        <v>31</v>
      </c>
      <c r="J72" s="24">
        <v>12</v>
      </c>
      <c r="K72" s="24">
        <v>1</v>
      </c>
      <c r="L72" s="24">
        <v>11</v>
      </c>
    </row>
    <row r="73" spans="1:12" s="97" customFormat="1" ht="15.75" customHeight="1">
      <c r="A73" s="32">
        <v>20</v>
      </c>
      <c r="B73" s="33">
        <v>4</v>
      </c>
      <c r="C73" s="34">
        <v>2</v>
      </c>
      <c r="D73" s="34">
        <v>2</v>
      </c>
      <c r="E73" s="35">
        <v>55</v>
      </c>
      <c r="F73" s="33">
        <v>14</v>
      </c>
      <c r="G73" s="34">
        <v>10</v>
      </c>
      <c r="H73" s="34">
        <v>4</v>
      </c>
      <c r="I73" s="35">
        <v>90</v>
      </c>
      <c r="J73" s="33">
        <v>4</v>
      </c>
      <c r="K73" s="34">
        <v>0</v>
      </c>
      <c r="L73" s="34">
        <v>4</v>
      </c>
    </row>
    <row r="74" spans="1:12" s="97" customFormat="1" ht="15.75" customHeight="1">
      <c r="A74" s="32">
        <v>21</v>
      </c>
      <c r="B74" s="33">
        <v>9</v>
      </c>
      <c r="C74" s="34">
        <v>5</v>
      </c>
      <c r="D74" s="34">
        <v>4</v>
      </c>
      <c r="E74" s="35">
        <v>56</v>
      </c>
      <c r="F74" s="33">
        <v>12</v>
      </c>
      <c r="G74" s="34">
        <v>4</v>
      </c>
      <c r="H74" s="34">
        <v>8</v>
      </c>
      <c r="I74" s="35">
        <v>91</v>
      </c>
      <c r="J74" s="33">
        <v>3</v>
      </c>
      <c r="K74" s="34">
        <v>1</v>
      </c>
      <c r="L74" s="34">
        <v>2</v>
      </c>
    </row>
    <row r="75" spans="1:12" s="97" customFormat="1" ht="15.75" customHeight="1">
      <c r="A75" s="32">
        <v>22</v>
      </c>
      <c r="B75" s="33">
        <v>13</v>
      </c>
      <c r="C75" s="34">
        <v>8</v>
      </c>
      <c r="D75" s="34">
        <v>5</v>
      </c>
      <c r="E75" s="35">
        <v>57</v>
      </c>
      <c r="F75" s="33">
        <v>8</v>
      </c>
      <c r="G75" s="34">
        <v>2</v>
      </c>
      <c r="H75" s="34">
        <v>6</v>
      </c>
      <c r="I75" s="35">
        <v>92</v>
      </c>
      <c r="J75" s="33">
        <v>4</v>
      </c>
      <c r="K75" s="34">
        <v>0</v>
      </c>
      <c r="L75" s="34">
        <v>4</v>
      </c>
    </row>
    <row r="76" spans="1:12" s="97" customFormat="1" ht="15.75" customHeight="1">
      <c r="A76" s="32">
        <v>23</v>
      </c>
      <c r="B76" s="33">
        <v>10</v>
      </c>
      <c r="C76" s="34">
        <v>8</v>
      </c>
      <c r="D76" s="34">
        <v>2</v>
      </c>
      <c r="E76" s="35">
        <v>58</v>
      </c>
      <c r="F76" s="33">
        <v>11</v>
      </c>
      <c r="G76" s="34">
        <v>1</v>
      </c>
      <c r="H76" s="34">
        <v>10</v>
      </c>
      <c r="I76" s="35">
        <v>93</v>
      </c>
      <c r="J76" s="33">
        <v>1</v>
      </c>
      <c r="K76" s="34">
        <v>0</v>
      </c>
      <c r="L76" s="34">
        <v>1</v>
      </c>
    </row>
    <row r="77" spans="1:12" s="97" customFormat="1" ht="18" customHeight="1">
      <c r="A77" s="40">
        <v>24</v>
      </c>
      <c r="B77" s="44">
        <v>7</v>
      </c>
      <c r="C77" s="42">
        <v>6</v>
      </c>
      <c r="D77" s="42">
        <v>1</v>
      </c>
      <c r="E77" s="43">
        <v>59</v>
      </c>
      <c r="F77" s="44">
        <v>10</v>
      </c>
      <c r="G77" s="42">
        <v>7</v>
      </c>
      <c r="H77" s="42">
        <v>3</v>
      </c>
      <c r="I77" s="43">
        <v>94</v>
      </c>
      <c r="J77" s="44">
        <v>0</v>
      </c>
      <c r="K77" s="42">
        <v>0</v>
      </c>
      <c r="L77" s="42">
        <v>0</v>
      </c>
    </row>
    <row r="78" spans="1:12" s="31" customFormat="1" ht="25.5" customHeight="1">
      <c r="A78" s="23" t="s">
        <v>32</v>
      </c>
      <c r="B78" s="24">
        <v>46</v>
      </c>
      <c r="C78" s="24">
        <v>27</v>
      </c>
      <c r="D78" s="24">
        <v>19</v>
      </c>
      <c r="E78" s="25" t="s">
        <v>33</v>
      </c>
      <c r="F78" s="24">
        <v>72</v>
      </c>
      <c r="G78" s="24">
        <v>42</v>
      </c>
      <c r="H78" s="24">
        <v>30</v>
      </c>
      <c r="I78" s="64" t="s">
        <v>34</v>
      </c>
      <c r="J78" s="24">
        <v>3</v>
      </c>
      <c r="K78" s="24">
        <v>1</v>
      </c>
      <c r="L78" s="24">
        <v>2</v>
      </c>
    </row>
    <row r="79" spans="1:12" s="97" customFormat="1" ht="15.75" customHeight="1">
      <c r="A79" s="32">
        <v>25</v>
      </c>
      <c r="B79" s="33">
        <v>8</v>
      </c>
      <c r="C79" s="34">
        <v>4</v>
      </c>
      <c r="D79" s="34">
        <v>4</v>
      </c>
      <c r="E79" s="35">
        <v>60</v>
      </c>
      <c r="F79" s="33">
        <v>10</v>
      </c>
      <c r="G79" s="34">
        <v>4</v>
      </c>
      <c r="H79" s="34">
        <v>6</v>
      </c>
      <c r="I79" s="35">
        <v>95</v>
      </c>
      <c r="J79" s="33">
        <v>2</v>
      </c>
      <c r="K79" s="34">
        <v>1</v>
      </c>
      <c r="L79" s="34">
        <v>1</v>
      </c>
    </row>
    <row r="80" spans="1:12" s="97" customFormat="1" ht="15.75" customHeight="1">
      <c r="A80" s="32">
        <v>26</v>
      </c>
      <c r="B80" s="33">
        <v>6</v>
      </c>
      <c r="C80" s="34">
        <v>4</v>
      </c>
      <c r="D80" s="34">
        <v>2</v>
      </c>
      <c r="E80" s="35">
        <v>61</v>
      </c>
      <c r="F80" s="33">
        <v>13</v>
      </c>
      <c r="G80" s="34">
        <v>6</v>
      </c>
      <c r="H80" s="34">
        <v>7</v>
      </c>
      <c r="I80" s="35">
        <v>96</v>
      </c>
      <c r="J80" s="33">
        <v>0</v>
      </c>
      <c r="K80" s="34">
        <v>0</v>
      </c>
      <c r="L80" s="34">
        <v>0</v>
      </c>
    </row>
    <row r="81" spans="1:13" s="97" customFormat="1" ht="15.75" customHeight="1">
      <c r="A81" s="32">
        <v>27</v>
      </c>
      <c r="B81" s="33">
        <v>13</v>
      </c>
      <c r="C81" s="34">
        <v>7</v>
      </c>
      <c r="D81" s="34">
        <v>6</v>
      </c>
      <c r="E81" s="35">
        <v>62</v>
      </c>
      <c r="F81" s="33">
        <v>14</v>
      </c>
      <c r="G81" s="34">
        <v>7</v>
      </c>
      <c r="H81" s="34">
        <v>7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9</v>
      </c>
      <c r="C82" s="34">
        <v>7</v>
      </c>
      <c r="D82" s="34">
        <v>2</v>
      </c>
      <c r="E82" s="35">
        <v>63</v>
      </c>
      <c r="F82" s="33">
        <v>23</v>
      </c>
      <c r="G82" s="34">
        <v>17</v>
      </c>
      <c r="H82" s="34">
        <v>6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10</v>
      </c>
      <c r="C83" s="42">
        <v>5</v>
      </c>
      <c r="D83" s="42">
        <v>5</v>
      </c>
      <c r="E83" s="43">
        <v>64</v>
      </c>
      <c r="F83" s="44">
        <v>12</v>
      </c>
      <c r="G83" s="42">
        <v>8</v>
      </c>
      <c r="H83" s="42">
        <v>4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44</v>
      </c>
      <c r="C84" s="24">
        <v>25</v>
      </c>
      <c r="D84" s="24">
        <v>19</v>
      </c>
      <c r="E84" s="25" t="s">
        <v>36</v>
      </c>
      <c r="F84" s="24">
        <v>65</v>
      </c>
      <c r="G84" s="24">
        <v>35</v>
      </c>
      <c r="H84" s="24">
        <v>30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4</v>
      </c>
      <c r="C85" s="34">
        <v>1</v>
      </c>
      <c r="D85" s="34">
        <v>3</v>
      </c>
      <c r="E85" s="35">
        <v>65</v>
      </c>
      <c r="F85" s="33">
        <v>14</v>
      </c>
      <c r="G85" s="34">
        <v>7</v>
      </c>
      <c r="H85" s="34">
        <v>7</v>
      </c>
      <c r="I85" s="35">
        <v>101</v>
      </c>
      <c r="J85" s="33">
        <v>1</v>
      </c>
      <c r="K85" s="34">
        <v>0</v>
      </c>
      <c r="L85" s="34">
        <v>1</v>
      </c>
    </row>
    <row r="86" spans="1:13" s="97" customFormat="1" ht="15.75" customHeight="1">
      <c r="A86" s="32">
        <v>31</v>
      </c>
      <c r="B86" s="33">
        <v>8</v>
      </c>
      <c r="C86" s="34">
        <v>5</v>
      </c>
      <c r="D86" s="34">
        <v>3</v>
      </c>
      <c r="E86" s="35">
        <v>66</v>
      </c>
      <c r="F86" s="33">
        <v>10</v>
      </c>
      <c r="G86" s="34">
        <v>9</v>
      </c>
      <c r="H86" s="34">
        <v>1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12</v>
      </c>
      <c r="C87" s="34">
        <v>8</v>
      </c>
      <c r="D87" s="34">
        <v>4</v>
      </c>
      <c r="E87" s="35">
        <v>67</v>
      </c>
      <c r="F87" s="33">
        <v>10</v>
      </c>
      <c r="G87" s="34">
        <v>7</v>
      </c>
      <c r="H87" s="34">
        <v>3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9</v>
      </c>
      <c r="C88" s="34">
        <v>6</v>
      </c>
      <c r="D88" s="34">
        <v>3</v>
      </c>
      <c r="E88" s="35">
        <v>68</v>
      </c>
      <c r="F88" s="33">
        <v>17</v>
      </c>
      <c r="G88" s="34">
        <v>7</v>
      </c>
      <c r="H88" s="34">
        <v>10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11</v>
      </c>
      <c r="C89" s="34">
        <v>5</v>
      </c>
      <c r="D89" s="34">
        <v>6</v>
      </c>
      <c r="E89" s="35">
        <v>69</v>
      </c>
      <c r="F89" s="33">
        <v>14</v>
      </c>
      <c r="G89" s="34">
        <v>5</v>
      </c>
      <c r="H89" s="34">
        <v>9</v>
      </c>
      <c r="I89" s="75" t="s">
        <v>8</v>
      </c>
      <c r="J89" s="69">
        <v>908</v>
      </c>
      <c r="K89" s="69">
        <v>477</v>
      </c>
      <c r="L89" s="69">
        <v>431</v>
      </c>
    </row>
    <row r="90" spans="1:13" s="106" customFormat="1" ht="24" customHeight="1" thickTop="1" thickBot="1">
      <c r="A90" s="81" t="s">
        <v>38</v>
      </c>
      <c r="B90" s="82">
        <v>90</v>
      </c>
      <c r="C90" s="83">
        <v>46</v>
      </c>
      <c r="D90" s="83">
        <v>44</v>
      </c>
      <c r="E90" s="84" t="s">
        <v>39</v>
      </c>
      <c r="F90" s="83">
        <v>560</v>
      </c>
      <c r="G90" s="83">
        <v>318</v>
      </c>
      <c r="H90" s="83">
        <v>242</v>
      </c>
      <c r="I90" s="85" t="s">
        <v>40</v>
      </c>
      <c r="J90" s="83">
        <v>258</v>
      </c>
      <c r="K90" s="83">
        <v>113</v>
      </c>
      <c r="L90" s="83">
        <v>145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220</v>
      </c>
      <c r="L91" s="9"/>
      <c r="M91" s="97" t="s">
        <v>374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22</v>
      </c>
      <c r="C93" s="24">
        <v>10</v>
      </c>
      <c r="D93" s="24">
        <v>12</v>
      </c>
      <c r="E93" s="25" t="s">
        <v>10</v>
      </c>
      <c r="F93" s="24">
        <v>68</v>
      </c>
      <c r="G93" s="24">
        <v>33</v>
      </c>
      <c r="H93" s="24">
        <v>35</v>
      </c>
      <c r="I93" s="25" t="s">
        <v>11</v>
      </c>
      <c r="J93" s="24">
        <v>35</v>
      </c>
      <c r="K93" s="24">
        <v>16</v>
      </c>
      <c r="L93" s="24">
        <v>19</v>
      </c>
    </row>
    <row r="94" spans="1:13" s="97" customFormat="1" ht="15.75" customHeight="1">
      <c r="A94" s="32">
        <v>0</v>
      </c>
      <c r="B94" s="33">
        <v>4</v>
      </c>
      <c r="C94" s="34">
        <v>2</v>
      </c>
      <c r="D94" s="34">
        <v>2</v>
      </c>
      <c r="E94" s="35">
        <v>35</v>
      </c>
      <c r="F94" s="33">
        <v>13</v>
      </c>
      <c r="G94" s="34">
        <v>9</v>
      </c>
      <c r="H94" s="34">
        <v>4</v>
      </c>
      <c r="I94" s="35">
        <v>70</v>
      </c>
      <c r="J94" s="33">
        <v>11</v>
      </c>
      <c r="K94" s="34">
        <v>5</v>
      </c>
      <c r="L94" s="34">
        <v>6</v>
      </c>
    </row>
    <row r="95" spans="1:13" s="97" customFormat="1" ht="15.75" customHeight="1">
      <c r="A95" s="32">
        <v>1</v>
      </c>
      <c r="B95" s="33">
        <v>3</v>
      </c>
      <c r="C95" s="34">
        <v>2</v>
      </c>
      <c r="D95" s="34">
        <v>1</v>
      </c>
      <c r="E95" s="35">
        <v>36</v>
      </c>
      <c r="F95" s="33">
        <v>13</v>
      </c>
      <c r="G95" s="34">
        <v>8</v>
      </c>
      <c r="H95" s="34">
        <v>5</v>
      </c>
      <c r="I95" s="35">
        <v>71</v>
      </c>
      <c r="J95" s="33">
        <v>8</v>
      </c>
      <c r="K95" s="34">
        <v>2</v>
      </c>
      <c r="L95" s="34">
        <v>6</v>
      </c>
    </row>
    <row r="96" spans="1:13" s="97" customFormat="1" ht="15.75" customHeight="1">
      <c r="A96" s="32">
        <v>2</v>
      </c>
      <c r="B96" s="33">
        <v>3</v>
      </c>
      <c r="C96" s="34">
        <v>1</v>
      </c>
      <c r="D96" s="34">
        <v>2</v>
      </c>
      <c r="E96" s="35">
        <v>37</v>
      </c>
      <c r="F96" s="33">
        <v>13</v>
      </c>
      <c r="G96" s="34">
        <v>7</v>
      </c>
      <c r="H96" s="34">
        <v>6</v>
      </c>
      <c r="I96" s="35">
        <v>72</v>
      </c>
      <c r="J96" s="33">
        <v>3</v>
      </c>
      <c r="K96" s="34">
        <v>2</v>
      </c>
      <c r="L96" s="34">
        <v>1</v>
      </c>
    </row>
    <row r="97" spans="1:12" s="97" customFormat="1" ht="15.75" customHeight="1">
      <c r="A97" s="32">
        <v>3</v>
      </c>
      <c r="B97" s="33">
        <v>5</v>
      </c>
      <c r="C97" s="34">
        <v>2</v>
      </c>
      <c r="D97" s="34">
        <v>3</v>
      </c>
      <c r="E97" s="35">
        <v>38</v>
      </c>
      <c r="F97" s="33">
        <v>14</v>
      </c>
      <c r="G97" s="34">
        <v>4</v>
      </c>
      <c r="H97" s="34">
        <v>10</v>
      </c>
      <c r="I97" s="35">
        <v>73</v>
      </c>
      <c r="J97" s="33">
        <v>8</v>
      </c>
      <c r="K97" s="34">
        <v>6</v>
      </c>
      <c r="L97" s="34">
        <v>2</v>
      </c>
    </row>
    <row r="98" spans="1:12" s="97" customFormat="1" ht="18" customHeight="1">
      <c r="A98" s="40">
        <v>4</v>
      </c>
      <c r="B98" s="41">
        <v>7</v>
      </c>
      <c r="C98" s="42">
        <v>3</v>
      </c>
      <c r="D98" s="42">
        <v>4</v>
      </c>
      <c r="E98" s="43">
        <v>39</v>
      </c>
      <c r="F98" s="44">
        <v>15</v>
      </c>
      <c r="G98" s="42">
        <v>5</v>
      </c>
      <c r="H98" s="42">
        <v>10</v>
      </c>
      <c r="I98" s="43">
        <v>74</v>
      </c>
      <c r="J98" s="44">
        <v>5</v>
      </c>
      <c r="K98" s="42">
        <v>1</v>
      </c>
      <c r="L98" s="42">
        <v>4</v>
      </c>
    </row>
    <row r="99" spans="1:12" s="31" customFormat="1" ht="25.5" customHeight="1">
      <c r="A99" s="23" t="s">
        <v>13</v>
      </c>
      <c r="B99" s="24">
        <v>36</v>
      </c>
      <c r="C99" s="24">
        <v>22</v>
      </c>
      <c r="D99" s="24">
        <v>14</v>
      </c>
      <c r="E99" s="25" t="s">
        <v>14</v>
      </c>
      <c r="F99" s="24">
        <v>75</v>
      </c>
      <c r="G99" s="24">
        <v>34</v>
      </c>
      <c r="H99" s="24">
        <v>41</v>
      </c>
      <c r="I99" s="25" t="s">
        <v>15</v>
      </c>
      <c r="J99" s="24">
        <v>28</v>
      </c>
      <c r="K99" s="24">
        <v>11</v>
      </c>
      <c r="L99" s="24">
        <v>17</v>
      </c>
    </row>
    <row r="100" spans="1:12" s="97" customFormat="1" ht="15.75" customHeight="1">
      <c r="A100" s="32">
        <v>5</v>
      </c>
      <c r="B100" s="33">
        <v>3</v>
      </c>
      <c r="C100" s="34">
        <v>2</v>
      </c>
      <c r="D100" s="34">
        <v>1</v>
      </c>
      <c r="E100" s="35">
        <v>40</v>
      </c>
      <c r="F100" s="33">
        <v>15</v>
      </c>
      <c r="G100" s="34">
        <v>6</v>
      </c>
      <c r="H100" s="34">
        <v>9</v>
      </c>
      <c r="I100" s="35">
        <v>75</v>
      </c>
      <c r="J100" s="33">
        <v>7</v>
      </c>
      <c r="K100" s="34">
        <v>3</v>
      </c>
      <c r="L100" s="34">
        <v>4</v>
      </c>
    </row>
    <row r="101" spans="1:12" s="97" customFormat="1" ht="15.75" customHeight="1">
      <c r="A101" s="32">
        <v>6</v>
      </c>
      <c r="B101" s="33">
        <v>11</v>
      </c>
      <c r="C101" s="34">
        <v>7</v>
      </c>
      <c r="D101" s="34">
        <v>4</v>
      </c>
      <c r="E101" s="35">
        <v>41</v>
      </c>
      <c r="F101" s="33">
        <v>13</v>
      </c>
      <c r="G101" s="34">
        <v>4</v>
      </c>
      <c r="H101" s="34">
        <v>9</v>
      </c>
      <c r="I101" s="35">
        <v>76</v>
      </c>
      <c r="J101" s="33">
        <v>7</v>
      </c>
      <c r="K101" s="34">
        <v>4</v>
      </c>
      <c r="L101" s="34">
        <v>3</v>
      </c>
    </row>
    <row r="102" spans="1:12" s="97" customFormat="1" ht="15.75" customHeight="1">
      <c r="A102" s="32">
        <v>7</v>
      </c>
      <c r="B102" s="33">
        <v>6</v>
      </c>
      <c r="C102" s="34">
        <v>3</v>
      </c>
      <c r="D102" s="34">
        <v>3</v>
      </c>
      <c r="E102" s="35">
        <v>42</v>
      </c>
      <c r="F102" s="33">
        <v>21</v>
      </c>
      <c r="G102" s="34">
        <v>11</v>
      </c>
      <c r="H102" s="34">
        <v>10</v>
      </c>
      <c r="I102" s="35">
        <v>77</v>
      </c>
      <c r="J102" s="33">
        <v>5</v>
      </c>
      <c r="K102" s="34">
        <v>2</v>
      </c>
      <c r="L102" s="34">
        <v>3</v>
      </c>
    </row>
    <row r="103" spans="1:12" s="97" customFormat="1" ht="15.75" customHeight="1">
      <c r="A103" s="32">
        <v>8</v>
      </c>
      <c r="B103" s="33">
        <v>9</v>
      </c>
      <c r="C103" s="34">
        <v>6</v>
      </c>
      <c r="D103" s="34">
        <v>3</v>
      </c>
      <c r="E103" s="35">
        <v>43</v>
      </c>
      <c r="F103" s="33">
        <v>12</v>
      </c>
      <c r="G103" s="34">
        <v>7</v>
      </c>
      <c r="H103" s="34">
        <v>5</v>
      </c>
      <c r="I103" s="35">
        <v>78</v>
      </c>
      <c r="J103" s="33">
        <v>5</v>
      </c>
      <c r="K103" s="34">
        <v>2</v>
      </c>
      <c r="L103" s="34">
        <v>3</v>
      </c>
    </row>
    <row r="104" spans="1:12" s="97" customFormat="1" ht="18" customHeight="1">
      <c r="A104" s="40">
        <v>9</v>
      </c>
      <c r="B104" s="44">
        <v>7</v>
      </c>
      <c r="C104" s="42">
        <v>4</v>
      </c>
      <c r="D104" s="42">
        <v>3</v>
      </c>
      <c r="E104" s="43">
        <v>44</v>
      </c>
      <c r="F104" s="44">
        <v>14</v>
      </c>
      <c r="G104" s="42">
        <v>6</v>
      </c>
      <c r="H104" s="42">
        <v>8</v>
      </c>
      <c r="I104" s="43">
        <v>79</v>
      </c>
      <c r="J104" s="44">
        <v>4</v>
      </c>
      <c r="K104" s="42">
        <v>0</v>
      </c>
      <c r="L104" s="42">
        <v>4</v>
      </c>
    </row>
    <row r="105" spans="1:12" s="31" customFormat="1" ht="25.5" customHeight="1">
      <c r="A105" s="23" t="s">
        <v>23</v>
      </c>
      <c r="B105" s="24">
        <v>37</v>
      </c>
      <c r="C105" s="24">
        <v>19</v>
      </c>
      <c r="D105" s="24">
        <v>18</v>
      </c>
      <c r="E105" s="25" t="s">
        <v>24</v>
      </c>
      <c r="F105" s="24">
        <v>62</v>
      </c>
      <c r="G105" s="24">
        <v>32</v>
      </c>
      <c r="H105" s="24">
        <v>30</v>
      </c>
      <c r="I105" s="25" t="s">
        <v>25</v>
      </c>
      <c r="J105" s="24">
        <v>25</v>
      </c>
      <c r="K105" s="24">
        <v>12</v>
      </c>
      <c r="L105" s="24">
        <v>13</v>
      </c>
    </row>
    <row r="106" spans="1:12" s="97" customFormat="1" ht="15.75" customHeight="1">
      <c r="A106" s="32">
        <v>10</v>
      </c>
      <c r="B106" s="33">
        <v>2</v>
      </c>
      <c r="C106" s="34">
        <v>1</v>
      </c>
      <c r="D106" s="34">
        <v>1</v>
      </c>
      <c r="E106" s="35">
        <v>45</v>
      </c>
      <c r="F106" s="33">
        <v>10</v>
      </c>
      <c r="G106" s="34">
        <v>5</v>
      </c>
      <c r="H106" s="34">
        <v>5</v>
      </c>
      <c r="I106" s="35">
        <v>80</v>
      </c>
      <c r="J106" s="33">
        <v>3</v>
      </c>
      <c r="K106" s="34">
        <v>2</v>
      </c>
      <c r="L106" s="34">
        <v>1</v>
      </c>
    </row>
    <row r="107" spans="1:12" s="97" customFormat="1" ht="15.75" customHeight="1">
      <c r="A107" s="32">
        <v>11</v>
      </c>
      <c r="B107" s="33">
        <v>9</v>
      </c>
      <c r="C107" s="34">
        <v>4</v>
      </c>
      <c r="D107" s="34">
        <v>5</v>
      </c>
      <c r="E107" s="35">
        <v>46</v>
      </c>
      <c r="F107" s="33">
        <v>16</v>
      </c>
      <c r="G107" s="34">
        <v>8</v>
      </c>
      <c r="H107" s="34">
        <v>8</v>
      </c>
      <c r="I107" s="35">
        <v>81</v>
      </c>
      <c r="J107" s="33">
        <v>7</v>
      </c>
      <c r="K107" s="34">
        <v>3</v>
      </c>
      <c r="L107" s="34">
        <v>4</v>
      </c>
    </row>
    <row r="108" spans="1:12" s="97" customFormat="1" ht="15.75" customHeight="1">
      <c r="A108" s="32">
        <v>12</v>
      </c>
      <c r="B108" s="33">
        <v>10</v>
      </c>
      <c r="C108" s="34">
        <v>7</v>
      </c>
      <c r="D108" s="34">
        <v>3</v>
      </c>
      <c r="E108" s="35">
        <v>47</v>
      </c>
      <c r="F108" s="33">
        <v>16</v>
      </c>
      <c r="G108" s="34">
        <v>10</v>
      </c>
      <c r="H108" s="34">
        <v>6</v>
      </c>
      <c r="I108" s="35">
        <v>82</v>
      </c>
      <c r="J108" s="33">
        <v>6</v>
      </c>
      <c r="K108" s="34">
        <v>2</v>
      </c>
      <c r="L108" s="34">
        <v>4</v>
      </c>
    </row>
    <row r="109" spans="1:12" s="97" customFormat="1" ht="15.75" customHeight="1">
      <c r="A109" s="32">
        <v>13</v>
      </c>
      <c r="B109" s="33">
        <v>7</v>
      </c>
      <c r="C109" s="34">
        <v>3</v>
      </c>
      <c r="D109" s="34">
        <v>4</v>
      </c>
      <c r="E109" s="35">
        <v>48</v>
      </c>
      <c r="F109" s="33">
        <v>8</v>
      </c>
      <c r="G109" s="34">
        <v>4</v>
      </c>
      <c r="H109" s="34">
        <v>4</v>
      </c>
      <c r="I109" s="35">
        <v>83</v>
      </c>
      <c r="J109" s="33">
        <v>5</v>
      </c>
      <c r="K109" s="34">
        <v>3</v>
      </c>
      <c r="L109" s="34">
        <v>2</v>
      </c>
    </row>
    <row r="110" spans="1:12" s="97" customFormat="1" ht="18" customHeight="1">
      <c r="A110" s="40">
        <v>14</v>
      </c>
      <c r="B110" s="44">
        <v>9</v>
      </c>
      <c r="C110" s="42">
        <v>4</v>
      </c>
      <c r="D110" s="42">
        <v>5</v>
      </c>
      <c r="E110" s="43">
        <v>49</v>
      </c>
      <c r="F110" s="44">
        <v>12</v>
      </c>
      <c r="G110" s="42">
        <v>5</v>
      </c>
      <c r="H110" s="42">
        <v>7</v>
      </c>
      <c r="I110" s="43">
        <v>84</v>
      </c>
      <c r="J110" s="44">
        <v>4</v>
      </c>
      <c r="K110" s="42">
        <v>2</v>
      </c>
      <c r="L110" s="42">
        <v>2</v>
      </c>
    </row>
    <row r="111" spans="1:12" s="31" customFormat="1" ht="25.5" customHeight="1">
      <c r="A111" s="23" t="s">
        <v>26</v>
      </c>
      <c r="B111" s="24">
        <v>36</v>
      </c>
      <c r="C111" s="24">
        <v>24</v>
      </c>
      <c r="D111" s="24">
        <v>12</v>
      </c>
      <c r="E111" s="25" t="s">
        <v>27</v>
      </c>
      <c r="F111" s="24">
        <v>49</v>
      </c>
      <c r="G111" s="24">
        <v>31</v>
      </c>
      <c r="H111" s="24">
        <v>18</v>
      </c>
      <c r="I111" s="25" t="s">
        <v>28</v>
      </c>
      <c r="J111" s="24">
        <v>17</v>
      </c>
      <c r="K111" s="24">
        <v>6</v>
      </c>
      <c r="L111" s="24">
        <v>11</v>
      </c>
    </row>
    <row r="112" spans="1:12" s="97" customFormat="1" ht="15.75" customHeight="1">
      <c r="A112" s="32">
        <v>15</v>
      </c>
      <c r="B112" s="33">
        <v>8</v>
      </c>
      <c r="C112" s="34">
        <v>6</v>
      </c>
      <c r="D112" s="34">
        <v>2</v>
      </c>
      <c r="E112" s="35">
        <v>50</v>
      </c>
      <c r="F112" s="33">
        <v>13</v>
      </c>
      <c r="G112" s="34">
        <v>10</v>
      </c>
      <c r="H112" s="34">
        <v>3</v>
      </c>
      <c r="I112" s="35">
        <v>85</v>
      </c>
      <c r="J112" s="33">
        <v>4</v>
      </c>
      <c r="K112" s="34">
        <v>2</v>
      </c>
      <c r="L112" s="34">
        <v>2</v>
      </c>
    </row>
    <row r="113" spans="1:12" s="97" customFormat="1" ht="15.75" customHeight="1">
      <c r="A113" s="32">
        <v>16</v>
      </c>
      <c r="B113" s="33">
        <v>8</v>
      </c>
      <c r="C113" s="34">
        <v>5</v>
      </c>
      <c r="D113" s="34">
        <v>3</v>
      </c>
      <c r="E113" s="35">
        <v>51</v>
      </c>
      <c r="F113" s="33">
        <v>9</v>
      </c>
      <c r="G113" s="34">
        <v>6</v>
      </c>
      <c r="H113" s="34">
        <v>3</v>
      </c>
      <c r="I113" s="35">
        <v>86</v>
      </c>
      <c r="J113" s="33">
        <v>2</v>
      </c>
      <c r="K113" s="34">
        <v>1</v>
      </c>
      <c r="L113" s="34">
        <v>1</v>
      </c>
    </row>
    <row r="114" spans="1:12" s="97" customFormat="1" ht="15.75" customHeight="1">
      <c r="A114" s="32">
        <v>17</v>
      </c>
      <c r="B114" s="33">
        <v>4</v>
      </c>
      <c r="C114" s="34">
        <v>3</v>
      </c>
      <c r="D114" s="34">
        <v>1</v>
      </c>
      <c r="E114" s="35">
        <v>52</v>
      </c>
      <c r="F114" s="33">
        <v>9</v>
      </c>
      <c r="G114" s="34">
        <v>4</v>
      </c>
      <c r="H114" s="34">
        <v>5</v>
      </c>
      <c r="I114" s="35">
        <v>87</v>
      </c>
      <c r="J114" s="33">
        <v>3</v>
      </c>
      <c r="K114" s="34">
        <v>2</v>
      </c>
      <c r="L114" s="34">
        <v>1</v>
      </c>
    </row>
    <row r="115" spans="1:12" s="97" customFormat="1" ht="15.75" customHeight="1">
      <c r="A115" s="32">
        <v>18</v>
      </c>
      <c r="B115" s="33">
        <v>10</v>
      </c>
      <c r="C115" s="34">
        <v>7</v>
      </c>
      <c r="D115" s="34">
        <v>3</v>
      </c>
      <c r="E115" s="35">
        <v>53</v>
      </c>
      <c r="F115" s="33">
        <v>7</v>
      </c>
      <c r="G115" s="34">
        <v>6</v>
      </c>
      <c r="H115" s="34">
        <v>1</v>
      </c>
      <c r="I115" s="35">
        <v>88</v>
      </c>
      <c r="J115" s="33">
        <v>6</v>
      </c>
      <c r="K115" s="34">
        <v>1</v>
      </c>
      <c r="L115" s="34">
        <v>5</v>
      </c>
    </row>
    <row r="116" spans="1:12" s="97" customFormat="1" ht="18" customHeight="1">
      <c r="A116" s="40">
        <v>19</v>
      </c>
      <c r="B116" s="44">
        <v>6</v>
      </c>
      <c r="C116" s="42">
        <v>3</v>
      </c>
      <c r="D116" s="42">
        <v>3</v>
      </c>
      <c r="E116" s="43">
        <v>54</v>
      </c>
      <c r="F116" s="44">
        <v>11</v>
      </c>
      <c r="G116" s="42">
        <v>5</v>
      </c>
      <c r="H116" s="42">
        <v>6</v>
      </c>
      <c r="I116" s="43">
        <v>89</v>
      </c>
      <c r="J116" s="44">
        <v>2</v>
      </c>
      <c r="K116" s="42">
        <v>0</v>
      </c>
      <c r="L116" s="42">
        <v>2</v>
      </c>
    </row>
    <row r="117" spans="1:12" s="31" customFormat="1" ht="25.5" customHeight="1">
      <c r="A117" s="23" t="s">
        <v>29</v>
      </c>
      <c r="B117" s="24">
        <v>48</v>
      </c>
      <c r="C117" s="24">
        <v>24</v>
      </c>
      <c r="D117" s="24">
        <v>24</v>
      </c>
      <c r="E117" s="25" t="s">
        <v>30</v>
      </c>
      <c r="F117" s="24">
        <v>67</v>
      </c>
      <c r="G117" s="24">
        <v>32</v>
      </c>
      <c r="H117" s="24">
        <v>35</v>
      </c>
      <c r="I117" s="25" t="s">
        <v>31</v>
      </c>
      <c r="J117" s="24">
        <v>8</v>
      </c>
      <c r="K117" s="24">
        <v>2</v>
      </c>
      <c r="L117" s="24">
        <v>6</v>
      </c>
    </row>
    <row r="118" spans="1:12" s="97" customFormat="1" ht="15.75" customHeight="1">
      <c r="A118" s="32">
        <v>20</v>
      </c>
      <c r="B118" s="33">
        <v>10</v>
      </c>
      <c r="C118" s="34">
        <v>5</v>
      </c>
      <c r="D118" s="34">
        <v>5</v>
      </c>
      <c r="E118" s="35">
        <v>55</v>
      </c>
      <c r="F118" s="33">
        <v>11</v>
      </c>
      <c r="G118" s="34">
        <v>5</v>
      </c>
      <c r="H118" s="34">
        <v>6</v>
      </c>
      <c r="I118" s="35">
        <v>90</v>
      </c>
      <c r="J118" s="33">
        <v>0</v>
      </c>
      <c r="K118" s="34">
        <v>0</v>
      </c>
      <c r="L118" s="34">
        <v>0</v>
      </c>
    </row>
    <row r="119" spans="1:12" s="97" customFormat="1" ht="15.75" customHeight="1">
      <c r="A119" s="32">
        <v>21</v>
      </c>
      <c r="B119" s="33">
        <v>7</v>
      </c>
      <c r="C119" s="34">
        <v>3</v>
      </c>
      <c r="D119" s="34">
        <v>4</v>
      </c>
      <c r="E119" s="35">
        <v>56</v>
      </c>
      <c r="F119" s="33">
        <v>9</v>
      </c>
      <c r="G119" s="34">
        <v>3</v>
      </c>
      <c r="H119" s="34">
        <v>6</v>
      </c>
      <c r="I119" s="35">
        <v>91</v>
      </c>
      <c r="J119" s="33">
        <v>3</v>
      </c>
      <c r="K119" s="34">
        <v>0</v>
      </c>
      <c r="L119" s="34">
        <v>3</v>
      </c>
    </row>
    <row r="120" spans="1:12" s="97" customFormat="1" ht="15.75" customHeight="1">
      <c r="A120" s="32">
        <v>22</v>
      </c>
      <c r="B120" s="33">
        <v>6</v>
      </c>
      <c r="C120" s="34">
        <v>4</v>
      </c>
      <c r="D120" s="34">
        <v>2</v>
      </c>
      <c r="E120" s="35">
        <v>57</v>
      </c>
      <c r="F120" s="33">
        <v>20</v>
      </c>
      <c r="G120" s="34">
        <v>10</v>
      </c>
      <c r="H120" s="34">
        <v>10</v>
      </c>
      <c r="I120" s="35">
        <v>92</v>
      </c>
      <c r="J120" s="33">
        <v>4</v>
      </c>
      <c r="K120" s="34">
        <v>2</v>
      </c>
      <c r="L120" s="34">
        <v>2</v>
      </c>
    </row>
    <row r="121" spans="1:12" s="97" customFormat="1" ht="15.75" customHeight="1">
      <c r="A121" s="32">
        <v>23</v>
      </c>
      <c r="B121" s="33">
        <v>11</v>
      </c>
      <c r="C121" s="34">
        <v>5</v>
      </c>
      <c r="D121" s="34">
        <v>6</v>
      </c>
      <c r="E121" s="35">
        <v>58</v>
      </c>
      <c r="F121" s="33">
        <v>11</v>
      </c>
      <c r="G121" s="34">
        <v>4</v>
      </c>
      <c r="H121" s="34">
        <v>7</v>
      </c>
      <c r="I121" s="35">
        <v>93</v>
      </c>
      <c r="J121" s="33">
        <v>1</v>
      </c>
      <c r="K121" s="34">
        <v>0</v>
      </c>
      <c r="L121" s="34">
        <v>1</v>
      </c>
    </row>
    <row r="122" spans="1:12" s="97" customFormat="1" ht="18" customHeight="1">
      <c r="A122" s="40">
        <v>24</v>
      </c>
      <c r="B122" s="44">
        <v>14</v>
      </c>
      <c r="C122" s="42">
        <v>7</v>
      </c>
      <c r="D122" s="42">
        <v>7</v>
      </c>
      <c r="E122" s="43">
        <v>59</v>
      </c>
      <c r="F122" s="44">
        <v>16</v>
      </c>
      <c r="G122" s="42">
        <v>10</v>
      </c>
      <c r="H122" s="42">
        <v>6</v>
      </c>
      <c r="I122" s="43">
        <v>94</v>
      </c>
      <c r="J122" s="44">
        <v>0</v>
      </c>
      <c r="K122" s="42">
        <v>0</v>
      </c>
      <c r="L122" s="42">
        <v>0</v>
      </c>
    </row>
    <row r="123" spans="1:12" s="31" customFormat="1" ht="25.5" customHeight="1">
      <c r="A123" s="23" t="s">
        <v>32</v>
      </c>
      <c r="B123" s="24">
        <v>35</v>
      </c>
      <c r="C123" s="24">
        <v>22</v>
      </c>
      <c r="D123" s="24">
        <v>13</v>
      </c>
      <c r="E123" s="25" t="s">
        <v>33</v>
      </c>
      <c r="F123" s="24">
        <v>62</v>
      </c>
      <c r="G123" s="24">
        <v>35</v>
      </c>
      <c r="H123" s="24">
        <v>27</v>
      </c>
      <c r="I123" s="64" t="s">
        <v>34</v>
      </c>
      <c r="J123" s="24">
        <v>3</v>
      </c>
      <c r="K123" s="24">
        <v>2</v>
      </c>
      <c r="L123" s="24">
        <v>1</v>
      </c>
    </row>
    <row r="124" spans="1:12" s="97" customFormat="1" ht="15.75" customHeight="1">
      <c r="A124" s="32">
        <v>25</v>
      </c>
      <c r="B124" s="33">
        <v>6</v>
      </c>
      <c r="C124" s="34">
        <v>4</v>
      </c>
      <c r="D124" s="34">
        <v>2</v>
      </c>
      <c r="E124" s="35">
        <v>60</v>
      </c>
      <c r="F124" s="33">
        <v>8</v>
      </c>
      <c r="G124" s="34">
        <v>3</v>
      </c>
      <c r="H124" s="34">
        <v>5</v>
      </c>
      <c r="I124" s="35">
        <v>95</v>
      </c>
      <c r="J124" s="33">
        <v>1</v>
      </c>
      <c r="K124" s="34">
        <v>1</v>
      </c>
      <c r="L124" s="34">
        <v>0</v>
      </c>
    </row>
    <row r="125" spans="1:12" s="97" customFormat="1" ht="15.75" customHeight="1">
      <c r="A125" s="32">
        <v>26</v>
      </c>
      <c r="B125" s="33">
        <v>9</v>
      </c>
      <c r="C125" s="34">
        <v>4</v>
      </c>
      <c r="D125" s="34">
        <v>5</v>
      </c>
      <c r="E125" s="35">
        <v>61</v>
      </c>
      <c r="F125" s="33">
        <v>15</v>
      </c>
      <c r="G125" s="34">
        <v>8</v>
      </c>
      <c r="H125" s="34">
        <v>7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3</v>
      </c>
      <c r="C126" s="34">
        <v>2</v>
      </c>
      <c r="D126" s="34">
        <v>1</v>
      </c>
      <c r="E126" s="35">
        <v>62</v>
      </c>
      <c r="F126" s="33">
        <v>13</v>
      </c>
      <c r="G126" s="34">
        <v>9</v>
      </c>
      <c r="H126" s="34">
        <v>4</v>
      </c>
      <c r="I126" s="35">
        <v>97</v>
      </c>
      <c r="J126" s="33">
        <v>0</v>
      </c>
      <c r="K126" s="34">
        <v>0</v>
      </c>
      <c r="L126" s="34">
        <v>0</v>
      </c>
    </row>
    <row r="127" spans="1:12" s="97" customFormat="1" ht="15.75" customHeight="1">
      <c r="A127" s="32">
        <v>28</v>
      </c>
      <c r="B127" s="33">
        <v>6</v>
      </c>
      <c r="C127" s="34">
        <v>4</v>
      </c>
      <c r="D127" s="34">
        <v>2</v>
      </c>
      <c r="E127" s="35">
        <v>63</v>
      </c>
      <c r="F127" s="33">
        <v>8</v>
      </c>
      <c r="G127" s="34">
        <v>4</v>
      </c>
      <c r="H127" s="34">
        <v>4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11</v>
      </c>
      <c r="C128" s="42">
        <v>8</v>
      </c>
      <c r="D128" s="42">
        <v>3</v>
      </c>
      <c r="E128" s="43">
        <v>64</v>
      </c>
      <c r="F128" s="44">
        <v>18</v>
      </c>
      <c r="G128" s="42">
        <v>11</v>
      </c>
      <c r="H128" s="42">
        <v>7</v>
      </c>
      <c r="I128" s="35">
        <v>99</v>
      </c>
      <c r="J128" s="33">
        <v>2</v>
      </c>
      <c r="K128" s="34">
        <v>1</v>
      </c>
      <c r="L128" s="34">
        <v>1</v>
      </c>
    </row>
    <row r="129" spans="1:12" s="31" customFormat="1" ht="25.5" customHeight="1">
      <c r="A129" s="23" t="s">
        <v>35</v>
      </c>
      <c r="B129" s="24">
        <v>44</v>
      </c>
      <c r="C129" s="24">
        <v>29</v>
      </c>
      <c r="D129" s="24">
        <v>15</v>
      </c>
      <c r="E129" s="25" t="s">
        <v>36</v>
      </c>
      <c r="F129" s="24">
        <v>82</v>
      </c>
      <c r="G129" s="24">
        <v>45</v>
      </c>
      <c r="H129" s="24">
        <v>37</v>
      </c>
      <c r="I129" s="68">
        <v>100</v>
      </c>
      <c r="J129" s="69">
        <v>0</v>
      </c>
      <c r="K129" s="70">
        <v>0</v>
      </c>
      <c r="L129" s="70">
        <v>0</v>
      </c>
    </row>
    <row r="130" spans="1:12" s="97" customFormat="1" ht="15.75" customHeight="1">
      <c r="A130" s="32">
        <v>30</v>
      </c>
      <c r="B130" s="33">
        <v>10</v>
      </c>
      <c r="C130" s="34">
        <v>7</v>
      </c>
      <c r="D130" s="34">
        <v>3</v>
      </c>
      <c r="E130" s="35">
        <v>65</v>
      </c>
      <c r="F130" s="33">
        <v>16</v>
      </c>
      <c r="G130" s="34">
        <v>8</v>
      </c>
      <c r="H130" s="34">
        <v>8</v>
      </c>
      <c r="I130" s="35">
        <v>101</v>
      </c>
      <c r="J130" s="33">
        <v>0</v>
      </c>
      <c r="K130" s="34">
        <v>0</v>
      </c>
      <c r="L130" s="34">
        <v>0</v>
      </c>
    </row>
    <row r="131" spans="1:12" s="97" customFormat="1" ht="15.75" customHeight="1">
      <c r="A131" s="32">
        <v>31</v>
      </c>
      <c r="B131" s="33">
        <v>4</v>
      </c>
      <c r="C131" s="34">
        <v>2</v>
      </c>
      <c r="D131" s="34">
        <v>2</v>
      </c>
      <c r="E131" s="35">
        <v>66</v>
      </c>
      <c r="F131" s="33">
        <v>14</v>
      </c>
      <c r="G131" s="34">
        <v>8</v>
      </c>
      <c r="H131" s="34">
        <v>6</v>
      </c>
      <c r="I131" s="35">
        <v>102</v>
      </c>
      <c r="J131" s="33">
        <v>0</v>
      </c>
      <c r="K131" s="34">
        <v>0</v>
      </c>
      <c r="L131" s="34">
        <v>0</v>
      </c>
    </row>
    <row r="132" spans="1:12" s="97" customFormat="1" ht="15.75" customHeight="1">
      <c r="A132" s="32">
        <v>32</v>
      </c>
      <c r="B132" s="33">
        <v>11</v>
      </c>
      <c r="C132" s="34">
        <v>8</v>
      </c>
      <c r="D132" s="34">
        <v>3</v>
      </c>
      <c r="E132" s="35">
        <v>67</v>
      </c>
      <c r="F132" s="33">
        <v>22</v>
      </c>
      <c r="G132" s="34">
        <v>15</v>
      </c>
      <c r="H132" s="34">
        <v>7</v>
      </c>
      <c r="I132" s="35">
        <v>103</v>
      </c>
      <c r="J132" s="33">
        <v>0</v>
      </c>
      <c r="K132" s="34">
        <v>0</v>
      </c>
      <c r="L132" s="34">
        <v>0</v>
      </c>
    </row>
    <row r="133" spans="1:12" s="97" customFormat="1" ht="15.75" customHeight="1">
      <c r="A133" s="32">
        <v>33</v>
      </c>
      <c r="B133" s="33">
        <v>8</v>
      </c>
      <c r="C133" s="34">
        <v>5</v>
      </c>
      <c r="D133" s="34">
        <v>3</v>
      </c>
      <c r="E133" s="35">
        <v>68</v>
      </c>
      <c r="F133" s="33">
        <v>15</v>
      </c>
      <c r="G133" s="34">
        <v>6</v>
      </c>
      <c r="H133" s="34">
        <v>9</v>
      </c>
      <c r="I133" s="72" t="s">
        <v>37</v>
      </c>
      <c r="J133" s="44">
        <v>0</v>
      </c>
      <c r="K133" s="42">
        <v>0</v>
      </c>
      <c r="L133" s="42">
        <v>0</v>
      </c>
    </row>
    <row r="134" spans="1:12" s="97" customFormat="1" ht="21" customHeight="1" thickBot="1">
      <c r="A134" s="74">
        <v>34</v>
      </c>
      <c r="B134" s="33">
        <v>11</v>
      </c>
      <c r="C134" s="34">
        <v>7</v>
      </c>
      <c r="D134" s="34">
        <v>4</v>
      </c>
      <c r="E134" s="35">
        <v>69</v>
      </c>
      <c r="F134" s="33">
        <v>15</v>
      </c>
      <c r="G134" s="34">
        <v>8</v>
      </c>
      <c r="H134" s="34">
        <v>7</v>
      </c>
      <c r="I134" s="75" t="s">
        <v>8</v>
      </c>
      <c r="J134" s="69">
        <v>839</v>
      </c>
      <c r="K134" s="69">
        <v>441</v>
      </c>
      <c r="L134" s="69">
        <v>398</v>
      </c>
    </row>
    <row r="135" spans="1:12" s="106" customFormat="1" ht="24" customHeight="1" thickTop="1" thickBot="1">
      <c r="A135" s="81" t="s">
        <v>38</v>
      </c>
      <c r="B135" s="82">
        <v>95</v>
      </c>
      <c r="C135" s="83">
        <v>51</v>
      </c>
      <c r="D135" s="83">
        <v>44</v>
      </c>
      <c r="E135" s="84" t="s">
        <v>39</v>
      </c>
      <c r="F135" s="83">
        <v>546</v>
      </c>
      <c r="G135" s="83">
        <v>296</v>
      </c>
      <c r="H135" s="83">
        <v>250</v>
      </c>
      <c r="I135" s="85" t="s">
        <v>40</v>
      </c>
      <c r="J135" s="83">
        <v>198</v>
      </c>
      <c r="K135" s="83">
        <v>94</v>
      </c>
      <c r="L135" s="83">
        <v>104</v>
      </c>
    </row>
    <row r="139" spans="1:12" s="113" customFormat="1">
      <c r="A139" s="95"/>
      <c r="B139" s="110"/>
      <c r="C139" s="110"/>
      <c r="D139" s="110"/>
      <c r="E139" s="111"/>
      <c r="F139" s="112"/>
      <c r="I139" s="111"/>
      <c r="J139" s="112"/>
    </row>
    <row r="140" spans="1:12" s="113" customFormat="1">
      <c r="A140" s="95"/>
      <c r="B140" s="110"/>
      <c r="C140" s="110"/>
      <c r="D140" s="110"/>
      <c r="E140" s="111"/>
      <c r="F140" s="112"/>
      <c r="I140" s="111"/>
      <c r="J140" s="112"/>
    </row>
    <row r="141" spans="1:12" s="113" customFormat="1">
      <c r="A141" s="95"/>
      <c r="B141" s="110"/>
      <c r="C141" s="110"/>
      <c r="D141" s="110"/>
      <c r="E141" s="111"/>
      <c r="F141" s="112"/>
      <c r="I141" s="111"/>
      <c r="J141" s="112"/>
    </row>
    <row r="142" spans="1:12" s="113" customFormat="1">
      <c r="A142" s="95"/>
      <c r="B142" s="110"/>
      <c r="C142" s="110"/>
      <c r="D142" s="110"/>
      <c r="E142" s="111"/>
      <c r="F142" s="112"/>
      <c r="I142" s="111"/>
      <c r="J142" s="112"/>
    </row>
    <row r="143" spans="1:12" s="113" customFormat="1">
      <c r="A143" s="95"/>
      <c r="B143" s="110"/>
      <c r="C143" s="110"/>
      <c r="D143" s="110"/>
      <c r="E143" s="111"/>
      <c r="F143" s="112"/>
      <c r="I143" s="111"/>
      <c r="J143" s="112"/>
    </row>
    <row r="144" spans="1:12" s="113" customFormat="1">
      <c r="A144" s="95"/>
      <c r="B144" s="110"/>
      <c r="C144" s="110"/>
      <c r="D144" s="110"/>
      <c r="E144" s="111"/>
      <c r="F144" s="112"/>
      <c r="I144" s="111"/>
      <c r="J144" s="112"/>
    </row>
    <row r="145" spans="1:10" s="113" customFormat="1">
      <c r="A145" s="95"/>
      <c r="B145" s="110"/>
      <c r="C145" s="110"/>
      <c r="D145" s="110"/>
      <c r="E145" s="111"/>
      <c r="F145" s="112"/>
      <c r="I145" s="111"/>
      <c r="J145" s="112"/>
    </row>
    <row r="146" spans="1:10" s="113" customFormat="1">
      <c r="A146" s="95"/>
      <c r="B146" s="110"/>
      <c r="C146" s="110"/>
      <c r="D146" s="110"/>
      <c r="E146" s="111"/>
      <c r="F146" s="112"/>
      <c r="I146" s="111"/>
      <c r="J146" s="112"/>
    </row>
    <row r="147" spans="1:10" s="113" customFormat="1">
      <c r="A147" s="95"/>
      <c r="B147" s="110"/>
      <c r="C147" s="110"/>
      <c r="D147" s="110"/>
      <c r="E147" s="111"/>
      <c r="F147" s="112"/>
      <c r="I147" s="111"/>
      <c r="J147" s="112"/>
    </row>
    <row r="148" spans="1:10" s="113" customFormat="1">
      <c r="A148" s="95"/>
      <c r="B148" s="110"/>
      <c r="C148" s="110"/>
      <c r="D148" s="110"/>
      <c r="E148" s="111"/>
      <c r="F148" s="112"/>
      <c r="I148" s="111"/>
      <c r="J148" s="112"/>
    </row>
    <row r="149" spans="1:10" s="113" customFormat="1">
      <c r="A149" s="95"/>
      <c r="B149" s="110"/>
      <c r="C149" s="110"/>
      <c r="D149" s="110"/>
      <c r="E149" s="111"/>
      <c r="F149" s="112"/>
      <c r="I149" s="111"/>
      <c r="J149" s="112"/>
    </row>
    <row r="150" spans="1:10" s="113" customFormat="1">
      <c r="A150" s="95"/>
      <c r="B150" s="110"/>
      <c r="C150" s="110"/>
      <c r="D150" s="110"/>
      <c r="E150" s="111"/>
      <c r="F150" s="112"/>
      <c r="I150" s="111"/>
      <c r="J150" s="112"/>
    </row>
    <row r="151" spans="1:10" s="113" customFormat="1">
      <c r="A151" s="95"/>
      <c r="B151" s="110"/>
      <c r="C151" s="110"/>
      <c r="D151" s="110"/>
      <c r="E151" s="111"/>
      <c r="F151" s="112"/>
      <c r="I151" s="111"/>
      <c r="J151" s="112"/>
    </row>
    <row r="152" spans="1:10" s="113" customFormat="1">
      <c r="A152" s="95"/>
      <c r="B152" s="110"/>
      <c r="C152" s="110"/>
      <c r="D152" s="110"/>
      <c r="E152" s="111"/>
      <c r="F152" s="112"/>
      <c r="I152" s="111"/>
      <c r="J152" s="112"/>
    </row>
    <row r="153" spans="1:10" s="113" customFormat="1">
      <c r="A153" s="95"/>
      <c r="B153" s="110"/>
      <c r="C153" s="110"/>
      <c r="D153" s="110"/>
      <c r="E153" s="111"/>
      <c r="F153" s="112"/>
      <c r="I153" s="111"/>
      <c r="J153" s="112"/>
    </row>
    <row r="154" spans="1:10" s="113" customFormat="1">
      <c r="A154" s="95"/>
      <c r="B154" s="110"/>
      <c r="C154" s="110"/>
      <c r="D154" s="110"/>
      <c r="E154" s="111"/>
      <c r="F154" s="112"/>
      <c r="I154" s="111"/>
      <c r="J154" s="112"/>
    </row>
    <row r="155" spans="1:10" s="113" customFormat="1">
      <c r="A155" s="95"/>
      <c r="B155" s="110"/>
      <c r="C155" s="110"/>
      <c r="D155" s="110"/>
      <c r="E155" s="111"/>
      <c r="F155" s="112"/>
      <c r="I155" s="111"/>
      <c r="J155" s="112"/>
    </row>
    <row r="156" spans="1:10" s="113" customFormat="1">
      <c r="A156" s="95"/>
      <c r="B156" s="110"/>
      <c r="C156" s="110"/>
      <c r="D156" s="110"/>
      <c r="E156" s="111"/>
      <c r="F156" s="112"/>
      <c r="I156" s="111"/>
      <c r="J156" s="112"/>
    </row>
    <row r="157" spans="1:10" s="113" customFormat="1">
      <c r="A157" s="95"/>
      <c r="B157" s="110"/>
      <c r="C157" s="110"/>
      <c r="D157" s="110"/>
      <c r="E157" s="111"/>
      <c r="F157" s="112"/>
      <c r="I157" s="111"/>
      <c r="J157" s="112"/>
    </row>
    <row r="158" spans="1:10" s="113" customFormat="1">
      <c r="A158" s="95"/>
      <c r="B158" s="110"/>
      <c r="C158" s="110"/>
      <c r="D158" s="110"/>
      <c r="E158" s="111"/>
      <c r="F158" s="112"/>
      <c r="I158" s="111"/>
      <c r="J158" s="112"/>
    </row>
    <row r="159" spans="1:10" s="113" customFormat="1">
      <c r="A159" s="95"/>
      <c r="B159" s="110"/>
      <c r="C159" s="110"/>
      <c r="D159" s="110"/>
      <c r="E159" s="111"/>
      <c r="F159" s="112"/>
      <c r="I159" s="111"/>
      <c r="J159" s="112"/>
    </row>
    <row r="160" spans="1:10" s="113" customFormat="1">
      <c r="A160" s="95"/>
      <c r="B160" s="110"/>
      <c r="C160" s="110"/>
      <c r="D160" s="110"/>
      <c r="E160" s="111"/>
      <c r="F160" s="112"/>
      <c r="I160" s="111"/>
      <c r="J160" s="112"/>
    </row>
    <row r="161" spans="1:10" s="113" customFormat="1">
      <c r="A161" s="95"/>
      <c r="B161" s="110"/>
      <c r="C161" s="110"/>
      <c r="D161" s="110"/>
      <c r="E161" s="111"/>
      <c r="F161" s="112"/>
      <c r="I161" s="111"/>
      <c r="J161" s="112"/>
    </row>
    <row r="162" spans="1:10" s="113" customFormat="1">
      <c r="A162" s="95"/>
      <c r="B162" s="110"/>
      <c r="C162" s="110"/>
      <c r="D162" s="110"/>
      <c r="E162" s="111"/>
      <c r="F162" s="112"/>
      <c r="I162" s="111"/>
      <c r="J162" s="112"/>
    </row>
    <row r="163" spans="1:10" s="113" customFormat="1">
      <c r="A163" s="95"/>
      <c r="B163" s="110"/>
      <c r="C163" s="110"/>
      <c r="D163" s="110"/>
      <c r="E163" s="111"/>
      <c r="F163" s="112"/>
      <c r="I163" s="111"/>
      <c r="J163" s="112"/>
    </row>
    <row r="164" spans="1:10" s="113" customFormat="1">
      <c r="A164" s="95"/>
      <c r="B164" s="110"/>
      <c r="C164" s="110"/>
      <c r="D164" s="110"/>
      <c r="E164" s="111"/>
      <c r="F164" s="112"/>
      <c r="I164" s="111"/>
      <c r="J164" s="112"/>
    </row>
    <row r="165" spans="1:10" s="113" customFormat="1">
      <c r="A165" s="95"/>
      <c r="B165" s="110"/>
      <c r="C165" s="110"/>
      <c r="D165" s="110"/>
      <c r="E165" s="111"/>
      <c r="F165" s="112"/>
      <c r="I165" s="111"/>
      <c r="J165" s="112"/>
    </row>
    <row r="166" spans="1:10" s="113" customFormat="1">
      <c r="A166" s="95"/>
      <c r="B166" s="110"/>
      <c r="C166" s="110"/>
      <c r="D166" s="110"/>
      <c r="E166" s="111"/>
      <c r="F166" s="112"/>
      <c r="I166" s="111"/>
      <c r="J166" s="112"/>
    </row>
    <row r="167" spans="1:10" s="113" customFormat="1">
      <c r="A167" s="95"/>
      <c r="B167" s="110"/>
      <c r="C167" s="110"/>
      <c r="D167" s="110"/>
      <c r="E167" s="111"/>
      <c r="F167" s="112"/>
      <c r="I167" s="111"/>
      <c r="J167" s="112"/>
    </row>
    <row r="168" spans="1:10" s="113" customFormat="1">
      <c r="A168" s="95"/>
      <c r="B168" s="110"/>
      <c r="C168" s="110"/>
      <c r="D168" s="110"/>
      <c r="E168" s="111"/>
      <c r="F168" s="112"/>
      <c r="I168" s="111"/>
      <c r="J168" s="112"/>
    </row>
    <row r="169" spans="1:10" s="113" customFormat="1">
      <c r="A169" s="95"/>
      <c r="B169" s="110"/>
      <c r="C169" s="110"/>
      <c r="D169" s="110"/>
      <c r="E169" s="111"/>
      <c r="F169" s="112"/>
      <c r="I169" s="111"/>
      <c r="J169" s="112"/>
    </row>
    <row r="170" spans="1:10" s="113" customFormat="1">
      <c r="A170" s="95"/>
      <c r="B170" s="110"/>
      <c r="C170" s="110"/>
      <c r="D170" s="110"/>
      <c r="E170" s="111"/>
      <c r="F170" s="112"/>
      <c r="I170" s="111"/>
      <c r="J170" s="112"/>
    </row>
    <row r="171" spans="1:10" s="113" customFormat="1">
      <c r="A171" s="95"/>
      <c r="B171" s="110"/>
      <c r="C171" s="110"/>
      <c r="D171" s="110"/>
      <c r="E171" s="111"/>
      <c r="F171" s="112"/>
      <c r="I171" s="111"/>
      <c r="J171" s="112"/>
    </row>
    <row r="172" spans="1:10" s="113" customFormat="1">
      <c r="A172" s="95"/>
      <c r="B172" s="110"/>
      <c r="C172" s="110"/>
      <c r="D172" s="110"/>
      <c r="E172" s="111"/>
      <c r="F172" s="112"/>
      <c r="I172" s="111"/>
      <c r="J172" s="112"/>
    </row>
    <row r="173" spans="1:10" s="113" customFormat="1">
      <c r="A173" s="95"/>
      <c r="B173" s="110"/>
      <c r="C173" s="110"/>
      <c r="D173" s="110"/>
      <c r="E173" s="111"/>
      <c r="F173" s="112"/>
      <c r="I173" s="111"/>
      <c r="J173" s="112"/>
    </row>
    <row r="174" spans="1:10" s="113" customFormat="1">
      <c r="A174" s="95"/>
      <c r="B174" s="110"/>
      <c r="C174" s="110"/>
      <c r="D174" s="110"/>
      <c r="E174" s="111"/>
      <c r="F174" s="112"/>
      <c r="I174" s="111"/>
      <c r="J174" s="112"/>
    </row>
    <row r="175" spans="1:10" s="113" customFormat="1">
      <c r="A175" s="95"/>
      <c r="B175" s="110"/>
      <c r="C175" s="110"/>
      <c r="D175" s="110"/>
      <c r="E175" s="111"/>
      <c r="F175" s="112"/>
      <c r="I175" s="111"/>
      <c r="J175" s="112"/>
    </row>
    <row r="176" spans="1:10" s="113" customFormat="1">
      <c r="A176" s="95"/>
      <c r="B176" s="110"/>
      <c r="C176" s="110"/>
      <c r="D176" s="110"/>
      <c r="E176" s="111"/>
      <c r="F176" s="112"/>
      <c r="I176" s="111"/>
      <c r="J176" s="112"/>
    </row>
    <row r="177" spans="1:10" s="113" customFormat="1">
      <c r="A177" s="95"/>
      <c r="B177" s="110"/>
      <c r="C177" s="110"/>
      <c r="D177" s="110"/>
      <c r="E177" s="111"/>
      <c r="F177" s="112"/>
      <c r="I177" s="111"/>
      <c r="J177" s="112"/>
    </row>
    <row r="178" spans="1:10" s="113" customFormat="1">
      <c r="A178" s="95"/>
      <c r="B178" s="110"/>
      <c r="C178" s="110"/>
      <c r="D178" s="110"/>
      <c r="E178" s="111"/>
      <c r="F178" s="112"/>
      <c r="I178" s="111"/>
      <c r="J178" s="112"/>
    </row>
    <row r="179" spans="1:10" s="113" customFormat="1">
      <c r="A179" s="95"/>
      <c r="B179" s="110"/>
      <c r="C179" s="110"/>
      <c r="D179" s="110"/>
      <c r="E179" s="111"/>
      <c r="F179" s="112"/>
      <c r="I179" s="111"/>
      <c r="J179" s="112"/>
    </row>
    <row r="180" spans="1:10" s="113" customFormat="1">
      <c r="A180" s="95"/>
      <c r="B180" s="110"/>
      <c r="C180" s="110"/>
      <c r="D180" s="110"/>
      <c r="E180" s="111"/>
      <c r="F180" s="112"/>
      <c r="I180" s="111"/>
      <c r="J180" s="112"/>
    </row>
    <row r="181" spans="1:10" s="113" customFormat="1">
      <c r="A181" s="95"/>
      <c r="B181" s="110"/>
      <c r="C181" s="110"/>
      <c r="D181" s="110"/>
      <c r="E181" s="111"/>
      <c r="F181" s="112"/>
      <c r="I181" s="111"/>
      <c r="J181" s="112"/>
    </row>
    <row r="182" spans="1:10" s="113" customFormat="1">
      <c r="A182" s="95"/>
      <c r="B182" s="110"/>
      <c r="C182" s="110"/>
      <c r="D182" s="110"/>
      <c r="E182" s="111"/>
      <c r="F182" s="112"/>
      <c r="I182" s="111"/>
      <c r="J182" s="112"/>
    </row>
    <row r="183" spans="1:10" s="113" customFormat="1">
      <c r="A183" s="95"/>
      <c r="B183" s="110"/>
      <c r="C183" s="110"/>
      <c r="D183" s="110"/>
      <c r="E183" s="111"/>
      <c r="F183" s="112"/>
      <c r="I183" s="111"/>
      <c r="J183" s="112"/>
    </row>
    <row r="184" spans="1:10" s="113" customFormat="1">
      <c r="A184" s="95"/>
      <c r="B184" s="110"/>
      <c r="C184" s="110"/>
      <c r="D184" s="110"/>
      <c r="E184" s="111"/>
      <c r="F184" s="112"/>
      <c r="I184" s="111"/>
      <c r="J184" s="112"/>
    </row>
    <row r="185" spans="1:10" s="113" customFormat="1">
      <c r="A185" s="95"/>
      <c r="B185" s="110"/>
      <c r="C185" s="110"/>
      <c r="D185" s="110"/>
      <c r="E185" s="111"/>
      <c r="F185" s="112"/>
      <c r="I185" s="111"/>
      <c r="J185" s="112"/>
    </row>
    <row r="186" spans="1:10" s="113" customFormat="1">
      <c r="A186" s="95"/>
      <c r="B186" s="110"/>
      <c r="C186" s="110"/>
      <c r="D186" s="110"/>
      <c r="E186" s="111"/>
      <c r="F186" s="112"/>
      <c r="I186" s="111"/>
      <c r="J186" s="112"/>
    </row>
    <row r="187" spans="1:10" s="113" customFormat="1">
      <c r="A187" s="95"/>
      <c r="B187" s="110"/>
      <c r="C187" s="110"/>
      <c r="D187" s="110"/>
      <c r="E187" s="111"/>
      <c r="F187" s="112"/>
      <c r="I187" s="111"/>
      <c r="J187" s="112"/>
    </row>
    <row r="188" spans="1:10" s="113" customFormat="1">
      <c r="A188" s="95"/>
      <c r="B188" s="110"/>
      <c r="C188" s="110"/>
      <c r="D188" s="110"/>
      <c r="E188" s="111"/>
      <c r="F188" s="112"/>
      <c r="I188" s="111"/>
      <c r="J188" s="112"/>
    </row>
    <row r="189" spans="1:10" s="113" customFormat="1">
      <c r="A189" s="95"/>
      <c r="B189" s="110"/>
      <c r="C189" s="110"/>
      <c r="D189" s="110"/>
      <c r="E189" s="111"/>
      <c r="F189" s="112"/>
      <c r="I189" s="111"/>
      <c r="J189" s="112"/>
    </row>
    <row r="190" spans="1:10" s="113" customFormat="1">
      <c r="A190" s="95"/>
      <c r="B190" s="110"/>
      <c r="C190" s="110"/>
      <c r="D190" s="110"/>
      <c r="E190" s="111"/>
      <c r="F190" s="112"/>
      <c r="I190" s="111"/>
      <c r="J190" s="112"/>
    </row>
    <row r="191" spans="1:10" s="113" customFormat="1">
      <c r="A191" s="95"/>
      <c r="B191" s="110"/>
      <c r="C191" s="110"/>
      <c r="D191" s="110"/>
      <c r="E191" s="111"/>
      <c r="F191" s="112"/>
      <c r="I191" s="111"/>
      <c r="J191" s="112"/>
    </row>
    <row r="192" spans="1:10" s="113" customFormat="1">
      <c r="A192" s="95"/>
      <c r="B192" s="110"/>
      <c r="C192" s="110"/>
      <c r="D192" s="110"/>
      <c r="E192" s="111"/>
      <c r="F192" s="112"/>
      <c r="I192" s="111"/>
      <c r="J192" s="112"/>
    </row>
    <row r="193" spans="1:10" s="113" customFormat="1">
      <c r="A193" s="95"/>
      <c r="B193" s="110"/>
      <c r="C193" s="110"/>
      <c r="D193" s="110"/>
      <c r="E193" s="111"/>
      <c r="F193" s="112"/>
      <c r="I193" s="111"/>
      <c r="J193" s="112"/>
    </row>
    <row r="194" spans="1:10" s="113" customFormat="1">
      <c r="A194" s="95"/>
      <c r="B194" s="110"/>
      <c r="C194" s="110"/>
      <c r="D194" s="110"/>
      <c r="E194" s="111"/>
      <c r="F194" s="112"/>
      <c r="I194" s="111"/>
      <c r="J194" s="112"/>
    </row>
    <row r="195" spans="1:10" s="113" customFormat="1">
      <c r="A195" s="95"/>
      <c r="B195" s="110"/>
      <c r="C195" s="110"/>
      <c r="D195" s="110"/>
      <c r="E195" s="111"/>
      <c r="F195" s="112"/>
      <c r="I195" s="111"/>
      <c r="J195" s="112"/>
    </row>
    <row r="196" spans="1:10" s="113" customFormat="1">
      <c r="A196" s="95"/>
      <c r="B196" s="110"/>
      <c r="C196" s="110"/>
      <c r="D196" s="110"/>
      <c r="E196" s="111"/>
      <c r="F196" s="112"/>
      <c r="I196" s="111"/>
      <c r="J196" s="112"/>
    </row>
    <row r="197" spans="1:10" s="113" customFormat="1">
      <c r="A197" s="95"/>
      <c r="B197" s="110"/>
      <c r="C197" s="110"/>
      <c r="D197" s="110"/>
      <c r="E197" s="111"/>
      <c r="F197" s="112"/>
      <c r="I197" s="111"/>
      <c r="J197" s="112"/>
    </row>
    <row r="198" spans="1:10" s="113" customFormat="1">
      <c r="A198" s="95"/>
      <c r="B198" s="110"/>
      <c r="C198" s="110"/>
      <c r="D198" s="110"/>
      <c r="E198" s="111"/>
      <c r="F198" s="112"/>
      <c r="I198" s="111"/>
      <c r="J198" s="112"/>
    </row>
    <row r="199" spans="1:10" s="113" customFormat="1">
      <c r="A199" s="95"/>
      <c r="B199" s="110"/>
      <c r="C199" s="110"/>
      <c r="D199" s="110"/>
      <c r="E199" s="111"/>
      <c r="F199" s="112"/>
      <c r="I199" s="111"/>
      <c r="J199" s="112"/>
    </row>
    <row r="200" spans="1:10" s="113" customFormat="1">
      <c r="A200" s="95"/>
      <c r="B200" s="110"/>
      <c r="C200" s="110"/>
      <c r="D200" s="110"/>
      <c r="E200" s="111"/>
      <c r="F200" s="112"/>
      <c r="I200" s="111"/>
      <c r="J200" s="112"/>
    </row>
    <row r="201" spans="1:10" s="113" customFormat="1">
      <c r="A201" s="95"/>
      <c r="B201" s="110"/>
      <c r="C201" s="110"/>
      <c r="D201" s="110"/>
      <c r="E201" s="111"/>
      <c r="F201" s="112"/>
      <c r="I201" s="111"/>
      <c r="J201" s="112"/>
    </row>
    <row r="202" spans="1:10" s="113" customFormat="1">
      <c r="A202" s="95"/>
      <c r="B202" s="110"/>
      <c r="C202" s="110"/>
      <c r="D202" s="110"/>
      <c r="E202" s="111"/>
      <c r="F202" s="112"/>
      <c r="I202" s="111"/>
      <c r="J202" s="112"/>
    </row>
    <row r="203" spans="1:10" s="113" customFormat="1">
      <c r="A203" s="95"/>
      <c r="B203" s="110"/>
      <c r="C203" s="110"/>
      <c r="D203" s="110"/>
      <c r="E203" s="111"/>
      <c r="F203" s="112"/>
      <c r="I203" s="111"/>
      <c r="J203" s="112"/>
    </row>
    <row r="204" spans="1:10" s="113" customFormat="1">
      <c r="A204" s="95"/>
      <c r="B204" s="110"/>
      <c r="C204" s="110"/>
      <c r="D204" s="110"/>
      <c r="E204" s="111"/>
      <c r="F204" s="112"/>
      <c r="I204" s="111"/>
      <c r="J204" s="112"/>
    </row>
    <row r="205" spans="1:10" s="113" customFormat="1">
      <c r="A205" s="95"/>
      <c r="B205" s="110"/>
      <c r="C205" s="110"/>
      <c r="D205" s="110"/>
      <c r="E205" s="111"/>
      <c r="F205" s="112"/>
      <c r="I205" s="111"/>
      <c r="J205" s="112"/>
    </row>
    <row r="206" spans="1:10" s="113" customFormat="1">
      <c r="A206" s="95"/>
      <c r="B206" s="110"/>
      <c r="C206" s="110"/>
      <c r="D206" s="110"/>
      <c r="E206" s="111"/>
      <c r="F206" s="112"/>
      <c r="I206" s="111"/>
      <c r="J206" s="112"/>
    </row>
    <row r="207" spans="1:10" s="113" customFormat="1">
      <c r="A207" s="95"/>
      <c r="B207" s="110"/>
      <c r="C207" s="110"/>
      <c r="D207" s="110"/>
      <c r="E207" s="111"/>
      <c r="F207" s="112"/>
      <c r="I207" s="111"/>
      <c r="J207" s="112"/>
    </row>
    <row r="208" spans="1:10" s="113" customFormat="1">
      <c r="A208" s="95"/>
      <c r="B208" s="110"/>
      <c r="C208" s="110"/>
      <c r="D208" s="110"/>
      <c r="E208" s="111"/>
      <c r="F208" s="112"/>
      <c r="I208" s="111"/>
      <c r="J208" s="112"/>
    </row>
    <row r="209" spans="1:10" s="113" customFormat="1">
      <c r="A209" s="95"/>
      <c r="B209" s="110"/>
      <c r="C209" s="110"/>
      <c r="D209" s="110"/>
      <c r="E209" s="111"/>
      <c r="F209" s="112"/>
      <c r="I209" s="111"/>
      <c r="J209" s="112"/>
    </row>
    <row r="210" spans="1:10" s="113" customFormat="1">
      <c r="A210" s="95"/>
      <c r="B210" s="110"/>
      <c r="C210" s="110"/>
      <c r="D210" s="110"/>
      <c r="E210" s="111"/>
      <c r="F210" s="112"/>
      <c r="I210" s="111"/>
      <c r="J210" s="112"/>
    </row>
    <row r="211" spans="1:10" s="113" customFormat="1">
      <c r="A211" s="95"/>
      <c r="B211" s="110"/>
      <c r="C211" s="110"/>
      <c r="D211" s="110"/>
      <c r="E211" s="111"/>
      <c r="F211" s="112"/>
      <c r="I211" s="111"/>
      <c r="J211" s="112"/>
    </row>
    <row r="212" spans="1:10" s="113" customFormat="1">
      <c r="A212" s="95"/>
      <c r="B212" s="110"/>
      <c r="C212" s="110"/>
      <c r="D212" s="110"/>
      <c r="E212" s="111"/>
      <c r="F212" s="112"/>
      <c r="I212" s="111"/>
      <c r="J212" s="112"/>
    </row>
    <row r="213" spans="1:10" s="113" customFormat="1">
      <c r="A213" s="95"/>
      <c r="B213" s="110"/>
      <c r="C213" s="110"/>
      <c r="D213" s="110"/>
      <c r="E213" s="111"/>
      <c r="F213" s="112"/>
      <c r="I213" s="111"/>
      <c r="J213" s="112"/>
    </row>
    <row r="214" spans="1:10" s="113" customFormat="1">
      <c r="A214" s="95"/>
      <c r="B214" s="110"/>
      <c r="C214" s="110"/>
      <c r="D214" s="110"/>
      <c r="E214" s="111"/>
      <c r="F214" s="112"/>
      <c r="I214" s="111"/>
      <c r="J214" s="112"/>
    </row>
    <row r="215" spans="1:10" s="113" customFormat="1">
      <c r="A215" s="95"/>
      <c r="B215" s="110"/>
      <c r="C215" s="110"/>
      <c r="D215" s="110"/>
      <c r="E215" s="111"/>
      <c r="F215" s="112"/>
      <c r="I215" s="111"/>
      <c r="J215" s="112"/>
    </row>
    <row r="216" spans="1:10" s="113" customFormat="1">
      <c r="A216" s="95"/>
      <c r="B216" s="110"/>
      <c r="C216" s="110"/>
      <c r="D216" s="110"/>
      <c r="E216" s="111"/>
      <c r="F216" s="112"/>
      <c r="I216" s="111"/>
      <c r="J216" s="112"/>
    </row>
    <row r="217" spans="1:10" s="113" customFormat="1">
      <c r="A217" s="95"/>
      <c r="B217" s="110"/>
      <c r="C217" s="110"/>
      <c r="D217" s="110"/>
      <c r="E217" s="111"/>
      <c r="F217" s="112"/>
      <c r="I217" s="111"/>
      <c r="J217" s="112"/>
    </row>
    <row r="218" spans="1:10" s="113" customFormat="1">
      <c r="A218" s="95"/>
      <c r="B218" s="110"/>
      <c r="C218" s="110"/>
      <c r="D218" s="110"/>
      <c r="E218" s="111"/>
      <c r="F218" s="112"/>
      <c r="I218" s="111"/>
      <c r="J218" s="112"/>
    </row>
    <row r="219" spans="1:10" s="113" customFormat="1">
      <c r="A219" s="95"/>
      <c r="B219" s="110"/>
      <c r="C219" s="110"/>
      <c r="D219" s="110"/>
      <c r="E219" s="111"/>
      <c r="F219" s="112"/>
      <c r="I219" s="111"/>
      <c r="J219" s="112"/>
    </row>
    <row r="220" spans="1:10" s="113" customFormat="1">
      <c r="A220" s="95"/>
      <c r="B220" s="110"/>
      <c r="C220" s="110"/>
      <c r="D220" s="110"/>
      <c r="E220" s="111"/>
      <c r="F220" s="112"/>
      <c r="I220" s="111"/>
      <c r="J220" s="112"/>
    </row>
    <row r="221" spans="1:10" s="113" customFormat="1">
      <c r="A221" s="95"/>
      <c r="B221" s="110"/>
      <c r="C221" s="110"/>
      <c r="D221" s="110"/>
      <c r="E221" s="111"/>
      <c r="F221" s="112"/>
      <c r="I221" s="111"/>
      <c r="J221" s="112"/>
    </row>
    <row r="222" spans="1:10" s="113" customFormat="1">
      <c r="A222" s="95"/>
      <c r="B222" s="110"/>
      <c r="C222" s="110"/>
      <c r="D222" s="110"/>
      <c r="E222" s="111"/>
      <c r="F222" s="112"/>
      <c r="I222" s="111"/>
      <c r="J222" s="112"/>
    </row>
    <row r="223" spans="1:10" s="113" customFormat="1">
      <c r="A223" s="95"/>
      <c r="B223" s="110"/>
      <c r="C223" s="110"/>
      <c r="D223" s="110"/>
      <c r="E223" s="111"/>
      <c r="F223" s="112"/>
      <c r="I223" s="111"/>
      <c r="J223" s="112"/>
    </row>
    <row r="224" spans="1:10" s="113" customFormat="1">
      <c r="A224" s="95"/>
      <c r="B224" s="110"/>
      <c r="C224" s="110"/>
      <c r="D224" s="110"/>
      <c r="E224" s="111"/>
      <c r="F224" s="112"/>
      <c r="I224" s="111"/>
      <c r="J224" s="112"/>
    </row>
    <row r="225" spans="1:10" s="113" customFormat="1">
      <c r="A225" s="95"/>
      <c r="B225" s="110"/>
      <c r="C225" s="110"/>
      <c r="D225" s="110"/>
      <c r="E225" s="111"/>
      <c r="F225" s="112"/>
      <c r="I225" s="111"/>
      <c r="J225" s="112"/>
    </row>
    <row r="226" spans="1:10" s="113" customFormat="1">
      <c r="A226" s="95"/>
      <c r="B226" s="110"/>
      <c r="C226" s="110"/>
      <c r="D226" s="110"/>
      <c r="E226" s="111"/>
      <c r="F226" s="112"/>
      <c r="I226" s="111"/>
      <c r="J226" s="112"/>
    </row>
    <row r="227" spans="1:10" s="113" customFormat="1">
      <c r="A227" s="95"/>
      <c r="B227" s="110"/>
      <c r="C227" s="110"/>
      <c r="D227" s="110"/>
      <c r="E227" s="111"/>
      <c r="F227" s="112"/>
      <c r="I227" s="111"/>
      <c r="J227" s="112"/>
    </row>
    <row r="228" spans="1:10" s="113" customFormat="1">
      <c r="A228" s="95"/>
      <c r="B228" s="110"/>
      <c r="C228" s="110"/>
      <c r="D228" s="110"/>
      <c r="E228" s="111"/>
      <c r="F228" s="112"/>
      <c r="I228" s="111"/>
      <c r="J228" s="112"/>
    </row>
    <row r="229" spans="1:10" s="113" customFormat="1">
      <c r="A229" s="95"/>
      <c r="B229" s="110"/>
      <c r="C229" s="110"/>
      <c r="D229" s="110"/>
      <c r="E229" s="111"/>
      <c r="F229" s="112"/>
      <c r="I229" s="111"/>
      <c r="J229" s="112"/>
    </row>
    <row r="230" spans="1:10" s="113" customFormat="1">
      <c r="A230" s="95"/>
      <c r="B230" s="110"/>
      <c r="C230" s="110"/>
      <c r="D230" s="110"/>
      <c r="E230" s="111"/>
      <c r="F230" s="112"/>
      <c r="I230" s="111"/>
      <c r="J230" s="112"/>
    </row>
    <row r="231" spans="1:10" s="113" customFormat="1">
      <c r="A231" s="95"/>
      <c r="B231" s="110"/>
      <c r="C231" s="110"/>
      <c r="D231" s="110"/>
      <c r="E231" s="111"/>
      <c r="F231" s="112"/>
      <c r="I231" s="111"/>
      <c r="J231" s="112"/>
    </row>
    <row r="232" spans="1:10" s="113" customFormat="1">
      <c r="A232" s="95"/>
      <c r="B232" s="110"/>
      <c r="C232" s="110"/>
      <c r="D232" s="110"/>
      <c r="E232" s="111"/>
      <c r="F232" s="112"/>
      <c r="I232" s="111"/>
      <c r="J232" s="112"/>
    </row>
    <row r="233" spans="1:10" s="113" customFormat="1">
      <c r="A233" s="95"/>
      <c r="B233" s="110"/>
      <c r="C233" s="110"/>
      <c r="D233" s="110"/>
      <c r="E233" s="111"/>
      <c r="F233" s="112"/>
      <c r="I233" s="111"/>
      <c r="J233" s="112"/>
    </row>
    <row r="234" spans="1:10" s="113" customFormat="1">
      <c r="A234" s="95"/>
      <c r="B234" s="110"/>
      <c r="C234" s="110"/>
      <c r="D234" s="110"/>
      <c r="E234" s="111"/>
      <c r="F234" s="112"/>
      <c r="I234" s="111"/>
      <c r="J234" s="112"/>
    </row>
    <row r="235" spans="1:10" s="113" customFormat="1">
      <c r="A235" s="95"/>
      <c r="B235" s="110"/>
      <c r="C235" s="110"/>
      <c r="D235" s="110"/>
      <c r="E235" s="111"/>
      <c r="F235" s="112"/>
      <c r="I235" s="111"/>
      <c r="J235" s="112"/>
    </row>
    <row r="236" spans="1:10" s="113" customFormat="1">
      <c r="A236" s="95"/>
      <c r="B236" s="110"/>
      <c r="C236" s="110"/>
      <c r="D236" s="110"/>
      <c r="E236" s="111"/>
      <c r="F236" s="112"/>
      <c r="I236" s="111"/>
      <c r="J236" s="112"/>
    </row>
    <row r="237" spans="1:10" s="113" customFormat="1">
      <c r="A237" s="95"/>
      <c r="B237" s="110"/>
      <c r="C237" s="110"/>
      <c r="D237" s="110"/>
      <c r="E237" s="111"/>
      <c r="F237" s="112"/>
      <c r="I237" s="111"/>
      <c r="J237" s="112"/>
    </row>
    <row r="238" spans="1:10" s="113" customFormat="1">
      <c r="A238" s="95"/>
      <c r="B238" s="110"/>
      <c r="C238" s="110"/>
      <c r="D238" s="110"/>
      <c r="E238" s="111"/>
      <c r="F238" s="112"/>
      <c r="I238" s="111"/>
      <c r="J238" s="112"/>
    </row>
    <row r="239" spans="1:10" s="113" customFormat="1">
      <c r="A239" s="95"/>
      <c r="B239" s="110"/>
      <c r="C239" s="110"/>
      <c r="D239" s="110"/>
      <c r="E239" s="111"/>
      <c r="F239" s="112"/>
      <c r="I239" s="111"/>
      <c r="J239" s="112"/>
    </row>
    <row r="240" spans="1:10" s="113" customFormat="1">
      <c r="A240" s="95"/>
      <c r="B240" s="110"/>
      <c r="C240" s="110"/>
      <c r="D240" s="110"/>
      <c r="E240" s="111"/>
      <c r="F240" s="112"/>
      <c r="I240" s="111"/>
      <c r="J240" s="112"/>
    </row>
    <row r="241" spans="1:10" s="113" customFormat="1">
      <c r="A241" s="95"/>
      <c r="B241" s="110"/>
      <c r="C241" s="110"/>
      <c r="D241" s="110"/>
      <c r="E241" s="111"/>
      <c r="F241" s="112"/>
      <c r="I241" s="111"/>
      <c r="J241" s="112"/>
    </row>
    <row r="242" spans="1:10" s="113" customFormat="1">
      <c r="A242" s="95"/>
      <c r="B242" s="110"/>
      <c r="C242" s="110"/>
      <c r="D242" s="110"/>
      <c r="E242" s="111"/>
      <c r="F242" s="112"/>
      <c r="I242" s="111"/>
      <c r="J242" s="112"/>
    </row>
    <row r="243" spans="1:10" s="113" customFormat="1">
      <c r="A243" s="95"/>
      <c r="B243" s="110"/>
      <c r="C243" s="110"/>
      <c r="D243" s="110"/>
      <c r="E243" s="111"/>
      <c r="F243" s="112"/>
      <c r="I243" s="111"/>
      <c r="J243" s="112"/>
    </row>
    <row r="244" spans="1:10" s="113" customFormat="1">
      <c r="A244" s="95"/>
      <c r="B244" s="110"/>
      <c r="C244" s="110"/>
      <c r="D244" s="110"/>
      <c r="E244" s="111"/>
      <c r="F244" s="112"/>
      <c r="I244" s="111"/>
      <c r="J244" s="112"/>
    </row>
    <row r="245" spans="1:10" s="113" customFormat="1">
      <c r="A245" s="95"/>
      <c r="B245" s="110"/>
      <c r="C245" s="110"/>
      <c r="D245" s="110"/>
      <c r="E245" s="111"/>
      <c r="F245" s="112"/>
      <c r="I245" s="111"/>
      <c r="J245" s="112"/>
    </row>
    <row r="246" spans="1:10" s="113" customFormat="1">
      <c r="A246" s="95"/>
      <c r="B246" s="110"/>
      <c r="C246" s="110"/>
      <c r="D246" s="110"/>
      <c r="E246" s="111"/>
      <c r="F246" s="112"/>
      <c r="I246" s="111"/>
      <c r="J246" s="112"/>
    </row>
    <row r="247" spans="1:10" s="113" customFormat="1">
      <c r="A247" s="95"/>
      <c r="B247" s="110"/>
      <c r="C247" s="110"/>
      <c r="D247" s="110"/>
      <c r="E247" s="111"/>
      <c r="F247" s="112"/>
      <c r="I247" s="111"/>
      <c r="J247" s="112"/>
    </row>
    <row r="248" spans="1:10" s="113" customFormat="1">
      <c r="A248" s="95"/>
      <c r="B248" s="110"/>
      <c r="C248" s="110"/>
      <c r="D248" s="110"/>
      <c r="E248" s="111"/>
      <c r="F248" s="112"/>
      <c r="I248" s="111"/>
      <c r="J248" s="112"/>
    </row>
    <row r="249" spans="1:10" s="113" customFormat="1">
      <c r="A249" s="95"/>
      <c r="B249" s="110"/>
      <c r="C249" s="110"/>
      <c r="D249" s="110"/>
      <c r="E249" s="111"/>
      <c r="F249" s="112"/>
      <c r="I249" s="111"/>
      <c r="J249" s="112"/>
    </row>
    <row r="250" spans="1:10" s="113" customFormat="1">
      <c r="A250" s="95"/>
      <c r="B250" s="110"/>
      <c r="C250" s="110"/>
      <c r="D250" s="110"/>
      <c r="E250" s="111"/>
      <c r="F250" s="112"/>
      <c r="I250" s="111"/>
      <c r="J250" s="112"/>
    </row>
    <row r="251" spans="1:10" s="113" customFormat="1">
      <c r="A251" s="95"/>
      <c r="B251" s="110"/>
      <c r="C251" s="110"/>
      <c r="D251" s="110"/>
      <c r="E251" s="111"/>
      <c r="F251" s="112"/>
      <c r="I251" s="111"/>
      <c r="J251" s="112"/>
    </row>
    <row r="252" spans="1:10" s="113" customFormat="1">
      <c r="A252" s="95"/>
      <c r="B252" s="110"/>
      <c r="C252" s="110"/>
      <c r="D252" s="110"/>
      <c r="E252" s="111"/>
      <c r="F252" s="112"/>
      <c r="I252" s="111"/>
      <c r="J252" s="112"/>
    </row>
    <row r="253" spans="1:10" s="113" customFormat="1">
      <c r="A253" s="95"/>
      <c r="B253" s="110"/>
      <c r="C253" s="110"/>
      <c r="D253" s="110"/>
      <c r="E253" s="111"/>
      <c r="F253" s="112"/>
      <c r="I253" s="111"/>
      <c r="J253" s="112"/>
    </row>
    <row r="254" spans="1:10" s="113" customFormat="1">
      <c r="A254" s="95"/>
      <c r="B254" s="110"/>
      <c r="C254" s="110"/>
      <c r="D254" s="110"/>
      <c r="E254" s="111"/>
      <c r="F254" s="112"/>
      <c r="I254" s="111"/>
      <c r="J254" s="112"/>
    </row>
    <row r="255" spans="1:10" s="113" customFormat="1">
      <c r="A255" s="95"/>
      <c r="B255" s="110"/>
      <c r="C255" s="110"/>
      <c r="D255" s="110"/>
      <c r="E255" s="111"/>
      <c r="F255" s="112"/>
      <c r="I255" s="111"/>
      <c r="J255" s="112"/>
    </row>
    <row r="256" spans="1:10" s="113" customFormat="1">
      <c r="A256" s="95"/>
      <c r="B256" s="110"/>
      <c r="C256" s="110"/>
      <c r="D256" s="110"/>
      <c r="E256" s="111"/>
      <c r="F256" s="112"/>
      <c r="I256" s="111"/>
      <c r="J256" s="112"/>
    </row>
    <row r="257" spans="1:10" s="113" customFormat="1">
      <c r="A257" s="95"/>
      <c r="B257" s="110"/>
      <c r="C257" s="110"/>
      <c r="D257" s="110"/>
      <c r="E257" s="111"/>
      <c r="F257" s="112"/>
      <c r="I257" s="111"/>
      <c r="J257" s="112"/>
    </row>
    <row r="258" spans="1:10" s="113" customFormat="1">
      <c r="A258" s="95"/>
      <c r="B258" s="110"/>
      <c r="C258" s="110"/>
      <c r="D258" s="110"/>
      <c r="E258" s="111"/>
      <c r="F258" s="112"/>
      <c r="I258" s="111"/>
      <c r="J258" s="112"/>
    </row>
    <row r="259" spans="1:10" s="113" customFormat="1">
      <c r="A259" s="95"/>
      <c r="B259" s="110"/>
      <c r="C259" s="110"/>
      <c r="D259" s="110"/>
      <c r="E259" s="111"/>
      <c r="F259" s="112"/>
      <c r="I259" s="111"/>
      <c r="J259" s="112"/>
    </row>
    <row r="260" spans="1:10" s="113" customFormat="1">
      <c r="A260" s="95"/>
      <c r="B260" s="110"/>
      <c r="C260" s="110"/>
      <c r="D260" s="110"/>
      <c r="E260" s="111"/>
      <c r="F260" s="112"/>
      <c r="I260" s="111"/>
      <c r="J260" s="112"/>
    </row>
    <row r="261" spans="1:10" s="113" customFormat="1">
      <c r="A261" s="95"/>
      <c r="B261" s="110"/>
      <c r="C261" s="110"/>
      <c r="D261" s="110"/>
      <c r="E261" s="111"/>
      <c r="F261" s="112"/>
      <c r="I261" s="111"/>
      <c r="J261" s="112"/>
    </row>
    <row r="262" spans="1:10" s="113" customFormat="1">
      <c r="A262" s="95"/>
      <c r="B262" s="110"/>
      <c r="C262" s="110"/>
      <c r="D262" s="110"/>
      <c r="E262" s="111"/>
      <c r="F262" s="112"/>
      <c r="I262" s="111"/>
      <c r="J262" s="112"/>
    </row>
    <row r="263" spans="1:10" s="113" customFormat="1">
      <c r="A263" s="95"/>
      <c r="B263" s="110"/>
      <c r="C263" s="110"/>
      <c r="D263" s="110"/>
      <c r="E263" s="111"/>
      <c r="F263" s="112"/>
      <c r="I263" s="111"/>
      <c r="J263" s="112"/>
    </row>
    <row r="264" spans="1:10" s="113" customFormat="1">
      <c r="A264" s="95"/>
      <c r="B264" s="110"/>
      <c r="C264" s="110"/>
      <c r="D264" s="110"/>
      <c r="E264" s="111"/>
      <c r="F264" s="112"/>
      <c r="I264" s="111"/>
      <c r="J264" s="112"/>
    </row>
    <row r="265" spans="1:10" s="113" customFormat="1">
      <c r="A265" s="95"/>
      <c r="B265" s="110"/>
      <c r="C265" s="110"/>
      <c r="D265" s="110"/>
      <c r="E265" s="111"/>
      <c r="F265" s="112"/>
      <c r="I265" s="111"/>
      <c r="J265" s="112"/>
    </row>
    <row r="266" spans="1:10" s="113" customFormat="1">
      <c r="A266" s="95"/>
      <c r="B266" s="110"/>
      <c r="C266" s="110"/>
      <c r="D266" s="110"/>
      <c r="E266" s="111"/>
      <c r="F266" s="112"/>
      <c r="I266" s="111"/>
      <c r="J266" s="112"/>
    </row>
    <row r="267" spans="1:10" s="113" customFormat="1">
      <c r="A267" s="95"/>
      <c r="B267" s="110"/>
      <c r="C267" s="110"/>
      <c r="D267" s="110"/>
      <c r="E267" s="111"/>
      <c r="F267" s="112"/>
      <c r="I267" s="111"/>
      <c r="J267" s="112"/>
    </row>
    <row r="268" spans="1:10" s="113" customFormat="1">
      <c r="A268" s="95"/>
      <c r="B268" s="110"/>
      <c r="C268" s="110"/>
      <c r="D268" s="110"/>
      <c r="E268" s="111"/>
      <c r="F268" s="112"/>
      <c r="I268" s="111"/>
      <c r="J268" s="112"/>
    </row>
    <row r="269" spans="1:10" s="113" customFormat="1">
      <c r="A269" s="95"/>
      <c r="B269" s="110"/>
      <c r="C269" s="110"/>
      <c r="D269" s="110"/>
      <c r="E269" s="111"/>
      <c r="F269" s="112"/>
      <c r="I269" s="111"/>
      <c r="J269" s="112"/>
    </row>
    <row r="270" spans="1:10" s="113" customFormat="1">
      <c r="A270" s="95"/>
      <c r="B270" s="110"/>
      <c r="C270" s="110"/>
      <c r="D270" s="110"/>
      <c r="E270" s="111"/>
      <c r="F270" s="112"/>
      <c r="I270" s="111"/>
      <c r="J270" s="112"/>
    </row>
    <row r="271" spans="1:10" s="113" customFormat="1">
      <c r="A271" s="95"/>
      <c r="B271" s="110"/>
      <c r="C271" s="110"/>
      <c r="D271" s="110"/>
      <c r="E271" s="111"/>
      <c r="F271" s="112"/>
      <c r="I271" s="111"/>
      <c r="J271" s="112"/>
    </row>
    <row r="272" spans="1:10" s="113" customFormat="1">
      <c r="A272" s="95"/>
      <c r="B272" s="110"/>
      <c r="C272" s="110"/>
      <c r="D272" s="110"/>
      <c r="E272" s="111"/>
      <c r="F272" s="112"/>
      <c r="I272" s="111"/>
      <c r="J272" s="112"/>
    </row>
    <row r="273" spans="1:10" s="113" customFormat="1">
      <c r="A273" s="95"/>
      <c r="B273" s="110"/>
      <c r="C273" s="110"/>
      <c r="D273" s="110"/>
      <c r="E273" s="111"/>
      <c r="F273" s="112"/>
      <c r="I273" s="111"/>
      <c r="J273" s="112"/>
    </row>
    <row r="274" spans="1:10" s="113" customFormat="1">
      <c r="A274" s="95"/>
      <c r="B274" s="110"/>
      <c r="C274" s="110"/>
      <c r="D274" s="110"/>
      <c r="E274" s="111"/>
      <c r="F274" s="112"/>
      <c r="I274" s="111"/>
      <c r="J274" s="112"/>
    </row>
    <row r="275" spans="1:10" s="113" customFormat="1">
      <c r="A275" s="95"/>
      <c r="B275" s="110"/>
      <c r="C275" s="110"/>
      <c r="D275" s="110"/>
      <c r="E275" s="111"/>
      <c r="F275" s="112"/>
      <c r="I275" s="111"/>
      <c r="J275" s="112"/>
    </row>
    <row r="276" spans="1:10" s="113" customFormat="1">
      <c r="A276" s="95"/>
      <c r="B276" s="110"/>
      <c r="C276" s="110"/>
      <c r="D276" s="110"/>
      <c r="E276" s="111"/>
      <c r="F276" s="112"/>
      <c r="I276" s="111"/>
      <c r="J276" s="112"/>
    </row>
    <row r="277" spans="1:10" s="113" customFormat="1">
      <c r="A277" s="95"/>
      <c r="B277" s="110"/>
      <c r="C277" s="110"/>
      <c r="D277" s="110"/>
      <c r="E277" s="111"/>
      <c r="F277" s="112"/>
      <c r="I277" s="111"/>
      <c r="J277" s="112"/>
    </row>
    <row r="278" spans="1:10" s="113" customFormat="1">
      <c r="A278" s="95"/>
      <c r="B278" s="110"/>
      <c r="C278" s="110"/>
      <c r="D278" s="110"/>
      <c r="E278" s="111"/>
      <c r="F278" s="112"/>
      <c r="I278" s="111"/>
      <c r="J278" s="112"/>
    </row>
    <row r="279" spans="1:10" s="113" customFormat="1">
      <c r="A279" s="95"/>
      <c r="B279" s="110"/>
      <c r="C279" s="110"/>
      <c r="D279" s="110"/>
      <c r="E279" s="111"/>
      <c r="F279" s="112"/>
      <c r="I279" s="111"/>
      <c r="J279" s="112"/>
    </row>
    <row r="280" spans="1:10" s="113" customFormat="1">
      <c r="A280" s="95"/>
      <c r="B280" s="110"/>
      <c r="C280" s="110"/>
      <c r="D280" s="110"/>
      <c r="E280" s="111"/>
      <c r="F280" s="112"/>
      <c r="I280" s="111"/>
      <c r="J280" s="112"/>
    </row>
    <row r="281" spans="1:10" s="113" customFormat="1">
      <c r="A281" s="95"/>
      <c r="B281" s="110"/>
      <c r="C281" s="110"/>
      <c r="D281" s="110"/>
      <c r="E281" s="111"/>
      <c r="F281" s="112"/>
      <c r="I281" s="111"/>
      <c r="J281" s="112"/>
    </row>
    <row r="282" spans="1:10" s="113" customFormat="1">
      <c r="A282" s="95"/>
      <c r="B282" s="110"/>
      <c r="C282" s="110"/>
      <c r="D282" s="110"/>
      <c r="E282" s="111"/>
      <c r="F282" s="112"/>
      <c r="I282" s="111"/>
      <c r="J282" s="112"/>
    </row>
    <row r="283" spans="1:10" s="113" customFormat="1">
      <c r="A283" s="95"/>
      <c r="B283" s="110"/>
      <c r="C283" s="110"/>
      <c r="D283" s="110"/>
      <c r="E283" s="111"/>
      <c r="F283" s="112"/>
      <c r="I283" s="111"/>
      <c r="J283" s="112"/>
    </row>
    <row r="284" spans="1:10" s="113" customFormat="1">
      <c r="A284" s="95"/>
      <c r="B284" s="110"/>
      <c r="C284" s="110"/>
      <c r="D284" s="110"/>
      <c r="E284" s="111"/>
      <c r="F284" s="112"/>
      <c r="I284" s="111"/>
      <c r="J284" s="112"/>
    </row>
    <row r="285" spans="1:10" s="113" customFormat="1">
      <c r="A285" s="95"/>
      <c r="B285" s="110"/>
      <c r="C285" s="110"/>
      <c r="D285" s="110"/>
      <c r="E285" s="111"/>
      <c r="F285" s="112"/>
      <c r="I285" s="111"/>
      <c r="J285" s="112"/>
    </row>
    <row r="286" spans="1:10" s="113" customFormat="1">
      <c r="A286" s="95"/>
      <c r="B286" s="110"/>
      <c r="C286" s="110"/>
      <c r="D286" s="110"/>
      <c r="E286" s="111"/>
      <c r="F286" s="112"/>
      <c r="I286" s="111"/>
      <c r="J286" s="112"/>
    </row>
    <row r="287" spans="1:10" s="113" customFormat="1">
      <c r="A287" s="95"/>
      <c r="B287" s="110"/>
      <c r="C287" s="110"/>
      <c r="D287" s="110"/>
      <c r="E287" s="111"/>
      <c r="F287" s="112"/>
      <c r="I287" s="111"/>
      <c r="J287" s="112"/>
    </row>
    <row r="288" spans="1:10" s="113" customFormat="1">
      <c r="A288" s="95"/>
      <c r="B288" s="110"/>
      <c r="C288" s="110"/>
      <c r="D288" s="110"/>
      <c r="E288" s="111"/>
      <c r="F288" s="112"/>
      <c r="I288" s="111"/>
      <c r="J288" s="112"/>
    </row>
    <row r="289" spans="1:10" s="113" customFormat="1">
      <c r="A289" s="95"/>
      <c r="B289" s="110"/>
      <c r="C289" s="110"/>
      <c r="D289" s="110"/>
      <c r="E289" s="111"/>
      <c r="F289" s="112"/>
      <c r="I289" s="111"/>
      <c r="J289" s="112"/>
    </row>
    <row r="290" spans="1:10" s="113" customFormat="1">
      <c r="A290" s="95"/>
      <c r="B290" s="110"/>
      <c r="C290" s="110"/>
      <c r="D290" s="110"/>
      <c r="E290" s="111"/>
      <c r="F290" s="112"/>
      <c r="I290" s="111"/>
      <c r="J290" s="112"/>
    </row>
    <row r="291" spans="1:10" s="113" customFormat="1">
      <c r="A291" s="95"/>
      <c r="B291" s="110"/>
      <c r="C291" s="110"/>
      <c r="D291" s="110"/>
      <c r="E291" s="111"/>
      <c r="F291" s="112"/>
      <c r="I291" s="111"/>
      <c r="J291" s="112"/>
    </row>
    <row r="292" spans="1:10" s="113" customFormat="1">
      <c r="A292" s="95"/>
      <c r="B292" s="110"/>
      <c r="C292" s="110"/>
      <c r="D292" s="110"/>
      <c r="E292" s="111"/>
      <c r="F292" s="112"/>
      <c r="I292" s="111"/>
      <c r="J292" s="112"/>
    </row>
    <row r="293" spans="1:10" s="113" customFormat="1">
      <c r="A293" s="95"/>
      <c r="B293" s="110"/>
      <c r="C293" s="110"/>
      <c r="D293" s="110"/>
      <c r="E293" s="111"/>
      <c r="F293" s="112"/>
      <c r="I293" s="111"/>
      <c r="J293" s="112"/>
    </row>
    <row r="294" spans="1:10" s="113" customFormat="1">
      <c r="A294" s="95"/>
      <c r="B294" s="110"/>
      <c r="C294" s="110"/>
      <c r="D294" s="110"/>
      <c r="E294" s="111"/>
      <c r="F294" s="112"/>
      <c r="I294" s="111"/>
      <c r="J294" s="112"/>
    </row>
    <row r="295" spans="1:10" s="113" customFormat="1">
      <c r="A295" s="95"/>
      <c r="B295" s="110"/>
      <c r="C295" s="110"/>
      <c r="D295" s="110"/>
      <c r="E295" s="111"/>
      <c r="F295" s="112"/>
      <c r="I295" s="111"/>
      <c r="J295" s="112"/>
    </row>
    <row r="296" spans="1:10" s="113" customFormat="1">
      <c r="A296" s="95"/>
      <c r="B296" s="110"/>
      <c r="C296" s="110"/>
      <c r="D296" s="110"/>
      <c r="E296" s="111"/>
      <c r="F296" s="112"/>
      <c r="I296" s="111"/>
      <c r="J296" s="112"/>
    </row>
    <row r="297" spans="1:10" s="113" customFormat="1">
      <c r="A297" s="95"/>
      <c r="B297" s="110"/>
      <c r="C297" s="110"/>
      <c r="D297" s="110"/>
      <c r="E297" s="111"/>
      <c r="F297" s="112"/>
      <c r="I297" s="111"/>
      <c r="J297" s="112"/>
    </row>
    <row r="298" spans="1:10" s="113" customFormat="1">
      <c r="A298" s="95"/>
      <c r="B298" s="110"/>
      <c r="C298" s="110"/>
      <c r="D298" s="110"/>
      <c r="E298" s="111"/>
      <c r="F298" s="112"/>
      <c r="I298" s="111"/>
      <c r="J298" s="112"/>
    </row>
    <row r="299" spans="1:10" s="113" customFormat="1">
      <c r="A299" s="95"/>
      <c r="B299" s="110"/>
      <c r="C299" s="110"/>
      <c r="D299" s="110"/>
      <c r="E299" s="111"/>
      <c r="F299" s="112"/>
      <c r="I299" s="111"/>
      <c r="J299" s="112"/>
    </row>
    <row r="300" spans="1:10" s="113" customFormat="1">
      <c r="A300" s="95"/>
      <c r="B300" s="110"/>
      <c r="C300" s="110"/>
      <c r="D300" s="110"/>
      <c r="E300" s="111"/>
      <c r="F300" s="112"/>
      <c r="I300" s="111"/>
      <c r="J300" s="112"/>
    </row>
    <row r="301" spans="1:10" s="113" customFormat="1">
      <c r="A301" s="95"/>
      <c r="B301" s="110"/>
      <c r="C301" s="110"/>
      <c r="D301" s="110"/>
      <c r="E301" s="111"/>
      <c r="F301" s="112"/>
      <c r="I301" s="111"/>
      <c r="J301" s="112"/>
    </row>
    <row r="302" spans="1:10" s="113" customFormat="1">
      <c r="A302" s="95"/>
      <c r="B302" s="110"/>
      <c r="C302" s="110"/>
      <c r="D302" s="110"/>
      <c r="E302" s="111"/>
      <c r="F302" s="112"/>
      <c r="I302" s="111"/>
      <c r="J302" s="112"/>
    </row>
    <row r="303" spans="1:10" s="113" customFormat="1">
      <c r="A303" s="95"/>
      <c r="B303" s="110"/>
      <c r="C303" s="110"/>
      <c r="D303" s="110"/>
      <c r="E303" s="111"/>
      <c r="F303" s="112"/>
      <c r="I303" s="111"/>
      <c r="J303" s="112"/>
    </row>
    <row r="304" spans="1:10" s="113" customFormat="1">
      <c r="A304" s="95"/>
      <c r="B304" s="110"/>
      <c r="C304" s="110"/>
      <c r="D304" s="110"/>
      <c r="E304" s="111"/>
      <c r="F304" s="112"/>
      <c r="I304" s="111"/>
      <c r="J304" s="112"/>
    </row>
    <row r="305" spans="1:10" s="113" customFormat="1">
      <c r="A305" s="95"/>
      <c r="B305" s="110"/>
      <c r="C305" s="110"/>
      <c r="D305" s="110"/>
      <c r="E305" s="111"/>
      <c r="F305" s="112"/>
      <c r="I305" s="111"/>
      <c r="J305" s="112"/>
    </row>
    <row r="306" spans="1:10" s="113" customFormat="1">
      <c r="A306" s="95"/>
      <c r="B306" s="110"/>
      <c r="C306" s="110"/>
      <c r="D306" s="110"/>
      <c r="E306" s="111"/>
      <c r="F306" s="112"/>
      <c r="I306" s="111"/>
      <c r="J306" s="112"/>
    </row>
    <row r="307" spans="1:10" s="113" customFormat="1">
      <c r="A307" s="95"/>
      <c r="B307" s="110"/>
      <c r="C307" s="110"/>
      <c r="D307" s="110"/>
      <c r="E307" s="111"/>
      <c r="F307" s="112"/>
      <c r="I307" s="111"/>
      <c r="J307" s="112"/>
    </row>
    <row r="308" spans="1:10" s="113" customFormat="1">
      <c r="A308" s="95"/>
      <c r="B308" s="110"/>
      <c r="C308" s="110"/>
      <c r="D308" s="110"/>
      <c r="E308" s="111"/>
      <c r="F308" s="112"/>
      <c r="I308" s="111"/>
      <c r="J308" s="112"/>
    </row>
    <row r="309" spans="1:10" s="113" customFormat="1">
      <c r="A309" s="95"/>
      <c r="B309" s="110"/>
      <c r="C309" s="110"/>
      <c r="D309" s="110"/>
      <c r="E309" s="111"/>
      <c r="F309" s="112"/>
      <c r="I309" s="111"/>
      <c r="J309" s="112"/>
    </row>
    <row r="310" spans="1:10" s="113" customFormat="1">
      <c r="A310" s="95"/>
      <c r="B310" s="110"/>
      <c r="C310" s="110"/>
      <c r="D310" s="110"/>
      <c r="E310" s="111"/>
      <c r="F310" s="112"/>
      <c r="I310" s="111"/>
      <c r="J310" s="112"/>
    </row>
    <row r="311" spans="1:10" s="113" customFormat="1">
      <c r="A311" s="95"/>
      <c r="B311" s="110"/>
      <c r="C311" s="110"/>
      <c r="D311" s="110"/>
      <c r="E311" s="111"/>
      <c r="F311" s="112"/>
      <c r="I311" s="111"/>
      <c r="J311" s="112"/>
    </row>
    <row r="312" spans="1:10" s="113" customFormat="1">
      <c r="A312" s="95"/>
      <c r="B312" s="110"/>
      <c r="C312" s="110"/>
      <c r="D312" s="110"/>
      <c r="E312" s="111"/>
      <c r="F312" s="112"/>
      <c r="I312" s="111"/>
      <c r="J312" s="112"/>
    </row>
    <row r="313" spans="1:10" s="113" customFormat="1">
      <c r="A313" s="95"/>
      <c r="B313" s="110"/>
      <c r="C313" s="110"/>
      <c r="D313" s="110"/>
      <c r="E313" s="111"/>
      <c r="F313" s="112"/>
      <c r="I313" s="111"/>
      <c r="J313" s="112"/>
    </row>
    <row r="314" spans="1:10" s="113" customFormat="1">
      <c r="A314" s="95"/>
      <c r="B314" s="110"/>
      <c r="C314" s="110"/>
      <c r="D314" s="110"/>
      <c r="E314" s="111"/>
      <c r="F314" s="112"/>
      <c r="I314" s="111"/>
      <c r="J314" s="112"/>
    </row>
    <row r="315" spans="1:10" s="113" customFormat="1">
      <c r="A315" s="95"/>
      <c r="B315" s="110"/>
      <c r="C315" s="110"/>
      <c r="D315" s="110"/>
      <c r="E315" s="111"/>
      <c r="F315" s="112"/>
      <c r="I315" s="111"/>
      <c r="J315" s="112"/>
    </row>
    <row r="316" spans="1:10" s="113" customFormat="1">
      <c r="A316" s="95"/>
      <c r="B316" s="110"/>
      <c r="C316" s="110"/>
      <c r="D316" s="110"/>
      <c r="E316" s="111"/>
      <c r="F316" s="112"/>
      <c r="I316" s="111"/>
      <c r="J316" s="112"/>
    </row>
    <row r="317" spans="1:10" s="113" customFormat="1">
      <c r="A317" s="95"/>
      <c r="B317" s="110"/>
      <c r="C317" s="110"/>
      <c r="D317" s="110"/>
      <c r="E317" s="111"/>
      <c r="F317" s="112"/>
      <c r="I317" s="111"/>
      <c r="J317" s="112"/>
    </row>
    <row r="318" spans="1:10" s="113" customFormat="1">
      <c r="A318" s="95"/>
      <c r="B318" s="110"/>
      <c r="C318" s="110"/>
      <c r="D318" s="110"/>
      <c r="E318" s="111"/>
      <c r="F318" s="112"/>
      <c r="I318" s="111"/>
      <c r="J318" s="112"/>
    </row>
    <row r="319" spans="1:10" s="113" customFormat="1">
      <c r="A319" s="95"/>
      <c r="B319" s="110"/>
      <c r="C319" s="110"/>
      <c r="D319" s="110"/>
      <c r="E319" s="111"/>
      <c r="F319" s="112"/>
      <c r="I319" s="111"/>
      <c r="J319" s="112"/>
    </row>
    <row r="320" spans="1:10" s="113" customFormat="1">
      <c r="A320" s="95"/>
      <c r="B320" s="110"/>
      <c r="C320" s="110"/>
      <c r="D320" s="110"/>
      <c r="E320" s="111"/>
      <c r="F320" s="112"/>
      <c r="I320" s="111"/>
      <c r="J320" s="112"/>
    </row>
    <row r="321" spans="1:10" s="113" customFormat="1">
      <c r="A321" s="95"/>
      <c r="B321" s="110"/>
      <c r="C321" s="110"/>
      <c r="D321" s="110"/>
      <c r="E321" s="111"/>
      <c r="F321" s="112"/>
      <c r="I321" s="111"/>
      <c r="J321" s="112"/>
    </row>
    <row r="322" spans="1:10" s="113" customFormat="1">
      <c r="A322" s="95"/>
      <c r="B322" s="110"/>
      <c r="C322" s="110"/>
      <c r="D322" s="110"/>
      <c r="E322" s="111"/>
      <c r="F322" s="112"/>
      <c r="I322" s="111"/>
      <c r="J322" s="112"/>
    </row>
    <row r="323" spans="1:10" s="113" customFormat="1">
      <c r="A323" s="95"/>
      <c r="B323" s="110"/>
      <c r="C323" s="110"/>
      <c r="D323" s="110"/>
      <c r="E323" s="111"/>
      <c r="F323" s="112"/>
      <c r="I323" s="111"/>
      <c r="J323" s="112"/>
    </row>
    <row r="324" spans="1:10" s="113" customFormat="1">
      <c r="A324" s="95"/>
      <c r="B324" s="110"/>
      <c r="C324" s="110"/>
      <c r="D324" s="110"/>
      <c r="E324" s="111"/>
      <c r="F324" s="112"/>
      <c r="I324" s="111"/>
      <c r="J324" s="112"/>
    </row>
    <row r="325" spans="1:10" s="113" customFormat="1">
      <c r="A325" s="95"/>
      <c r="B325" s="110"/>
      <c r="C325" s="110"/>
      <c r="D325" s="110"/>
      <c r="E325" s="111"/>
      <c r="F325" s="112"/>
      <c r="I325" s="111"/>
      <c r="J325" s="112"/>
    </row>
    <row r="326" spans="1:10" s="113" customFormat="1">
      <c r="A326" s="95"/>
      <c r="B326" s="110"/>
      <c r="C326" s="110"/>
      <c r="D326" s="110"/>
      <c r="E326" s="111"/>
      <c r="F326" s="112"/>
      <c r="I326" s="111"/>
      <c r="J326" s="112"/>
    </row>
    <row r="327" spans="1:10" s="113" customFormat="1">
      <c r="A327" s="95"/>
      <c r="B327" s="110"/>
      <c r="C327" s="110"/>
      <c r="D327" s="110"/>
      <c r="E327" s="111"/>
      <c r="F327" s="112"/>
      <c r="I327" s="111"/>
      <c r="J327" s="112"/>
    </row>
    <row r="328" spans="1:10" s="113" customFormat="1">
      <c r="A328" s="95"/>
      <c r="B328" s="110"/>
      <c r="C328" s="110"/>
      <c r="D328" s="110"/>
      <c r="E328" s="111"/>
      <c r="F328" s="112"/>
      <c r="I328" s="111"/>
      <c r="J328" s="112"/>
    </row>
    <row r="329" spans="1:10" s="113" customFormat="1">
      <c r="A329" s="95"/>
      <c r="B329" s="110"/>
      <c r="C329" s="110"/>
      <c r="D329" s="110"/>
      <c r="E329" s="111"/>
      <c r="F329" s="112"/>
      <c r="I329" s="111"/>
      <c r="J329" s="112"/>
    </row>
    <row r="330" spans="1:10" s="113" customFormat="1">
      <c r="A330" s="95"/>
      <c r="B330" s="110"/>
      <c r="C330" s="110"/>
      <c r="D330" s="110"/>
      <c r="E330" s="111"/>
      <c r="F330" s="112"/>
      <c r="I330" s="111"/>
      <c r="J330" s="112"/>
    </row>
    <row r="331" spans="1:10" s="113" customFormat="1">
      <c r="A331" s="95"/>
      <c r="B331" s="110"/>
      <c r="C331" s="110"/>
      <c r="D331" s="110"/>
      <c r="E331" s="111"/>
      <c r="F331" s="112"/>
      <c r="I331" s="111"/>
      <c r="J331" s="112"/>
    </row>
    <row r="332" spans="1:10" s="113" customFormat="1">
      <c r="A332" s="95"/>
      <c r="B332" s="110"/>
      <c r="C332" s="110"/>
      <c r="D332" s="110"/>
      <c r="E332" s="111"/>
      <c r="F332" s="112"/>
      <c r="I332" s="111"/>
      <c r="J332" s="112"/>
    </row>
    <row r="333" spans="1:10" s="113" customFormat="1">
      <c r="A333" s="95"/>
      <c r="B333" s="110"/>
      <c r="C333" s="110"/>
      <c r="D333" s="110"/>
      <c r="E333" s="111"/>
      <c r="F333" s="112"/>
      <c r="I333" s="111"/>
      <c r="J333" s="112"/>
    </row>
    <row r="334" spans="1:10" s="113" customFormat="1">
      <c r="A334" s="95"/>
      <c r="B334" s="110"/>
      <c r="C334" s="110"/>
      <c r="D334" s="110"/>
      <c r="E334" s="111"/>
      <c r="F334" s="112"/>
      <c r="I334" s="111"/>
      <c r="J334" s="112"/>
    </row>
    <row r="335" spans="1:10" s="113" customFormat="1">
      <c r="A335" s="95"/>
      <c r="B335" s="110"/>
      <c r="C335" s="110"/>
      <c r="D335" s="110"/>
      <c r="E335" s="111"/>
      <c r="F335" s="112"/>
      <c r="I335" s="111"/>
      <c r="J335" s="112"/>
    </row>
    <row r="336" spans="1:10" s="113" customFormat="1">
      <c r="A336" s="95"/>
      <c r="B336" s="110"/>
      <c r="C336" s="110"/>
      <c r="D336" s="110"/>
      <c r="E336" s="111"/>
      <c r="F336" s="112"/>
      <c r="I336" s="111"/>
      <c r="J336" s="112"/>
    </row>
    <row r="337" spans="1:10" s="113" customFormat="1">
      <c r="A337" s="95"/>
      <c r="B337" s="110"/>
      <c r="C337" s="110"/>
      <c r="D337" s="110"/>
      <c r="E337" s="111"/>
      <c r="F337" s="112"/>
      <c r="I337" s="111"/>
      <c r="J337" s="112"/>
    </row>
    <row r="338" spans="1:10" s="113" customFormat="1">
      <c r="A338" s="95"/>
      <c r="B338" s="110"/>
      <c r="C338" s="110"/>
      <c r="D338" s="110"/>
      <c r="E338" s="111"/>
      <c r="F338" s="112"/>
      <c r="I338" s="111"/>
      <c r="J338" s="112"/>
    </row>
    <row r="339" spans="1:10" s="113" customFormat="1">
      <c r="A339" s="95"/>
      <c r="B339" s="110"/>
      <c r="C339" s="110"/>
      <c r="D339" s="110"/>
      <c r="E339" s="111"/>
      <c r="F339" s="112"/>
      <c r="I339" s="111"/>
      <c r="J339" s="112"/>
    </row>
    <row r="340" spans="1:10" s="113" customFormat="1">
      <c r="A340" s="95"/>
      <c r="B340" s="110"/>
      <c r="C340" s="110"/>
      <c r="D340" s="110"/>
      <c r="E340" s="111"/>
      <c r="F340" s="112"/>
      <c r="I340" s="111"/>
      <c r="J340" s="112"/>
    </row>
    <row r="341" spans="1:10" s="113" customFormat="1">
      <c r="A341" s="95"/>
      <c r="B341" s="110"/>
      <c r="C341" s="110"/>
      <c r="D341" s="110"/>
      <c r="E341" s="111"/>
      <c r="F341" s="112"/>
      <c r="I341" s="111"/>
      <c r="J341" s="112"/>
    </row>
    <row r="342" spans="1:10" s="113" customFormat="1">
      <c r="A342" s="95"/>
      <c r="B342" s="110"/>
      <c r="C342" s="110"/>
      <c r="D342" s="110"/>
      <c r="E342" s="111"/>
      <c r="F342" s="112"/>
      <c r="I342" s="111"/>
      <c r="J342" s="112"/>
    </row>
    <row r="343" spans="1:10" s="113" customFormat="1">
      <c r="A343" s="95"/>
      <c r="B343" s="110"/>
      <c r="C343" s="110"/>
      <c r="D343" s="110"/>
      <c r="E343" s="111"/>
      <c r="F343" s="112"/>
      <c r="I343" s="111"/>
      <c r="J343" s="112"/>
    </row>
    <row r="344" spans="1:10" s="113" customFormat="1">
      <c r="A344" s="95"/>
      <c r="B344" s="110"/>
      <c r="C344" s="110"/>
      <c r="D344" s="110"/>
      <c r="E344" s="111"/>
      <c r="F344" s="112"/>
      <c r="I344" s="111"/>
      <c r="J344" s="112"/>
    </row>
    <row r="345" spans="1:10" s="113" customFormat="1">
      <c r="A345" s="95"/>
      <c r="B345" s="110"/>
      <c r="C345" s="110"/>
      <c r="D345" s="110"/>
      <c r="E345" s="111"/>
      <c r="F345" s="112"/>
      <c r="I345" s="111"/>
      <c r="J345" s="112"/>
    </row>
    <row r="346" spans="1:10" s="113" customFormat="1">
      <c r="A346" s="95"/>
      <c r="B346" s="110"/>
      <c r="C346" s="110"/>
      <c r="D346" s="110"/>
      <c r="E346" s="111"/>
      <c r="F346" s="112"/>
      <c r="I346" s="111"/>
      <c r="J346" s="112"/>
    </row>
    <row r="347" spans="1:10" s="113" customFormat="1">
      <c r="A347" s="95"/>
      <c r="B347" s="110"/>
      <c r="C347" s="110"/>
      <c r="D347" s="110"/>
      <c r="E347" s="111"/>
      <c r="F347" s="112"/>
      <c r="I347" s="111"/>
      <c r="J347" s="112"/>
    </row>
    <row r="348" spans="1:10" s="113" customFormat="1">
      <c r="A348" s="95"/>
      <c r="B348" s="110"/>
      <c r="C348" s="110"/>
      <c r="D348" s="110"/>
      <c r="E348" s="111"/>
      <c r="F348" s="112"/>
      <c r="I348" s="111"/>
      <c r="J348" s="112"/>
    </row>
    <row r="349" spans="1:10" s="113" customFormat="1">
      <c r="A349" s="95"/>
      <c r="B349" s="110"/>
      <c r="C349" s="110"/>
      <c r="D349" s="110"/>
      <c r="E349" s="111"/>
      <c r="F349" s="112"/>
      <c r="I349" s="111"/>
      <c r="J349" s="112"/>
    </row>
    <row r="350" spans="1:10" s="113" customFormat="1">
      <c r="A350" s="95"/>
      <c r="B350" s="110"/>
      <c r="C350" s="110"/>
      <c r="D350" s="110"/>
      <c r="E350" s="111"/>
      <c r="F350" s="112"/>
      <c r="I350" s="111"/>
      <c r="J350" s="112"/>
    </row>
    <row r="351" spans="1:10" s="113" customFormat="1">
      <c r="A351" s="95"/>
      <c r="B351" s="110"/>
      <c r="C351" s="110"/>
      <c r="D351" s="110"/>
      <c r="E351" s="111"/>
      <c r="F351" s="112"/>
      <c r="I351" s="111"/>
      <c r="J351" s="112"/>
    </row>
    <row r="352" spans="1:10" s="113" customFormat="1">
      <c r="A352" s="95"/>
      <c r="B352" s="110"/>
      <c r="C352" s="110"/>
      <c r="D352" s="110"/>
      <c r="E352" s="111"/>
      <c r="F352" s="112"/>
      <c r="I352" s="111"/>
      <c r="J352" s="112"/>
    </row>
    <row r="353" spans="1:10" s="113" customFormat="1">
      <c r="A353" s="95"/>
      <c r="B353" s="110"/>
      <c r="C353" s="110"/>
      <c r="D353" s="110"/>
      <c r="E353" s="111"/>
      <c r="F353" s="112"/>
      <c r="I353" s="111"/>
      <c r="J353" s="112"/>
    </row>
    <row r="354" spans="1:10" s="113" customFormat="1">
      <c r="A354" s="95"/>
      <c r="B354" s="110"/>
      <c r="C354" s="110"/>
      <c r="D354" s="110"/>
      <c r="E354" s="111"/>
      <c r="F354" s="112"/>
      <c r="I354" s="111"/>
      <c r="J354" s="112"/>
    </row>
    <row r="355" spans="1:10" s="113" customFormat="1">
      <c r="A355" s="95"/>
      <c r="B355" s="110"/>
      <c r="C355" s="110"/>
      <c r="D355" s="110"/>
      <c r="E355" s="111"/>
      <c r="F355" s="112"/>
      <c r="I355" s="111"/>
      <c r="J355" s="112"/>
    </row>
    <row r="356" spans="1:10" s="113" customFormat="1">
      <c r="A356" s="95"/>
      <c r="B356" s="110"/>
      <c r="C356" s="110"/>
      <c r="D356" s="110"/>
      <c r="E356" s="111"/>
      <c r="F356" s="112"/>
      <c r="I356" s="111"/>
      <c r="J356" s="112"/>
    </row>
    <row r="357" spans="1:10" s="113" customFormat="1">
      <c r="A357" s="95"/>
      <c r="B357" s="110"/>
      <c r="C357" s="110"/>
      <c r="D357" s="110"/>
      <c r="E357" s="111"/>
      <c r="F357" s="112"/>
      <c r="I357" s="111"/>
      <c r="J357" s="112"/>
    </row>
    <row r="358" spans="1:10" s="113" customFormat="1">
      <c r="A358" s="95"/>
      <c r="B358" s="110"/>
      <c r="C358" s="110"/>
      <c r="D358" s="110"/>
      <c r="E358" s="111"/>
      <c r="F358" s="112"/>
      <c r="I358" s="111"/>
      <c r="J358" s="112"/>
    </row>
    <row r="359" spans="1:10" s="113" customFormat="1">
      <c r="A359" s="95"/>
      <c r="B359" s="110"/>
      <c r="C359" s="110"/>
      <c r="D359" s="110"/>
      <c r="E359" s="111"/>
      <c r="F359" s="112"/>
      <c r="I359" s="111"/>
      <c r="J359" s="112"/>
    </row>
    <row r="360" spans="1:10" s="113" customFormat="1">
      <c r="A360" s="95"/>
      <c r="B360" s="110"/>
      <c r="C360" s="110"/>
      <c r="D360" s="110"/>
      <c r="E360" s="111"/>
      <c r="F360" s="112"/>
      <c r="I360" s="111"/>
      <c r="J360" s="112"/>
    </row>
    <row r="361" spans="1:10" s="113" customFormat="1">
      <c r="A361" s="95"/>
      <c r="B361" s="110"/>
      <c r="C361" s="110"/>
      <c r="D361" s="110"/>
      <c r="E361" s="111"/>
      <c r="F361" s="112"/>
      <c r="I361" s="111"/>
      <c r="J361" s="112"/>
    </row>
    <row r="362" spans="1:10" s="113" customFormat="1">
      <c r="A362" s="95"/>
      <c r="B362" s="110"/>
      <c r="C362" s="110"/>
      <c r="D362" s="110"/>
      <c r="E362" s="111"/>
      <c r="F362" s="112"/>
      <c r="I362" s="111"/>
      <c r="J362" s="112"/>
    </row>
    <row r="363" spans="1:10" s="113" customFormat="1">
      <c r="A363" s="95"/>
      <c r="B363" s="110"/>
      <c r="C363" s="110"/>
      <c r="D363" s="110"/>
      <c r="E363" s="111"/>
      <c r="F363" s="112"/>
      <c r="I363" s="111"/>
      <c r="J363" s="112"/>
    </row>
    <row r="364" spans="1:10" s="113" customFormat="1">
      <c r="A364" s="95"/>
      <c r="B364" s="110"/>
      <c r="C364" s="110"/>
      <c r="D364" s="110"/>
      <c r="E364" s="111"/>
      <c r="F364" s="112"/>
      <c r="I364" s="111"/>
      <c r="J364" s="112"/>
    </row>
    <row r="365" spans="1:10" s="113" customFormat="1">
      <c r="A365" s="95"/>
      <c r="B365" s="110"/>
      <c r="C365" s="110"/>
      <c r="D365" s="110"/>
      <c r="E365" s="111"/>
      <c r="F365" s="112"/>
      <c r="I365" s="111"/>
      <c r="J365" s="112"/>
    </row>
    <row r="366" spans="1:10" s="113" customFormat="1">
      <c r="A366" s="95"/>
      <c r="B366" s="110"/>
      <c r="C366" s="110"/>
      <c r="D366" s="110"/>
      <c r="E366" s="111"/>
      <c r="F366" s="112"/>
      <c r="I366" s="111"/>
      <c r="J366" s="112"/>
    </row>
    <row r="367" spans="1:10" s="113" customFormat="1">
      <c r="A367" s="95"/>
      <c r="B367" s="110"/>
      <c r="C367" s="110"/>
      <c r="D367" s="110"/>
      <c r="E367" s="111"/>
      <c r="F367" s="112"/>
      <c r="I367" s="111"/>
      <c r="J367" s="112"/>
    </row>
    <row r="368" spans="1:10" s="113" customFormat="1">
      <c r="A368" s="95"/>
      <c r="B368" s="110"/>
      <c r="C368" s="110"/>
      <c r="D368" s="110"/>
      <c r="E368" s="111"/>
      <c r="F368" s="112"/>
      <c r="I368" s="111"/>
      <c r="J368" s="112"/>
    </row>
    <row r="369" spans="1:10" s="113" customFormat="1">
      <c r="A369" s="95"/>
      <c r="B369" s="110"/>
      <c r="C369" s="110"/>
      <c r="D369" s="110"/>
      <c r="E369" s="111"/>
      <c r="F369" s="112"/>
      <c r="I369" s="111"/>
      <c r="J369" s="112"/>
    </row>
    <row r="370" spans="1:10" s="113" customFormat="1">
      <c r="A370" s="95"/>
      <c r="B370" s="110"/>
      <c r="C370" s="110"/>
      <c r="D370" s="110"/>
      <c r="E370" s="111"/>
      <c r="F370" s="112"/>
      <c r="I370" s="111"/>
      <c r="J370" s="112"/>
    </row>
    <row r="371" spans="1:10" s="113" customFormat="1">
      <c r="A371" s="95"/>
      <c r="B371" s="110"/>
      <c r="C371" s="110"/>
      <c r="D371" s="110"/>
      <c r="E371" s="111"/>
      <c r="F371" s="112"/>
      <c r="I371" s="111"/>
      <c r="J371" s="112"/>
    </row>
    <row r="372" spans="1:10" s="113" customFormat="1">
      <c r="A372" s="95"/>
      <c r="B372" s="110"/>
      <c r="C372" s="110"/>
      <c r="D372" s="110"/>
      <c r="E372" s="111"/>
      <c r="F372" s="112"/>
      <c r="I372" s="111"/>
      <c r="J372" s="112"/>
    </row>
    <row r="373" spans="1:10" s="113" customFormat="1">
      <c r="A373" s="95"/>
      <c r="B373" s="110"/>
      <c r="C373" s="110"/>
      <c r="D373" s="110"/>
      <c r="E373" s="111"/>
      <c r="F373" s="112"/>
      <c r="I373" s="111"/>
      <c r="J373" s="112"/>
    </row>
    <row r="374" spans="1:10" s="113" customFormat="1">
      <c r="A374" s="95"/>
      <c r="B374" s="110"/>
      <c r="C374" s="110"/>
      <c r="D374" s="110"/>
      <c r="E374" s="111"/>
      <c r="F374" s="112"/>
      <c r="I374" s="111"/>
      <c r="J374" s="112"/>
    </row>
    <row r="375" spans="1:10" s="113" customFormat="1">
      <c r="A375" s="95"/>
      <c r="B375" s="110"/>
      <c r="C375" s="110"/>
      <c r="D375" s="110"/>
      <c r="E375" s="111"/>
      <c r="F375" s="112"/>
      <c r="I375" s="111"/>
      <c r="J375" s="112"/>
    </row>
    <row r="376" spans="1:10" s="113" customFormat="1">
      <c r="A376" s="95"/>
      <c r="B376" s="110"/>
      <c r="C376" s="110"/>
      <c r="D376" s="110"/>
      <c r="E376" s="111"/>
      <c r="F376" s="112"/>
      <c r="I376" s="111"/>
      <c r="J376" s="112"/>
    </row>
    <row r="377" spans="1:10" s="113" customFormat="1">
      <c r="A377" s="95"/>
      <c r="B377" s="110"/>
      <c r="C377" s="110"/>
      <c r="D377" s="110"/>
      <c r="E377" s="111"/>
      <c r="F377" s="112"/>
      <c r="I377" s="111"/>
      <c r="J377" s="112"/>
    </row>
    <row r="378" spans="1:10" s="113" customFormat="1">
      <c r="A378" s="95"/>
      <c r="B378" s="110"/>
      <c r="C378" s="110"/>
      <c r="D378" s="110"/>
      <c r="E378" s="111"/>
      <c r="F378" s="112"/>
      <c r="I378" s="111"/>
      <c r="J378" s="112"/>
    </row>
    <row r="379" spans="1:10" s="113" customFormat="1">
      <c r="A379" s="95"/>
      <c r="B379" s="110"/>
      <c r="C379" s="110"/>
      <c r="D379" s="110"/>
      <c r="E379" s="111"/>
      <c r="F379" s="112"/>
      <c r="I379" s="111"/>
      <c r="J379" s="112"/>
    </row>
    <row r="380" spans="1:10" s="113" customFormat="1">
      <c r="A380" s="95"/>
      <c r="B380" s="110"/>
      <c r="C380" s="110"/>
      <c r="D380" s="110"/>
      <c r="E380" s="111"/>
      <c r="F380" s="112"/>
      <c r="I380" s="111"/>
      <c r="J380" s="112"/>
    </row>
    <row r="381" spans="1:10" s="113" customFormat="1">
      <c r="A381" s="95"/>
      <c r="B381" s="110"/>
      <c r="C381" s="110"/>
      <c r="D381" s="110"/>
      <c r="E381" s="111"/>
      <c r="F381" s="112"/>
      <c r="I381" s="111"/>
      <c r="J381" s="112"/>
    </row>
    <row r="382" spans="1:10" s="113" customFormat="1">
      <c r="A382" s="95"/>
      <c r="B382" s="110"/>
      <c r="C382" s="110"/>
      <c r="D382" s="110"/>
      <c r="E382" s="111"/>
      <c r="F382" s="112"/>
      <c r="I382" s="111"/>
      <c r="J382" s="112"/>
    </row>
    <row r="383" spans="1:10" s="113" customFormat="1">
      <c r="A383" s="95"/>
      <c r="B383" s="110"/>
      <c r="C383" s="110"/>
      <c r="D383" s="110"/>
      <c r="E383" s="111"/>
      <c r="F383" s="112"/>
      <c r="I383" s="111"/>
      <c r="J383" s="112"/>
    </row>
    <row r="384" spans="1:10" s="113" customFormat="1">
      <c r="A384" s="95"/>
      <c r="B384" s="110"/>
      <c r="C384" s="110"/>
      <c r="D384" s="110"/>
      <c r="E384" s="111"/>
      <c r="F384" s="112"/>
      <c r="I384" s="111"/>
      <c r="J384" s="112"/>
    </row>
    <row r="385" spans="1:10" s="113" customFormat="1">
      <c r="A385" s="95"/>
      <c r="B385" s="110"/>
      <c r="C385" s="110"/>
      <c r="D385" s="110"/>
      <c r="E385" s="111"/>
      <c r="F385" s="112"/>
      <c r="I385" s="111"/>
      <c r="J385" s="112"/>
    </row>
    <row r="386" spans="1:10" s="113" customFormat="1">
      <c r="A386" s="95"/>
      <c r="B386" s="110"/>
      <c r="C386" s="110"/>
      <c r="D386" s="110"/>
      <c r="E386" s="111"/>
      <c r="F386" s="112"/>
      <c r="I386" s="111"/>
      <c r="J386" s="112"/>
    </row>
    <row r="387" spans="1:10" s="113" customFormat="1">
      <c r="A387" s="95"/>
      <c r="B387" s="110"/>
      <c r="C387" s="110"/>
      <c r="D387" s="110"/>
      <c r="E387" s="111"/>
      <c r="F387" s="112"/>
      <c r="I387" s="111"/>
      <c r="J387" s="112"/>
    </row>
    <row r="388" spans="1:10" s="113" customFormat="1">
      <c r="A388" s="95"/>
      <c r="B388" s="110"/>
      <c r="C388" s="110"/>
      <c r="D388" s="110"/>
      <c r="E388" s="111"/>
      <c r="F388" s="112"/>
      <c r="I388" s="111"/>
      <c r="J388" s="112"/>
    </row>
    <row r="389" spans="1:10" s="113" customFormat="1">
      <c r="A389" s="95"/>
      <c r="B389" s="110"/>
      <c r="C389" s="110"/>
      <c r="D389" s="110"/>
      <c r="E389" s="111"/>
      <c r="F389" s="112"/>
      <c r="I389" s="111"/>
      <c r="J389" s="112"/>
    </row>
    <row r="390" spans="1:10" s="113" customFormat="1">
      <c r="A390" s="95"/>
      <c r="B390" s="110"/>
      <c r="C390" s="110"/>
      <c r="D390" s="110"/>
      <c r="E390" s="111"/>
      <c r="F390" s="112"/>
      <c r="I390" s="111"/>
      <c r="J390" s="112"/>
    </row>
    <row r="391" spans="1:10" s="113" customFormat="1">
      <c r="A391" s="95"/>
      <c r="B391" s="110"/>
      <c r="C391" s="110"/>
      <c r="D391" s="110"/>
      <c r="E391" s="111"/>
      <c r="F391" s="112"/>
      <c r="I391" s="111"/>
      <c r="J391" s="112"/>
    </row>
    <row r="392" spans="1:10" s="113" customFormat="1">
      <c r="A392" s="95"/>
      <c r="B392" s="110"/>
      <c r="C392" s="110"/>
      <c r="D392" s="110"/>
      <c r="E392" s="111"/>
      <c r="F392" s="112"/>
      <c r="I392" s="111"/>
      <c r="J392" s="112"/>
    </row>
    <row r="393" spans="1:10" s="113" customFormat="1">
      <c r="A393" s="95"/>
      <c r="B393" s="110"/>
      <c r="C393" s="110"/>
      <c r="D393" s="110"/>
      <c r="E393" s="111"/>
      <c r="F393" s="112"/>
      <c r="I393" s="111"/>
      <c r="J393" s="112"/>
    </row>
    <row r="394" spans="1:10" s="113" customFormat="1">
      <c r="A394" s="95"/>
      <c r="B394" s="110"/>
      <c r="C394" s="110"/>
      <c r="D394" s="110"/>
      <c r="E394" s="111"/>
      <c r="F394" s="112"/>
      <c r="I394" s="111"/>
      <c r="J394" s="112"/>
    </row>
    <row r="395" spans="1:10" s="113" customFormat="1">
      <c r="A395" s="95"/>
      <c r="B395" s="110"/>
      <c r="C395" s="110"/>
      <c r="D395" s="110"/>
      <c r="E395" s="111"/>
      <c r="F395" s="112"/>
      <c r="I395" s="111"/>
      <c r="J395" s="112"/>
    </row>
    <row r="396" spans="1:10" s="113" customFormat="1">
      <c r="A396" s="95"/>
      <c r="B396" s="110"/>
      <c r="C396" s="110"/>
      <c r="D396" s="110"/>
      <c r="E396" s="111"/>
      <c r="F396" s="112"/>
      <c r="I396" s="111"/>
      <c r="J396" s="112"/>
    </row>
    <row r="397" spans="1:10" s="113" customFormat="1">
      <c r="A397" s="95"/>
      <c r="B397" s="110"/>
      <c r="C397" s="110"/>
      <c r="D397" s="110"/>
      <c r="E397" s="111"/>
      <c r="F397" s="112"/>
      <c r="I397" s="111"/>
      <c r="J397" s="112"/>
    </row>
    <row r="398" spans="1:10" s="113" customFormat="1">
      <c r="A398" s="95"/>
      <c r="B398" s="110"/>
      <c r="C398" s="110"/>
      <c r="D398" s="110"/>
      <c r="E398" s="111"/>
      <c r="F398" s="112"/>
      <c r="I398" s="111"/>
      <c r="J398" s="112"/>
    </row>
    <row r="399" spans="1:10" s="113" customFormat="1">
      <c r="A399" s="95"/>
      <c r="B399" s="110"/>
      <c r="C399" s="110"/>
      <c r="D399" s="110"/>
      <c r="E399" s="111"/>
      <c r="F399" s="112"/>
      <c r="I399" s="111"/>
      <c r="J399" s="112"/>
    </row>
    <row r="400" spans="1:10" s="113" customFormat="1">
      <c r="A400" s="95"/>
      <c r="B400" s="110"/>
      <c r="C400" s="110"/>
      <c r="D400" s="110"/>
      <c r="E400" s="111"/>
      <c r="F400" s="112"/>
      <c r="I400" s="111"/>
      <c r="J400" s="112"/>
    </row>
    <row r="401" spans="1:10" s="113" customFormat="1">
      <c r="A401" s="95"/>
      <c r="B401" s="110"/>
      <c r="C401" s="110"/>
      <c r="D401" s="110"/>
      <c r="E401" s="111"/>
      <c r="F401" s="112"/>
      <c r="I401" s="111"/>
      <c r="J401" s="112"/>
    </row>
    <row r="402" spans="1:10" s="113" customFormat="1">
      <c r="A402" s="95"/>
      <c r="B402" s="110"/>
      <c r="C402" s="110"/>
      <c r="D402" s="110"/>
      <c r="E402" s="111"/>
      <c r="F402" s="112"/>
      <c r="I402" s="111"/>
      <c r="J402" s="112"/>
    </row>
    <row r="403" spans="1:10" s="113" customFormat="1">
      <c r="A403" s="95"/>
      <c r="B403" s="110"/>
      <c r="C403" s="110"/>
      <c r="D403" s="110"/>
      <c r="E403" s="111"/>
      <c r="F403" s="112"/>
      <c r="I403" s="111"/>
      <c r="J403" s="112"/>
    </row>
    <row r="404" spans="1:10" s="113" customFormat="1">
      <c r="A404" s="95"/>
      <c r="B404" s="110"/>
      <c r="C404" s="110"/>
      <c r="D404" s="110"/>
      <c r="E404" s="111"/>
      <c r="F404" s="112"/>
      <c r="I404" s="111"/>
      <c r="J404" s="112"/>
    </row>
    <row r="405" spans="1:10" s="113" customFormat="1">
      <c r="A405" s="95"/>
      <c r="B405" s="110"/>
      <c r="C405" s="110"/>
      <c r="D405" s="110"/>
      <c r="E405" s="111"/>
      <c r="F405" s="112"/>
      <c r="I405" s="111"/>
      <c r="J405" s="112"/>
    </row>
    <row r="406" spans="1:10" s="113" customFormat="1">
      <c r="A406" s="95"/>
      <c r="B406" s="110"/>
      <c r="C406" s="110"/>
      <c r="D406" s="110"/>
      <c r="E406" s="111"/>
      <c r="F406" s="112"/>
      <c r="I406" s="111"/>
      <c r="J406" s="112"/>
    </row>
    <row r="407" spans="1:10" s="113" customFormat="1">
      <c r="A407" s="95"/>
      <c r="B407" s="110"/>
      <c r="C407" s="110"/>
      <c r="D407" s="110"/>
      <c r="E407" s="111"/>
      <c r="F407" s="112"/>
      <c r="I407" s="111"/>
      <c r="J407" s="112"/>
    </row>
    <row r="408" spans="1:10" s="113" customFormat="1">
      <c r="A408" s="95"/>
      <c r="B408" s="110"/>
      <c r="C408" s="110"/>
      <c r="D408" s="110"/>
      <c r="E408" s="111"/>
      <c r="F408" s="112"/>
      <c r="I408" s="111"/>
      <c r="J408" s="112"/>
    </row>
    <row r="409" spans="1:10" s="113" customFormat="1">
      <c r="A409" s="95"/>
      <c r="B409" s="110"/>
      <c r="C409" s="110"/>
      <c r="D409" s="110"/>
      <c r="E409" s="111"/>
      <c r="F409" s="112"/>
      <c r="I409" s="111"/>
      <c r="J409" s="112"/>
    </row>
    <row r="410" spans="1:10" s="113" customFormat="1">
      <c r="A410" s="95"/>
      <c r="B410" s="110"/>
      <c r="C410" s="110"/>
      <c r="D410" s="110"/>
      <c r="E410" s="111"/>
      <c r="F410" s="112"/>
      <c r="I410" s="111"/>
      <c r="J410" s="112"/>
    </row>
    <row r="411" spans="1:10" s="113" customFormat="1">
      <c r="A411" s="95"/>
      <c r="B411" s="110"/>
      <c r="C411" s="110"/>
      <c r="D411" s="110"/>
      <c r="E411" s="111"/>
      <c r="F411" s="112"/>
      <c r="I411" s="111"/>
      <c r="J411" s="112"/>
    </row>
    <row r="412" spans="1:10" s="113" customFormat="1">
      <c r="A412" s="95"/>
      <c r="B412" s="110"/>
      <c r="C412" s="110"/>
      <c r="D412" s="110"/>
      <c r="E412" s="111"/>
      <c r="F412" s="112"/>
      <c r="I412" s="111"/>
      <c r="J412" s="112"/>
    </row>
    <row r="413" spans="1:10" s="113" customFormat="1">
      <c r="A413" s="95"/>
      <c r="B413" s="110"/>
      <c r="C413" s="110"/>
      <c r="D413" s="110"/>
      <c r="E413" s="111"/>
      <c r="F413" s="112"/>
      <c r="I413" s="111"/>
      <c r="J413" s="112"/>
    </row>
    <row r="414" spans="1:10" s="113" customFormat="1">
      <c r="A414" s="95"/>
      <c r="B414" s="110"/>
      <c r="C414" s="110"/>
      <c r="D414" s="110"/>
      <c r="E414" s="111"/>
      <c r="F414" s="112"/>
      <c r="I414" s="111"/>
      <c r="J414" s="112"/>
    </row>
    <row r="415" spans="1:10" s="113" customFormat="1">
      <c r="A415" s="95"/>
      <c r="B415" s="110"/>
      <c r="C415" s="110"/>
      <c r="D415" s="110"/>
      <c r="E415" s="111"/>
      <c r="F415" s="112"/>
      <c r="I415" s="111"/>
      <c r="J415" s="112"/>
    </row>
    <row r="416" spans="1:10" s="113" customFormat="1">
      <c r="A416" s="95"/>
      <c r="B416" s="110"/>
      <c r="C416" s="110"/>
      <c r="D416" s="110"/>
      <c r="E416" s="111"/>
      <c r="F416" s="112"/>
      <c r="I416" s="111"/>
      <c r="J416" s="112"/>
    </row>
    <row r="417" spans="1:10" s="113" customFormat="1">
      <c r="A417" s="95"/>
      <c r="B417" s="110"/>
      <c r="C417" s="110"/>
      <c r="D417" s="110"/>
      <c r="E417" s="111"/>
      <c r="F417" s="112"/>
      <c r="I417" s="111"/>
      <c r="J417" s="112"/>
    </row>
    <row r="418" spans="1:10" s="113" customFormat="1">
      <c r="A418" s="95"/>
      <c r="B418" s="110"/>
      <c r="C418" s="110"/>
      <c r="D418" s="110"/>
      <c r="E418" s="111"/>
      <c r="F418" s="112"/>
      <c r="I418" s="111"/>
      <c r="J418" s="112"/>
    </row>
    <row r="419" spans="1:10" s="113" customFormat="1">
      <c r="A419" s="95"/>
      <c r="B419" s="110"/>
      <c r="C419" s="110"/>
      <c r="D419" s="110"/>
      <c r="E419" s="111"/>
      <c r="F419" s="112"/>
      <c r="I419" s="111"/>
      <c r="J419" s="112"/>
    </row>
    <row r="420" spans="1:10" s="113" customFormat="1">
      <c r="A420" s="95"/>
      <c r="B420" s="110"/>
      <c r="C420" s="110"/>
      <c r="D420" s="110"/>
      <c r="E420" s="111"/>
      <c r="F420" s="112"/>
      <c r="I420" s="111"/>
      <c r="J420" s="112"/>
    </row>
    <row r="421" spans="1:10" s="113" customFormat="1">
      <c r="A421" s="95"/>
      <c r="B421" s="110"/>
      <c r="C421" s="110"/>
      <c r="D421" s="110"/>
      <c r="E421" s="111"/>
      <c r="F421" s="112"/>
      <c r="I421" s="111"/>
      <c r="J421" s="112"/>
    </row>
    <row r="422" spans="1:10" s="113" customFormat="1">
      <c r="A422" s="95"/>
      <c r="B422" s="110"/>
      <c r="C422" s="110"/>
      <c r="D422" s="110"/>
      <c r="E422" s="111"/>
      <c r="F422" s="112"/>
      <c r="I422" s="111"/>
      <c r="J422" s="112"/>
    </row>
    <row r="423" spans="1:10" s="113" customFormat="1">
      <c r="A423" s="95"/>
      <c r="B423" s="110"/>
      <c r="C423" s="110"/>
      <c r="D423" s="110"/>
      <c r="E423" s="111"/>
      <c r="F423" s="112"/>
      <c r="I423" s="111"/>
      <c r="J423" s="112"/>
    </row>
    <row r="424" spans="1:10" s="113" customFormat="1">
      <c r="A424" s="95"/>
      <c r="B424" s="110"/>
      <c r="C424" s="110"/>
      <c r="D424" s="110"/>
      <c r="E424" s="111"/>
      <c r="F424" s="112"/>
      <c r="I424" s="111"/>
      <c r="J424" s="112"/>
    </row>
    <row r="425" spans="1:10" s="113" customFormat="1">
      <c r="A425" s="95"/>
      <c r="B425" s="110"/>
      <c r="C425" s="110"/>
      <c r="D425" s="110"/>
      <c r="E425" s="111"/>
      <c r="F425" s="112"/>
      <c r="I425" s="111"/>
      <c r="J425" s="112"/>
    </row>
    <row r="426" spans="1:10" s="113" customFormat="1">
      <c r="A426" s="95"/>
      <c r="B426" s="110"/>
      <c r="C426" s="110"/>
      <c r="D426" s="110"/>
      <c r="E426" s="111"/>
      <c r="F426" s="112"/>
      <c r="I426" s="111"/>
      <c r="J426" s="112"/>
    </row>
    <row r="427" spans="1:10" s="113" customFormat="1">
      <c r="A427" s="95"/>
      <c r="B427" s="110"/>
      <c r="C427" s="110"/>
      <c r="D427" s="110"/>
      <c r="E427" s="111"/>
      <c r="F427" s="112"/>
      <c r="I427" s="111"/>
      <c r="J427" s="112"/>
    </row>
    <row r="428" spans="1:10" s="113" customFormat="1">
      <c r="A428" s="95"/>
      <c r="B428" s="110"/>
      <c r="C428" s="110"/>
      <c r="D428" s="110"/>
      <c r="E428" s="111"/>
      <c r="F428" s="112"/>
      <c r="I428" s="111"/>
      <c r="J428" s="112"/>
    </row>
    <row r="429" spans="1:10" s="113" customFormat="1">
      <c r="A429" s="95"/>
      <c r="B429" s="110"/>
      <c r="C429" s="110"/>
      <c r="D429" s="110"/>
      <c r="E429" s="111"/>
      <c r="F429" s="112"/>
      <c r="I429" s="111"/>
      <c r="J429" s="112"/>
    </row>
    <row r="430" spans="1:10" s="113" customFormat="1">
      <c r="A430" s="95"/>
      <c r="B430" s="110"/>
      <c r="C430" s="110"/>
      <c r="D430" s="110"/>
      <c r="E430" s="111"/>
      <c r="F430" s="112"/>
      <c r="I430" s="111"/>
      <c r="J430" s="112"/>
    </row>
    <row r="431" spans="1:10" s="113" customFormat="1">
      <c r="A431" s="95"/>
      <c r="B431" s="110"/>
      <c r="C431" s="110"/>
      <c r="D431" s="110"/>
      <c r="E431" s="111"/>
      <c r="F431" s="112"/>
      <c r="I431" s="111"/>
      <c r="J431" s="112"/>
    </row>
    <row r="432" spans="1:10" s="113" customFormat="1">
      <c r="A432" s="95"/>
      <c r="B432" s="110"/>
      <c r="C432" s="110"/>
      <c r="D432" s="110"/>
      <c r="E432" s="111"/>
      <c r="F432" s="112"/>
      <c r="I432" s="111"/>
      <c r="J432" s="112"/>
    </row>
    <row r="433" spans="1:10" s="113" customFormat="1">
      <c r="A433" s="95"/>
      <c r="B433" s="110"/>
      <c r="C433" s="110"/>
      <c r="D433" s="110"/>
      <c r="E433" s="111"/>
      <c r="F433" s="112"/>
      <c r="I433" s="111"/>
      <c r="J433" s="112"/>
    </row>
    <row r="434" spans="1:10" s="113" customFormat="1">
      <c r="A434" s="95"/>
      <c r="B434" s="110"/>
      <c r="C434" s="110"/>
      <c r="D434" s="110"/>
      <c r="E434" s="111"/>
      <c r="F434" s="112"/>
      <c r="I434" s="111"/>
      <c r="J434" s="112"/>
    </row>
    <row r="435" spans="1:10" s="113" customFormat="1">
      <c r="A435" s="95"/>
      <c r="B435" s="110"/>
      <c r="C435" s="110"/>
      <c r="D435" s="110"/>
      <c r="E435" s="111"/>
      <c r="F435" s="112"/>
      <c r="I435" s="111"/>
      <c r="J435" s="112"/>
    </row>
    <row r="436" spans="1:10" s="113" customFormat="1">
      <c r="A436" s="95"/>
      <c r="B436" s="110"/>
      <c r="C436" s="110"/>
      <c r="D436" s="110"/>
      <c r="E436" s="111"/>
      <c r="F436" s="112"/>
      <c r="I436" s="111"/>
      <c r="J436" s="112"/>
    </row>
    <row r="437" spans="1:10" s="113" customFormat="1">
      <c r="A437" s="95"/>
      <c r="B437" s="110"/>
      <c r="C437" s="110"/>
      <c r="D437" s="110"/>
      <c r="E437" s="111"/>
      <c r="F437" s="112"/>
      <c r="I437" s="111"/>
      <c r="J437" s="112"/>
    </row>
    <row r="438" spans="1:10" s="113" customFormat="1">
      <c r="A438" s="95"/>
      <c r="B438" s="110"/>
      <c r="C438" s="110"/>
      <c r="D438" s="110"/>
      <c r="E438" s="111"/>
      <c r="F438" s="112"/>
      <c r="I438" s="111"/>
      <c r="J438" s="112"/>
    </row>
    <row r="439" spans="1:10" s="113" customFormat="1">
      <c r="A439" s="95"/>
      <c r="B439" s="110"/>
      <c r="C439" s="110"/>
      <c r="D439" s="110"/>
      <c r="E439" s="111"/>
      <c r="F439" s="112"/>
      <c r="I439" s="111"/>
      <c r="J439" s="112"/>
    </row>
    <row r="440" spans="1:10" s="113" customFormat="1">
      <c r="A440" s="95"/>
      <c r="B440" s="110"/>
      <c r="C440" s="110"/>
      <c r="D440" s="110"/>
      <c r="E440" s="111"/>
      <c r="F440" s="112"/>
      <c r="I440" s="111"/>
      <c r="J440" s="112"/>
    </row>
    <row r="441" spans="1:10" s="113" customFormat="1">
      <c r="A441" s="95"/>
      <c r="B441" s="110"/>
      <c r="C441" s="110"/>
      <c r="D441" s="110"/>
      <c r="E441" s="111"/>
      <c r="F441" s="112"/>
      <c r="I441" s="111"/>
      <c r="J441" s="112"/>
    </row>
    <row r="442" spans="1:10" s="113" customFormat="1">
      <c r="A442" s="95"/>
      <c r="B442" s="110"/>
      <c r="C442" s="110"/>
      <c r="D442" s="110"/>
      <c r="E442" s="111"/>
      <c r="F442" s="112"/>
      <c r="I442" s="111"/>
      <c r="J442" s="112"/>
    </row>
    <row r="443" spans="1:10" s="113" customFormat="1">
      <c r="A443" s="95"/>
      <c r="B443" s="110"/>
      <c r="C443" s="110"/>
      <c r="D443" s="110"/>
      <c r="E443" s="111"/>
      <c r="F443" s="112"/>
      <c r="I443" s="111"/>
      <c r="J443" s="112"/>
    </row>
    <row r="444" spans="1:10" s="113" customFormat="1">
      <c r="A444" s="95"/>
      <c r="B444" s="110"/>
      <c r="C444" s="110"/>
      <c r="D444" s="110"/>
      <c r="E444" s="111"/>
      <c r="F444" s="112"/>
      <c r="I444" s="111"/>
      <c r="J444" s="112"/>
    </row>
    <row r="445" spans="1:10" s="113" customFormat="1">
      <c r="A445" s="95"/>
      <c r="B445" s="110"/>
      <c r="C445" s="110"/>
      <c r="D445" s="110"/>
      <c r="E445" s="111"/>
      <c r="F445" s="112"/>
      <c r="I445" s="111"/>
      <c r="J445" s="112"/>
    </row>
    <row r="446" spans="1:10" s="113" customFormat="1">
      <c r="A446" s="95"/>
      <c r="B446" s="110"/>
      <c r="C446" s="110"/>
      <c r="D446" s="110"/>
      <c r="E446" s="111"/>
      <c r="F446" s="112"/>
      <c r="I446" s="111"/>
      <c r="J446" s="112"/>
    </row>
    <row r="447" spans="1:10" s="113" customFormat="1">
      <c r="A447" s="95"/>
      <c r="B447" s="110"/>
      <c r="C447" s="110"/>
      <c r="D447" s="110"/>
      <c r="E447" s="111"/>
      <c r="F447" s="112"/>
      <c r="I447" s="111"/>
      <c r="J447" s="112"/>
    </row>
    <row r="448" spans="1:10" s="113" customFormat="1">
      <c r="A448" s="95"/>
      <c r="B448" s="110"/>
      <c r="C448" s="110"/>
      <c r="D448" s="110"/>
      <c r="E448" s="111"/>
      <c r="F448" s="112"/>
      <c r="I448" s="111"/>
      <c r="J448" s="112"/>
    </row>
    <row r="449" spans="1:10" s="113" customFormat="1">
      <c r="A449" s="95"/>
      <c r="B449" s="110"/>
      <c r="C449" s="110"/>
      <c r="D449" s="110"/>
      <c r="E449" s="111"/>
      <c r="F449" s="112"/>
      <c r="I449" s="111"/>
      <c r="J449" s="112"/>
    </row>
    <row r="450" spans="1:10" s="113" customFormat="1">
      <c r="A450" s="95"/>
      <c r="B450" s="110"/>
      <c r="C450" s="110"/>
      <c r="D450" s="110"/>
      <c r="E450" s="111"/>
      <c r="F450" s="112"/>
      <c r="I450" s="111"/>
      <c r="J450" s="112"/>
    </row>
    <row r="451" spans="1:10" s="113" customFormat="1">
      <c r="A451" s="95"/>
      <c r="B451" s="110"/>
      <c r="C451" s="110"/>
      <c r="D451" s="110"/>
      <c r="E451" s="111"/>
      <c r="F451" s="112"/>
      <c r="I451" s="111"/>
      <c r="J451" s="112"/>
    </row>
    <row r="452" spans="1:10" s="113" customFormat="1">
      <c r="A452" s="95"/>
      <c r="B452" s="110"/>
      <c r="C452" s="110"/>
      <c r="D452" s="110"/>
      <c r="E452" s="111"/>
      <c r="F452" s="112"/>
      <c r="I452" s="111"/>
      <c r="J452" s="112"/>
    </row>
    <row r="453" spans="1:10" s="113" customFormat="1">
      <c r="A453" s="95"/>
      <c r="B453" s="110"/>
      <c r="C453" s="110"/>
      <c r="D453" s="110"/>
      <c r="E453" s="111"/>
      <c r="F453" s="112"/>
      <c r="I453" s="111"/>
      <c r="J453" s="112"/>
    </row>
    <row r="454" spans="1:10" s="113" customFormat="1">
      <c r="A454" s="95"/>
      <c r="B454" s="110"/>
      <c r="C454" s="110"/>
      <c r="D454" s="110"/>
      <c r="E454" s="111"/>
      <c r="F454" s="112"/>
      <c r="I454" s="111"/>
      <c r="J454" s="112"/>
    </row>
    <row r="455" spans="1:10" s="113" customFormat="1">
      <c r="A455" s="95"/>
      <c r="B455" s="110"/>
      <c r="C455" s="110"/>
      <c r="D455" s="110"/>
      <c r="E455" s="111"/>
      <c r="F455" s="112"/>
      <c r="I455" s="111"/>
      <c r="J455" s="112"/>
    </row>
    <row r="456" spans="1:10" s="113" customFormat="1">
      <c r="A456" s="95"/>
      <c r="B456" s="110"/>
      <c r="C456" s="110"/>
      <c r="D456" s="110"/>
      <c r="E456" s="111"/>
      <c r="F456" s="112"/>
      <c r="I456" s="111"/>
      <c r="J456" s="112"/>
    </row>
    <row r="457" spans="1:10" s="113" customFormat="1">
      <c r="A457" s="95"/>
      <c r="B457" s="110"/>
      <c r="C457" s="110"/>
      <c r="D457" s="110"/>
      <c r="E457" s="111"/>
      <c r="F457" s="112"/>
      <c r="I457" s="111"/>
      <c r="J457" s="112"/>
    </row>
    <row r="458" spans="1:10" s="113" customFormat="1">
      <c r="A458" s="95"/>
      <c r="B458" s="110"/>
      <c r="C458" s="110"/>
      <c r="D458" s="110"/>
      <c r="E458" s="111"/>
      <c r="F458" s="112"/>
      <c r="I458" s="111"/>
      <c r="J458" s="112"/>
    </row>
    <row r="459" spans="1:10" s="113" customFormat="1">
      <c r="A459" s="95"/>
      <c r="B459" s="110"/>
      <c r="C459" s="110"/>
      <c r="D459" s="110"/>
      <c r="E459" s="111"/>
      <c r="F459" s="112"/>
      <c r="I459" s="111"/>
      <c r="J459" s="112"/>
    </row>
    <row r="460" spans="1:10" s="113" customFormat="1">
      <c r="A460" s="95"/>
      <c r="B460" s="110"/>
      <c r="C460" s="110"/>
      <c r="D460" s="110"/>
      <c r="E460" s="111"/>
      <c r="F460" s="112"/>
      <c r="I460" s="111"/>
      <c r="J460" s="112"/>
    </row>
    <row r="461" spans="1:10" s="113" customFormat="1">
      <c r="A461" s="95"/>
      <c r="B461" s="110"/>
      <c r="C461" s="110"/>
      <c r="D461" s="110"/>
      <c r="E461" s="111"/>
      <c r="F461" s="112"/>
      <c r="I461" s="111"/>
      <c r="J461" s="112"/>
    </row>
    <row r="462" spans="1:10" s="113" customFormat="1">
      <c r="A462" s="95"/>
      <c r="B462" s="110"/>
      <c r="C462" s="110"/>
      <c r="D462" s="110"/>
      <c r="E462" s="111"/>
      <c r="F462" s="112"/>
      <c r="I462" s="111"/>
      <c r="J462" s="112"/>
    </row>
    <row r="463" spans="1:10" s="113" customFormat="1">
      <c r="A463" s="95"/>
      <c r="B463" s="110"/>
      <c r="C463" s="110"/>
      <c r="D463" s="110"/>
      <c r="E463" s="111"/>
      <c r="F463" s="112"/>
      <c r="I463" s="111"/>
      <c r="J463" s="112"/>
    </row>
    <row r="464" spans="1:10" s="113" customFormat="1">
      <c r="A464" s="95"/>
      <c r="B464" s="110"/>
      <c r="C464" s="110"/>
      <c r="D464" s="110"/>
      <c r="E464" s="111"/>
      <c r="F464" s="112"/>
      <c r="I464" s="111"/>
      <c r="J464" s="112"/>
    </row>
    <row r="465" spans="1:10" s="113" customFormat="1">
      <c r="A465" s="95"/>
      <c r="B465" s="110"/>
      <c r="C465" s="110"/>
      <c r="D465" s="110"/>
      <c r="E465" s="111"/>
      <c r="F465" s="112"/>
      <c r="I465" s="111"/>
      <c r="J465" s="112"/>
    </row>
    <row r="466" spans="1:10" s="113" customFormat="1">
      <c r="A466" s="95"/>
      <c r="B466" s="110"/>
      <c r="C466" s="110"/>
      <c r="D466" s="110"/>
      <c r="E466" s="111"/>
      <c r="F466" s="112"/>
      <c r="I466" s="111"/>
      <c r="J466" s="112"/>
    </row>
    <row r="467" spans="1:10" s="113" customFormat="1">
      <c r="A467" s="95"/>
      <c r="B467" s="110"/>
      <c r="C467" s="110"/>
      <c r="D467" s="110"/>
      <c r="E467" s="111"/>
      <c r="F467" s="112"/>
      <c r="I467" s="111"/>
      <c r="J467" s="112"/>
    </row>
    <row r="468" spans="1:10" s="113" customFormat="1">
      <c r="A468" s="95"/>
      <c r="B468" s="110"/>
      <c r="C468" s="110"/>
      <c r="D468" s="110"/>
      <c r="E468" s="111"/>
      <c r="F468" s="112"/>
      <c r="I468" s="111"/>
      <c r="J468" s="112"/>
    </row>
    <row r="469" spans="1:10" s="113" customFormat="1">
      <c r="A469" s="95"/>
      <c r="B469" s="110"/>
      <c r="C469" s="110"/>
      <c r="D469" s="110"/>
      <c r="E469" s="111"/>
      <c r="F469" s="112"/>
      <c r="I469" s="111"/>
      <c r="J469" s="112"/>
    </row>
    <row r="470" spans="1:10" s="113" customFormat="1">
      <c r="A470" s="95"/>
      <c r="B470" s="110"/>
      <c r="C470" s="110"/>
      <c r="D470" s="110"/>
      <c r="E470" s="111"/>
      <c r="F470" s="112"/>
      <c r="I470" s="111"/>
      <c r="J470" s="112"/>
    </row>
    <row r="471" spans="1:10" s="113" customFormat="1">
      <c r="A471" s="95"/>
      <c r="B471" s="110"/>
      <c r="C471" s="110"/>
      <c r="D471" s="110"/>
      <c r="E471" s="111"/>
      <c r="F471" s="112"/>
      <c r="I471" s="111"/>
      <c r="J471" s="112"/>
    </row>
    <row r="472" spans="1:10" s="113" customFormat="1">
      <c r="A472" s="95"/>
      <c r="B472" s="110"/>
      <c r="C472" s="110"/>
      <c r="D472" s="110"/>
      <c r="E472" s="111"/>
      <c r="F472" s="112"/>
      <c r="I472" s="111"/>
      <c r="J472" s="112"/>
    </row>
    <row r="473" spans="1:10" s="113" customFormat="1">
      <c r="A473" s="95"/>
      <c r="B473" s="110"/>
      <c r="C473" s="110"/>
      <c r="D473" s="110"/>
      <c r="E473" s="111"/>
      <c r="F473" s="112"/>
      <c r="I473" s="111"/>
      <c r="J473" s="112"/>
    </row>
    <row r="474" spans="1:10" s="113" customFormat="1">
      <c r="A474" s="95"/>
      <c r="B474" s="110"/>
      <c r="C474" s="110"/>
      <c r="D474" s="110"/>
      <c r="E474" s="111"/>
      <c r="F474" s="112"/>
      <c r="I474" s="111"/>
      <c r="J474" s="112"/>
    </row>
    <row r="475" spans="1:10" s="113" customFormat="1">
      <c r="A475" s="95"/>
      <c r="B475" s="110"/>
      <c r="C475" s="110"/>
      <c r="D475" s="110"/>
      <c r="E475" s="111"/>
      <c r="F475" s="112"/>
      <c r="I475" s="111"/>
      <c r="J475" s="112"/>
    </row>
    <row r="476" spans="1:10" s="113" customFormat="1">
      <c r="A476" s="95"/>
      <c r="B476" s="110"/>
      <c r="C476" s="110"/>
      <c r="D476" s="110"/>
      <c r="E476" s="111"/>
      <c r="F476" s="112"/>
      <c r="I476" s="111"/>
      <c r="J476" s="112"/>
    </row>
    <row r="477" spans="1:10" s="113" customFormat="1">
      <c r="A477" s="95"/>
      <c r="B477" s="110"/>
      <c r="C477" s="110"/>
      <c r="D477" s="110"/>
      <c r="E477" s="111"/>
      <c r="F477" s="112"/>
      <c r="I477" s="111"/>
      <c r="J477" s="112"/>
    </row>
    <row r="478" spans="1:10" s="113" customFormat="1">
      <c r="A478" s="95"/>
      <c r="B478" s="110"/>
      <c r="C478" s="110"/>
      <c r="D478" s="110"/>
      <c r="E478" s="111"/>
      <c r="F478" s="112"/>
      <c r="I478" s="111"/>
      <c r="J478" s="112"/>
    </row>
    <row r="479" spans="1:10" s="113" customFormat="1">
      <c r="A479" s="95"/>
      <c r="B479" s="110"/>
      <c r="C479" s="110"/>
      <c r="D479" s="110"/>
      <c r="E479" s="111"/>
      <c r="F479" s="112"/>
      <c r="I479" s="111"/>
      <c r="J479" s="112"/>
    </row>
    <row r="480" spans="1:10" s="113" customFormat="1">
      <c r="A480" s="95"/>
      <c r="B480" s="110"/>
      <c r="C480" s="110"/>
      <c r="D480" s="110"/>
      <c r="E480" s="111"/>
      <c r="F480" s="112"/>
      <c r="I480" s="111"/>
      <c r="J480" s="112"/>
    </row>
    <row r="481" spans="1:10" s="113" customFormat="1">
      <c r="A481" s="95"/>
      <c r="B481" s="110"/>
      <c r="C481" s="110"/>
      <c r="D481" s="110"/>
      <c r="E481" s="111"/>
      <c r="F481" s="112"/>
      <c r="I481" s="111"/>
      <c r="J481" s="112"/>
    </row>
    <row r="482" spans="1:10" s="113" customFormat="1">
      <c r="A482" s="95"/>
      <c r="B482" s="110"/>
      <c r="C482" s="110"/>
      <c r="D482" s="110"/>
      <c r="E482" s="111"/>
      <c r="F482" s="112"/>
      <c r="I482" s="111"/>
      <c r="J482" s="112"/>
    </row>
    <row r="483" spans="1:10" s="113" customFormat="1">
      <c r="A483" s="95"/>
      <c r="B483" s="110"/>
      <c r="C483" s="110"/>
      <c r="D483" s="110"/>
      <c r="E483" s="111"/>
      <c r="F483" s="112"/>
      <c r="I483" s="111"/>
      <c r="J483" s="112"/>
    </row>
    <row r="484" spans="1:10" s="113" customFormat="1">
      <c r="A484" s="95"/>
      <c r="B484" s="110"/>
      <c r="C484" s="110"/>
      <c r="D484" s="110"/>
      <c r="E484" s="111"/>
      <c r="F484" s="112"/>
      <c r="I484" s="111"/>
      <c r="J484" s="112"/>
    </row>
    <row r="485" spans="1:10" s="113" customFormat="1">
      <c r="A485" s="95"/>
      <c r="B485" s="110"/>
      <c r="C485" s="110"/>
      <c r="D485" s="110"/>
      <c r="E485" s="111"/>
      <c r="F485" s="112"/>
      <c r="I485" s="111"/>
      <c r="J485" s="112"/>
    </row>
    <row r="486" spans="1:10" s="113" customFormat="1">
      <c r="A486" s="95"/>
      <c r="B486" s="110"/>
      <c r="C486" s="110"/>
      <c r="D486" s="110"/>
      <c r="E486" s="111"/>
      <c r="F486" s="112"/>
      <c r="I486" s="111"/>
      <c r="J486" s="112"/>
    </row>
    <row r="487" spans="1:10" s="113" customFormat="1">
      <c r="A487" s="95"/>
      <c r="B487" s="110"/>
      <c r="C487" s="110"/>
      <c r="D487" s="110"/>
      <c r="E487" s="111"/>
      <c r="F487" s="112"/>
      <c r="I487" s="111"/>
      <c r="J487" s="112"/>
    </row>
    <row r="488" spans="1:10" s="113" customFormat="1">
      <c r="A488" s="95"/>
      <c r="B488" s="110"/>
      <c r="C488" s="110"/>
      <c r="D488" s="110"/>
      <c r="E488" s="111"/>
      <c r="F488" s="112"/>
      <c r="I488" s="111"/>
      <c r="J488" s="112"/>
    </row>
    <row r="489" spans="1:10" s="113" customFormat="1">
      <c r="A489" s="95"/>
      <c r="B489" s="110"/>
      <c r="C489" s="110"/>
      <c r="D489" s="110"/>
      <c r="E489" s="111"/>
      <c r="F489" s="112"/>
      <c r="I489" s="111"/>
      <c r="J489" s="112"/>
    </row>
    <row r="490" spans="1:10" s="113" customFormat="1">
      <c r="A490" s="95"/>
      <c r="B490" s="110"/>
      <c r="C490" s="110"/>
      <c r="D490" s="110"/>
      <c r="E490" s="111"/>
      <c r="F490" s="112"/>
      <c r="I490" s="111"/>
      <c r="J490" s="112"/>
    </row>
    <row r="491" spans="1:10" s="113" customFormat="1">
      <c r="A491" s="95"/>
      <c r="B491" s="110"/>
      <c r="C491" s="110"/>
      <c r="D491" s="110"/>
      <c r="E491" s="111"/>
      <c r="F491" s="112"/>
      <c r="I491" s="111"/>
      <c r="J491" s="112"/>
    </row>
    <row r="492" spans="1:10" s="113" customFormat="1">
      <c r="A492" s="95"/>
      <c r="B492" s="110"/>
      <c r="C492" s="110"/>
      <c r="D492" s="110"/>
      <c r="E492" s="111"/>
      <c r="F492" s="112"/>
      <c r="I492" s="111"/>
      <c r="J492" s="112"/>
    </row>
    <row r="493" spans="1:10" s="113" customFormat="1">
      <c r="A493" s="95"/>
      <c r="B493" s="110"/>
      <c r="C493" s="110"/>
      <c r="D493" s="110"/>
      <c r="E493" s="111"/>
      <c r="F493" s="112"/>
      <c r="I493" s="111"/>
      <c r="J493" s="112"/>
    </row>
    <row r="494" spans="1:10" s="113" customFormat="1">
      <c r="A494" s="95"/>
      <c r="B494" s="110"/>
      <c r="C494" s="110"/>
      <c r="D494" s="110"/>
      <c r="E494" s="111"/>
      <c r="F494" s="112"/>
      <c r="I494" s="111"/>
      <c r="J494" s="112"/>
    </row>
    <row r="495" spans="1:10" s="113" customFormat="1">
      <c r="A495" s="95"/>
      <c r="B495" s="110"/>
      <c r="C495" s="110"/>
      <c r="D495" s="110"/>
      <c r="E495" s="111"/>
      <c r="F495" s="112"/>
      <c r="I495" s="111"/>
      <c r="J495" s="112"/>
    </row>
    <row r="496" spans="1:10" s="113" customFormat="1">
      <c r="A496" s="95"/>
      <c r="B496" s="110"/>
      <c r="C496" s="110"/>
      <c r="D496" s="110"/>
      <c r="E496" s="111"/>
      <c r="F496" s="112"/>
      <c r="I496" s="111"/>
      <c r="J496" s="112"/>
    </row>
    <row r="497" spans="1:10" s="113" customFormat="1">
      <c r="A497" s="95"/>
      <c r="B497" s="110"/>
      <c r="C497" s="110"/>
      <c r="D497" s="110"/>
      <c r="E497" s="111"/>
      <c r="F497" s="112"/>
      <c r="I497" s="111"/>
      <c r="J497" s="112"/>
    </row>
    <row r="498" spans="1:10" s="113" customFormat="1">
      <c r="A498" s="95"/>
      <c r="B498" s="110"/>
      <c r="C498" s="110"/>
      <c r="D498" s="110"/>
      <c r="E498" s="111"/>
      <c r="F498" s="112"/>
      <c r="I498" s="111"/>
      <c r="J498" s="112"/>
    </row>
    <row r="499" spans="1:10" s="113" customFormat="1">
      <c r="A499" s="95"/>
      <c r="B499" s="110"/>
      <c r="C499" s="110"/>
      <c r="D499" s="110"/>
      <c r="E499" s="111"/>
      <c r="F499" s="112"/>
      <c r="I499" s="111"/>
      <c r="J499" s="112"/>
    </row>
    <row r="500" spans="1:10" s="113" customFormat="1">
      <c r="A500" s="95"/>
      <c r="B500" s="110"/>
      <c r="C500" s="110"/>
      <c r="D500" s="110"/>
      <c r="E500" s="111"/>
      <c r="F500" s="112"/>
      <c r="I500" s="111"/>
      <c r="J500" s="112"/>
    </row>
    <row r="501" spans="1:10" s="113" customFormat="1">
      <c r="A501" s="95"/>
      <c r="B501" s="110"/>
      <c r="C501" s="110"/>
      <c r="D501" s="110"/>
      <c r="E501" s="111"/>
      <c r="F501" s="112"/>
      <c r="I501" s="111"/>
      <c r="J501" s="112"/>
    </row>
    <row r="502" spans="1:10" s="113" customFormat="1">
      <c r="A502" s="95"/>
      <c r="B502" s="110"/>
      <c r="C502" s="110"/>
      <c r="D502" s="110"/>
      <c r="E502" s="111"/>
      <c r="F502" s="112"/>
      <c r="I502" s="111"/>
      <c r="J502" s="112"/>
    </row>
    <row r="503" spans="1:10" s="113" customFormat="1">
      <c r="A503" s="95"/>
      <c r="B503" s="110"/>
      <c r="C503" s="110"/>
      <c r="D503" s="110"/>
      <c r="E503" s="111"/>
      <c r="F503" s="112"/>
      <c r="I503" s="111"/>
      <c r="J503" s="112"/>
    </row>
    <row r="504" spans="1:10" s="113" customFormat="1">
      <c r="A504" s="95"/>
      <c r="B504" s="110"/>
      <c r="C504" s="110"/>
      <c r="D504" s="110"/>
      <c r="E504" s="111"/>
      <c r="F504" s="112"/>
      <c r="I504" s="111"/>
      <c r="J504" s="112"/>
    </row>
    <row r="505" spans="1:10" s="113" customFormat="1">
      <c r="A505" s="95"/>
      <c r="B505" s="110"/>
      <c r="C505" s="110"/>
      <c r="D505" s="110"/>
      <c r="E505" s="111"/>
      <c r="F505" s="112"/>
      <c r="I505" s="111"/>
      <c r="J505" s="112"/>
    </row>
    <row r="506" spans="1:10" s="113" customFormat="1">
      <c r="A506" s="95"/>
      <c r="B506" s="110"/>
      <c r="C506" s="110"/>
      <c r="D506" s="110"/>
      <c r="E506" s="111"/>
      <c r="F506" s="112"/>
      <c r="I506" s="111"/>
      <c r="J506" s="112"/>
    </row>
    <row r="507" spans="1:10" s="113" customFormat="1">
      <c r="A507" s="95"/>
      <c r="B507" s="110"/>
      <c r="C507" s="110"/>
      <c r="D507" s="110"/>
      <c r="E507" s="111"/>
      <c r="F507" s="112"/>
      <c r="I507" s="111"/>
      <c r="J507" s="112"/>
    </row>
    <row r="508" spans="1:10" s="113" customFormat="1">
      <c r="A508" s="95"/>
      <c r="B508" s="110"/>
      <c r="C508" s="110"/>
      <c r="D508" s="110"/>
      <c r="E508" s="111"/>
      <c r="F508" s="112"/>
      <c r="I508" s="111"/>
      <c r="J508" s="112"/>
    </row>
    <row r="509" spans="1:10" s="113" customFormat="1">
      <c r="A509" s="95"/>
      <c r="B509" s="110"/>
      <c r="C509" s="110"/>
      <c r="D509" s="110"/>
      <c r="E509" s="111"/>
      <c r="F509" s="112"/>
      <c r="I509" s="111"/>
      <c r="J509" s="112"/>
    </row>
    <row r="510" spans="1:10" s="113" customFormat="1">
      <c r="A510" s="95"/>
      <c r="B510" s="110"/>
      <c r="C510" s="110"/>
      <c r="D510" s="110"/>
      <c r="E510" s="111"/>
      <c r="F510" s="112"/>
      <c r="I510" s="111"/>
      <c r="J510" s="112"/>
    </row>
    <row r="511" spans="1:10" s="113" customFormat="1">
      <c r="A511" s="95"/>
      <c r="B511" s="110"/>
      <c r="C511" s="110"/>
      <c r="D511" s="110"/>
      <c r="E511" s="111"/>
      <c r="F511" s="112"/>
      <c r="I511" s="111"/>
      <c r="J511" s="112"/>
    </row>
    <row r="512" spans="1:10" s="113" customFormat="1">
      <c r="A512" s="95"/>
      <c r="B512" s="110"/>
      <c r="C512" s="110"/>
      <c r="D512" s="110"/>
      <c r="E512" s="111"/>
      <c r="F512" s="112"/>
      <c r="I512" s="111"/>
      <c r="J512" s="112"/>
    </row>
    <row r="513" spans="1:10" s="113" customFormat="1">
      <c r="A513" s="95"/>
      <c r="B513" s="110"/>
      <c r="C513" s="110"/>
      <c r="D513" s="110"/>
      <c r="E513" s="111"/>
      <c r="F513" s="112"/>
      <c r="I513" s="111"/>
      <c r="J513" s="112"/>
    </row>
    <row r="514" spans="1:10" s="113" customFormat="1">
      <c r="A514" s="95"/>
      <c r="B514" s="110"/>
      <c r="C514" s="110"/>
      <c r="D514" s="110"/>
      <c r="E514" s="111"/>
      <c r="F514" s="112"/>
      <c r="I514" s="111"/>
      <c r="J514" s="112"/>
    </row>
    <row r="515" spans="1:10" s="113" customFormat="1">
      <c r="A515" s="95"/>
      <c r="B515" s="110"/>
      <c r="C515" s="110"/>
      <c r="D515" s="110"/>
      <c r="E515" s="111"/>
      <c r="F515" s="112"/>
      <c r="I515" s="111"/>
      <c r="J515" s="112"/>
    </row>
    <row r="516" spans="1:10" s="113" customFormat="1">
      <c r="A516" s="95"/>
      <c r="B516" s="110"/>
      <c r="C516" s="110"/>
      <c r="D516" s="110"/>
      <c r="E516" s="111"/>
      <c r="F516" s="112"/>
      <c r="I516" s="111"/>
      <c r="J516" s="112"/>
    </row>
    <row r="517" spans="1:10" s="113" customFormat="1">
      <c r="A517" s="95"/>
      <c r="B517" s="110"/>
      <c r="C517" s="110"/>
      <c r="D517" s="110"/>
      <c r="E517" s="111"/>
      <c r="F517" s="112"/>
      <c r="I517" s="111"/>
      <c r="J517" s="112"/>
    </row>
    <row r="518" spans="1:10" s="113" customFormat="1">
      <c r="A518" s="95"/>
      <c r="B518" s="110"/>
      <c r="C518" s="110"/>
      <c r="D518" s="110"/>
      <c r="E518" s="111"/>
      <c r="F518" s="112"/>
      <c r="I518" s="111"/>
      <c r="J518" s="112"/>
    </row>
    <row r="519" spans="1:10" s="113" customFormat="1">
      <c r="A519" s="95"/>
      <c r="B519" s="110"/>
      <c r="C519" s="110"/>
      <c r="D519" s="110"/>
      <c r="E519" s="111"/>
      <c r="F519" s="112"/>
      <c r="I519" s="111"/>
      <c r="J519" s="112"/>
    </row>
    <row r="520" spans="1:10" s="113" customFormat="1">
      <c r="A520" s="95"/>
      <c r="B520" s="110"/>
      <c r="C520" s="110"/>
      <c r="D520" s="110"/>
      <c r="E520" s="111"/>
      <c r="F520" s="112"/>
      <c r="I520" s="111"/>
      <c r="J520" s="112"/>
    </row>
    <row r="521" spans="1:10" s="113" customFormat="1">
      <c r="A521" s="95"/>
      <c r="B521" s="110"/>
      <c r="C521" s="110"/>
      <c r="D521" s="110"/>
      <c r="E521" s="111"/>
      <c r="F521" s="112"/>
      <c r="I521" s="111"/>
      <c r="J521" s="112"/>
    </row>
    <row r="522" spans="1:10" s="113" customFormat="1">
      <c r="A522" s="95"/>
      <c r="B522" s="110"/>
      <c r="C522" s="110"/>
      <c r="D522" s="110"/>
      <c r="E522" s="111"/>
      <c r="F522" s="112"/>
      <c r="I522" s="111"/>
      <c r="J522" s="112"/>
    </row>
    <row r="523" spans="1:10" s="113" customFormat="1">
      <c r="A523" s="95"/>
      <c r="B523" s="110"/>
      <c r="C523" s="110"/>
      <c r="D523" s="110"/>
      <c r="E523" s="111"/>
      <c r="F523" s="112"/>
      <c r="I523" s="111"/>
      <c r="J523" s="112"/>
    </row>
    <row r="524" spans="1:10" s="113" customFormat="1">
      <c r="A524" s="95"/>
      <c r="B524" s="110"/>
      <c r="C524" s="110"/>
      <c r="D524" s="110"/>
      <c r="E524" s="111"/>
      <c r="F524" s="112"/>
      <c r="I524" s="111"/>
      <c r="J524" s="112"/>
    </row>
    <row r="525" spans="1:10" s="113" customFormat="1">
      <c r="A525" s="95"/>
      <c r="B525" s="110"/>
      <c r="C525" s="110"/>
      <c r="D525" s="110"/>
      <c r="E525" s="111"/>
      <c r="F525" s="112"/>
      <c r="I525" s="111"/>
      <c r="J525" s="112"/>
    </row>
    <row r="526" spans="1:10" s="113" customFormat="1">
      <c r="A526" s="95"/>
      <c r="B526" s="110"/>
      <c r="C526" s="110"/>
      <c r="D526" s="110"/>
      <c r="E526" s="111"/>
      <c r="F526" s="112"/>
      <c r="I526" s="111"/>
      <c r="J526" s="112"/>
    </row>
    <row r="527" spans="1:10" s="113" customFormat="1">
      <c r="A527" s="95"/>
      <c r="B527" s="110"/>
      <c r="C527" s="110"/>
      <c r="D527" s="110"/>
      <c r="E527" s="111"/>
      <c r="F527" s="112"/>
      <c r="I527" s="111"/>
      <c r="J527" s="112"/>
    </row>
    <row r="528" spans="1:10" s="113" customFormat="1">
      <c r="A528" s="95"/>
      <c r="B528" s="110"/>
      <c r="C528" s="110"/>
      <c r="D528" s="110"/>
      <c r="E528" s="111"/>
      <c r="F528" s="112"/>
      <c r="I528" s="111"/>
      <c r="J528" s="112"/>
    </row>
    <row r="529" spans="1:10" s="113" customFormat="1">
      <c r="A529" s="95"/>
      <c r="B529" s="110"/>
      <c r="C529" s="110"/>
      <c r="D529" s="110"/>
      <c r="E529" s="111"/>
      <c r="F529" s="112"/>
      <c r="I529" s="111"/>
      <c r="J529" s="112"/>
    </row>
    <row r="530" spans="1:10" s="113" customFormat="1">
      <c r="A530" s="95"/>
      <c r="B530" s="110"/>
      <c r="C530" s="110"/>
      <c r="D530" s="110"/>
      <c r="E530" s="111"/>
      <c r="F530" s="112"/>
      <c r="I530" s="111"/>
      <c r="J530" s="112"/>
    </row>
    <row r="531" spans="1:10" s="113" customFormat="1">
      <c r="A531" s="95"/>
      <c r="B531" s="110"/>
      <c r="C531" s="110"/>
      <c r="D531" s="110"/>
      <c r="E531" s="111"/>
      <c r="F531" s="112"/>
      <c r="I531" s="111"/>
      <c r="J531" s="112"/>
    </row>
    <row r="532" spans="1:10" s="113" customFormat="1">
      <c r="A532" s="95"/>
      <c r="B532" s="110"/>
      <c r="C532" s="110"/>
      <c r="D532" s="110"/>
      <c r="E532" s="111"/>
      <c r="F532" s="112"/>
      <c r="I532" s="111"/>
      <c r="J532" s="112"/>
    </row>
    <row r="533" spans="1:10" s="113" customFormat="1">
      <c r="A533" s="95"/>
      <c r="B533" s="110"/>
      <c r="C533" s="110"/>
      <c r="D533" s="110"/>
      <c r="E533" s="111"/>
      <c r="F533" s="112"/>
      <c r="I533" s="111"/>
      <c r="J533" s="112"/>
    </row>
    <row r="534" spans="1:10" s="113" customFormat="1">
      <c r="A534" s="95"/>
      <c r="B534" s="110"/>
      <c r="C534" s="110"/>
      <c r="D534" s="110"/>
      <c r="E534" s="111"/>
      <c r="F534" s="112"/>
      <c r="I534" s="111"/>
      <c r="J534" s="112"/>
    </row>
    <row r="535" spans="1:10" s="113" customFormat="1">
      <c r="A535" s="95"/>
      <c r="B535" s="110"/>
      <c r="C535" s="110"/>
      <c r="D535" s="110"/>
      <c r="E535" s="111"/>
      <c r="F535" s="112"/>
      <c r="I535" s="111"/>
      <c r="J535" s="112"/>
    </row>
    <row r="536" spans="1:10" s="113" customFormat="1">
      <c r="A536" s="95"/>
      <c r="B536" s="110"/>
      <c r="C536" s="110"/>
      <c r="D536" s="110"/>
      <c r="E536" s="111"/>
      <c r="F536" s="112"/>
      <c r="I536" s="111"/>
      <c r="J536" s="112"/>
    </row>
    <row r="537" spans="1:10" s="113" customFormat="1">
      <c r="A537" s="95"/>
      <c r="B537" s="110"/>
      <c r="C537" s="110"/>
      <c r="D537" s="110"/>
      <c r="E537" s="111"/>
      <c r="F537" s="112"/>
      <c r="I537" s="111"/>
      <c r="J537" s="112"/>
    </row>
    <row r="538" spans="1:10" s="113" customFormat="1">
      <c r="A538" s="95"/>
      <c r="B538" s="110"/>
      <c r="C538" s="110"/>
      <c r="D538" s="110"/>
      <c r="E538" s="111"/>
      <c r="F538" s="112"/>
      <c r="I538" s="111"/>
      <c r="J538" s="112"/>
    </row>
    <row r="539" spans="1:10" s="113" customFormat="1">
      <c r="A539" s="95"/>
      <c r="B539" s="110"/>
      <c r="C539" s="110"/>
      <c r="D539" s="110"/>
      <c r="E539" s="111"/>
      <c r="F539" s="112"/>
      <c r="I539" s="111"/>
      <c r="J539" s="112"/>
    </row>
    <row r="540" spans="1:10" s="113" customFormat="1">
      <c r="A540" s="95"/>
      <c r="B540" s="110"/>
      <c r="C540" s="110"/>
      <c r="D540" s="110"/>
      <c r="E540" s="111"/>
      <c r="F540" s="112"/>
      <c r="I540" s="111"/>
      <c r="J540" s="112"/>
    </row>
    <row r="541" spans="1:10" s="113" customFormat="1">
      <c r="A541" s="95"/>
      <c r="B541" s="110"/>
      <c r="C541" s="110"/>
      <c r="D541" s="110"/>
      <c r="E541" s="111"/>
      <c r="F541" s="112"/>
      <c r="I541" s="111"/>
      <c r="J541" s="112"/>
    </row>
    <row r="542" spans="1:10" s="113" customFormat="1">
      <c r="A542" s="95"/>
      <c r="B542" s="110"/>
      <c r="C542" s="110"/>
      <c r="D542" s="110"/>
      <c r="E542" s="111"/>
      <c r="F542" s="112"/>
      <c r="I542" s="111"/>
      <c r="J542" s="112"/>
    </row>
    <row r="543" spans="1:10" s="113" customFormat="1">
      <c r="A543" s="95"/>
      <c r="B543" s="110"/>
      <c r="C543" s="110"/>
      <c r="D543" s="110"/>
      <c r="E543" s="111"/>
      <c r="F543" s="112"/>
      <c r="I543" s="111"/>
      <c r="J543" s="112"/>
    </row>
    <row r="544" spans="1:10" s="113" customFormat="1">
      <c r="A544" s="95"/>
      <c r="B544" s="110"/>
      <c r="C544" s="110"/>
      <c r="D544" s="110"/>
      <c r="E544" s="111"/>
      <c r="F544" s="112"/>
      <c r="I544" s="111"/>
      <c r="J544" s="112"/>
    </row>
    <row r="545" spans="1:10" s="113" customFormat="1">
      <c r="A545" s="95"/>
      <c r="B545" s="110"/>
      <c r="C545" s="110"/>
      <c r="D545" s="110"/>
      <c r="E545" s="111"/>
      <c r="F545" s="112"/>
      <c r="I545" s="111"/>
      <c r="J545" s="112"/>
    </row>
    <row r="546" spans="1:10" s="113" customFormat="1">
      <c r="A546" s="95"/>
      <c r="B546" s="110"/>
      <c r="C546" s="110"/>
      <c r="D546" s="110"/>
      <c r="E546" s="111"/>
      <c r="F546" s="112"/>
      <c r="I546" s="111"/>
      <c r="J546" s="112"/>
    </row>
    <row r="547" spans="1:10" s="113" customFormat="1">
      <c r="A547" s="95"/>
      <c r="B547" s="110"/>
      <c r="C547" s="110"/>
      <c r="D547" s="110"/>
      <c r="E547" s="111"/>
      <c r="F547" s="112"/>
      <c r="I547" s="111"/>
      <c r="J547" s="112"/>
    </row>
    <row r="548" spans="1:10" s="113" customFormat="1">
      <c r="A548" s="95"/>
      <c r="B548" s="110"/>
      <c r="C548" s="110"/>
      <c r="D548" s="110"/>
      <c r="E548" s="111"/>
      <c r="F548" s="112"/>
      <c r="I548" s="111"/>
      <c r="J548" s="112"/>
    </row>
    <row r="549" spans="1:10" s="113" customFormat="1">
      <c r="A549" s="95"/>
      <c r="B549" s="110"/>
      <c r="C549" s="110"/>
      <c r="D549" s="110"/>
      <c r="E549" s="111"/>
      <c r="F549" s="112"/>
      <c r="I549" s="111"/>
      <c r="J549" s="112"/>
    </row>
    <row r="550" spans="1:10" s="113" customFormat="1">
      <c r="A550" s="95"/>
      <c r="B550" s="110"/>
      <c r="C550" s="110"/>
      <c r="D550" s="110"/>
      <c r="E550" s="111"/>
      <c r="F550" s="112"/>
      <c r="I550" s="111"/>
      <c r="J550" s="112"/>
    </row>
    <row r="551" spans="1:10" s="113" customFormat="1">
      <c r="A551" s="95"/>
      <c r="B551" s="110"/>
      <c r="C551" s="110"/>
      <c r="D551" s="110"/>
      <c r="E551" s="111"/>
      <c r="F551" s="112"/>
      <c r="I551" s="111"/>
      <c r="J551" s="112"/>
    </row>
    <row r="552" spans="1:10" s="113" customFormat="1">
      <c r="A552" s="95"/>
      <c r="B552" s="110"/>
      <c r="C552" s="110"/>
      <c r="D552" s="110"/>
      <c r="E552" s="111"/>
      <c r="F552" s="112"/>
      <c r="I552" s="111"/>
      <c r="J552" s="112"/>
    </row>
    <row r="553" spans="1:10" s="113" customFormat="1">
      <c r="A553" s="95"/>
      <c r="B553" s="110"/>
      <c r="C553" s="110"/>
      <c r="D553" s="110"/>
      <c r="E553" s="111"/>
      <c r="F553" s="112"/>
      <c r="I553" s="111"/>
      <c r="J553" s="112"/>
    </row>
    <row r="554" spans="1:10" s="113" customFormat="1">
      <c r="A554" s="95"/>
      <c r="B554" s="110"/>
      <c r="C554" s="110"/>
      <c r="D554" s="110"/>
      <c r="E554" s="111"/>
      <c r="F554" s="112"/>
      <c r="I554" s="111"/>
      <c r="J554" s="112"/>
    </row>
    <row r="555" spans="1:10" s="113" customFormat="1">
      <c r="A555" s="95"/>
      <c r="B555" s="110"/>
      <c r="C555" s="110"/>
      <c r="D555" s="110"/>
      <c r="E555" s="111"/>
      <c r="F555" s="112"/>
      <c r="I555" s="111"/>
      <c r="J555" s="112"/>
    </row>
    <row r="556" spans="1:10" s="113" customFormat="1">
      <c r="A556" s="95"/>
      <c r="B556" s="110"/>
      <c r="C556" s="110"/>
      <c r="D556" s="110"/>
      <c r="E556" s="111"/>
      <c r="F556" s="112"/>
      <c r="I556" s="111"/>
      <c r="J556" s="112"/>
    </row>
    <row r="557" spans="1:10" s="113" customFormat="1">
      <c r="A557" s="95"/>
      <c r="B557" s="110"/>
      <c r="C557" s="110"/>
      <c r="D557" s="110"/>
      <c r="E557" s="111"/>
      <c r="F557" s="112"/>
      <c r="I557" s="111"/>
      <c r="J557" s="112"/>
    </row>
    <row r="558" spans="1:10" s="113" customFormat="1">
      <c r="A558" s="95"/>
      <c r="B558" s="110"/>
      <c r="C558" s="110"/>
      <c r="D558" s="110"/>
      <c r="E558" s="111"/>
      <c r="F558" s="112"/>
      <c r="I558" s="111"/>
      <c r="J558" s="112"/>
    </row>
    <row r="559" spans="1:10" s="113" customFormat="1">
      <c r="A559" s="95"/>
      <c r="B559" s="110"/>
      <c r="C559" s="110"/>
      <c r="D559" s="110"/>
      <c r="E559" s="111"/>
      <c r="F559" s="112"/>
      <c r="I559" s="111"/>
      <c r="J559" s="112"/>
    </row>
    <row r="560" spans="1:10" s="113" customFormat="1">
      <c r="A560" s="95"/>
      <c r="B560" s="110"/>
      <c r="C560" s="110"/>
      <c r="D560" s="110"/>
      <c r="E560" s="111"/>
      <c r="F560" s="112"/>
      <c r="I560" s="111"/>
      <c r="J560" s="112"/>
    </row>
    <row r="561" spans="1:10" s="113" customFormat="1">
      <c r="A561" s="95"/>
      <c r="B561" s="110"/>
      <c r="C561" s="110"/>
      <c r="D561" s="110"/>
      <c r="E561" s="111"/>
      <c r="F561" s="112"/>
      <c r="I561" s="111"/>
      <c r="J561" s="112"/>
    </row>
    <row r="562" spans="1:10" s="113" customFormat="1">
      <c r="A562" s="95"/>
      <c r="B562" s="110"/>
      <c r="C562" s="110"/>
      <c r="D562" s="110"/>
      <c r="E562" s="111"/>
      <c r="F562" s="112"/>
      <c r="I562" s="111"/>
      <c r="J562" s="112"/>
    </row>
    <row r="563" spans="1:10" s="113" customFormat="1">
      <c r="A563" s="95"/>
      <c r="B563" s="110"/>
      <c r="C563" s="110"/>
      <c r="D563" s="110"/>
      <c r="E563" s="111"/>
      <c r="F563" s="112"/>
      <c r="I563" s="111"/>
      <c r="J563" s="112"/>
    </row>
    <row r="564" spans="1:10" s="113" customFormat="1">
      <c r="A564" s="95"/>
      <c r="B564" s="110"/>
      <c r="C564" s="110"/>
      <c r="D564" s="110"/>
      <c r="E564" s="111"/>
      <c r="F564" s="112"/>
      <c r="I564" s="111"/>
      <c r="J564" s="112"/>
    </row>
    <row r="565" spans="1:10" s="113" customFormat="1">
      <c r="A565" s="95"/>
      <c r="B565" s="110"/>
      <c r="C565" s="110"/>
      <c r="D565" s="110"/>
      <c r="E565" s="111"/>
      <c r="F565" s="112"/>
      <c r="I565" s="111"/>
      <c r="J565" s="112"/>
    </row>
    <row r="566" spans="1:10" s="113" customFormat="1">
      <c r="A566" s="95"/>
      <c r="B566" s="110"/>
      <c r="C566" s="110"/>
      <c r="D566" s="110"/>
      <c r="E566" s="111"/>
      <c r="F566" s="112"/>
      <c r="I566" s="111"/>
      <c r="J566" s="112"/>
    </row>
    <row r="567" spans="1:10" s="113" customFormat="1">
      <c r="A567" s="95"/>
      <c r="B567" s="110"/>
      <c r="C567" s="110"/>
      <c r="D567" s="110"/>
      <c r="E567" s="111"/>
      <c r="F567" s="112"/>
      <c r="I567" s="111"/>
      <c r="J567" s="112"/>
    </row>
    <row r="568" spans="1:10" s="113" customFormat="1">
      <c r="A568" s="95"/>
      <c r="B568" s="110"/>
      <c r="C568" s="110"/>
      <c r="D568" s="110"/>
      <c r="E568" s="111"/>
      <c r="F568" s="112"/>
      <c r="I568" s="111"/>
      <c r="J568" s="112"/>
    </row>
    <row r="569" spans="1:10" s="113" customFormat="1">
      <c r="A569" s="95"/>
      <c r="B569" s="110"/>
      <c r="C569" s="110"/>
      <c r="D569" s="110"/>
      <c r="E569" s="111"/>
      <c r="F569" s="112"/>
      <c r="I569" s="111"/>
      <c r="J569" s="112"/>
    </row>
    <row r="570" spans="1:10" s="113" customFormat="1">
      <c r="A570" s="95"/>
      <c r="B570" s="110"/>
      <c r="C570" s="110"/>
      <c r="D570" s="110"/>
      <c r="E570" s="111"/>
      <c r="F570" s="112"/>
      <c r="I570" s="111"/>
      <c r="J570" s="112"/>
    </row>
    <row r="571" spans="1:10" s="113" customFormat="1">
      <c r="A571" s="95"/>
      <c r="B571" s="110"/>
      <c r="C571" s="110"/>
      <c r="D571" s="110"/>
      <c r="E571" s="111"/>
      <c r="F571" s="112"/>
      <c r="I571" s="111"/>
      <c r="J571" s="112"/>
    </row>
    <row r="572" spans="1:10" s="113" customFormat="1">
      <c r="A572" s="95"/>
      <c r="B572" s="110"/>
      <c r="C572" s="110"/>
      <c r="D572" s="110"/>
      <c r="E572" s="111"/>
      <c r="F572" s="112"/>
      <c r="I572" s="111"/>
      <c r="J572" s="112"/>
    </row>
    <row r="573" spans="1:10" s="113" customFormat="1">
      <c r="A573" s="95"/>
      <c r="B573" s="110"/>
      <c r="C573" s="110"/>
      <c r="D573" s="110"/>
      <c r="E573" s="111"/>
      <c r="F573" s="112"/>
      <c r="I573" s="111"/>
      <c r="J573" s="112"/>
    </row>
    <row r="574" spans="1:10" s="113" customFormat="1">
      <c r="A574" s="95"/>
      <c r="B574" s="110"/>
      <c r="C574" s="110"/>
      <c r="D574" s="110"/>
      <c r="E574" s="111"/>
      <c r="F574" s="112"/>
      <c r="I574" s="111"/>
      <c r="J574" s="112"/>
    </row>
    <row r="575" spans="1:10" s="113" customFormat="1">
      <c r="A575" s="95"/>
      <c r="B575" s="110"/>
      <c r="C575" s="110"/>
      <c r="D575" s="110"/>
      <c r="E575" s="111"/>
      <c r="F575" s="112"/>
      <c r="I575" s="111"/>
      <c r="J575" s="112"/>
    </row>
    <row r="576" spans="1:10" s="113" customFormat="1">
      <c r="A576" s="95"/>
      <c r="B576" s="110"/>
      <c r="C576" s="110"/>
      <c r="D576" s="110"/>
      <c r="E576" s="111"/>
      <c r="F576" s="112"/>
      <c r="I576" s="111"/>
      <c r="J576" s="112"/>
    </row>
    <row r="577" spans="1:10" s="113" customFormat="1">
      <c r="A577" s="95"/>
      <c r="B577" s="110"/>
      <c r="C577" s="110"/>
      <c r="D577" s="110"/>
      <c r="E577" s="111"/>
      <c r="F577" s="112"/>
      <c r="I577" s="111"/>
      <c r="J577" s="112"/>
    </row>
    <row r="578" spans="1:10" s="113" customFormat="1">
      <c r="A578" s="95"/>
      <c r="B578" s="110"/>
      <c r="C578" s="110"/>
      <c r="D578" s="110"/>
      <c r="E578" s="111"/>
      <c r="F578" s="112"/>
      <c r="I578" s="111"/>
      <c r="J578" s="112"/>
    </row>
    <row r="579" spans="1:10" s="113" customFormat="1">
      <c r="A579" s="95"/>
      <c r="B579" s="110"/>
      <c r="C579" s="110"/>
      <c r="D579" s="110"/>
      <c r="E579" s="111"/>
      <c r="F579" s="112"/>
      <c r="I579" s="111"/>
      <c r="J579" s="112"/>
    </row>
    <row r="580" spans="1:10" s="113" customFormat="1">
      <c r="A580" s="95"/>
      <c r="B580" s="110"/>
      <c r="C580" s="110"/>
      <c r="D580" s="110"/>
      <c r="E580" s="111"/>
      <c r="F580" s="112"/>
      <c r="I580" s="111"/>
      <c r="J580" s="112"/>
    </row>
    <row r="581" spans="1:10" s="113" customFormat="1">
      <c r="A581" s="95"/>
      <c r="B581" s="110"/>
      <c r="C581" s="110"/>
      <c r="D581" s="110"/>
      <c r="E581" s="111"/>
      <c r="F581" s="112"/>
      <c r="I581" s="111"/>
      <c r="J581" s="112"/>
    </row>
    <row r="582" spans="1:10" s="113" customFormat="1">
      <c r="A582" s="95"/>
      <c r="B582" s="110"/>
      <c r="C582" s="110"/>
      <c r="D582" s="110"/>
      <c r="E582" s="111"/>
      <c r="F582" s="112"/>
      <c r="I582" s="111"/>
      <c r="J582" s="112"/>
    </row>
    <row r="583" spans="1:10" s="113" customFormat="1">
      <c r="A583" s="95"/>
      <c r="B583" s="110"/>
      <c r="C583" s="110"/>
      <c r="D583" s="110"/>
      <c r="E583" s="111"/>
      <c r="F583" s="112"/>
      <c r="I583" s="111"/>
      <c r="J583" s="112"/>
    </row>
    <row r="584" spans="1:10" s="113" customFormat="1">
      <c r="A584" s="95"/>
      <c r="B584" s="110"/>
      <c r="C584" s="110"/>
      <c r="D584" s="110"/>
      <c r="E584" s="111"/>
      <c r="F584" s="112"/>
      <c r="I584" s="111"/>
      <c r="J584" s="112"/>
    </row>
    <row r="585" spans="1:10" s="113" customFormat="1">
      <c r="A585" s="95"/>
      <c r="B585" s="110"/>
      <c r="C585" s="110"/>
      <c r="D585" s="110"/>
      <c r="E585" s="111"/>
      <c r="F585" s="112"/>
      <c r="I585" s="111"/>
      <c r="J585" s="112"/>
    </row>
    <row r="586" spans="1:10" s="113" customFormat="1">
      <c r="A586" s="95"/>
      <c r="B586" s="110"/>
      <c r="C586" s="110"/>
      <c r="D586" s="110"/>
      <c r="E586" s="111"/>
      <c r="F586" s="112"/>
      <c r="I586" s="111"/>
      <c r="J586" s="112"/>
    </row>
    <row r="587" spans="1:10" s="113" customFormat="1">
      <c r="A587" s="95"/>
      <c r="B587" s="110"/>
      <c r="C587" s="110"/>
      <c r="D587" s="110"/>
      <c r="E587" s="111"/>
      <c r="F587" s="112"/>
      <c r="I587" s="111"/>
      <c r="J587" s="112"/>
    </row>
    <row r="588" spans="1:10" s="113" customFormat="1">
      <c r="A588" s="95"/>
      <c r="B588" s="110"/>
      <c r="C588" s="110"/>
      <c r="D588" s="110"/>
      <c r="E588" s="111"/>
      <c r="F588" s="112"/>
      <c r="I588" s="111"/>
      <c r="J588" s="112"/>
    </row>
    <row r="589" spans="1:10" s="113" customFormat="1">
      <c r="A589" s="95"/>
      <c r="B589" s="110"/>
      <c r="C589" s="110"/>
      <c r="D589" s="110"/>
      <c r="E589" s="111"/>
      <c r="F589" s="112"/>
      <c r="I589" s="111"/>
      <c r="J589" s="112"/>
    </row>
    <row r="590" spans="1:10" s="113" customFormat="1">
      <c r="A590" s="95"/>
      <c r="B590" s="110"/>
      <c r="C590" s="110"/>
      <c r="D590" s="110"/>
      <c r="E590" s="111"/>
      <c r="F590" s="112"/>
      <c r="I590" s="111"/>
      <c r="J590" s="112"/>
    </row>
    <row r="591" spans="1:10" s="113" customFormat="1">
      <c r="A591" s="95"/>
      <c r="B591" s="110"/>
      <c r="C591" s="110"/>
      <c r="D591" s="110"/>
      <c r="E591" s="111"/>
      <c r="F591" s="112"/>
      <c r="I591" s="111"/>
      <c r="J591" s="112"/>
    </row>
    <row r="592" spans="1:10" s="113" customFormat="1">
      <c r="A592" s="95"/>
      <c r="B592" s="110"/>
      <c r="C592" s="110"/>
      <c r="D592" s="110"/>
      <c r="E592" s="111"/>
      <c r="F592" s="112"/>
      <c r="I592" s="111"/>
      <c r="J592" s="112"/>
    </row>
    <row r="593" spans="1:10" s="113" customFormat="1">
      <c r="A593" s="95"/>
      <c r="B593" s="110"/>
      <c r="C593" s="110"/>
      <c r="D593" s="110"/>
      <c r="E593" s="111"/>
      <c r="F593" s="112"/>
      <c r="I593" s="111"/>
      <c r="J593" s="112"/>
    </row>
    <row r="594" spans="1:10" s="113" customFormat="1">
      <c r="A594" s="95"/>
      <c r="B594" s="110"/>
      <c r="C594" s="110"/>
      <c r="D594" s="110"/>
      <c r="E594" s="111"/>
      <c r="F594" s="112"/>
      <c r="I594" s="111"/>
      <c r="J594" s="112"/>
    </row>
    <row r="595" spans="1:10" s="113" customFormat="1">
      <c r="A595" s="95"/>
      <c r="B595" s="110"/>
      <c r="C595" s="110"/>
      <c r="D595" s="110"/>
      <c r="E595" s="111"/>
      <c r="F595" s="112"/>
      <c r="I595" s="111"/>
      <c r="J595" s="112"/>
    </row>
    <row r="596" spans="1:10" s="113" customFormat="1">
      <c r="A596" s="95"/>
      <c r="B596" s="110"/>
      <c r="C596" s="110"/>
      <c r="D596" s="110"/>
      <c r="E596" s="111"/>
      <c r="F596" s="112"/>
      <c r="I596" s="111"/>
      <c r="J596" s="112"/>
    </row>
    <row r="597" spans="1:10" s="113" customFormat="1">
      <c r="A597" s="95"/>
      <c r="B597" s="110"/>
      <c r="C597" s="110"/>
      <c r="D597" s="110"/>
      <c r="E597" s="111"/>
      <c r="F597" s="112"/>
      <c r="I597" s="111"/>
      <c r="J597" s="112"/>
    </row>
    <row r="598" spans="1:10" s="113" customFormat="1">
      <c r="A598" s="95"/>
      <c r="B598" s="110"/>
      <c r="C598" s="110"/>
      <c r="D598" s="110"/>
      <c r="E598" s="111"/>
      <c r="F598" s="112"/>
      <c r="I598" s="111"/>
      <c r="J598" s="112"/>
    </row>
    <row r="599" spans="1:10" s="113" customFormat="1">
      <c r="A599" s="95"/>
      <c r="B599" s="110"/>
      <c r="C599" s="110"/>
      <c r="D599" s="110"/>
      <c r="E599" s="111"/>
      <c r="F599" s="112"/>
      <c r="I599" s="111"/>
      <c r="J599" s="112"/>
    </row>
    <row r="600" spans="1:10" s="113" customFormat="1">
      <c r="A600" s="95"/>
      <c r="B600" s="110"/>
      <c r="C600" s="110"/>
      <c r="D600" s="110"/>
      <c r="E600" s="111"/>
      <c r="F600" s="112"/>
      <c r="I600" s="111"/>
      <c r="J600" s="112"/>
    </row>
    <row r="601" spans="1:10" s="113" customFormat="1">
      <c r="A601" s="95"/>
      <c r="B601" s="110"/>
      <c r="C601" s="110"/>
      <c r="D601" s="110"/>
      <c r="E601" s="111"/>
      <c r="F601" s="112"/>
      <c r="I601" s="111"/>
      <c r="J601" s="112"/>
    </row>
    <row r="602" spans="1:10" s="113" customFormat="1">
      <c r="A602" s="95"/>
      <c r="B602" s="110"/>
      <c r="C602" s="110"/>
      <c r="D602" s="110"/>
      <c r="E602" s="111"/>
      <c r="F602" s="112"/>
      <c r="I602" s="111"/>
      <c r="J602" s="112"/>
    </row>
    <row r="603" spans="1:10" s="113" customFormat="1">
      <c r="A603" s="95"/>
      <c r="B603" s="110"/>
      <c r="C603" s="110"/>
      <c r="D603" s="110"/>
      <c r="E603" s="111"/>
      <c r="F603" s="112"/>
      <c r="I603" s="111"/>
      <c r="J603" s="112"/>
    </row>
    <row r="604" spans="1:10" s="113" customFormat="1">
      <c r="A604" s="95"/>
      <c r="B604" s="110"/>
      <c r="C604" s="110"/>
      <c r="D604" s="110"/>
      <c r="E604" s="111"/>
      <c r="F604" s="112"/>
      <c r="I604" s="111"/>
      <c r="J604" s="112"/>
    </row>
    <row r="605" spans="1:10" s="113" customFormat="1">
      <c r="A605" s="95"/>
      <c r="B605" s="110"/>
      <c r="C605" s="110"/>
      <c r="D605" s="110"/>
      <c r="E605" s="111"/>
      <c r="F605" s="112"/>
      <c r="I605" s="111"/>
      <c r="J605" s="112"/>
    </row>
    <row r="606" spans="1:10" s="113" customFormat="1">
      <c r="A606" s="95"/>
      <c r="B606" s="110"/>
      <c r="C606" s="110"/>
      <c r="D606" s="110"/>
      <c r="E606" s="111"/>
      <c r="F606" s="112"/>
      <c r="I606" s="111"/>
      <c r="J606" s="112"/>
    </row>
    <row r="607" spans="1:10" s="113" customFormat="1">
      <c r="A607" s="95"/>
      <c r="B607" s="110"/>
      <c r="C607" s="110"/>
      <c r="D607" s="110"/>
      <c r="E607" s="111"/>
      <c r="F607" s="112"/>
      <c r="I607" s="111"/>
      <c r="J607" s="112"/>
    </row>
    <row r="608" spans="1:10" s="113" customFormat="1">
      <c r="A608" s="95"/>
      <c r="B608" s="110"/>
      <c r="C608" s="110"/>
      <c r="D608" s="110"/>
      <c r="E608" s="111"/>
      <c r="F608" s="112"/>
      <c r="I608" s="111"/>
      <c r="J608" s="112"/>
    </row>
    <row r="609" spans="1:10" s="113" customFormat="1">
      <c r="A609" s="95"/>
      <c r="B609" s="110"/>
      <c r="C609" s="110"/>
      <c r="D609" s="110"/>
      <c r="E609" s="111"/>
      <c r="F609" s="112"/>
      <c r="I609" s="111"/>
      <c r="J609" s="112"/>
    </row>
    <row r="610" spans="1:10" s="113" customFormat="1">
      <c r="A610" s="95"/>
      <c r="B610" s="110"/>
      <c r="C610" s="110"/>
      <c r="D610" s="110"/>
      <c r="E610" s="111"/>
      <c r="F610" s="112"/>
      <c r="I610" s="111"/>
      <c r="J610" s="112"/>
    </row>
    <row r="611" spans="1:10" s="113" customFormat="1">
      <c r="A611" s="95"/>
      <c r="B611" s="110"/>
      <c r="C611" s="110"/>
      <c r="D611" s="110"/>
      <c r="E611" s="111"/>
      <c r="F611" s="112"/>
      <c r="I611" s="111"/>
      <c r="J611" s="112"/>
    </row>
    <row r="612" spans="1:10" s="113" customFormat="1">
      <c r="A612" s="95"/>
      <c r="B612" s="110"/>
      <c r="C612" s="110"/>
      <c r="D612" s="110"/>
      <c r="E612" s="111"/>
      <c r="F612" s="112"/>
      <c r="I612" s="111"/>
      <c r="J612" s="112"/>
    </row>
    <row r="613" spans="1:10" s="113" customFormat="1">
      <c r="A613" s="95"/>
      <c r="B613" s="110"/>
      <c r="C613" s="110"/>
      <c r="D613" s="110"/>
      <c r="E613" s="111"/>
      <c r="F613" s="112"/>
      <c r="I613" s="111"/>
      <c r="J613" s="112"/>
    </row>
    <row r="614" spans="1:10" s="113" customFormat="1">
      <c r="A614" s="95"/>
      <c r="B614" s="110"/>
      <c r="C614" s="110"/>
      <c r="D614" s="110"/>
      <c r="E614" s="111"/>
      <c r="F614" s="112"/>
      <c r="I614" s="111"/>
      <c r="J614" s="112"/>
    </row>
    <row r="615" spans="1:10" s="113" customFormat="1">
      <c r="A615" s="95"/>
      <c r="B615" s="110"/>
      <c r="C615" s="110"/>
      <c r="D615" s="110"/>
      <c r="E615" s="111"/>
      <c r="F615" s="112"/>
      <c r="I615" s="111"/>
      <c r="J615" s="112"/>
    </row>
    <row r="616" spans="1:10" s="113" customFormat="1">
      <c r="A616" s="95"/>
      <c r="B616" s="110"/>
      <c r="C616" s="110"/>
      <c r="D616" s="110"/>
      <c r="E616" s="111"/>
      <c r="F616" s="112"/>
      <c r="I616" s="111"/>
      <c r="J616" s="112"/>
    </row>
    <row r="617" spans="1:10" s="113" customFormat="1">
      <c r="A617" s="95"/>
      <c r="B617" s="110"/>
      <c r="C617" s="110"/>
      <c r="D617" s="110"/>
      <c r="E617" s="111"/>
      <c r="F617" s="112"/>
      <c r="I617" s="111"/>
      <c r="J617" s="112"/>
    </row>
    <row r="618" spans="1:10" s="113" customFormat="1">
      <c r="A618" s="95"/>
      <c r="B618" s="110"/>
      <c r="C618" s="110"/>
      <c r="D618" s="110"/>
      <c r="E618" s="111"/>
      <c r="F618" s="112"/>
      <c r="I618" s="111"/>
      <c r="J618" s="112"/>
    </row>
    <row r="619" spans="1:10" s="113" customFormat="1">
      <c r="A619" s="95"/>
      <c r="B619" s="110"/>
      <c r="C619" s="110"/>
      <c r="D619" s="110"/>
      <c r="E619" s="111"/>
      <c r="F619" s="112"/>
      <c r="I619" s="111"/>
      <c r="J619" s="112"/>
    </row>
    <row r="620" spans="1:10" s="113" customFormat="1">
      <c r="A620" s="95"/>
      <c r="B620" s="110"/>
      <c r="C620" s="110"/>
      <c r="D620" s="110"/>
      <c r="E620" s="111"/>
      <c r="F620" s="112"/>
      <c r="I620" s="111"/>
      <c r="J620" s="112"/>
    </row>
    <row r="621" spans="1:10" s="113" customFormat="1">
      <c r="A621" s="95"/>
      <c r="B621" s="110"/>
      <c r="C621" s="110"/>
      <c r="D621" s="110"/>
      <c r="E621" s="111"/>
      <c r="F621" s="112"/>
      <c r="I621" s="111"/>
      <c r="J621" s="112"/>
    </row>
    <row r="622" spans="1:10" s="113" customFormat="1">
      <c r="A622" s="95"/>
      <c r="B622" s="110"/>
      <c r="C622" s="110"/>
      <c r="D622" s="110"/>
      <c r="E622" s="111"/>
      <c r="F622" s="112"/>
      <c r="I622" s="111"/>
      <c r="J622" s="112"/>
    </row>
    <row r="623" spans="1:10" s="113" customFormat="1">
      <c r="A623" s="95"/>
      <c r="B623" s="110"/>
      <c r="C623" s="110"/>
      <c r="D623" s="110"/>
      <c r="E623" s="111"/>
      <c r="F623" s="112"/>
      <c r="I623" s="111"/>
      <c r="J623" s="112"/>
    </row>
    <row r="624" spans="1:10" s="113" customFormat="1">
      <c r="A624" s="95"/>
      <c r="B624" s="110"/>
      <c r="C624" s="110"/>
      <c r="D624" s="110"/>
      <c r="E624" s="111"/>
      <c r="F624" s="112"/>
      <c r="I624" s="111"/>
      <c r="J624" s="112"/>
    </row>
    <row r="625" spans="1:10" s="113" customFormat="1">
      <c r="A625" s="95"/>
      <c r="B625" s="110"/>
      <c r="C625" s="110"/>
      <c r="D625" s="110"/>
      <c r="E625" s="111"/>
      <c r="F625" s="112"/>
      <c r="I625" s="111"/>
      <c r="J625" s="112"/>
    </row>
    <row r="626" spans="1:10" s="113" customFormat="1">
      <c r="A626" s="95"/>
      <c r="B626" s="110"/>
      <c r="C626" s="110"/>
      <c r="D626" s="110"/>
      <c r="E626" s="111"/>
      <c r="F626" s="112"/>
      <c r="I626" s="111"/>
      <c r="J626" s="112"/>
    </row>
    <row r="627" spans="1:10" s="113" customFormat="1">
      <c r="A627" s="95"/>
      <c r="B627" s="110"/>
      <c r="C627" s="110"/>
      <c r="D627" s="110"/>
      <c r="E627" s="111"/>
      <c r="F627" s="112"/>
      <c r="I627" s="111"/>
      <c r="J627" s="112"/>
    </row>
    <row r="628" spans="1:10" s="113" customFormat="1">
      <c r="A628" s="95"/>
      <c r="B628" s="110"/>
      <c r="C628" s="110"/>
      <c r="D628" s="110"/>
      <c r="E628" s="111"/>
      <c r="F628" s="112"/>
      <c r="I628" s="111"/>
      <c r="J628" s="112"/>
    </row>
    <row r="629" spans="1:10" s="113" customFormat="1">
      <c r="A629" s="95"/>
      <c r="B629" s="110"/>
      <c r="C629" s="110"/>
      <c r="D629" s="110"/>
      <c r="E629" s="111"/>
      <c r="F629" s="112"/>
      <c r="I629" s="111"/>
      <c r="J629" s="112"/>
    </row>
    <row r="630" spans="1:10" s="113" customFormat="1">
      <c r="A630" s="95"/>
      <c r="B630" s="110"/>
      <c r="C630" s="110"/>
      <c r="D630" s="110"/>
      <c r="E630" s="111"/>
      <c r="F630" s="112"/>
      <c r="I630" s="111"/>
      <c r="J630" s="112"/>
    </row>
    <row r="631" spans="1:10" s="113" customFormat="1">
      <c r="A631" s="95"/>
      <c r="B631" s="110"/>
      <c r="C631" s="110"/>
      <c r="D631" s="110"/>
      <c r="E631" s="111"/>
      <c r="F631" s="112"/>
      <c r="I631" s="111"/>
      <c r="J631" s="112"/>
    </row>
    <row r="632" spans="1:10" s="113" customFormat="1">
      <c r="A632" s="95"/>
      <c r="B632" s="110"/>
      <c r="C632" s="110"/>
      <c r="D632" s="110"/>
      <c r="E632" s="111"/>
      <c r="F632" s="112"/>
      <c r="I632" s="111"/>
      <c r="J632" s="112"/>
    </row>
    <row r="633" spans="1:10" s="113" customFormat="1">
      <c r="A633" s="95"/>
      <c r="B633" s="110"/>
      <c r="C633" s="110"/>
      <c r="D633" s="110"/>
      <c r="E633" s="111"/>
      <c r="F633" s="112"/>
      <c r="I633" s="111"/>
      <c r="J633" s="112"/>
    </row>
    <row r="634" spans="1:10" s="113" customFormat="1">
      <c r="A634" s="95"/>
      <c r="B634" s="110"/>
      <c r="C634" s="110"/>
      <c r="D634" s="110"/>
      <c r="E634" s="111"/>
      <c r="F634" s="112"/>
      <c r="I634" s="111"/>
      <c r="J634" s="112"/>
    </row>
    <row r="635" spans="1:10" s="113" customFormat="1">
      <c r="A635" s="95"/>
      <c r="B635" s="110"/>
      <c r="C635" s="110"/>
      <c r="D635" s="110"/>
      <c r="E635" s="111"/>
      <c r="F635" s="112"/>
      <c r="I635" s="111"/>
      <c r="J635" s="112"/>
    </row>
    <row r="636" spans="1:10" s="113" customFormat="1">
      <c r="A636" s="95"/>
      <c r="B636" s="110"/>
      <c r="C636" s="110"/>
      <c r="D636" s="110"/>
      <c r="E636" s="111"/>
      <c r="F636" s="112"/>
      <c r="I636" s="111"/>
      <c r="J636" s="112"/>
    </row>
    <row r="637" spans="1:10" s="113" customFormat="1">
      <c r="A637" s="95"/>
      <c r="B637" s="110"/>
      <c r="C637" s="110"/>
      <c r="D637" s="110"/>
      <c r="E637" s="111"/>
      <c r="F637" s="112"/>
      <c r="I637" s="111"/>
      <c r="J637" s="112"/>
    </row>
    <row r="638" spans="1:10" s="113" customFormat="1">
      <c r="A638" s="95"/>
      <c r="B638" s="110"/>
      <c r="C638" s="110"/>
      <c r="D638" s="110"/>
      <c r="E638" s="111"/>
      <c r="F638" s="112"/>
      <c r="I638" s="111"/>
      <c r="J638" s="112"/>
    </row>
    <row r="639" spans="1:10" s="113" customFormat="1">
      <c r="A639" s="95"/>
      <c r="B639" s="110"/>
      <c r="C639" s="110"/>
      <c r="D639" s="110"/>
      <c r="E639" s="111"/>
      <c r="F639" s="112"/>
      <c r="I639" s="111"/>
      <c r="J639" s="112"/>
    </row>
    <row r="640" spans="1:10" s="113" customFormat="1">
      <c r="A640" s="95"/>
      <c r="B640" s="110"/>
      <c r="C640" s="110"/>
      <c r="D640" s="110"/>
      <c r="E640" s="111"/>
      <c r="F640" s="112"/>
      <c r="I640" s="111"/>
      <c r="J640" s="112"/>
    </row>
    <row r="641" spans="1:10" s="113" customFormat="1">
      <c r="A641" s="95"/>
      <c r="B641" s="110"/>
      <c r="C641" s="110"/>
      <c r="D641" s="110"/>
      <c r="E641" s="111"/>
      <c r="F641" s="112"/>
      <c r="I641" s="111"/>
      <c r="J641" s="112"/>
    </row>
    <row r="642" spans="1:10" s="113" customFormat="1">
      <c r="A642" s="95"/>
      <c r="B642" s="110"/>
      <c r="C642" s="110"/>
      <c r="D642" s="110"/>
      <c r="E642" s="111"/>
      <c r="F642" s="112"/>
      <c r="I642" s="111"/>
      <c r="J642" s="112"/>
    </row>
    <row r="643" spans="1:10" s="113" customFormat="1">
      <c r="A643" s="95"/>
      <c r="B643" s="110"/>
      <c r="C643" s="110"/>
      <c r="D643" s="110"/>
      <c r="E643" s="111"/>
      <c r="F643" s="112"/>
      <c r="I643" s="111"/>
      <c r="J643" s="112"/>
    </row>
    <row r="644" spans="1:10" s="113" customFormat="1">
      <c r="A644" s="95"/>
      <c r="B644" s="110"/>
      <c r="C644" s="110"/>
      <c r="D644" s="110"/>
      <c r="E644" s="111"/>
      <c r="F644" s="112"/>
      <c r="I644" s="111"/>
      <c r="J644" s="112"/>
    </row>
    <row r="645" spans="1:10" s="113" customFormat="1">
      <c r="A645" s="95"/>
      <c r="B645" s="110"/>
      <c r="C645" s="110"/>
      <c r="D645" s="110"/>
      <c r="E645" s="111"/>
      <c r="F645" s="112"/>
      <c r="I645" s="111"/>
      <c r="J645" s="112"/>
    </row>
    <row r="646" spans="1:10" s="113" customFormat="1">
      <c r="A646" s="95"/>
      <c r="B646" s="110"/>
      <c r="C646" s="110"/>
      <c r="D646" s="110"/>
      <c r="E646" s="111"/>
      <c r="F646" s="112"/>
      <c r="I646" s="111"/>
      <c r="J646" s="112"/>
    </row>
    <row r="647" spans="1:10" s="113" customFormat="1">
      <c r="A647" s="95"/>
      <c r="B647" s="110"/>
      <c r="C647" s="110"/>
      <c r="D647" s="110"/>
      <c r="E647" s="111"/>
      <c r="F647" s="112"/>
      <c r="I647" s="111"/>
      <c r="J647" s="112"/>
    </row>
    <row r="648" spans="1:10" s="113" customFormat="1">
      <c r="A648" s="95"/>
      <c r="B648" s="110"/>
      <c r="C648" s="110"/>
      <c r="D648" s="110"/>
      <c r="E648" s="111"/>
      <c r="F648" s="112"/>
      <c r="I648" s="111"/>
      <c r="J648" s="112"/>
    </row>
    <row r="649" spans="1:10" s="113" customFormat="1">
      <c r="A649" s="95"/>
      <c r="B649" s="110"/>
      <c r="C649" s="110"/>
      <c r="D649" s="110"/>
      <c r="E649" s="111"/>
      <c r="F649" s="112"/>
      <c r="I649" s="111"/>
      <c r="J649" s="112"/>
    </row>
    <row r="650" spans="1:10" s="113" customFormat="1">
      <c r="A650" s="95"/>
      <c r="B650" s="110"/>
      <c r="C650" s="110"/>
      <c r="D650" s="110"/>
      <c r="E650" s="111"/>
      <c r="F650" s="112"/>
      <c r="I650" s="111"/>
      <c r="J650" s="112"/>
    </row>
    <row r="651" spans="1:10" s="113" customFormat="1">
      <c r="A651" s="95"/>
      <c r="B651" s="110"/>
      <c r="C651" s="110"/>
      <c r="D651" s="110"/>
      <c r="E651" s="111"/>
      <c r="F651" s="112"/>
      <c r="I651" s="111"/>
      <c r="J651" s="112"/>
    </row>
    <row r="652" spans="1:10" s="113" customFormat="1">
      <c r="A652" s="95"/>
      <c r="B652" s="110"/>
      <c r="C652" s="110"/>
      <c r="D652" s="110"/>
      <c r="E652" s="111"/>
      <c r="F652" s="112"/>
      <c r="I652" s="111"/>
      <c r="J652" s="112"/>
    </row>
    <row r="653" spans="1:10" s="113" customFormat="1">
      <c r="A653" s="95"/>
      <c r="B653" s="110"/>
      <c r="C653" s="110"/>
      <c r="D653" s="110"/>
      <c r="E653" s="111"/>
      <c r="F653" s="112"/>
      <c r="I653" s="111"/>
      <c r="J653" s="112"/>
    </row>
    <row r="654" spans="1:10" s="113" customFormat="1">
      <c r="A654" s="95"/>
      <c r="B654" s="110"/>
      <c r="C654" s="110"/>
      <c r="D654" s="110"/>
      <c r="E654" s="111"/>
      <c r="F654" s="112"/>
      <c r="I654" s="111"/>
      <c r="J654" s="112"/>
    </row>
    <row r="655" spans="1:10" s="113" customFormat="1">
      <c r="A655" s="95"/>
      <c r="B655" s="110"/>
      <c r="C655" s="110"/>
      <c r="D655" s="110"/>
      <c r="E655" s="111"/>
      <c r="F655" s="112"/>
      <c r="I655" s="111"/>
      <c r="J655" s="112"/>
    </row>
    <row r="656" spans="1:10" s="113" customFormat="1">
      <c r="A656" s="95"/>
      <c r="B656" s="110"/>
      <c r="C656" s="110"/>
      <c r="D656" s="110"/>
      <c r="E656" s="111"/>
      <c r="F656" s="112"/>
      <c r="I656" s="111"/>
      <c r="J656" s="112"/>
    </row>
    <row r="657" spans="1:10" s="113" customFormat="1">
      <c r="A657" s="95"/>
      <c r="B657" s="110"/>
      <c r="C657" s="110"/>
      <c r="D657" s="110"/>
      <c r="E657" s="111"/>
      <c r="F657" s="112"/>
      <c r="I657" s="111"/>
      <c r="J657" s="112"/>
    </row>
    <row r="658" spans="1:10" s="113" customFormat="1">
      <c r="A658" s="95"/>
      <c r="B658" s="110"/>
      <c r="C658" s="110"/>
      <c r="D658" s="110"/>
      <c r="E658" s="111"/>
      <c r="F658" s="112"/>
      <c r="I658" s="111"/>
      <c r="J658" s="112"/>
    </row>
    <row r="659" spans="1:10" s="113" customFormat="1">
      <c r="A659" s="95"/>
      <c r="B659" s="110"/>
      <c r="C659" s="110"/>
      <c r="D659" s="110"/>
      <c r="E659" s="111"/>
      <c r="F659" s="112"/>
      <c r="I659" s="111"/>
      <c r="J659" s="112"/>
    </row>
    <row r="660" spans="1:10" s="113" customFormat="1">
      <c r="A660" s="95"/>
      <c r="B660" s="110"/>
      <c r="C660" s="110"/>
      <c r="D660" s="110"/>
      <c r="E660" s="111"/>
      <c r="F660" s="112"/>
      <c r="I660" s="111"/>
      <c r="J660" s="112"/>
    </row>
    <row r="661" spans="1:10" s="113" customFormat="1">
      <c r="A661" s="95"/>
      <c r="B661" s="110"/>
      <c r="C661" s="110"/>
      <c r="D661" s="110"/>
      <c r="E661" s="111"/>
      <c r="F661" s="112"/>
      <c r="I661" s="111"/>
      <c r="J661" s="112"/>
    </row>
    <row r="662" spans="1:10" s="113" customFormat="1">
      <c r="A662" s="95"/>
      <c r="B662" s="110"/>
      <c r="C662" s="110"/>
      <c r="D662" s="110"/>
      <c r="E662" s="111"/>
      <c r="F662" s="112"/>
      <c r="I662" s="111"/>
      <c r="J662" s="112"/>
    </row>
    <row r="663" spans="1:10" s="113" customFormat="1">
      <c r="A663" s="95"/>
      <c r="B663" s="110"/>
      <c r="C663" s="110"/>
      <c r="D663" s="110"/>
      <c r="E663" s="111"/>
      <c r="F663" s="112"/>
      <c r="I663" s="111"/>
      <c r="J663" s="112"/>
    </row>
    <row r="664" spans="1:10" s="113" customFormat="1">
      <c r="A664" s="95"/>
      <c r="B664" s="110"/>
      <c r="C664" s="110"/>
      <c r="D664" s="110"/>
      <c r="E664" s="111"/>
      <c r="F664" s="112"/>
      <c r="I664" s="111"/>
      <c r="J664" s="112"/>
    </row>
    <row r="665" spans="1:10" s="113" customFormat="1">
      <c r="A665" s="95"/>
      <c r="B665" s="110"/>
      <c r="C665" s="110"/>
      <c r="D665" s="110"/>
      <c r="E665" s="111"/>
      <c r="F665" s="112"/>
      <c r="I665" s="111"/>
      <c r="J665" s="112"/>
    </row>
    <row r="666" spans="1:10" s="113" customFormat="1">
      <c r="A666" s="95"/>
      <c r="B666" s="110"/>
      <c r="C666" s="110"/>
      <c r="D666" s="110"/>
      <c r="E666" s="111"/>
      <c r="F666" s="112"/>
      <c r="I666" s="111"/>
      <c r="J666" s="112"/>
    </row>
    <row r="667" spans="1:10" s="113" customFormat="1">
      <c r="A667" s="95"/>
      <c r="B667" s="110"/>
      <c r="C667" s="110"/>
      <c r="D667" s="110"/>
      <c r="E667" s="111"/>
      <c r="F667" s="112"/>
      <c r="I667" s="111"/>
      <c r="J667" s="112"/>
    </row>
    <row r="668" spans="1:10" s="113" customFormat="1">
      <c r="A668" s="95"/>
      <c r="B668" s="110"/>
      <c r="C668" s="110"/>
      <c r="D668" s="110"/>
      <c r="E668" s="111"/>
      <c r="F668" s="112"/>
      <c r="I668" s="111"/>
      <c r="J668" s="112"/>
    </row>
    <row r="669" spans="1:10" s="113" customFormat="1">
      <c r="A669" s="95"/>
      <c r="B669" s="110"/>
      <c r="C669" s="110"/>
      <c r="D669" s="110"/>
      <c r="E669" s="111"/>
      <c r="F669" s="112"/>
      <c r="I669" s="111"/>
      <c r="J669" s="112"/>
    </row>
    <row r="670" spans="1:10" s="113" customFormat="1">
      <c r="A670" s="95"/>
      <c r="B670" s="110"/>
      <c r="C670" s="110"/>
      <c r="D670" s="110"/>
      <c r="E670" s="111"/>
      <c r="F670" s="112"/>
      <c r="I670" s="111"/>
      <c r="J670" s="112"/>
    </row>
    <row r="671" spans="1:10" s="113" customFormat="1">
      <c r="A671" s="95"/>
      <c r="B671" s="110"/>
      <c r="C671" s="110"/>
      <c r="D671" s="110"/>
      <c r="E671" s="111"/>
      <c r="F671" s="112"/>
      <c r="I671" s="111"/>
      <c r="J671" s="112"/>
    </row>
    <row r="672" spans="1:10" s="113" customFormat="1">
      <c r="A672" s="95"/>
      <c r="B672" s="110"/>
      <c r="C672" s="110"/>
      <c r="D672" s="110"/>
      <c r="E672" s="111"/>
      <c r="F672" s="112"/>
      <c r="I672" s="111"/>
      <c r="J672" s="112"/>
    </row>
    <row r="673" spans="1:10" s="113" customFormat="1">
      <c r="A673" s="95"/>
      <c r="B673" s="110"/>
      <c r="C673" s="110"/>
      <c r="D673" s="110"/>
      <c r="E673" s="111"/>
      <c r="F673" s="112"/>
      <c r="I673" s="111"/>
      <c r="J673" s="112"/>
    </row>
    <row r="674" spans="1:10" s="113" customFormat="1">
      <c r="A674" s="95"/>
      <c r="B674" s="110"/>
      <c r="C674" s="110"/>
      <c r="D674" s="110"/>
      <c r="E674" s="111"/>
      <c r="F674" s="112"/>
      <c r="I674" s="111"/>
      <c r="J674" s="112"/>
    </row>
    <row r="675" spans="1:10" s="113" customFormat="1">
      <c r="A675" s="95"/>
      <c r="B675" s="110"/>
      <c r="C675" s="110"/>
      <c r="D675" s="110"/>
      <c r="E675" s="111"/>
      <c r="F675" s="112"/>
      <c r="I675" s="111"/>
      <c r="J675" s="112"/>
    </row>
    <row r="676" spans="1:10" s="113" customFormat="1">
      <c r="A676" s="95"/>
      <c r="B676" s="110"/>
      <c r="C676" s="110"/>
      <c r="D676" s="110"/>
      <c r="E676" s="111"/>
      <c r="F676" s="112"/>
      <c r="I676" s="111"/>
      <c r="J676" s="112"/>
    </row>
    <row r="677" spans="1:10" s="113" customFormat="1">
      <c r="A677" s="95"/>
      <c r="B677" s="110"/>
      <c r="C677" s="110"/>
      <c r="D677" s="110"/>
      <c r="E677" s="111"/>
      <c r="F677" s="112"/>
      <c r="I677" s="111"/>
      <c r="J677" s="112"/>
    </row>
    <row r="678" spans="1:10" s="113" customFormat="1">
      <c r="A678" s="95"/>
      <c r="B678" s="110"/>
      <c r="C678" s="110"/>
      <c r="D678" s="110"/>
      <c r="E678" s="111"/>
      <c r="F678" s="112"/>
      <c r="I678" s="111"/>
      <c r="J678" s="112"/>
    </row>
    <row r="679" spans="1:10" s="113" customFormat="1">
      <c r="A679" s="95"/>
      <c r="B679" s="110"/>
      <c r="C679" s="110"/>
      <c r="D679" s="110"/>
      <c r="E679" s="111"/>
      <c r="F679" s="112"/>
      <c r="I679" s="111"/>
      <c r="J679" s="112"/>
    </row>
    <row r="680" spans="1:10" s="113" customFormat="1">
      <c r="A680" s="95"/>
      <c r="B680" s="110"/>
      <c r="C680" s="110"/>
      <c r="D680" s="110"/>
      <c r="E680" s="111"/>
      <c r="F680" s="112"/>
      <c r="I680" s="111"/>
      <c r="J680" s="112"/>
    </row>
    <row r="681" spans="1:10" s="113" customFormat="1">
      <c r="A681" s="95"/>
      <c r="B681" s="110"/>
      <c r="C681" s="110"/>
      <c r="D681" s="110"/>
      <c r="E681" s="111"/>
      <c r="F681" s="112"/>
      <c r="I681" s="111"/>
      <c r="J681" s="112"/>
    </row>
    <row r="682" spans="1:10" s="113" customFormat="1">
      <c r="A682" s="95"/>
      <c r="B682" s="110"/>
      <c r="C682" s="110"/>
      <c r="D682" s="110"/>
      <c r="E682" s="111"/>
      <c r="F682" s="112"/>
      <c r="I682" s="111"/>
      <c r="J682" s="112"/>
    </row>
    <row r="683" spans="1:10" s="113" customFormat="1">
      <c r="A683" s="95"/>
      <c r="B683" s="110"/>
      <c r="C683" s="110"/>
      <c r="D683" s="110"/>
      <c r="E683" s="111"/>
      <c r="F683" s="112"/>
      <c r="I683" s="111"/>
      <c r="J683" s="112"/>
    </row>
    <row r="684" spans="1:10" s="113" customFormat="1">
      <c r="A684" s="95"/>
      <c r="B684" s="110"/>
      <c r="C684" s="110"/>
      <c r="D684" s="110"/>
      <c r="E684" s="111"/>
      <c r="F684" s="112"/>
      <c r="I684" s="111"/>
      <c r="J684" s="112"/>
    </row>
    <row r="685" spans="1:10" s="113" customFormat="1">
      <c r="A685" s="95"/>
      <c r="B685" s="110"/>
      <c r="C685" s="110"/>
      <c r="D685" s="110"/>
      <c r="E685" s="111"/>
      <c r="F685" s="112"/>
      <c r="I685" s="111"/>
      <c r="J685" s="112"/>
    </row>
    <row r="686" spans="1:10" s="113" customFormat="1">
      <c r="A686" s="95"/>
      <c r="B686" s="110"/>
      <c r="C686" s="110"/>
      <c r="D686" s="110"/>
      <c r="E686" s="111"/>
      <c r="F686" s="112"/>
      <c r="I686" s="111"/>
      <c r="J686" s="112"/>
    </row>
    <row r="687" spans="1:10" s="113" customFormat="1">
      <c r="A687" s="95"/>
      <c r="B687" s="110"/>
      <c r="C687" s="110"/>
      <c r="D687" s="110"/>
      <c r="E687" s="111"/>
      <c r="F687" s="112"/>
      <c r="I687" s="111"/>
      <c r="J687" s="112"/>
    </row>
    <row r="688" spans="1:10" s="113" customFormat="1">
      <c r="A688" s="95"/>
      <c r="B688" s="110"/>
      <c r="C688" s="110"/>
      <c r="D688" s="110"/>
      <c r="E688" s="111"/>
      <c r="F688" s="112"/>
      <c r="I688" s="111"/>
      <c r="J688" s="112"/>
    </row>
    <row r="689" spans="1:10" s="113" customFormat="1">
      <c r="A689" s="95"/>
      <c r="B689" s="110"/>
      <c r="C689" s="110"/>
      <c r="D689" s="110"/>
      <c r="E689" s="111"/>
      <c r="F689" s="112"/>
      <c r="I689" s="111"/>
      <c r="J689" s="112"/>
    </row>
    <row r="690" spans="1:10" s="113" customFormat="1">
      <c r="A690" s="95"/>
      <c r="B690" s="110"/>
      <c r="C690" s="110"/>
      <c r="D690" s="110"/>
      <c r="E690" s="111"/>
      <c r="F690" s="112"/>
      <c r="I690" s="111"/>
      <c r="J690" s="112"/>
    </row>
    <row r="691" spans="1:10" s="113" customFormat="1">
      <c r="A691" s="95"/>
      <c r="B691" s="110"/>
      <c r="C691" s="110"/>
      <c r="D691" s="110"/>
      <c r="E691" s="111"/>
      <c r="F691" s="112"/>
      <c r="I691" s="111"/>
      <c r="J691" s="112"/>
    </row>
    <row r="692" spans="1:10" s="113" customFormat="1">
      <c r="A692" s="95"/>
      <c r="B692" s="110"/>
      <c r="C692" s="110"/>
      <c r="D692" s="110"/>
      <c r="E692" s="111"/>
      <c r="F692" s="112"/>
      <c r="I692" s="111"/>
      <c r="J692" s="112"/>
    </row>
    <row r="693" spans="1:10" s="113" customFormat="1">
      <c r="A693" s="95"/>
      <c r="B693" s="110"/>
      <c r="C693" s="110"/>
      <c r="D693" s="110"/>
      <c r="E693" s="111"/>
      <c r="F693" s="112"/>
      <c r="I693" s="111"/>
      <c r="J693" s="112"/>
    </row>
    <row r="694" spans="1:10" s="113" customFormat="1">
      <c r="A694" s="95"/>
      <c r="B694" s="110"/>
      <c r="C694" s="110"/>
      <c r="D694" s="110"/>
      <c r="E694" s="111"/>
      <c r="F694" s="112"/>
      <c r="I694" s="111"/>
      <c r="J694" s="112"/>
    </row>
    <row r="695" spans="1:10" s="113" customFormat="1">
      <c r="A695" s="95"/>
      <c r="B695" s="110"/>
      <c r="C695" s="110"/>
      <c r="D695" s="110"/>
      <c r="E695" s="111"/>
      <c r="F695" s="112"/>
      <c r="I695" s="111"/>
      <c r="J695" s="112"/>
    </row>
    <row r="696" spans="1:10" s="113" customFormat="1">
      <c r="A696" s="95"/>
      <c r="B696" s="110"/>
      <c r="C696" s="110"/>
      <c r="D696" s="110"/>
      <c r="E696" s="111"/>
      <c r="F696" s="112"/>
      <c r="I696" s="111"/>
      <c r="J696" s="112"/>
    </row>
    <row r="697" spans="1:10" s="113" customFormat="1">
      <c r="A697" s="95"/>
      <c r="B697" s="110"/>
      <c r="C697" s="110"/>
      <c r="D697" s="110"/>
      <c r="E697" s="111"/>
      <c r="F697" s="112"/>
      <c r="I697" s="111"/>
      <c r="J697" s="112"/>
    </row>
    <row r="698" spans="1:10" s="113" customFormat="1">
      <c r="A698" s="95"/>
      <c r="B698" s="110"/>
      <c r="C698" s="110"/>
      <c r="D698" s="110"/>
      <c r="E698" s="111"/>
      <c r="F698" s="112"/>
      <c r="I698" s="111"/>
      <c r="J698" s="112"/>
    </row>
    <row r="699" spans="1:10" s="113" customFormat="1">
      <c r="A699" s="95"/>
      <c r="B699" s="110"/>
      <c r="C699" s="110"/>
      <c r="D699" s="110"/>
      <c r="E699" s="111"/>
      <c r="F699" s="112"/>
      <c r="I699" s="111"/>
      <c r="J699" s="112"/>
    </row>
    <row r="700" spans="1:10" s="113" customFormat="1">
      <c r="A700" s="95"/>
      <c r="B700" s="110"/>
      <c r="C700" s="110"/>
      <c r="D700" s="110"/>
      <c r="E700" s="111"/>
      <c r="F700" s="112"/>
      <c r="I700" s="111"/>
      <c r="J700" s="112"/>
    </row>
    <row r="701" spans="1:10" s="113" customFormat="1">
      <c r="A701" s="95"/>
      <c r="B701" s="110"/>
      <c r="C701" s="110"/>
      <c r="D701" s="110"/>
      <c r="E701" s="111"/>
      <c r="F701" s="112"/>
      <c r="I701" s="111"/>
      <c r="J701" s="112"/>
    </row>
    <row r="702" spans="1:10" s="113" customFormat="1">
      <c r="A702" s="95"/>
      <c r="B702" s="110"/>
      <c r="C702" s="110"/>
      <c r="D702" s="110"/>
      <c r="E702" s="111"/>
      <c r="F702" s="112"/>
      <c r="I702" s="111"/>
      <c r="J702" s="112"/>
    </row>
    <row r="703" spans="1:10" s="113" customFormat="1">
      <c r="A703" s="95"/>
      <c r="B703" s="110"/>
      <c r="C703" s="110"/>
      <c r="D703" s="110"/>
      <c r="E703" s="111"/>
      <c r="F703" s="112"/>
      <c r="I703" s="111"/>
      <c r="J703" s="112"/>
    </row>
    <row r="704" spans="1:10" s="113" customFormat="1">
      <c r="A704" s="95"/>
      <c r="B704" s="110"/>
      <c r="C704" s="110"/>
      <c r="D704" s="110"/>
      <c r="E704" s="111"/>
      <c r="F704" s="112"/>
      <c r="I704" s="111"/>
      <c r="J704" s="112"/>
    </row>
    <row r="705" spans="1:10" s="113" customFormat="1">
      <c r="A705" s="95"/>
      <c r="B705" s="110"/>
      <c r="C705" s="110"/>
      <c r="D705" s="110"/>
      <c r="E705" s="111"/>
      <c r="F705" s="112"/>
      <c r="I705" s="111"/>
      <c r="J705" s="112"/>
    </row>
    <row r="706" spans="1:10" s="113" customFormat="1">
      <c r="A706" s="95"/>
      <c r="B706" s="110"/>
      <c r="C706" s="110"/>
      <c r="D706" s="110"/>
      <c r="E706" s="111"/>
      <c r="F706" s="112"/>
      <c r="I706" s="111"/>
      <c r="J706" s="112"/>
    </row>
    <row r="707" spans="1:10" s="113" customFormat="1">
      <c r="A707" s="95"/>
      <c r="B707" s="110"/>
      <c r="C707" s="110"/>
      <c r="D707" s="110"/>
      <c r="E707" s="111"/>
      <c r="F707" s="112"/>
      <c r="I707" s="111"/>
      <c r="J707" s="112"/>
    </row>
    <row r="708" spans="1:10" s="113" customFormat="1">
      <c r="A708" s="95"/>
      <c r="B708" s="110"/>
      <c r="C708" s="110"/>
      <c r="D708" s="110"/>
      <c r="E708" s="111"/>
      <c r="F708" s="112"/>
      <c r="I708" s="111"/>
      <c r="J708" s="112"/>
    </row>
    <row r="709" spans="1:10" s="113" customFormat="1">
      <c r="A709" s="95"/>
      <c r="B709" s="110"/>
      <c r="C709" s="110"/>
      <c r="D709" s="110"/>
      <c r="E709" s="111"/>
      <c r="F709" s="112"/>
      <c r="I709" s="111"/>
      <c r="J709" s="112"/>
    </row>
    <row r="710" spans="1:10" s="113" customFormat="1">
      <c r="A710" s="95"/>
      <c r="B710" s="110"/>
      <c r="C710" s="110"/>
      <c r="D710" s="110"/>
      <c r="E710" s="111"/>
      <c r="F710" s="112"/>
      <c r="I710" s="111"/>
      <c r="J710" s="112"/>
    </row>
    <row r="711" spans="1:10" s="113" customFormat="1">
      <c r="A711" s="95"/>
      <c r="B711" s="110"/>
      <c r="C711" s="110"/>
      <c r="D711" s="110"/>
      <c r="E711" s="111"/>
      <c r="F711" s="112"/>
      <c r="I711" s="111"/>
      <c r="J711" s="112"/>
    </row>
    <row r="712" spans="1:10" s="113" customFormat="1">
      <c r="A712" s="95"/>
      <c r="B712" s="110"/>
      <c r="C712" s="110"/>
      <c r="D712" s="110"/>
      <c r="E712" s="111"/>
      <c r="F712" s="112"/>
      <c r="I712" s="111"/>
      <c r="J712" s="112"/>
    </row>
    <row r="713" spans="1:10" s="113" customFormat="1">
      <c r="A713" s="95"/>
      <c r="B713" s="110"/>
      <c r="C713" s="110"/>
      <c r="D713" s="110"/>
      <c r="E713" s="111"/>
      <c r="F713" s="112"/>
      <c r="I713" s="111"/>
      <c r="J713" s="112"/>
    </row>
    <row r="714" spans="1:10" s="113" customFormat="1">
      <c r="A714" s="95"/>
      <c r="B714" s="110"/>
      <c r="C714" s="110"/>
      <c r="D714" s="110"/>
      <c r="E714" s="111"/>
      <c r="F714" s="112"/>
      <c r="I714" s="111"/>
      <c r="J714" s="112"/>
    </row>
    <row r="715" spans="1:10" s="113" customFormat="1">
      <c r="A715" s="95"/>
      <c r="B715" s="110"/>
      <c r="C715" s="110"/>
      <c r="D715" s="110"/>
      <c r="E715" s="111"/>
      <c r="F715" s="112"/>
      <c r="I715" s="111"/>
      <c r="J715" s="112"/>
    </row>
    <row r="716" spans="1:10" s="113" customFormat="1">
      <c r="A716" s="95"/>
      <c r="B716" s="110"/>
      <c r="C716" s="110"/>
      <c r="D716" s="110"/>
      <c r="E716" s="111"/>
      <c r="F716" s="112"/>
      <c r="I716" s="111"/>
      <c r="J716" s="112"/>
    </row>
    <row r="717" spans="1:10" s="113" customFormat="1">
      <c r="A717" s="95"/>
      <c r="B717" s="110"/>
      <c r="C717" s="110"/>
      <c r="D717" s="110"/>
      <c r="E717" s="111"/>
      <c r="F717" s="112"/>
      <c r="I717" s="111"/>
      <c r="J717" s="112"/>
    </row>
    <row r="718" spans="1:10" s="113" customFormat="1">
      <c r="A718" s="95"/>
      <c r="B718" s="110"/>
      <c r="C718" s="110"/>
      <c r="D718" s="110"/>
      <c r="E718" s="111"/>
      <c r="F718" s="112"/>
      <c r="I718" s="111"/>
      <c r="J718" s="112"/>
    </row>
    <row r="719" spans="1:10" s="113" customFormat="1">
      <c r="A719" s="95"/>
      <c r="B719" s="110"/>
      <c r="C719" s="110"/>
      <c r="D719" s="110"/>
      <c r="E719" s="111"/>
      <c r="F719" s="112"/>
      <c r="I719" s="111"/>
      <c r="J719" s="112"/>
    </row>
    <row r="720" spans="1:10" s="113" customFormat="1">
      <c r="A720" s="95"/>
      <c r="B720" s="110"/>
      <c r="C720" s="110"/>
      <c r="D720" s="110"/>
      <c r="E720" s="111"/>
      <c r="F720" s="112"/>
      <c r="I720" s="111"/>
      <c r="J720" s="112"/>
    </row>
    <row r="721" spans="1:10" s="113" customFormat="1">
      <c r="A721" s="95"/>
      <c r="B721" s="110"/>
      <c r="C721" s="110"/>
      <c r="D721" s="110"/>
      <c r="E721" s="111"/>
      <c r="F721" s="112"/>
      <c r="I721" s="111"/>
      <c r="J721" s="112"/>
    </row>
    <row r="722" spans="1:10" s="113" customFormat="1">
      <c r="A722" s="95"/>
      <c r="B722" s="110"/>
      <c r="C722" s="110"/>
      <c r="D722" s="110"/>
      <c r="E722" s="111"/>
      <c r="F722" s="112"/>
      <c r="I722" s="111"/>
      <c r="J722" s="112"/>
    </row>
    <row r="723" spans="1:10" s="113" customFormat="1">
      <c r="A723" s="95"/>
      <c r="B723" s="110"/>
      <c r="C723" s="110"/>
      <c r="D723" s="110"/>
      <c r="E723" s="111"/>
      <c r="F723" s="112"/>
      <c r="I723" s="111"/>
      <c r="J723" s="112"/>
    </row>
    <row r="724" spans="1:10" s="113" customFormat="1">
      <c r="A724" s="95"/>
      <c r="B724" s="110"/>
      <c r="C724" s="110"/>
      <c r="D724" s="110"/>
      <c r="E724" s="111"/>
      <c r="F724" s="112"/>
      <c r="I724" s="111"/>
      <c r="J724" s="112"/>
    </row>
    <row r="725" spans="1:10" s="113" customFormat="1">
      <c r="A725" s="95"/>
      <c r="B725" s="110"/>
      <c r="C725" s="110"/>
      <c r="D725" s="110"/>
      <c r="E725" s="111"/>
      <c r="F725" s="112"/>
      <c r="I725" s="111"/>
      <c r="J725" s="112"/>
    </row>
    <row r="726" spans="1:10" s="113" customFormat="1">
      <c r="A726" s="95"/>
      <c r="B726" s="110"/>
      <c r="C726" s="110"/>
      <c r="D726" s="110"/>
      <c r="E726" s="111"/>
      <c r="F726" s="112"/>
      <c r="I726" s="111"/>
      <c r="J726" s="112"/>
    </row>
    <row r="727" spans="1:10" s="113" customFormat="1">
      <c r="A727" s="95"/>
      <c r="B727" s="110"/>
      <c r="C727" s="110"/>
      <c r="D727" s="110"/>
      <c r="E727" s="111"/>
      <c r="F727" s="112"/>
      <c r="I727" s="111"/>
      <c r="J727" s="112"/>
    </row>
    <row r="728" spans="1:10" s="113" customFormat="1">
      <c r="A728" s="95"/>
      <c r="B728" s="110"/>
      <c r="C728" s="110"/>
      <c r="D728" s="110"/>
      <c r="E728" s="111"/>
      <c r="F728" s="112"/>
      <c r="I728" s="111"/>
      <c r="J728" s="112"/>
    </row>
    <row r="729" spans="1:10" s="113" customFormat="1">
      <c r="A729" s="95"/>
      <c r="B729" s="110"/>
      <c r="C729" s="110"/>
      <c r="D729" s="110"/>
      <c r="E729" s="111"/>
      <c r="F729" s="112"/>
      <c r="I729" s="111"/>
      <c r="J729" s="112"/>
    </row>
    <row r="730" spans="1:10" s="113" customFormat="1">
      <c r="A730" s="95"/>
      <c r="B730" s="110"/>
      <c r="C730" s="110"/>
      <c r="D730" s="110"/>
      <c r="E730" s="111"/>
      <c r="F730" s="112"/>
      <c r="I730" s="111"/>
      <c r="J730" s="112"/>
    </row>
    <row r="731" spans="1:10" s="113" customFormat="1">
      <c r="A731" s="95"/>
      <c r="B731" s="110"/>
      <c r="C731" s="110"/>
      <c r="D731" s="110"/>
      <c r="E731" s="111"/>
      <c r="F731" s="112"/>
      <c r="I731" s="111"/>
      <c r="J731" s="112"/>
    </row>
    <row r="732" spans="1:10" s="113" customFormat="1">
      <c r="A732" s="95"/>
      <c r="B732" s="110"/>
      <c r="C732" s="110"/>
      <c r="D732" s="110"/>
      <c r="E732" s="111"/>
      <c r="F732" s="112"/>
      <c r="I732" s="111"/>
      <c r="J732" s="112"/>
    </row>
    <row r="733" spans="1:10" s="113" customFormat="1">
      <c r="A733" s="95"/>
      <c r="B733" s="110"/>
      <c r="C733" s="110"/>
      <c r="D733" s="110"/>
      <c r="E733" s="111"/>
      <c r="F733" s="112"/>
      <c r="I733" s="111"/>
      <c r="J733" s="112"/>
    </row>
    <row r="734" spans="1:10" s="113" customFormat="1">
      <c r="A734" s="95"/>
      <c r="B734" s="110"/>
      <c r="C734" s="110"/>
      <c r="D734" s="110"/>
      <c r="E734" s="111"/>
      <c r="F734" s="112"/>
      <c r="I734" s="111"/>
      <c r="J734" s="112"/>
    </row>
    <row r="735" spans="1:10" s="113" customFormat="1">
      <c r="A735" s="95"/>
      <c r="B735" s="110"/>
      <c r="C735" s="110"/>
      <c r="D735" s="110"/>
      <c r="E735" s="111"/>
      <c r="F735" s="112"/>
      <c r="I735" s="111"/>
      <c r="J735" s="112"/>
    </row>
    <row r="736" spans="1:10" s="113" customFormat="1">
      <c r="A736" s="95"/>
      <c r="B736" s="110"/>
      <c r="C736" s="110"/>
      <c r="D736" s="110"/>
      <c r="E736" s="111"/>
      <c r="F736" s="112"/>
      <c r="I736" s="111"/>
      <c r="J736" s="112"/>
    </row>
    <row r="737" spans="1:10" s="113" customFormat="1">
      <c r="A737" s="95"/>
      <c r="B737" s="110"/>
      <c r="C737" s="110"/>
      <c r="D737" s="110"/>
      <c r="E737" s="111"/>
      <c r="F737" s="112"/>
      <c r="I737" s="111"/>
      <c r="J737" s="112"/>
    </row>
    <row r="738" spans="1:10" s="113" customFormat="1">
      <c r="A738" s="95"/>
      <c r="B738" s="110"/>
      <c r="C738" s="110"/>
      <c r="D738" s="110"/>
      <c r="E738" s="111"/>
      <c r="F738" s="112"/>
      <c r="I738" s="111"/>
      <c r="J738" s="112"/>
    </row>
    <row r="739" spans="1:10" s="113" customFormat="1">
      <c r="A739" s="95"/>
      <c r="B739" s="110"/>
      <c r="C739" s="110"/>
      <c r="D739" s="110"/>
      <c r="E739" s="111"/>
      <c r="F739" s="112"/>
      <c r="I739" s="111"/>
      <c r="J739" s="112"/>
    </row>
    <row r="740" spans="1:10" s="113" customFormat="1">
      <c r="A740" s="95"/>
      <c r="B740" s="110"/>
      <c r="C740" s="110"/>
      <c r="D740" s="110"/>
      <c r="E740" s="111"/>
      <c r="F740" s="112"/>
      <c r="I740" s="111"/>
      <c r="J740" s="112"/>
    </row>
    <row r="741" spans="1:10" s="113" customFormat="1">
      <c r="A741" s="95"/>
      <c r="B741" s="110"/>
      <c r="C741" s="110"/>
      <c r="D741" s="110"/>
      <c r="E741" s="111"/>
      <c r="F741" s="112"/>
      <c r="I741" s="111"/>
      <c r="J741" s="112"/>
    </row>
    <row r="742" spans="1:10" s="113" customFormat="1">
      <c r="A742" s="95"/>
      <c r="B742" s="110"/>
      <c r="C742" s="110"/>
      <c r="D742" s="110"/>
      <c r="E742" s="111"/>
      <c r="F742" s="112"/>
      <c r="I742" s="111"/>
      <c r="J742" s="112"/>
    </row>
    <row r="743" spans="1:10" s="113" customFormat="1">
      <c r="A743" s="95"/>
      <c r="B743" s="110"/>
      <c r="C743" s="110"/>
      <c r="D743" s="110"/>
      <c r="E743" s="111"/>
      <c r="F743" s="112"/>
      <c r="I743" s="111"/>
      <c r="J743" s="112"/>
    </row>
    <row r="744" spans="1:10" s="113" customFormat="1">
      <c r="A744" s="95"/>
      <c r="B744" s="110"/>
      <c r="C744" s="110"/>
      <c r="D744" s="110"/>
      <c r="E744" s="111"/>
      <c r="F744" s="112"/>
      <c r="I744" s="111"/>
      <c r="J744" s="112"/>
    </row>
    <row r="745" spans="1:10" s="113" customFormat="1">
      <c r="A745" s="95"/>
      <c r="B745" s="110"/>
      <c r="C745" s="110"/>
      <c r="D745" s="110"/>
      <c r="E745" s="111"/>
      <c r="F745" s="112"/>
      <c r="I745" s="111"/>
      <c r="J745" s="112"/>
    </row>
    <row r="746" spans="1:10" s="113" customFormat="1">
      <c r="A746" s="95"/>
      <c r="B746" s="110"/>
      <c r="C746" s="110"/>
      <c r="D746" s="110"/>
      <c r="E746" s="111"/>
      <c r="F746" s="112"/>
      <c r="I746" s="111"/>
      <c r="J746" s="112"/>
    </row>
    <row r="747" spans="1:10" s="113" customFormat="1">
      <c r="A747" s="95"/>
      <c r="B747" s="110"/>
      <c r="C747" s="110"/>
      <c r="D747" s="110"/>
      <c r="E747" s="111"/>
      <c r="F747" s="112"/>
      <c r="I747" s="111"/>
      <c r="J747" s="112"/>
    </row>
    <row r="748" spans="1:10" s="113" customFormat="1">
      <c r="A748" s="95"/>
      <c r="B748" s="110"/>
      <c r="C748" s="110"/>
      <c r="D748" s="110"/>
      <c r="E748" s="111"/>
      <c r="F748" s="112"/>
      <c r="I748" s="111"/>
      <c r="J748" s="112"/>
    </row>
    <row r="749" spans="1:10" s="113" customFormat="1">
      <c r="A749" s="95"/>
      <c r="B749" s="110"/>
      <c r="C749" s="110"/>
      <c r="D749" s="110"/>
      <c r="E749" s="111"/>
      <c r="F749" s="112"/>
      <c r="I749" s="111"/>
      <c r="J749" s="112"/>
    </row>
    <row r="750" spans="1:10" s="113" customFormat="1">
      <c r="A750" s="95"/>
      <c r="B750" s="110"/>
      <c r="C750" s="110"/>
      <c r="D750" s="110"/>
      <c r="E750" s="111"/>
      <c r="F750" s="112"/>
      <c r="I750" s="111"/>
      <c r="J750" s="112"/>
    </row>
    <row r="751" spans="1:10" s="113" customFormat="1">
      <c r="A751" s="95"/>
      <c r="B751" s="110"/>
      <c r="C751" s="110"/>
      <c r="D751" s="110"/>
      <c r="E751" s="111"/>
      <c r="F751" s="112"/>
      <c r="I751" s="111"/>
      <c r="J751" s="112"/>
    </row>
    <row r="752" spans="1:10" s="113" customFormat="1">
      <c r="A752" s="95"/>
      <c r="B752" s="110"/>
      <c r="C752" s="110"/>
      <c r="D752" s="110"/>
      <c r="E752" s="111"/>
      <c r="F752" s="112"/>
      <c r="I752" s="111"/>
      <c r="J752" s="112"/>
    </row>
    <row r="753" spans="1:10" s="113" customFormat="1">
      <c r="A753" s="95"/>
      <c r="B753" s="110"/>
      <c r="C753" s="110"/>
      <c r="D753" s="110"/>
      <c r="E753" s="111"/>
      <c r="F753" s="112"/>
      <c r="I753" s="111"/>
      <c r="J753" s="112"/>
    </row>
    <row r="754" spans="1:10" s="113" customFormat="1">
      <c r="A754" s="95"/>
      <c r="B754" s="110"/>
      <c r="C754" s="110"/>
      <c r="D754" s="110"/>
      <c r="E754" s="111"/>
      <c r="F754" s="112"/>
      <c r="I754" s="111"/>
      <c r="J754" s="112"/>
    </row>
    <row r="755" spans="1:10" s="113" customFormat="1">
      <c r="A755" s="95"/>
      <c r="B755" s="110"/>
      <c r="C755" s="110"/>
      <c r="D755" s="110"/>
      <c r="E755" s="111"/>
      <c r="F755" s="112"/>
      <c r="I755" s="111"/>
      <c r="J755" s="112"/>
    </row>
    <row r="756" spans="1:10" s="113" customFormat="1">
      <c r="A756" s="95"/>
      <c r="B756" s="110"/>
      <c r="C756" s="110"/>
      <c r="D756" s="110"/>
      <c r="E756" s="111"/>
      <c r="F756" s="112"/>
      <c r="I756" s="111"/>
      <c r="J756" s="112"/>
    </row>
    <row r="757" spans="1:10" s="113" customFormat="1">
      <c r="A757" s="95"/>
      <c r="B757" s="110"/>
      <c r="C757" s="110"/>
      <c r="D757" s="110"/>
      <c r="E757" s="111"/>
      <c r="F757" s="112"/>
      <c r="I757" s="111"/>
      <c r="J757" s="112"/>
    </row>
    <row r="758" spans="1:10" s="113" customFormat="1">
      <c r="A758" s="95"/>
      <c r="B758" s="110"/>
      <c r="C758" s="110"/>
      <c r="D758" s="110"/>
      <c r="E758" s="111"/>
      <c r="F758" s="112"/>
      <c r="I758" s="111"/>
      <c r="J758" s="112"/>
    </row>
    <row r="759" spans="1:10" s="113" customFormat="1">
      <c r="A759" s="95"/>
      <c r="B759" s="110"/>
      <c r="C759" s="110"/>
      <c r="D759" s="110"/>
      <c r="E759" s="111"/>
      <c r="F759" s="112"/>
      <c r="I759" s="111"/>
      <c r="J759" s="112"/>
    </row>
    <row r="760" spans="1:10" s="113" customFormat="1">
      <c r="A760" s="95"/>
      <c r="B760" s="110"/>
      <c r="C760" s="110"/>
      <c r="D760" s="110"/>
      <c r="E760" s="111"/>
      <c r="F760" s="112"/>
      <c r="I760" s="111"/>
      <c r="J760" s="112"/>
    </row>
    <row r="761" spans="1:10" s="113" customFormat="1">
      <c r="A761" s="95"/>
      <c r="B761" s="110"/>
      <c r="C761" s="110"/>
      <c r="D761" s="110"/>
      <c r="E761" s="111"/>
      <c r="F761" s="112"/>
      <c r="I761" s="111"/>
      <c r="J761" s="112"/>
    </row>
    <row r="762" spans="1:10" s="113" customFormat="1">
      <c r="A762" s="95"/>
      <c r="B762" s="110"/>
      <c r="C762" s="110"/>
      <c r="D762" s="110"/>
      <c r="E762" s="111"/>
      <c r="F762" s="112"/>
      <c r="I762" s="111"/>
      <c r="J762" s="112"/>
    </row>
    <row r="763" spans="1:10" s="113" customFormat="1">
      <c r="A763" s="95"/>
      <c r="B763" s="110"/>
      <c r="C763" s="110"/>
      <c r="D763" s="110"/>
      <c r="E763" s="111"/>
      <c r="F763" s="112"/>
      <c r="I763" s="111"/>
      <c r="J763" s="112"/>
    </row>
    <row r="764" spans="1:10" s="113" customFormat="1">
      <c r="A764" s="95"/>
      <c r="B764" s="110"/>
      <c r="C764" s="110"/>
      <c r="D764" s="110"/>
      <c r="E764" s="111"/>
      <c r="F764" s="112"/>
      <c r="I764" s="111"/>
      <c r="J764" s="112"/>
    </row>
    <row r="765" spans="1:10" s="113" customFormat="1">
      <c r="A765" s="95"/>
      <c r="B765" s="110"/>
      <c r="C765" s="110"/>
      <c r="D765" s="110"/>
      <c r="E765" s="111"/>
      <c r="F765" s="112"/>
      <c r="I765" s="111"/>
      <c r="J765" s="112"/>
    </row>
    <row r="766" spans="1:10" s="113" customFormat="1">
      <c r="A766" s="95"/>
      <c r="B766" s="110"/>
      <c r="C766" s="110"/>
      <c r="D766" s="110"/>
      <c r="E766" s="111"/>
      <c r="F766" s="112"/>
      <c r="I766" s="111"/>
      <c r="J766" s="112"/>
    </row>
    <row r="767" spans="1:10" s="113" customFormat="1">
      <c r="A767" s="95"/>
      <c r="B767" s="110"/>
      <c r="C767" s="110"/>
      <c r="D767" s="110"/>
      <c r="E767" s="111"/>
      <c r="F767" s="112"/>
      <c r="I767" s="111"/>
      <c r="J767" s="112"/>
    </row>
    <row r="768" spans="1:10" s="113" customFormat="1">
      <c r="A768" s="95"/>
      <c r="B768" s="110"/>
      <c r="C768" s="110"/>
      <c r="D768" s="110"/>
      <c r="E768" s="111"/>
      <c r="F768" s="112"/>
      <c r="I768" s="111"/>
      <c r="J768" s="112"/>
    </row>
    <row r="769" spans="1:10" s="113" customFormat="1">
      <c r="A769" s="95"/>
      <c r="B769" s="110"/>
      <c r="C769" s="110"/>
      <c r="D769" s="110"/>
      <c r="E769" s="111"/>
      <c r="F769" s="112"/>
      <c r="I769" s="111"/>
      <c r="J769" s="112"/>
    </row>
    <row r="770" spans="1:10" s="113" customFormat="1">
      <c r="A770" s="95"/>
      <c r="B770" s="110"/>
      <c r="C770" s="110"/>
      <c r="D770" s="110"/>
      <c r="E770" s="111"/>
      <c r="F770" s="112"/>
      <c r="I770" s="111"/>
      <c r="J770" s="112"/>
    </row>
    <row r="771" spans="1:10" s="113" customFormat="1">
      <c r="A771" s="95"/>
      <c r="B771" s="110"/>
      <c r="C771" s="110"/>
      <c r="D771" s="110"/>
      <c r="E771" s="111"/>
      <c r="F771" s="112"/>
      <c r="I771" s="111"/>
      <c r="J771" s="112"/>
    </row>
    <row r="772" spans="1:10" s="113" customFormat="1">
      <c r="A772" s="95"/>
      <c r="B772" s="110"/>
      <c r="C772" s="110"/>
      <c r="D772" s="110"/>
      <c r="E772" s="111"/>
      <c r="F772" s="112"/>
      <c r="I772" s="111"/>
      <c r="J772" s="112"/>
    </row>
    <row r="773" spans="1:10" s="113" customFormat="1">
      <c r="A773" s="95"/>
      <c r="B773" s="110"/>
      <c r="C773" s="110"/>
      <c r="D773" s="110"/>
      <c r="E773" s="111"/>
      <c r="F773" s="112"/>
      <c r="I773" s="111"/>
      <c r="J773" s="112"/>
    </row>
    <row r="774" spans="1:10" s="113" customFormat="1">
      <c r="A774" s="95"/>
      <c r="B774" s="110"/>
      <c r="C774" s="110"/>
      <c r="D774" s="110"/>
      <c r="E774" s="111"/>
      <c r="F774" s="112"/>
      <c r="I774" s="111"/>
      <c r="J774" s="112"/>
    </row>
    <row r="775" spans="1:10" s="113" customFormat="1">
      <c r="A775" s="95"/>
      <c r="B775" s="110"/>
      <c r="C775" s="110"/>
      <c r="D775" s="110"/>
      <c r="E775" s="111"/>
      <c r="F775" s="112"/>
      <c r="I775" s="111"/>
      <c r="J775" s="112"/>
    </row>
    <row r="776" spans="1:10" s="113" customFormat="1">
      <c r="A776" s="95"/>
      <c r="B776" s="110"/>
      <c r="C776" s="110"/>
      <c r="D776" s="110"/>
      <c r="E776" s="111"/>
      <c r="F776" s="112"/>
      <c r="I776" s="111"/>
      <c r="J776" s="112"/>
    </row>
    <row r="777" spans="1:10" s="113" customFormat="1">
      <c r="A777" s="95"/>
      <c r="B777" s="110"/>
      <c r="C777" s="110"/>
      <c r="D777" s="110"/>
      <c r="E777" s="111"/>
      <c r="F777" s="112"/>
      <c r="I777" s="111"/>
      <c r="J777" s="112"/>
    </row>
    <row r="778" spans="1:10" s="113" customFormat="1">
      <c r="A778" s="95"/>
      <c r="B778" s="110"/>
      <c r="C778" s="110"/>
      <c r="D778" s="110"/>
      <c r="E778" s="111"/>
      <c r="F778" s="112"/>
      <c r="I778" s="111"/>
      <c r="J778" s="112"/>
    </row>
    <row r="779" spans="1:10" s="113" customFormat="1">
      <c r="A779" s="95"/>
      <c r="B779" s="110"/>
      <c r="C779" s="110"/>
      <c r="D779" s="110"/>
      <c r="E779" s="111"/>
      <c r="F779" s="112"/>
      <c r="I779" s="111"/>
      <c r="J779" s="112"/>
    </row>
    <row r="780" spans="1:10" s="113" customFormat="1">
      <c r="A780" s="95"/>
      <c r="B780" s="110"/>
      <c r="C780" s="110"/>
      <c r="D780" s="110"/>
      <c r="E780" s="111"/>
      <c r="F780" s="112"/>
      <c r="I780" s="111"/>
      <c r="J780" s="112"/>
    </row>
    <row r="781" spans="1:10" s="113" customFormat="1">
      <c r="A781" s="95"/>
      <c r="B781" s="110"/>
      <c r="C781" s="110"/>
      <c r="D781" s="110"/>
      <c r="E781" s="111"/>
      <c r="F781" s="112"/>
      <c r="I781" s="111"/>
      <c r="J781" s="112"/>
    </row>
    <row r="782" spans="1:10" s="113" customFormat="1">
      <c r="A782" s="95"/>
      <c r="B782" s="110"/>
      <c r="C782" s="110"/>
      <c r="D782" s="110"/>
      <c r="E782" s="111"/>
      <c r="F782" s="112"/>
      <c r="I782" s="111"/>
      <c r="J782" s="112"/>
    </row>
    <row r="783" spans="1:10" s="113" customFormat="1">
      <c r="A783" s="95"/>
      <c r="B783" s="110"/>
      <c r="C783" s="110"/>
      <c r="D783" s="110"/>
      <c r="E783" s="111"/>
      <c r="F783" s="112"/>
      <c r="I783" s="111"/>
      <c r="J783" s="112"/>
    </row>
    <row r="784" spans="1:10" s="113" customFormat="1">
      <c r="A784" s="95"/>
      <c r="B784" s="110"/>
      <c r="C784" s="110"/>
      <c r="D784" s="110"/>
      <c r="E784" s="111"/>
      <c r="F784" s="112"/>
      <c r="I784" s="111"/>
      <c r="J784" s="112"/>
    </row>
    <row r="785" spans="1:10" s="113" customFormat="1">
      <c r="A785" s="95"/>
      <c r="B785" s="110"/>
      <c r="C785" s="110"/>
      <c r="D785" s="110"/>
      <c r="E785" s="111"/>
      <c r="F785" s="112"/>
      <c r="I785" s="111"/>
      <c r="J785" s="112"/>
    </row>
    <row r="786" spans="1:10" s="113" customFormat="1">
      <c r="A786" s="95"/>
      <c r="B786" s="110"/>
      <c r="C786" s="110"/>
      <c r="D786" s="110"/>
      <c r="E786" s="111"/>
      <c r="F786" s="112"/>
      <c r="I786" s="111"/>
      <c r="J786" s="112"/>
    </row>
    <row r="787" spans="1:10" s="113" customFormat="1">
      <c r="A787" s="95"/>
      <c r="B787" s="110"/>
      <c r="C787" s="110"/>
      <c r="D787" s="110"/>
      <c r="E787" s="111"/>
      <c r="F787" s="112"/>
      <c r="I787" s="111"/>
      <c r="J787" s="112"/>
    </row>
    <row r="788" spans="1:10" s="113" customFormat="1">
      <c r="A788" s="95"/>
      <c r="B788" s="110"/>
      <c r="C788" s="110"/>
      <c r="D788" s="110"/>
      <c r="E788" s="111"/>
      <c r="F788" s="112"/>
      <c r="I788" s="111"/>
      <c r="J788" s="112"/>
    </row>
    <row r="789" spans="1:10" s="113" customFormat="1">
      <c r="A789" s="95"/>
      <c r="B789" s="110"/>
      <c r="C789" s="110"/>
      <c r="D789" s="110"/>
      <c r="E789" s="111"/>
      <c r="F789" s="112"/>
      <c r="I789" s="111"/>
      <c r="J789" s="112"/>
    </row>
    <row r="790" spans="1:10" s="113" customFormat="1">
      <c r="A790" s="95"/>
      <c r="B790" s="110"/>
      <c r="C790" s="110"/>
      <c r="D790" s="110"/>
      <c r="E790" s="111"/>
      <c r="F790" s="112"/>
      <c r="I790" s="111"/>
      <c r="J790" s="112"/>
    </row>
    <row r="791" spans="1:10" s="113" customFormat="1">
      <c r="A791" s="95"/>
      <c r="B791" s="110"/>
      <c r="C791" s="110"/>
      <c r="D791" s="110"/>
      <c r="E791" s="111"/>
      <c r="F791" s="112"/>
      <c r="I791" s="111"/>
      <c r="J791" s="112"/>
    </row>
    <row r="792" spans="1:10" s="113" customFormat="1">
      <c r="A792" s="95"/>
      <c r="B792" s="110"/>
      <c r="C792" s="110"/>
      <c r="D792" s="110"/>
      <c r="E792" s="111"/>
      <c r="F792" s="112"/>
      <c r="I792" s="111"/>
      <c r="J792" s="112"/>
    </row>
    <row r="793" spans="1:10" s="113" customFormat="1">
      <c r="A793" s="95"/>
      <c r="B793" s="110"/>
      <c r="C793" s="110"/>
      <c r="D793" s="110"/>
      <c r="E793" s="111"/>
      <c r="F793" s="112"/>
      <c r="I793" s="111"/>
      <c r="J793" s="112"/>
    </row>
    <row r="794" spans="1:10" s="113" customFormat="1">
      <c r="A794" s="95"/>
      <c r="B794" s="110"/>
      <c r="C794" s="110"/>
      <c r="D794" s="110"/>
      <c r="E794" s="111"/>
      <c r="F794" s="112"/>
      <c r="I794" s="111"/>
      <c r="J794" s="112"/>
    </row>
    <row r="795" spans="1:10" s="113" customFormat="1">
      <c r="A795" s="95"/>
      <c r="B795" s="110"/>
      <c r="C795" s="110"/>
      <c r="D795" s="110"/>
      <c r="E795" s="111"/>
      <c r="F795" s="112"/>
      <c r="I795" s="111"/>
      <c r="J795" s="112"/>
    </row>
    <row r="796" spans="1:10" s="113" customFormat="1">
      <c r="A796" s="95"/>
      <c r="B796" s="110"/>
      <c r="C796" s="110"/>
      <c r="D796" s="110"/>
      <c r="E796" s="111"/>
      <c r="F796" s="112"/>
      <c r="I796" s="111"/>
      <c r="J796" s="112"/>
    </row>
    <row r="797" spans="1:10" s="113" customFormat="1">
      <c r="A797" s="95"/>
      <c r="B797" s="110"/>
      <c r="C797" s="110"/>
      <c r="D797" s="110"/>
      <c r="E797" s="111"/>
      <c r="F797" s="112"/>
      <c r="I797" s="111"/>
      <c r="J797" s="112"/>
    </row>
    <row r="798" spans="1:10" s="113" customFormat="1">
      <c r="A798" s="95"/>
      <c r="B798" s="110"/>
      <c r="C798" s="110"/>
      <c r="D798" s="110"/>
      <c r="E798" s="111"/>
      <c r="F798" s="112"/>
      <c r="I798" s="111"/>
      <c r="J798" s="112"/>
    </row>
    <row r="799" spans="1:10" s="113" customFormat="1">
      <c r="A799" s="95"/>
      <c r="B799" s="110"/>
      <c r="C799" s="110"/>
      <c r="D799" s="110"/>
      <c r="E799" s="111"/>
      <c r="F799" s="112"/>
      <c r="I799" s="111"/>
      <c r="J799" s="112"/>
    </row>
    <row r="800" spans="1:10" s="113" customFormat="1">
      <c r="A800" s="95"/>
      <c r="B800" s="110"/>
      <c r="C800" s="110"/>
      <c r="D800" s="110"/>
      <c r="E800" s="111"/>
      <c r="F800" s="112"/>
      <c r="I800" s="111"/>
      <c r="J800" s="112"/>
    </row>
    <row r="801" spans="1:10" s="113" customFormat="1">
      <c r="A801" s="95"/>
      <c r="B801" s="110"/>
      <c r="C801" s="110"/>
      <c r="D801" s="110"/>
      <c r="E801" s="111"/>
      <c r="F801" s="112"/>
      <c r="I801" s="111"/>
      <c r="J801" s="112"/>
    </row>
    <row r="802" spans="1:10" s="113" customFormat="1">
      <c r="A802" s="95"/>
      <c r="B802" s="110"/>
      <c r="C802" s="110"/>
      <c r="D802" s="110"/>
      <c r="E802" s="111"/>
      <c r="F802" s="112"/>
      <c r="I802" s="111"/>
      <c r="J802" s="112"/>
    </row>
    <row r="803" spans="1:10" s="113" customFormat="1">
      <c r="A803" s="95"/>
      <c r="B803" s="110"/>
      <c r="C803" s="110"/>
      <c r="D803" s="110"/>
      <c r="E803" s="111"/>
      <c r="F803" s="112"/>
      <c r="I803" s="111"/>
      <c r="J803" s="112"/>
    </row>
    <row r="804" spans="1:10" s="113" customFormat="1">
      <c r="A804" s="95"/>
      <c r="B804" s="110"/>
      <c r="C804" s="110"/>
      <c r="D804" s="110"/>
      <c r="E804" s="111"/>
      <c r="F804" s="112"/>
      <c r="I804" s="111"/>
      <c r="J804" s="112"/>
    </row>
    <row r="805" spans="1:10" s="113" customFormat="1">
      <c r="A805" s="95"/>
      <c r="B805" s="110"/>
      <c r="C805" s="110"/>
      <c r="D805" s="110"/>
      <c r="E805" s="111"/>
      <c r="F805" s="112"/>
      <c r="I805" s="111"/>
      <c r="J805" s="112"/>
    </row>
    <row r="806" spans="1:10" s="113" customFormat="1">
      <c r="A806" s="95"/>
      <c r="B806" s="110"/>
      <c r="C806" s="110"/>
      <c r="D806" s="110"/>
      <c r="E806" s="111"/>
      <c r="F806" s="112"/>
      <c r="I806" s="111"/>
      <c r="J806" s="112"/>
    </row>
    <row r="807" spans="1:10" s="113" customFormat="1">
      <c r="A807" s="95"/>
      <c r="B807" s="110"/>
      <c r="C807" s="110"/>
      <c r="D807" s="110"/>
      <c r="E807" s="111"/>
      <c r="F807" s="112"/>
      <c r="I807" s="111"/>
      <c r="J807" s="112"/>
    </row>
    <row r="808" spans="1:10" s="113" customFormat="1">
      <c r="A808" s="95"/>
      <c r="B808" s="110"/>
      <c r="C808" s="110"/>
      <c r="D808" s="110"/>
      <c r="E808" s="111"/>
      <c r="F808" s="112"/>
      <c r="I808" s="111"/>
      <c r="J808" s="112"/>
    </row>
    <row r="809" spans="1:10" s="113" customFormat="1">
      <c r="A809" s="95"/>
      <c r="B809" s="110"/>
      <c r="C809" s="110"/>
      <c r="D809" s="110"/>
      <c r="E809" s="111"/>
      <c r="F809" s="112"/>
      <c r="I809" s="111"/>
      <c r="J809" s="112"/>
    </row>
    <row r="810" spans="1:10" s="113" customFormat="1">
      <c r="A810" s="95"/>
      <c r="B810" s="110"/>
      <c r="C810" s="110"/>
      <c r="D810" s="110"/>
      <c r="E810" s="111"/>
      <c r="F810" s="112"/>
      <c r="I810" s="111"/>
      <c r="J810" s="112"/>
    </row>
    <row r="811" spans="1:10" s="113" customFormat="1">
      <c r="A811" s="95"/>
      <c r="B811" s="110"/>
      <c r="C811" s="110"/>
      <c r="D811" s="110"/>
      <c r="E811" s="111"/>
      <c r="F811" s="112"/>
      <c r="I811" s="111"/>
      <c r="J811" s="112"/>
    </row>
    <row r="812" spans="1:10" s="113" customFormat="1">
      <c r="A812" s="95"/>
      <c r="B812" s="110"/>
      <c r="C812" s="110"/>
      <c r="D812" s="110"/>
      <c r="E812" s="111"/>
      <c r="F812" s="112"/>
      <c r="I812" s="111"/>
      <c r="J812" s="112"/>
    </row>
    <row r="813" spans="1:10" s="113" customFormat="1">
      <c r="A813" s="95"/>
      <c r="B813" s="110"/>
      <c r="C813" s="110"/>
      <c r="D813" s="110"/>
      <c r="E813" s="111"/>
      <c r="F813" s="112"/>
      <c r="I813" s="111"/>
      <c r="J813" s="112"/>
    </row>
    <row r="814" spans="1:10" s="113" customFormat="1">
      <c r="A814" s="95"/>
      <c r="B814" s="110"/>
      <c r="C814" s="110"/>
      <c r="D814" s="110"/>
      <c r="E814" s="111"/>
      <c r="F814" s="112"/>
      <c r="I814" s="111"/>
      <c r="J814" s="112"/>
    </row>
    <row r="815" spans="1:10" s="113" customFormat="1">
      <c r="A815" s="95"/>
      <c r="B815" s="110"/>
      <c r="C815" s="110"/>
      <c r="D815" s="110"/>
      <c r="E815" s="111"/>
      <c r="F815" s="112"/>
      <c r="I815" s="111"/>
      <c r="J815" s="112"/>
    </row>
    <row r="816" spans="1:10" s="113" customFormat="1">
      <c r="A816" s="95"/>
      <c r="B816" s="110"/>
      <c r="C816" s="110"/>
      <c r="D816" s="110"/>
      <c r="E816" s="111"/>
      <c r="F816" s="112"/>
      <c r="I816" s="111"/>
      <c r="J816" s="112"/>
    </row>
    <row r="817" spans="1:10" s="113" customFormat="1">
      <c r="A817" s="95"/>
      <c r="B817" s="110"/>
      <c r="C817" s="110"/>
      <c r="D817" s="110"/>
      <c r="E817" s="111"/>
      <c r="F817" s="112"/>
      <c r="I817" s="111"/>
      <c r="J817" s="112"/>
    </row>
    <row r="818" spans="1:10" s="113" customFormat="1">
      <c r="A818" s="95"/>
      <c r="B818" s="110"/>
      <c r="C818" s="110"/>
      <c r="D818" s="110"/>
      <c r="E818" s="111"/>
      <c r="F818" s="112"/>
      <c r="I818" s="111"/>
      <c r="J818" s="112"/>
    </row>
    <row r="819" spans="1:10" s="113" customFormat="1">
      <c r="A819" s="95"/>
      <c r="B819" s="110"/>
      <c r="C819" s="110"/>
      <c r="D819" s="110"/>
      <c r="E819" s="111"/>
      <c r="F819" s="112"/>
      <c r="I819" s="111"/>
      <c r="J819" s="112"/>
    </row>
    <row r="820" spans="1:10" s="113" customFormat="1">
      <c r="A820" s="95"/>
      <c r="B820" s="110"/>
      <c r="C820" s="110"/>
      <c r="D820" s="110"/>
      <c r="E820" s="111"/>
      <c r="F820" s="112"/>
      <c r="I820" s="111"/>
      <c r="J820" s="112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207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6"/>
  <dimension ref="A1:AG45"/>
  <sheetViews>
    <sheetView showGridLines="0" tabSelected="1" topLeftCell="C1" zoomScaleNormal="100" workbookViewId="0">
      <selection activeCell="P7" sqref="P7"/>
    </sheetView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13" width="3.69921875" style="95" customWidth="1"/>
    <col min="14" max="20" width="9.3984375" style="95" customWidth="1"/>
    <col min="21" max="21" width="3.69921875" style="95" customWidth="1"/>
    <col min="22" max="22" width="5.19921875" style="91" hidden="1" customWidth="1"/>
    <col min="23" max="25" width="6.3984375" style="92" hidden="1" customWidth="1"/>
    <col min="26" max="26" width="5.19921875" style="93" hidden="1" customWidth="1"/>
    <col min="27" max="27" width="6.3984375" style="94" hidden="1" customWidth="1"/>
    <col min="28" max="29" width="6.3984375" style="90" hidden="1" customWidth="1"/>
    <col min="30" max="30" width="5.19921875" style="93" hidden="1" customWidth="1"/>
    <col min="31" max="31" width="6.3984375" style="94" hidden="1" customWidth="1"/>
    <col min="32" max="33" width="6.3984375" style="90" hidden="1" customWidth="1"/>
    <col min="34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269" width="3.69921875" style="90" customWidth="1"/>
    <col min="270" max="276" width="9.3984375" style="90" customWidth="1"/>
    <col min="277" max="277" width="3.69921875" style="90" customWidth="1"/>
    <col min="278" max="289" width="0" style="90" hidden="1" customWidth="1"/>
    <col min="290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525" width="3.69921875" style="90" customWidth="1"/>
    <col min="526" max="532" width="9.3984375" style="90" customWidth="1"/>
    <col min="533" max="533" width="3.69921875" style="90" customWidth="1"/>
    <col min="534" max="545" width="0" style="90" hidden="1" customWidth="1"/>
    <col min="546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781" width="3.69921875" style="90" customWidth="1"/>
    <col min="782" max="788" width="9.3984375" style="90" customWidth="1"/>
    <col min="789" max="789" width="3.69921875" style="90" customWidth="1"/>
    <col min="790" max="801" width="0" style="90" hidden="1" customWidth="1"/>
    <col min="802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037" width="3.69921875" style="90" customWidth="1"/>
    <col min="1038" max="1044" width="9.3984375" style="90" customWidth="1"/>
    <col min="1045" max="1045" width="3.69921875" style="90" customWidth="1"/>
    <col min="1046" max="1057" width="0" style="90" hidden="1" customWidth="1"/>
    <col min="1058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293" width="3.69921875" style="90" customWidth="1"/>
    <col min="1294" max="1300" width="9.3984375" style="90" customWidth="1"/>
    <col min="1301" max="1301" width="3.69921875" style="90" customWidth="1"/>
    <col min="1302" max="1313" width="0" style="90" hidden="1" customWidth="1"/>
    <col min="1314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549" width="3.69921875" style="90" customWidth="1"/>
    <col min="1550" max="1556" width="9.3984375" style="90" customWidth="1"/>
    <col min="1557" max="1557" width="3.69921875" style="90" customWidth="1"/>
    <col min="1558" max="1569" width="0" style="90" hidden="1" customWidth="1"/>
    <col min="1570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1805" width="3.69921875" style="90" customWidth="1"/>
    <col min="1806" max="1812" width="9.3984375" style="90" customWidth="1"/>
    <col min="1813" max="1813" width="3.69921875" style="90" customWidth="1"/>
    <col min="1814" max="1825" width="0" style="90" hidden="1" customWidth="1"/>
    <col min="1826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061" width="3.69921875" style="90" customWidth="1"/>
    <col min="2062" max="2068" width="9.3984375" style="90" customWidth="1"/>
    <col min="2069" max="2069" width="3.69921875" style="90" customWidth="1"/>
    <col min="2070" max="2081" width="0" style="90" hidden="1" customWidth="1"/>
    <col min="2082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317" width="3.69921875" style="90" customWidth="1"/>
    <col min="2318" max="2324" width="9.3984375" style="90" customWidth="1"/>
    <col min="2325" max="2325" width="3.69921875" style="90" customWidth="1"/>
    <col min="2326" max="2337" width="0" style="90" hidden="1" customWidth="1"/>
    <col min="2338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573" width="3.69921875" style="90" customWidth="1"/>
    <col min="2574" max="2580" width="9.3984375" style="90" customWidth="1"/>
    <col min="2581" max="2581" width="3.69921875" style="90" customWidth="1"/>
    <col min="2582" max="2593" width="0" style="90" hidden="1" customWidth="1"/>
    <col min="2594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2829" width="3.69921875" style="90" customWidth="1"/>
    <col min="2830" max="2836" width="9.3984375" style="90" customWidth="1"/>
    <col min="2837" max="2837" width="3.69921875" style="90" customWidth="1"/>
    <col min="2838" max="2849" width="0" style="90" hidden="1" customWidth="1"/>
    <col min="2850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085" width="3.69921875" style="90" customWidth="1"/>
    <col min="3086" max="3092" width="9.3984375" style="90" customWidth="1"/>
    <col min="3093" max="3093" width="3.69921875" style="90" customWidth="1"/>
    <col min="3094" max="3105" width="0" style="90" hidden="1" customWidth="1"/>
    <col min="3106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341" width="3.69921875" style="90" customWidth="1"/>
    <col min="3342" max="3348" width="9.3984375" style="90" customWidth="1"/>
    <col min="3349" max="3349" width="3.69921875" style="90" customWidth="1"/>
    <col min="3350" max="3361" width="0" style="90" hidden="1" customWidth="1"/>
    <col min="3362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597" width="3.69921875" style="90" customWidth="1"/>
    <col min="3598" max="3604" width="9.3984375" style="90" customWidth="1"/>
    <col min="3605" max="3605" width="3.69921875" style="90" customWidth="1"/>
    <col min="3606" max="3617" width="0" style="90" hidden="1" customWidth="1"/>
    <col min="3618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3853" width="3.69921875" style="90" customWidth="1"/>
    <col min="3854" max="3860" width="9.3984375" style="90" customWidth="1"/>
    <col min="3861" max="3861" width="3.69921875" style="90" customWidth="1"/>
    <col min="3862" max="3873" width="0" style="90" hidden="1" customWidth="1"/>
    <col min="3874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109" width="3.69921875" style="90" customWidth="1"/>
    <col min="4110" max="4116" width="9.3984375" style="90" customWidth="1"/>
    <col min="4117" max="4117" width="3.69921875" style="90" customWidth="1"/>
    <col min="4118" max="4129" width="0" style="90" hidden="1" customWidth="1"/>
    <col min="4130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365" width="3.69921875" style="90" customWidth="1"/>
    <col min="4366" max="4372" width="9.3984375" style="90" customWidth="1"/>
    <col min="4373" max="4373" width="3.69921875" style="90" customWidth="1"/>
    <col min="4374" max="4385" width="0" style="90" hidden="1" customWidth="1"/>
    <col min="4386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621" width="3.69921875" style="90" customWidth="1"/>
    <col min="4622" max="4628" width="9.3984375" style="90" customWidth="1"/>
    <col min="4629" max="4629" width="3.69921875" style="90" customWidth="1"/>
    <col min="4630" max="4641" width="0" style="90" hidden="1" customWidth="1"/>
    <col min="4642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4877" width="3.69921875" style="90" customWidth="1"/>
    <col min="4878" max="4884" width="9.3984375" style="90" customWidth="1"/>
    <col min="4885" max="4885" width="3.69921875" style="90" customWidth="1"/>
    <col min="4886" max="4897" width="0" style="90" hidden="1" customWidth="1"/>
    <col min="4898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133" width="3.69921875" style="90" customWidth="1"/>
    <col min="5134" max="5140" width="9.3984375" style="90" customWidth="1"/>
    <col min="5141" max="5141" width="3.69921875" style="90" customWidth="1"/>
    <col min="5142" max="5153" width="0" style="90" hidden="1" customWidth="1"/>
    <col min="5154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389" width="3.69921875" style="90" customWidth="1"/>
    <col min="5390" max="5396" width="9.3984375" style="90" customWidth="1"/>
    <col min="5397" max="5397" width="3.69921875" style="90" customWidth="1"/>
    <col min="5398" max="5409" width="0" style="90" hidden="1" customWidth="1"/>
    <col min="5410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645" width="3.69921875" style="90" customWidth="1"/>
    <col min="5646" max="5652" width="9.3984375" style="90" customWidth="1"/>
    <col min="5653" max="5653" width="3.69921875" style="90" customWidth="1"/>
    <col min="5654" max="5665" width="0" style="90" hidden="1" customWidth="1"/>
    <col min="5666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5901" width="3.69921875" style="90" customWidth="1"/>
    <col min="5902" max="5908" width="9.3984375" style="90" customWidth="1"/>
    <col min="5909" max="5909" width="3.69921875" style="90" customWidth="1"/>
    <col min="5910" max="5921" width="0" style="90" hidden="1" customWidth="1"/>
    <col min="5922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157" width="3.69921875" style="90" customWidth="1"/>
    <col min="6158" max="6164" width="9.3984375" style="90" customWidth="1"/>
    <col min="6165" max="6165" width="3.69921875" style="90" customWidth="1"/>
    <col min="6166" max="6177" width="0" style="90" hidden="1" customWidth="1"/>
    <col min="6178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413" width="3.69921875" style="90" customWidth="1"/>
    <col min="6414" max="6420" width="9.3984375" style="90" customWidth="1"/>
    <col min="6421" max="6421" width="3.69921875" style="90" customWidth="1"/>
    <col min="6422" max="6433" width="0" style="90" hidden="1" customWidth="1"/>
    <col min="6434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669" width="3.69921875" style="90" customWidth="1"/>
    <col min="6670" max="6676" width="9.3984375" style="90" customWidth="1"/>
    <col min="6677" max="6677" width="3.69921875" style="90" customWidth="1"/>
    <col min="6678" max="6689" width="0" style="90" hidden="1" customWidth="1"/>
    <col min="6690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6925" width="3.69921875" style="90" customWidth="1"/>
    <col min="6926" max="6932" width="9.3984375" style="90" customWidth="1"/>
    <col min="6933" max="6933" width="3.69921875" style="90" customWidth="1"/>
    <col min="6934" max="6945" width="0" style="90" hidden="1" customWidth="1"/>
    <col min="6946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181" width="3.69921875" style="90" customWidth="1"/>
    <col min="7182" max="7188" width="9.3984375" style="90" customWidth="1"/>
    <col min="7189" max="7189" width="3.69921875" style="90" customWidth="1"/>
    <col min="7190" max="7201" width="0" style="90" hidden="1" customWidth="1"/>
    <col min="7202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437" width="3.69921875" style="90" customWidth="1"/>
    <col min="7438" max="7444" width="9.3984375" style="90" customWidth="1"/>
    <col min="7445" max="7445" width="3.69921875" style="90" customWidth="1"/>
    <col min="7446" max="7457" width="0" style="90" hidden="1" customWidth="1"/>
    <col min="7458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693" width="3.69921875" style="90" customWidth="1"/>
    <col min="7694" max="7700" width="9.3984375" style="90" customWidth="1"/>
    <col min="7701" max="7701" width="3.69921875" style="90" customWidth="1"/>
    <col min="7702" max="7713" width="0" style="90" hidden="1" customWidth="1"/>
    <col min="7714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7949" width="3.69921875" style="90" customWidth="1"/>
    <col min="7950" max="7956" width="9.3984375" style="90" customWidth="1"/>
    <col min="7957" max="7957" width="3.69921875" style="90" customWidth="1"/>
    <col min="7958" max="7969" width="0" style="90" hidden="1" customWidth="1"/>
    <col min="7970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205" width="3.69921875" style="90" customWidth="1"/>
    <col min="8206" max="8212" width="9.3984375" style="90" customWidth="1"/>
    <col min="8213" max="8213" width="3.69921875" style="90" customWidth="1"/>
    <col min="8214" max="8225" width="0" style="90" hidden="1" customWidth="1"/>
    <col min="8226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461" width="3.69921875" style="90" customWidth="1"/>
    <col min="8462" max="8468" width="9.3984375" style="90" customWidth="1"/>
    <col min="8469" max="8469" width="3.69921875" style="90" customWidth="1"/>
    <col min="8470" max="8481" width="0" style="90" hidden="1" customWidth="1"/>
    <col min="8482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717" width="3.69921875" style="90" customWidth="1"/>
    <col min="8718" max="8724" width="9.3984375" style="90" customWidth="1"/>
    <col min="8725" max="8725" width="3.69921875" style="90" customWidth="1"/>
    <col min="8726" max="8737" width="0" style="90" hidden="1" customWidth="1"/>
    <col min="8738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8973" width="3.69921875" style="90" customWidth="1"/>
    <col min="8974" max="8980" width="9.3984375" style="90" customWidth="1"/>
    <col min="8981" max="8981" width="3.69921875" style="90" customWidth="1"/>
    <col min="8982" max="8993" width="0" style="90" hidden="1" customWidth="1"/>
    <col min="8994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229" width="3.69921875" style="90" customWidth="1"/>
    <col min="9230" max="9236" width="9.3984375" style="90" customWidth="1"/>
    <col min="9237" max="9237" width="3.69921875" style="90" customWidth="1"/>
    <col min="9238" max="9249" width="0" style="90" hidden="1" customWidth="1"/>
    <col min="9250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485" width="3.69921875" style="90" customWidth="1"/>
    <col min="9486" max="9492" width="9.3984375" style="90" customWidth="1"/>
    <col min="9493" max="9493" width="3.69921875" style="90" customWidth="1"/>
    <col min="9494" max="9505" width="0" style="90" hidden="1" customWidth="1"/>
    <col min="9506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741" width="3.69921875" style="90" customWidth="1"/>
    <col min="9742" max="9748" width="9.3984375" style="90" customWidth="1"/>
    <col min="9749" max="9749" width="3.69921875" style="90" customWidth="1"/>
    <col min="9750" max="9761" width="0" style="90" hidden="1" customWidth="1"/>
    <col min="9762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9997" width="3.69921875" style="90" customWidth="1"/>
    <col min="9998" max="10004" width="9.3984375" style="90" customWidth="1"/>
    <col min="10005" max="10005" width="3.69921875" style="90" customWidth="1"/>
    <col min="10006" max="10017" width="0" style="90" hidden="1" customWidth="1"/>
    <col min="10018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253" width="3.69921875" style="90" customWidth="1"/>
    <col min="10254" max="10260" width="9.3984375" style="90" customWidth="1"/>
    <col min="10261" max="10261" width="3.69921875" style="90" customWidth="1"/>
    <col min="10262" max="10273" width="0" style="90" hidden="1" customWidth="1"/>
    <col min="10274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509" width="3.69921875" style="90" customWidth="1"/>
    <col min="10510" max="10516" width="9.3984375" style="90" customWidth="1"/>
    <col min="10517" max="10517" width="3.69921875" style="90" customWidth="1"/>
    <col min="10518" max="10529" width="0" style="90" hidden="1" customWidth="1"/>
    <col min="10530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0765" width="3.69921875" style="90" customWidth="1"/>
    <col min="10766" max="10772" width="9.3984375" style="90" customWidth="1"/>
    <col min="10773" max="10773" width="3.69921875" style="90" customWidth="1"/>
    <col min="10774" max="10785" width="0" style="90" hidden="1" customWidth="1"/>
    <col min="10786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021" width="3.69921875" style="90" customWidth="1"/>
    <col min="11022" max="11028" width="9.3984375" style="90" customWidth="1"/>
    <col min="11029" max="11029" width="3.69921875" style="90" customWidth="1"/>
    <col min="11030" max="11041" width="0" style="90" hidden="1" customWidth="1"/>
    <col min="11042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277" width="3.69921875" style="90" customWidth="1"/>
    <col min="11278" max="11284" width="9.3984375" style="90" customWidth="1"/>
    <col min="11285" max="11285" width="3.69921875" style="90" customWidth="1"/>
    <col min="11286" max="11297" width="0" style="90" hidden="1" customWidth="1"/>
    <col min="11298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533" width="3.69921875" style="90" customWidth="1"/>
    <col min="11534" max="11540" width="9.3984375" style="90" customWidth="1"/>
    <col min="11541" max="11541" width="3.69921875" style="90" customWidth="1"/>
    <col min="11542" max="11553" width="0" style="90" hidden="1" customWidth="1"/>
    <col min="11554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1789" width="3.69921875" style="90" customWidth="1"/>
    <col min="11790" max="11796" width="9.3984375" style="90" customWidth="1"/>
    <col min="11797" max="11797" width="3.69921875" style="90" customWidth="1"/>
    <col min="11798" max="11809" width="0" style="90" hidden="1" customWidth="1"/>
    <col min="11810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045" width="3.69921875" style="90" customWidth="1"/>
    <col min="12046" max="12052" width="9.3984375" style="90" customWidth="1"/>
    <col min="12053" max="12053" width="3.69921875" style="90" customWidth="1"/>
    <col min="12054" max="12065" width="0" style="90" hidden="1" customWidth="1"/>
    <col min="12066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301" width="3.69921875" style="90" customWidth="1"/>
    <col min="12302" max="12308" width="9.3984375" style="90" customWidth="1"/>
    <col min="12309" max="12309" width="3.69921875" style="90" customWidth="1"/>
    <col min="12310" max="12321" width="0" style="90" hidden="1" customWidth="1"/>
    <col min="12322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557" width="3.69921875" style="90" customWidth="1"/>
    <col min="12558" max="12564" width="9.3984375" style="90" customWidth="1"/>
    <col min="12565" max="12565" width="3.69921875" style="90" customWidth="1"/>
    <col min="12566" max="12577" width="0" style="90" hidden="1" customWidth="1"/>
    <col min="12578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2813" width="3.69921875" style="90" customWidth="1"/>
    <col min="12814" max="12820" width="9.3984375" style="90" customWidth="1"/>
    <col min="12821" max="12821" width="3.69921875" style="90" customWidth="1"/>
    <col min="12822" max="12833" width="0" style="90" hidden="1" customWidth="1"/>
    <col min="12834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069" width="3.69921875" style="90" customWidth="1"/>
    <col min="13070" max="13076" width="9.3984375" style="90" customWidth="1"/>
    <col min="13077" max="13077" width="3.69921875" style="90" customWidth="1"/>
    <col min="13078" max="13089" width="0" style="90" hidden="1" customWidth="1"/>
    <col min="13090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325" width="3.69921875" style="90" customWidth="1"/>
    <col min="13326" max="13332" width="9.3984375" style="90" customWidth="1"/>
    <col min="13333" max="13333" width="3.69921875" style="90" customWidth="1"/>
    <col min="13334" max="13345" width="0" style="90" hidden="1" customWidth="1"/>
    <col min="13346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581" width="3.69921875" style="90" customWidth="1"/>
    <col min="13582" max="13588" width="9.3984375" style="90" customWidth="1"/>
    <col min="13589" max="13589" width="3.69921875" style="90" customWidth="1"/>
    <col min="13590" max="13601" width="0" style="90" hidden="1" customWidth="1"/>
    <col min="13602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3837" width="3.69921875" style="90" customWidth="1"/>
    <col min="13838" max="13844" width="9.3984375" style="90" customWidth="1"/>
    <col min="13845" max="13845" width="3.69921875" style="90" customWidth="1"/>
    <col min="13846" max="13857" width="0" style="90" hidden="1" customWidth="1"/>
    <col min="13858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093" width="3.69921875" style="90" customWidth="1"/>
    <col min="14094" max="14100" width="9.3984375" style="90" customWidth="1"/>
    <col min="14101" max="14101" width="3.69921875" style="90" customWidth="1"/>
    <col min="14102" max="14113" width="0" style="90" hidden="1" customWidth="1"/>
    <col min="14114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349" width="3.69921875" style="90" customWidth="1"/>
    <col min="14350" max="14356" width="9.3984375" style="90" customWidth="1"/>
    <col min="14357" max="14357" width="3.69921875" style="90" customWidth="1"/>
    <col min="14358" max="14369" width="0" style="90" hidden="1" customWidth="1"/>
    <col min="14370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605" width="3.69921875" style="90" customWidth="1"/>
    <col min="14606" max="14612" width="9.3984375" style="90" customWidth="1"/>
    <col min="14613" max="14613" width="3.69921875" style="90" customWidth="1"/>
    <col min="14614" max="14625" width="0" style="90" hidden="1" customWidth="1"/>
    <col min="14626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4861" width="3.69921875" style="90" customWidth="1"/>
    <col min="14862" max="14868" width="9.3984375" style="90" customWidth="1"/>
    <col min="14869" max="14869" width="3.69921875" style="90" customWidth="1"/>
    <col min="14870" max="14881" width="0" style="90" hidden="1" customWidth="1"/>
    <col min="14882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117" width="3.69921875" style="90" customWidth="1"/>
    <col min="15118" max="15124" width="9.3984375" style="90" customWidth="1"/>
    <col min="15125" max="15125" width="3.69921875" style="90" customWidth="1"/>
    <col min="15126" max="15137" width="0" style="90" hidden="1" customWidth="1"/>
    <col min="15138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373" width="3.69921875" style="90" customWidth="1"/>
    <col min="15374" max="15380" width="9.3984375" style="90" customWidth="1"/>
    <col min="15381" max="15381" width="3.69921875" style="90" customWidth="1"/>
    <col min="15382" max="15393" width="0" style="90" hidden="1" customWidth="1"/>
    <col min="15394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629" width="3.69921875" style="90" customWidth="1"/>
    <col min="15630" max="15636" width="9.3984375" style="90" customWidth="1"/>
    <col min="15637" max="15637" width="3.69921875" style="90" customWidth="1"/>
    <col min="15638" max="15649" width="0" style="90" hidden="1" customWidth="1"/>
    <col min="15650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5885" width="3.69921875" style="90" customWidth="1"/>
    <col min="15886" max="15892" width="9.3984375" style="90" customWidth="1"/>
    <col min="15893" max="15893" width="3.69921875" style="90" customWidth="1"/>
    <col min="15894" max="15905" width="0" style="90" hidden="1" customWidth="1"/>
    <col min="15906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141" width="3.69921875" style="90" customWidth="1"/>
    <col min="16142" max="16148" width="9.3984375" style="90" customWidth="1"/>
    <col min="16149" max="16149" width="3.69921875" style="90" customWidth="1"/>
    <col min="16150" max="16161" width="0" style="90" hidden="1" customWidth="1"/>
    <col min="16162" max="16384" width="8.796875" style="90"/>
  </cols>
  <sheetData>
    <row r="1" spans="1:33" s="13" customFormat="1" ht="24" customHeight="1" thickBot="1">
      <c r="A1" s="1"/>
      <c r="B1" s="2" t="s">
        <v>235</v>
      </c>
      <c r="C1" s="3"/>
      <c r="D1" s="4"/>
      <c r="E1" s="5"/>
      <c r="F1" s="6"/>
      <c r="G1" s="7" t="s">
        <v>236</v>
      </c>
      <c r="H1" s="6"/>
      <c r="I1" s="5"/>
      <c r="J1" s="6"/>
      <c r="K1" s="8" t="s">
        <v>237</v>
      </c>
      <c r="L1" s="9"/>
      <c r="M1" s="10"/>
      <c r="N1" s="11" t="s">
        <v>1</v>
      </c>
      <c r="O1" s="1"/>
      <c r="P1" s="1"/>
      <c r="Q1" s="10"/>
      <c r="R1" s="10"/>
      <c r="S1" s="10"/>
      <c r="T1" s="12" t="s">
        <v>238</v>
      </c>
      <c r="U1" s="10"/>
      <c r="V1" s="1"/>
      <c r="W1" s="2" t="s">
        <v>2</v>
      </c>
      <c r="X1" s="3"/>
      <c r="Y1" s="4"/>
      <c r="Z1" s="5"/>
      <c r="AA1" s="6"/>
      <c r="AB1" s="7" t="s">
        <v>3</v>
      </c>
      <c r="AC1" s="6"/>
      <c r="AD1" s="5"/>
      <c r="AE1" s="6"/>
      <c r="AF1" s="8" t="s">
        <v>0</v>
      </c>
      <c r="AG1" s="9"/>
    </row>
    <row r="2" spans="1:33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  <c r="M2" s="18"/>
      <c r="N2" s="19" t="s">
        <v>6</v>
      </c>
      <c r="O2" s="19" t="s">
        <v>7</v>
      </c>
      <c r="P2" s="20" t="s">
        <v>8</v>
      </c>
      <c r="Q2" s="21"/>
      <c r="R2" s="21"/>
      <c r="S2" s="21"/>
      <c r="T2" s="21"/>
      <c r="U2" s="21"/>
      <c r="V2" s="14" t="s">
        <v>4</v>
      </c>
      <c r="W2" s="15" t="s">
        <v>5</v>
      </c>
      <c r="X2" s="15" t="s">
        <v>6</v>
      </c>
      <c r="Y2" s="16" t="s">
        <v>7</v>
      </c>
      <c r="Z2" s="14" t="s">
        <v>4</v>
      </c>
      <c r="AA2" s="15" t="s">
        <v>5</v>
      </c>
      <c r="AB2" s="15" t="s">
        <v>6</v>
      </c>
      <c r="AC2" s="16" t="s">
        <v>7</v>
      </c>
      <c r="AD2" s="14" t="s">
        <v>4</v>
      </c>
      <c r="AE2" s="15" t="s">
        <v>5</v>
      </c>
      <c r="AF2" s="15" t="s">
        <v>6</v>
      </c>
      <c r="AG2" s="17" t="s">
        <v>7</v>
      </c>
    </row>
    <row r="3" spans="1:33" s="31" customFormat="1" ht="25.5" customHeight="1" thickBot="1">
      <c r="A3" s="23" t="s">
        <v>9</v>
      </c>
      <c r="B3" s="24">
        <v>9828</v>
      </c>
      <c r="C3" s="24">
        <v>5109</v>
      </c>
      <c r="D3" s="24">
        <v>4719</v>
      </c>
      <c r="E3" s="25" t="s">
        <v>10</v>
      </c>
      <c r="F3" s="24">
        <v>15223</v>
      </c>
      <c r="G3" s="24">
        <v>7792</v>
      </c>
      <c r="H3" s="24">
        <v>7431</v>
      </c>
      <c r="I3" s="25" t="s">
        <v>11</v>
      </c>
      <c r="J3" s="24">
        <v>13145</v>
      </c>
      <c r="K3" s="24">
        <v>6127</v>
      </c>
      <c r="L3" s="24">
        <v>7018</v>
      </c>
      <c r="M3" s="26"/>
      <c r="N3" s="27">
        <v>43.99457295748536</v>
      </c>
      <c r="O3" s="27">
        <v>47.050766601400461</v>
      </c>
      <c r="P3" s="28">
        <v>45.534584463851971</v>
      </c>
      <c r="Q3" s="29"/>
      <c r="R3" s="29"/>
      <c r="S3" s="29"/>
      <c r="T3" s="29"/>
      <c r="U3" s="29"/>
      <c r="V3" s="23" t="s">
        <v>9</v>
      </c>
      <c r="W3" s="24">
        <v>19853</v>
      </c>
      <c r="X3" s="24">
        <v>10271</v>
      </c>
      <c r="Y3" s="30">
        <v>9585</v>
      </c>
      <c r="Z3" s="23" t="s">
        <v>10</v>
      </c>
      <c r="AA3" s="24">
        <v>563731</v>
      </c>
      <c r="AB3" s="24">
        <v>288501</v>
      </c>
      <c r="AC3" s="30">
        <v>275230</v>
      </c>
      <c r="AD3" s="23" t="s">
        <v>11</v>
      </c>
      <c r="AE3" s="24">
        <v>945750</v>
      </c>
      <c r="AF3" s="24">
        <v>440716</v>
      </c>
      <c r="AG3" s="24">
        <v>505034</v>
      </c>
    </row>
    <row r="4" spans="1:33" s="39" customFormat="1" ht="15.75" customHeight="1">
      <c r="A4" s="32">
        <v>0</v>
      </c>
      <c r="B4" s="33">
        <v>1880</v>
      </c>
      <c r="C4" s="34">
        <v>981</v>
      </c>
      <c r="D4" s="34">
        <v>899</v>
      </c>
      <c r="E4" s="35">
        <v>35</v>
      </c>
      <c r="F4" s="33">
        <v>2967</v>
      </c>
      <c r="G4" s="34">
        <v>1512</v>
      </c>
      <c r="H4" s="34">
        <v>1455</v>
      </c>
      <c r="I4" s="35">
        <v>70</v>
      </c>
      <c r="J4" s="33">
        <v>3234</v>
      </c>
      <c r="K4" s="34">
        <v>1571</v>
      </c>
      <c r="L4" s="34">
        <v>1663</v>
      </c>
      <c r="M4" s="36"/>
      <c r="N4" s="36"/>
      <c r="O4" s="36"/>
      <c r="P4" s="36"/>
      <c r="Q4" s="36"/>
      <c r="R4" s="36"/>
      <c r="S4" s="36"/>
      <c r="T4" s="36"/>
      <c r="U4" s="36"/>
      <c r="V4" s="32">
        <v>0</v>
      </c>
      <c r="W4" s="33">
        <v>0</v>
      </c>
      <c r="X4" s="33">
        <v>1</v>
      </c>
      <c r="Y4" s="37">
        <v>2</v>
      </c>
      <c r="Z4" s="38">
        <v>35</v>
      </c>
      <c r="AA4" s="33">
        <v>103845</v>
      </c>
      <c r="AB4" s="33">
        <v>52920</v>
      </c>
      <c r="AC4" s="37">
        <v>50925</v>
      </c>
      <c r="AD4" s="38">
        <v>70</v>
      </c>
      <c r="AE4" s="33">
        <v>226380</v>
      </c>
      <c r="AF4" s="33">
        <v>109970</v>
      </c>
      <c r="AG4" s="33">
        <v>116410</v>
      </c>
    </row>
    <row r="5" spans="1:33" s="39" customFormat="1" ht="15.75" customHeight="1">
      <c r="A5" s="32">
        <v>1</v>
      </c>
      <c r="B5" s="33">
        <v>2015</v>
      </c>
      <c r="C5" s="34">
        <v>1068</v>
      </c>
      <c r="D5" s="34">
        <v>947</v>
      </c>
      <c r="E5" s="35">
        <v>36</v>
      </c>
      <c r="F5" s="33">
        <v>2989</v>
      </c>
      <c r="G5" s="34">
        <v>1539</v>
      </c>
      <c r="H5" s="34">
        <v>1450</v>
      </c>
      <c r="I5" s="35">
        <v>71</v>
      </c>
      <c r="J5" s="33">
        <v>2182</v>
      </c>
      <c r="K5" s="34">
        <v>1018</v>
      </c>
      <c r="L5" s="34">
        <v>1164</v>
      </c>
      <c r="M5" s="36"/>
      <c r="N5" s="36"/>
      <c r="O5" s="36"/>
      <c r="P5" s="36"/>
      <c r="Q5" s="36"/>
      <c r="R5" s="36"/>
      <c r="S5" s="36"/>
      <c r="T5" s="36"/>
      <c r="U5" s="36"/>
      <c r="V5" s="32">
        <v>1</v>
      </c>
      <c r="W5" s="33">
        <v>2015</v>
      </c>
      <c r="X5" s="33">
        <v>1068</v>
      </c>
      <c r="Y5" s="37">
        <v>947</v>
      </c>
      <c r="Z5" s="38">
        <v>36</v>
      </c>
      <c r="AA5" s="33">
        <v>107604</v>
      </c>
      <c r="AB5" s="33">
        <v>55404</v>
      </c>
      <c r="AC5" s="37">
        <v>52200</v>
      </c>
      <c r="AD5" s="38">
        <v>71</v>
      </c>
      <c r="AE5" s="33">
        <v>154922</v>
      </c>
      <c r="AF5" s="33">
        <v>72278</v>
      </c>
      <c r="AG5" s="33">
        <v>82644</v>
      </c>
    </row>
    <row r="6" spans="1:33" s="39" customFormat="1" ht="15.75" customHeight="1">
      <c r="A6" s="32">
        <v>2</v>
      </c>
      <c r="B6" s="33">
        <v>1967</v>
      </c>
      <c r="C6" s="34">
        <v>1001</v>
      </c>
      <c r="D6" s="34">
        <v>966</v>
      </c>
      <c r="E6" s="35">
        <v>37</v>
      </c>
      <c r="F6" s="33">
        <v>3028</v>
      </c>
      <c r="G6" s="34">
        <v>1569</v>
      </c>
      <c r="H6" s="34">
        <v>1459</v>
      </c>
      <c r="I6" s="35">
        <v>72</v>
      </c>
      <c r="J6" s="33">
        <v>2348</v>
      </c>
      <c r="K6" s="34">
        <v>1024</v>
      </c>
      <c r="L6" s="34">
        <v>1324</v>
      </c>
      <c r="M6" s="36"/>
      <c r="N6" s="36"/>
      <c r="O6" s="36"/>
      <c r="P6" s="36"/>
      <c r="Q6" s="36"/>
      <c r="R6" s="36"/>
      <c r="S6" s="36"/>
      <c r="T6" s="36"/>
      <c r="U6" s="36"/>
      <c r="V6" s="32">
        <v>2</v>
      </c>
      <c r="W6" s="33">
        <v>3934</v>
      </c>
      <c r="X6" s="33">
        <v>2002</v>
      </c>
      <c r="Y6" s="37">
        <v>1932</v>
      </c>
      <c r="Z6" s="38">
        <v>37</v>
      </c>
      <c r="AA6" s="33">
        <v>112036</v>
      </c>
      <c r="AB6" s="33">
        <v>58053</v>
      </c>
      <c r="AC6" s="37">
        <v>53983</v>
      </c>
      <c r="AD6" s="38">
        <v>72</v>
      </c>
      <c r="AE6" s="33">
        <v>169056</v>
      </c>
      <c r="AF6" s="33">
        <v>73728</v>
      </c>
      <c r="AG6" s="33">
        <v>95328</v>
      </c>
    </row>
    <row r="7" spans="1:33" s="39" customFormat="1" ht="15.75" customHeight="1">
      <c r="A7" s="32">
        <v>3</v>
      </c>
      <c r="B7" s="33">
        <v>1960</v>
      </c>
      <c r="C7" s="34">
        <v>1036</v>
      </c>
      <c r="D7" s="34">
        <v>924</v>
      </c>
      <c r="E7" s="35">
        <v>38</v>
      </c>
      <c r="F7" s="33">
        <v>3075</v>
      </c>
      <c r="G7" s="34">
        <v>1584</v>
      </c>
      <c r="H7" s="34">
        <v>1491</v>
      </c>
      <c r="I7" s="35">
        <v>73</v>
      </c>
      <c r="J7" s="33">
        <v>2802</v>
      </c>
      <c r="K7" s="34">
        <v>1296</v>
      </c>
      <c r="L7" s="34">
        <v>1506</v>
      </c>
      <c r="M7" s="36"/>
      <c r="N7" s="36"/>
      <c r="O7" s="36"/>
      <c r="P7" s="36"/>
      <c r="Q7" s="36"/>
      <c r="R7" s="36"/>
      <c r="S7" s="36"/>
      <c r="T7" s="36"/>
      <c r="U7" s="36"/>
      <c r="V7" s="32">
        <v>3</v>
      </c>
      <c r="W7" s="33">
        <v>5880</v>
      </c>
      <c r="X7" s="33">
        <v>3108</v>
      </c>
      <c r="Y7" s="37">
        <v>2772</v>
      </c>
      <c r="Z7" s="38">
        <v>38</v>
      </c>
      <c r="AA7" s="33">
        <v>116850</v>
      </c>
      <c r="AB7" s="33">
        <v>60192</v>
      </c>
      <c r="AC7" s="37">
        <v>56658</v>
      </c>
      <c r="AD7" s="38">
        <v>73</v>
      </c>
      <c r="AE7" s="33">
        <v>204546</v>
      </c>
      <c r="AF7" s="33">
        <v>94608</v>
      </c>
      <c r="AG7" s="33">
        <v>109938</v>
      </c>
    </row>
    <row r="8" spans="1:33" s="39" customFormat="1" ht="18" customHeight="1" thickBot="1">
      <c r="A8" s="40">
        <v>4</v>
      </c>
      <c r="B8" s="41">
        <v>2006</v>
      </c>
      <c r="C8" s="42">
        <v>1023</v>
      </c>
      <c r="D8" s="42">
        <v>983</v>
      </c>
      <c r="E8" s="43">
        <v>39</v>
      </c>
      <c r="F8" s="44">
        <v>3164</v>
      </c>
      <c r="G8" s="42">
        <v>1588</v>
      </c>
      <c r="H8" s="42">
        <v>1576</v>
      </c>
      <c r="I8" s="43">
        <v>74</v>
      </c>
      <c r="J8" s="44">
        <v>2579</v>
      </c>
      <c r="K8" s="42">
        <v>1218</v>
      </c>
      <c r="L8" s="42">
        <v>1361</v>
      </c>
      <c r="M8" s="36"/>
      <c r="N8" s="45" t="s">
        <v>12</v>
      </c>
      <c r="O8" s="46"/>
      <c r="P8" s="46"/>
      <c r="Q8" s="46"/>
      <c r="R8" s="46"/>
      <c r="S8" s="46"/>
      <c r="T8" s="46"/>
      <c r="U8" s="36"/>
      <c r="V8" s="40">
        <v>4</v>
      </c>
      <c r="W8" s="44">
        <v>8024</v>
      </c>
      <c r="X8" s="44">
        <v>4092</v>
      </c>
      <c r="Y8" s="47">
        <v>3932</v>
      </c>
      <c r="Z8" s="48">
        <v>39</v>
      </c>
      <c r="AA8" s="44">
        <v>123396</v>
      </c>
      <c r="AB8" s="44">
        <v>61932</v>
      </c>
      <c r="AC8" s="47">
        <v>61464</v>
      </c>
      <c r="AD8" s="48">
        <v>74</v>
      </c>
      <c r="AE8" s="44">
        <v>190846</v>
      </c>
      <c r="AF8" s="44">
        <v>90132</v>
      </c>
      <c r="AG8" s="44">
        <v>100714</v>
      </c>
    </row>
    <row r="9" spans="1:33" s="31" customFormat="1" ht="25.5" customHeight="1">
      <c r="A9" s="23" t="s">
        <v>13</v>
      </c>
      <c r="B9" s="24">
        <v>10144</v>
      </c>
      <c r="C9" s="24">
        <v>5157</v>
      </c>
      <c r="D9" s="24">
        <v>4987</v>
      </c>
      <c r="E9" s="25" t="s">
        <v>14</v>
      </c>
      <c r="F9" s="24">
        <v>17653</v>
      </c>
      <c r="G9" s="24">
        <v>8915</v>
      </c>
      <c r="H9" s="24">
        <v>8738</v>
      </c>
      <c r="I9" s="25" t="s">
        <v>15</v>
      </c>
      <c r="J9" s="24">
        <v>11548</v>
      </c>
      <c r="K9" s="24">
        <v>5157</v>
      </c>
      <c r="L9" s="24">
        <v>6391</v>
      </c>
      <c r="M9" s="26"/>
      <c r="N9" s="49" t="s">
        <v>16</v>
      </c>
      <c r="O9" s="50" t="s">
        <v>6</v>
      </c>
      <c r="P9" s="51"/>
      <c r="Q9" s="50" t="s">
        <v>7</v>
      </c>
      <c r="R9" s="51"/>
      <c r="S9" s="50" t="s">
        <v>8</v>
      </c>
      <c r="T9" s="52"/>
      <c r="U9" s="29"/>
      <c r="V9" s="23" t="s">
        <v>13</v>
      </c>
      <c r="W9" s="24">
        <v>71114</v>
      </c>
      <c r="X9" s="24">
        <v>36079</v>
      </c>
      <c r="Y9" s="30">
        <v>35035</v>
      </c>
      <c r="Z9" s="23" t="s">
        <v>14</v>
      </c>
      <c r="AA9" s="24">
        <v>743246</v>
      </c>
      <c r="AB9" s="24">
        <v>375371</v>
      </c>
      <c r="AC9" s="30">
        <v>367875</v>
      </c>
      <c r="AD9" s="23" t="s">
        <v>15</v>
      </c>
      <c r="AE9" s="24">
        <v>887549</v>
      </c>
      <c r="AF9" s="24">
        <v>396138</v>
      </c>
      <c r="AG9" s="24">
        <v>491411</v>
      </c>
    </row>
    <row r="10" spans="1:33" s="39" customFormat="1" ht="15.75" customHeight="1">
      <c r="A10" s="32">
        <v>5</v>
      </c>
      <c r="B10" s="33">
        <v>2020</v>
      </c>
      <c r="C10" s="34">
        <v>1046</v>
      </c>
      <c r="D10" s="34">
        <v>974</v>
      </c>
      <c r="E10" s="35">
        <v>40</v>
      </c>
      <c r="F10" s="33">
        <v>3144</v>
      </c>
      <c r="G10" s="34">
        <v>1575</v>
      </c>
      <c r="H10" s="34">
        <v>1569</v>
      </c>
      <c r="I10" s="35">
        <v>75</v>
      </c>
      <c r="J10" s="33">
        <v>2599</v>
      </c>
      <c r="K10" s="34">
        <v>1211</v>
      </c>
      <c r="L10" s="34">
        <v>1388</v>
      </c>
      <c r="M10" s="53"/>
      <c r="N10" s="54"/>
      <c r="O10" s="55" t="s">
        <v>17</v>
      </c>
      <c r="P10" s="54" t="s">
        <v>18</v>
      </c>
      <c r="Q10" s="55" t="s">
        <v>17</v>
      </c>
      <c r="R10" s="54" t="s">
        <v>18</v>
      </c>
      <c r="S10" s="55" t="s">
        <v>17</v>
      </c>
      <c r="T10" s="56" t="s">
        <v>18</v>
      </c>
      <c r="U10" s="36"/>
      <c r="V10" s="32">
        <v>5</v>
      </c>
      <c r="W10" s="33">
        <v>10100</v>
      </c>
      <c r="X10" s="33">
        <v>5230</v>
      </c>
      <c r="Y10" s="37">
        <v>4870</v>
      </c>
      <c r="Z10" s="38">
        <v>40</v>
      </c>
      <c r="AA10" s="33">
        <v>125760</v>
      </c>
      <c r="AB10" s="33">
        <v>63000</v>
      </c>
      <c r="AC10" s="37">
        <v>62760</v>
      </c>
      <c r="AD10" s="38">
        <v>75</v>
      </c>
      <c r="AE10" s="33">
        <v>194925</v>
      </c>
      <c r="AF10" s="33">
        <v>90825</v>
      </c>
      <c r="AG10" s="33">
        <v>104100</v>
      </c>
    </row>
    <row r="11" spans="1:33" s="39" customFormat="1" ht="15.75" customHeight="1">
      <c r="A11" s="32">
        <v>6</v>
      </c>
      <c r="B11" s="33">
        <v>2030</v>
      </c>
      <c r="C11" s="34">
        <v>1028</v>
      </c>
      <c r="D11" s="34">
        <v>1002</v>
      </c>
      <c r="E11" s="35">
        <v>41</v>
      </c>
      <c r="F11" s="33">
        <v>3351</v>
      </c>
      <c r="G11" s="34">
        <v>1698</v>
      </c>
      <c r="H11" s="34">
        <v>1653</v>
      </c>
      <c r="I11" s="35">
        <v>76</v>
      </c>
      <c r="J11" s="33">
        <v>2573</v>
      </c>
      <c r="K11" s="34">
        <v>1179</v>
      </c>
      <c r="L11" s="34">
        <v>1394</v>
      </c>
      <c r="M11" s="53"/>
      <c r="N11" s="54" t="s">
        <v>19</v>
      </c>
      <c r="O11" s="57">
        <v>15557</v>
      </c>
      <c r="P11" s="58">
        <v>13.110015590106602</v>
      </c>
      <c r="Q11" s="57">
        <v>14698</v>
      </c>
      <c r="R11" s="58">
        <v>12.194272060531643</v>
      </c>
      <c r="S11" s="57">
        <v>30255</v>
      </c>
      <c r="T11" s="59">
        <v>12.648570007148919</v>
      </c>
      <c r="U11" s="36"/>
      <c r="V11" s="32">
        <v>6</v>
      </c>
      <c r="W11" s="33">
        <v>12180</v>
      </c>
      <c r="X11" s="33">
        <v>6168</v>
      </c>
      <c r="Y11" s="37">
        <v>6012</v>
      </c>
      <c r="Z11" s="38">
        <v>41</v>
      </c>
      <c r="AA11" s="33">
        <v>137391</v>
      </c>
      <c r="AB11" s="33">
        <v>69618</v>
      </c>
      <c r="AC11" s="37">
        <v>67773</v>
      </c>
      <c r="AD11" s="38">
        <v>76</v>
      </c>
      <c r="AE11" s="33">
        <v>195548</v>
      </c>
      <c r="AF11" s="33">
        <v>89604</v>
      </c>
      <c r="AG11" s="33">
        <v>105944</v>
      </c>
    </row>
    <row r="12" spans="1:33" s="39" customFormat="1" ht="15.75" customHeight="1">
      <c r="A12" s="32">
        <v>7</v>
      </c>
      <c r="B12" s="33">
        <v>1973</v>
      </c>
      <c r="C12" s="34">
        <v>1021</v>
      </c>
      <c r="D12" s="34">
        <v>952</v>
      </c>
      <c r="E12" s="35">
        <v>42</v>
      </c>
      <c r="F12" s="33">
        <v>3546</v>
      </c>
      <c r="G12" s="34">
        <v>1793</v>
      </c>
      <c r="H12" s="34">
        <v>1753</v>
      </c>
      <c r="I12" s="35">
        <v>77</v>
      </c>
      <c r="J12" s="33">
        <v>2346</v>
      </c>
      <c r="K12" s="34">
        <v>1016</v>
      </c>
      <c r="L12" s="34">
        <v>1330</v>
      </c>
      <c r="M12" s="53"/>
      <c r="N12" s="54" t="s">
        <v>20</v>
      </c>
      <c r="O12" s="57">
        <v>76242</v>
      </c>
      <c r="P12" s="58">
        <v>64.249778789027928</v>
      </c>
      <c r="Q12" s="57">
        <v>71448</v>
      </c>
      <c r="R12" s="58">
        <v>59.277204393853907</v>
      </c>
      <c r="S12" s="57">
        <v>147690</v>
      </c>
      <c r="T12" s="59">
        <v>61.744085419131508</v>
      </c>
      <c r="U12" s="36"/>
      <c r="V12" s="32">
        <v>7</v>
      </c>
      <c r="W12" s="33">
        <v>13811</v>
      </c>
      <c r="X12" s="33">
        <v>7147</v>
      </c>
      <c r="Y12" s="37">
        <v>6664</v>
      </c>
      <c r="Z12" s="38">
        <v>42</v>
      </c>
      <c r="AA12" s="33">
        <v>148932</v>
      </c>
      <c r="AB12" s="33">
        <v>75306</v>
      </c>
      <c r="AC12" s="37">
        <v>73626</v>
      </c>
      <c r="AD12" s="38">
        <v>77</v>
      </c>
      <c r="AE12" s="33">
        <v>180642</v>
      </c>
      <c r="AF12" s="33">
        <v>78232</v>
      </c>
      <c r="AG12" s="33">
        <v>102410</v>
      </c>
    </row>
    <row r="13" spans="1:33" s="39" customFormat="1" ht="15.75" customHeight="1">
      <c r="A13" s="32">
        <v>8</v>
      </c>
      <c r="B13" s="33">
        <v>2066</v>
      </c>
      <c r="C13" s="34">
        <v>1024</v>
      </c>
      <c r="D13" s="34">
        <v>1042</v>
      </c>
      <c r="E13" s="35">
        <v>43</v>
      </c>
      <c r="F13" s="33">
        <v>3765</v>
      </c>
      <c r="G13" s="34">
        <v>1909</v>
      </c>
      <c r="H13" s="34">
        <v>1856</v>
      </c>
      <c r="I13" s="35">
        <v>78</v>
      </c>
      <c r="J13" s="33">
        <v>1936</v>
      </c>
      <c r="K13" s="34">
        <v>852</v>
      </c>
      <c r="L13" s="34">
        <v>1084</v>
      </c>
      <c r="M13" s="53"/>
      <c r="N13" s="54" t="s">
        <v>21</v>
      </c>
      <c r="O13" s="57">
        <v>26866</v>
      </c>
      <c r="P13" s="58">
        <v>22.640205620865462</v>
      </c>
      <c r="Q13" s="57">
        <v>34386</v>
      </c>
      <c r="R13" s="58">
        <v>28.528523545614444</v>
      </c>
      <c r="S13" s="57">
        <v>61252</v>
      </c>
      <c r="T13" s="59">
        <v>25.607344573719569</v>
      </c>
      <c r="U13" s="36"/>
      <c r="V13" s="32">
        <v>8</v>
      </c>
      <c r="W13" s="33">
        <v>16528</v>
      </c>
      <c r="X13" s="33">
        <v>8192</v>
      </c>
      <c r="Y13" s="37">
        <v>8336</v>
      </c>
      <c r="Z13" s="38">
        <v>43</v>
      </c>
      <c r="AA13" s="33">
        <v>161895</v>
      </c>
      <c r="AB13" s="33">
        <v>82087</v>
      </c>
      <c r="AC13" s="37">
        <v>79808</v>
      </c>
      <c r="AD13" s="38">
        <v>78</v>
      </c>
      <c r="AE13" s="33">
        <v>151008</v>
      </c>
      <c r="AF13" s="33">
        <v>66456</v>
      </c>
      <c r="AG13" s="33">
        <v>84552</v>
      </c>
    </row>
    <row r="14" spans="1:33" s="39" customFormat="1" ht="18" customHeight="1" thickBot="1">
      <c r="A14" s="40">
        <v>9</v>
      </c>
      <c r="B14" s="44">
        <v>2055</v>
      </c>
      <c r="C14" s="42">
        <v>1038</v>
      </c>
      <c r="D14" s="42">
        <v>1017</v>
      </c>
      <c r="E14" s="43">
        <v>44</v>
      </c>
      <c r="F14" s="44">
        <v>3847</v>
      </c>
      <c r="G14" s="42">
        <v>1940</v>
      </c>
      <c r="H14" s="42">
        <v>1907</v>
      </c>
      <c r="I14" s="43">
        <v>79</v>
      </c>
      <c r="J14" s="44">
        <v>2094</v>
      </c>
      <c r="K14" s="42">
        <v>899</v>
      </c>
      <c r="L14" s="42">
        <v>1195</v>
      </c>
      <c r="M14" s="53"/>
      <c r="N14" s="60" t="s">
        <v>22</v>
      </c>
      <c r="O14" s="61">
        <v>118665</v>
      </c>
      <c r="P14" s="62">
        <v>100</v>
      </c>
      <c r="Q14" s="61">
        <v>120532</v>
      </c>
      <c r="R14" s="62">
        <v>100</v>
      </c>
      <c r="S14" s="61">
        <v>239197</v>
      </c>
      <c r="T14" s="63">
        <v>100</v>
      </c>
      <c r="U14" s="36"/>
      <c r="V14" s="40">
        <v>9</v>
      </c>
      <c r="W14" s="44">
        <v>18495</v>
      </c>
      <c r="X14" s="44">
        <v>9342</v>
      </c>
      <c r="Y14" s="47">
        <v>9153</v>
      </c>
      <c r="Z14" s="48">
        <v>44</v>
      </c>
      <c r="AA14" s="44">
        <v>169268</v>
      </c>
      <c r="AB14" s="44">
        <v>85360</v>
      </c>
      <c r="AC14" s="47">
        <v>83908</v>
      </c>
      <c r="AD14" s="48">
        <v>79</v>
      </c>
      <c r="AE14" s="44">
        <v>165426</v>
      </c>
      <c r="AF14" s="44">
        <v>71021</v>
      </c>
      <c r="AG14" s="44">
        <v>94405</v>
      </c>
    </row>
    <row r="15" spans="1:33" s="31" customFormat="1" ht="25.5" customHeight="1">
      <c r="A15" s="23" t="s">
        <v>23</v>
      </c>
      <c r="B15" s="24">
        <v>10283</v>
      </c>
      <c r="C15" s="24">
        <v>5291</v>
      </c>
      <c r="D15" s="24">
        <v>4992</v>
      </c>
      <c r="E15" s="25" t="s">
        <v>24</v>
      </c>
      <c r="F15" s="24">
        <v>18623</v>
      </c>
      <c r="G15" s="24">
        <v>9535</v>
      </c>
      <c r="H15" s="24">
        <v>9088</v>
      </c>
      <c r="I15" s="25" t="s">
        <v>25</v>
      </c>
      <c r="J15" s="24">
        <v>9648</v>
      </c>
      <c r="K15" s="24">
        <v>3987</v>
      </c>
      <c r="L15" s="24">
        <v>5661</v>
      </c>
      <c r="M15" s="29"/>
      <c r="N15" s="122" t="s">
        <v>234</v>
      </c>
      <c r="O15" s="29"/>
      <c r="P15" s="29"/>
      <c r="Q15" s="29"/>
      <c r="R15" s="29"/>
      <c r="S15" s="29"/>
      <c r="T15" s="29"/>
      <c r="U15" s="29"/>
      <c r="V15" s="23" t="s">
        <v>23</v>
      </c>
      <c r="W15" s="24">
        <v>123461</v>
      </c>
      <c r="X15" s="24">
        <v>63653</v>
      </c>
      <c r="Y15" s="30">
        <v>59808</v>
      </c>
      <c r="Z15" s="23" t="s">
        <v>24</v>
      </c>
      <c r="AA15" s="24">
        <v>874664</v>
      </c>
      <c r="AB15" s="24">
        <v>447996</v>
      </c>
      <c r="AC15" s="30">
        <v>426668</v>
      </c>
      <c r="AD15" s="23" t="s">
        <v>25</v>
      </c>
      <c r="AE15" s="24">
        <v>789924</v>
      </c>
      <c r="AF15" s="24">
        <v>326124</v>
      </c>
      <c r="AG15" s="24">
        <v>463800</v>
      </c>
    </row>
    <row r="16" spans="1:33" s="39" customFormat="1" ht="15.75" customHeight="1">
      <c r="A16" s="32">
        <v>10</v>
      </c>
      <c r="B16" s="33">
        <v>2056</v>
      </c>
      <c r="C16" s="34">
        <v>1033</v>
      </c>
      <c r="D16" s="34">
        <v>1023</v>
      </c>
      <c r="E16" s="35">
        <v>45</v>
      </c>
      <c r="F16" s="33">
        <v>3882</v>
      </c>
      <c r="G16" s="34">
        <v>1939</v>
      </c>
      <c r="H16" s="34">
        <v>1943</v>
      </c>
      <c r="I16" s="35">
        <v>80</v>
      </c>
      <c r="J16" s="33">
        <v>2141</v>
      </c>
      <c r="K16" s="34">
        <v>972</v>
      </c>
      <c r="L16" s="34">
        <v>1169</v>
      </c>
      <c r="M16" s="36"/>
      <c r="N16" s="36"/>
      <c r="O16" s="36"/>
      <c r="P16" s="36"/>
      <c r="Q16" s="36"/>
      <c r="R16" s="36"/>
      <c r="S16" s="36"/>
      <c r="T16" s="36"/>
      <c r="U16" s="36"/>
      <c r="V16" s="32">
        <v>10</v>
      </c>
      <c r="W16" s="33">
        <v>20560</v>
      </c>
      <c r="X16" s="33">
        <v>10330</v>
      </c>
      <c r="Y16" s="37">
        <v>10230</v>
      </c>
      <c r="Z16" s="38">
        <v>45</v>
      </c>
      <c r="AA16" s="33">
        <v>174690</v>
      </c>
      <c r="AB16" s="33">
        <v>87255</v>
      </c>
      <c r="AC16" s="37">
        <v>87435</v>
      </c>
      <c r="AD16" s="38">
        <v>80</v>
      </c>
      <c r="AE16" s="33">
        <v>171280</v>
      </c>
      <c r="AF16" s="33">
        <v>77760</v>
      </c>
      <c r="AG16" s="33">
        <v>93520</v>
      </c>
    </row>
    <row r="17" spans="1:33" s="39" customFormat="1" ht="15.75" customHeight="1">
      <c r="A17" s="32">
        <v>11</v>
      </c>
      <c r="B17" s="33">
        <v>2080</v>
      </c>
      <c r="C17" s="34">
        <v>1024</v>
      </c>
      <c r="D17" s="34">
        <v>1056</v>
      </c>
      <c r="E17" s="35">
        <v>46</v>
      </c>
      <c r="F17" s="33">
        <v>3749</v>
      </c>
      <c r="G17" s="34">
        <v>1934</v>
      </c>
      <c r="H17" s="34">
        <v>1815</v>
      </c>
      <c r="I17" s="35">
        <v>81</v>
      </c>
      <c r="J17" s="33">
        <v>2119</v>
      </c>
      <c r="K17" s="34">
        <v>885</v>
      </c>
      <c r="L17" s="34">
        <v>1234</v>
      </c>
      <c r="M17" s="36"/>
      <c r="N17" s="36"/>
      <c r="O17" s="36"/>
      <c r="P17" s="36"/>
      <c r="Q17" s="36"/>
      <c r="R17" s="36"/>
      <c r="S17" s="36"/>
      <c r="T17" s="36"/>
      <c r="U17" s="36"/>
      <c r="V17" s="32">
        <v>11</v>
      </c>
      <c r="W17" s="33">
        <v>22880</v>
      </c>
      <c r="X17" s="33">
        <v>11264</v>
      </c>
      <c r="Y17" s="37">
        <v>11616</v>
      </c>
      <c r="Z17" s="38">
        <v>46</v>
      </c>
      <c r="AA17" s="33">
        <v>172454</v>
      </c>
      <c r="AB17" s="33">
        <v>88964</v>
      </c>
      <c r="AC17" s="37">
        <v>83490</v>
      </c>
      <c r="AD17" s="38">
        <v>81</v>
      </c>
      <c r="AE17" s="33">
        <v>171639</v>
      </c>
      <c r="AF17" s="33">
        <v>71685</v>
      </c>
      <c r="AG17" s="33">
        <v>99954</v>
      </c>
    </row>
    <row r="18" spans="1:33" s="39" customFormat="1" ht="15.75" customHeight="1">
      <c r="A18" s="32">
        <v>12</v>
      </c>
      <c r="B18" s="33">
        <v>2018</v>
      </c>
      <c r="C18" s="34">
        <v>1076</v>
      </c>
      <c r="D18" s="34">
        <v>942</v>
      </c>
      <c r="E18" s="35">
        <v>47</v>
      </c>
      <c r="F18" s="33">
        <v>3655</v>
      </c>
      <c r="G18" s="34">
        <v>1864</v>
      </c>
      <c r="H18" s="34">
        <v>1791</v>
      </c>
      <c r="I18" s="35">
        <v>82</v>
      </c>
      <c r="J18" s="33">
        <v>1881</v>
      </c>
      <c r="K18" s="34">
        <v>755</v>
      </c>
      <c r="L18" s="34">
        <v>1126</v>
      </c>
      <c r="M18" s="36"/>
      <c r="N18" s="36"/>
      <c r="O18" s="36"/>
      <c r="P18" s="36"/>
      <c r="Q18" s="36"/>
      <c r="R18" s="36"/>
      <c r="S18" s="36"/>
      <c r="T18" s="36"/>
      <c r="U18" s="36"/>
      <c r="V18" s="32">
        <v>12</v>
      </c>
      <c r="W18" s="33">
        <v>24216</v>
      </c>
      <c r="X18" s="33">
        <v>12912</v>
      </c>
      <c r="Y18" s="37">
        <v>11304</v>
      </c>
      <c r="Z18" s="38">
        <v>47</v>
      </c>
      <c r="AA18" s="33">
        <v>171785</v>
      </c>
      <c r="AB18" s="33">
        <v>87608</v>
      </c>
      <c r="AC18" s="37">
        <v>84177</v>
      </c>
      <c r="AD18" s="38">
        <v>82</v>
      </c>
      <c r="AE18" s="33">
        <v>154242</v>
      </c>
      <c r="AF18" s="33">
        <v>61910</v>
      </c>
      <c r="AG18" s="33">
        <v>92332</v>
      </c>
    </row>
    <row r="19" spans="1:33" s="39" customFormat="1" ht="15.75" customHeight="1">
      <c r="A19" s="32">
        <v>13</v>
      </c>
      <c r="B19" s="33">
        <v>2001</v>
      </c>
      <c r="C19" s="34">
        <v>1065</v>
      </c>
      <c r="D19" s="34">
        <v>936</v>
      </c>
      <c r="E19" s="35">
        <v>48</v>
      </c>
      <c r="F19" s="33">
        <v>3778</v>
      </c>
      <c r="G19" s="34">
        <v>1933</v>
      </c>
      <c r="H19" s="34">
        <v>1845</v>
      </c>
      <c r="I19" s="35">
        <v>83</v>
      </c>
      <c r="J19" s="33">
        <v>1825</v>
      </c>
      <c r="K19" s="34">
        <v>731</v>
      </c>
      <c r="L19" s="34">
        <v>1094</v>
      </c>
      <c r="M19" s="36"/>
      <c r="N19" s="36"/>
      <c r="O19" s="36"/>
      <c r="P19" s="36"/>
      <c r="Q19" s="36"/>
      <c r="R19" s="36"/>
      <c r="S19" s="36"/>
      <c r="T19" s="36"/>
      <c r="U19" s="36"/>
      <c r="V19" s="32">
        <v>13</v>
      </c>
      <c r="W19" s="33">
        <v>26013</v>
      </c>
      <c r="X19" s="33">
        <v>13845</v>
      </c>
      <c r="Y19" s="37">
        <v>12168</v>
      </c>
      <c r="Z19" s="38">
        <v>48</v>
      </c>
      <c r="AA19" s="33">
        <v>181344</v>
      </c>
      <c r="AB19" s="33">
        <v>92784</v>
      </c>
      <c r="AC19" s="37">
        <v>88560</v>
      </c>
      <c r="AD19" s="38">
        <v>83</v>
      </c>
      <c r="AE19" s="33">
        <v>151475</v>
      </c>
      <c r="AF19" s="33">
        <v>60673</v>
      </c>
      <c r="AG19" s="33">
        <v>90802</v>
      </c>
    </row>
    <row r="20" spans="1:33" s="39" customFormat="1" ht="18" customHeight="1">
      <c r="A20" s="40">
        <v>14</v>
      </c>
      <c r="B20" s="44">
        <v>2128</v>
      </c>
      <c r="C20" s="42">
        <v>1093</v>
      </c>
      <c r="D20" s="42">
        <v>1035</v>
      </c>
      <c r="E20" s="43">
        <v>49</v>
      </c>
      <c r="F20" s="44">
        <v>3559</v>
      </c>
      <c r="G20" s="42">
        <v>1865</v>
      </c>
      <c r="H20" s="42">
        <v>1694</v>
      </c>
      <c r="I20" s="43">
        <v>84</v>
      </c>
      <c r="J20" s="44">
        <v>1682</v>
      </c>
      <c r="K20" s="42">
        <v>644</v>
      </c>
      <c r="L20" s="42">
        <v>1038</v>
      </c>
      <c r="M20" s="36"/>
      <c r="N20" s="36"/>
      <c r="O20" s="36"/>
      <c r="P20" s="36"/>
      <c r="Q20" s="36"/>
      <c r="R20" s="36"/>
      <c r="S20" s="36"/>
      <c r="T20" s="36"/>
      <c r="U20" s="36"/>
      <c r="V20" s="40">
        <v>14</v>
      </c>
      <c r="W20" s="44">
        <v>29792</v>
      </c>
      <c r="X20" s="44">
        <v>15302</v>
      </c>
      <c r="Y20" s="47">
        <v>14490</v>
      </c>
      <c r="Z20" s="48">
        <v>49</v>
      </c>
      <c r="AA20" s="44">
        <v>174391</v>
      </c>
      <c r="AB20" s="44">
        <v>91385</v>
      </c>
      <c r="AC20" s="47">
        <v>83006</v>
      </c>
      <c r="AD20" s="48">
        <v>84</v>
      </c>
      <c r="AE20" s="44">
        <v>141288</v>
      </c>
      <c r="AF20" s="44">
        <v>54096</v>
      </c>
      <c r="AG20" s="44">
        <v>87192</v>
      </c>
    </row>
    <row r="21" spans="1:33" s="31" customFormat="1" ht="25.5" customHeight="1">
      <c r="A21" s="23" t="s">
        <v>26</v>
      </c>
      <c r="B21" s="24">
        <v>11309</v>
      </c>
      <c r="C21" s="24">
        <v>5872</v>
      </c>
      <c r="D21" s="24">
        <v>5437</v>
      </c>
      <c r="E21" s="25" t="s">
        <v>27</v>
      </c>
      <c r="F21" s="24">
        <v>16279</v>
      </c>
      <c r="G21" s="24">
        <v>8394</v>
      </c>
      <c r="H21" s="24">
        <v>7885</v>
      </c>
      <c r="I21" s="25" t="s">
        <v>28</v>
      </c>
      <c r="J21" s="24">
        <v>6033</v>
      </c>
      <c r="K21" s="24">
        <v>2100</v>
      </c>
      <c r="L21" s="24">
        <v>3933</v>
      </c>
      <c r="M21" s="29"/>
      <c r="N21" s="29"/>
      <c r="O21" s="29"/>
      <c r="P21" s="29"/>
      <c r="Q21" s="29"/>
      <c r="R21" s="29"/>
      <c r="S21" s="29"/>
      <c r="T21" s="29"/>
      <c r="U21" s="29"/>
      <c r="V21" s="23" t="s">
        <v>26</v>
      </c>
      <c r="W21" s="24">
        <v>192600</v>
      </c>
      <c r="X21" s="24">
        <v>100027</v>
      </c>
      <c r="Y21" s="30">
        <v>92573</v>
      </c>
      <c r="Z21" s="23" t="s">
        <v>27</v>
      </c>
      <c r="AA21" s="24">
        <v>846094</v>
      </c>
      <c r="AB21" s="24">
        <v>436250</v>
      </c>
      <c r="AC21" s="30">
        <v>409844</v>
      </c>
      <c r="AD21" s="23" t="s">
        <v>28</v>
      </c>
      <c r="AE21" s="24">
        <v>523174</v>
      </c>
      <c r="AF21" s="24">
        <v>182013</v>
      </c>
      <c r="AG21" s="24">
        <v>341161</v>
      </c>
    </row>
    <row r="22" spans="1:33" s="39" customFormat="1" ht="15.75" customHeight="1">
      <c r="A22" s="32">
        <v>15</v>
      </c>
      <c r="B22" s="33">
        <v>2208</v>
      </c>
      <c r="C22" s="34">
        <v>1131</v>
      </c>
      <c r="D22" s="34">
        <v>1077</v>
      </c>
      <c r="E22" s="35">
        <v>50</v>
      </c>
      <c r="F22" s="33">
        <v>3647</v>
      </c>
      <c r="G22" s="34">
        <v>1887</v>
      </c>
      <c r="H22" s="34">
        <v>1760</v>
      </c>
      <c r="I22" s="35">
        <v>85</v>
      </c>
      <c r="J22" s="33">
        <v>1575</v>
      </c>
      <c r="K22" s="34">
        <v>578</v>
      </c>
      <c r="L22" s="34">
        <v>997</v>
      </c>
      <c r="M22" s="36"/>
      <c r="N22" s="36"/>
      <c r="O22" s="36"/>
      <c r="P22" s="36"/>
      <c r="Q22" s="36"/>
      <c r="R22" s="36"/>
      <c r="S22" s="36"/>
      <c r="T22" s="36"/>
      <c r="U22" s="36"/>
      <c r="V22" s="32">
        <v>15</v>
      </c>
      <c r="W22" s="33">
        <v>33120</v>
      </c>
      <c r="X22" s="33">
        <v>16965</v>
      </c>
      <c r="Y22" s="37">
        <v>16155</v>
      </c>
      <c r="Z22" s="38">
        <v>50</v>
      </c>
      <c r="AA22" s="33">
        <v>182350</v>
      </c>
      <c r="AB22" s="33">
        <v>94350</v>
      </c>
      <c r="AC22" s="37">
        <v>88000</v>
      </c>
      <c r="AD22" s="38">
        <v>85</v>
      </c>
      <c r="AE22" s="33">
        <v>133875</v>
      </c>
      <c r="AF22" s="33">
        <v>49130</v>
      </c>
      <c r="AG22" s="33">
        <v>84745</v>
      </c>
    </row>
    <row r="23" spans="1:33" s="39" customFormat="1" ht="15.75" customHeight="1">
      <c r="A23" s="32">
        <v>16</v>
      </c>
      <c r="B23" s="33">
        <v>2192</v>
      </c>
      <c r="C23" s="34">
        <v>1148</v>
      </c>
      <c r="D23" s="34">
        <v>1044</v>
      </c>
      <c r="E23" s="35">
        <v>51</v>
      </c>
      <c r="F23" s="33">
        <v>2624</v>
      </c>
      <c r="G23" s="34">
        <v>1359</v>
      </c>
      <c r="H23" s="34">
        <v>1265</v>
      </c>
      <c r="I23" s="35">
        <v>86</v>
      </c>
      <c r="J23" s="33">
        <v>1382</v>
      </c>
      <c r="K23" s="34">
        <v>474</v>
      </c>
      <c r="L23" s="34">
        <v>908</v>
      </c>
      <c r="M23" s="36"/>
      <c r="N23" s="36"/>
      <c r="O23" s="36"/>
      <c r="P23" s="36"/>
      <c r="Q23" s="36"/>
      <c r="R23" s="36"/>
      <c r="S23" s="36"/>
      <c r="T23" s="36"/>
      <c r="U23" s="36"/>
      <c r="V23" s="32">
        <v>16</v>
      </c>
      <c r="W23" s="33">
        <v>35072</v>
      </c>
      <c r="X23" s="33">
        <v>18368</v>
      </c>
      <c r="Y23" s="37">
        <v>16704</v>
      </c>
      <c r="Z23" s="38">
        <v>51</v>
      </c>
      <c r="AA23" s="33">
        <v>133824</v>
      </c>
      <c r="AB23" s="33">
        <v>69309</v>
      </c>
      <c r="AC23" s="37">
        <v>64515</v>
      </c>
      <c r="AD23" s="38">
        <v>86</v>
      </c>
      <c r="AE23" s="33">
        <v>118852</v>
      </c>
      <c r="AF23" s="33">
        <v>40764</v>
      </c>
      <c r="AG23" s="33">
        <v>78088</v>
      </c>
    </row>
    <row r="24" spans="1:33" s="39" customFormat="1" ht="15.75" customHeight="1">
      <c r="A24" s="32">
        <v>17</v>
      </c>
      <c r="B24" s="33">
        <v>2283</v>
      </c>
      <c r="C24" s="34">
        <v>1182</v>
      </c>
      <c r="D24" s="34">
        <v>1101</v>
      </c>
      <c r="E24" s="35">
        <v>52</v>
      </c>
      <c r="F24" s="33">
        <v>3574</v>
      </c>
      <c r="G24" s="34">
        <v>1855</v>
      </c>
      <c r="H24" s="34">
        <v>1719</v>
      </c>
      <c r="I24" s="35">
        <v>87</v>
      </c>
      <c r="J24" s="33">
        <v>1142</v>
      </c>
      <c r="K24" s="34">
        <v>410</v>
      </c>
      <c r="L24" s="34">
        <v>732</v>
      </c>
      <c r="M24" s="36"/>
      <c r="N24" s="36"/>
      <c r="O24" s="36"/>
      <c r="P24" s="36"/>
      <c r="Q24" s="36"/>
      <c r="R24" s="36"/>
      <c r="S24" s="36"/>
      <c r="T24" s="36"/>
      <c r="U24" s="36"/>
      <c r="V24" s="32">
        <v>17</v>
      </c>
      <c r="W24" s="33">
        <v>38811</v>
      </c>
      <c r="X24" s="33">
        <v>20094</v>
      </c>
      <c r="Y24" s="37">
        <v>18717</v>
      </c>
      <c r="Z24" s="38">
        <v>52</v>
      </c>
      <c r="AA24" s="33">
        <v>185848</v>
      </c>
      <c r="AB24" s="33">
        <v>96460</v>
      </c>
      <c r="AC24" s="37">
        <v>89388</v>
      </c>
      <c r="AD24" s="38">
        <v>87</v>
      </c>
      <c r="AE24" s="33">
        <v>99354</v>
      </c>
      <c r="AF24" s="33">
        <v>35670</v>
      </c>
      <c r="AG24" s="33">
        <v>63684</v>
      </c>
    </row>
    <row r="25" spans="1:33" s="39" customFormat="1" ht="15.75" customHeight="1">
      <c r="A25" s="32">
        <v>18</v>
      </c>
      <c r="B25" s="33">
        <v>2297</v>
      </c>
      <c r="C25" s="34">
        <v>1209</v>
      </c>
      <c r="D25" s="34">
        <v>1088</v>
      </c>
      <c r="E25" s="35">
        <v>53</v>
      </c>
      <c r="F25" s="33">
        <v>3364</v>
      </c>
      <c r="G25" s="34">
        <v>1691</v>
      </c>
      <c r="H25" s="34">
        <v>1673</v>
      </c>
      <c r="I25" s="35">
        <v>88</v>
      </c>
      <c r="J25" s="33">
        <v>1033</v>
      </c>
      <c r="K25" s="34">
        <v>333</v>
      </c>
      <c r="L25" s="34">
        <v>700</v>
      </c>
      <c r="M25" s="36"/>
      <c r="N25" s="36"/>
      <c r="O25" s="36"/>
      <c r="P25" s="36"/>
      <c r="Q25" s="36"/>
      <c r="R25" s="36"/>
      <c r="S25" s="36"/>
      <c r="T25" s="36"/>
      <c r="U25" s="36"/>
      <c r="V25" s="32">
        <v>18</v>
      </c>
      <c r="W25" s="33">
        <v>41346</v>
      </c>
      <c r="X25" s="33">
        <v>21762</v>
      </c>
      <c r="Y25" s="37">
        <v>19584</v>
      </c>
      <c r="Z25" s="38">
        <v>53</v>
      </c>
      <c r="AA25" s="33">
        <v>178292</v>
      </c>
      <c r="AB25" s="33">
        <v>89623</v>
      </c>
      <c r="AC25" s="37">
        <v>88669</v>
      </c>
      <c r="AD25" s="38">
        <v>88</v>
      </c>
      <c r="AE25" s="33">
        <v>90904</v>
      </c>
      <c r="AF25" s="33">
        <v>29304</v>
      </c>
      <c r="AG25" s="33">
        <v>61600</v>
      </c>
    </row>
    <row r="26" spans="1:33" s="39" customFormat="1" ht="18" customHeight="1">
      <c r="A26" s="40">
        <v>19</v>
      </c>
      <c r="B26" s="44">
        <v>2329</v>
      </c>
      <c r="C26" s="42">
        <v>1202</v>
      </c>
      <c r="D26" s="42">
        <v>1127</v>
      </c>
      <c r="E26" s="43">
        <v>54</v>
      </c>
      <c r="F26" s="44">
        <v>3070</v>
      </c>
      <c r="G26" s="42">
        <v>1602</v>
      </c>
      <c r="H26" s="42">
        <v>1468</v>
      </c>
      <c r="I26" s="43">
        <v>89</v>
      </c>
      <c r="J26" s="44">
        <v>901</v>
      </c>
      <c r="K26" s="42">
        <v>305</v>
      </c>
      <c r="L26" s="42">
        <v>596</v>
      </c>
      <c r="M26" s="36"/>
      <c r="N26" s="36"/>
      <c r="O26" s="36"/>
      <c r="P26" s="36"/>
      <c r="Q26" s="36"/>
      <c r="R26" s="36"/>
      <c r="S26" s="36"/>
      <c r="T26" s="36"/>
      <c r="U26" s="36"/>
      <c r="V26" s="40">
        <v>19</v>
      </c>
      <c r="W26" s="44">
        <v>44251</v>
      </c>
      <c r="X26" s="44">
        <v>22838</v>
      </c>
      <c r="Y26" s="47">
        <v>21413</v>
      </c>
      <c r="Z26" s="48">
        <v>54</v>
      </c>
      <c r="AA26" s="44">
        <v>165780</v>
      </c>
      <c r="AB26" s="44">
        <v>86508</v>
      </c>
      <c r="AC26" s="47">
        <v>79272</v>
      </c>
      <c r="AD26" s="48">
        <v>89</v>
      </c>
      <c r="AE26" s="44">
        <v>80189</v>
      </c>
      <c r="AF26" s="44">
        <v>27145</v>
      </c>
      <c r="AG26" s="44">
        <v>53044</v>
      </c>
    </row>
    <row r="27" spans="1:33" s="31" customFormat="1" ht="25.5" customHeight="1">
      <c r="A27" s="23" t="s">
        <v>29</v>
      </c>
      <c r="B27" s="24">
        <v>12105</v>
      </c>
      <c r="C27" s="24">
        <v>6459</v>
      </c>
      <c r="D27" s="24">
        <v>5646</v>
      </c>
      <c r="E27" s="25" t="s">
        <v>30</v>
      </c>
      <c r="F27" s="24">
        <v>15076</v>
      </c>
      <c r="G27" s="24">
        <v>7696</v>
      </c>
      <c r="H27" s="24">
        <v>7380</v>
      </c>
      <c r="I27" s="25" t="s">
        <v>31</v>
      </c>
      <c r="J27" s="24">
        <v>2797</v>
      </c>
      <c r="K27" s="24">
        <v>808</v>
      </c>
      <c r="L27" s="24">
        <v>1989</v>
      </c>
      <c r="M27" s="29"/>
      <c r="N27" s="29"/>
      <c r="O27" s="29"/>
      <c r="P27" s="29"/>
      <c r="Q27" s="29"/>
      <c r="R27" s="29"/>
      <c r="S27" s="29"/>
      <c r="T27" s="29"/>
      <c r="U27" s="29"/>
      <c r="V27" s="23" t="s">
        <v>29</v>
      </c>
      <c r="W27" s="24">
        <v>266900</v>
      </c>
      <c r="X27" s="24">
        <v>142546</v>
      </c>
      <c r="Y27" s="30">
        <v>124354</v>
      </c>
      <c r="Z27" s="23" t="s">
        <v>30</v>
      </c>
      <c r="AA27" s="24">
        <v>859358</v>
      </c>
      <c r="AB27" s="24">
        <v>438809</v>
      </c>
      <c r="AC27" s="30">
        <v>420549</v>
      </c>
      <c r="AD27" s="23" t="s">
        <v>31</v>
      </c>
      <c r="AE27" s="24">
        <v>256139</v>
      </c>
      <c r="AF27" s="24">
        <v>73923</v>
      </c>
      <c r="AG27" s="24">
        <v>182216</v>
      </c>
    </row>
    <row r="28" spans="1:33" s="39" customFormat="1" ht="15.75" customHeight="1">
      <c r="A28" s="32">
        <v>20</v>
      </c>
      <c r="B28" s="33">
        <v>2294</v>
      </c>
      <c r="C28" s="34">
        <v>1192</v>
      </c>
      <c r="D28" s="34">
        <v>1102</v>
      </c>
      <c r="E28" s="35">
        <v>55</v>
      </c>
      <c r="F28" s="33">
        <v>3108</v>
      </c>
      <c r="G28" s="34">
        <v>1569</v>
      </c>
      <c r="H28" s="34">
        <v>1539</v>
      </c>
      <c r="I28" s="35">
        <v>90</v>
      </c>
      <c r="J28" s="33">
        <v>766</v>
      </c>
      <c r="K28" s="34">
        <v>235</v>
      </c>
      <c r="L28" s="34">
        <v>531</v>
      </c>
      <c r="M28" s="36"/>
      <c r="N28" s="36"/>
      <c r="O28" s="36"/>
      <c r="P28" s="36"/>
      <c r="Q28" s="36"/>
      <c r="R28" s="36"/>
      <c r="S28" s="36"/>
      <c r="T28" s="36"/>
      <c r="U28" s="36"/>
      <c r="V28" s="32">
        <v>20</v>
      </c>
      <c r="W28" s="33">
        <v>45880</v>
      </c>
      <c r="X28" s="33">
        <v>23840</v>
      </c>
      <c r="Y28" s="37">
        <v>22040</v>
      </c>
      <c r="Z28" s="38">
        <v>55</v>
      </c>
      <c r="AA28" s="33">
        <v>170940</v>
      </c>
      <c r="AB28" s="33">
        <v>86295</v>
      </c>
      <c r="AC28" s="37">
        <v>84645</v>
      </c>
      <c r="AD28" s="38">
        <v>90</v>
      </c>
      <c r="AE28" s="33">
        <v>68940</v>
      </c>
      <c r="AF28" s="33">
        <v>21150</v>
      </c>
      <c r="AG28" s="33">
        <v>47790</v>
      </c>
    </row>
    <row r="29" spans="1:33" s="39" customFormat="1" ht="15.75" customHeight="1">
      <c r="A29" s="32">
        <v>21</v>
      </c>
      <c r="B29" s="33">
        <v>2421</v>
      </c>
      <c r="C29" s="34">
        <v>1269</v>
      </c>
      <c r="D29" s="34">
        <v>1152</v>
      </c>
      <c r="E29" s="35">
        <v>56</v>
      </c>
      <c r="F29" s="33">
        <v>2895</v>
      </c>
      <c r="G29" s="34">
        <v>1467</v>
      </c>
      <c r="H29" s="34">
        <v>1428</v>
      </c>
      <c r="I29" s="35">
        <v>91</v>
      </c>
      <c r="J29" s="33">
        <v>717</v>
      </c>
      <c r="K29" s="34">
        <v>211</v>
      </c>
      <c r="L29" s="34">
        <v>506</v>
      </c>
      <c r="M29" s="36"/>
      <c r="N29" s="36"/>
      <c r="O29" s="36"/>
      <c r="P29" s="36"/>
      <c r="Q29" s="36"/>
      <c r="R29" s="36"/>
      <c r="S29" s="36"/>
      <c r="T29" s="36"/>
      <c r="U29" s="36"/>
      <c r="V29" s="32">
        <v>21</v>
      </c>
      <c r="W29" s="33">
        <v>50841</v>
      </c>
      <c r="X29" s="33">
        <v>26649</v>
      </c>
      <c r="Y29" s="37">
        <v>24192</v>
      </c>
      <c r="Z29" s="38">
        <v>56</v>
      </c>
      <c r="AA29" s="33">
        <v>162120</v>
      </c>
      <c r="AB29" s="33">
        <v>82152</v>
      </c>
      <c r="AC29" s="37">
        <v>79968</v>
      </c>
      <c r="AD29" s="38">
        <v>91</v>
      </c>
      <c r="AE29" s="33">
        <v>65247</v>
      </c>
      <c r="AF29" s="33">
        <v>19201</v>
      </c>
      <c r="AG29" s="33">
        <v>46046</v>
      </c>
    </row>
    <row r="30" spans="1:33" s="39" customFormat="1" ht="15.75" customHeight="1">
      <c r="A30" s="32">
        <v>22</v>
      </c>
      <c r="B30" s="33">
        <v>2327</v>
      </c>
      <c r="C30" s="34">
        <v>1265</v>
      </c>
      <c r="D30" s="34">
        <v>1062</v>
      </c>
      <c r="E30" s="35">
        <v>57</v>
      </c>
      <c r="F30" s="33">
        <v>2964</v>
      </c>
      <c r="G30" s="34">
        <v>1502</v>
      </c>
      <c r="H30" s="34">
        <v>1462</v>
      </c>
      <c r="I30" s="35">
        <v>92</v>
      </c>
      <c r="J30" s="33">
        <v>581</v>
      </c>
      <c r="K30" s="34">
        <v>175</v>
      </c>
      <c r="L30" s="34">
        <v>406</v>
      </c>
      <c r="M30" s="36"/>
      <c r="N30" s="36"/>
      <c r="O30" s="36"/>
      <c r="P30" s="36"/>
      <c r="Q30" s="36"/>
      <c r="R30" s="36"/>
      <c r="S30" s="36"/>
      <c r="T30" s="36"/>
      <c r="U30" s="36"/>
      <c r="V30" s="32">
        <v>22</v>
      </c>
      <c r="W30" s="33">
        <v>51194</v>
      </c>
      <c r="X30" s="33">
        <v>27830</v>
      </c>
      <c r="Y30" s="37">
        <v>23364</v>
      </c>
      <c r="Z30" s="38">
        <v>57</v>
      </c>
      <c r="AA30" s="33">
        <v>168948</v>
      </c>
      <c r="AB30" s="33">
        <v>85614</v>
      </c>
      <c r="AC30" s="37">
        <v>83334</v>
      </c>
      <c r="AD30" s="38">
        <v>92</v>
      </c>
      <c r="AE30" s="33">
        <v>53452</v>
      </c>
      <c r="AF30" s="33">
        <v>16100</v>
      </c>
      <c r="AG30" s="33">
        <v>37352</v>
      </c>
    </row>
    <row r="31" spans="1:33" s="39" customFormat="1" ht="15.75" customHeight="1">
      <c r="A31" s="32">
        <v>23</v>
      </c>
      <c r="B31" s="33">
        <v>2527</v>
      </c>
      <c r="C31" s="34">
        <v>1365</v>
      </c>
      <c r="D31" s="34">
        <v>1162</v>
      </c>
      <c r="E31" s="35">
        <v>58</v>
      </c>
      <c r="F31" s="33">
        <v>3081</v>
      </c>
      <c r="G31" s="34">
        <v>1574</v>
      </c>
      <c r="H31" s="34">
        <v>1507</v>
      </c>
      <c r="I31" s="35">
        <v>93</v>
      </c>
      <c r="J31" s="33">
        <v>402</v>
      </c>
      <c r="K31" s="34">
        <v>106</v>
      </c>
      <c r="L31" s="34">
        <v>296</v>
      </c>
      <c r="M31" s="36"/>
      <c r="N31" s="36"/>
      <c r="O31" s="36"/>
      <c r="P31" s="36"/>
      <c r="Q31" s="36"/>
      <c r="R31" s="36"/>
      <c r="S31" s="36"/>
      <c r="T31" s="36"/>
      <c r="U31" s="36"/>
      <c r="V31" s="32">
        <v>23</v>
      </c>
      <c r="W31" s="33">
        <v>58121</v>
      </c>
      <c r="X31" s="33">
        <v>31395</v>
      </c>
      <c r="Y31" s="37">
        <v>26726</v>
      </c>
      <c r="Z31" s="38">
        <v>58</v>
      </c>
      <c r="AA31" s="33">
        <v>178698</v>
      </c>
      <c r="AB31" s="33">
        <v>91292</v>
      </c>
      <c r="AC31" s="37">
        <v>87406</v>
      </c>
      <c r="AD31" s="38">
        <v>93</v>
      </c>
      <c r="AE31" s="33">
        <v>37386</v>
      </c>
      <c r="AF31" s="33">
        <v>9858</v>
      </c>
      <c r="AG31" s="33">
        <v>27528</v>
      </c>
    </row>
    <row r="32" spans="1:33" s="39" customFormat="1" ht="18" customHeight="1">
      <c r="A32" s="40">
        <v>24</v>
      </c>
      <c r="B32" s="44">
        <v>2536</v>
      </c>
      <c r="C32" s="42">
        <v>1368</v>
      </c>
      <c r="D32" s="42">
        <v>1168</v>
      </c>
      <c r="E32" s="43">
        <v>59</v>
      </c>
      <c r="F32" s="44">
        <v>3028</v>
      </c>
      <c r="G32" s="42">
        <v>1584</v>
      </c>
      <c r="H32" s="42">
        <v>1444</v>
      </c>
      <c r="I32" s="43">
        <v>94</v>
      </c>
      <c r="J32" s="44">
        <v>331</v>
      </c>
      <c r="K32" s="42">
        <v>81</v>
      </c>
      <c r="L32" s="42">
        <v>250</v>
      </c>
      <c r="M32" s="36"/>
      <c r="N32" s="36"/>
      <c r="O32" s="36"/>
      <c r="P32" s="36"/>
      <c r="Q32" s="36"/>
      <c r="R32" s="36"/>
      <c r="S32" s="36"/>
      <c r="T32" s="36"/>
      <c r="U32" s="36"/>
      <c r="V32" s="40">
        <v>24</v>
      </c>
      <c r="W32" s="44">
        <v>60864</v>
      </c>
      <c r="X32" s="44">
        <v>32832</v>
      </c>
      <c r="Y32" s="47">
        <v>28032</v>
      </c>
      <c r="Z32" s="48">
        <v>59</v>
      </c>
      <c r="AA32" s="44">
        <v>178652</v>
      </c>
      <c r="AB32" s="44">
        <v>93456</v>
      </c>
      <c r="AC32" s="47">
        <v>85196</v>
      </c>
      <c r="AD32" s="48">
        <v>94</v>
      </c>
      <c r="AE32" s="44">
        <v>31114</v>
      </c>
      <c r="AF32" s="44">
        <v>7614</v>
      </c>
      <c r="AG32" s="44">
        <v>23500</v>
      </c>
    </row>
    <row r="33" spans="1:33" s="31" customFormat="1" ht="25.5" customHeight="1">
      <c r="A33" s="23" t="s">
        <v>32</v>
      </c>
      <c r="B33" s="24">
        <v>12897</v>
      </c>
      <c r="C33" s="24">
        <v>6801</v>
      </c>
      <c r="D33" s="24">
        <v>6096</v>
      </c>
      <c r="E33" s="25" t="s">
        <v>33</v>
      </c>
      <c r="F33" s="24">
        <v>14272</v>
      </c>
      <c r="G33" s="24">
        <v>7275</v>
      </c>
      <c r="H33" s="24">
        <v>6997</v>
      </c>
      <c r="I33" s="64" t="s">
        <v>34</v>
      </c>
      <c r="J33" s="24">
        <v>814</v>
      </c>
      <c r="K33" s="24">
        <v>150</v>
      </c>
      <c r="L33" s="24">
        <v>664</v>
      </c>
      <c r="M33" s="29"/>
      <c r="N33" s="29"/>
      <c r="O33" s="29"/>
      <c r="P33" s="29"/>
      <c r="Q33" s="29"/>
      <c r="R33" s="29"/>
      <c r="S33" s="29"/>
      <c r="T33" s="29"/>
      <c r="U33" s="29"/>
      <c r="V33" s="23" t="s">
        <v>32</v>
      </c>
      <c r="W33" s="24">
        <v>348581</v>
      </c>
      <c r="X33" s="24">
        <v>183776</v>
      </c>
      <c r="Y33" s="30">
        <v>164805</v>
      </c>
      <c r="Z33" s="23" t="s">
        <v>33</v>
      </c>
      <c r="AA33" s="24">
        <v>884922</v>
      </c>
      <c r="AB33" s="24">
        <v>450863</v>
      </c>
      <c r="AC33" s="30">
        <v>434059</v>
      </c>
      <c r="AD33" s="65" t="s">
        <v>34</v>
      </c>
      <c r="AE33" s="24">
        <v>78932</v>
      </c>
      <c r="AF33" s="24">
        <v>14479</v>
      </c>
      <c r="AG33" s="24">
        <v>64453</v>
      </c>
    </row>
    <row r="34" spans="1:33" s="39" customFormat="1" ht="15.75" customHeight="1">
      <c r="A34" s="32">
        <v>25</v>
      </c>
      <c r="B34" s="33">
        <v>2533</v>
      </c>
      <c r="C34" s="34">
        <v>1310</v>
      </c>
      <c r="D34" s="34">
        <v>1223</v>
      </c>
      <c r="E34" s="35">
        <v>60</v>
      </c>
      <c r="F34" s="33">
        <v>2856</v>
      </c>
      <c r="G34" s="34">
        <v>1465</v>
      </c>
      <c r="H34" s="34">
        <v>1391</v>
      </c>
      <c r="I34" s="35">
        <v>95</v>
      </c>
      <c r="J34" s="33">
        <v>248</v>
      </c>
      <c r="K34" s="34">
        <v>55</v>
      </c>
      <c r="L34" s="34">
        <v>193</v>
      </c>
      <c r="M34" s="36"/>
      <c r="N34" s="36"/>
      <c r="O34" s="36"/>
      <c r="P34" s="36"/>
      <c r="Q34" s="36"/>
      <c r="R34" s="36"/>
      <c r="S34" s="36"/>
      <c r="T34" s="36"/>
      <c r="U34" s="36"/>
      <c r="V34" s="32">
        <v>25</v>
      </c>
      <c r="W34" s="33">
        <v>63325</v>
      </c>
      <c r="X34" s="33">
        <v>32750</v>
      </c>
      <c r="Y34" s="37">
        <v>30575</v>
      </c>
      <c r="Z34" s="38">
        <v>60</v>
      </c>
      <c r="AA34" s="33">
        <v>171360</v>
      </c>
      <c r="AB34" s="33">
        <v>87900</v>
      </c>
      <c r="AC34" s="37">
        <v>83460</v>
      </c>
      <c r="AD34" s="66">
        <v>95</v>
      </c>
      <c r="AE34" s="67">
        <v>23560</v>
      </c>
      <c r="AF34" s="67">
        <v>5225</v>
      </c>
      <c r="AG34" s="67">
        <v>18335</v>
      </c>
    </row>
    <row r="35" spans="1:33" s="39" customFormat="1" ht="15.75" customHeight="1">
      <c r="A35" s="32">
        <v>26</v>
      </c>
      <c r="B35" s="33">
        <v>2585</v>
      </c>
      <c r="C35" s="34">
        <v>1423</v>
      </c>
      <c r="D35" s="34">
        <v>1162</v>
      </c>
      <c r="E35" s="35">
        <v>61</v>
      </c>
      <c r="F35" s="33">
        <v>2815</v>
      </c>
      <c r="G35" s="34">
        <v>1476</v>
      </c>
      <c r="H35" s="34">
        <v>1339</v>
      </c>
      <c r="I35" s="35">
        <v>96</v>
      </c>
      <c r="J35" s="33">
        <v>181</v>
      </c>
      <c r="K35" s="34">
        <v>37</v>
      </c>
      <c r="L35" s="34">
        <v>144</v>
      </c>
      <c r="M35" s="36"/>
      <c r="N35" s="36"/>
      <c r="O35" s="36"/>
      <c r="P35" s="36"/>
      <c r="Q35" s="36"/>
      <c r="R35" s="36"/>
      <c r="S35" s="36"/>
      <c r="T35" s="36"/>
      <c r="U35" s="36"/>
      <c r="V35" s="32">
        <v>26</v>
      </c>
      <c r="W35" s="33">
        <v>67210</v>
      </c>
      <c r="X35" s="33">
        <v>36998</v>
      </c>
      <c r="Y35" s="37">
        <v>30212</v>
      </c>
      <c r="Z35" s="38">
        <v>61</v>
      </c>
      <c r="AA35" s="33">
        <v>171715</v>
      </c>
      <c r="AB35" s="33">
        <v>90036</v>
      </c>
      <c r="AC35" s="37">
        <v>81679</v>
      </c>
      <c r="AD35" s="66">
        <v>96</v>
      </c>
      <c r="AE35" s="67">
        <v>17376</v>
      </c>
      <c r="AF35" s="67">
        <v>3552</v>
      </c>
      <c r="AG35" s="67">
        <v>13824</v>
      </c>
    </row>
    <row r="36" spans="1:33" s="39" customFormat="1" ht="15.75" customHeight="1">
      <c r="A36" s="32">
        <v>27</v>
      </c>
      <c r="B36" s="33">
        <v>2478</v>
      </c>
      <c r="C36" s="34">
        <v>1309</v>
      </c>
      <c r="D36" s="34">
        <v>1169</v>
      </c>
      <c r="E36" s="35">
        <v>62</v>
      </c>
      <c r="F36" s="33">
        <v>2944</v>
      </c>
      <c r="G36" s="34">
        <v>1531</v>
      </c>
      <c r="H36" s="34">
        <v>1413</v>
      </c>
      <c r="I36" s="35">
        <v>97</v>
      </c>
      <c r="J36" s="33">
        <v>137</v>
      </c>
      <c r="K36" s="34">
        <v>21</v>
      </c>
      <c r="L36" s="34">
        <v>116</v>
      </c>
      <c r="M36" s="36"/>
      <c r="N36" s="36"/>
      <c r="O36" s="36"/>
      <c r="P36" s="36"/>
      <c r="Q36" s="36"/>
      <c r="R36" s="36"/>
      <c r="S36" s="36"/>
      <c r="T36" s="36"/>
      <c r="U36" s="36"/>
      <c r="V36" s="32">
        <v>27</v>
      </c>
      <c r="W36" s="33">
        <v>66906</v>
      </c>
      <c r="X36" s="33">
        <v>35343</v>
      </c>
      <c r="Y36" s="37">
        <v>31563</v>
      </c>
      <c r="Z36" s="38">
        <v>62</v>
      </c>
      <c r="AA36" s="33">
        <v>182528</v>
      </c>
      <c r="AB36" s="33">
        <v>94922</v>
      </c>
      <c r="AC36" s="37">
        <v>87606</v>
      </c>
      <c r="AD36" s="66">
        <v>97</v>
      </c>
      <c r="AE36" s="67">
        <v>13289</v>
      </c>
      <c r="AF36" s="67">
        <v>2037</v>
      </c>
      <c r="AG36" s="67">
        <v>11252</v>
      </c>
    </row>
    <row r="37" spans="1:33" s="39" customFormat="1" ht="15.75" customHeight="1">
      <c r="A37" s="32">
        <v>28</v>
      </c>
      <c r="B37" s="33">
        <v>2589</v>
      </c>
      <c r="C37" s="34">
        <v>1326</v>
      </c>
      <c r="D37" s="34">
        <v>1263</v>
      </c>
      <c r="E37" s="35">
        <v>63</v>
      </c>
      <c r="F37" s="33">
        <v>2729</v>
      </c>
      <c r="G37" s="34">
        <v>1387</v>
      </c>
      <c r="H37" s="34">
        <v>1342</v>
      </c>
      <c r="I37" s="35">
        <v>98</v>
      </c>
      <c r="J37" s="33">
        <v>88</v>
      </c>
      <c r="K37" s="34">
        <v>18</v>
      </c>
      <c r="L37" s="34">
        <v>70</v>
      </c>
      <c r="M37" s="36"/>
      <c r="N37" s="36"/>
      <c r="O37" s="36"/>
      <c r="P37" s="36"/>
      <c r="Q37" s="36"/>
      <c r="R37" s="36"/>
      <c r="S37" s="36"/>
      <c r="T37" s="36"/>
      <c r="U37" s="36"/>
      <c r="V37" s="32">
        <v>28</v>
      </c>
      <c r="W37" s="33">
        <v>72492</v>
      </c>
      <c r="X37" s="33">
        <v>37128</v>
      </c>
      <c r="Y37" s="37">
        <v>35364</v>
      </c>
      <c r="Z37" s="38">
        <v>63</v>
      </c>
      <c r="AA37" s="33">
        <v>171927</v>
      </c>
      <c r="AB37" s="33">
        <v>87381</v>
      </c>
      <c r="AC37" s="37">
        <v>84546</v>
      </c>
      <c r="AD37" s="66">
        <v>98</v>
      </c>
      <c r="AE37" s="67">
        <v>8624</v>
      </c>
      <c r="AF37" s="67">
        <v>1764</v>
      </c>
      <c r="AG37" s="67">
        <v>6860</v>
      </c>
    </row>
    <row r="38" spans="1:33" s="39" customFormat="1" ht="18" customHeight="1">
      <c r="A38" s="40">
        <v>29</v>
      </c>
      <c r="B38" s="44">
        <v>2712</v>
      </c>
      <c r="C38" s="42">
        <v>1433</v>
      </c>
      <c r="D38" s="42">
        <v>1279</v>
      </c>
      <c r="E38" s="43">
        <v>64</v>
      </c>
      <c r="F38" s="44">
        <v>2928</v>
      </c>
      <c r="G38" s="42">
        <v>1416</v>
      </c>
      <c r="H38" s="42">
        <v>1512</v>
      </c>
      <c r="I38" s="35">
        <v>99</v>
      </c>
      <c r="J38" s="33">
        <v>63</v>
      </c>
      <c r="K38" s="34">
        <v>9</v>
      </c>
      <c r="L38" s="34">
        <v>54</v>
      </c>
      <c r="M38" s="36"/>
      <c r="N38" s="36"/>
      <c r="O38" s="36"/>
      <c r="P38" s="36"/>
      <c r="Q38" s="36"/>
      <c r="R38" s="36"/>
      <c r="S38" s="36"/>
      <c r="T38" s="36"/>
      <c r="U38" s="36"/>
      <c r="V38" s="40">
        <v>29</v>
      </c>
      <c r="W38" s="44">
        <v>78648</v>
      </c>
      <c r="X38" s="44">
        <v>41557</v>
      </c>
      <c r="Y38" s="47">
        <v>37091</v>
      </c>
      <c r="Z38" s="48">
        <v>64</v>
      </c>
      <c r="AA38" s="44">
        <v>187392</v>
      </c>
      <c r="AB38" s="44">
        <v>90624</v>
      </c>
      <c r="AC38" s="47">
        <v>96768</v>
      </c>
      <c r="AD38" s="66">
        <v>99</v>
      </c>
      <c r="AE38" s="67">
        <v>6237</v>
      </c>
      <c r="AF38" s="67">
        <v>891</v>
      </c>
      <c r="AG38" s="67">
        <v>5346</v>
      </c>
    </row>
    <row r="39" spans="1:33" s="31" customFormat="1" ht="25.5" customHeight="1">
      <c r="A39" s="23" t="s">
        <v>35</v>
      </c>
      <c r="B39" s="24">
        <v>14253</v>
      </c>
      <c r="C39" s="24">
        <v>7503</v>
      </c>
      <c r="D39" s="24">
        <v>6750</v>
      </c>
      <c r="E39" s="25" t="s">
        <v>36</v>
      </c>
      <c r="F39" s="24">
        <v>17267</v>
      </c>
      <c r="G39" s="24">
        <v>8537</v>
      </c>
      <c r="H39" s="24">
        <v>8730</v>
      </c>
      <c r="I39" s="68">
        <v>100</v>
      </c>
      <c r="J39" s="69">
        <v>36</v>
      </c>
      <c r="K39" s="70">
        <v>6</v>
      </c>
      <c r="L39" s="70">
        <v>30</v>
      </c>
      <c r="M39" s="29"/>
      <c r="N39" s="29"/>
      <c r="O39" s="29"/>
      <c r="P39" s="29"/>
      <c r="Q39" s="29"/>
      <c r="R39" s="29"/>
      <c r="S39" s="29"/>
      <c r="T39" s="29"/>
      <c r="U39" s="29"/>
      <c r="V39" s="23" t="s">
        <v>35</v>
      </c>
      <c r="W39" s="24">
        <v>456710</v>
      </c>
      <c r="X39" s="24">
        <v>240234</v>
      </c>
      <c r="Y39" s="30">
        <v>216476</v>
      </c>
      <c r="Z39" s="23" t="s">
        <v>36</v>
      </c>
      <c r="AA39" s="24">
        <v>1159034</v>
      </c>
      <c r="AB39" s="24">
        <v>572847</v>
      </c>
      <c r="AC39" s="30">
        <v>586187</v>
      </c>
      <c r="AD39" s="71">
        <v>100</v>
      </c>
      <c r="AE39" s="69">
        <v>3600</v>
      </c>
      <c r="AF39" s="69">
        <v>600</v>
      </c>
      <c r="AG39" s="69">
        <v>3000</v>
      </c>
    </row>
    <row r="40" spans="1:33" s="39" customFormat="1" ht="15.75" customHeight="1">
      <c r="A40" s="32">
        <v>30</v>
      </c>
      <c r="B40" s="33">
        <v>2721</v>
      </c>
      <c r="C40" s="34">
        <v>1431</v>
      </c>
      <c r="D40" s="34">
        <v>1290</v>
      </c>
      <c r="E40" s="35">
        <v>65</v>
      </c>
      <c r="F40" s="33">
        <v>3067</v>
      </c>
      <c r="G40" s="34">
        <v>1524</v>
      </c>
      <c r="H40" s="34">
        <v>1543</v>
      </c>
      <c r="I40" s="35">
        <v>101</v>
      </c>
      <c r="J40" s="33">
        <v>18</v>
      </c>
      <c r="K40" s="34">
        <v>0</v>
      </c>
      <c r="L40" s="34">
        <v>18</v>
      </c>
      <c r="M40" s="36"/>
      <c r="N40" s="36"/>
      <c r="O40" s="36"/>
      <c r="P40" s="36"/>
      <c r="Q40" s="36"/>
      <c r="R40" s="36"/>
      <c r="S40" s="36"/>
      <c r="T40" s="36"/>
      <c r="U40" s="36"/>
      <c r="V40" s="32">
        <v>30</v>
      </c>
      <c r="W40" s="33">
        <v>81630</v>
      </c>
      <c r="X40" s="33">
        <v>42930</v>
      </c>
      <c r="Y40" s="37">
        <v>38700</v>
      </c>
      <c r="Z40" s="38">
        <v>65</v>
      </c>
      <c r="AA40" s="33">
        <v>199355</v>
      </c>
      <c r="AB40" s="33">
        <v>99060</v>
      </c>
      <c r="AC40" s="37">
        <v>100295</v>
      </c>
      <c r="AD40" s="38">
        <v>101</v>
      </c>
      <c r="AE40" s="33">
        <v>1818</v>
      </c>
      <c r="AF40" s="33">
        <v>0</v>
      </c>
      <c r="AG40" s="33">
        <v>1818</v>
      </c>
    </row>
    <row r="41" spans="1:33" s="39" customFormat="1" ht="15.75" customHeight="1">
      <c r="A41" s="32">
        <v>31</v>
      </c>
      <c r="B41" s="33">
        <v>2744</v>
      </c>
      <c r="C41" s="34">
        <v>1525</v>
      </c>
      <c r="D41" s="34">
        <v>1219</v>
      </c>
      <c r="E41" s="35">
        <v>66</v>
      </c>
      <c r="F41" s="33">
        <v>3177</v>
      </c>
      <c r="G41" s="34">
        <v>1637</v>
      </c>
      <c r="H41" s="34">
        <v>1540</v>
      </c>
      <c r="I41" s="35">
        <v>102</v>
      </c>
      <c r="J41" s="33">
        <v>16</v>
      </c>
      <c r="K41" s="34">
        <v>2</v>
      </c>
      <c r="L41" s="34">
        <v>14</v>
      </c>
      <c r="M41" s="36"/>
      <c r="N41" s="36"/>
      <c r="O41" s="36"/>
      <c r="P41" s="36"/>
      <c r="Q41" s="36"/>
      <c r="R41" s="36"/>
      <c r="S41" s="36"/>
      <c r="T41" s="36"/>
      <c r="U41" s="36"/>
      <c r="V41" s="32">
        <v>31</v>
      </c>
      <c r="W41" s="33">
        <v>85064</v>
      </c>
      <c r="X41" s="33">
        <v>47275</v>
      </c>
      <c r="Y41" s="37">
        <v>37789</v>
      </c>
      <c r="Z41" s="38">
        <v>66</v>
      </c>
      <c r="AA41" s="33">
        <v>209682</v>
      </c>
      <c r="AB41" s="33">
        <v>108042</v>
      </c>
      <c r="AC41" s="37">
        <v>101640</v>
      </c>
      <c r="AD41" s="38">
        <v>102</v>
      </c>
      <c r="AE41" s="33">
        <v>1632</v>
      </c>
      <c r="AF41" s="33">
        <v>204</v>
      </c>
      <c r="AG41" s="33">
        <v>1428</v>
      </c>
    </row>
    <row r="42" spans="1:33" s="39" customFormat="1" ht="15.75" customHeight="1">
      <c r="A42" s="32">
        <v>32</v>
      </c>
      <c r="B42" s="33">
        <v>2904</v>
      </c>
      <c r="C42" s="34">
        <v>1539</v>
      </c>
      <c r="D42" s="34">
        <v>1365</v>
      </c>
      <c r="E42" s="35">
        <v>67</v>
      </c>
      <c r="F42" s="33">
        <v>3448</v>
      </c>
      <c r="G42" s="34">
        <v>1694</v>
      </c>
      <c r="H42" s="34">
        <v>1754</v>
      </c>
      <c r="I42" s="35">
        <v>103</v>
      </c>
      <c r="J42" s="33">
        <v>12</v>
      </c>
      <c r="K42" s="34">
        <v>2</v>
      </c>
      <c r="L42" s="34">
        <v>10</v>
      </c>
      <c r="M42" s="36"/>
      <c r="N42" s="36"/>
      <c r="O42" s="36"/>
      <c r="P42" s="36"/>
      <c r="Q42" s="36"/>
      <c r="R42" s="36"/>
      <c r="S42" s="36"/>
      <c r="T42" s="36"/>
      <c r="U42" s="36"/>
      <c r="V42" s="32">
        <v>32</v>
      </c>
      <c r="W42" s="33">
        <v>92928</v>
      </c>
      <c r="X42" s="33">
        <v>49248</v>
      </c>
      <c r="Y42" s="37">
        <v>43680</v>
      </c>
      <c r="Z42" s="38">
        <v>67</v>
      </c>
      <c r="AA42" s="33">
        <v>231016</v>
      </c>
      <c r="AB42" s="33">
        <v>113498</v>
      </c>
      <c r="AC42" s="37">
        <v>117518</v>
      </c>
      <c r="AD42" s="38">
        <v>103</v>
      </c>
      <c r="AE42" s="33">
        <v>1236</v>
      </c>
      <c r="AF42" s="33">
        <v>206</v>
      </c>
      <c r="AG42" s="33">
        <v>1030</v>
      </c>
    </row>
    <row r="43" spans="1:33" s="39" customFormat="1" ht="15.75" customHeight="1">
      <c r="A43" s="32">
        <v>33</v>
      </c>
      <c r="B43" s="33">
        <v>2968</v>
      </c>
      <c r="C43" s="34">
        <v>1491</v>
      </c>
      <c r="D43" s="34">
        <v>1477</v>
      </c>
      <c r="E43" s="35">
        <v>68</v>
      </c>
      <c r="F43" s="33">
        <v>3694</v>
      </c>
      <c r="G43" s="34">
        <v>1811</v>
      </c>
      <c r="H43" s="34">
        <v>1883</v>
      </c>
      <c r="I43" s="72" t="s">
        <v>37</v>
      </c>
      <c r="J43" s="44">
        <v>15</v>
      </c>
      <c r="K43" s="42">
        <v>0</v>
      </c>
      <c r="L43" s="42">
        <v>15</v>
      </c>
      <c r="M43" s="36"/>
      <c r="N43" s="36"/>
      <c r="O43" s="36"/>
      <c r="P43" s="36"/>
      <c r="Q43" s="36"/>
      <c r="R43" s="36"/>
      <c r="S43" s="36"/>
      <c r="T43" s="36"/>
      <c r="U43" s="36"/>
      <c r="V43" s="32">
        <v>33</v>
      </c>
      <c r="W43" s="33">
        <v>97944</v>
      </c>
      <c r="X43" s="33">
        <v>49203</v>
      </c>
      <c r="Y43" s="37">
        <v>48741</v>
      </c>
      <c r="Z43" s="38">
        <v>68</v>
      </c>
      <c r="AA43" s="33">
        <v>251192</v>
      </c>
      <c r="AB43" s="33">
        <v>123148</v>
      </c>
      <c r="AC43" s="37">
        <v>128044</v>
      </c>
      <c r="AD43" s="73" t="s">
        <v>37</v>
      </c>
      <c r="AE43" s="44">
        <v>1560</v>
      </c>
      <c r="AF43" s="44">
        <v>0</v>
      </c>
      <c r="AG43" s="44">
        <v>1560</v>
      </c>
    </row>
    <row r="44" spans="1:33" s="39" customFormat="1" ht="21" customHeight="1" thickBot="1">
      <c r="A44" s="74">
        <v>34</v>
      </c>
      <c r="B44" s="33">
        <v>2916</v>
      </c>
      <c r="C44" s="34">
        <v>1517</v>
      </c>
      <c r="D44" s="34">
        <v>1399</v>
      </c>
      <c r="E44" s="35">
        <v>69</v>
      </c>
      <c r="F44" s="33">
        <v>3881</v>
      </c>
      <c r="G44" s="34">
        <v>1871</v>
      </c>
      <c r="H44" s="34">
        <v>2010</v>
      </c>
      <c r="I44" s="75" t="s">
        <v>8</v>
      </c>
      <c r="J44" s="69">
        <v>239197</v>
      </c>
      <c r="K44" s="69">
        <v>118665</v>
      </c>
      <c r="L44" s="69">
        <v>120532</v>
      </c>
      <c r="M44" s="36"/>
      <c r="N44" s="36"/>
      <c r="O44" s="36"/>
      <c r="P44" s="36"/>
      <c r="Q44" s="36"/>
      <c r="R44" s="36"/>
      <c r="S44" s="36"/>
      <c r="T44" s="36"/>
      <c r="U44" s="36"/>
      <c r="V44" s="74">
        <v>34</v>
      </c>
      <c r="W44" s="76">
        <v>99144</v>
      </c>
      <c r="X44" s="76">
        <v>51578</v>
      </c>
      <c r="Y44" s="77">
        <v>47566</v>
      </c>
      <c r="Z44" s="78">
        <v>69</v>
      </c>
      <c r="AA44" s="76">
        <v>267789</v>
      </c>
      <c r="AB44" s="76">
        <v>129099</v>
      </c>
      <c r="AC44" s="77">
        <v>138690</v>
      </c>
      <c r="AD44" s="79" t="s">
        <v>8</v>
      </c>
      <c r="AE44" s="80">
        <v>10891736</v>
      </c>
      <c r="AF44" s="80">
        <v>5220616</v>
      </c>
      <c r="AG44" s="80">
        <v>5671123</v>
      </c>
    </row>
    <row r="45" spans="1:33" ht="24" customHeight="1" thickTop="1" thickBot="1">
      <c r="A45" s="81" t="s">
        <v>38</v>
      </c>
      <c r="B45" s="82">
        <v>30255</v>
      </c>
      <c r="C45" s="83">
        <v>15557</v>
      </c>
      <c r="D45" s="83">
        <v>14698</v>
      </c>
      <c r="E45" s="84" t="s">
        <v>39</v>
      </c>
      <c r="F45" s="83">
        <v>147690</v>
      </c>
      <c r="G45" s="83">
        <v>76242</v>
      </c>
      <c r="H45" s="83">
        <v>71448</v>
      </c>
      <c r="I45" s="85" t="s">
        <v>40</v>
      </c>
      <c r="J45" s="83">
        <v>61252</v>
      </c>
      <c r="K45" s="83">
        <v>26866</v>
      </c>
      <c r="L45" s="83">
        <v>34386</v>
      </c>
      <c r="M45" s="86"/>
      <c r="N45" s="86"/>
      <c r="O45" s="86"/>
      <c r="P45" s="86"/>
      <c r="Q45" s="86"/>
      <c r="R45" s="86"/>
      <c r="S45" s="86"/>
      <c r="T45" s="86"/>
      <c r="U45" s="86"/>
      <c r="V45" s="81" t="s">
        <v>38</v>
      </c>
      <c r="W45" s="87">
        <v>214428</v>
      </c>
      <c r="X45" s="87">
        <v>110003</v>
      </c>
      <c r="Y45" s="88">
        <v>104428</v>
      </c>
      <c r="Z45" s="81" t="s">
        <v>39</v>
      </c>
      <c r="AA45" s="87">
        <v>6036806</v>
      </c>
      <c r="AB45" s="87">
        <v>3104373</v>
      </c>
      <c r="AC45" s="88">
        <v>2932433</v>
      </c>
      <c r="AD45" s="89" t="s">
        <v>40</v>
      </c>
      <c r="AE45" s="87">
        <v>4640502</v>
      </c>
      <c r="AF45" s="87">
        <v>2006240</v>
      </c>
      <c r="AG45" s="87">
        <v>2634262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orientation="portrait" blackAndWhite="1" useFirstPageNumber="1" horizontalDpi="300" verticalDpi="300" r:id="rId1"/>
  <headerFooter alignWithMargins="0">
    <oddFooter>&amp;C&amp;"ＭＳ ゴシック,標準"&amp;10-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/>
  <dimension ref="A1:M810"/>
  <sheetViews>
    <sheetView showGridLines="0" zoomScaleNormal="10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13" width="8.796875" style="109"/>
    <col min="14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3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41</v>
      </c>
      <c r="L1" s="9"/>
      <c r="M1" s="97"/>
    </row>
    <row r="2" spans="1:13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  <c r="M2" s="98"/>
    </row>
    <row r="3" spans="1:13" s="31" customFormat="1" ht="25.5" customHeight="1">
      <c r="A3" s="23" t="s">
        <v>9</v>
      </c>
      <c r="B3" s="24">
        <v>141</v>
      </c>
      <c r="C3" s="24">
        <v>83</v>
      </c>
      <c r="D3" s="30">
        <v>58</v>
      </c>
      <c r="E3" s="23" t="s">
        <v>10</v>
      </c>
      <c r="F3" s="24">
        <v>277</v>
      </c>
      <c r="G3" s="24">
        <v>132</v>
      </c>
      <c r="H3" s="30">
        <v>145</v>
      </c>
      <c r="I3" s="23" t="s">
        <v>11</v>
      </c>
      <c r="J3" s="24">
        <v>303</v>
      </c>
      <c r="K3" s="24">
        <v>149</v>
      </c>
      <c r="L3" s="24">
        <v>154</v>
      </c>
    </row>
    <row r="4" spans="1:13" s="97" customFormat="1" ht="15.75" customHeight="1">
      <c r="A4" s="32">
        <v>0</v>
      </c>
      <c r="B4" s="33">
        <v>24</v>
      </c>
      <c r="C4" s="33">
        <v>14</v>
      </c>
      <c r="D4" s="37">
        <v>10</v>
      </c>
      <c r="E4" s="38">
        <v>35</v>
      </c>
      <c r="F4" s="33">
        <v>45</v>
      </c>
      <c r="G4" s="33">
        <v>19</v>
      </c>
      <c r="H4" s="37">
        <v>26</v>
      </c>
      <c r="I4" s="38">
        <v>70</v>
      </c>
      <c r="J4" s="33">
        <v>69</v>
      </c>
      <c r="K4" s="33">
        <v>35</v>
      </c>
      <c r="L4" s="33">
        <v>34</v>
      </c>
    </row>
    <row r="5" spans="1:13" s="97" customFormat="1" ht="15.75" customHeight="1">
      <c r="A5" s="32">
        <v>1</v>
      </c>
      <c r="B5" s="33">
        <v>32</v>
      </c>
      <c r="C5" s="33">
        <v>21</v>
      </c>
      <c r="D5" s="37">
        <v>11</v>
      </c>
      <c r="E5" s="38">
        <v>36</v>
      </c>
      <c r="F5" s="33">
        <v>59</v>
      </c>
      <c r="G5" s="33">
        <v>34</v>
      </c>
      <c r="H5" s="37">
        <v>25</v>
      </c>
      <c r="I5" s="38">
        <v>71</v>
      </c>
      <c r="J5" s="33">
        <v>49</v>
      </c>
      <c r="K5" s="33">
        <v>25</v>
      </c>
      <c r="L5" s="33">
        <v>24</v>
      </c>
    </row>
    <row r="6" spans="1:13" s="97" customFormat="1" ht="15.75" customHeight="1">
      <c r="A6" s="32">
        <v>2</v>
      </c>
      <c r="B6" s="33">
        <v>34</v>
      </c>
      <c r="C6" s="33">
        <v>20</v>
      </c>
      <c r="D6" s="37">
        <v>14</v>
      </c>
      <c r="E6" s="38">
        <v>37</v>
      </c>
      <c r="F6" s="33">
        <v>58</v>
      </c>
      <c r="G6" s="33">
        <v>25</v>
      </c>
      <c r="H6" s="37">
        <v>33</v>
      </c>
      <c r="I6" s="38">
        <v>72</v>
      </c>
      <c r="J6" s="33">
        <v>62</v>
      </c>
      <c r="K6" s="33">
        <v>20</v>
      </c>
      <c r="L6" s="33">
        <v>42</v>
      </c>
    </row>
    <row r="7" spans="1:13" s="97" customFormat="1" ht="15.75" customHeight="1">
      <c r="A7" s="32">
        <v>3</v>
      </c>
      <c r="B7" s="33">
        <v>24</v>
      </c>
      <c r="C7" s="33">
        <v>14</v>
      </c>
      <c r="D7" s="37">
        <v>10</v>
      </c>
      <c r="E7" s="38">
        <v>38</v>
      </c>
      <c r="F7" s="33">
        <v>66</v>
      </c>
      <c r="G7" s="33">
        <v>32</v>
      </c>
      <c r="H7" s="37">
        <v>34</v>
      </c>
      <c r="I7" s="38">
        <v>73</v>
      </c>
      <c r="J7" s="33">
        <v>72</v>
      </c>
      <c r="K7" s="33">
        <v>35</v>
      </c>
      <c r="L7" s="33">
        <v>37</v>
      </c>
    </row>
    <row r="8" spans="1:13" s="97" customFormat="1" ht="18" customHeight="1">
      <c r="A8" s="40">
        <v>4</v>
      </c>
      <c r="B8" s="44">
        <v>27</v>
      </c>
      <c r="C8" s="44">
        <v>14</v>
      </c>
      <c r="D8" s="47">
        <v>13</v>
      </c>
      <c r="E8" s="48">
        <v>39</v>
      </c>
      <c r="F8" s="44">
        <v>49</v>
      </c>
      <c r="G8" s="44">
        <v>22</v>
      </c>
      <c r="H8" s="47">
        <v>27</v>
      </c>
      <c r="I8" s="48">
        <v>74</v>
      </c>
      <c r="J8" s="44">
        <v>51</v>
      </c>
      <c r="K8" s="44">
        <v>34</v>
      </c>
      <c r="L8" s="44">
        <v>17</v>
      </c>
    </row>
    <row r="9" spans="1:13" s="31" customFormat="1" ht="25.5" customHeight="1">
      <c r="A9" s="23" t="s">
        <v>13</v>
      </c>
      <c r="B9" s="24">
        <v>173</v>
      </c>
      <c r="C9" s="24">
        <v>83</v>
      </c>
      <c r="D9" s="30">
        <v>90</v>
      </c>
      <c r="E9" s="23" t="s">
        <v>14</v>
      </c>
      <c r="F9" s="24">
        <v>310</v>
      </c>
      <c r="G9" s="24">
        <v>167</v>
      </c>
      <c r="H9" s="30">
        <v>143</v>
      </c>
      <c r="I9" s="23" t="s">
        <v>15</v>
      </c>
      <c r="J9" s="24">
        <v>247</v>
      </c>
      <c r="K9" s="24">
        <v>101</v>
      </c>
      <c r="L9" s="24">
        <v>146</v>
      </c>
    </row>
    <row r="10" spans="1:13" s="97" customFormat="1" ht="15.75" customHeight="1">
      <c r="A10" s="32">
        <v>5</v>
      </c>
      <c r="B10" s="33">
        <v>40</v>
      </c>
      <c r="C10" s="33">
        <v>15</v>
      </c>
      <c r="D10" s="37">
        <v>25</v>
      </c>
      <c r="E10" s="38">
        <v>40</v>
      </c>
      <c r="F10" s="33">
        <v>66</v>
      </c>
      <c r="G10" s="33">
        <v>34</v>
      </c>
      <c r="H10" s="37">
        <v>32</v>
      </c>
      <c r="I10" s="38">
        <v>75</v>
      </c>
      <c r="J10" s="33">
        <v>59</v>
      </c>
      <c r="K10" s="33">
        <v>25</v>
      </c>
      <c r="L10" s="33">
        <v>34</v>
      </c>
    </row>
    <row r="11" spans="1:13" s="97" customFormat="1" ht="15.75" customHeight="1">
      <c r="A11" s="32">
        <v>6</v>
      </c>
      <c r="B11" s="33">
        <v>37</v>
      </c>
      <c r="C11" s="33">
        <v>18</v>
      </c>
      <c r="D11" s="37">
        <v>19</v>
      </c>
      <c r="E11" s="38">
        <v>41</v>
      </c>
      <c r="F11" s="33">
        <v>51</v>
      </c>
      <c r="G11" s="33">
        <v>27</v>
      </c>
      <c r="H11" s="37">
        <v>24</v>
      </c>
      <c r="I11" s="38">
        <v>76</v>
      </c>
      <c r="J11" s="33">
        <v>64</v>
      </c>
      <c r="K11" s="33">
        <v>28</v>
      </c>
      <c r="L11" s="33">
        <v>36</v>
      </c>
    </row>
    <row r="12" spans="1:13" s="97" customFormat="1" ht="15.75" customHeight="1">
      <c r="A12" s="32">
        <v>7</v>
      </c>
      <c r="B12" s="33">
        <v>40</v>
      </c>
      <c r="C12" s="33">
        <v>23</v>
      </c>
      <c r="D12" s="37">
        <v>17</v>
      </c>
      <c r="E12" s="38">
        <v>42</v>
      </c>
      <c r="F12" s="33">
        <v>62</v>
      </c>
      <c r="G12" s="33">
        <v>30</v>
      </c>
      <c r="H12" s="37">
        <v>32</v>
      </c>
      <c r="I12" s="38">
        <v>77</v>
      </c>
      <c r="J12" s="33">
        <v>34</v>
      </c>
      <c r="K12" s="33">
        <v>12</v>
      </c>
      <c r="L12" s="33">
        <v>22</v>
      </c>
    </row>
    <row r="13" spans="1:13" s="97" customFormat="1" ht="15.75" customHeight="1">
      <c r="A13" s="32">
        <v>8</v>
      </c>
      <c r="B13" s="33">
        <v>26</v>
      </c>
      <c r="C13" s="33">
        <v>17</v>
      </c>
      <c r="D13" s="37">
        <v>9</v>
      </c>
      <c r="E13" s="38">
        <v>43</v>
      </c>
      <c r="F13" s="33">
        <v>69</v>
      </c>
      <c r="G13" s="33">
        <v>38</v>
      </c>
      <c r="H13" s="37">
        <v>31</v>
      </c>
      <c r="I13" s="38">
        <v>78</v>
      </c>
      <c r="J13" s="33">
        <v>45</v>
      </c>
      <c r="K13" s="33">
        <v>19</v>
      </c>
      <c r="L13" s="33">
        <v>26</v>
      </c>
    </row>
    <row r="14" spans="1:13" s="97" customFormat="1" ht="18" customHeight="1">
      <c r="A14" s="40">
        <v>9</v>
      </c>
      <c r="B14" s="44">
        <v>30</v>
      </c>
      <c r="C14" s="44">
        <v>10</v>
      </c>
      <c r="D14" s="47">
        <v>20</v>
      </c>
      <c r="E14" s="48">
        <v>44</v>
      </c>
      <c r="F14" s="44">
        <v>62</v>
      </c>
      <c r="G14" s="44">
        <v>38</v>
      </c>
      <c r="H14" s="47">
        <v>24</v>
      </c>
      <c r="I14" s="48">
        <v>79</v>
      </c>
      <c r="J14" s="44">
        <v>45</v>
      </c>
      <c r="K14" s="44">
        <v>17</v>
      </c>
      <c r="L14" s="44">
        <v>28</v>
      </c>
    </row>
    <row r="15" spans="1:13" s="31" customFormat="1" ht="25.5" customHeight="1">
      <c r="A15" s="23" t="s">
        <v>23</v>
      </c>
      <c r="B15" s="24">
        <v>144</v>
      </c>
      <c r="C15" s="24">
        <v>72</v>
      </c>
      <c r="D15" s="30">
        <v>72</v>
      </c>
      <c r="E15" s="23" t="s">
        <v>24</v>
      </c>
      <c r="F15" s="24">
        <v>329</v>
      </c>
      <c r="G15" s="24">
        <v>163</v>
      </c>
      <c r="H15" s="30">
        <v>166</v>
      </c>
      <c r="I15" s="23" t="s">
        <v>25</v>
      </c>
      <c r="J15" s="24">
        <v>242</v>
      </c>
      <c r="K15" s="24">
        <v>95</v>
      </c>
      <c r="L15" s="24">
        <v>147</v>
      </c>
    </row>
    <row r="16" spans="1:13" s="97" customFormat="1" ht="15.75" customHeight="1">
      <c r="A16" s="32">
        <v>10</v>
      </c>
      <c r="B16" s="33">
        <v>30</v>
      </c>
      <c r="C16" s="33">
        <v>19</v>
      </c>
      <c r="D16" s="37">
        <v>11</v>
      </c>
      <c r="E16" s="38">
        <v>45</v>
      </c>
      <c r="F16" s="33">
        <v>70</v>
      </c>
      <c r="G16" s="33">
        <v>38</v>
      </c>
      <c r="H16" s="37">
        <v>32</v>
      </c>
      <c r="I16" s="38">
        <v>80</v>
      </c>
      <c r="J16" s="33">
        <v>66</v>
      </c>
      <c r="K16" s="33">
        <v>21</v>
      </c>
      <c r="L16" s="33">
        <v>45</v>
      </c>
    </row>
    <row r="17" spans="1:12" s="97" customFormat="1" ht="15.75" customHeight="1">
      <c r="A17" s="32">
        <v>11</v>
      </c>
      <c r="B17" s="33">
        <v>27</v>
      </c>
      <c r="C17" s="33">
        <v>11</v>
      </c>
      <c r="D17" s="37">
        <v>16</v>
      </c>
      <c r="E17" s="38">
        <v>46</v>
      </c>
      <c r="F17" s="33">
        <v>69</v>
      </c>
      <c r="G17" s="33">
        <v>34</v>
      </c>
      <c r="H17" s="37">
        <v>35</v>
      </c>
      <c r="I17" s="38">
        <v>81</v>
      </c>
      <c r="J17" s="33">
        <v>48</v>
      </c>
      <c r="K17" s="33">
        <v>24</v>
      </c>
      <c r="L17" s="33">
        <v>24</v>
      </c>
    </row>
    <row r="18" spans="1:12" s="97" customFormat="1" ht="15.75" customHeight="1">
      <c r="A18" s="32">
        <v>12</v>
      </c>
      <c r="B18" s="33">
        <v>26</v>
      </c>
      <c r="C18" s="33">
        <v>14</v>
      </c>
      <c r="D18" s="37">
        <v>12</v>
      </c>
      <c r="E18" s="38">
        <v>47</v>
      </c>
      <c r="F18" s="33">
        <v>53</v>
      </c>
      <c r="G18" s="33">
        <v>19</v>
      </c>
      <c r="H18" s="37">
        <v>34</v>
      </c>
      <c r="I18" s="38">
        <v>82</v>
      </c>
      <c r="J18" s="33">
        <v>46</v>
      </c>
      <c r="K18" s="33">
        <v>17</v>
      </c>
      <c r="L18" s="33">
        <v>29</v>
      </c>
    </row>
    <row r="19" spans="1:12" s="97" customFormat="1" ht="15.75" customHeight="1">
      <c r="A19" s="32">
        <v>13</v>
      </c>
      <c r="B19" s="33">
        <v>42</v>
      </c>
      <c r="C19" s="33">
        <v>20</v>
      </c>
      <c r="D19" s="37">
        <v>22</v>
      </c>
      <c r="E19" s="38">
        <v>48</v>
      </c>
      <c r="F19" s="33">
        <v>73</v>
      </c>
      <c r="G19" s="33">
        <v>40</v>
      </c>
      <c r="H19" s="37">
        <v>33</v>
      </c>
      <c r="I19" s="38">
        <v>83</v>
      </c>
      <c r="J19" s="33">
        <v>39</v>
      </c>
      <c r="K19" s="33">
        <v>17</v>
      </c>
      <c r="L19" s="33">
        <v>22</v>
      </c>
    </row>
    <row r="20" spans="1:12" s="97" customFormat="1" ht="18" customHeight="1">
      <c r="A20" s="40">
        <v>14</v>
      </c>
      <c r="B20" s="44">
        <v>19</v>
      </c>
      <c r="C20" s="44">
        <v>8</v>
      </c>
      <c r="D20" s="47">
        <v>11</v>
      </c>
      <c r="E20" s="48">
        <v>49</v>
      </c>
      <c r="F20" s="44">
        <v>64</v>
      </c>
      <c r="G20" s="44">
        <v>32</v>
      </c>
      <c r="H20" s="47">
        <v>32</v>
      </c>
      <c r="I20" s="48">
        <v>84</v>
      </c>
      <c r="J20" s="44">
        <v>43</v>
      </c>
      <c r="K20" s="44">
        <v>16</v>
      </c>
      <c r="L20" s="44">
        <v>27</v>
      </c>
    </row>
    <row r="21" spans="1:12" s="31" customFormat="1" ht="25.5" customHeight="1">
      <c r="A21" s="23" t="s">
        <v>26</v>
      </c>
      <c r="B21" s="24">
        <v>143</v>
      </c>
      <c r="C21" s="24">
        <v>64</v>
      </c>
      <c r="D21" s="30">
        <v>79</v>
      </c>
      <c r="E21" s="23" t="s">
        <v>27</v>
      </c>
      <c r="F21" s="24">
        <v>274</v>
      </c>
      <c r="G21" s="24">
        <v>146</v>
      </c>
      <c r="H21" s="30">
        <v>128</v>
      </c>
      <c r="I21" s="23" t="s">
        <v>28</v>
      </c>
      <c r="J21" s="24">
        <v>170</v>
      </c>
      <c r="K21" s="24">
        <v>49</v>
      </c>
      <c r="L21" s="24">
        <v>121</v>
      </c>
    </row>
    <row r="22" spans="1:12" s="97" customFormat="1" ht="15.75" customHeight="1">
      <c r="A22" s="32">
        <v>15</v>
      </c>
      <c r="B22" s="33">
        <v>34</v>
      </c>
      <c r="C22" s="33">
        <v>15</v>
      </c>
      <c r="D22" s="37">
        <v>19</v>
      </c>
      <c r="E22" s="38">
        <v>50</v>
      </c>
      <c r="F22" s="33">
        <v>65</v>
      </c>
      <c r="G22" s="33">
        <v>39</v>
      </c>
      <c r="H22" s="37">
        <v>26</v>
      </c>
      <c r="I22" s="38">
        <v>85</v>
      </c>
      <c r="J22" s="33">
        <v>44</v>
      </c>
      <c r="K22" s="33">
        <v>16</v>
      </c>
      <c r="L22" s="33">
        <v>28</v>
      </c>
    </row>
    <row r="23" spans="1:12" s="97" customFormat="1" ht="15.75" customHeight="1">
      <c r="A23" s="32">
        <v>16</v>
      </c>
      <c r="B23" s="33">
        <v>22</v>
      </c>
      <c r="C23" s="33">
        <v>11</v>
      </c>
      <c r="D23" s="37">
        <v>11</v>
      </c>
      <c r="E23" s="38">
        <v>51</v>
      </c>
      <c r="F23" s="33">
        <v>42</v>
      </c>
      <c r="G23" s="33">
        <v>25</v>
      </c>
      <c r="H23" s="37">
        <v>17</v>
      </c>
      <c r="I23" s="38">
        <v>86</v>
      </c>
      <c r="J23" s="33">
        <v>38</v>
      </c>
      <c r="K23" s="33">
        <v>8</v>
      </c>
      <c r="L23" s="33">
        <v>30</v>
      </c>
    </row>
    <row r="24" spans="1:12" s="97" customFormat="1" ht="15.75" customHeight="1">
      <c r="A24" s="32">
        <v>17</v>
      </c>
      <c r="B24" s="33">
        <v>27</v>
      </c>
      <c r="C24" s="33">
        <v>11</v>
      </c>
      <c r="D24" s="37">
        <v>16</v>
      </c>
      <c r="E24" s="38">
        <v>52</v>
      </c>
      <c r="F24" s="33">
        <v>60</v>
      </c>
      <c r="G24" s="33">
        <v>26</v>
      </c>
      <c r="H24" s="37">
        <v>34</v>
      </c>
      <c r="I24" s="38">
        <v>87</v>
      </c>
      <c r="J24" s="33">
        <v>24</v>
      </c>
      <c r="K24" s="33">
        <v>5</v>
      </c>
      <c r="L24" s="33">
        <v>19</v>
      </c>
    </row>
    <row r="25" spans="1:12" s="97" customFormat="1" ht="15.75" customHeight="1">
      <c r="A25" s="32">
        <v>18</v>
      </c>
      <c r="B25" s="33">
        <v>30</v>
      </c>
      <c r="C25" s="33">
        <v>13</v>
      </c>
      <c r="D25" s="37">
        <v>17</v>
      </c>
      <c r="E25" s="38">
        <v>53</v>
      </c>
      <c r="F25" s="33">
        <v>53</v>
      </c>
      <c r="G25" s="33">
        <v>22</v>
      </c>
      <c r="H25" s="37">
        <v>31</v>
      </c>
      <c r="I25" s="38">
        <v>88</v>
      </c>
      <c r="J25" s="33">
        <v>38</v>
      </c>
      <c r="K25" s="33">
        <v>13</v>
      </c>
      <c r="L25" s="33">
        <v>25</v>
      </c>
    </row>
    <row r="26" spans="1:12" s="97" customFormat="1" ht="18" customHeight="1">
      <c r="A26" s="40">
        <v>19</v>
      </c>
      <c r="B26" s="44">
        <v>30</v>
      </c>
      <c r="C26" s="44">
        <v>14</v>
      </c>
      <c r="D26" s="47">
        <v>16</v>
      </c>
      <c r="E26" s="48">
        <v>54</v>
      </c>
      <c r="F26" s="44">
        <v>54</v>
      </c>
      <c r="G26" s="44">
        <v>34</v>
      </c>
      <c r="H26" s="47">
        <v>20</v>
      </c>
      <c r="I26" s="48">
        <v>89</v>
      </c>
      <c r="J26" s="44">
        <v>26</v>
      </c>
      <c r="K26" s="44">
        <v>7</v>
      </c>
      <c r="L26" s="44">
        <v>19</v>
      </c>
    </row>
    <row r="27" spans="1:12" s="31" customFormat="1" ht="25.5" customHeight="1">
      <c r="A27" s="23" t="s">
        <v>29</v>
      </c>
      <c r="B27" s="24">
        <v>177</v>
      </c>
      <c r="C27" s="24">
        <v>102</v>
      </c>
      <c r="D27" s="30">
        <v>75</v>
      </c>
      <c r="E27" s="23" t="s">
        <v>30</v>
      </c>
      <c r="F27" s="24">
        <v>276</v>
      </c>
      <c r="G27" s="24">
        <v>142</v>
      </c>
      <c r="H27" s="30">
        <v>134</v>
      </c>
      <c r="I27" s="23" t="s">
        <v>31</v>
      </c>
      <c r="J27" s="24">
        <v>83</v>
      </c>
      <c r="K27" s="24">
        <v>24</v>
      </c>
      <c r="L27" s="24">
        <v>59</v>
      </c>
    </row>
    <row r="28" spans="1:12" s="97" customFormat="1" ht="15.75" customHeight="1">
      <c r="A28" s="32">
        <v>20</v>
      </c>
      <c r="B28" s="33">
        <v>26</v>
      </c>
      <c r="C28" s="33">
        <v>13</v>
      </c>
      <c r="D28" s="37">
        <v>13</v>
      </c>
      <c r="E28" s="38">
        <v>55</v>
      </c>
      <c r="F28" s="33">
        <v>64</v>
      </c>
      <c r="G28" s="33">
        <v>37</v>
      </c>
      <c r="H28" s="37">
        <v>27</v>
      </c>
      <c r="I28" s="38">
        <v>90</v>
      </c>
      <c r="J28" s="33">
        <v>21</v>
      </c>
      <c r="K28" s="33">
        <v>7</v>
      </c>
      <c r="L28" s="33">
        <v>14</v>
      </c>
    </row>
    <row r="29" spans="1:12" s="97" customFormat="1" ht="15.75" customHeight="1">
      <c r="A29" s="32">
        <v>21</v>
      </c>
      <c r="B29" s="33">
        <v>25</v>
      </c>
      <c r="C29" s="33">
        <v>11</v>
      </c>
      <c r="D29" s="37">
        <v>14</v>
      </c>
      <c r="E29" s="38">
        <v>56</v>
      </c>
      <c r="F29" s="33">
        <v>54</v>
      </c>
      <c r="G29" s="33">
        <v>24</v>
      </c>
      <c r="H29" s="37">
        <v>30</v>
      </c>
      <c r="I29" s="38">
        <v>91</v>
      </c>
      <c r="J29" s="33">
        <v>24</v>
      </c>
      <c r="K29" s="33">
        <v>8</v>
      </c>
      <c r="L29" s="33">
        <v>16</v>
      </c>
    </row>
    <row r="30" spans="1:12" s="97" customFormat="1" ht="15.75" customHeight="1">
      <c r="A30" s="32">
        <v>22</v>
      </c>
      <c r="B30" s="33">
        <v>30</v>
      </c>
      <c r="C30" s="33">
        <v>19</v>
      </c>
      <c r="D30" s="37">
        <v>11</v>
      </c>
      <c r="E30" s="38">
        <v>57</v>
      </c>
      <c r="F30" s="33">
        <v>46</v>
      </c>
      <c r="G30" s="33">
        <v>22</v>
      </c>
      <c r="H30" s="37">
        <v>24</v>
      </c>
      <c r="I30" s="38">
        <v>92</v>
      </c>
      <c r="J30" s="33">
        <v>13</v>
      </c>
      <c r="K30" s="33">
        <v>3</v>
      </c>
      <c r="L30" s="33">
        <v>10</v>
      </c>
    </row>
    <row r="31" spans="1:12" s="97" customFormat="1" ht="15.75" customHeight="1">
      <c r="A31" s="32">
        <v>23</v>
      </c>
      <c r="B31" s="33">
        <v>38</v>
      </c>
      <c r="C31" s="33">
        <v>27</v>
      </c>
      <c r="D31" s="37">
        <v>11</v>
      </c>
      <c r="E31" s="38">
        <v>58</v>
      </c>
      <c r="F31" s="33">
        <v>53</v>
      </c>
      <c r="G31" s="33">
        <v>27</v>
      </c>
      <c r="H31" s="37">
        <v>26</v>
      </c>
      <c r="I31" s="38">
        <v>93</v>
      </c>
      <c r="J31" s="33">
        <v>12</v>
      </c>
      <c r="K31" s="33">
        <v>4</v>
      </c>
      <c r="L31" s="33">
        <v>8</v>
      </c>
    </row>
    <row r="32" spans="1:12" s="97" customFormat="1" ht="18" customHeight="1">
      <c r="A32" s="40">
        <v>24</v>
      </c>
      <c r="B32" s="44">
        <v>58</v>
      </c>
      <c r="C32" s="44">
        <v>32</v>
      </c>
      <c r="D32" s="47">
        <v>26</v>
      </c>
      <c r="E32" s="48">
        <v>59</v>
      </c>
      <c r="F32" s="44">
        <v>59</v>
      </c>
      <c r="G32" s="44">
        <v>32</v>
      </c>
      <c r="H32" s="47">
        <v>27</v>
      </c>
      <c r="I32" s="48">
        <v>94</v>
      </c>
      <c r="J32" s="44">
        <v>13</v>
      </c>
      <c r="K32" s="44">
        <v>2</v>
      </c>
      <c r="L32" s="44">
        <v>11</v>
      </c>
    </row>
    <row r="33" spans="1:13" s="31" customFormat="1" ht="25.5" customHeight="1">
      <c r="A33" s="23" t="s">
        <v>32</v>
      </c>
      <c r="B33" s="24">
        <v>237</v>
      </c>
      <c r="C33" s="24">
        <v>129</v>
      </c>
      <c r="D33" s="30">
        <v>108</v>
      </c>
      <c r="E33" s="23" t="s">
        <v>33</v>
      </c>
      <c r="F33" s="24">
        <v>264</v>
      </c>
      <c r="G33" s="24">
        <v>128</v>
      </c>
      <c r="H33" s="30">
        <v>136</v>
      </c>
      <c r="I33" s="65" t="s">
        <v>34</v>
      </c>
      <c r="J33" s="24">
        <v>18</v>
      </c>
      <c r="K33" s="24">
        <v>0</v>
      </c>
      <c r="L33" s="24">
        <v>18</v>
      </c>
    </row>
    <row r="34" spans="1:13" s="97" customFormat="1" ht="15.75" customHeight="1">
      <c r="A34" s="32">
        <v>25</v>
      </c>
      <c r="B34" s="33">
        <v>66</v>
      </c>
      <c r="C34" s="33">
        <v>36</v>
      </c>
      <c r="D34" s="37">
        <v>30</v>
      </c>
      <c r="E34" s="38">
        <v>60</v>
      </c>
      <c r="F34" s="33">
        <v>46</v>
      </c>
      <c r="G34" s="33">
        <v>26</v>
      </c>
      <c r="H34" s="37">
        <v>20</v>
      </c>
      <c r="I34" s="38">
        <v>95</v>
      </c>
      <c r="J34" s="33">
        <v>4</v>
      </c>
      <c r="K34" s="33">
        <v>0</v>
      </c>
      <c r="L34" s="33">
        <v>4</v>
      </c>
    </row>
    <row r="35" spans="1:13" s="97" customFormat="1" ht="15.75" customHeight="1">
      <c r="A35" s="32">
        <v>26</v>
      </c>
      <c r="B35" s="33">
        <v>47</v>
      </c>
      <c r="C35" s="33">
        <v>28</v>
      </c>
      <c r="D35" s="37">
        <v>19</v>
      </c>
      <c r="E35" s="38">
        <v>61</v>
      </c>
      <c r="F35" s="33">
        <v>52</v>
      </c>
      <c r="G35" s="33">
        <v>25</v>
      </c>
      <c r="H35" s="37">
        <v>27</v>
      </c>
      <c r="I35" s="38">
        <v>96</v>
      </c>
      <c r="J35" s="33">
        <v>4</v>
      </c>
      <c r="K35" s="33">
        <v>0</v>
      </c>
      <c r="L35" s="33">
        <v>4</v>
      </c>
    </row>
    <row r="36" spans="1:13" s="97" customFormat="1" ht="15.75" customHeight="1">
      <c r="A36" s="32">
        <v>27</v>
      </c>
      <c r="B36" s="33">
        <v>39</v>
      </c>
      <c r="C36" s="33">
        <v>21</v>
      </c>
      <c r="D36" s="37">
        <v>18</v>
      </c>
      <c r="E36" s="38">
        <v>62</v>
      </c>
      <c r="F36" s="33">
        <v>52</v>
      </c>
      <c r="G36" s="33">
        <v>24</v>
      </c>
      <c r="H36" s="37">
        <v>28</v>
      </c>
      <c r="I36" s="38">
        <v>97</v>
      </c>
      <c r="J36" s="33">
        <v>6</v>
      </c>
      <c r="K36" s="33">
        <v>0</v>
      </c>
      <c r="L36" s="33">
        <v>6</v>
      </c>
    </row>
    <row r="37" spans="1:13" s="97" customFormat="1" ht="15.75" customHeight="1">
      <c r="A37" s="32">
        <v>28</v>
      </c>
      <c r="B37" s="33">
        <v>54</v>
      </c>
      <c r="C37" s="33">
        <v>27</v>
      </c>
      <c r="D37" s="37">
        <v>27</v>
      </c>
      <c r="E37" s="38">
        <v>63</v>
      </c>
      <c r="F37" s="33">
        <v>54</v>
      </c>
      <c r="G37" s="33">
        <v>29</v>
      </c>
      <c r="H37" s="37">
        <v>25</v>
      </c>
      <c r="I37" s="38">
        <v>98</v>
      </c>
      <c r="J37" s="33">
        <v>1</v>
      </c>
      <c r="K37" s="33">
        <v>0</v>
      </c>
      <c r="L37" s="33">
        <v>1</v>
      </c>
    </row>
    <row r="38" spans="1:13" s="97" customFormat="1" ht="18" customHeight="1">
      <c r="A38" s="40">
        <v>29</v>
      </c>
      <c r="B38" s="44">
        <v>31</v>
      </c>
      <c r="C38" s="44">
        <v>17</v>
      </c>
      <c r="D38" s="47">
        <v>14</v>
      </c>
      <c r="E38" s="48">
        <v>64</v>
      </c>
      <c r="F38" s="44">
        <v>60</v>
      </c>
      <c r="G38" s="44">
        <v>24</v>
      </c>
      <c r="H38" s="47">
        <v>36</v>
      </c>
      <c r="I38" s="38">
        <v>99</v>
      </c>
      <c r="J38" s="33">
        <v>2</v>
      </c>
      <c r="K38" s="33">
        <v>0</v>
      </c>
      <c r="L38" s="33">
        <v>2</v>
      </c>
    </row>
    <row r="39" spans="1:13" s="31" customFormat="1" ht="25.5" customHeight="1">
      <c r="A39" s="23" t="s">
        <v>35</v>
      </c>
      <c r="B39" s="24">
        <v>238</v>
      </c>
      <c r="C39" s="24">
        <v>126</v>
      </c>
      <c r="D39" s="30">
        <v>112</v>
      </c>
      <c r="E39" s="23" t="s">
        <v>36</v>
      </c>
      <c r="F39" s="24">
        <v>366</v>
      </c>
      <c r="G39" s="24">
        <v>167</v>
      </c>
      <c r="H39" s="30">
        <v>199</v>
      </c>
      <c r="I39" s="71">
        <v>100</v>
      </c>
      <c r="J39" s="69">
        <v>1</v>
      </c>
      <c r="K39" s="69">
        <v>0</v>
      </c>
      <c r="L39" s="69">
        <v>1</v>
      </c>
    </row>
    <row r="40" spans="1:13" s="97" customFormat="1" ht="15.75" customHeight="1">
      <c r="A40" s="32">
        <v>30</v>
      </c>
      <c r="B40" s="33">
        <v>50</v>
      </c>
      <c r="C40" s="33">
        <v>27</v>
      </c>
      <c r="D40" s="37">
        <v>23</v>
      </c>
      <c r="E40" s="38">
        <v>65</v>
      </c>
      <c r="F40" s="33">
        <v>43</v>
      </c>
      <c r="G40" s="33">
        <v>18</v>
      </c>
      <c r="H40" s="37">
        <v>25</v>
      </c>
      <c r="I40" s="38">
        <v>101</v>
      </c>
      <c r="J40" s="33">
        <v>0</v>
      </c>
      <c r="K40" s="33">
        <v>0</v>
      </c>
      <c r="L40" s="33">
        <v>0</v>
      </c>
    </row>
    <row r="41" spans="1:13" s="97" customFormat="1" ht="15.75" customHeight="1">
      <c r="A41" s="32">
        <v>31</v>
      </c>
      <c r="B41" s="33">
        <v>41</v>
      </c>
      <c r="C41" s="33">
        <v>20</v>
      </c>
      <c r="D41" s="37">
        <v>21</v>
      </c>
      <c r="E41" s="38">
        <v>66</v>
      </c>
      <c r="F41" s="33">
        <v>67</v>
      </c>
      <c r="G41" s="33">
        <v>37</v>
      </c>
      <c r="H41" s="37">
        <v>30</v>
      </c>
      <c r="I41" s="38">
        <v>102</v>
      </c>
      <c r="J41" s="33">
        <v>0</v>
      </c>
      <c r="K41" s="33">
        <v>0</v>
      </c>
      <c r="L41" s="33">
        <v>0</v>
      </c>
    </row>
    <row r="42" spans="1:13" s="97" customFormat="1" ht="15.75" customHeight="1">
      <c r="A42" s="32">
        <v>32</v>
      </c>
      <c r="B42" s="33">
        <v>55</v>
      </c>
      <c r="C42" s="33">
        <v>30</v>
      </c>
      <c r="D42" s="37">
        <v>25</v>
      </c>
      <c r="E42" s="38">
        <v>67</v>
      </c>
      <c r="F42" s="33">
        <v>77</v>
      </c>
      <c r="G42" s="33">
        <v>31</v>
      </c>
      <c r="H42" s="37">
        <v>46</v>
      </c>
      <c r="I42" s="38">
        <v>103</v>
      </c>
      <c r="J42" s="33">
        <v>0</v>
      </c>
      <c r="K42" s="33">
        <v>0</v>
      </c>
      <c r="L42" s="33">
        <v>0</v>
      </c>
    </row>
    <row r="43" spans="1:13" s="97" customFormat="1" ht="15.75" customHeight="1">
      <c r="A43" s="32">
        <v>33</v>
      </c>
      <c r="B43" s="33">
        <v>48</v>
      </c>
      <c r="C43" s="33">
        <v>30</v>
      </c>
      <c r="D43" s="37">
        <v>18</v>
      </c>
      <c r="E43" s="38">
        <v>68</v>
      </c>
      <c r="F43" s="33">
        <v>86</v>
      </c>
      <c r="G43" s="33">
        <v>36</v>
      </c>
      <c r="H43" s="37">
        <v>50</v>
      </c>
      <c r="I43" s="73" t="s">
        <v>37</v>
      </c>
      <c r="J43" s="44">
        <v>0</v>
      </c>
      <c r="K43" s="44">
        <v>0</v>
      </c>
      <c r="L43" s="44">
        <v>0</v>
      </c>
    </row>
    <row r="44" spans="1:13" s="97" customFormat="1" ht="21" customHeight="1" thickBot="1">
      <c r="A44" s="74">
        <v>34</v>
      </c>
      <c r="B44" s="76">
        <v>44</v>
      </c>
      <c r="C44" s="76">
        <v>19</v>
      </c>
      <c r="D44" s="77">
        <v>25</v>
      </c>
      <c r="E44" s="78">
        <v>69</v>
      </c>
      <c r="F44" s="76">
        <v>93</v>
      </c>
      <c r="G44" s="76">
        <v>45</v>
      </c>
      <c r="H44" s="77">
        <v>48</v>
      </c>
      <c r="I44" s="79" t="s">
        <v>8</v>
      </c>
      <c r="J44" s="80">
        <v>4412</v>
      </c>
      <c r="K44" s="80">
        <v>2122</v>
      </c>
      <c r="L44" s="80">
        <v>2290</v>
      </c>
    </row>
    <row r="45" spans="1:13" s="100" customFormat="1" ht="24" customHeight="1" thickTop="1" thickBot="1">
      <c r="A45" s="81" t="s">
        <v>38</v>
      </c>
      <c r="B45" s="87">
        <v>458</v>
      </c>
      <c r="C45" s="87">
        <v>238</v>
      </c>
      <c r="D45" s="88">
        <v>220</v>
      </c>
      <c r="E45" s="81" t="s">
        <v>39</v>
      </c>
      <c r="F45" s="87">
        <v>2525</v>
      </c>
      <c r="G45" s="87">
        <v>1299</v>
      </c>
      <c r="H45" s="88">
        <v>1226</v>
      </c>
      <c r="I45" s="89" t="s">
        <v>40</v>
      </c>
      <c r="J45" s="87">
        <v>1429</v>
      </c>
      <c r="K45" s="87">
        <v>585</v>
      </c>
      <c r="L45" s="87">
        <v>844</v>
      </c>
      <c r="M45" s="99"/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42</v>
      </c>
      <c r="L46" s="9"/>
      <c r="M46" s="97"/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01" t="s">
        <v>7</v>
      </c>
      <c r="E47" s="102" t="s">
        <v>4</v>
      </c>
      <c r="F47" s="15" t="s">
        <v>5</v>
      </c>
      <c r="G47" s="15" t="s">
        <v>6</v>
      </c>
      <c r="H47" s="17" t="s">
        <v>7</v>
      </c>
      <c r="I47" s="102" t="s">
        <v>4</v>
      </c>
      <c r="J47" s="15" t="s">
        <v>5</v>
      </c>
      <c r="K47" s="15" t="s">
        <v>6</v>
      </c>
      <c r="L47" s="17" t="s">
        <v>7</v>
      </c>
      <c r="M47" s="98"/>
    </row>
    <row r="48" spans="1:13" s="31" customFormat="1" ht="25.5" customHeight="1">
      <c r="A48" s="23" t="s">
        <v>9</v>
      </c>
      <c r="B48" s="24">
        <v>4</v>
      </c>
      <c r="C48" s="24">
        <v>2</v>
      </c>
      <c r="D48" s="24">
        <v>2</v>
      </c>
      <c r="E48" s="25" t="s">
        <v>10</v>
      </c>
      <c r="F48" s="24">
        <v>4</v>
      </c>
      <c r="G48" s="24">
        <v>2</v>
      </c>
      <c r="H48" s="24">
        <v>2</v>
      </c>
      <c r="I48" s="25" t="s">
        <v>11</v>
      </c>
      <c r="J48" s="24">
        <v>14</v>
      </c>
      <c r="K48" s="24">
        <v>9</v>
      </c>
      <c r="L48" s="24">
        <v>5</v>
      </c>
      <c r="M48" s="103"/>
    </row>
    <row r="49" spans="1:13" s="97" customFormat="1" ht="15.75" customHeight="1">
      <c r="A49" s="32">
        <v>0</v>
      </c>
      <c r="B49" s="33">
        <v>2</v>
      </c>
      <c r="C49" s="34">
        <v>0</v>
      </c>
      <c r="D49" s="34">
        <v>2</v>
      </c>
      <c r="E49" s="35">
        <v>35</v>
      </c>
      <c r="F49" s="33">
        <v>0</v>
      </c>
      <c r="G49" s="34">
        <v>0</v>
      </c>
      <c r="H49" s="34">
        <v>0</v>
      </c>
      <c r="I49" s="35">
        <v>70</v>
      </c>
      <c r="J49" s="33">
        <v>5</v>
      </c>
      <c r="K49" s="34">
        <v>3</v>
      </c>
      <c r="L49" s="34">
        <v>2</v>
      </c>
      <c r="M49" s="104"/>
    </row>
    <row r="50" spans="1:13" s="97" customFormat="1" ht="15.75" customHeight="1">
      <c r="A50" s="32">
        <v>1</v>
      </c>
      <c r="B50" s="33">
        <v>0</v>
      </c>
      <c r="C50" s="34">
        <v>0</v>
      </c>
      <c r="D50" s="34">
        <v>0</v>
      </c>
      <c r="E50" s="35">
        <v>36</v>
      </c>
      <c r="F50" s="33">
        <v>1</v>
      </c>
      <c r="G50" s="34">
        <v>1</v>
      </c>
      <c r="H50" s="34">
        <v>0</v>
      </c>
      <c r="I50" s="35">
        <v>71</v>
      </c>
      <c r="J50" s="33">
        <v>2</v>
      </c>
      <c r="K50" s="34">
        <v>2</v>
      </c>
      <c r="L50" s="34">
        <v>0</v>
      </c>
      <c r="M50" s="104"/>
    </row>
    <row r="51" spans="1:13" s="97" customFormat="1" ht="15.75" customHeight="1">
      <c r="A51" s="32">
        <v>2</v>
      </c>
      <c r="B51" s="33">
        <v>0</v>
      </c>
      <c r="C51" s="34">
        <v>0</v>
      </c>
      <c r="D51" s="34">
        <v>0</v>
      </c>
      <c r="E51" s="35">
        <v>37</v>
      </c>
      <c r="F51" s="33">
        <v>1</v>
      </c>
      <c r="G51" s="34">
        <v>0</v>
      </c>
      <c r="H51" s="34">
        <v>1</v>
      </c>
      <c r="I51" s="35">
        <v>72</v>
      </c>
      <c r="J51" s="33">
        <v>1</v>
      </c>
      <c r="K51" s="34">
        <v>0</v>
      </c>
      <c r="L51" s="34">
        <v>1</v>
      </c>
      <c r="M51" s="104"/>
    </row>
    <row r="52" spans="1:13" s="97" customFormat="1" ht="15.75" customHeight="1">
      <c r="A52" s="32">
        <v>3</v>
      </c>
      <c r="B52" s="33">
        <v>0</v>
      </c>
      <c r="C52" s="34">
        <v>0</v>
      </c>
      <c r="D52" s="34">
        <v>0</v>
      </c>
      <c r="E52" s="35">
        <v>38</v>
      </c>
      <c r="F52" s="33">
        <v>1</v>
      </c>
      <c r="G52" s="34">
        <v>0</v>
      </c>
      <c r="H52" s="34">
        <v>1</v>
      </c>
      <c r="I52" s="35">
        <v>73</v>
      </c>
      <c r="J52" s="33">
        <v>6</v>
      </c>
      <c r="K52" s="34">
        <v>4</v>
      </c>
      <c r="L52" s="34">
        <v>2</v>
      </c>
      <c r="M52" s="104"/>
    </row>
    <row r="53" spans="1:13" s="97" customFormat="1" ht="18" customHeight="1">
      <c r="A53" s="40">
        <v>4</v>
      </c>
      <c r="B53" s="41">
        <v>2</v>
      </c>
      <c r="C53" s="42">
        <v>2</v>
      </c>
      <c r="D53" s="42">
        <v>0</v>
      </c>
      <c r="E53" s="43">
        <v>39</v>
      </c>
      <c r="F53" s="44">
        <v>1</v>
      </c>
      <c r="G53" s="42">
        <v>1</v>
      </c>
      <c r="H53" s="42">
        <v>0</v>
      </c>
      <c r="I53" s="43">
        <v>74</v>
      </c>
      <c r="J53" s="44">
        <v>0</v>
      </c>
      <c r="K53" s="42">
        <v>0</v>
      </c>
      <c r="L53" s="42">
        <v>0</v>
      </c>
      <c r="M53" s="104"/>
    </row>
    <row r="54" spans="1:13" s="31" customFormat="1" ht="25.5" customHeight="1">
      <c r="A54" s="23" t="s">
        <v>13</v>
      </c>
      <c r="B54" s="24">
        <v>6</v>
      </c>
      <c r="C54" s="24">
        <v>3</v>
      </c>
      <c r="D54" s="24">
        <v>3</v>
      </c>
      <c r="E54" s="25" t="s">
        <v>14</v>
      </c>
      <c r="F54" s="24">
        <v>9</v>
      </c>
      <c r="G54" s="24">
        <v>3</v>
      </c>
      <c r="H54" s="24">
        <v>6</v>
      </c>
      <c r="I54" s="25" t="s">
        <v>15</v>
      </c>
      <c r="J54" s="24">
        <v>9</v>
      </c>
      <c r="K54" s="24">
        <v>4</v>
      </c>
      <c r="L54" s="24">
        <v>5</v>
      </c>
      <c r="M54" s="103"/>
    </row>
    <row r="55" spans="1:13" s="97" customFormat="1" ht="15.75" customHeight="1">
      <c r="A55" s="32">
        <v>5</v>
      </c>
      <c r="B55" s="33">
        <v>1</v>
      </c>
      <c r="C55" s="34">
        <v>1</v>
      </c>
      <c r="D55" s="34">
        <v>0</v>
      </c>
      <c r="E55" s="35">
        <v>40</v>
      </c>
      <c r="F55" s="33">
        <v>3</v>
      </c>
      <c r="G55" s="34">
        <v>2</v>
      </c>
      <c r="H55" s="34">
        <v>1</v>
      </c>
      <c r="I55" s="35">
        <v>75</v>
      </c>
      <c r="J55" s="33">
        <v>2</v>
      </c>
      <c r="K55" s="34">
        <v>0</v>
      </c>
      <c r="L55" s="34">
        <v>2</v>
      </c>
      <c r="M55" s="104"/>
    </row>
    <row r="56" spans="1:13" s="97" customFormat="1" ht="15.75" customHeight="1">
      <c r="A56" s="32">
        <v>6</v>
      </c>
      <c r="B56" s="33">
        <v>2</v>
      </c>
      <c r="C56" s="34">
        <v>1</v>
      </c>
      <c r="D56" s="34">
        <v>1</v>
      </c>
      <c r="E56" s="35">
        <v>41</v>
      </c>
      <c r="F56" s="33">
        <v>1</v>
      </c>
      <c r="G56" s="34">
        <v>0</v>
      </c>
      <c r="H56" s="34">
        <v>1</v>
      </c>
      <c r="I56" s="35">
        <v>76</v>
      </c>
      <c r="J56" s="33">
        <v>2</v>
      </c>
      <c r="K56" s="34">
        <v>1</v>
      </c>
      <c r="L56" s="34">
        <v>1</v>
      </c>
      <c r="M56" s="104"/>
    </row>
    <row r="57" spans="1:13" s="97" customFormat="1" ht="15.75" customHeight="1">
      <c r="A57" s="32">
        <v>7</v>
      </c>
      <c r="B57" s="33">
        <v>1</v>
      </c>
      <c r="C57" s="34">
        <v>0</v>
      </c>
      <c r="D57" s="34">
        <v>1</v>
      </c>
      <c r="E57" s="35">
        <v>42</v>
      </c>
      <c r="F57" s="33">
        <v>1</v>
      </c>
      <c r="G57" s="34">
        <v>0</v>
      </c>
      <c r="H57" s="34">
        <v>1</v>
      </c>
      <c r="I57" s="35">
        <v>77</v>
      </c>
      <c r="J57" s="33">
        <v>1</v>
      </c>
      <c r="K57" s="34">
        <v>1</v>
      </c>
      <c r="L57" s="34">
        <v>0</v>
      </c>
      <c r="M57" s="104"/>
    </row>
    <row r="58" spans="1:13" s="97" customFormat="1" ht="15.75" customHeight="1">
      <c r="A58" s="32">
        <v>8</v>
      </c>
      <c r="B58" s="33">
        <v>1</v>
      </c>
      <c r="C58" s="34">
        <v>0</v>
      </c>
      <c r="D58" s="34">
        <v>1</v>
      </c>
      <c r="E58" s="35">
        <v>43</v>
      </c>
      <c r="F58" s="33">
        <v>2</v>
      </c>
      <c r="G58" s="34">
        <v>1</v>
      </c>
      <c r="H58" s="34">
        <v>1</v>
      </c>
      <c r="I58" s="35">
        <v>78</v>
      </c>
      <c r="J58" s="33">
        <v>0</v>
      </c>
      <c r="K58" s="34">
        <v>0</v>
      </c>
      <c r="L58" s="34">
        <v>0</v>
      </c>
      <c r="M58" s="104"/>
    </row>
    <row r="59" spans="1:13" s="97" customFormat="1" ht="18" customHeight="1">
      <c r="A59" s="40">
        <v>9</v>
      </c>
      <c r="B59" s="44">
        <v>1</v>
      </c>
      <c r="C59" s="42">
        <v>1</v>
      </c>
      <c r="D59" s="42">
        <v>0</v>
      </c>
      <c r="E59" s="43">
        <v>44</v>
      </c>
      <c r="F59" s="44">
        <v>2</v>
      </c>
      <c r="G59" s="42">
        <v>0</v>
      </c>
      <c r="H59" s="42">
        <v>2</v>
      </c>
      <c r="I59" s="43">
        <v>79</v>
      </c>
      <c r="J59" s="44">
        <v>4</v>
      </c>
      <c r="K59" s="42">
        <v>2</v>
      </c>
      <c r="L59" s="42">
        <v>2</v>
      </c>
      <c r="M59" s="104"/>
    </row>
    <row r="60" spans="1:13" s="31" customFormat="1" ht="25.5" customHeight="1">
      <c r="A60" s="23" t="s">
        <v>23</v>
      </c>
      <c r="B60" s="24">
        <v>5</v>
      </c>
      <c r="C60" s="24">
        <v>1</v>
      </c>
      <c r="D60" s="24">
        <v>4</v>
      </c>
      <c r="E60" s="25" t="s">
        <v>24</v>
      </c>
      <c r="F60" s="24">
        <v>16</v>
      </c>
      <c r="G60" s="24">
        <v>8</v>
      </c>
      <c r="H60" s="24">
        <v>8</v>
      </c>
      <c r="I60" s="25" t="s">
        <v>25</v>
      </c>
      <c r="J60" s="24">
        <v>7</v>
      </c>
      <c r="K60" s="24">
        <v>2</v>
      </c>
      <c r="L60" s="24">
        <v>5</v>
      </c>
      <c r="M60" s="103"/>
    </row>
    <row r="61" spans="1:13" s="97" customFormat="1" ht="15.75" customHeight="1">
      <c r="A61" s="32">
        <v>10</v>
      </c>
      <c r="B61" s="33">
        <v>1</v>
      </c>
      <c r="C61" s="34">
        <v>1</v>
      </c>
      <c r="D61" s="34">
        <v>0</v>
      </c>
      <c r="E61" s="35">
        <v>45</v>
      </c>
      <c r="F61" s="33">
        <v>3</v>
      </c>
      <c r="G61" s="34">
        <v>2</v>
      </c>
      <c r="H61" s="34">
        <v>1</v>
      </c>
      <c r="I61" s="35">
        <v>80</v>
      </c>
      <c r="J61" s="33">
        <v>1</v>
      </c>
      <c r="K61" s="34">
        <v>0</v>
      </c>
      <c r="L61" s="34">
        <v>1</v>
      </c>
      <c r="M61" s="104"/>
    </row>
    <row r="62" spans="1:13" s="97" customFormat="1" ht="15.75" customHeight="1">
      <c r="A62" s="32">
        <v>11</v>
      </c>
      <c r="B62" s="33">
        <v>1</v>
      </c>
      <c r="C62" s="34">
        <v>0</v>
      </c>
      <c r="D62" s="34">
        <v>1</v>
      </c>
      <c r="E62" s="35">
        <v>46</v>
      </c>
      <c r="F62" s="33">
        <v>7</v>
      </c>
      <c r="G62" s="34">
        <v>3</v>
      </c>
      <c r="H62" s="34">
        <v>4</v>
      </c>
      <c r="I62" s="35">
        <v>81</v>
      </c>
      <c r="J62" s="33">
        <v>4</v>
      </c>
      <c r="K62" s="34">
        <v>2</v>
      </c>
      <c r="L62" s="34">
        <v>2</v>
      </c>
      <c r="M62" s="104"/>
    </row>
    <row r="63" spans="1:13" s="97" customFormat="1" ht="15.75" customHeight="1">
      <c r="A63" s="32">
        <v>12</v>
      </c>
      <c r="B63" s="33">
        <v>1</v>
      </c>
      <c r="C63" s="34">
        <v>0</v>
      </c>
      <c r="D63" s="34">
        <v>1</v>
      </c>
      <c r="E63" s="35">
        <v>47</v>
      </c>
      <c r="F63" s="33">
        <v>1</v>
      </c>
      <c r="G63" s="34">
        <v>1</v>
      </c>
      <c r="H63" s="34">
        <v>0</v>
      </c>
      <c r="I63" s="35">
        <v>82</v>
      </c>
      <c r="J63" s="33">
        <v>0</v>
      </c>
      <c r="K63" s="34">
        <v>0</v>
      </c>
      <c r="L63" s="34">
        <v>0</v>
      </c>
      <c r="M63" s="104"/>
    </row>
    <row r="64" spans="1:13" s="97" customFormat="1" ht="15.75" customHeight="1">
      <c r="A64" s="32">
        <v>13</v>
      </c>
      <c r="B64" s="33">
        <v>1</v>
      </c>
      <c r="C64" s="34">
        <v>0</v>
      </c>
      <c r="D64" s="34">
        <v>1</v>
      </c>
      <c r="E64" s="35">
        <v>48</v>
      </c>
      <c r="F64" s="33">
        <v>2</v>
      </c>
      <c r="G64" s="34">
        <v>2</v>
      </c>
      <c r="H64" s="34">
        <v>0</v>
      </c>
      <c r="I64" s="35">
        <v>83</v>
      </c>
      <c r="J64" s="33">
        <v>0</v>
      </c>
      <c r="K64" s="34">
        <v>0</v>
      </c>
      <c r="L64" s="34">
        <v>0</v>
      </c>
      <c r="M64" s="104"/>
    </row>
    <row r="65" spans="1:13" s="97" customFormat="1" ht="18" customHeight="1">
      <c r="A65" s="40">
        <v>14</v>
      </c>
      <c r="B65" s="44">
        <v>1</v>
      </c>
      <c r="C65" s="42">
        <v>0</v>
      </c>
      <c r="D65" s="42">
        <v>1</v>
      </c>
      <c r="E65" s="43">
        <v>49</v>
      </c>
      <c r="F65" s="44">
        <v>3</v>
      </c>
      <c r="G65" s="42">
        <v>0</v>
      </c>
      <c r="H65" s="42">
        <v>3</v>
      </c>
      <c r="I65" s="43">
        <v>84</v>
      </c>
      <c r="J65" s="44">
        <v>2</v>
      </c>
      <c r="K65" s="42">
        <v>0</v>
      </c>
      <c r="L65" s="42">
        <v>2</v>
      </c>
      <c r="M65" s="104"/>
    </row>
    <row r="66" spans="1:13" s="31" customFormat="1" ht="25.5" customHeight="1">
      <c r="A66" s="23" t="s">
        <v>26</v>
      </c>
      <c r="B66" s="24">
        <v>6</v>
      </c>
      <c r="C66" s="24">
        <v>3</v>
      </c>
      <c r="D66" s="24">
        <v>3</v>
      </c>
      <c r="E66" s="25" t="s">
        <v>27</v>
      </c>
      <c r="F66" s="24">
        <v>7</v>
      </c>
      <c r="G66" s="24">
        <v>4</v>
      </c>
      <c r="H66" s="24">
        <v>3</v>
      </c>
      <c r="I66" s="25" t="s">
        <v>28</v>
      </c>
      <c r="J66" s="24">
        <v>6</v>
      </c>
      <c r="K66" s="24">
        <v>2</v>
      </c>
      <c r="L66" s="24">
        <v>4</v>
      </c>
      <c r="M66" s="103"/>
    </row>
    <row r="67" spans="1:13" s="97" customFormat="1" ht="15.75" customHeight="1">
      <c r="A67" s="32">
        <v>15</v>
      </c>
      <c r="B67" s="33">
        <v>2</v>
      </c>
      <c r="C67" s="34">
        <v>0</v>
      </c>
      <c r="D67" s="34">
        <v>2</v>
      </c>
      <c r="E67" s="35">
        <v>50</v>
      </c>
      <c r="F67" s="33">
        <v>2</v>
      </c>
      <c r="G67" s="34">
        <v>1</v>
      </c>
      <c r="H67" s="34">
        <v>1</v>
      </c>
      <c r="I67" s="35">
        <v>85</v>
      </c>
      <c r="J67" s="33">
        <v>1</v>
      </c>
      <c r="K67" s="34">
        <v>0</v>
      </c>
      <c r="L67" s="34">
        <v>1</v>
      </c>
      <c r="M67" s="104"/>
    </row>
    <row r="68" spans="1:13" s="97" customFormat="1" ht="15.75" customHeight="1">
      <c r="A68" s="32">
        <v>16</v>
      </c>
      <c r="B68" s="33">
        <v>3</v>
      </c>
      <c r="C68" s="34">
        <v>3</v>
      </c>
      <c r="D68" s="34">
        <v>0</v>
      </c>
      <c r="E68" s="35">
        <v>51</v>
      </c>
      <c r="F68" s="33">
        <v>2</v>
      </c>
      <c r="G68" s="34">
        <v>1</v>
      </c>
      <c r="H68" s="34">
        <v>1</v>
      </c>
      <c r="I68" s="35">
        <v>86</v>
      </c>
      <c r="J68" s="33">
        <v>1</v>
      </c>
      <c r="K68" s="34">
        <v>1</v>
      </c>
      <c r="L68" s="34">
        <v>0</v>
      </c>
      <c r="M68" s="104"/>
    </row>
    <row r="69" spans="1:13" s="97" customFormat="1" ht="15.75" customHeight="1">
      <c r="A69" s="32">
        <v>17</v>
      </c>
      <c r="B69" s="33">
        <v>0</v>
      </c>
      <c r="C69" s="34">
        <v>0</v>
      </c>
      <c r="D69" s="34">
        <v>0</v>
      </c>
      <c r="E69" s="35">
        <v>52</v>
      </c>
      <c r="F69" s="33">
        <v>1</v>
      </c>
      <c r="G69" s="34">
        <v>0</v>
      </c>
      <c r="H69" s="34">
        <v>1</v>
      </c>
      <c r="I69" s="35">
        <v>87</v>
      </c>
      <c r="J69" s="33">
        <v>1</v>
      </c>
      <c r="K69" s="34">
        <v>0</v>
      </c>
      <c r="L69" s="34">
        <v>1</v>
      </c>
      <c r="M69" s="104"/>
    </row>
    <row r="70" spans="1:13" s="97" customFormat="1" ht="15.75" customHeight="1">
      <c r="A70" s="32">
        <v>18</v>
      </c>
      <c r="B70" s="33">
        <v>1</v>
      </c>
      <c r="C70" s="34">
        <v>0</v>
      </c>
      <c r="D70" s="34">
        <v>1</v>
      </c>
      <c r="E70" s="35">
        <v>53</v>
      </c>
      <c r="F70" s="33">
        <v>0</v>
      </c>
      <c r="G70" s="34">
        <v>0</v>
      </c>
      <c r="H70" s="34">
        <v>0</v>
      </c>
      <c r="I70" s="35">
        <v>88</v>
      </c>
      <c r="J70" s="33">
        <v>1</v>
      </c>
      <c r="K70" s="34">
        <v>0</v>
      </c>
      <c r="L70" s="34">
        <v>1</v>
      </c>
      <c r="M70" s="104"/>
    </row>
    <row r="71" spans="1:13" s="97" customFormat="1" ht="18" customHeight="1">
      <c r="A71" s="40">
        <v>19</v>
      </c>
      <c r="B71" s="44">
        <v>0</v>
      </c>
      <c r="C71" s="42">
        <v>0</v>
      </c>
      <c r="D71" s="42">
        <v>0</v>
      </c>
      <c r="E71" s="43">
        <v>54</v>
      </c>
      <c r="F71" s="44">
        <v>2</v>
      </c>
      <c r="G71" s="42">
        <v>2</v>
      </c>
      <c r="H71" s="42">
        <v>0</v>
      </c>
      <c r="I71" s="43">
        <v>89</v>
      </c>
      <c r="J71" s="44">
        <v>2</v>
      </c>
      <c r="K71" s="42">
        <v>1</v>
      </c>
      <c r="L71" s="42">
        <v>1</v>
      </c>
      <c r="M71" s="104"/>
    </row>
    <row r="72" spans="1:13" s="31" customFormat="1" ht="25.5" customHeight="1">
      <c r="A72" s="23" t="s">
        <v>29</v>
      </c>
      <c r="B72" s="24">
        <v>7</v>
      </c>
      <c r="C72" s="24">
        <v>5</v>
      </c>
      <c r="D72" s="24">
        <v>2</v>
      </c>
      <c r="E72" s="25" t="s">
        <v>30</v>
      </c>
      <c r="F72" s="24">
        <v>10</v>
      </c>
      <c r="G72" s="24">
        <v>5</v>
      </c>
      <c r="H72" s="24">
        <v>5</v>
      </c>
      <c r="I72" s="25" t="s">
        <v>31</v>
      </c>
      <c r="J72" s="24">
        <v>0</v>
      </c>
      <c r="K72" s="24">
        <v>0</v>
      </c>
      <c r="L72" s="24">
        <v>0</v>
      </c>
    </row>
    <row r="73" spans="1:13" s="97" customFormat="1" ht="15.75" customHeight="1">
      <c r="A73" s="32">
        <v>20</v>
      </c>
      <c r="B73" s="33">
        <v>1</v>
      </c>
      <c r="C73" s="34">
        <v>1</v>
      </c>
      <c r="D73" s="34">
        <v>0</v>
      </c>
      <c r="E73" s="35">
        <v>55</v>
      </c>
      <c r="F73" s="33">
        <v>4</v>
      </c>
      <c r="G73" s="34">
        <v>2</v>
      </c>
      <c r="H73" s="34">
        <v>2</v>
      </c>
      <c r="I73" s="35">
        <v>90</v>
      </c>
      <c r="J73" s="33">
        <v>0</v>
      </c>
      <c r="K73" s="34">
        <v>0</v>
      </c>
      <c r="L73" s="34">
        <v>0</v>
      </c>
    </row>
    <row r="74" spans="1:13" s="97" customFormat="1" ht="15.75" customHeight="1">
      <c r="A74" s="32">
        <v>21</v>
      </c>
      <c r="B74" s="33">
        <v>1</v>
      </c>
      <c r="C74" s="34">
        <v>1</v>
      </c>
      <c r="D74" s="34">
        <v>0</v>
      </c>
      <c r="E74" s="35">
        <v>56</v>
      </c>
      <c r="F74" s="33">
        <v>4</v>
      </c>
      <c r="G74" s="34">
        <v>2</v>
      </c>
      <c r="H74" s="34">
        <v>2</v>
      </c>
      <c r="I74" s="35">
        <v>91</v>
      </c>
      <c r="J74" s="33">
        <v>0</v>
      </c>
      <c r="K74" s="34">
        <v>0</v>
      </c>
      <c r="L74" s="34">
        <v>0</v>
      </c>
    </row>
    <row r="75" spans="1:13" s="97" customFormat="1" ht="15.75" customHeight="1">
      <c r="A75" s="32">
        <v>22</v>
      </c>
      <c r="B75" s="33">
        <v>1</v>
      </c>
      <c r="C75" s="34">
        <v>1</v>
      </c>
      <c r="D75" s="34">
        <v>0</v>
      </c>
      <c r="E75" s="35">
        <v>57</v>
      </c>
      <c r="F75" s="33">
        <v>1</v>
      </c>
      <c r="G75" s="34">
        <v>1</v>
      </c>
      <c r="H75" s="34">
        <v>0</v>
      </c>
      <c r="I75" s="35">
        <v>92</v>
      </c>
      <c r="J75" s="33">
        <v>0</v>
      </c>
      <c r="K75" s="34">
        <v>0</v>
      </c>
      <c r="L75" s="34">
        <v>0</v>
      </c>
    </row>
    <row r="76" spans="1:13" s="97" customFormat="1" ht="15.75" customHeight="1">
      <c r="A76" s="32">
        <v>23</v>
      </c>
      <c r="B76" s="33">
        <v>2</v>
      </c>
      <c r="C76" s="34">
        <v>1</v>
      </c>
      <c r="D76" s="34">
        <v>1</v>
      </c>
      <c r="E76" s="35">
        <v>58</v>
      </c>
      <c r="F76" s="33">
        <v>1</v>
      </c>
      <c r="G76" s="34">
        <v>0</v>
      </c>
      <c r="H76" s="34">
        <v>1</v>
      </c>
      <c r="I76" s="35">
        <v>93</v>
      </c>
      <c r="J76" s="33">
        <v>0</v>
      </c>
      <c r="K76" s="34">
        <v>0</v>
      </c>
      <c r="L76" s="34">
        <v>0</v>
      </c>
    </row>
    <row r="77" spans="1:13" s="97" customFormat="1" ht="18" customHeight="1">
      <c r="A77" s="40">
        <v>24</v>
      </c>
      <c r="B77" s="44">
        <v>2</v>
      </c>
      <c r="C77" s="42">
        <v>1</v>
      </c>
      <c r="D77" s="42">
        <v>1</v>
      </c>
      <c r="E77" s="43">
        <v>59</v>
      </c>
      <c r="F77" s="44">
        <v>0</v>
      </c>
      <c r="G77" s="42">
        <v>0</v>
      </c>
      <c r="H77" s="42">
        <v>0</v>
      </c>
      <c r="I77" s="43">
        <v>94</v>
      </c>
      <c r="J77" s="44">
        <v>0</v>
      </c>
      <c r="K77" s="42">
        <v>0</v>
      </c>
      <c r="L77" s="42">
        <v>0</v>
      </c>
    </row>
    <row r="78" spans="1:13" s="31" customFormat="1" ht="25.5" customHeight="1">
      <c r="A78" s="23" t="s">
        <v>32</v>
      </c>
      <c r="B78" s="24">
        <v>3</v>
      </c>
      <c r="C78" s="24">
        <v>1</v>
      </c>
      <c r="D78" s="24">
        <v>2</v>
      </c>
      <c r="E78" s="25" t="s">
        <v>33</v>
      </c>
      <c r="F78" s="24">
        <v>13</v>
      </c>
      <c r="G78" s="24">
        <v>4</v>
      </c>
      <c r="H78" s="24">
        <v>9</v>
      </c>
      <c r="I78" s="64" t="s">
        <v>34</v>
      </c>
      <c r="J78" s="24">
        <v>2</v>
      </c>
      <c r="K78" s="24">
        <v>0</v>
      </c>
      <c r="L78" s="24">
        <v>2</v>
      </c>
    </row>
    <row r="79" spans="1:13" s="97" customFormat="1" ht="15.75" customHeight="1">
      <c r="A79" s="32">
        <v>25</v>
      </c>
      <c r="B79" s="33">
        <v>0</v>
      </c>
      <c r="C79" s="34">
        <v>0</v>
      </c>
      <c r="D79" s="34">
        <v>0</v>
      </c>
      <c r="E79" s="35">
        <v>60</v>
      </c>
      <c r="F79" s="33">
        <v>3</v>
      </c>
      <c r="G79" s="34">
        <v>0</v>
      </c>
      <c r="H79" s="34">
        <v>3</v>
      </c>
      <c r="I79" s="35">
        <v>95</v>
      </c>
      <c r="J79" s="33">
        <v>1</v>
      </c>
      <c r="K79" s="34">
        <v>0</v>
      </c>
      <c r="L79" s="34">
        <v>1</v>
      </c>
    </row>
    <row r="80" spans="1:13" s="97" customFormat="1" ht="15.75" customHeight="1">
      <c r="A80" s="32">
        <v>26</v>
      </c>
      <c r="B80" s="33">
        <v>1</v>
      </c>
      <c r="C80" s="34">
        <v>1</v>
      </c>
      <c r="D80" s="34">
        <v>0</v>
      </c>
      <c r="E80" s="35">
        <v>61</v>
      </c>
      <c r="F80" s="33">
        <v>6</v>
      </c>
      <c r="G80" s="34">
        <v>2</v>
      </c>
      <c r="H80" s="34">
        <v>4</v>
      </c>
      <c r="I80" s="35">
        <v>96</v>
      </c>
      <c r="J80" s="33">
        <v>0</v>
      </c>
      <c r="K80" s="34">
        <v>0</v>
      </c>
      <c r="L80" s="34">
        <v>0</v>
      </c>
    </row>
    <row r="81" spans="1:13" s="97" customFormat="1" ht="15.75" customHeight="1">
      <c r="A81" s="32">
        <v>27</v>
      </c>
      <c r="B81" s="33">
        <v>1</v>
      </c>
      <c r="C81" s="34">
        <v>0</v>
      </c>
      <c r="D81" s="34">
        <v>1</v>
      </c>
      <c r="E81" s="35">
        <v>62</v>
      </c>
      <c r="F81" s="33">
        <v>0</v>
      </c>
      <c r="G81" s="34">
        <v>0</v>
      </c>
      <c r="H81" s="34">
        <v>0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0</v>
      </c>
      <c r="C82" s="34">
        <v>0</v>
      </c>
      <c r="D82" s="34">
        <v>0</v>
      </c>
      <c r="E82" s="35">
        <v>63</v>
      </c>
      <c r="F82" s="33">
        <v>0</v>
      </c>
      <c r="G82" s="34">
        <v>0</v>
      </c>
      <c r="H82" s="34">
        <v>0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1</v>
      </c>
      <c r="C83" s="42">
        <v>0</v>
      </c>
      <c r="D83" s="42">
        <v>1</v>
      </c>
      <c r="E83" s="43">
        <v>64</v>
      </c>
      <c r="F83" s="44">
        <v>4</v>
      </c>
      <c r="G83" s="42">
        <v>2</v>
      </c>
      <c r="H83" s="42">
        <v>2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8</v>
      </c>
      <c r="C84" s="24">
        <v>2</v>
      </c>
      <c r="D84" s="24">
        <v>6</v>
      </c>
      <c r="E84" s="25" t="s">
        <v>36</v>
      </c>
      <c r="F84" s="24">
        <v>17</v>
      </c>
      <c r="G84" s="24">
        <v>7</v>
      </c>
      <c r="H84" s="24">
        <v>10</v>
      </c>
      <c r="I84" s="68">
        <v>100</v>
      </c>
      <c r="J84" s="69">
        <v>1</v>
      </c>
      <c r="K84" s="70">
        <v>0</v>
      </c>
      <c r="L84" s="70">
        <v>1</v>
      </c>
    </row>
    <row r="85" spans="1:13" s="97" customFormat="1" ht="15.75" customHeight="1">
      <c r="A85" s="32">
        <v>30</v>
      </c>
      <c r="B85" s="33">
        <v>1</v>
      </c>
      <c r="C85" s="34">
        <v>1</v>
      </c>
      <c r="D85" s="34">
        <v>0</v>
      </c>
      <c r="E85" s="35">
        <v>65</v>
      </c>
      <c r="F85" s="33">
        <v>0</v>
      </c>
      <c r="G85" s="34">
        <v>0</v>
      </c>
      <c r="H85" s="34">
        <v>0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1</v>
      </c>
      <c r="C86" s="34">
        <v>0</v>
      </c>
      <c r="D86" s="34">
        <v>1</v>
      </c>
      <c r="E86" s="35">
        <v>66</v>
      </c>
      <c r="F86" s="33">
        <v>3</v>
      </c>
      <c r="G86" s="34">
        <v>2</v>
      </c>
      <c r="H86" s="34">
        <v>1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2</v>
      </c>
      <c r="C87" s="34">
        <v>1</v>
      </c>
      <c r="D87" s="34">
        <v>1</v>
      </c>
      <c r="E87" s="35">
        <v>67</v>
      </c>
      <c r="F87" s="33">
        <v>6</v>
      </c>
      <c r="G87" s="34">
        <v>2</v>
      </c>
      <c r="H87" s="34">
        <v>4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2</v>
      </c>
      <c r="C88" s="34">
        <v>0</v>
      </c>
      <c r="D88" s="34">
        <v>2</v>
      </c>
      <c r="E88" s="35">
        <v>68</v>
      </c>
      <c r="F88" s="33">
        <v>2</v>
      </c>
      <c r="G88" s="34">
        <v>1</v>
      </c>
      <c r="H88" s="34">
        <v>1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2</v>
      </c>
      <c r="C89" s="34">
        <v>0</v>
      </c>
      <c r="D89" s="34">
        <v>2</v>
      </c>
      <c r="E89" s="35">
        <v>69</v>
      </c>
      <c r="F89" s="33">
        <v>6</v>
      </c>
      <c r="G89" s="34">
        <v>2</v>
      </c>
      <c r="H89" s="34">
        <v>4</v>
      </c>
      <c r="I89" s="75" t="s">
        <v>8</v>
      </c>
      <c r="J89" s="69">
        <v>153</v>
      </c>
      <c r="K89" s="69">
        <v>67</v>
      </c>
      <c r="L89" s="69">
        <v>86</v>
      </c>
    </row>
    <row r="90" spans="1:13" s="106" customFormat="1" ht="24" customHeight="1" thickTop="1" thickBot="1">
      <c r="A90" s="81" t="s">
        <v>38</v>
      </c>
      <c r="B90" s="82">
        <v>15</v>
      </c>
      <c r="C90" s="83">
        <v>6</v>
      </c>
      <c r="D90" s="83">
        <v>9</v>
      </c>
      <c r="E90" s="84" t="s">
        <v>39</v>
      </c>
      <c r="F90" s="83">
        <v>83</v>
      </c>
      <c r="G90" s="83">
        <v>37</v>
      </c>
      <c r="H90" s="83">
        <v>46</v>
      </c>
      <c r="I90" s="85" t="s">
        <v>40</v>
      </c>
      <c r="J90" s="83">
        <v>55</v>
      </c>
      <c r="K90" s="83">
        <v>24</v>
      </c>
      <c r="L90" s="83">
        <v>31</v>
      </c>
      <c r="M90" s="105"/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43</v>
      </c>
      <c r="L91" s="9"/>
      <c r="M91" s="97"/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  <c r="M92" s="98"/>
    </row>
    <row r="93" spans="1:13" s="31" customFormat="1" ht="25.5" customHeight="1">
      <c r="A93" s="23" t="s">
        <v>9</v>
      </c>
      <c r="B93" s="24">
        <v>30</v>
      </c>
      <c r="C93" s="24">
        <v>16</v>
      </c>
      <c r="D93" s="24">
        <v>14</v>
      </c>
      <c r="E93" s="25" t="s">
        <v>10</v>
      </c>
      <c r="F93" s="24">
        <v>54</v>
      </c>
      <c r="G93" s="24">
        <v>27</v>
      </c>
      <c r="H93" s="24">
        <v>27</v>
      </c>
      <c r="I93" s="25" t="s">
        <v>11</v>
      </c>
      <c r="J93" s="24">
        <v>20</v>
      </c>
      <c r="K93" s="24">
        <v>10</v>
      </c>
      <c r="L93" s="24">
        <v>10</v>
      </c>
    </row>
    <row r="94" spans="1:13" s="97" customFormat="1" ht="15.75" customHeight="1">
      <c r="A94" s="32">
        <v>0</v>
      </c>
      <c r="B94" s="33">
        <v>6</v>
      </c>
      <c r="C94" s="34">
        <v>2</v>
      </c>
      <c r="D94" s="34">
        <v>4</v>
      </c>
      <c r="E94" s="35">
        <v>35</v>
      </c>
      <c r="F94" s="33">
        <v>11</v>
      </c>
      <c r="G94" s="34">
        <v>5</v>
      </c>
      <c r="H94" s="34">
        <v>6</v>
      </c>
      <c r="I94" s="35">
        <v>70</v>
      </c>
      <c r="J94" s="33">
        <v>4</v>
      </c>
      <c r="K94" s="34">
        <v>2</v>
      </c>
      <c r="L94" s="34">
        <v>2</v>
      </c>
    </row>
    <row r="95" spans="1:13" s="97" customFormat="1" ht="15.75" customHeight="1">
      <c r="A95" s="32">
        <v>1</v>
      </c>
      <c r="B95" s="33">
        <v>7</v>
      </c>
      <c r="C95" s="34">
        <v>5</v>
      </c>
      <c r="D95" s="34">
        <v>2</v>
      </c>
      <c r="E95" s="35">
        <v>36</v>
      </c>
      <c r="F95" s="33">
        <v>10</v>
      </c>
      <c r="G95" s="34">
        <v>7</v>
      </c>
      <c r="H95" s="34">
        <v>3</v>
      </c>
      <c r="I95" s="35">
        <v>71</v>
      </c>
      <c r="J95" s="33">
        <v>2</v>
      </c>
      <c r="K95" s="34">
        <v>2</v>
      </c>
      <c r="L95" s="34">
        <v>0</v>
      </c>
    </row>
    <row r="96" spans="1:13" s="97" customFormat="1" ht="15.75" customHeight="1">
      <c r="A96" s="32">
        <v>2</v>
      </c>
      <c r="B96" s="33">
        <v>7</v>
      </c>
      <c r="C96" s="34">
        <v>5</v>
      </c>
      <c r="D96" s="34">
        <v>2</v>
      </c>
      <c r="E96" s="35">
        <v>37</v>
      </c>
      <c r="F96" s="33">
        <v>13</v>
      </c>
      <c r="G96" s="34">
        <v>7</v>
      </c>
      <c r="H96" s="34">
        <v>6</v>
      </c>
      <c r="I96" s="35">
        <v>72</v>
      </c>
      <c r="J96" s="33">
        <v>5</v>
      </c>
      <c r="K96" s="34">
        <v>1</v>
      </c>
      <c r="L96" s="34">
        <v>4</v>
      </c>
    </row>
    <row r="97" spans="1:12" s="97" customFormat="1" ht="15.75" customHeight="1">
      <c r="A97" s="32">
        <v>3</v>
      </c>
      <c r="B97" s="33">
        <v>4</v>
      </c>
      <c r="C97" s="34">
        <v>3</v>
      </c>
      <c r="D97" s="34">
        <v>1</v>
      </c>
      <c r="E97" s="35">
        <v>38</v>
      </c>
      <c r="F97" s="33">
        <v>14</v>
      </c>
      <c r="G97" s="34">
        <v>6</v>
      </c>
      <c r="H97" s="34">
        <v>8</v>
      </c>
      <c r="I97" s="35">
        <v>73</v>
      </c>
      <c r="J97" s="33">
        <v>5</v>
      </c>
      <c r="K97" s="34">
        <v>2</v>
      </c>
      <c r="L97" s="34">
        <v>3</v>
      </c>
    </row>
    <row r="98" spans="1:12" s="97" customFormat="1" ht="18" customHeight="1">
      <c r="A98" s="40">
        <v>4</v>
      </c>
      <c r="B98" s="41">
        <v>6</v>
      </c>
      <c r="C98" s="42">
        <v>1</v>
      </c>
      <c r="D98" s="42">
        <v>5</v>
      </c>
      <c r="E98" s="43">
        <v>39</v>
      </c>
      <c r="F98" s="44">
        <v>6</v>
      </c>
      <c r="G98" s="42">
        <v>2</v>
      </c>
      <c r="H98" s="42">
        <v>4</v>
      </c>
      <c r="I98" s="43">
        <v>74</v>
      </c>
      <c r="J98" s="44">
        <v>4</v>
      </c>
      <c r="K98" s="42">
        <v>3</v>
      </c>
      <c r="L98" s="42">
        <v>1</v>
      </c>
    </row>
    <row r="99" spans="1:12" s="31" customFormat="1" ht="25.5" customHeight="1">
      <c r="A99" s="23" t="s">
        <v>13</v>
      </c>
      <c r="B99" s="24">
        <v>30</v>
      </c>
      <c r="C99" s="24">
        <v>13</v>
      </c>
      <c r="D99" s="24">
        <v>17</v>
      </c>
      <c r="E99" s="25" t="s">
        <v>14</v>
      </c>
      <c r="F99" s="24">
        <v>56</v>
      </c>
      <c r="G99" s="24">
        <v>29</v>
      </c>
      <c r="H99" s="24">
        <v>27</v>
      </c>
      <c r="I99" s="25" t="s">
        <v>15</v>
      </c>
      <c r="J99" s="24">
        <v>17</v>
      </c>
      <c r="K99" s="24">
        <v>8</v>
      </c>
      <c r="L99" s="24">
        <v>9</v>
      </c>
    </row>
    <row r="100" spans="1:12" s="97" customFormat="1" ht="15.75" customHeight="1">
      <c r="A100" s="32">
        <v>5</v>
      </c>
      <c r="B100" s="33">
        <v>7</v>
      </c>
      <c r="C100" s="34">
        <v>3</v>
      </c>
      <c r="D100" s="34">
        <v>4</v>
      </c>
      <c r="E100" s="35">
        <v>40</v>
      </c>
      <c r="F100" s="33">
        <v>5</v>
      </c>
      <c r="G100" s="34">
        <v>3</v>
      </c>
      <c r="H100" s="34">
        <v>2</v>
      </c>
      <c r="I100" s="35">
        <v>75</v>
      </c>
      <c r="J100" s="33">
        <v>6</v>
      </c>
      <c r="K100" s="34">
        <v>2</v>
      </c>
      <c r="L100" s="34">
        <v>4</v>
      </c>
    </row>
    <row r="101" spans="1:12" s="97" customFormat="1" ht="15.75" customHeight="1">
      <c r="A101" s="32">
        <v>6</v>
      </c>
      <c r="B101" s="33">
        <v>8</v>
      </c>
      <c r="C101" s="34">
        <v>4</v>
      </c>
      <c r="D101" s="34">
        <v>4</v>
      </c>
      <c r="E101" s="35">
        <v>41</v>
      </c>
      <c r="F101" s="33">
        <v>9</v>
      </c>
      <c r="G101" s="34">
        <v>4</v>
      </c>
      <c r="H101" s="34">
        <v>5</v>
      </c>
      <c r="I101" s="35">
        <v>76</v>
      </c>
      <c r="J101" s="33">
        <v>6</v>
      </c>
      <c r="K101" s="34">
        <v>3</v>
      </c>
      <c r="L101" s="34">
        <v>3</v>
      </c>
    </row>
    <row r="102" spans="1:12" s="97" customFormat="1" ht="15.75" customHeight="1">
      <c r="A102" s="32">
        <v>7</v>
      </c>
      <c r="B102" s="33">
        <v>9</v>
      </c>
      <c r="C102" s="34">
        <v>5</v>
      </c>
      <c r="D102" s="34">
        <v>4</v>
      </c>
      <c r="E102" s="35">
        <v>42</v>
      </c>
      <c r="F102" s="33">
        <v>11</v>
      </c>
      <c r="G102" s="34">
        <v>3</v>
      </c>
      <c r="H102" s="34">
        <v>8</v>
      </c>
      <c r="I102" s="35">
        <v>77</v>
      </c>
      <c r="J102" s="33">
        <v>0</v>
      </c>
      <c r="K102" s="34">
        <v>0</v>
      </c>
      <c r="L102" s="34">
        <v>0</v>
      </c>
    </row>
    <row r="103" spans="1:12" s="97" customFormat="1" ht="15.75" customHeight="1">
      <c r="A103" s="32">
        <v>8</v>
      </c>
      <c r="B103" s="33">
        <v>1</v>
      </c>
      <c r="C103" s="34">
        <v>0</v>
      </c>
      <c r="D103" s="34">
        <v>1</v>
      </c>
      <c r="E103" s="35">
        <v>43</v>
      </c>
      <c r="F103" s="33">
        <v>17</v>
      </c>
      <c r="G103" s="34">
        <v>10</v>
      </c>
      <c r="H103" s="34">
        <v>7</v>
      </c>
      <c r="I103" s="35">
        <v>78</v>
      </c>
      <c r="J103" s="33">
        <v>2</v>
      </c>
      <c r="K103" s="34">
        <v>1</v>
      </c>
      <c r="L103" s="34">
        <v>1</v>
      </c>
    </row>
    <row r="104" spans="1:12" s="97" customFormat="1" ht="18" customHeight="1">
      <c r="A104" s="40">
        <v>9</v>
      </c>
      <c r="B104" s="44">
        <v>5</v>
      </c>
      <c r="C104" s="42">
        <v>1</v>
      </c>
      <c r="D104" s="42">
        <v>4</v>
      </c>
      <c r="E104" s="43">
        <v>44</v>
      </c>
      <c r="F104" s="44">
        <v>14</v>
      </c>
      <c r="G104" s="42">
        <v>9</v>
      </c>
      <c r="H104" s="42">
        <v>5</v>
      </c>
      <c r="I104" s="43">
        <v>79</v>
      </c>
      <c r="J104" s="44">
        <v>3</v>
      </c>
      <c r="K104" s="42">
        <v>2</v>
      </c>
      <c r="L104" s="42">
        <v>1</v>
      </c>
    </row>
    <row r="105" spans="1:12" s="31" customFormat="1" ht="25.5" customHeight="1">
      <c r="A105" s="23" t="s">
        <v>23</v>
      </c>
      <c r="B105" s="24">
        <v>23</v>
      </c>
      <c r="C105" s="24">
        <v>13</v>
      </c>
      <c r="D105" s="24">
        <v>10</v>
      </c>
      <c r="E105" s="25" t="s">
        <v>24</v>
      </c>
      <c r="F105" s="24">
        <v>47</v>
      </c>
      <c r="G105" s="24">
        <v>18</v>
      </c>
      <c r="H105" s="24">
        <v>29</v>
      </c>
      <c r="I105" s="25" t="s">
        <v>25</v>
      </c>
      <c r="J105" s="24">
        <v>26</v>
      </c>
      <c r="K105" s="24">
        <v>7</v>
      </c>
      <c r="L105" s="24">
        <v>19</v>
      </c>
    </row>
    <row r="106" spans="1:12" s="97" customFormat="1" ht="15.75" customHeight="1">
      <c r="A106" s="32">
        <v>10</v>
      </c>
      <c r="B106" s="33">
        <v>5</v>
      </c>
      <c r="C106" s="34">
        <v>4</v>
      </c>
      <c r="D106" s="34">
        <v>1</v>
      </c>
      <c r="E106" s="35">
        <v>45</v>
      </c>
      <c r="F106" s="33">
        <v>9</v>
      </c>
      <c r="G106" s="34">
        <v>1</v>
      </c>
      <c r="H106" s="34">
        <v>8</v>
      </c>
      <c r="I106" s="35">
        <v>80</v>
      </c>
      <c r="J106" s="33">
        <v>8</v>
      </c>
      <c r="K106" s="34">
        <v>1</v>
      </c>
      <c r="L106" s="34">
        <v>7</v>
      </c>
    </row>
    <row r="107" spans="1:12" s="97" customFormat="1" ht="15.75" customHeight="1">
      <c r="A107" s="32">
        <v>11</v>
      </c>
      <c r="B107" s="33">
        <v>2</v>
      </c>
      <c r="C107" s="34">
        <v>1</v>
      </c>
      <c r="D107" s="34">
        <v>1</v>
      </c>
      <c r="E107" s="35">
        <v>46</v>
      </c>
      <c r="F107" s="33">
        <v>6</v>
      </c>
      <c r="G107" s="34">
        <v>3</v>
      </c>
      <c r="H107" s="34">
        <v>3</v>
      </c>
      <c r="I107" s="35">
        <v>81</v>
      </c>
      <c r="J107" s="33">
        <v>4</v>
      </c>
      <c r="K107" s="34">
        <v>0</v>
      </c>
      <c r="L107" s="34">
        <v>4</v>
      </c>
    </row>
    <row r="108" spans="1:12" s="97" customFormat="1" ht="15.75" customHeight="1">
      <c r="A108" s="32">
        <v>12</v>
      </c>
      <c r="B108" s="33">
        <v>4</v>
      </c>
      <c r="C108" s="34">
        <v>4</v>
      </c>
      <c r="D108" s="34">
        <v>0</v>
      </c>
      <c r="E108" s="35">
        <v>47</v>
      </c>
      <c r="F108" s="33">
        <v>14</v>
      </c>
      <c r="G108" s="34">
        <v>4</v>
      </c>
      <c r="H108" s="34">
        <v>10</v>
      </c>
      <c r="I108" s="35">
        <v>82</v>
      </c>
      <c r="J108" s="33">
        <v>4</v>
      </c>
      <c r="K108" s="34">
        <v>3</v>
      </c>
      <c r="L108" s="34">
        <v>1</v>
      </c>
    </row>
    <row r="109" spans="1:12" s="97" customFormat="1" ht="15.75" customHeight="1">
      <c r="A109" s="32">
        <v>13</v>
      </c>
      <c r="B109" s="33">
        <v>11</v>
      </c>
      <c r="C109" s="34">
        <v>4</v>
      </c>
      <c r="D109" s="34">
        <v>7</v>
      </c>
      <c r="E109" s="35">
        <v>48</v>
      </c>
      <c r="F109" s="33">
        <v>10</v>
      </c>
      <c r="G109" s="34">
        <v>6</v>
      </c>
      <c r="H109" s="34">
        <v>4</v>
      </c>
      <c r="I109" s="35">
        <v>83</v>
      </c>
      <c r="J109" s="33">
        <v>6</v>
      </c>
      <c r="K109" s="34">
        <v>2</v>
      </c>
      <c r="L109" s="34">
        <v>4</v>
      </c>
    </row>
    <row r="110" spans="1:12" s="97" customFormat="1" ht="18" customHeight="1">
      <c r="A110" s="40">
        <v>14</v>
      </c>
      <c r="B110" s="44">
        <v>1</v>
      </c>
      <c r="C110" s="42">
        <v>0</v>
      </c>
      <c r="D110" s="42">
        <v>1</v>
      </c>
      <c r="E110" s="43">
        <v>49</v>
      </c>
      <c r="F110" s="44">
        <v>8</v>
      </c>
      <c r="G110" s="42">
        <v>4</v>
      </c>
      <c r="H110" s="42">
        <v>4</v>
      </c>
      <c r="I110" s="43">
        <v>84</v>
      </c>
      <c r="J110" s="44">
        <v>4</v>
      </c>
      <c r="K110" s="42">
        <v>1</v>
      </c>
      <c r="L110" s="42">
        <v>3</v>
      </c>
    </row>
    <row r="111" spans="1:12" s="31" customFormat="1" ht="25.5" customHeight="1">
      <c r="A111" s="23" t="s">
        <v>26</v>
      </c>
      <c r="B111" s="24">
        <v>25</v>
      </c>
      <c r="C111" s="24">
        <v>12</v>
      </c>
      <c r="D111" s="24">
        <v>13</v>
      </c>
      <c r="E111" s="25" t="s">
        <v>27</v>
      </c>
      <c r="F111" s="24">
        <v>47</v>
      </c>
      <c r="G111" s="24">
        <v>24</v>
      </c>
      <c r="H111" s="24">
        <v>23</v>
      </c>
      <c r="I111" s="25" t="s">
        <v>28</v>
      </c>
      <c r="J111" s="24">
        <v>14</v>
      </c>
      <c r="K111" s="24">
        <v>7</v>
      </c>
      <c r="L111" s="24">
        <v>7</v>
      </c>
    </row>
    <row r="112" spans="1:12" s="97" customFormat="1" ht="15.75" customHeight="1">
      <c r="A112" s="32">
        <v>15</v>
      </c>
      <c r="B112" s="33">
        <v>3</v>
      </c>
      <c r="C112" s="34">
        <v>2</v>
      </c>
      <c r="D112" s="34">
        <v>1</v>
      </c>
      <c r="E112" s="35">
        <v>50</v>
      </c>
      <c r="F112" s="33">
        <v>13</v>
      </c>
      <c r="G112" s="34">
        <v>6</v>
      </c>
      <c r="H112" s="34">
        <v>7</v>
      </c>
      <c r="I112" s="35">
        <v>85</v>
      </c>
      <c r="J112" s="33">
        <v>4</v>
      </c>
      <c r="K112" s="34">
        <v>2</v>
      </c>
      <c r="L112" s="34">
        <v>2</v>
      </c>
    </row>
    <row r="113" spans="1:12" s="97" customFormat="1" ht="15.75" customHeight="1">
      <c r="A113" s="32">
        <v>16</v>
      </c>
      <c r="B113" s="33">
        <v>5</v>
      </c>
      <c r="C113" s="34">
        <v>1</v>
      </c>
      <c r="D113" s="34">
        <v>4</v>
      </c>
      <c r="E113" s="35">
        <v>51</v>
      </c>
      <c r="F113" s="33">
        <v>11</v>
      </c>
      <c r="G113" s="34">
        <v>4</v>
      </c>
      <c r="H113" s="34">
        <v>7</v>
      </c>
      <c r="I113" s="35">
        <v>86</v>
      </c>
      <c r="J113" s="33">
        <v>3</v>
      </c>
      <c r="K113" s="34">
        <v>1</v>
      </c>
      <c r="L113" s="34">
        <v>2</v>
      </c>
    </row>
    <row r="114" spans="1:12" s="97" customFormat="1" ht="15.75" customHeight="1">
      <c r="A114" s="32">
        <v>17</v>
      </c>
      <c r="B114" s="33">
        <v>6</v>
      </c>
      <c r="C114" s="34">
        <v>1</v>
      </c>
      <c r="D114" s="34">
        <v>5</v>
      </c>
      <c r="E114" s="35">
        <v>52</v>
      </c>
      <c r="F114" s="33">
        <v>9</v>
      </c>
      <c r="G114" s="34">
        <v>3</v>
      </c>
      <c r="H114" s="34">
        <v>6</v>
      </c>
      <c r="I114" s="35">
        <v>87</v>
      </c>
      <c r="J114" s="33">
        <v>1</v>
      </c>
      <c r="K114" s="34">
        <v>1</v>
      </c>
      <c r="L114" s="34">
        <v>0</v>
      </c>
    </row>
    <row r="115" spans="1:12" s="97" customFormat="1" ht="15.75" customHeight="1">
      <c r="A115" s="32">
        <v>18</v>
      </c>
      <c r="B115" s="33">
        <v>4</v>
      </c>
      <c r="C115" s="34">
        <v>3</v>
      </c>
      <c r="D115" s="34">
        <v>1</v>
      </c>
      <c r="E115" s="35">
        <v>53</v>
      </c>
      <c r="F115" s="33">
        <v>4</v>
      </c>
      <c r="G115" s="34">
        <v>2</v>
      </c>
      <c r="H115" s="34">
        <v>2</v>
      </c>
      <c r="I115" s="35">
        <v>88</v>
      </c>
      <c r="J115" s="33">
        <v>2</v>
      </c>
      <c r="K115" s="34">
        <v>1</v>
      </c>
      <c r="L115" s="34">
        <v>1</v>
      </c>
    </row>
    <row r="116" spans="1:12" s="97" customFormat="1" ht="18" customHeight="1">
      <c r="A116" s="40">
        <v>19</v>
      </c>
      <c r="B116" s="44">
        <v>7</v>
      </c>
      <c r="C116" s="42">
        <v>5</v>
      </c>
      <c r="D116" s="42">
        <v>2</v>
      </c>
      <c r="E116" s="43">
        <v>54</v>
      </c>
      <c r="F116" s="44">
        <v>10</v>
      </c>
      <c r="G116" s="42">
        <v>9</v>
      </c>
      <c r="H116" s="42">
        <v>1</v>
      </c>
      <c r="I116" s="43">
        <v>89</v>
      </c>
      <c r="J116" s="44">
        <v>4</v>
      </c>
      <c r="K116" s="42">
        <v>2</v>
      </c>
      <c r="L116" s="42">
        <v>2</v>
      </c>
    </row>
    <row r="117" spans="1:12" s="31" customFormat="1" ht="25.5" customHeight="1">
      <c r="A117" s="23" t="s">
        <v>29</v>
      </c>
      <c r="B117" s="24">
        <v>23</v>
      </c>
      <c r="C117" s="24">
        <v>14</v>
      </c>
      <c r="D117" s="24">
        <v>9</v>
      </c>
      <c r="E117" s="25" t="s">
        <v>30</v>
      </c>
      <c r="F117" s="24">
        <v>40</v>
      </c>
      <c r="G117" s="24">
        <v>18</v>
      </c>
      <c r="H117" s="24">
        <v>22</v>
      </c>
      <c r="I117" s="25" t="s">
        <v>31</v>
      </c>
      <c r="J117" s="24">
        <v>3</v>
      </c>
      <c r="K117" s="24">
        <v>1</v>
      </c>
      <c r="L117" s="24">
        <v>2</v>
      </c>
    </row>
    <row r="118" spans="1:12" s="97" customFormat="1" ht="15.75" customHeight="1">
      <c r="A118" s="32">
        <v>20</v>
      </c>
      <c r="B118" s="33">
        <v>8</v>
      </c>
      <c r="C118" s="34">
        <v>4</v>
      </c>
      <c r="D118" s="34">
        <v>4</v>
      </c>
      <c r="E118" s="35">
        <v>55</v>
      </c>
      <c r="F118" s="33">
        <v>14</v>
      </c>
      <c r="G118" s="34">
        <v>9</v>
      </c>
      <c r="H118" s="34">
        <v>5</v>
      </c>
      <c r="I118" s="35">
        <v>90</v>
      </c>
      <c r="J118" s="33">
        <v>1</v>
      </c>
      <c r="K118" s="34">
        <v>1</v>
      </c>
      <c r="L118" s="34">
        <v>0</v>
      </c>
    </row>
    <row r="119" spans="1:12" s="97" customFormat="1" ht="15.75" customHeight="1">
      <c r="A119" s="32">
        <v>21</v>
      </c>
      <c r="B119" s="33">
        <v>5</v>
      </c>
      <c r="C119" s="34">
        <v>3</v>
      </c>
      <c r="D119" s="34">
        <v>2</v>
      </c>
      <c r="E119" s="35">
        <v>56</v>
      </c>
      <c r="F119" s="33">
        <v>10</v>
      </c>
      <c r="G119" s="34">
        <v>4</v>
      </c>
      <c r="H119" s="34">
        <v>6</v>
      </c>
      <c r="I119" s="35">
        <v>91</v>
      </c>
      <c r="J119" s="33">
        <v>0</v>
      </c>
      <c r="K119" s="34">
        <v>0</v>
      </c>
      <c r="L119" s="34">
        <v>0</v>
      </c>
    </row>
    <row r="120" spans="1:12" s="97" customFormat="1" ht="15.75" customHeight="1">
      <c r="A120" s="32">
        <v>22</v>
      </c>
      <c r="B120" s="33">
        <v>2</v>
      </c>
      <c r="C120" s="34">
        <v>2</v>
      </c>
      <c r="D120" s="34">
        <v>0</v>
      </c>
      <c r="E120" s="35">
        <v>57</v>
      </c>
      <c r="F120" s="33">
        <v>4</v>
      </c>
      <c r="G120" s="34">
        <v>1</v>
      </c>
      <c r="H120" s="34">
        <v>3</v>
      </c>
      <c r="I120" s="35">
        <v>92</v>
      </c>
      <c r="J120" s="33">
        <v>0</v>
      </c>
      <c r="K120" s="34">
        <v>0</v>
      </c>
      <c r="L120" s="34">
        <v>0</v>
      </c>
    </row>
    <row r="121" spans="1:12" s="97" customFormat="1" ht="15.75" customHeight="1">
      <c r="A121" s="32">
        <v>23</v>
      </c>
      <c r="B121" s="33">
        <v>4</v>
      </c>
      <c r="C121" s="34">
        <v>2</v>
      </c>
      <c r="D121" s="34">
        <v>2</v>
      </c>
      <c r="E121" s="35">
        <v>58</v>
      </c>
      <c r="F121" s="33">
        <v>6</v>
      </c>
      <c r="G121" s="34">
        <v>2</v>
      </c>
      <c r="H121" s="34">
        <v>4</v>
      </c>
      <c r="I121" s="35">
        <v>93</v>
      </c>
      <c r="J121" s="33">
        <v>0</v>
      </c>
      <c r="K121" s="34">
        <v>0</v>
      </c>
      <c r="L121" s="34">
        <v>0</v>
      </c>
    </row>
    <row r="122" spans="1:12" s="97" customFormat="1" ht="18" customHeight="1">
      <c r="A122" s="40">
        <v>24</v>
      </c>
      <c r="B122" s="44">
        <v>4</v>
      </c>
      <c r="C122" s="42">
        <v>3</v>
      </c>
      <c r="D122" s="42">
        <v>1</v>
      </c>
      <c r="E122" s="43">
        <v>59</v>
      </c>
      <c r="F122" s="44">
        <v>6</v>
      </c>
      <c r="G122" s="42">
        <v>2</v>
      </c>
      <c r="H122" s="42">
        <v>4</v>
      </c>
      <c r="I122" s="43">
        <v>94</v>
      </c>
      <c r="J122" s="44">
        <v>2</v>
      </c>
      <c r="K122" s="42">
        <v>0</v>
      </c>
      <c r="L122" s="42">
        <v>2</v>
      </c>
    </row>
    <row r="123" spans="1:12" s="31" customFormat="1" ht="25.5" customHeight="1">
      <c r="A123" s="23" t="s">
        <v>32</v>
      </c>
      <c r="B123" s="24">
        <v>20</v>
      </c>
      <c r="C123" s="24">
        <v>13</v>
      </c>
      <c r="D123" s="24">
        <v>7</v>
      </c>
      <c r="E123" s="25" t="s">
        <v>33</v>
      </c>
      <c r="F123" s="24">
        <v>37</v>
      </c>
      <c r="G123" s="24">
        <v>15</v>
      </c>
      <c r="H123" s="24">
        <v>22</v>
      </c>
      <c r="I123" s="64" t="s">
        <v>34</v>
      </c>
      <c r="J123" s="24">
        <v>1</v>
      </c>
      <c r="K123" s="24">
        <v>0</v>
      </c>
      <c r="L123" s="24">
        <v>1</v>
      </c>
    </row>
    <row r="124" spans="1:12" s="97" customFormat="1" ht="15.75" customHeight="1">
      <c r="A124" s="32">
        <v>25</v>
      </c>
      <c r="B124" s="33">
        <v>7</v>
      </c>
      <c r="C124" s="34">
        <v>5</v>
      </c>
      <c r="D124" s="34">
        <v>2</v>
      </c>
      <c r="E124" s="35">
        <v>60</v>
      </c>
      <c r="F124" s="33">
        <v>3</v>
      </c>
      <c r="G124" s="34">
        <v>2</v>
      </c>
      <c r="H124" s="34">
        <v>1</v>
      </c>
      <c r="I124" s="35">
        <v>95</v>
      </c>
      <c r="J124" s="33">
        <v>0</v>
      </c>
      <c r="K124" s="34">
        <v>0</v>
      </c>
      <c r="L124" s="34">
        <v>0</v>
      </c>
    </row>
    <row r="125" spans="1:12" s="97" customFormat="1" ht="15.75" customHeight="1">
      <c r="A125" s="32">
        <v>26</v>
      </c>
      <c r="B125" s="33">
        <v>2</v>
      </c>
      <c r="C125" s="34">
        <v>2</v>
      </c>
      <c r="D125" s="34">
        <v>0</v>
      </c>
      <c r="E125" s="35">
        <v>61</v>
      </c>
      <c r="F125" s="33">
        <v>9</v>
      </c>
      <c r="G125" s="34">
        <v>4</v>
      </c>
      <c r="H125" s="34">
        <v>5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2</v>
      </c>
      <c r="C126" s="34">
        <v>0</v>
      </c>
      <c r="D126" s="34">
        <v>2</v>
      </c>
      <c r="E126" s="35">
        <v>62</v>
      </c>
      <c r="F126" s="33">
        <v>8</v>
      </c>
      <c r="G126" s="34">
        <v>1</v>
      </c>
      <c r="H126" s="34">
        <v>7</v>
      </c>
      <c r="I126" s="35">
        <v>97</v>
      </c>
      <c r="J126" s="33">
        <v>1</v>
      </c>
      <c r="K126" s="34">
        <v>0</v>
      </c>
      <c r="L126" s="34">
        <v>1</v>
      </c>
    </row>
    <row r="127" spans="1:12" s="97" customFormat="1" ht="15.75" customHeight="1">
      <c r="A127" s="32">
        <v>28</v>
      </c>
      <c r="B127" s="33">
        <v>7</v>
      </c>
      <c r="C127" s="34">
        <v>4</v>
      </c>
      <c r="D127" s="34">
        <v>3</v>
      </c>
      <c r="E127" s="35">
        <v>63</v>
      </c>
      <c r="F127" s="33">
        <v>10</v>
      </c>
      <c r="G127" s="34">
        <v>6</v>
      </c>
      <c r="H127" s="34">
        <v>4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2</v>
      </c>
      <c r="C128" s="42">
        <v>2</v>
      </c>
      <c r="D128" s="42">
        <v>0</v>
      </c>
      <c r="E128" s="43">
        <v>64</v>
      </c>
      <c r="F128" s="44">
        <v>7</v>
      </c>
      <c r="G128" s="42">
        <v>2</v>
      </c>
      <c r="H128" s="42">
        <v>5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31</v>
      </c>
      <c r="C129" s="24">
        <v>17</v>
      </c>
      <c r="D129" s="24">
        <v>14</v>
      </c>
      <c r="E129" s="25" t="s">
        <v>36</v>
      </c>
      <c r="F129" s="24">
        <v>32</v>
      </c>
      <c r="G129" s="24">
        <v>15</v>
      </c>
      <c r="H129" s="24">
        <v>17</v>
      </c>
      <c r="I129" s="68">
        <v>100</v>
      </c>
      <c r="J129" s="69">
        <v>0</v>
      </c>
      <c r="K129" s="70">
        <v>0</v>
      </c>
      <c r="L129" s="70">
        <v>0</v>
      </c>
    </row>
    <row r="130" spans="1:13" s="97" customFormat="1" ht="15.75" customHeight="1">
      <c r="A130" s="32">
        <v>30</v>
      </c>
      <c r="B130" s="33">
        <v>3</v>
      </c>
      <c r="C130" s="34">
        <v>2</v>
      </c>
      <c r="D130" s="34">
        <v>1</v>
      </c>
      <c r="E130" s="35">
        <v>65</v>
      </c>
      <c r="F130" s="33">
        <v>7</v>
      </c>
      <c r="G130" s="34">
        <v>3</v>
      </c>
      <c r="H130" s="34">
        <v>4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4</v>
      </c>
      <c r="C131" s="34">
        <v>0</v>
      </c>
      <c r="D131" s="34">
        <v>4</v>
      </c>
      <c r="E131" s="35">
        <v>66</v>
      </c>
      <c r="F131" s="33">
        <v>7</v>
      </c>
      <c r="G131" s="34">
        <v>5</v>
      </c>
      <c r="H131" s="34">
        <v>2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5</v>
      </c>
      <c r="C132" s="34">
        <v>4</v>
      </c>
      <c r="D132" s="34">
        <v>1</v>
      </c>
      <c r="E132" s="35">
        <v>67</v>
      </c>
      <c r="F132" s="33">
        <v>6</v>
      </c>
      <c r="G132" s="34">
        <v>1</v>
      </c>
      <c r="H132" s="34">
        <v>5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8</v>
      </c>
      <c r="C133" s="34">
        <v>5</v>
      </c>
      <c r="D133" s="34">
        <v>3</v>
      </c>
      <c r="E133" s="35">
        <v>68</v>
      </c>
      <c r="F133" s="33">
        <v>9</v>
      </c>
      <c r="G133" s="34">
        <v>4</v>
      </c>
      <c r="H133" s="34">
        <v>5</v>
      </c>
      <c r="I133" s="72" t="s">
        <v>37</v>
      </c>
      <c r="J133" s="44">
        <v>0</v>
      </c>
      <c r="K133" s="42">
        <v>0</v>
      </c>
      <c r="L133" s="42">
        <v>0</v>
      </c>
    </row>
    <row r="134" spans="1:13" s="97" customFormat="1" ht="21" customHeight="1" thickBot="1">
      <c r="A134" s="74">
        <v>34</v>
      </c>
      <c r="B134" s="33">
        <v>11</v>
      </c>
      <c r="C134" s="34">
        <v>6</v>
      </c>
      <c r="D134" s="34">
        <v>5</v>
      </c>
      <c r="E134" s="35">
        <v>69</v>
      </c>
      <c r="F134" s="33">
        <v>3</v>
      </c>
      <c r="G134" s="34">
        <v>2</v>
      </c>
      <c r="H134" s="34">
        <v>1</v>
      </c>
      <c r="I134" s="75" t="s">
        <v>8</v>
      </c>
      <c r="J134" s="69">
        <v>576</v>
      </c>
      <c r="K134" s="69">
        <v>277</v>
      </c>
      <c r="L134" s="69">
        <v>299</v>
      </c>
    </row>
    <row r="135" spans="1:13" s="106" customFormat="1" ht="24" customHeight="1" thickTop="1" thickBot="1">
      <c r="A135" s="81" t="s">
        <v>38</v>
      </c>
      <c r="B135" s="82">
        <v>83</v>
      </c>
      <c r="C135" s="83">
        <v>42</v>
      </c>
      <c r="D135" s="83">
        <v>41</v>
      </c>
      <c r="E135" s="84" t="s">
        <v>39</v>
      </c>
      <c r="F135" s="83">
        <v>380</v>
      </c>
      <c r="G135" s="83">
        <v>187</v>
      </c>
      <c r="H135" s="83">
        <v>193</v>
      </c>
      <c r="I135" s="85" t="s">
        <v>40</v>
      </c>
      <c r="J135" s="83">
        <v>113</v>
      </c>
      <c r="K135" s="83">
        <v>48</v>
      </c>
      <c r="L135" s="83">
        <v>65</v>
      </c>
      <c r="M135" s="105"/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44</v>
      </c>
      <c r="L136" s="9"/>
      <c r="M136" s="97"/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  <c r="M137" s="98"/>
    </row>
    <row r="138" spans="1:13" s="31" customFormat="1" ht="25.5" customHeight="1">
      <c r="A138" s="23" t="s">
        <v>9</v>
      </c>
      <c r="B138" s="24">
        <v>30</v>
      </c>
      <c r="C138" s="24">
        <v>20</v>
      </c>
      <c r="D138" s="24">
        <v>10</v>
      </c>
      <c r="E138" s="25" t="s">
        <v>10</v>
      </c>
      <c r="F138" s="24">
        <v>47</v>
      </c>
      <c r="G138" s="24">
        <v>21</v>
      </c>
      <c r="H138" s="24">
        <v>26</v>
      </c>
      <c r="I138" s="25" t="s">
        <v>11</v>
      </c>
      <c r="J138" s="24">
        <v>44</v>
      </c>
      <c r="K138" s="24">
        <v>19</v>
      </c>
      <c r="L138" s="24">
        <v>25</v>
      </c>
    </row>
    <row r="139" spans="1:13" s="97" customFormat="1" ht="15.75" customHeight="1">
      <c r="A139" s="32">
        <v>0</v>
      </c>
      <c r="B139" s="33">
        <v>1</v>
      </c>
      <c r="C139" s="34">
        <v>0</v>
      </c>
      <c r="D139" s="34">
        <v>1</v>
      </c>
      <c r="E139" s="35">
        <v>35</v>
      </c>
      <c r="F139" s="33">
        <v>10</v>
      </c>
      <c r="G139" s="34">
        <v>4</v>
      </c>
      <c r="H139" s="34">
        <v>6</v>
      </c>
      <c r="I139" s="35">
        <v>70</v>
      </c>
      <c r="J139" s="33">
        <v>10</v>
      </c>
      <c r="K139" s="34">
        <v>2</v>
      </c>
      <c r="L139" s="34">
        <v>8</v>
      </c>
    </row>
    <row r="140" spans="1:13" s="97" customFormat="1" ht="15.75" customHeight="1">
      <c r="A140" s="32">
        <v>1</v>
      </c>
      <c r="B140" s="33">
        <v>4</v>
      </c>
      <c r="C140" s="34">
        <v>3</v>
      </c>
      <c r="D140" s="34">
        <v>1</v>
      </c>
      <c r="E140" s="35">
        <v>36</v>
      </c>
      <c r="F140" s="33">
        <v>7</v>
      </c>
      <c r="G140" s="34">
        <v>5</v>
      </c>
      <c r="H140" s="34">
        <v>2</v>
      </c>
      <c r="I140" s="35">
        <v>71</v>
      </c>
      <c r="J140" s="33">
        <v>5</v>
      </c>
      <c r="K140" s="34">
        <v>0</v>
      </c>
      <c r="L140" s="34">
        <v>5</v>
      </c>
    </row>
    <row r="141" spans="1:13" s="97" customFormat="1" ht="15.75" customHeight="1">
      <c r="A141" s="32">
        <v>2</v>
      </c>
      <c r="B141" s="33">
        <v>10</v>
      </c>
      <c r="C141" s="34">
        <v>7</v>
      </c>
      <c r="D141" s="34">
        <v>3</v>
      </c>
      <c r="E141" s="35">
        <v>37</v>
      </c>
      <c r="F141" s="33">
        <v>9</v>
      </c>
      <c r="G141" s="34">
        <v>3</v>
      </c>
      <c r="H141" s="34">
        <v>6</v>
      </c>
      <c r="I141" s="35">
        <v>72</v>
      </c>
      <c r="J141" s="33">
        <v>14</v>
      </c>
      <c r="K141" s="34">
        <v>9</v>
      </c>
      <c r="L141" s="34">
        <v>5</v>
      </c>
    </row>
    <row r="142" spans="1:13" s="97" customFormat="1" ht="15.75" customHeight="1">
      <c r="A142" s="32">
        <v>3</v>
      </c>
      <c r="B142" s="33">
        <v>9</v>
      </c>
      <c r="C142" s="34">
        <v>6</v>
      </c>
      <c r="D142" s="34">
        <v>3</v>
      </c>
      <c r="E142" s="35">
        <v>38</v>
      </c>
      <c r="F142" s="33">
        <v>12</v>
      </c>
      <c r="G142" s="34">
        <v>5</v>
      </c>
      <c r="H142" s="34">
        <v>7</v>
      </c>
      <c r="I142" s="35">
        <v>73</v>
      </c>
      <c r="J142" s="33">
        <v>6</v>
      </c>
      <c r="K142" s="34">
        <v>2</v>
      </c>
      <c r="L142" s="34">
        <v>4</v>
      </c>
    </row>
    <row r="143" spans="1:13" s="97" customFormat="1" ht="18" customHeight="1">
      <c r="A143" s="40">
        <v>4</v>
      </c>
      <c r="B143" s="41">
        <v>6</v>
      </c>
      <c r="C143" s="42">
        <v>4</v>
      </c>
      <c r="D143" s="42">
        <v>2</v>
      </c>
      <c r="E143" s="43">
        <v>39</v>
      </c>
      <c r="F143" s="44">
        <v>9</v>
      </c>
      <c r="G143" s="42">
        <v>4</v>
      </c>
      <c r="H143" s="42">
        <v>5</v>
      </c>
      <c r="I143" s="43">
        <v>74</v>
      </c>
      <c r="J143" s="44">
        <v>9</v>
      </c>
      <c r="K143" s="42">
        <v>6</v>
      </c>
      <c r="L143" s="42">
        <v>3</v>
      </c>
    </row>
    <row r="144" spans="1:13" s="31" customFormat="1" ht="25.5" customHeight="1">
      <c r="A144" s="23" t="s">
        <v>13</v>
      </c>
      <c r="B144" s="24">
        <v>35</v>
      </c>
      <c r="C144" s="24">
        <v>14</v>
      </c>
      <c r="D144" s="24">
        <v>21</v>
      </c>
      <c r="E144" s="25" t="s">
        <v>14</v>
      </c>
      <c r="F144" s="24">
        <v>50</v>
      </c>
      <c r="G144" s="24">
        <v>30</v>
      </c>
      <c r="H144" s="24">
        <v>20</v>
      </c>
      <c r="I144" s="25" t="s">
        <v>15</v>
      </c>
      <c r="J144" s="24">
        <v>35</v>
      </c>
      <c r="K144" s="24">
        <v>14</v>
      </c>
      <c r="L144" s="24">
        <v>21</v>
      </c>
    </row>
    <row r="145" spans="1:12" s="97" customFormat="1" ht="15.75" customHeight="1">
      <c r="A145" s="32">
        <v>5</v>
      </c>
      <c r="B145" s="33">
        <v>12</v>
      </c>
      <c r="C145" s="34">
        <v>3</v>
      </c>
      <c r="D145" s="34">
        <v>9</v>
      </c>
      <c r="E145" s="35">
        <v>40</v>
      </c>
      <c r="F145" s="33">
        <v>14</v>
      </c>
      <c r="G145" s="34">
        <v>5</v>
      </c>
      <c r="H145" s="34">
        <v>9</v>
      </c>
      <c r="I145" s="35">
        <v>75</v>
      </c>
      <c r="J145" s="33">
        <v>6</v>
      </c>
      <c r="K145" s="34">
        <v>2</v>
      </c>
      <c r="L145" s="34">
        <v>4</v>
      </c>
    </row>
    <row r="146" spans="1:12" s="97" customFormat="1" ht="15.75" customHeight="1">
      <c r="A146" s="32">
        <v>6</v>
      </c>
      <c r="B146" s="33">
        <v>4</v>
      </c>
      <c r="C146" s="34">
        <v>0</v>
      </c>
      <c r="D146" s="34">
        <v>4</v>
      </c>
      <c r="E146" s="35">
        <v>41</v>
      </c>
      <c r="F146" s="33">
        <v>8</v>
      </c>
      <c r="G146" s="34">
        <v>5</v>
      </c>
      <c r="H146" s="34">
        <v>3</v>
      </c>
      <c r="I146" s="35">
        <v>76</v>
      </c>
      <c r="J146" s="33">
        <v>9</v>
      </c>
      <c r="K146" s="34">
        <v>5</v>
      </c>
      <c r="L146" s="34">
        <v>4</v>
      </c>
    </row>
    <row r="147" spans="1:12" s="97" customFormat="1" ht="15.75" customHeight="1">
      <c r="A147" s="32">
        <v>7</v>
      </c>
      <c r="B147" s="33">
        <v>5</v>
      </c>
      <c r="C147" s="34">
        <v>3</v>
      </c>
      <c r="D147" s="34">
        <v>2</v>
      </c>
      <c r="E147" s="35">
        <v>42</v>
      </c>
      <c r="F147" s="33">
        <v>6</v>
      </c>
      <c r="G147" s="34">
        <v>5</v>
      </c>
      <c r="H147" s="34">
        <v>1</v>
      </c>
      <c r="I147" s="35">
        <v>77</v>
      </c>
      <c r="J147" s="33">
        <v>6</v>
      </c>
      <c r="K147" s="34">
        <v>2</v>
      </c>
      <c r="L147" s="34">
        <v>4</v>
      </c>
    </row>
    <row r="148" spans="1:12" s="97" customFormat="1" ht="15.75" customHeight="1">
      <c r="A148" s="32">
        <v>8</v>
      </c>
      <c r="B148" s="33">
        <v>9</v>
      </c>
      <c r="C148" s="34">
        <v>7</v>
      </c>
      <c r="D148" s="34">
        <v>2</v>
      </c>
      <c r="E148" s="35">
        <v>43</v>
      </c>
      <c r="F148" s="33">
        <v>13</v>
      </c>
      <c r="G148" s="34">
        <v>8</v>
      </c>
      <c r="H148" s="34">
        <v>5</v>
      </c>
      <c r="I148" s="35">
        <v>78</v>
      </c>
      <c r="J148" s="33">
        <v>6</v>
      </c>
      <c r="K148" s="34">
        <v>2</v>
      </c>
      <c r="L148" s="34">
        <v>4</v>
      </c>
    </row>
    <row r="149" spans="1:12" s="97" customFormat="1" ht="18" customHeight="1">
      <c r="A149" s="40">
        <v>9</v>
      </c>
      <c r="B149" s="44">
        <v>5</v>
      </c>
      <c r="C149" s="42">
        <v>1</v>
      </c>
      <c r="D149" s="42">
        <v>4</v>
      </c>
      <c r="E149" s="43">
        <v>44</v>
      </c>
      <c r="F149" s="44">
        <v>9</v>
      </c>
      <c r="G149" s="42">
        <v>7</v>
      </c>
      <c r="H149" s="42">
        <v>2</v>
      </c>
      <c r="I149" s="43">
        <v>79</v>
      </c>
      <c r="J149" s="44">
        <v>8</v>
      </c>
      <c r="K149" s="42">
        <v>3</v>
      </c>
      <c r="L149" s="42">
        <v>5</v>
      </c>
    </row>
    <row r="150" spans="1:12" s="31" customFormat="1" ht="25.5" customHeight="1">
      <c r="A150" s="23" t="s">
        <v>23</v>
      </c>
      <c r="B150" s="24">
        <v>20</v>
      </c>
      <c r="C150" s="24">
        <v>8</v>
      </c>
      <c r="D150" s="24">
        <v>12</v>
      </c>
      <c r="E150" s="25" t="s">
        <v>24</v>
      </c>
      <c r="F150" s="24">
        <v>47</v>
      </c>
      <c r="G150" s="24">
        <v>30</v>
      </c>
      <c r="H150" s="24">
        <v>17</v>
      </c>
      <c r="I150" s="25" t="s">
        <v>25</v>
      </c>
      <c r="J150" s="24">
        <v>31</v>
      </c>
      <c r="K150" s="24">
        <v>17</v>
      </c>
      <c r="L150" s="24">
        <v>14</v>
      </c>
    </row>
    <row r="151" spans="1:12" s="97" customFormat="1" ht="15.75" customHeight="1">
      <c r="A151" s="32">
        <v>10</v>
      </c>
      <c r="B151" s="33">
        <v>5</v>
      </c>
      <c r="C151" s="34">
        <v>3</v>
      </c>
      <c r="D151" s="34">
        <v>2</v>
      </c>
      <c r="E151" s="35">
        <v>45</v>
      </c>
      <c r="F151" s="33">
        <v>11</v>
      </c>
      <c r="G151" s="34">
        <v>8</v>
      </c>
      <c r="H151" s="34">
        <v>3</v>
      </c>
      <c r="I151" s="35">
        <v>80</v>
      </c>
      <c r="J151" s="33">
        <v>7</v>
      </c>
      <c r="K151" s="34">
        <v>6</v>
      </c>
      <c r="L151" s="34">
        <v>1</v>
      </c>
    </row>
    <row r="152" spans="1:12" s="97" customFormat="1" ht="15.75" customHeight="1">
      <c r="A152" s="32">
        <v>11</v>
      </c>
      <c r="B152" s="33">
        <v>3</v>
      </c>
      <c r="C152" s="34">
        <v>1</v>
      </c>
      <c r="D152" s="34">
        <v>2</v>
      </c>
      <c r="E152" s="35">
        <v>46</v>
      </c>
      <c r="F152" s="33">
        <v>13</v>
      </c>
      <c r="G152" s="34">
        <v>8</v>
      </c>
      <c r="H152" s="34">
        <v>5</v>
      </c>
      <c r="I152" s="35">
        <v>81</v>
      </c>
      <c r="J152" s="33">
        <v>7</v>
      </c>
      <c r="K152" s="34">
        <v>3</v>
      </c>
      <c r="L152" s="34">
        <v>4</v>
      </c>
    </row>
    <row r="153" spans="1:12" s="97" customFormat="1" ht="15.75" customHeight="1">
      <c r="A153" s="32">
        <v>12</v>
      </c>
      <c r="B153" s="33">
        <v>4</v>
      </c>
      <c r="C153" s="34">
        <v>1</v>
      </c>
      <c r="D153" s="34">
        <v>3</v>
      </c>
      <c r="E153" s="35">
        <v>47</v>
      </c>
      <c r="F153" s="33">
        <v>2</v>
      </c>
      <c r="G153" s="34">
        <v>1</v>
      </c>
      <c r="H153" s="34">
        <v>1</v>
      </c>
      <c r="I153" s="35">
        <v>82</v>
      </c>
      <c r="J153" s="33">
        <v>6</v>
      </c>
      <c r="K153" s="34">
        <v>2</v>
      </c>
      <c r="L153" s="34">
        <v>4</v>
      </c>
    </row>
    <row r="154" spans="1:12" s="97" customFormat="1" ht="15.75" customHeight="1">
      <c r="A154" s="32">
        <v>13</v>
      </c>
      <c r="B154" s="33">
        <v>5</v>
      </c>
      <c r="C154" s="34">
        <v>1</v>
      </c>
      <c r="D154" s="34">
        <v>4</v>
      </c>
      <c r="E154" s="35">
        <v>48</v>
      </c>
      <c r="F154" s="33">
        <v>13</v>
      </c>
      <c r="G154" s="34">
        <v>8</v>
      </c>
      <c r="H154" s="34">
        <v>5</v>
      </c>
      <c r="I154" s="35">
        <v>83</v>
      </c>
      <c r="J154" s="33">
        <v>5</v>
      </c>
      <c r="K154" s="34">
        <v>3</v>
      </c>
      <c r="L154" s="34">
        <v>2</v>
      </c>
    </row>
    <row r="155" spans="1:12" s="97" customFormat="1" ht="18" customHeight="1">
      <c r="A155" s="40">
        <v>14</v>
      </c>
      <c r="B155" s="44">
        <v>3</v>
      </c>
      <c r="C155" s="42">
        <v>2</v>
      </c>
      <c r="D155" s="42">
        <v>1</v>
      </c>
      <c r="E155" s="43">
        <v>49</v>
      </c>
      <c r="F155" s="44">
        <v>8</v>
      </c>
      <c r="G155" s="42">
        <v>5</v>
      </c>
      <c r="H155" s="42">
        <v>3</v>
      </c>
      <c r="I155" s="43">
        <v>84</v>
      </c>
      <c r="J155" s="44">
        <v>6</v>
      </c>
      <c r="K155" s="42">
        <v>3</v>
      </c>
      <c r="L155" s="42">
        <v>3</v>
      </c>
    </row>
    <row r="156" spans="1:12" s="31" customFormat="1" ht="25.5" customHeight="1">
      <c r="A156" s="23" t="s">
        <v>26</v>
      </c>
      <c r="B156" s="24">
        <v>18</v>
      </c>
      <c r="C156" s="24">
        <v>8</v>
      </c>
      <c r="D156" s="24">
        <v>10</v>
      </c>
      <c r="E156" s="25" t="s">
        <v>27</v>
      </c>
      <c r="F156" s="24">
        <v>41</v>
      </c>
      <c r="G156" s="24">
        <v>19</v>
      </c>
      <c r="H156" s="24">
        <v>22</v>
      </c>
      <c r="I156" s="25" t="s">
        <v>28</v>
      </c>
      <c r="J156" s="24">
        <v>24</v>
      </c>
      <c r="K156" s="24">
        <v>8</v>
      </c>
      <c r="L156" s="24">
        <v>16</v>
      </c>
    </row>
    <row r="157" spans="1:12" s="97" customFormat="1" ht="15.75" customHeight="1">
      <c r="A157" s="32">
        <v>15</v>
      </c>
      <c r="B157" s="33">
        <v>6</v>
      </c>
      <c r="C157" s="34">
        <v>3</v>
      </c>
      <c r="D157" s="34">
        <v>3</v>
      </c>
      <c r="E157" s="35">
        <v>50</v>
      </c>
      <c r="F157" s="33">
        <v>12</v>
      </c>
      <c r="G157" s="34">
        <v>6</v>
      </c>
      <c r="H157" s="34">
        <v>6</v>
      </c>
      <c r="I157" s="35">
        <v>85</v>
      </c>
      <c r="J157" s="33">
        <v>8</v>
      </c>
      <c r="K157" s="34">
        <v>4</v>
      </c>
      <c r="L157" s="34">
        <v>4</v>
      </c>
    </row>
    <row r="158" spans="1:12" s="97" customFormat="1" ht="15.75" customHeight="1">
      <c r="A158" s="32">
        <v>16</v>
      </c>
      <c r="B158" s="33">
        <v>1</v>
      </c>
      <c r="C158" s="34">
        <v>1</v>
      </c>
      <c r="D158" s="34">
        <v>0</v>
      </c>
      <c r="E158" s="35">
        <v>51</v>
      </c>
      <c r="F158" s="33">
        <v>6</v>
      </c>
      <c r="G158" s="34">
        <v>3</v>
      </c>
      <c r="H158" s="34">
        <v>3</v>
      </c>
      <c r="I158" s="35">
        <v>86</v>
      </c>
      <c r="J158" s="33">
        <v>7</v>
      </c>
      <c r="K158" s="34">
        <v>2</v>
      </c>
      <c r="L158" s="34">
        <v>5</v>
      </c>
    </row>
    <row r="159" spans="1:12" s="97" customFormat="1" ht="15.75" customHeight="1">
      <c r="A159" s="32">
        <v>17</v>
      </c>
      <c r="B159" s="33">
        <v>5</v>
      </c>
      <c r="C159" s="34">
        <v>0</v>
      </c>
      <c r="D159" s="34">
        <v>5</v>
      </c>
      <c r="E159" s="35">
        <v>52</v>
      </c>
      <c r="F159" s="33">
        <v>5</v>
      </c>
      <c r="G159" s="34">
        <v>2</v>
      </c>
      <c r="H159" s="34">
        <v>3</v>
      </c>
      <c r="I159" s="35">
        <v>87</v>
      </c>
      <c r="J159" s="33">
        <v>4</v>
      </c>
      <c r="K159" s="34">
        <v>1</v>
      </c>
      <c r="L159" s="34">
        <v>3</v>
      </c>
    </row>
    <row r="160" spans="1:12" s="97" customFormat="1" ht="15.75" customHeight="1">
      <c r="A160" s="32">
        <v>18</v>
      </c>
      <c r="B160" s="33">
        <v>2</v>
      </c>
      <c r="C160" s="34">
        <v>2</v>
      </c>
      <c r="D160" s="34">
        <v>0</v>
      </c>
      <c r="E160" s="35">
        <v>53</v>
      </c>
      <c r="F160" s="33">
        <v>10</v>
      </c>
      <c r="G160" s="34">
        <v>1</v>
      </c>
      <c r="H160" s="34">
        <v>9</v>
      </c>
      <c r="I160" s="35">
        <v>88</v>
      </c>
      <c r="J160" s="33">
        <v>4</v>
      </c>
      <c r="K160" s="34">
        <v>1</v>
      </c>
      <c r="L160" s="34">
        <v>3</v>
      </c>
    </row>
    <row r="161" spans="1:12" s="97" customFormat="1" ht="18" customHeight="1">
      <c r="A161" s="40">
        <v>19</v>
      </c>
      <c r="B161" s="44">
        <v>4</v>
      </c>
      <c r="C161" s="42">
        <v>2</v>
      </c>
      <c r="D161" s="42">
        <v>2</v>
      </c>
      <c r="E161" s="43">
        <v>54</v>
      </c>
      <c r="F161" s="44">
        <v>8</v>
      </c>
      <c r="G161" s="42">
        <v>7</v>
      </c>
      <c r="H161" s="42">
        <v>1</v>
      </c>
      <c r="I161" s="43">
        <v>89</v>
      </c>
      <c r="J161" s="44">
        <v>1</v>
      </c>
      <c r="K161" s="42">
        <v>0</v>
      </c>
      <c r="L161" s="42">
        <v>1</v>
      </c>
    </row>
    <row r="162" spans="1:12" s="31" customFormat="1" ht="25.5" customHeight="1">
      <c r="A162" s="23" t="s">
        <v>29</v>
      </c>
      <c r="B162" s="24">
        <v>26</v>
      </c>
      <c r="C162" s="24">
        <v>17</v>
      </c>
      <c r="D162" s="24">
        <v>9</v>
      </c>
      <c r="E162" s="25" t="s">
        <v>30</v>
      </c>
      <c r="F162" s="24">
        <v>34</v>
      </c>
      <c r="G162" s="24">
        <v>18</v>
      </c>
      <c r="H162" s="24">
        <v>16</v>
      </c>
      <c r="I162" s="25" t="s">
        <v>31</v>
      </c>
      <c r="J162" s="24">
        <v>10</v>
      </c>
      <c r="K162" s="24">
        <v>0</v>
      </c>
      <c r="L162" s="24">
        <v>10</v>
      </c>
    </row>
    <row r="163" spans="1:12" s="97" customFormat="1" ht="15.75" customHeight="1">
      <c r="A163" s="32">
        <v>20</v>
      </c>
      <c r="B163" s="33">
        <v>2</v>
      </c>
      <c r="C163" s="34">
        <v>1</v>
      </c>
      <c r="D163" s="34">
        <v>1</v>
      </c>
      <c r="E163" s="35">
        <v>55</v>
      </c>
      <c r="F163" s="33">
        <v>6</v>
      </c>
      <c r="G163" s="34">
        <v>4</v>
      </c>
      <c r="H163" s="34">
        <v>2</v>
      </c>
      <c r="I163" s="35">
        <v>90</v>
      </c>
      <c r="J163" s="33">
        <v>2</v>
      </c>
      <c r="K163" s="34">
        <v>0</v>
      </c>
      <c r="L163" s="34">
        <v>2</v>
      </c>
    </row>
    <row r="164" spans="1:12" s="97" customFormat="1" ht="15.75" customHeight="1">
      <c r="A164" s="32">
        <v>21</v>
      </c>
      <c r="B164" s="33">
        <v>1</v>
      </c>
      <c r="C164" s="34">
        <v>0</v>
      </c>
      <c r="D164" s="34">
        <v>1</v>
      </c>
      <c r="E164" s="35">
        <v>56</v>
      </c>
      <c r="F164" s="33">
        <v>8</v>
      </c>
      <c r="G164" s="34">
        <v>4</v>
      </c>
      <c r="H164" s="34">
        <v>4</v>
      </c>
      <c r="I164" s="35">
        <v>91</v>
      </c>
      <c r="J164" s="33">
        <v>1</v>
      </c>
      <c r="K164" s="34">
        <v>0</v>
      </c>
      <c r="L164" s="34">
        <v>1</v>
      </c>
    </row>
    <row r="165" spans="1:12" s="97" customFormat="1" ht="15.75" customHeight="1">
      <c r="A165" s="32">
        <v>22</v>
      </c>
      <c r="B165" s="33">
        <v>4</v>
      </c>
      <c r="C165" s="34">
        <v>1</v>
      </c>
      <c r="D165" s="34">
        <v>3</v>
      </c>
      <c r="E165" s="35">
        <v>57</v>
      </c>
      <c r="F165" s="33">
        <v>5</v>
      </c>
      <c r="G165" s="34">
        <v>3</v>
      </c>
      <c r="H165" s="34">
        <v>2</v>
      </c>
      <c r="I165" s="35">
        <v>92</v>
      </c>
      <c r="J165" s="33">
        <v>2</v>
      </c>
      <c r="K165" s="34">
        <v>0</v>
      </c>
      <c r="L165" s="34">
        <v>2</v>
      </c>
    </row>
    <row r="166" spans="1:12" s="97" customFormat="1" ht="15.75" customHeight="1">
      <c r="A166" s="32">
        <v>23</v>
      </c>
      <c r="B166" s="33">
        <v>6</v>
      </c>
      <c r="C166" s="34">
        <v>5</v>
      </c>
      <c r="D166" s="34">
        <v>1</v>
      </c>
      <c r="E166" s="35">
        <v>58</v>
      </c>
      <c r="F166" s="33">
        <v>8</v>
      </c>
      <c r="G166" s="34">
        <v>4</v>
      </c>
      <c r="H166" s="34">
        <v>4</v>
      </c>
      <c r="I166" s="35">
        <v>93</v>
      </c>
      <c r="J166" s="33">
        <v>3</v>
      </c>
      <c r="K166" s="34">
        <v>0</v>
      </c>
      <c r="L166" s="34">
        <v>3</v>
      </c>
    </row>
    <row r="167" spans="1:12" s="97" customFormat="1" ht="18" customHeight="1">
      <c r="A167" s="40">
        <v>24</v>
      </c>
      <c r="B167" s="44">
        <v>13</v>
      </c>
      <c r="C167" s="42">
        <v>10</v>
      </c>
      <c r="D167" s="42">
        <v>3</v>
      </c>
      <c r="E167" s="43">
        <v>59</v>
      </c>
      <c r="F167" s="44">
        <v>7</v>
      </c>
      <c r="G167" s="42">
        <v>3</v>
      </c>
      <c r="H167" s="42">
        <v>4</v>
      </c>
      <c r="I167" s="43">
        <v>94</v>
      </c>
      <c r="J167" s="44">
        <v>2</v>
      </c>
      <c r="K167" s="42">
        <v>0</v>
      </c>
      <c r="L167" s="42">
        <v>2</v>
      </c>
    </row>
    <row r="168" spans="1:12" s="31" customFormat="1" ht="25.5" customHeight="1">
      <c r="A168" s="23" t="s">
        <v>32</v>
      </c>
      <c r="B168" s="24">
        <v>30</v>
      </c>
      <c r="C168" s="24">
        <v>20</v>
      </c>
      <c r="D168" s="24">
        <v>10</v>
      </c>
      <c r="E168" s="25" t="s">
        <v>33</v>
      </c>
      <c r="F168" s="24">
        <v>23</v>
      </c>
      <c r="G168" s="24">
        <v>12</v>
      </c>
      <c r="H168" s="24">
        <v>11</v>
      </c>
      <c r="I168" s="64" t="s">
        <v>34</v>
      </c>
      <c r="J168" s="24">
        <v>1</v>
      </c>
      <c r="K168" s="24">
        <v>0</v>
      </c>
      <c r="L168" s="24">
        <v>1</v>
      </c>
    </row>
    <row r="169" spans="1:12" s="97" customFormat="1" ht="15.75" customHeight="1">
      <c r="A169" s="32">
        <v>25</v>
      </c>
      <c r="B169" s="33">
        <v>5</v>
      </c>
      <c r="C169" s="34">
        <v>4</v>
      </c>
      <c r="D169" s="34">
        <v>1</v>
      </c>
      <c r="E169" s="35">
        <v>60</v>
      </c>
      <c r="F169" s="33">
        <v>5</v>
      </c>
      <c r="G169" s="34">
        <v>4</v>
      </c>
      <c r="H169" s="34">
        <v>1</v>
      </c>
      <c r="I169" s="35">
        <v>95</v>
      </c>
      <c r="J169" s="33">
        <v>1</v>
      </c>
      <c r="K169" s="34">
        <v>0</v>
      </c>
      <c r="L169" s="34">
        <v>1</v>
      </c>
    </row>
    <row r="170" spans="1:12" s="97" customFormat="1" ht="15.75" customHeight="1">
      <c r="A170" s="32">
        <v>26</v>
      </c>
      <c r="B170" s="33">
        <v>10</v>
      </c>
      <c r="C170" s="34">
        <v>6</v>
      </c>
      <c r="D170" s="34">
        <v>4</v>
      </c>
      <c r="E170" s="35">
        <v>61</v>
      </c>
      <c r="F170" s="33">
        <v>4</v>
      </c>
      <c r="G170" s="34">
        <v>2</v>
      </c>
      <c r="H170" s="34">
        <v>2</v>
      </c>
      <c r="I170" s="35">
        <v>96</v>
      </c>
      <c r="J170" s="33">
        <v>0</v>
      </c>
      <c r="K170" s="34">
        <v>0</v>
      </c>
      <c r="L170" s="34">
        <v>0</v>
      </c>
    </row>
    <row r="171" spans="1:12" s="97" customFormat="1" ht="15.75" customHeight="1">
      <c r="A171" s="32">
        <v>27</v>
      </c>
      <c r="B171" s="33">
        <v>6</v>
      </c>
      <c r="C171" s="34">
        <v>4</v>
      </c>
      <c r="D171" s="34">
        <v>2</v>
      </c>
      <c r="E171" s="35">
        <v>62</v>
      </c>
      <c r="F171" s="33">
        <v>4</v>
      </c>
      <c r="G171" s="34">
        <v>0</v>
      </c>
      <c r="H171" s="34">
        <v>4</v>
      </c>
      <c r="I171" s="35">
        <v>97</v>
      </c>
      <c r="J171" s="33">
        <v>0</v>
      </c>
      <c r="K171" s="34">
        <v>0</v>
      </c>
      <c r="L171" s="34">
        <v>0</v>
      </c>
    </row>
    <row r="172" spans="1:12" s="97" customFormat="1" ht="15.75" customHeight="1">
      <c r="A172" s="32">
        <v>28</v>
      </c>
      <c r="B172" s="33">
        <v>5</v>
      </c>
      <c r="C172" s="34">
        <v>4</v>
      </c>
      <c r="D172" s="34">
        <v>1</v>
      </c>
      <c r="E172" s="35">
        <v>63</v>
      </c>
      <c r="F172" s="33">
        <v>6</v>
      </c>
      <c r="G172" s="34">
        <v>3</v>
      </c>
      <c r="H172" s="34">
        <v>3</v>
      </c>
      <c r="I172" s="35">
        <v>98</v>
      </c>
      <c r="J172" s="33">
        <v>0</v>
      </c>
      <c r="K172" s="34">
        <v>0</v>
      </c>
      <c r="L172" s="34">
        <v>0</v>
      </c>
    </row>
    <row r="173" spans="1:12" s="97" customFormat="1" ht="18" customHeight="1">
      <c r="A173" s="40">
        <v>29</v>
      </c>
      <c r="B173" s="44">
        <v>4</v>
      </c>
      <c r="C173" s="42">
        <v>2</v>
      </c>
      <c r="D173" s="42">
        <v>2</v>
      </c>
      <c r="E173" s="43">
        <v>64</v>
      </c>
      <c r="F173" s="44">
        <v>4</v>
      </c>
      <c r="G173" s="42">
        <v>3</v>
      </c>
      <c r="H173" s="42">
        <v>1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30</v>
      </c>
      <c r="C174" s="24">
        <v>11</v>
      </c>
      <c r="D174" s="24">
        <v>19</v>
      </c>
      <c r="E174" s="25" t="s">
        <v>36</v>
      </c>
      <c r="F174" s="24">
        <v>51</v>
      </c>
      <c r="G174" s="24">
        <v>24</v>
      </c>
      <c r="H174" s="24">
        <v>27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6</v>
      </c>
      <c r="C175" s="34">
        <v>3</v>
      </c>
      <c r="D175" s="34">
        <v>3</v>
      </c>
      <c r="E175" s="35">
        <v>65</v>
      </c>
      <c r="F175" s="33">
        <v>3</v>
      </c>
      <c r="G175" s="34">
        <v>1</v>
      </c>
      <c r="H175" s="34">
        <v>2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5</v>
      </c>
      <c r="C176" s="34">
        <v>2</v>
      </c>
      <c r="D176" s="34">
        <v>3</v>
      </c>
      <c r="E176" s="35">
        <v>66</v>
      </c>
      <c r="F176" s="33">
        <v>11</v>
      </c>
      <c r="G176" s="34">
        <v>5</v>
      </c>
      <c r="H176" s="34">
        <v>6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11</v>
      </c>
      <c r="C177" s="34">
        <v>2</v>
      </c>
      <c r="D177" s="34">
        <v>9</v>
      </c>
      <c r="E177" s="35">
        <v>67</v>
      </c>
      <c r="F177" s="33">
        <v>12</v>
      </c>
      <c r="G177" s="34">
        <v>7</v>
      </c>
      <c r="H177" s="34">
        <v>5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5</v>
      </c>
      <c r="C178" s="34">
        <v>2</v>
      </c>
      <c r="D178" s="34">
        <v>3</v>
      </c>
      <c r="E178" s="35">
        <v>68</v>
      </c>
      <c r="F178" s="33">
        <v>9</v>
      </c>
      <c r="G178" s="34">
        <v>3</v>
      </c>
      <c r="H178" s="34">
        <v>6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3</v>
      </c>
      <c r="C179" s="34">
        <v>2</v>
      </c>
      <c r="D179" s="34">
        <v>1</v>
      </c>
      <c r="E179" s="35">
        <v>69</v>
      </c>
      <c r="F179" s="33">
        <v>16</v>
      </c>
      <c r="G179" s="34">
        <v>8</v>
      </c>
      <c r="H179" s="34">
        <v>8</v>
      </c>
      <c r="I179" s="75" t="s">
        <v>8</v>
      </c>
      <c r="J179" s="69">
        <v>627</v>
      </c>
      <c r="K179" s="69">
        <v>310</v>
      </c>
      <c r="L179" s="69">
        <v>317</v>
      </c>
    </row>
    <row r="180" spans="1:13" s="106" customFormat="1" ht="24" customHeight="1" thickTop="1" thickBot="1">
      <c r="A180" s="81" t="s">
        <v>38</v>
      </c>
      <c r="B180" s="82">
        <v>85</v>
      </c>
      <c r="C180" s="83">
        <v>42</v>
      </c>
      <c r="D180" s="83">
        <v>43</v>
      </c>
      <c r="E180" s="84" t="s">
        <v>39</v>
      </c>
      <c r="F180" s="83">
        <v>346</v>
      </c>
      <c r="G180" s="83">
        <v>186</v>
      </c>
      <c r="H180" s="83">
        <v>160</v>
      </c>
      <c r="I180" s="85" t="s">
        <v>40</v>
      </c>
      <c r="J180" s="83">
        <v>196</v>
      </c>
      <c r="K180" s="83">
        <v>82</v>
      </c>
      <c r="L180" s="83">
        <v>114</v>
      </c>
      <c r="M180" s="105"/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45</v>
      </c>
      <c r="L181" s="9"/>
      <c r="M181" s="97"/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  <c r="M182" s="98"/>
    </row>
    <row r="183" spans="1:13" s="31" customFormat="1" ht="25.5" customHeight="1">
      <c r="A183" s="23" t="s">
        <v>9</v>
      </c>
      <c r="B183" s="24">
        <v>19</v>
      </c>
      <c r="C183" s="24">
        <v>12</v>
      </c>
      <c r="D183" s="24">
        <v>7</v>
      </c>
      <c r="E183" s="25" t="s">
        <v>10</v>
      </c>
      <c r="F183" s="24">
        <v>24</v>
      </c>
      <c r="G183" s="24">
        <v>10</v>
      </c>
      <c r="H183" s="24">
        <v>14</v>
      </c>
      <c r="I183" s="25" t="s">
        <v>11</v>
      </c>
      <c r="J183" s="24">
        <v>43</v>
      </c>
      <c r="K183" s="24">
        <v>17</v>
      </c>
      <c r="L183" s="24">
        <v>26</v>
      </c>
    </row>
    <row r="184" spans="1:13" s="97" customFormat="1" ht="15.75" customHeight="1">
      <c r="A184" s="32">
        <v>0</v>
      </c>
      <c r="B184" s="33">
        <v>5</v>
      </c>
      <c r="C184" s="34">
        <v>3</v>
      </c>
      <c r="D184" s="34">
        <v>2</v>
      </c>
      <c r="E184" s="35">
        <v>35</v>
      </c>
      <c r="F184" s="33">
        <v>8</v>
      </c>
      <c r="G184" s="34">
        <v>3</v>
      </c>
      <c r="H184" s="34">
        <v>5</v>
      </c>
      <c r="I184" s="35">
        <v>70</v>
      </c>
      <c r="J184" s="33">
        <v>6</v>
      </c>
      <c r="K184" s="34">
        <v>2</v>
      </c>
      <c r="L184" s="34">
        <v>4</v>
      </c>
    </row>
    <row r="185" spans="1:13" s="97" customFormat="1" ht="15.75" customHeight="1">
      <c r="A185" s="32">
        <v>1</v>
      </c>
      <c r="B185" s="33">
        <v>5</v>
      </c>
      <c r="C185" s="34">
        <v>3</v>
      </c>
      <c r="D185" s="34">
        <v>2</v>
      </c>
      <c r="E185" s="35">
        <v>36</v>
      </c>
      <c r="F185" s="33">
        <v>4</v>
      </c>
      <c r="G185" s="34">
        <v>2</v>
      </c>
      <c r="H185" s="34">
        <v>2</v>
      </c>
      <c r="I185" s="35">
        <v>71</v>
      </c>
      <c r="J185" s="33">
        <v>9</v>
      </c>
      <c r="K185" s="34">
        <v>5</v>
      </c>
      <c r="L185" s="34">
        <v>4</v>
      </c>
    </row>
    <row r="186" spans="1:13" s="97" customFormat="1" ht="15.75" customHeight="1">
      <c r="A186" s="32">
        <v>2</v>
      </c>
      <c r="B186" s="33">
        <v>3</v>
      </c>
      <c r="C186" s="34">
        <v>3</v>
      </c>
      <c r="D186" s="34">
        <v>0</v>
      </c>
      <c r="E186" s="35">
        <v>37</v>
      </c>
      <c r="F186" s="33">
        <v>5</v>
      </c>
      <c r="G186" s="34">
        <v>2</v>
      </c>
      <c r="H186" s="34">
        <v>3</v>
      </c>
      <c r="I186" s="35">
        <v>72</v>
      </c>
      <c r="J186" s="33">
        <v>7</v>
      </c>
      <c r="K186" s="34">
        <v>0</v>
      </c>
      <c r="L186" s="34">
        <v>7</v>
      </c>
    </row>
    <row r="187" spans="1:13" s="97" customFormat="1" ht="15.75" customHeight="1">
      <c r="A187" s="32">
        <v>3</v>
      </c>
      <c r="B187" s="33">
        <v>3</v>
      </c>
      <c r="C187" s="34">
        <v>2</v>
      </c>
      <c r="D187" s="34">
        <v>1</v>
      </c>
      <c r="E187" s="35">
        <v>38</v>
      </c>
      <c r="F187" s="33">
        <v>2</v>
      </c>
      <c r="G187" s="34">
        <v>1</v>
      </c>
      <c r="H187" s="34">
        <v>1</v>
      </c>
      <c r="I187" s="35">
        <v>73</v>
      </c>
      <c r="J187" s="33">
        <v>13</v>
      </c>
      <c r="K187" s="34">
        <v>5</v>
      </c>
      <c r="L187" s="34">
        <v>8</v>
      </c>
    </row>
    <row r="188" spans="1:13" s="97" customFormat="1" ht="18" customHeight="1">
      <c r="A188" s="40">
        <v>4</v>
      </c>
      <c r="B188" s="41">
        <v>3</v>
      </c>
      <c r="C188" s="42">
        <v>1</v>
      </c>
      <c r="D188" s="42">
        <v>2</v>
      </c>
      <c r="E188" s="43">
        <v>39</v>
      </c>
      <c r="F188" s="44">
        <v>5</v>
      </c>
      <c r="G188" s="42">
        <v>2</v>
      </c>
      <c r="H188" s="42">
        <v>3</v>
      </c>
      <c r="I188" s="43">
        <v>74</v>
      </c>
      <c r="J188" s="44">
        <v>8</v>
      </c>
      <c r="K188" s="42">
        <v>5</v>
      </c>
      <c r="L188" s="42">
        <v>3</v>
      </c>
    </row>
    <row r="189" spans="1:13" s="31" customFormat="1" ht="25.5" customHeight="1">
      <c r="A189" s="23" t="s">
        <v>13</v>
      </c>
      <c r="B189" s="24">
        <v>18</v>
      </c>
      <c r="C189" s="24">
        <v>9</v>
      </c>
      <c r="D189" s="24">
        <v>9</v>
      </c>
      <c r="E189" s="25" t="s">
        <v>14</v>
      </c>
      <c r="F189" s="24">
        <v>32</v>
      </c>
      <c r="G189" s="24">
        <v>15</v>
      </c>
      <c r="H189" s="24">
        <v>17</v>
      </c>
      <c r="I189" s="25" t="s">
        <v>15</v>
      </c>
      <c r="J189" s="24">
        <v>34</v>
      </c>
      <c r="K189" s="24">
        <v>15</v>
      </c>
      <c r="L189" s="24">
        <v>19</v>
      </c>
    </row>
    <row r="190" spans="1:13" s="97" customFormat="1" ht="15.75" customHeight="1">
      <c r="A190" s="32">
        <v>5</v>
      </c>
      <c r="B190" s="33">
        <v>7</v>
      </c>
      <c r="C190" s="34">
        <v>3</v>
      </c>
      <c r="D190" s="34">
        <v>4</v>
      </c>
      <c r="E190" s="35">
        <v>40</v>
      </c>
      <c r="F190" s="33">
        <v>8</v>
      </c>
      <c r="G190" s="34">
        <v>2</v>
      </c>
      <c r="H190" s="34">
        <v>6</v>
      </c>
      <c r="I190" s="35">
        <v>75</v>
      </c>
      <c r="J190" s="33">
        <v>6</v>
      </c>
      <c r="K190" s="34">
        <v>4</v>
      </c>
      <c r="L190" s="34">
        <v>2</v>
      </c>
    </row>
    <row r="191" spans="1:13" s="97" customFormat="1" ht="15.75" customHeight="1">
      <c r="A191" s="32">
        <v>6</v>
      </c>
      <c r="B191" s="33">
        <v>2</v>
      </c>
      <c r="C191" s="34">
        <v>1</v>
      </c>
      <c r="D191" s="34">
        <v>1</v>
      </c>
      <c r="E191" s="35">
        <v>41</v>
      </c>
      <c r="F191" s="33">
        <v>9</v>
      </c>
      <c r="G191" s="34">
        <v>5</v>
      </c>
      <c r="H191" s="34">
        <v>4</v>
      </c>
      <c r="I191" s="35">
        <v>76</v>
      </c>
      <c r="J191" s="33">
        <v>6</v>
      </c>
      <c r="K191" s="34">
        <v>3</v>
      </c>
      <c r="L191" s="34">
        <v>3</v>
      </c>
    </row>
    <row r="192" spans="1:13" s="97" customFormat="1" ht="15.75" customHeight="1">
      <c r="A192" s="32">
        <v>7</v>
      </c>
      <c r="B192" s="33">
        <v>2</v>
      </c>
      <c r="C192" s="34">
        <v>1</v>
      </c>
      <c r="D192" s="34">
        <v>1</v>
      </c>
      <c r="E192" s="35">
        <v>42</v>
      </c>
      <c r="F192" s="33">
        <v>6</v>
      </c>
      <c r="G192" s="34">
        <v>3</v>
      </c>
      <c r="H192" s="34">
        <v>3</v>
      </c>
      <c r="I192" s="35">
        <v>77</v>
      </c>
      <c r="J192" s="33">
        <v>10</v>
      </c>
      <c r="K192" s="34">
        <v>2</v>
      </c>
      <c r="L192" s="34">
        <v>8</v>
      </c>
    </row>
    <row r="193" spans="1:12" s="97" customFormat="1" ht="15.75" customHeight="1">
      <c r="A193" s="32">
        <v>8</v>
      </c>
      <c r="B193" s="33">
        <v>3</v>
      </c>
      <c r="C193" s="34">
        <v>2</v>
      </c>
      <c r="D193" s="34">
        <v>1</v>
      </c>
      <c r="E193" s="35">
        <v>43</v>
      </c>
      <c r="F193" s="33">
        <v>4</v>
      </c>
      <c r="G193" s="34">
        <v>3</v>
      </c>
      <c r="H193" s="34">
        <v>1</v>
      </c>
      <c r="I193" s="35">
        <v>78</v>
      </c>
      <c r="J193" s="33">
        <v>7</v>
      </c>
      <c r="K193" s="34">
        <v>5</v>
      </c>
      <c r="L193" s="34">
        <v>2</v>
      </c>
    </row>
    <row r="194" spans="1:12" s="97" customFormat="1" ht="18" customHeight="1">
      <c r="A194" s="40">
        <v>9</v>
      </c>
      <c r="B194" s="44">
        <v>4</v>
      </c>
      <c r="C194" s="42">
        <v>2</v>
      </c>
      <c r="D194" s="42">
        <v>2</v>
      </c>
      <c r="E194" s="43">
        <v>44</v>
      </c>
      <c r="F194" s="44">
        <v>5</v>
      </c>
      <c r="G194" s="42">
        <v>2</v>
      </c>
      <c r="H194" s="42">
        <v>3</v>
      </c>
      <c r="I194" s="43">
        <v>79</v>
      </c>
      <c r="J194" s="44">
        <v>5</v>
      </c>
      <c r="K194" s="42">
        <v>1</v>
      </c>
      <c r="L194" s="42">
        <v>4</v>
      </c>
    </row>
    <row r="195" spans="1:12" s="31" customFormat="1" ht="25.5" customHeight="1">
      <c r="A195" s="23" t="s">
        <v>23</v>
      </c>
      <c r="B195" s="24">
        <v>12</v>
      </c>
      <c r="C195" s="24">
        <v>5</v>
      </c>
      <c r="D195" s="24">
        <v>7</v>
      </c>
      <c r="E195" s="25" t="s">
        <v>24</v>
      </c>
      <c r="F195" s="24">
        <v>34</v>
      </c>
      <c r="G195" s="24">
        <v>18</v>
      </c>
      <c r="H195" s="24">
        <v>16</v>
      </c>
      <c r="I195" s="25" t="s">
        <v>25</v>
      </c>
      <c r="J195" s="24">
        <v>30</v>
      </c>
      <c r="K195" s="24">
        <v>9</v>
      </c>
      <c r="L195" s="24">
        <v>21</v>
      </c>
    </row>
    <row r="196" spans="1:12" s="97" customFormat="1" ht="15.75" customHeight="1">
      <c r="A196" s="32">
        <v>10</v>
      </c>
      <c r="B196" s="33">
        <v>1</v>
      </c>
      <c r="C196" s="34">
        <v>0</v>
      </c>
      <c r="D196" s="34">
        <v>1</v>
      </c>
      <c r="E196" s="35">
        <v>45</v>
      </c>
      <c r="F196" s="33">
        <v>8</v>
      </c>
      <c r="G196" s="34">
        <v>6</v>
      </c>
      <c r="H196" s="34">
        <v>2</v>
      </c>
      <c r="I196" s="35">
        <v>80</v>
      </c>
      <c r="J196" s="33">
        <v>4</v>
      </c>
      <c r="K196" s="34">
        <v>0</v>
      </c>
      <c r="L196" s="34">
        <v>4</v>
      </c>
    </row>
    <row r="197" spans="1:12" s="97" customFormat="1" ht="15.75" customHeight="1">
      <c r="A197" s="32">
        <v>11</v>
      </c>
      <c r="B197" s="33">
        <v>5</v>
      </c>
      <c r="C197" s="34">
        <v>1</v>
      </c>
      <c r="D197" s="34">
        <v>4</v>
      </c>
      <c r="E197" s="35">
        <v>46</v>
      </c>
      <c r="F197" s="33">
        <v>11</v>
      </c>
      <c r="G197" s="34">
        <v>5</v>
      </c>
      <c r="H197" s="34">
        <v>6</v>
      </c>
      <c r="I197" s="35">
        <v>81</v>
      </c>
      <c r="J197" s="33">
        <v>6</v>
      </c>
      <c r="K197" s="34">
        <v>3</v>
      </c>
      <c r="L197" s="34">
        <v>3</v>
      </c>
    </row>
    <row r="198" spans="1:12" s="97" customFormat="1" ht="15.75" customHeight="1">
      <c r="A198" s="32">
        <v>12</v>
      </c>
      <c r="B198" s="33">
        <v>1</v>
      </c>
      <c r="C198" s="34">
        <v>1</v>
      </c>
      <c r="D198" s="34">
        <v>0</v>
      </c>
      <c r="E198" s="35">
        <v>47</v>
      </c>
      <c r="F198" s="33">
        <v>5</v>
      </c>
      <c r="G198" s="34">
        <v>3</v>
      </c>
      <c r="H198" s="34">
        <v>2</v>
      </c>
      <c r="I198" s="35">
        <v>82</v>
      </c>
      <c r="J198" s="33">
        <v>8</v>
      </c>
      <c r="K198" s="34">
        <v>2</v>
      </c>
      <c r="L198" s="34">
        <v>6</v>
      </c>
    </row>
    <row r="199" spans="1:12" s="97" customFormat="1" ht="15.75" customHeight="1">
      <c r="A199" s="32">
        <v>13</v>
      </c>
      <c r="B199" s="33">
        <v>4</v>
      </c>
      <c r="C199" s="34">
        <v>2</v>
      </c>
      <c r="D199" s="34">
        <v>2</v>
      </c>
      <c r="E199" s="35">
        <v>48</v>
      </c>
      <c r="F199" s="33">
        <v>5</v>
      </c>
      <c r="G199" s="34">
        <v>3</v>
      </c>
      <c r="H199" s="34">
        <v>2</v>
      </c>
      <c r="I199" s="35">
        <v>83</v>
      </c>
      <c r="J199" s="33">
        <v>2</v>
      </c>
      <c r="K199" s="34">
        <v>1</v>
      </c>
      <c r="L199" s="34">
        <v>1</v>
      </c>
    </row>
    <row r="200" spans="1:12" s="97" customFormat="1" ht="18" customHeight="1">
      <c r="A200" s="40">
        <v>14</v>
      </c>
      <c r="B200" s="44">
        <v>1</v>
      </c>
      <c r="C200" s="42">
        <v>1</v>
      </c>
      <c r="D200" s="42">
        <v>0</v>
      </c>
      <c r="E200" s="43">
        <v>49</v>
      </c>
      <c r="F200" s="44">
        <v>5</v>
      </c>
      <c r="G200" s="42">
        <v>1</v>
      </c>
      <c r="H200" s="42">
        <v>4</v>
      </c>
      <c r="I200" s="43">
        <v>84</v>
      </c>
      <c r="J200" s="44">
        <v>10</v>
      </c>
      <c r="K200" s="42">
        <v>3</v>
      </c>
      <c r="L200" s="42">
        <v>7</v>
      </c>
    </row>
    <row r="201" spans="1:12" s="31" customFormat="1" ht="25.5" customHeight="1">
      <c r="A201" s="23" t="s">
        <v>26</v>
      </c>
      <c r="B201" s="24">
        <v>10</v>
      </c>
      <c r="C201" s="24">
        <v>4</v>
      </c>
      <c r="D201" s="24">
        <v>6</v>
      </c>
      <c r="E201" s="25" t="s">
        <v>27</v>
      </c>
      <c r="F201" s="24">
        <v>36</v>
      </c>
      <c r="G201" s="24">
        <v>20</v>
      </c>
      <c r="H201" s="24">
        <v>16</v>
      </c>
      <c r="I201" s="25" t="s">
        <v>28</v>
      </c>
      <c r="J201" s="24">
        <v>17</v>
      </c>
      <c r="K201" s="24">
        <v>6</v>
      </c>
      <c r="L201" s="24">
        <v>11</v>
      </c>
    </row>
    <row r="202" spans="1:12" s="97" customFormat="1" ht="15.75" customHeight="1">
      <c r="A202" s="32">
        <v>15</v>
      </c>
      <c r="B202" s="33">
        <v>3</v>
      </c>
      <c r="C202" s="34">
        <v>0</v>
      </c>
      <c r="D202" s="34">
        <v>3</v>
      </c>
      <c r="E202" s="35">
        <v>50</v>
      </c>
      <c r="F202" s="33">
        <v>8</v>
      </c>
      <c r="G202" s="34">
        <v>6</v>
      </c>
      <c r="H202" s="34">
        <v>2</v>
      </c>
      <c r="I202" s="35">
        <v>85</v>
      </c>
      <c r="J202" s="33">
        <v>3</v>
      </c>
      <c r="K202" s="34">
        <v>1</v>
      </c>
      <c r="L202" s="34">
        <v>2</v>
      </c>
    </row>
    <row r="203" spans="1:12" s="97" customFormat="1" ht="15.75" customHeight="1">
      <c r="A203" s="32">
        <v>16</v>
      </c>
      <c r="B203" s="33">
        <v>1</v>
      </c>
      <c r="C203" s="34">
        <v>0</v>
      </c>
      <c r="D203" s="34">
        <v>1</v>
      </c>
      <c r="E203" s="35">
        <v>51</v>
      </c>
      <c r="F203" s="33">
        <v>3</v>
      </c>
      <c r="G203" s="34">
        <v>2</v>
      </c>
      <c r="H203" s="34">
        <v>1</v>
      </c>
      <c r="I203" s="35">
        <v>86</v>
      </c>
      <c r="J203" s="33">
        <v>5</v>
      </c>
      <c r="K203" s="34">
        <v>1</v>
      </c>
      <c r="L203" s="34">
        <v>4</v>
      </c>
    </row>
    <row r="204" spans="1:12" s="97" customFormat="1" ht="15.75" customHeight="1">
      <c r="A204" s="32">
        <v>17</v>
      </c>
      <c r="B204" s="33">
        <v>3</v>
      </c>
      <c r="C204" s="34">
        <v>2</v>
      </c>
      <c r="D204" s="34">
        <v>1</v>
      </c>
      <c r="E204" s="35">
        <v>52</v>
      </c>
      <c r="F204" s="33">
        <v>10</v>
      </c>
      <c r="G204" s="34">
        <v>5</v>
      </c>
      <c r="H204" s="34">
        <v>5</v>
      </c>
      <c r="I204" s="35">
        <v>87</v>
      </c>
      <c r="J204" s="33">
        <v>2</v>
      </c>
      <c r="K204" s="34">
        <v>0</v>
      </c>
      <c r="L204" s="34">
        <v>2</v>
      </c>
    </row>
    <row r="205" spans="1:12" s="97" customFormat="1" ht="15.75" customHeight="1">
      <c r="A205" s="32">
        <v>18</v>
      </c>
      <c r="B205" s="33">
        <v>2</v>
      </c>
      <c r="C205" s="34">
        <v>1</v>
      </c>
      <c r="D205" s="34">
        <v>1</v>
      </c>
      <c r="E205" s="35">
        <v>53</v>
      </c>
      <c r="F205" s="33">
        <v>8</v>
      </c>
      <c r="G205" s="34">
        <v>3</v>
      </c>
      <c r="H205" s="34">
        <v>5</v>
      </c>
      <c r="I205" s="35">
        <v>88</v>
      </c>
      <c r="J205" s="33">
        <v>4</v>
      </c>
      <c r="K205" s="34">
        <v>3</v>
      </c>
      <c r="L205" s="34">
        <v>1</v>
      </c>
    </row>
    <row r="206" spans="1:12" s="97" customFormat="1" ht="18" customHeight="1">
      <c r="A206" s="40">
        <v>19</v>
      </c>
      <c r="B206" s="44">
        <v>1</v>
      </c>
      <c r="C206" s="42">
        <v>1</v>
      </c>
      <c r="D206" s="42">
        <v>0</v>
      </c>
      <c r="E206" s="43">
        <v>54</v>
      </c>
      <c r="F206" s="44">
        <v>7</v>
      </c>
      <c r="G206" s="42">
        <v>4</v>
      </c>
      <c r="H206" s="42">
        <v>3</v>
      </c>
      <c r="I206" s="43">
        <v>89</v>
      </c>
      <c r="J206" s="44">
        <v>3</v>
      </c>
      <c r="K206" s="42">
        <v>1</v>
      </c>
      <c r="L206" s="42">
        <v>2</v>
      </c>
    </row>
    <row r="207" spans="1:12" s="31" customFormat="1" ht="25.5" customHeight="1">
      <c r="A207" s="23" t="s">
        <v>29</v>
      </c>
      <c r="B207" s="24">
        <v>13</v>
      </c>
      <c r="C207" s="24">
        <v>9</v>
      </c>
      <c r="D207" s="24">
        <v>4</v>
      </c>
      <c r="E207" s="25" t="s">
        <v>30</v>
      </c>
      <c r="F207" s="24">
        <v>38</v>
      </c>
      <c r="G207" s="24">
        <v>22</v>
      </c>
      <c r="H207" s="24">
        <v>16</v>
      </c>
      <c r="I207" s="25" t="s">
        <v>31</v>
      </c>
      <c r="J207" s="24">
        <v>13</v>
      </c>
      <c r="K207" s="24">
        <v>5</v>
      </c>
      <c r="L207" s="24">
        <v>8</v>
      </c>
    </row>
    <row r="208" spans="1:12" s="97" customFormat="1" ht="15.75" customHeight="1">
      <c r="A208" s="32">
        <v>20</v>
      </c>
      <c r="B208" s="33">
        <v>4</v>
      </c>
      <c r="C208" s="34">
        <v>2</v>
      </c>
      <c r="D208" s="34">
        <v>2</v>
      </c>
      <c r="E208" s="35">
        <v>55</v>
      </c>
      <c r="F208" s="33">
        <v>6</v>
      </c>
      <c r="G208" s="34">
        <v>1</v>
      </c>
      <c r="H208" s="34">
        <v>5</v>
      </c>
      <c r="I208" s="35">
        <v>90</v>
      </c>
      <c r="J208" s="33">
        <v>4</v>
      </c>
      <c r="K208" s="34">
        <v>1</v>
      </c>
      <c r="L208" s="34">
        <v>3</v>
      </c>
    </row>
    <row r="209" spans="1:12" s="97" customFormat="1" ht="15.75" customHeight="1">
      <c r="A209" s="32">
        <v>21</v>
      </c>
      <c r="B209" s="33">
        <v>1</v>
      </c>
      <c r="C209" s="34">
        <v>0</v>
      </c>
      <c r="D209" s="34">
        <v>1</v>
      </c>
      <c r="E209" s="35">
        <v>56</v>
      </c>
      <c r="F209" s="33">
        <v>4</v>
      </c>
      <c r="G209" s="34">
        <v>3</v>
      </c>
      <c r="H209" s="34">
        <v>1</v>
      </c>
      <c r="I209" s="35">
        <v>91</v>
      </c>
      <c r="J209" s="33">
        <v>5</v>
      </c>
      <c r="K209" s="34">
        <v>1</v>
      </c>
      <c r="L209" s="34">
        <v>4</v>
      </c>
    </row>
    <row r="210" spans="1:12" s="97" customFormat="1" ht="15.75" customHeight="1">
      <c r="A210" s="32">
        <v>22</v>
      </c>
      <c r="B210" s="33">
        <v>4</v>
      </c>
      <c r="C210" s="34">
        <v>3</v>
      </c>
      <c r="D210" s="34">
        <v>1</v>
      </c>
      <c r="E210" s="35">
        <v>57</v>
      </c>
      <c r="F210" s="33">
        <v>8</v>
      </c>
      <c r="G210" s="34">
        <v>4</v>
      </c>
      <c r="H210" s="34">
        <v>4</v>
      </c>
      <c r="I210" s="35">
        <v>92</v>
      </c>
      <c r="J210" s="33">
        <v>1</v>
      </c>
      <c r="K210" s="34">
        <v>1</v>
      </c>
      <c r="L210" s="34">
        <v>0</v>
      </c>
    </row>
    <row r="211" spans="1:12" s="97" customFormat="1" ht="15.75" customHeight="1">
      <c r="A211" s="32">
        <v>23</v>
      </c>
      <c r="B211" s="33">
        <v>2</v>
      </c>
      <c r="C211" s="34">
        <v>2</v>
      </c>
      <c r="D211" s="34">
        <v>0</v>
      </c>
      <c r="E211" s="35">
        <v>58</v>
      </c>
      <c r="F211" s="33">
        <v>8</v>
      </c>
      <c r="G211" s="34">
        <v>6</v>
      </c>
      <c r="H211" s="34">
        <v>2</v>
      </c>
      <c r="I211" s="35">
        <v>93</v>
      </c>
      <c r="J211" s="33">
        <v>2</v>
      </c>
      <c r="K211" s="34">
        <v>1</v>
      </c>
      <c r="L211" s="34">
        <v>1</v>
      </c>
    </row>
    <row r="212" spans="1:12" s="97" customFormat="1" ht="18" customHeight="1">
      <c r="A212" s="40">
        <v>24</v>
      </c>
      <c r="B212" s="44">
        <v>2</v>
      </c>
      <c r="C212" s="42">
        <v>2</v>
      </c>
      <c r="D212" s="42">
        <v>0</v>
      </c>
      <c r="E212" s="43">
        <v>59</v>
      </c>
      <c r="F212" s="44">
        <v>12</v>
      </c>
      <c r="G212" s="42">
        <v>8</v>
      </c>
      <c r="H212" s="42">
        <v>4</v>
      </c>
      <c r="I212" s="43">
        <v>94</v>
      </c>
      <c r="J212" s="44">
        <v>1</v>
      </c>
      <c r="K212" s="42">
        <v>1</v>
      </c>
      <c r="L212" s="42">
        <v>0</v>
      </c>
    </row>
    <row r="213" spans="1:12" s="31" customFormat="1" ht="25.5" customHeight="1">
      <c r="A213" s="23" t="s">
        <v>32</v>
      </c>
      <c r="B213" s="24">
        <v>31</v>
      </c>
      <c r="C213" s="24">
        <v>15</v>
      </c>
      <c r="D213" s="24">
        <v>16</v>
      </c>
      <c r="E213" s="25" t="s">
        <v>33</v>
      </c>
      <c r="F213" s="24">
        <v>29</v>
      </c>
      <c r="G213" s="24">
        <v>15</v>
      </c>
      <c r="H213" s="24">
        <v>14</v>
      </c>
      <c r="I213" s="64" t="s">
        <v>34</v>
      </c>
      <c r="J213" s="24">
        <v>2</v>
      </c>
      <c r="K213" s="24">
        <v>0</v>
      </c>
      <c r="L213" s="24">
        <v>2</v>
      </c>
    </row>
    <row r="214" spans="1:12" s="97" customFormat="1" ht="15.75" customHeight="1">
      <c r="A214" s="32">
        <v>25</v>
      </c>
      <c r="B214" s="33">
        <v>8</v>
      </c>
      <c r="C214" s="34">
        <v>6</v>
      </c>
      <c r="D214" s="34">
        <v>2</v>
      </c>
      <c r="E214" s="35">
        <v>60</v>
      </c>
      <c r="F214" s="33">
        <v>5</v>
      </c>
      <c r="G214" s="34">
        <v>3</v>
      </c>
      <c r="H214" s="34">
        <v>2</v>
      </c>
      <c r="I214" s="35">
        <v>95</v>
      </c>
      <c r="J214" s="33">
        <v>0</v>
      </c>
      <c r="K214" s="34">
        <v>0</v>
      </c>
      <c r="L214" s="34">
        <v>0</v>
      </c>
    </row>
    <row r="215" spans="1:12" s="97" customFormat="1" ht="15.75" customHeight="1">
      <c r="A215" s="32">
        <v>26</v>
      </c>
      <c r="B215" s="33">
        <v>1</v>
      </c>
      <c r="C215" s="34">
        <v>0</v>
      </c>
      <c r="D215" s="34">
        <v>1</v>
      </c>
      <c r="E215" s="35">
        <v>61</v>
      </c>
      <c r="F215" s="33">
        <v>4</v>
      </c>
      <c r="G215" s="34">
        <v>3</v>
      </c>
      <c r="H215" s="34">
        <v>1</v>
      </c>
      <c r="I215" s="35">
        <v>96</v>
      </c>
      <c r="J215" s="33">
        <v>1</v>
      </c>
      <c r="K215" s="34">
        <v>0</v>
      </c>
      <c r="L215" s="34">
        <v>1</v>
      </c>
    </row>
    <row r="216" spans="1:12" s="97" customFormat="1" ht="15.75" customHeight="1">
      <c r="A216" s="32">
        <v>27</v>
      </c>
      <c r="B216" s="33">
        <v>8</v>
      </c>
      <c r="C216" s="34">
        <v>4</v>
      </c>
      <c r="D216" s="34">
        <v>4</v>
      </c>
      <c r="E216" s="35">
        <v>62</v>
      </c>
      <c r="F216" s="33">
        <v>4</v>
      </c>
      <c r="G216" s="34">
        <v>3</v>
      </c>
      <c r="H216" s="34">
        <v>1</v>
      </c>
      <c r="I216" s="35">
        <v>97</v>
      </c>
      <c r="J216" s="33">
        <v>0</v>
      </c>
      <c r="K216" s="34">
        <v>0</v>
      </c>
      <c r="L216" s="34">
        <v>0</v>
      </c>
    </row>
    <row r="217" spans="1:12" s="97" customFormat="1" ht="15.75" customHeight="1">
      <c r="A217" s="32">
        <v>28</v>
      </c>
      <c r="B217" s="33">
        <v>8</v>
      </c>
      <c r="C217" s="34">
        <v>2</v>
      </c>
      <c r="D217" s="34">
        <v>6</v>
      </c>
      <c r="E217" s="35">
        <v>63</v>
      </c>
      <c r="F217" s="33">
        <v>6</v>
      </c>
      <c r="G217" s="34">
        <v>3</v>
      </c>
      <c r="H217" s="34">
        <v>3</v>
      </c>
      <c r="I217" s="35">
        <v>98</v>
      </c>
      <c r="J217" s="33">
        <v>0</v>
      </c>
      <c r="K217" s="34">
        <v>0</v>
      </c>
      <c r="L217" s="34">
        <v>0</v>
      </c>
    </row>
    <row r="218" spans="1:12" s="97" customFormat="1" ht="18" customHeight="1">
      <c r="A218" s="40">
        <v>29</v>
      </c>
      <c r="B218" s="44">
        <v>6</v>
      </c>
      <c r="C218" s="42">
        <v>3</v>
      </c>
      <c r="D218" s="42">
        <v>3</v>
      </c>
      <c r="E218" s="43">
        <v>64</v>
      </c>
      <c r="F218" s="44">
        <v>10</v>
      </c>
      <c r="G218" s="42">
        <v>3</v>
      </c>
      <c r="H218" s="42">
        <v>7</v>
      </c>
      <c r="I218" s="35">
        <v>99</v>
      </c>
      <c r="J218" s="33">
        <v>1</v>
      </c>
      <c r="K218" s="34">
        <v>0</v>
      </c>
      <c r="L218" s="34">
        <v>1</v>
      </c>
    </row>
    <row r="219" spans="1:12" s="31" customFormat="1" ht="25.5" customHeight="1">
      <c r="A219" s="23" t="s">
        <v>35</v>
      </c>
      <c r="B219" s="24">
        <v>36</v>
      </c>
      <c r="C219" s="24">
        <v>21</v>
      </c>
      <c r="D219" s="24">
        <v>15</v>
      </c>
      <c r="E219" s="25" t="s">
        <v>36</v>
      </c>
      <c r="F219" s="24">
        <v>34</v>
      </c>
      <c r="G219" s="24">
        <v>15</v>
      </c>
      <c r="H219" s="24">
        <v>19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14</v>
      </c>
      <c r="C220" s="34">
        <v>8</v>
      </c>
      <c r="D220" s="34">
        <v>6</v>
      </c>
      <c r="E220" s="35">
        <v>65</v>
      </c>
      <c r="F220" s="33">
        <v>4</v>
      </c>
      <c r="G220" s="34">
        <v>0</v>
      </c>
      <c r="H220" s="34">
        <v>4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7</v>
      </c>
      <c r="C221" s="34">
        <v>4</v>
      </c>
      <c r="D221" s="34">
        <v>3</v>
      </c>
      <c r="E221" s="35">
        <v>66</v>
      </c>
      <c r="F221" s="33">
        <v>4</v>
      </c>
      <c r="G221" s="34">
        <v>2</v>
      </c>
      <c r="H221" s="34">
        <v>2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6</v>
      </c>
      <c r="C222" s="34">
        <v>3</v>
      </c>
      <c r="D222" s="34">
        <v>3</v>
      </c>
      <c r="E222" s="35">
        <v>67</v>
      </c>
      <c r="F222" s="33">
        <v>4</v>
      </c>
      <c r="G222" s="34">
        <v>3</v>
      </c>
      <c r="H222" s="34">
        <v>1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4</v>
      </c>
      <c r="C223" s="34">
        <v>4</v>
      </c>
      <c r="D223" s="34">
        <v>0</v>
      </c>
      <c r="E223" s="35">
        <v>68</v>
      </c>
      <c r="F223" s="33">
        <v>11</v>
      </c>
      <c r="G223" s="34">
        <v>4</v>
      </c>
      <c r="H223" s="34">
        <v>7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5</v>
      </c>
      <c r="C224" s="34">
        <v>2</v>
      </c>
      <c r="D224" s="34">
        <v>3</v>
      </c>
      <c r="E224" s="35">
        <v>69</v>
      </c>
      <c r="F224" s="33">
        <v>11</v>
      </c>
      <c r="G224" s="34">
        <v>6</v>
      </c>
      <c r="H224" s="34">
        <v>5</v>
      </c>
      <c r="I224" s="75" t="s">
        <v>8</v>
      </c>
      <c r="J224" s="69">
        <v>505</v>
      </c>
      <c r="K224" s="69">
        <v>242</v>
      </c>
      <c r="L224" s="69">
        <v>263</v>
      </c>
    </row>
    <row r="225" spans="1:13" s="106" customFormat="1" ht="24" customHeight="1" thickTop="1" thickBot="1">
      <c r="A225" s="81" t="s">
        <v>38</v>
      </c>
      <c r="B225" s="82">
        <v>49</v>
      </c>
      <c r="C225" s="83">
        <v>26</v>
      </c>
      <c r="D225" s="83">
        <v>23</v>
      </c>
      <c r="E225" s="84" t="s">
        <v>39</v>
      </c>
      <c r="F225" s="83">
        <v>283</v>
      </c>
      <c r="G225" s="83">
        <v>149</v>
      </c>
      <c r="H225" s="83">
        <v>134</v>
      </c>
      <c r="I225" s="85" t="s">
        <v>40</v>
      </c>
      <c r="J225" s="83">
        <v>173</v>
      </c>
      <c r="K225" s="83">
        <v>67</v>
      </c>
      <c r="L225" s="83">
        <v>106</v>
      </c>
      <c r="M225" s="105"/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46</v>
      </c>
      <c r="L226" s="9"/>
      <c r="M226" s="108"/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  <c r="M227" s="98"/>
    </row>
    <row r="228" spans="1:13" s="31" customFormat="1" ht="25.5" customHeight="1">
      <c r="A228" s="23" t="s">
        <v>9</v>
      </c>
      <c r="B228" s="24">
        <v>0</v>
      </c>
      <c r="C228" s="24">
        <v>0</v>
      </c>
      <c r="D228" s="24">
        <v>0</v>
      </c>
      <c r="E228" s="25" t="s">
        <v>10</v>
      </c>
      <c r="F228" s="24">
        <v>0</v>
      </c>
      <c r="G228" s="24">
        <v>0</v>
      </c>
      <c r="H228" s="24">
        <v>0</v>
      </c>
      <c r="I228" s="25" t="s">
        <v>11</v>
      </c>
      <c r="J228" s="24">
        <v>0</v>
      </c>
      <c r="K228" s="24">
        <v>0</v>
      </c>
      <c r="L228" s="24">
        <v>0</v>
      </c>
    </row>
    <row r="229" spans="1:13" s="97" customFormat="1" ht="15.75" customHeight="1">
      <c r="A229" s="32">
        <v>0</v>
      </c>
      <c r="B229" s="33">
        <v>0</v>
      </c>
      <c r="C229" s="34">
        <v>0</v>
      </c>
      <c r="D229" s="34">
        <v>0</v>
      </c>
      <c r="E229" s="35">
        <v>35</v>
      </c>
      <c r="F229" s="33">
        <v>0</v>
      </c>
      <c r="G229" s="34">
        <v>0</v>
      </c>
      <c r="H229" s="34">
        <v>0</v>
      </c>
      <c r="I229" s="35">
        <v>70</v>
      </c>
      <c r="J229" s="33">
        <v>0</v>
      </c>
      <c r="K229" s="34">
        <v>0</v>
      </c>
      <c r="L229" s="34">
        <v>0</v>
      </c>
    </row>
    <row r="230" spans="1:13" s="97" customFormat="1" ht="15.75" customHeight="1">
      <c r="A230" s="32">
        <v>1</v>
      </c>
      <c r="B230" s="33">
        <v>0</v>
      </c>
      <c r="C230" s="34">
        <v>0</v>
      </c>
      <c r="D230" s="34">
        <v>0</v>
      </c>
      <c r="E230" s="35">
        <v>36</v>
      </c>
      <c r="F230" s="33">
        <v>0</v>
      </c>
      <c r="G230" s="34">
        <v>0</v>
      </c>
      <c r="H230" s="34">
        <v>0</v>
      </c>
      <c r="I230" s="35">
        <v>71</v>
      </c>
      <c r="J230" s="33">
        <v>0</v>
      </c>
      <c r="K230" s="34">
        <v>0</v>
      </c>
      <c r="L230" s="34">
        <v>0</v>
      </c>
    </row>
    <row r="231" spans="1:13" s="97" customFormat="1" ht="15.75" customHeight="1">
      <c r="A231" s="32">
        <v>2</v>
      </c>
      <c r="B231" s="33">
        <v>0</v>
      </c>
      <c r="C231" s="34">
        <v>0</v>
      </c>
      <c r="D231" s="34">
        <v>0</v>
      </c>
      <c r="E231" s="35">
        <v>37</v>
      </c>
      <c r="F231" s="33">
        <v>0</v>
      </c>
      <c r="G231" s="34">
        <v>0</v>
      </c>
      <c r="H231" s="34">
        <v>0</v>
      </c>
      <c r="I231" s="35">
        <v>72</v>
      </c>
      <c r="J231" s="33">
        <v>0</v>
      </c>
      <c r="K231" s="34">
        <v>0</v>
      </c>
      <c r="L231" s="34">
        <v>0</v>
      </c>
    </row>
    <row r="232" spans="1:13" s="97" customFormat="1" ht="15.75" customHeight="1">
      <c r="A232" s="32">
        <v>3</v>
      </c>
      <c r="B232" s="33">
        <v>0</v>
      </c>
      <c r="C232" s="34">
        <v>0</v>
      </c>
      <c r="D232" s="34">
        <v>0</v>
      </c>
      <c r="E232" s="35">
        <v>38</v>
      </c>
      <c r="F232" s="33">
        <v>0</v>
      </c>
      <c r="G232" s="34">
        <v>0</v>
      </c>
      <c r="H232" s="34">
        <v>0</v>
      </c>
      <c r="I232" s="35">
        <v>73</v>
      </c>
      <c r="J232" s="33">
        <v>0</v>
      </c>
      <c r="K232" s="34">
        <v>0</v>
      </c>
      <c r="L232" s="34">
        <v>0</v>
      </c>
    </row>
    <row r="233" spans="1:13" s="97" customFormat="1" ht="18" customHeight="1">
      <c r="A233" s="40">
        <v>4</v>
      </c>
      <c r="B233" s="41">
        <v>0</v>
      </c>
      <c r="C233" s="42">
        <v>0</v>
      </c>
      <c r="D233" s="42">
        <v>0</v>
      </c>
      <c r="E233" s="43">
        <v>39</v>
      </c>
      <c r="F233" s="44">
        <v>0</v>
      </c>
      <c r="G233" s="42">
        <v>0</v>
      </c>
      <c r="H233" s="42">
        <v>0</v>
      </c>
      <c r="I233" s="43">
        <v>74</v>
      </c>
      <c r="J233" s="44">
        <v>0</v>
      </c>
      <c r="K233" s="42">
        <v>0</v>
      </c>
      <c r="L233" s="42">
        <v>0</v>
      </c>
    </row>
    <row r="234" spans="1:13" s="31" customFormat="1" ht="25.5" customHeight="1">
      <c r="A234" s="23" t="s">
        <v>13</v>
      </c>
      <c r="B234" s="24">
        <v>0</v>
      </c>
      <c r="C234" s="24">
        <v>0</v>
      </c>
      <c r="D234" s="24">
        <v>0</v>
      </c>
      <c r="E234" s="25" t="s">
        <v>14</v>
      </c>
      <c r="F234" s="24">
        <v>0</v>
      </c>
      <c r="G234" s="24">
        <v>0</v>
      </c>
      <c r="H234" s="24">
        <v>0</v>
      </c>
      <c r="I234" s="25" t="s">
        <v>15</v>
      </c>
      <c r="J234" s="24">
        <v>6</v>
      </c>
      <c r="K234" s="24">
        <v>1</v>
      </c>
      <c r="L234" s="24">
        <v>5</v>
      </c>
    </row>
    <row r="235" spans="1:13" s="97" customFormat="1" ht="15.75" customHeight="1">
      <c r="A235" s="32">
        <v>5</v>
      </c>
      <c r="B235" s="33">
        <v>0</v>
      </c>
      <c r="C235" s="34">
        <v>0</v>
      </c>
      <c r="D235" s="34">
        <v>0</v>
      </c>
      <c r="E235" s="35">
        <v>40</v>
      </c>
      <c r="F235" s="33">
        <v>0</v>
      </c>
      <c r="G235" s="34">
        <v>0</v>
      </c>
      <c r="H235" s="34">
        <v>0</v>
      </c>
      <c r="I235" s="35">
        <v>75</v>
      </c>
      <c r="J235" s="33">
        <v>1</v>
      </c>
      <c r="K235" s="34">
        <v>0</v>
      </c>
      <c r="L235" s="34">
        <v>1</v>
      </c>
    </row>
    <row r="236" spans="1:13" s="97" customFormat="1" ht="15.75" customHeight="1">
      <c r="A236" s="32">
        <v>6</v>
      </c>
      <c r="B236" s="33">
        <v>0</v>
      </c>
      <c r="C236" s="34">
        <v>0</v>
      </c>
      <c r="D236" s="34">
        <v>0</v>
      </c>
      <c r="E236" s="35">
        <v>41</v>
      </c>
      <c r="F236" s="33">
        <v>0</v>
      </c>
      <c r="G236" s="34">
        <v>0</v>
      </c>
      <c r="H236" s="34">
        <v>0</v>
      </c>
      <c r="I236" s="35">
        <v>76</v>
      </c>
      <c r="J236" s="33">
        <v>3</v>
      </c>
      <c r="K236" s="34">
        <v>1</v>
      </c>
      <c r="L236" s="34">
        <v>2</v>
      </c>
    </row>
    <row r="237" spans="1:13" s="97" customFormat="1" ht="15.75" customHeight="1">
      <c r="A237" s="32">
        <v>7</v>
      </c>
      <c r="B237" s="33">
        <v>0</v>
      </c>
      <c r="C237" s="34">
        <v>0</v>
      </c>
      <c r="D237" s="34">
        <v>0</v>
      </c>
      <c r="E237" s="35">
        <v>42</v>
      </c>
      <c r="F237" s="33">
        <v>0</v>
      </c>
      <c r="G237" s="34">
        <v>0</v>
      </c>
      <c r="H237" s="34">
        <v>0</v>
      </c>
      <c r="I237" s="35">
        <v>77</v>
      </c>
      <c r="J237" s="33">
        <v>1</v>
      </c>
      <c r="K237" s="34">
        <v>0</v>
      </c>
      <c r="L237" s="34">
        <v>1</v>
      </c>
    </row>
    <row r="238" spans="1:13" s="97" customFormat="1" ht="15.75" customHeight="1">
      <c r="A238" s="32">
        <v>8</v>
      </c>
      <c r="B238" s="33">
        <v>0</v>
      </c>
      <c r="C238" s="34">
        <v>0</v>
      </c>
      <c r="D238" s="34">
        <v>0</v>
      </c>
      <c r="E238" s="35">
        <v>43</v>
      </c>
      <c r="F238" s="33">
        <v>0</v>
      </c>
      <c r="G238" s="34">
        <v>0</v>
      </c>
      <c r="H238" s="34">
        <v>0</v>
      </c>
      <c r="I238" s="35">
        <v>78</v>
      </c>
      <c r="J238" s="33">
        <v>0</v>
      </c>
      <c r="K238" s="34">
        <v>0</v>
      </c>
      <c r="L238" s="34">
        <v>0</v>
      </c>
    </row>
    <row r="239" spans="1:13" s="97" customFormat="1" ht="18" customHeight="1">
      <c r="A239" s="40">
        <v>9</v>
      </c>
      <c r="B239" s="44">
        <v>0</v>
      </c>
      <c r="C239" s="42">
        <v>0</v>
      </c>
      <c r="D239" s="42">
        <v>0</v>
      </c>
      <c r="E239" s="43">
        <v>44</v>
      </c>
      <c r="F239" s="44">
        <v>0</v>
      </c>
      <c r="G239" s="42">
        <v>0</v>
      </c>
      <c r="H239" s="42">
        <v>0</v>
      </c>
      <c r="I239" s="43">
        <v>79</v>
      </c>
      <c r="J239" s="44">
        <v>1</v>
      </c>
      <c r="K239" s="42">
        <v>0</v>
      </c>
      <c r="L239" s="42">
        <v>1</v>
      </c>
    </row>
    <row r="240" spans="1:13" s="31" customFormat="1" ht="25.5" customHeight="1">
      <c r="A240" s="23" t="s">
        <v>23</v>
      </c>
      <c r="B240" s="24">
        <v>0</v>
      </c>
      <c r="C240" s="24">
        <v>0</v>
      </c>
      <c r="D240" s="24">
        <v>0</v>
      </c>
      <c r="E240" s="25" t="s">
        <v>24</v>
      </c>
      <c r="F240" s="24">
        <v>4</v>
      </c>
      <c r="G240" s="24">
        <v>2</v>
      </c>
      <c r="H240" s="24">
        <v>2</v>
      </c>
      <c r="I240" s="25" t="s">
        <v>25</v>
      </c>
      <c r="J240" s="24">
        <v>2</v>
      </c>
      <c r="K240" s="24">
        <v>1</v>
      </c>
      <c r="L240" s="24">
        <v>1</v>
      </c>
    </row>
    <row r="241" spans="1:12" s="97" customFormat="1" ht="15.75" customHeight="1">
      <c r="A241" s="32">
        <v>10</v>
      </c>
      <c r="B241" s="33">
        <v>0</v>
      </c>
      <c r="C241" s="34">
        <v>0</v>
      </c>
      <c r="D241" s="34">
        <v>0</v>
      </c>
      <c r="E241" s="35">
        <v>45</v>
      </c>
      <c r="F241" s="33">
        <v>0</v>
      </c>
      <c r="G241" s="34">
        <v>0</v>
      </c>
      <c r="H241" s="34">
        <v>0</v>
      </c>
      <c r="I241" s="35">
        <v>80</v>
      </c>
      <c r="J241" s="33">
        <v>1</v>
      </c>
      <c r="K241" s="34">
        <v>0</v>
      </c>
      <c r="L241" s="34">
        <v>1</v>
      </c>
    </row>
    <row r="242" spans="1:12" s="97" customFormat="1" ht="15.75" customHeight="1">
      <c r="A242" s="32">
        <v>11</v>
      </c>
      <c r="B242" s="33">
        <v>0</v>
      </c>
      <c r="C242" s="34">
        <v>0</v>
      </c>
      <c r="D242" s="34">
        <v>0</v>
      </c>
      <c r="E242" s="35">
        <v>46</v>
      </c>
      <c r="F242" s="33">
        <v>2</v>
      </c>
      <c r="G242" s="34">
        <v>2</v>
      </c>
      <c r="H242" s="34">
        <v>0</v>
      </c>
      <c r="I242" s="35">
        <v>81</v>
      </c>
      <c r="J242" s="33">
        <v>0</v>
      </c>
      <c r="K242" s="34">
        <v>0</v>
      </c>
      <c r="L242" s="34">
        <v>0</v>
      </c>
    </row>
    <row r="243" spans="1:12" s="97" customFormat="1" ht="15.75" customHeight="1">
      <c r="A243" s="32">
        <v>12</v>
      </c>
      <c r="B243" s="33">
        <v>0</v>
      </c>
      <c r="C243" s="34">
        <v>0</v>
      </c>
      <c r="D243" s="34">
        <v>0</v>
      </c>
      <c r="E243" s="35">
        <v>47</v>
      </c>
      <c r="F243" s="33">
        <v>0</v>
      </c>
      <c r="G243" s="34">
        <v>0</v>
      </c>
      <c r="H243" s="34">
        <v>0</v>
      </c>
      <c r="I243" s="35">
        <v>82</v>
      </c>
      <c r="J243" s="33">
        <v>0</v>
      </c>
      <c r="K243" s="34">
        <v>0</v>
      </c>
      <c r="L243" s="34">
        <v>0</v>
      </c>
    </row>
    <row r="244" spans="1:12" s="97" customFormat="1" ht="15.75" customHeight="1">
      <c r="A244" s="32">
        <v>13</v>
      </c>
      <c r="B244" s="33">
        <v>0</v>
      </c>
      <c r="C244" s="34">
        <v>0</v>
      </c>
      <c r="D244" s="34">
        <v>0</v>
      </c>
      <c r="E244" s="35">
        <v>48</v>
      </c>
      <c r="F244" s="33">
        <v>1</v>
      </c>
      <c r="G244" s="34">
        <v>0</v>
      </c>
      <c r="H244" s="34">
        <v>1</v>
      </c>
      <c r="I244" s="35">
        <v>83</v>
      </c>
      <c r="J244" s="33">
        <v>1</v>
      </c>
      <c r="K244" s="34">
        <v>1</v>
      </c>
      <c r="L244" s="34">
        <v>0</v>
      </c>
    </row>
    <row r="245" spans="1:12" s="97" customFormat="1" ht="18" customHeight="1">
      <c r="A245" s="40">
        <v>14</v>
      </c>
      <c r="B245" s="44">
        <v>0</v>
      </c>
      <c r="C245" s="42">
        <v>0</v>
      </c>
      <c r="D245" s="42">
        <v>0</v>
      </c>
      <c r="E245" s="43">
        <v>49</v>
      </c>
      <c r="F245" s="44">
        <v>1</v>
      </c>
      <c r="G245" s="42">
        <v>0</v>
      </c>
      <c r="H245" s="42">
        <v>1</v>
      </c>
      <c r="I245" s="43">
        <v>84</v>
      </c>
      <c r="J245" s="44">
        <v>0</v>
      </c>
      <c r="K245" s="42">
        <v>0</v>
      </c>
      <c r="L245" s="42">
        <v>0</v>
      </c>
    </row>
    <row r="246" spans="1:12" s="31" customFormat="1" ht="25.5" customHeight="1">
      <c r="A246" s="23" t="s">
        <v>26</v>
      </c>
      <c r="B246" s="24">
        <v>0</v>
      </c>
      <c r="C246" s="24">
        <v>0</v>
      </c>
      <c r="D246" s="24">
        <v>0</v>
      </c>
      <c r="E246" s="25" t="s">
        <v>27</v>
      </c>
      <c r="F246" s="24">
        <v>2</v>
      </c>
      <c r="G246" s="24">
        <v>2</v>
      </c>
      <c r="H246" s="24">
        <v>0</v>
      </c>
      <c r="I246" s="25" t="s">
        <v>28</v>
      </c>
      <c r="J246" s="24">
        <v>0</v>
      </c>
      <c r="K246" s="24">
        <v>0</v>
      </c>
      <c r="L246" s="24">
        <v>0</v>
      </c>
    </row>
    <row r="247" spans="1:12" s="97" customFormat="1" ht="15.75" customHeight="1">
      <c r="A247" s="32">
        <v>15</v>
      </c>
      <c r="B247" s="33">
        <v>0</v>
      </c>
      <c r="C247" s="34">
        <v>0</v>
      </c>
      <c r="D247" s="34">
        <v>0</v>
      </c>
      <c r="E247" s="35">
        <v>50</v>
      </c>
      <c r="F247" s="33">
        <v>0</v>
      </c>
      <c r="G247" s="34">
        <v>0</v>
      </c>
      <c r="H247" s="34">
        <v>0</v>
      </c>
      <c r="I247" s="35">
        <v>85</v>
      </c>
      <c r="J247" s="33">
        <v>0</v>
      </c>
      <c r="K247" s="34">
        <v>0</v>
      </c>
      <c r="L247" s="34">
        <v>0</v>
      </c>
    </row>
    <row r="248" spans="1:12" s="97" customFormat="1" ht="15.75" customHeight="1">
      <c r="A248" s="32">
        <v>16</v>
      </c>
      <c r="B248" s="33">
        <v>0</v>
      </c>
      <c r="C248" s="34">
        <v>0</v>
      </c>
      <c r="D248" s="34">
        <v>0</v>
      </c>
      <c r="E248" s="35">
        <v>51</v>
      </c>
      <c r="F248" s="33">
        <v>1</v>
      </c>
      <c r="G248" s="34">
        <v>1</v>
      </c>
      <c r="H248" s="34">
        <v>0</v>
      </c>
      <c r="I248" s="35">
        <v>86</v>
      </c>
      <c r="J248" s="33">
        <v>0</v>
      </c>
      <c r="K248" s="34">
        <v>0</v>
      </c>
      <c r="L248" s="34">
        <v>0</v>
      </c>
    </row>
    <row r="249" spans="1:12" s="97" customFormat="1" ht="15.75" customHeight="1">
      <c r="A249" s="32">
        <v>17</v>
      </c>
      <c r="B249" s="33">
        <v>0</v>
      </c>
      <c r="C249" s="34">
        <v>0</v>
      </c>
      <c r="D249" s="34">
        <v>0</v>
      </c>
      <c r="E249" s="35">
        <v>52</v>
      </c>
      <c r="F249" s="33">
        <v>0</v>
      </c>
      <c r="G249" s="34">
        <v>0</v>
      </c>
      <c r="H249" s="34">
        <v>0</v>
      </c>
      <c r="I249" s="35">
        <v>87</v>
      </c>
      <c r="J249" s="33">
        <v>0</v>
      </c>
      <c r="K249" s="34">
        <v>0</v>
      </c>
      <c r="L249" s="34">
        <v>0</v>
      </c>
    </row>
    <row r="250" spans="1:12" s="97" customFormat="1" ht="15.75" customHeight="1">
      <c r="A250" s="32">
        <v>18</v>
      </c>
      <c r="B250" s="33">
        <v>0</v>
      </c>
      <c r="C250" s="34">
        <v>0</v>
      </c>
      <c r="D250" s="34">
        <v>0</v>
      </c>
      <c r="E250" s="35">
        <v>53</v>
      </c>
      <c r="F250" s="33">
        <v>0</v>
      </c>
      <c r="G250" s="34">
        <v>0</v>
      </c>
      <c r="H250" s="34">
        <v>0</v>
      </c>
      <c r="I250" s="35">
        <v>88</v>
      </c>
      <c r="J250" s="33">
        <v>0</v>
      </c>
      <c r="K250" s="34">
        <v>0</v>
      </c>
      <c r="L250" s="34">
        <v>0</v>
      </c>
    </row>
    <row r="251" spans="1:12" s="97" customFormat="1" ht="18" customHeight="1">
      <c r="A251" s="40">
        <v>19</v>
      </c>
      <c r="B251" s="44">
        <v>0</v>
      </c>
      <c r="C251" s="42">
        <v>0</v>
      </c>
      <c r="D251" s="42">
        <v>0</v>
      </c>
      <c r="E251" s="43">
        <v>54</v>
      </c>
      <c r="F251" s="44">
        <v>1</v>
      </c>
      <c r="G251" s="42">
        <v>1</v>
      </c>
      <c r="H251" s="42">
        <v>0</v>
      </c>
      <c r="I251" s="43">
        <v>89</v>
      </c>
      <c r="J251" s="44">
        <v>0</v>
      </c>
      <c r="K251" s="42">
        <v>0</v>
      </c>
      <c r="L251" s="42">
        <v>0</v>
      </c>
    </row>
    <row r="252" spans="1:12" s="31" customFormat="1" ht="25.5" customHeight="1">
      <c r="A252" s="23" t="s">
        <v>29</v>
      </c>
      <c r="B252" s="24">
        <v>0</v>
      </c>
      <c r="C252" s="24">
        <v>0</v>
      </c>
      <c r="D252" s="24">
        <v>0</v>
      </c>
      <c r="E252" s="25" t="s">
        <v>30</v>
      </c>
      <c r="F252" s="24">
        <v>2</v>
      </c>
      <c r="G252" s="24">
        <v>1</v>
      </c>
      <c r="H252" s="24">
        <v>1</v>
      </c>
      <c r="I252" s="25" t="s">
        <v>31</v>
      </c>
      <c r="J252" s="24">
        <v>0</v>
      </c>
      <c r="K252" s="24">
        <v>0</v>
      </c>
      <c r="L252" s="24">
        <v>0</v>
      </c>
    </row>
    <row r="253" spans="1:12" s="97" customFormat="1" ht="15.75" customHeight="1">
      <c r="A253" s="32">
        <v>20</v>
      </c>
      <c r="B253" s="33">
        <v>0</v>
      </c>
      <c r="C253" s="34">
        <v>0</v>
      </c>
      <c r="D253" s="34">
        <v>0</v>
      </c>
      <c r="E253" s="35">
        <v>55</v>
      </c>
      <c r="F253" s="33">
        <v>0</v>
      </c>
      <c r="G253" s="34">
        <v>0</v>
      </c>
      <c r="H253" s="34">
        <v>0</v>
      </c>
      <c r="I253" s="35">
        <v>90</v>
      </c>
      <c r="J253" s="33">
        <v>0</v>
      </c>
      <c r="K253" s="34">
        <v>0</v>
      </c>
      <c r="L253" s="34">
        <v>0</v>
      </c>
    </row>
    <row r="254" spans="1:12" s="97" customFormat="1" ht="15.75" customHeight="1">
      <c r="A254" s="32">
        <v>21</v>
      </c>
      <c r="B254" s="33">
        <v>0</v>
      </c>
      <c r="C254" s="34">
        <v>0</v>
      </c>
      <c r="D254" s="34">
        <v>0</v>
      </c>
      <c r="E254" s="35">
        <v>56</v>
      </c>
      <c r="F254" s="33">
        <v>0</v>
      </c>
      <c r="G254" s="34">
        <v>0</v>
      </c>
      <c r="H254" s="34">
        <v>0</v>
      </c>
      <c r="I254" s="35">
        <v>91</v>
      </c>
      <c r="J254" s="33">
        <v>0</v>
      </c>
      <c r="K254" s="34">
        <v>0</v>
      </c>
      <c r="L254" s="34">
        <v>0</v>
      </c>
    </row>
    <row r="255" spans="1:12" s="97" customFormat="1" ht="15.75" customHeight="1">
      <c r="A255" s="32">
        <v>22</v>
      </c>
      <c r="B255" s="33">
        <v>0</v>
      </c>
      <c r="C255" s="34">
        <v>0</v>
      </c>
      <c r="D255" s="34">
        <v>0</v>
      </c>
      <c r="E255" s="35">
        <v>57</v>
      </c>
      <c r="F255" s="33">
        <v>0</v>
      </c>
      <c r="G255" s="34">
        <v>0</v>
      </c>
      <c r="H255" s="34">
        <v>0</v>
      </c>
      <c r="I255" s="35">
        <v>92</v>
      </c>
      <c r="J255" s="33">
        <v>0</v>
      </c>
      <c r="K255" s="34">
        <v>0</v>
      </c>
      <c r="L255" s="34">
        <v>0</v>
      </c>
    </row>
    <row r="256" spans="1:12" s="97" customFormat="1" ht="15.75" customHeight="1">
      <c r="A256" s="32">
        <v>23</v>
      </c>
      <c r="B256" s="33">
        <v>0</v>
      </c>
      <c r="C256" s="34">
        <v>0</v>
      </c>
      <c r="D256" s="34">
        <v>0</v>
      </c>
      <c r="E256" s="35">
        <v>58</v>
      </c>
      <c r="F256" s="33">
        <v>1</v>
      </c>
      <c r="G256" s="34">
        <v>1</v>
      </c>
      <c r="H256" s="34">
        <v>0</v>
      </c>
      <c r="I256" s="35">
        <v>93</v>
      </c>
      <c r="J256" s="33">
        <v>0</v>
      </c>
      <c r="K256" s="34">
        <v>0</v>
      </c>
      <c r="L256" s="34">
        <v>0</v>
      </c>
    </row>
    <row r="257" spans="1:13" s="97" customFormat="1" ht="18" customHeight="1">
      <c r="A257" s="40">
        <v>24</v>
      </c>
      <c r="B257" s="44">
        <v>0</v>
      </c>
      <c r="C257" s="42">
        <v>0</v>
      </c>
      <c r="D257" s="42">
        <v>0</v>
      </c>
      <c r="E257" s="43">
        <v>59</v>
      </c>
      <c r="F257" s="44">
        <v>1</v>
      </c>
      <c r="G257" s="42">
        <v>0</v>
      </c>
      <c r="H257" s="42">
        <v>1</v>
      </c>
      <c r="I257" s="43">
        <v>94</v>
      </c>
      <c r="J257" s="44">
        <v>0</v>
      </c>
      <c r="K257" s="42">
        <v>0</v>
      </c>
      <c r="L257" s="42">
        <v>0</v>
      </c>
    </row>
    <row r="258" spans="1:13" s="31" customFormat="1" ht="25.5" customHeight="1">
      <c r="A258" s="23" t="s">
        <v>32</v>
      </c>
      <c r="B258" s="24">
        <v>4</v>
      </c>
      <c r="C258" s="24">
        <v>3</v>
      </c>
      <c r="D258" s="24">
        <v>1</v>
      </c>
      <c r="E258" s="25" t="s">
        <v>33</v>
      </c>
      <c r="F258" s="24">
        <v>1</v>
      </c>
      <c r="G258" s="24">
        <v>1</v>
      </c>
      <c r="H258" s="24">
        <v>0</v>
      </c>
      <c r="I258" s="64" t="s">
        <v>34</v>
      </c>
      <c r="J258" s="24">
        <v>0</v>
      </c>
      <c r="K258" s="24">
        <v>0</v>
      </c>
      <c r="L258" s="24">
        <v>0</v>
      </c>
    </row>
    <row r="259" spans="1:13" s="97" customFormat="1" ht="15.75" customHeight="1">
      <c r="A259" s="32">
        <v>25</v>
      </c>
      <c r="B259" s="33">
        <v>0</v>
      </c>
      <c r="C259" s="34">
        <v>0</v>
      </c>
      <c r="D259" s="34">
        <v>0</v>
      </c>
      <c r="E259" s="35">
        <v>60</v>
      </c>
      <c r="F259" s="33">
        <v>1</v>
      </c>
      <c r="G259" s="34">
        <v>1</v>
      </c>
      <c r="H259" s="34">
        <v>0</v>
      </c>
      <c r="I259" s="35">
        <v>95</v>
      </c>
      <c r="J259" s="33">
        <v>0</v>
      </c>
      <c r="K259" s="34">
        <v>0</v>
      </c>
      <c r="L259" s="34">
        <v>0</v>
      </c>
    </row>
    <row r="260" spans="1:13" s="97" customFormat="1" ht="15.75" customHeight="1">
      <c r="A260" s="32">
        <v>26</v>
      </c>
      <c r="B260" s="33">
        <v>2</v>
      </c>
      <c r="C260" s="34">
        <v>1</v>
      </c>
      <c r="D260" s="34">
        <v>1</v>
      </c>
      <c r="E260" s="35">
        <v>61</v>
      </c>
      <c r="F260" s="33">
        <v>0</v>
      </c>
      <c r="G260" s="34">
        <v>0</v>
      </c>
      <c r="H260" s="34">
        <v>0</v>
      </c>
      <c r="I260" s="35">
        <v>96</v>
      </c>
      <c r="J260" s="33">
        <v>0</v>
      </c>
      <c r="K260" s="34">
        <v>0</v>
      </c>
      <c r="L260" s="34">
        <v>0</v>
      </c>
    </row>
    <row r="261" spans="1:13" s="97" customFormat="1" ht="15.75" customHeight="1">
      <c r="A261" s="32">
        <v>27</v>
      </c>
      <c r="B261" s="33">
        <v>1</v>
      </c>
      <c r="C261" s="34">
        <v>1</v>
      </c>
      <c r="D261" s="34">
        <v>0</v>
      </c>
      <c r="E261" s="35">
        <v>62</v>
      </c>
      <c r="F261" s="33">
        <v>0</v>
      </c>
      <c r="G261" s="34">
        <v>0</v>
      </c>
      <c r="H261" s="34">
        <v>0</v>
      </c>
      <c r="I261" s="35">
        <v>97</v>
      </c>
      <c r="J261" s="33">
        <v>0</v>
      </c>
      <c r="K261" s="34">
        <v>0</v>
      </c>
      <c r="L261" s="34">
        <v>0</v>
      </c>
    </row>
    <row r="262" spans="1:13" s="97" customFormat="1" ht="15.75" customHeight="1">
      <c r="A262" s="32">
        <v>28</v>
      </c>
      <c r="B262" s="33">
        <v>1</v>
      </c>
      <c r="C262" s="34">
        <v>1</v>
      </c>
      <c r="D262" s="34">
        <v>0</v>
      </c>
      <c r="E262" s="35">
        <v>63</v>
      </c>
      <c r="F262" s="33">
        <v>0</v>
      </c>
      <c r="G262" s="34">
        <v>0</v>
      </c>
      <c r="H262" s="34">
        <v>0</v>
      </c>
      <c r="I262" s="35">
        <v>98</v>
      </c>
      <c r="J262" s="33">
        <v>0</v>
      </c>
      <c r="K262" s="34">
        <v>0</v>
      </c>
      <c r="L262" s="34">
        <v>0</v>
      </c>
    </row>
    <row r="263" spans="1:13" s="97" customFormat="1" ht="18" customHeight="1">
      <c r="A263" s="40">
        <v>29</v>
      </c>
      <c r="B263" s="44">
        <v>0</v>
      </c>
      <c r="C263" s="42">
        <v>0</v>
      </c>
      <c r="D263" s="42">
        <v>0</v>
      </c>
      <c r="E263" s="43">
        <v>64</v>
      </c>
      <c r="F263" s="44">
        <v>0</v>
      </c>
      <c r="G263" s="42">
        <v>0</v>
      </c>
      <c r="H263" s="42">
        <v>0</v>
      </c>
      <c r="I263" s="35">
        <v>99</v>
      </c>
      <c r="J263" s="33">
        <v>0</v>
      </c>
      <c r="K263" s="34">
        <v>0</v>
      </c>
      <c r="L263" s="34">
        <v>0</v>
      </c>
    </row>
    <row r="264" spans="1:13" s="31" customFormat="1" ht="25.5" customHeight="1">
      <c r="A264" s="23" t="s">
        <v>35</v>
      </c>
      <c r="B264" s="24">
        <v>0</v>
      </c>
      <c r="C264" s="24">
        <v>0</v>
      </c>
      <c r="D264" s="24">
        <v>0</v>
      </c>
      <c r="E264" s="25" t="s">
        <v>36</v>
      </c>
      <c r="F264" s="24">
        <v>1</v>
      </c>
      <c r="G264" s="24">
        <v>1</v>
      </c>
      <c r="H264" s="24">
        <v>0</v>
      </c>
      <c r="I264" s="68">
        <v>100</v>
      </c>
      <c r="J264" s="69">
        <v>0</v>
      </c>
      <c r="K264" s="70">
        <v>0</v>
      </c>
      <c r="L264" s="70">
        <v>0</v>
      </c>
    </row>
    <row r="265" spans="1:13" s="97" customFormat="1" ht="15.75" customHeight="1">
      <c r="A265" s="32">
        <v>30</v>
      </c>
      <c r="B265" s="33">
        <v>0</v>
      </c>
      <c r="C265" s="34">
        <v>0</v>
      </c>
      <c r="D265" s="34">
        <v>0</v>
      </c>
      <c r="E265" s="35">
        <v>65</v>
      </c>
      <c r="F265" s="33">
        <v>0</v>
      </c>
      <c r="G265" s="34">
        <v>0</v>
      </c>
      <c r="H265" s="34">
        <v>0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0</v>
      </c>
      <c r="C266" s="34">
        <v>0</v>
      </c>
      <c r="D266" s="34">
        <v>0</v>
      </c>
      <c r="E266" s="35">
        <v>66</v>
      </c>
      <c r="F266" s="33">
        <v>0</v>
      </c>
      <c r="G266" s="34">
        <v>0</v>
      </c>
      <c r="H266" s="34">
        <v>0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0</v>
      </c>
      <c r="C267" s="34">
        <v>0</v>
      </c>
      <c r="D267" s="34">
        <v>0</v>
      </c>
      <c r="E267" s="35">
        <v>67</v>
      </c>
      <c r="F267" s="33">
        <v>1</v>
      </c>
      <c r="G267" s="34">
        <v>1</v>
      </c>
      <c r="H267" s="34">
        <v>0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0</v>
      </c>
      <c r="C268" s="34">
        <v>0</v>
      </c>
      <c r="D268" s="34">
        <v>0</v>
      </c>
      <c r="E268" s="35">
        <v>68</v>
      </c>
      <c r="F268" s="33">
        <v>0</v>
      </c>
      <c r="G268" s="34">
        <v>0</v>
      </c>
      <c r="H268" s="34">
        <v>0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0</v>
      </c>
      <c r="C269" s="34">
        <v>0</v>
      </c>
      <c r="D269" s="34">
        <v>0</v>
      </c>
      <c r="E269" s="35">
        <v>69</v>
      </c>
      <c r="F269" s="33">
        <v>0</v>
      </c>
      <c r="G269" s="34">
        <v>0</v>
      </c>
      <c r="H269" s="34">
        <v>0</v>
      </c>
      <c r="I269" s="75" t="s">
        <v>8</v>
      </c>
      <c r="J269" s="69">
        <v>22</v>
      </c>
      <c r="K269" s="69">
        <v>12</v>
      </c>
      <c r="L269" s="69">
        <v>10</v>
      </c>
    </row>
    <row r="270" spans="1:13" s="106" customFormat="1" ht="24" customHeight="1" thickTop="1" thickBot="1">
      <c r="A270" s="81" t="s">
        <v>38</v>
      </c>
      <c r="B270" s="82">
        <v>0</v>
      </c>
      <c r="C270" s="83">
        <v>0</v>
      </c>
      <c r="D270" s="83">
        <v>0</v>
      </c>
      <c r="E270" s="84" t="s">
        <v>39</v>
      </c>
      <c r="F270" s="83">
        <v>13</v>
      </c>
      <c r="G270" s="83">
        <v>9</v>
      </c>
      <c r="H270" s="83">
        <v>4</v>
      </c>
      <c r="I270" s="85" t="s">
        <v>40</v>
      </c>
      <c r="J270" s="83">
        <v>9</v>
      </c>
      <c r="K270" s="83">
        <v>3</v>
      </c>
      <c r="L270" s="83">
        <v>6</v>
      </c>
      <c r="M270" s="105"/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47</v>
      </c>
      <c r="L271" s="9"/>
      <c r="M271" s="97"/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  <c r="M272" s="98"/>
    </row>
    <row r="273" spans="1:12" s="31" customFormat="1" ht="25.5" customHeight="1">
      <c r="A273" s="23" t="s">
        <v>9</v>
      </c>
      <c r="B273" s="24">
        <v>1</v>
      </c>
      <c r="C273" s="24">
        <v>0</v>
      </c>
      <c r="D273" s="24">
        <v>1</v>
      </c>
      <c r="E273" s="25" t="s">
        <v>10</v>
      </c>
      <c r="F273" s="24">
        <v>5</v>
      </c>
      <c r="G273" s="24">
        <v>3</v>
      </c>
      <c r="H273" s="24">
        <v>2</v>
      </c>
      <c r="I273" s="25" t="s">
        <v>11</v>
      </c>
      <c r="J273" s="24">
        <v>6</v>
      </c>
      <c r="K273" s="24">
        <v>5</v>
      </c>
      <c r="L273" s="24">
        <v>1</v>
      </c>
    </row>
    <row r="274" spans="1:12" s="97" customFormat="1" ht="15.75" customHeight="1">
      <c r="A274" s="32">
        <v>0</v>
      </c>
      <c r="B274" s="33">
        <v>0</v>
      </c>
      <c r="C274" s="34">
        <v>0</v>
      </c>
      <c r="D274" s="34">
        <v>0</v>
      </c>
      <c r="E274" s="35">
        <v>35</v>
      </c>
      <c r="F274" s="33">
        <v>1</v>
      </c>
      <c r="G274" s="34">
        <v>0</v>
      </c>
      <c r="H274" s="34">
        <v>1</v>
      </c>
      <c r="I274" s="35">
        <v>70</v>
      </c>
      <c r="J274" s="33">
        <v>2</v>
      </c>
      <c r="K274" s="34">
        <v>2</v>
      </c>
      <c r="L274" s="34">
        <v>0</v>
      </c>
    </row>
    <row r="275" spans="1:12" s="97" customFormat="1" ht="15.75" customHeight="1">
      <c r="A275" s="32">
        <v>1</v>
      </c>
      <c r="B275" s="33">
        <v>0</v>
      </c>
      <c r="C275" s="34">
        <v>0</v>
      </c>
      <c r="D275" s="34">
        <v>0</v>
      </c>
      <c r="E275" s="35">
        <v>36</v>
      </c>
      <c r="F275" s="33">
        <v>1</v>
      </c>
      <c r="G275" s="34">
        <v>1</v>
      </c>
      <c r="H275" s="34">
        <v>0</v>
      </c>
      <c r="I275" s="35">
        <v>71</v>
      </c>
      <c r="J275" s="33">
        <v>2</v>
      </c>
      <c r="K275" s="34">
        <v>1</v>
      </c>
      <c r="L275" s="34">
        <v>1</v>
      </c>
    </row>
    <row r="276" spans="1:12" s="97" customFormat="1" ht="15.75" customHeight="1">
      <c r="A276" s="32">
        <v>2</v>
      </c>
      <c r="B276" s="33">
        <v>1</v>
      </c>
      <c r="C276" s="34">
        <v>0</v>
      </c>
      <c r="D276" s="34">
        <v>1</v>
      </c>
      <c r="E276" s="35">
        <v>37</v>
      </c>
      <c r="F276" s="33">
        <v>1</v>
      </c>
      <c r="G276" s="34">
        <v>0</v>
      </c>
      <c r="H276" s="34">
        <v>1</v>
      </c>
      <c r="I276" s="35">
        <v>72</v>
      </c>
      <c r="J276" s="33">
        <v>0</v>
      </c>
      <c r="K276" s="34">
        <v>0</v>
      </c>
      <c r="L276" s="34">
        <v>0</v>
      </c>
    </row>
    <row r="277" spans="1:12" s="97" customFormat="1" ht="15.75" customHeight="1">
      <c r="A277" s="32">
        <v>3</v>
      </c>
      <c r="B277" s="33">
        <v>0</v>
      </c>
      <c r="C277" s="34">
        <v>0</v>
      </c>
      <c r="D277" s="34">
        <v>0</v>
      </c>
      <c r="E277" s="35">
        <v>38</v>
      </c>
      <c r="F277" s="33">
        <v>1</v>
      </c>
      <c r="G277" s="34">
        <v>1</v>
      </c>
      <c r="H277" s="34">
        <v>0</v>
      </c>
      <c r="I277" s="35">
        <v>73</v>
      </c>
      <c r="J277" s="33">
        <v>1</v>
      </c>
      <c r="K277" s="34">
        <v>1</v>
      </c>
      <c r="L277" s="34">
        <v>0</v>
      </c>
    </row>
    <row r="278" spans="1:12" s="97" customFormat="1" ht="18" customHeight="1">
      <c r="A278" s="40">
        <v>4</v>
      </c>
      <c r="B278" s="41">
        <v>0</v>
      </c>
      <c r="C278" s="42">
        <v>0</v>
      </c>
      <c r="D278" s="42">
        <v>0</v>
      </c>
      <c r="E278" s="43">
        <v>39</v>
      </c>
      <c r="F278" s="44">
        <v>1</v>
      </c>
      <c r="G278" s="42">
        <v>1</v>
      </c>
      <c r="H278" s="42">
        <v>0</v>
      </c>
      <c r="I278" s="43">
        <v>74</v>
      </c>
      <c r="J278" s="44">
        <v>1</v>
      </c>
      <c r="K278" s="42">
        <v>1</v>
      </c>
      <c r="L278" s="42">
        <v>0</v>
      </c>
    </row>
    <row r="279" spans="1:12" s="31" customFormat="1" ht="25.5" customHeight="1">
      <c r="A279" s="23" t="s">
        <v>13</v>
      </c>
      <c r="B279" s="24">
        <v>1</v>
      </c>
      <c r="C279" s="24">
        <v>1</v>
      </c>
      <c r="D279" s="24">
        <v>0</v>
      </c>
      <c r="E279" s="25" t="s">
        <v>14</v>
      </c>
      <c r="F279" s="24">
        <v>3</v>
      </c>
      <c r="G279" s="24">
        <v>2</v>
      </c>
      <c r="H279" s="24">
        <v>1</v>
      </c>
      <c r="I279" s="25" t="s">
        <v>15</v>
      </c>
      <c r="J279" s="24">
        <v>1</v>
      </c>
      <c r="K279" s="24">
        <v>0</v>
      </c>
      <c r="L279" s="24">
        <v>1</v>
      </c>
    </row>
    <row r="280" spans="1:12" s="97" customFormat="1" ht="15.75" customHeight="1">
      <c r="A280" s="32">
        <v>5</v>
      </c>
      <c r="B280" s="33">
        <v>0</v>
      </c>
      <c r="C280" s="34">
        <v>0</v>
      </c>
      <c r="D280" s="34">
        <v>0</v>
      </c>
      <c r="E280" s="35">
        <v>40</v>
      </c>
      <c r="F280" s="33">
        <v>0</v>
      </c>
      <c r="G280" s="34">
        <v>0</v>
      </c>
      <c r="H280" s="34">
        <v>0</v>
      </c>
      <c r="I280" s="35">
        <v>75</v>
      </c>
      <c r="J280" s="33">
        <v>0</v>
      </c>
      <c r="K280" s="34">
        <v>0</v>
      </c>
      <c r="L280" s="34">
        <v>0</v>
      </c>
    </row>
    <row r="281" spans="1:12" s="97" customFormat="1" ht="15.75" customHeight="1">
      <c r="A281" s="32">
        <v>6</v>
      </c>
      <c r="B281" s="33">
        <v>0</v>
      </c>
      <c r="C281" s="34">
        <v>0</v>
      </c>
      <c r="D281" s="34">
        <v>0</v>
      </c>
      <c r="E281" s="35">
        <v>41</v>
      </c>
      <c r="F281" s="33">
        <v>1</v>
      </c>
      <c r="G281" s="34">
        <v>0</v>
      </c>
      <c r="H281" s="34">
        <v>1</v>
      </c>
      <c r="I281" s="35">
        <v>76</v>
      </c>
      <c r="J281" s="33">
        <v>0</v>
      </c>
      <c r="K281" s="34">
        <v>0</v>
      </c>
      <c r="L281" s="34">
        <v>0</v>
      </c>
    </row>
    <row r="282" spans="1:12" s="97" customFormat="1" ht="15.75" customHeight="1">
      <c r="A282" s="32">
        <v>7</v>
      </c>
      <c r="B282" s="33">
        <v>1</v>
      </c>
      <c r="C282" s="34">
        <v>1</v>
      </c>
      <c r="D282" s="34">
        <v>0</v>
      </c>
      <c r="E282" s="35">
        <v>42</v>
      </c>
      <c r="F282" s="33">
        <v>2</v>
      </c>
      <c r="G282" s="34">
        <v>2</v>
      </c>
      <c r="H282" s="34">
        <v>0</v>
      </c>
      <c r="I282" s="35">
        <v>77</v>
      </c>
      <c r="J282" s="33">
        <v>0</v>
      </c>
      <c r="K282" s="34">
        <v>0</v>
      </c>
      <c r="L282" s="34">
        <v>0</v>
      </c>
    </row>
    <row r="283" spans="1:12" s="97" customFormat="1" ht="15.75" customHeight="1">
      <c r="A283" s="32">
        <v>8</v>
      </c>
      <c r="B283" s="33">
        <v>0</v>
      </c>
      <c r="C283" s="34">
        <v>0</v>
      </c>
      <c r="D283" s="34">
        <v>0</v>
      </c>
      <c r="E283" s="35">
        <v>43</v>
      </c>
      <c r="F283" s="33">
        <v>0</v>
      </c>
      <c r="G283" s="34">
        <v>0</v>
      </c>
      <c r="H283" s="34">
        <v>0</v>
      </c>
      <c r="I283" s="35">
        <v>78</v>
      </c>
      <c r="J283" s="33">
        <v>1</v>
      </c>
      <c r="K283" s="34">
        <v>0</v>
      </c>
      <c r="L283" s="34">
        <v>1</v>
      </c>
    </row>
    <row r="284" spans="1:12" s="97" customFormat="1" ht="18" customHeight="1">
      <c r="A284" s="40">
        <v>9</v>
      </c>
      <c r="B284" s="44">
        <v>0</v>
      </c>
      <c r="C284" s="42">
        <v>0</v>
      </c>
      <c r="D284" s="42">
        <v>0</v>
      </c>
      <c r="E284" s="43">
        <v>44</v>
      </c>
      <c r="F284" s="44">
        <v>0</v>
      </c>
      <c r="G284" s="42">
        <v>0</v>
      </c>
      <c r="H284" s="42">
        <v>0</v>
      </c>
      <c r="I284" s="43">
        <v>79</v>
      </c>
      <c r="J284" s="44">
        <v>0</v>
      </c>
      <c r="K284" s="42">
        <v>0</v>
      </c>
      <c r="L284" s="42">
        <v>0</v>
      </c>
    </row>
    <row r="285" spans="1:12" s="31" customFormat="1" ht="25.5" customHeight="1">
      <c r="A285" s="23" t="s">
        <v>23</v>
      </c>
      <c r="B285" s="24">
        <v>0</v>
      </c>
      <c r="C285" s="24">
        <v>0</v>
      </c>
      <c r="D285" s="24">
        <v>0</v>
      </c>
      <c r="E285" s="25" t="s">
        <v>24</v>
      </c>
      <c r="F285" s="24">
        <v>3</v>
      </c>
      <c r="G285" s="24">
        <v>1</v>
      </c>
      <c r="H285" s="24">
        <v>2</v>
      </c>
      <c r="I285" s="25" t="s">
        <v>25</v>
      </c>
      <c r="J285" s="24">
        <v>1</v>
      </c>
      <c r="K285" s="24">
        <v>1</v>
      </c>
      <c r="L285" s="24">
        <v>0</v>
      </c>
    </row>
    <row r="286" spans="1:12" s="97" customFormat="1" ht="15.75" customHeight="1">
      <c r="A286" s="32">
        <v>10</v>
      </c>
      <c r="B286" s="33">
        <v>0</v>
      </c>
      <c r="C286" s="34">
        <v>0</v>
      </c>
      <c r="D286" s="34">
        <v>0</v>
      </c>
      <c r="E286" s="35">
        <v>45</v>
      </c>
      <c r="F286" s="33">
        <v>1</v>
      </c>
      <c r="G286" s="34">
        <v>0</v>
      </c>
      <c r="H286" s="34">
        <v>1</v>
      </c>
      <c r="I286" s="35">
        <v>80</v>
      </c>
      <c r="J286" s="33">
        <v>0</v>
      </c>
      <c r="K286" s="34">
        <v>0</v>
      </c>
      <c r="L286" s="34">
        <v>0</v>
      </c>
    </row>
    <row r="287" spans="1:12" s="97" customFormat="1" ht="15.75" customHeight="1">
      <c r="A287" s="32">
        <v>11</v>
      </c>
      <c r="B287" s="33">
        <v>0</v>
      </c>
      <c r="C287" s="34">
        <v>0</v>
      </c>
      <c r="D287" s="34">
        <v>0</v>
      </c>
      <c r="E287" s="35">
        <v>46</v>
      </c>
      <c r="F287" s="33">
        <v>0</v>
      </c>
      <c r="G287" s="34">
        <v>0</v>
      </c>
      <c r="H287" s="34">
        <v>0</v>
      </c>
      <c r="I287" s="35">
        <v>81</v>
      </c>
      <c r="J287" s="33">
        <v>0</v>
      </c>
      <c r="K287" s="34">
        <v>0</v>
      </c>
      <c r="L287" s="34">
        <v>0</v>
      </c>
    </row>
    <row r="288" spans="1:12" s="97" customFormat="1" ht="15.75" customHeight="1">
      <c r="A288" s="32">
        <v>12</v>
      </c>
      <c r="B288" s="33">
        <v>0</v>
      </c>
      <c r="C288" s="34">
        <v>0</v>
      </c>
      <c r="D288" s="34">
        <v>0</v>
      </c>
      <c r="E288" s="35">
        <v>47</v>
      </c>
      <c r="F288" s="33">
        <v>1</v>
      </c>
      <c r="G288" s="34">
        <v>1</v>
      </c>
      <c r="H288" s="34">
        <v>0</v>
      </c>
      <c r="I288" s="35">
        <v>82</v>
      </c>
      <c r="J288" s="33">
        <v>1</v>
      </c>
      <c r="K288" s="34">
        <v>1</v>
      </c>
      <c r="L288" s="34">
        <v>0</v>
      </c>
    </row>
    <row r="289" spans="1:12" s="97" customFormat="1" ht="15.75" customHeight="1">
      <c r="A289" s="32">
        <v>13</v>
      </c>
      <c r="B289" s="33">
        <v>0</v>
      </c>
      <c r="C289" s="34">
        <v>0</v>
      </c>
      <c r="D289" s="34">
        <v>0</v>
      </c>
      <c r="E289" s="35">
        <v>48</v>
      </c>
      <c r="F289" s="33">
        <v>0</v>
      </c>
      <c r="G289" s="34">
        <v>0</v>
      </c>
      <c r="H289" s="34">
        <v>0</v>
      </c>
      <c r="I289" s="35">
        <v>83</v>
      </c>
      <c r="J289" s="33">
        <v>0</v>
      </c>
      <c r="K289" s="34">
        <v>0</v>
      </c>
      <c r="L289" s="34">
        <v>0</v>
      </c>
    </row>
    <row r="290" spans="1:12" s="97" customFormat="1" ht="18" customHeight="1">
      <c r="A290" s="40">
        <v>14</v>
      </c>
      <c r="B290" s="44">
        <v>0</v>
      </c>
      <c r="C290" s="42">
        <v>0</v>
      </c>
      <c r="D290" s="42">
        <v>0</v>
      </c>
      <c r="E290" s="43">
        <v>49</v>
      </c>
      <c r="F290" s="44">
        <v>1</v>
      </c>
      <c r="G290" s="42">
        <v>0</v>
      </c>
      <c r="H290" s="42">
        <v>1</v>
      </c>
      <c r="I290" s="43">
        <v>84</v>
      </c>
      <c r="J290" s="44">
        <v>0</v>
      </c>
      <c r="K290" s="42">
        <v>0</v>
      </c>
      <c r="L290" s="42">
        <v>0</v>
      </c>
    </row>
    <row r="291" spans="1:12" s="31" customFormat="1" ht="25.5" customHeight="1">
      <c r="A291" s="23" t="s">
        <v>26</v>
      </c>
      <c r="B291" s="24">
        <v>2</v>
      </c>
      <c r="C291" s="24">
        <v>1</v>
      </c>
      <c r="D291" s="24">
        <v>1</v>
      </c>
      <c r="E291" s="25" t="s">
        <v>27</v>
      </c>
      <c r="F291" s="24">
        <v>4</v>
      </c>
      <c r="G291" s="24">
        <v>3</v>
      </c>
      <c r="H291" s="24">
        <v>1</v>
      </c>
      <c r="I291" s="25" t="s">
        <v>28</v>
      </c>
      <c r="J291" s="24">
        <v>0</v>
      </c>
      <c r="K291" s="24">
        <v>0</v>
      </c>
      <c r="L291" s="24">
        <v>0</v>
      </c>
    </row>
    <row r="292" spans="1:12" s="97" customFormat="1" ht="15.75" customHeight="1">
      <c r="A292" s="32">
        <v>15</v>
      </c>
      <c r="B292" s="33">
        <v>0</v>
      </c>
      <c r="C292" s="34">
        <v>0</v>
      </c>
      <c r="D292" s="34">
        <v>0</v>
      </c>
      <c r="E292" s="35">
        <v>50</v>
      </c>
      <c r="F292" s="33">
        <v>1</v>
      </c>
      <c r="G292" s="34">
        <v>1</v>
      </c>
      <c r="H292" s="34">
        <v>0</v>
      </c>
      <c r="I292" s="35">
        <v>85</v>
      </c>
      <c r="J292" s="33">
        <v>0</v>
      </c>
      <c r="K292" s="34">
        <v>0</v>
      </c>
      <c r="L292" s="34">
        <v>0</v>
      </c>
    </row>
    <row r="293" spans="1:12" s="97" customFormat="1" ht="15.75" customHeight="1">
      <c r="A293" s="32">
        <v>16</v>
      </c>
      <c r="B293" s="33">
        <v>0</v>
      </c>
      <c r="C293" s="34">
        <v>0</v>
      </c>
      <c r="D293" s="34">
        <v>0</v>
      </c>
      <c r="E293" s="35">
        <v>51</v>
      </c>
      <c r="F293" s="33">
        <v>0</v>
      </c>
      <c r="G293" s="34">
        <v>0</v>
      </c>
      <c r="H293" s="34">
        <v>0</v>
      </c>
      <c r="I293" s="35">
        <v>86</v>
      </c>
      <c r="J293" s="33">
        <v>0</v>
      </c>
      <c r="K293" s="34">
        <v>0</v>
      </c>
      <c r="L293" s="34">
        <v>0</v>
      </c>
    </row>
    <row r="294" spans="1:12" s="97" customFormat="1" ht="15.75" customHeight="1">
      <c r="A294" s="32">
        <v>17</v>
      </c>
      <c r="B294" s="33">
        <v>0</v>
      </c>
      <c r="C294" s="34">
        <v>0</v>
      </c>
      <c r="D294" s="34">
        <v>0</v>
      </c>
      <c r="E294" s="35">
        <v>52</v>
      </c>
      <c r="F294" s="33">
        <v>0</v>
      </c>
      <c r="G294" s="34">
        <v>0</v>
      </c>
      <c r="H294" s="34">
        <v>0</v>
      </c>
      <c r="I294" s="35">
        <v>87</v>
      </c>
      <c r="J294" s="33">
        <v>0</v>
      </c>
      <c r="K294" s="34">
        <v>0</v>
      </c>
      <c r="L294" s="34">
        <v>0</v>
      </c>
    </row>
    <row r="295" spans="1:12" s="97" customFormat="1" ht="15.75" customHeight="1">
      <c r="A295" s="32">
        <v>18</v>
      </c>
      <c r="B295" s="33">
        <v>1</v>
      </c>
      <c r="C295" s="34">
        <v>0</v>
      </c>
      <c r="D295" s="34">
        <v>1</v>
      </c>
      <c r="E295" s="35">
        <v>53</v>
      </c>
      <c r="F295" s="33">
        <v>1</v>
      </c>
      <c r="G295" s="34">
        <v>0</v>
      </c>
      <c r="H295" s="34">
        <v>1</v>
      </c>
      <c r="I295" s="35">
        <v>88</v>
      </c>
      <c r="J295" s="33">
        <v>0</v>
      </c>
      <c r="K295" s="34">
        <v>0</v>
      </c>
      <c r="L295" s="34">
        <v>0</v>
      </c>
    </row>
    <row r="296" spans="1:12" s="97" customFormat="1" ht="18" customHeight="1">
      <c r="A296" s="40">
        <v>19</v>
      </c>
      <c r="B296" s="44">
        <v>1</v>
      </c>
      <c r="C296" s="42">
        <v>1</v>
      </c>
      <c r="D296" s="42">
        <v>0</v>
      </c>
      <c r="E296" s="43">
        <v>54</v>
      </c>
      <c r="F296" s="44">
        <v>2</v>
      </c>
      <c r="G296" s="42">
        <v>2</v>
      </c>
      <c r="H296" s="42">
        <v>0</v>
      </c>
      <c r="I296" s="43">
        <v>89</v>
      </c>
      <c r="J296" s="44">
        <v>0</v>
      </c>
      <c r="K296" s="42">
        <v>0</v>
      </c>
      <c r="L296" s="42">
        <v>0</v>
      </c>
    </row>
    <row r="297" spans="1:12" s="31" customFormat="1" ht="25.5" customHeight="1">
      <c r="A297" s="23" t="s">
        <v>29</v>
      </c>
      <c r="B297" s="24">
        <v>0</v>
      </c>
      <c r="C297" s="24">
        <v>0</v>
      </c>
      <c r="D297" s="24">
        <v>0</v>
      </c>
      <c r="E297" s="25" t="s">
        <v>30</v>
      </c>
      <c r="F297" s="24">
        <v>1</v>
      </c>
      <c r="G297" s="24">
        <v>1</v>
      </c>
      <c r="H297" s="24">
        <v>0</v>
      </c>
      <c r="I297" s="25" t="s">
        <v>31</v>
      </c>
      <c r="J297" s="24">
        <v>1</v>
      </c>
      <c r="K297" s="24">
        <v>1</v>
      </c>
      <c r="L297" s="24">
        <v>0</v>
      </c>
    </row>
    <row r="298" spans="1:12" s="97" customFormat="1" ht="15.75" customHeight="1">
      <c r="A298" s="32">
        <v>20</v>
      </c>
      <c r="B298" s="33">
        <v>0</v>
      </c>
      <c r="C298" s="34">
        <v>0</v>
      </c>
      <c r="D298" s="34">
        <v>0</v>
      </c>
      <c r="E298" s="35">
        <v>55</v>
      </c>
      <c r="F298" s="33">
        <v>0</v>
      </c>
      <c r="G298" s="34">
        <v>0</v>
      </c>
      <c r="H298" s="34">
        <v>0</v>
      </c>
      <c r="I298" s="35">
        <v>90</v>
      </c>
      <c r="J298" s="33">
        <v>1</v>
      </c>
      <c r="K298" s="34">
        <v>1</v>
      </c>
      <c r="L298" s="34">
        <v>0</v>
      </c>
    </row>
    <row r="299" spans="1:12" s="97" customFormat="1" ht="15.75" customHeight="1">
      <c r="A299" s="32">
        <v>21</v>
      </c>
      <c r="B299" s="33">
        <v>0</v>
      </c>
      <c r="C299" s="34">
        <v>0</v>
      </c>
      <c r="D299" s="34">
        <v>0</v>
      </c>
      <c r="E299" s="35">
        <v>56</v>
      </c>
      <c r="F299" s="33">
        <v>0</v>
      </c>
      <c r="G299" s="34">
        <v>0</v>
      </c>
      <c r="H299" s="34">
        <v>0</v>
      </c>
      <c r="I299" s="35">
        <v>91</v>
      </c>
      <c r="J299" s="33">
        <v>0</v>
      </c>
      <c r="K299" s="34">
        <v>0</v>
      </c>
      <c r="L299" s="34">
        <v>0</v>
      </c>
    </row>
    <row r="300" spans="1:12" s="97" customFormat="1" ht="15.75" customHeight="1">
      <c r="A300" s="32">
        <v>22</v>
      </c>
      <c r="B300" s="33">
        <v>0</v>
      </c>
      <c r="C300" s="34">
        <v>0</v>
      </c>
      <c r="D300" s="34">
        <v>0</v>
      </c>
      <c r="E300" s="35">
        <v>57</v>
      </c>
      <c r="F300" s="33">
        <v>0</v>
      </c>
      <c r="G300" s="34">
        <v>0</v>
      </c>
      <c r="H300" s="34">
        <v>0</v>
      </c>
      <c r="I300" s="35">
        <v>92</v>
      </c>
      <c r="J300" s="33">
        <v>0</v>
      </c>
      <c r="K300" s="34">
        <v>0</v>
      </c>
      <c r="L300" s="34">
        <v>0</v>
      </c>
    </row>
    <row r="301" spans="1:12" s="97" customFormat="1" ht="15.75" customHeight="1">
      <c r="A301" s="32">
        <v>23</v>
      </c>
      <c r="B301" s="33">
        <v>0</v>
      </c>
      <c r="C301" s="34">
        <v>0</v>
      </c>
      <c r="D301" s="34">
        <v>0</v>
      </c>
      <c r="E301" s="35">
        <v>58</v>
      </c>
      <c r="F301" s="33">
        <v>1</v>
      </c>
      <c r="G301" s="34">
        <v>1</v>
      </c>
      <c r="H301" s="34">
        <v>0</v>
      </c>
      <c r="I301" s="35">
        <v>93</v>
      </c>
      <c r="J301" s="33">
        <v>0</v>
      </c>
      <c r="K301" s="34">
        <v>0</v>
      </c>
      <c r="L301" s="34">
        <v>0</v>
      </c>
    </row>
    <row r="302" spans="1:12" s="97" customFormat="1" ht="18" customHeight="1">
      <c r="A302" s="40">
        <v>24</v>
      </c>
      <c r="B302" s="44">
        <v>0</v>
      </c>
      <c r="C302" s="42">
        <v>0</v>
      </c>
      <c r="D302" s="42">
        <v>0</v>
      </c>
      <c r="E302" s="43">
        <v>59</v>
      </c>
      <c r="F302" s="44">
        <v>0</v>
      </c>
      <c r="G302" s="42">
        <v>0</v>
      </c>
      <c r="H302" s="42">
        <v>0</v>
      </c>
      <c r="I302" s="43">
        <v>94</v>
      </c>
      <c r="J302" s="44">
        <v>0</v>
      </c>
      <c r="K302" s="42">
        <v>0</v>
      </c>
      <c r="L302" s="42">
        <v>0</v>
      </c>
    </row>
    <row r="303" spans="1:12" s="31" customFormat="1" ht="25.5" customHeight="1">
      <c r="A303" s="23" t="s">
        <v>32</v>
      </c>
      <c r="B303" s="24">
        <v>2</v>
      </c>
      <c r="C303" s="24">
        <v>1</v>
      </c>
      <c r="D303" s="24">
        <v>1</v>
      </c>
      <c r="E303" s="25" t="s">
        <v>33</v>
      </c>
      <c r="F303" s="24">
        <v>2</v>
      </c>
      <c r="G303" s="24">
        <v>1</v>
      </c>
      <c r="H303" s="24">
        <v>1</v>
      </c>
      <c r="I303" s="64" t="s">
        <v>34</v>
      </c>
      <c r="J303" s="24">
        <v>0</v>
      </c>
      <c r="K303" s="24">
        <v>0</v>
      </c>
      <c r="L303" s="24">
        <v>0</v>
      </c>
    </row>
    <row r="304" spans="1:12" s="97" customFormat="1" ht="15.75" customHeight="1">
      <c r="A304" s="32">
        <v>25</v>
      </c>
      <c r="B304" s="33">
        <v>2</v>
      </c>
      <c r="C304" s="34">
        <v>1</v>
      </c>
      <c r="D304" s="34">
        <v>1</v>
      </c>
      <c r="E304" s="35">
        <v>60</v>
      </c>
      <c r="F304" s="33">
        <v>2</v>
      </c>
      <c r="G304" s="34">
        <v>1</v>
      </c>
      <c r="H304" s="34">
        <v>1</v>
      </c>
      <c r="I304" s="35">
        <v>95</v>
      </c>
      <c r="J304" s="33">
        <v>0</v>
      </c>
      <c r="K304" s="34">
        <v>0</v>
      </c>
      <c r="L304" s="34">
        <v>0</v>
      </c>
    </row>
    <row r="305" spans="1:13" s="97" customFormat="1" ht="15.75" customHeight="1">
      <c r="A305" s="32">
        <v>26</v>
      </c>
      <c r="B305" s="33">
        <v>0</v>
      </c>
      <c r="C305" s="34">
        <v>0</v>
      </c>
      <c r="D305" s="34">
        <v>0</v>
      </c>
      <c r="E305" s="35">
        <v>61</v>
      </c>
      <c r="F305" s="33">
        <v>0</v>
      </c>
      <c r="G305" s="34">
        <v>0</v>
      </c>
      <c r="H305" s="34">
        <v>0</v>
      </c>
      <c r="I305" s="35">
        <v>96</v>
      </c>
      <c r="J305" s="33">
        <v>0</v>
      </c>
      <c r="K305" s="34">
        <v>0</v>
      </c>
      <c r="L305" s="34">
        <v>0</v>
      </c>
    </row>
    <row r="306" spans="1:13" s="97" customFormat="1" ht="15.75" customHeight="1">
      <c r="A306" s="32">
        <v>27</v>
      </c>
      <c r="B306" s="33">
        <v>0</v>
      </c>
      <c r="C306" s="34">
        <v>0</v>
      </c>
      <c r="D306" s="34">
        <v>0</v>
      </c>
      <c r="E306" s="35">
        <v>62</v>
      </c>
      <c r="F306" s="33">
        <v>0</v>
      </c>
      <c r="G306" s="34">
        <v>0</v>
      </c>
      <c r="H306" s="34">
        <v>0</v>
      </c>
      <c r="I306" s="35">
        <v>97</v>
      </c>
      <c r="J306" s="33">
        <v>0</v>
      </c>
      <c r="K306" s="34">
        <v>0</v>
      </c>
      <c r="L306" s="34">
        <v>0</v>
      </c>
    </row>
    <row r="307" spans="1:13" s="97" customFormat="1" ht="15.75" customHeight="1">
      <c r="A307" s="32">
        <v>28</v>
      </c>
      <c r="B307" s="33">
        <v>0</v>
      </c>
      <c r="C307" s="34">
        <v>0</v>
      </c>
      <c r="D307" s="34">
        <v>0</v>
      </c>
      <c r="E307" s="35">
        <v>63</v>
      </c>
      <c r="F307" s="33">
        <v>0</v>
      </c>
      <c r="G307" s="34">
        <v>0</v>
      </c>
      <c r="H307" s="34">
        <v>0</v>
      </c>
      <c r="I307" s="35">
        <v>98</v>
      </c>
      <c r="J307" s="33">
        <v>0</v>
      </c>
      <c r="K307" s="34">
        <v>0</v>
      </c>
      <c r="L307" s="34">
        <v>0</v>
      </c>
    </row>
    <row r="308" spans="1:13" s="97" customFormat="1" ht="18" customHeight="1">
      <c r="A308" s="40">
        <v>29</v>
      </c>
      <c r="B308" s="44">
        <v>0</v>
      </c>
      <c r="C308" s="42">
        <v>0</v>
      </c>
      <c r="D308" s="42">
        <v>0</v>
      </c>
      <c r="E308" s="43">
        <v>64</v>
      </c>
      <c r="F308" s="44">
        <v>0</v>
      </c>
      <c r="G308" s="42">
        <v>0</v>
      </c>
      <c r="H308" s="42">
        <v>0</v>
      </c>
      <c r="I308" s="35">
        <v>99</v>
      </c>
      <c r="J308" s="33">
        <v>0</v>
      </c>
      <c r="K308" s="34">
        <v>0</v>
      </c>
      <c r="L308" s="34">
        <v>0</v>
      </c>
    </row>
    <row r="309" spans="1:13" s="31" customFormat="1" ht="25.5" customHeight="1">
      <c r="A309" s="23" t="s">
        <v>35</v>
      </c>
      <c r="B309" s="24">
        <v>2</v>
      </c>
      <c r="C309" s="24">
        <v>2</v>
      </c>
      <c r="D309" s="24">
        <v>0</v>
      </c>
      <c r="E309" s="25" t="s">
        <v>36</v>
      </c>
      <c r="F309" s="24">
        <v>5</v>
      </c>
      <c r="G309" s="24">
        <v>1</v>
      </c>
      <c r="H309" s="24">
        <v>4</v>
      </c>
      <c r="I309" s="68">
        <v>100</v>
      </c>
      <c r="J309" s="69">
        <v>0</v>
      </c>
      <c r="K309" s="70">
        <v>0</v>
      </c>
      <c r="L309" s="70">
        <v>0</v>
      </c>
    </row>
    <row r="310" spans="1:13" s="97" customFormat="1" ht="15.75" customHeight="1">
      <c r="A310" s="32">
        <v>30</v>
      </c>
      <c r="B310" s="33">
        <v>0</v>
      </c>
      <c r="C310" s="34">
        <v>0</v>
      </c>
      <c r="D310" s="34">
        <v>0</v>
      </c>
      <c r="E310" s="35">
        <v>65</v>
      </c>
      <c r="F310" s="33">
        <v>0</v>
      </c>
      <c r="G310" s="34">
        <v>0</v>
      </c>
      <c r="H310" s="34">
        <v>0</v>
      </c>
      <c r="I310" s="35">
        <v>101</v>
      </c>
      <c r="J310" s="33">
        <v>0</v>
      </c>
      <c r="K310" s="34">
        <v>0</v>
      </c>
      <c r="L310" s="34">
        <v>0</v>
      </c>
    </row>
    <row r="311" spans="1:13" s="97" customFormat="1" ht="15.75" customHeight="1">
      <c r="A311" s="32">
        <v>31</v>
      </c>
      <c r="B311" s="33">
        <v>0</v>
      </c>
      <c r="C311" s="34">
        <v>0</v>
      </c>
      <c r="D311" s="34">
        <v>0</v>
      </c>
      <c r="E311" s="35">
        <v>66</v>
      </c>
      <c r="F311" s="33">
        <v>0</v>
      </c>
      <c r="G311" s="34">
        <v>0</v>
      </c>
      <c r="H311" s="34">
        <v>0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0</v>
      </c>
      <c r="C312" s="34">
        <v>0</v>
      </c>
      <c r="D312" s="34">
        <v>0</v>
      </c>
      <c r="E312" s="35">
        <v>67</v>
      </c>
      <c r="F312" s="33">
        <v>3</v>
      </c>
      <c r="G312" s="34">
        <v>1</v>
      </c>
      <c r="H312" s="34">
        <v>2</v>
      </c>
      <c r="I312" s="35">
        <v>103</v>
      </c>
      <c r="J312" s="33">
        <v>0</v>
      </c>
      <c r="K312" s="34">
        <v>0</v>
      </c>
      <c r="L312" s="34">
        <v>0</v>
      </c>
    </row>
    <row r="313" spans="1:13" s="97" customFormat="1" ht="15.75" customHeight="1">
      <c r="A313" s="32">
        <v>33</v>
      </c>
      <c r="B313" s="33">
        <v>1</v>
      </c>
      <c r="C313" s="34">
        <v>1</v>
      </c>
      <c r="D313" s="34">
        <v>0</v>
      </c>
      <c r="E313" s="35">
        <v>68</v>
      </c>
      <c r="F313" s="33">
        <v>2</v>
      </c>
      <c r="G313" s="34">
        <v>0</v>
      </c>
      <c r="H313" s="34">
        <v>2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1</v>
      </c>
      <c r="C314" s="34">
        <v>1</v>
      </c>
      <c r="D314" s="34">
        <v>0</v>
      </c>
      <c r="E314" s="35">
        <v>69</v>
      </c>
      <c r="F314" s="33">
        <v>0</v>
      </c>
      <c r="G314" s="34">
        <v>0</v>
      </c>
      <c r="H314" s="34">
        <v>0</v>
      </c>
      <c r="I314" s="75" t="s">
        <v>8</v>
      </c>
      <c r="J314" s="69">
        <v>40</v>
      </c>
      <c r="K314" s="69">
        <v>24</v>
      </c>
      <c r="L314" s="69">
        <v>16</v>
      </c>
    </row>
    <row r="315" spans="1:13" s="106" customFormat="1" ht="24" customHeight="1" thickTop="1" thickBot="1">
      <c r="A315" s="81" t="s">
        <v>38</v>
      </c>
      <c r="B315" s="82">
        <v>2</v>
      </c>
      <c r="C315" s="83">
        <v>1</v>
      </c>
      <c r="D315" s="83">
        <v>1</v>
      </c>
      <c r="E315" s="84" t="s">
        <v>39</v>
      </c>
      <c r="F315" s="83">
        <v>24</v>
      </c>
      <c r="G315" s="83">
        <v>15</v>
      </c>
      <c r="H315" s="83">
        <v>9</v>
      </c>
      <c r="I315" s="85" t="s">
        <v>40</v>
      </c>
      <c r="J315" s="83">
        <v>14</v>
      </c>
      <c r="K315" s="83">
        <v>8</v>
      </c>
      <c r="L315" s="83">
        <v>6</v>
      </c>
      <c r="M315" s="105"/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48</v>
      </c>
      <c r="L316" s="9"/>
      <c r="M316" s="97"/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  <c r="M317" s="98"/>
    </row>
    <row r="318" spans="1:13" s="31" customFormat="1" ht="25.5" customHeight="1">
      <c r="A318" s="23" t="s">
        <v>9</v>
      </c>
      <c r="B318" s="24">
        <v>2</v>
      </c>
      <c r="C318" s="24">
        <v>1</v>
      </c>
      <c r="D318" s="24">
        <v>1</v>
      </c>
      <c r="E318" s="25" t="s">
        <v>10</v>
      </c>
      <c r="F318" s="24">
        <v>11</v>
      </c>
      <c r="G318" s="24">
        <v>6</v>
      </c>
      <c r="H318" s="24">
        <v>5</v>
      </c>
      <c r="I318" s="25" t="s">
        <v>11</v>
      </c>
      <c r="J318" s="24">
        <v>8</v>
      </c>
      <c r="K318" s="24">
        <v>4</v>
      </c>
      <c r="L318" s="24">
        <v>4</v>
      </c>
    </row>
    <row r="319" spans="1:13" s="97" customFormat="1" ht="15.75" customHeight="1">
      <c r="A319" s="32">
        <v>0</v>
      </c>
      <c r="B319" s="33">
        <v>0</v>
      </c>
      <c r="C319" s="34">
        <v>0</v>
      </c>
      <c r="D319" s="34">
        <v>0</v>
      </c>
      <c r="E319" s="35">
        <v>35</v>
      </c>
      <c r="F319" s="33">
        <v>1</v>
      </c>
      <c r="G319" s="34">
        <v>0</v>
      </c>
      <c r="H319" s="34">
        <v>1</v>
      </c>
      <c r="I319" s="35">
        <v>70</v>
      </c>
      <c r="J319" s="33">
        <v>3</v>
      </c>
      <c r="K319" s="34">
        <v>2</v>
      </c>
      <c r="L319" s="34">
        <v>1</v>
      </c>
    </row>
    <row r="320" spans="1:13" s="97" customFormat="1" ht="15.75" customHeight="1">
      <c r="A320" s="32">
        <v>1</v>
      </c>
      <c r="B320" s="33">
        <v>0</v>
      </c>
      <c r="C320" s="34">
        <v>0</v>
      </c>
      <c r="D320" s="34">
        <v>0</v>
      </c>
      <c r="E320" s="35">
        <v>36</v>
      </c>
      <c r="F320" s="33">
        <v>5</v>
      </c>
      <c r="G320" s="34">
        <v>4</v>
      </c>
      <c r="H320" s="34">
        <v>1</v>
      </c>
      <c r="I320" s="35">
        <v>71</v>
      </c>
      <c r="J320" s="33">
        <v>2</v>
      </c>
      <c r="K320" s="34">
        <v>0</v>
      </c>
      <c r="L320" s="34">
        <v>2</v>
      </c>
    </row>
    <row r="321" spans="1:12" s="97" customFormat="1" ht="15.75" customHeight="1">
      <c r="A321" s="32">
        <v>2</v>
      </c>
      <c r="B321" s="33">
        <v>1</v>
      </c>
      <c r="C321" s="34">
        <v>1</v>
      </c>
      <c r="D321" s="34">
        <v>0</v>
      </c>
      <c r="E321" s="35">
        <v>37</v>
      </c>
      <c r="F321" s="33">
        <v>2</v>
      </c>
      <c r="G321" s="34">
        <v>1</v>
      </c>
      <c r="H321" s="34">
        <v>1</v>
      </c>
      <c r="I321" s="35">
        <v>72</v>
      </c>
      <c r="J321" s="33">
        <v>2</v>
      </c>
      <c r="K321" s="34">
        <v>1</v>
      </c>
      <c r="L321" s="34">
        <v>1</v>
      </c>
    </row>
    <row r="322" spans="1:12" s="97" customFormat="1" ht="15.75" customHeight="1">
      <c r="A322" s="32">
        <v>3</v>
      </c>
      <c r="B322" s="33">
        <v>1</v>
      </c>
      <c r="C322" s="34">
        <v>0</v>
      </c>
      <c r="D322" s="34">
        <v>1</v>
      </c>
      <c r="E322" s="35">
        <v>38</v>
      </c>
      <c r="F322" s="33">
        <v>2</v>
      </c>
      <c r="G322" s="34">
        <v>1</v>
      </c>
      <c r="H322" s="34">
        <v>1</v>
      </c>
      <c r="I322" s="35">
        <v>73</v>
      </c>
      <c r="J322" s="33">
        <v>1</v>
      </c>
      <c r="K322" s="34">
        <v>1</v>
      </c>
      <c r="L322" s="34">
        <v>0</v>
      </c>
    </row>
    <row r="323" spans="1:12" s="97" customFormat="1" ht="18" customHeight="1">
      <c r="A323" s="40">
        <v>4</v>
      </c>
      <c r="B323" s="41">
        <v>0</v>
      </c>
      <c r="C323" s="42">
        <v>0</v>
      </c>
      <c r="D323" s="42">
        <v>0</v>
      </c>
      <c r="E323" s="43">
        <v>39</v>
      </c>
      <c r="F323" s="44">
        <v>1</v>
      </c>
      <c r="G323" s="42">
        <v>0</v>
      </c>
      <c r="H323" s="42">
        <v>1</v>
      </c>
      <c r="I323" s="43">
        <v>74</v>
      </c>
      <c r="J323" s="44">
        <v>0</v>
      </c>
      <c r="K323" s="42">
        <v>0</v>
      </c>
      <c r="L323" s="42">
        <v>0</v>
      </c>
    </row>
    <row r="324" spans="1:12" s="31" customFormat="1" ht="25.5" customHeight="1">
      <c r="A324" s="23" t="s">
        <v>13</v>
      </c>
      <c r="B324" s="24">
        <v>3</v>
      </c>
      <c r="C324" s="24">
        <v>1</v>
      </c>
      <c r="D324" s="24">
        <v>2</v>
      </c>
      <c r="E324" s="25" t="s">
        <v>14</v>
      </c>
      <c r="F324" s="24">
        <v>7</v>
      </c>
      <c r="G324" s="24">
        <v>5</v>
      </c>
      <c r="H324" s="24">
        <v>2</v>
      </c>
      <c r="I324" s="25" t="s">
        <v>15</v>
      </c>
      <c r="J324" s="24">
        <v>4</v>
      </c>
      <c r="K324" s="24">
        <v>1</v>
      </c>
      <c r="L324" s="24">
        <v>3</v>
      </c>
    </row>
    <row r="325" spans="1:12" s="97" customFormat="1" ht="15.75" customHeight="1">
      <c r="A325" s="32">
        <v>5</v>
      </c>
      <c r="B325" s="33">
        <v>0</v>
      </c>
      <c r="C325" s="34">
        <v>0</v>
      </c>
      <c r="D325" s="34">
        <v>0</v>
      </c>
      <c r="E325" s="35">
        <v>40</v>
      </c>
      <c r="F325" s="33">
        <v>1</v>
      </c>
      <c r="G325" s="34">
        <v>1</v>
      </c>
      <c r="H325" s="34">
        <v>0</v>
      </c>
      <c r="I325" s="35">
        <v>75</v>
      </c>
      <c r="J325" s="33">
        <v>1</v>
      </c>
      <c r="K325" s="34">
        <v>0</v>
      </c>
      <c r="L325" s="34">
        <v>1</v>
      </c>
    </row>
    <row r="326" spans="1:12" s="97" customFormat="1" ht="15.75" customHeight="1">
      <c r="A326" s="32">
        <v>6</v>
      </c>
      <c r="B326" s="33">
        <v>2</v>
      </c>
      <c r="C326" s="34">
        <v>1</v>
      </c>
      <c r="D326" s="34">
        <v>1</v>
      </c>
      <c r="E326" s="35">
        <v>41</v>
      </c>
      <c r="F326" s="33">
        <v>1</v>
      </c>
      <c r="G326" s="34">
        <v>0</v>
      </c>
      <c r="H326" s="34">
        <v>1</v>
      </c>
      <c r="I326" s="35">
        <v>76</v>
      </c>
      <c r="J326" s="33">
        <v>0</v>
      </c>
      <c r="K326" s="34">
        <v>0</v>
      </c>
      <c r="L326" s="34">
        <v>0</v>
      </c>
    </row>
    <row r="327" spans="1:12" s="97" customFormat="1" ht="15.75" customHeight="1">
      <c r="A327" s="32">
        <v>7</v>
      </c>
      <c r="B327" s="33">
        <v>0</v>
      </c>
      <c r="C327" s="34">
        <v>0</v>
      </c>
      <c r="D327" s="34">
        <v>0</v>
      </c>
      <c r="E327" s="35">
        <v>42</v>
      </c>
      <c r="F327" s="33">
        <v>4</v>
      </c>
      <c r="G327" s="34">
        <v>4</v>
      </c>
      <c r="H327" s="34">
        <v>0</v>
      </c>
      <c r="I327" s="35">
        <v>77</v>
      </c>
      <c r="J327" s="33">
        <v>0</v>
      </c>
      <c r="K327" s="34">
        <v>0</v>
      </c>
      <c r="L327" s="34">
        <v>0</v>
      </c>
    </row>
    <row r="328" spans="1:12" s="97" customFormat="1" ht="15.75" customHeight="1">
      <c r="A328" s="32">
        <v>8</v>
      </c>
      <c r="B328" s="33">
        <v>0</v>
      </c>
      <c r="C328" s="34">
        <v>0</v>
      </c>
      <c r="D328" s="34">
        <v>0</v>
      </c>
      <c r="E328" s="35">
        <v>43</v>
      </c>
      <c r="F328" s="33">
        <v>1</v>
      </c>
      <c r="G328" s="34">
        <v>0</v>
      </c>
      <c r="H328" s="34">
        <v>1</v>
      </c>
      <c r="I328" s="35">
        <v>78</v>
      </c>
      <c r="J328" s="33">
        <v>0</v>
      </c>
      <c r="K328" s="34">
        <v>0</v>
      </c>
      <c r="L328" s="34">
        <v>0</v>
      </c>
    </row>
    <row r="329" spans="1:12" s="97" customFormat="1" ht="18" customHeight="1">
      <c r="A329" s="40">
        <v>9</v>
      </c>
      <c r="B329" s="44">
        <v>1</v>
      </c>
      <c r="C329" s="42">
        <v>0</v>
      </c>
      <c r="D329" s="42">
        <v>1</v>
      </c>
      <c r="E329" s="43">
        <v>44</v>
      </c>
      <c r="F329" s="44">
        <v>0</v>
      </c>
      <c r="G329" s="42">
        <v>0</v>
      </c>
      <c r="H329" s="42">
        <v>0</v>
      </c>
      <c r="I329" s="43">
        <v>79</v>
      </c>
      <c r="J329" s="44">
        <v>3</v>
      </c>
      <c r="K329" s="42">
        <v>1</v>
      </c>
      <c r="L329" s="42">
        <v>2</v>
      </c>
    </row>
    <row r="330" spans="1:12" s="31" customFormat="1" ht="25.5" customHeight="1">
      <c r="A330" s="23" t="s">
        <v>23</v>
      </c>
      <c r="B330" s="24">
        <v>2</v>
      </c>
      <c r="C330" s="24">
        <v>1</v>
      </c>
      <c r="D330" s="24">
        <v>1</v>
      </c>
      <c r="E330" s="25" t="s">
        <v>24</v>
      </c>
      <c r="F330" s="24">
        <v>5</v>
      </c>
      <c r="G330" s="24">
        <v>2</v>
      </c>
      <c r="H330" s="24">
        <v>3</v>
      </c>
      <c r="I330" s="25" t="s">
        <v>25</v>
      </c>
      <c r="J330" s="24">
        <v>7</v>
      </c>
      <c r="K330" s="24">
        <v>3</v>
      </c>
      <c r="L330" s="24">
        <v>4</v>
      </c>
    </row>
    <row r="331" spans="1:12" s="97" customFormat="1" ht="15.75" customHeight="1">
      <c r="A331" s="32">
        <v>10</v>
      </c>
      <c r="B331" s="33">
        <v>0</v>
      </c>
      <c r="C331" s="34">
        <v>0</v>
      </c>
      <c r="D331" s="34">
        <v>0</v>
      </c>
      <c r="E331" s="35">
        <v>45</v>
      </c>
      <c r="F331" s="33">
        <v>1</v>
      </c>
      <c r="G331" s="34">
        <v>0</v>
      </c>
      <c r="H331" s="34">
        <v>1</v>
      </c>
      <c r="I331" s="35">
        <v>80</v>
      </c>
      <c r="J331" s="33">
        <v>1</v>
      </c>
      <c r="K331" s="34">
        <v>0</v>
      </c>
      <c r="L331" s="34">
        <v>1</v>
      </c>
    </row>
    <row r="332" spans="1:12" s="97" customFormat="1" ht="15.75" customHeight="1">
      <c r="A332" s="32">
        <v>11</v>
      </c>
      <c r="B332" s="33">
        <v>1</v>
      </c>
      <c r="C332" s="34">
        <v>1</v>
      </c>
      <c r="D332" s="34">
        <v>0</v>
      </c>
      <c r="E332" s="35">
        <v>46</v>
      </c>
      <c r="F332" s="33">
        <v>0</v>
      </c>
      <c r="G332" s="34">
        <v>0</v>
      </c>
      <c r="H332" s="34">
        <v>0</v>
      </c>
      <c r="I332" s="35">
        <v>81</v>
      </c>
      <c r="J332" s="33">
        <v>1</v>
      </c>
      <c r="K332" s="34">
        <v>1</v>
      </c>
      <c r="L332" s="34">
        <v>0</v>
      </c>
    </row>
    <row r="333" spans="1:12" s="97" customFormat="1" ht="15.75" customHeight="1">
      <c r="A333" s="32">
        <v>12</v>
      </c>
      <c r="B333" s="33">
        <v>1</v>
      </c>
      <c r="C333" s="34">
        <v>0</v>
      </c>
      <c r="D333" s="34">
        <v>1</v>
      </c>
      <c r="E333" s="35">
        <v>47</v>
      </c>
      <c r="F333" s="33">
        <v>0</v>
      </c>
      <c r="G333" s="34">
        <v>0</v>
      </c>
      <c r="H333" s="34">
        <v>0</v>
      </c>
      <c r="I333" s="35">
        <v>82</v>
      </c>
      <c r="J333" s="33">
        <v>1</v>
      </c>
      <c r="K333" s="34">
        <v>1</v>
      </c>
      <c r="L333" s="34">
        <v>0</v>
      </c>
    </row>
    <row r="334" spans="1:12" s="97" customFormat="1" ht="15.75" customHeight="1">
      <c r="A334" s="32">
        <v>13</v>
      </c>
      <c r="B334" s="33">
        <v>0</v>
      </c>
      <c r="C334" s="34">
        <v>0</v>
      </c>
      <c r="D334" s="34">
        <v>0</v>
      </c>
      <c r="E334" s="35">
        <v>48</v>
      </c>
      <c r="F334" s="33">
        <v>2</v>
      </c>
      <c r="G334" s="34">
        <v>1</v>
      </c>
      <c r="H334" s="34">
        <v>1</v>
      </c>
      <c r="I334" s="35">
        <v>83</v>
      </c>
      <c r="J334" s="33">
        <v>1</v>
      </c>
      <c r="K334" s="34">
        <v>0</v>
      </c>
      <c r="L334" s="34">
        <v>1</v>
      </c>
    </row>
    <row r="335" spans="1:12" s="97" customFormat="1" ht="18" customHeight="1">
      <c r="A335" s="40">
        <v>14</v>
      </c>
      <c r="B335" s="44">
        <v>0</v>
      </c>
      <c r="C335" s="42">
        <v>0</v>
      </c>
      <c r="D335" s="42">
        <v>0</v>
      </c>
      <c r="E335" s="43">
        <v>49</v>
      </c>
      <c r="F335" s="44">
        <v>2</v>
      </c>
      <c r="G335" s="42">
        <v>1</v>
      </c>
      <c r="H335" s="42">
        <v>1</v>
      </c>
      <c r="I335" s="43">
        <v>84</v>
      </c>
      <c r="J335" s="44">
        <v>3</v>
      </c>
      <c r="K335" s="42">
        <v>1</v>
      </c>
      <c r="L335" s="42">
        <v>2</v>
      </c>
    </row>
    <row r="336" spans="1:12" s="31" customFormat="1" ht="25.5" customHeight="1">
      <c r="A336" s="23" t="s">
        <v>26</v>
      </c>
      <c r="B336" s="24">
        <v>7</v>
      </c>
      <c r="C336" s="24">
        <v>3</v>
      </c>
      <c r="D336" s="24">
        <v>4</v>
      </c>
      <c r="E336" s="25" t="s">
        <v>27</v>
      </c>
      <c r="F336" s="24">
        <v>5</v>
      </c>
      <c r="G336" s="24">
        <v>1</v>
      </c>
      <c r="H336" s="24">
        <v>4</v>
      </c>
      <c r="I336" s="25" t="s">
        <v>28</v>
      </c>
      <c r="J336" s="24">
        <v>10</v>
      </c>
      <c r="K336" s="24">
        <v>1</v>
      </c>
      <c r="L336" s="24">
        <v>9</v>
      </c>
    </row>
    <row r="337" spans="1:12" s="97" customFormat="1" ht="15.75" customHeight="1">
      <c r="A337" s="32">
        <v>15</v>
      </c>
      <c r="B337" s="33">
        <v>5</v>
      </c>
      <c r="C337" s="34">
        <v>3</v>
      </c>
      <c r="D337" s="34">
        <v>2</v>
      </c>
      <c r="E337" s="35">
        <v>50</v>
      </c>
      <c r="F337" s="33">
        <v>1</v>
      </c>
      <c r="G337" s="34">
        <v>0</v>
      </c>
      <c r="H337" s="34">
        <v>1</v>
      </c>
      <c r="I337" s="35">
        <v>85</v>
      </c>
      <c r="J337" s="33">
        <v>1</v>
      </c>
      <c r="K337" s="34">
        <v>0</v>
      </c>
      <c r="L337" s="34">
        <v>1</v>
      </c>
    </row>
    <row r="338" spans="1:12" s="97" customFormat="1" ht="15.75" customHeight="1">
      <c r="A338" s="32">
        <v>16</v>
      </c>
      <c r="B338" s="33">
        <v>0</v>
      </c>
      <c r="C338" s="34">
        <v>0</v>
      </c>
      <c r="D338" s="34">
        <v>0</v>
      </c>
      <c r="E338" s="35">
        <v>51</v>
      </c>
      <c r="F338" s="33">
        <v>0</v>
      </c>
      <c r="G338" s="34">
        <v>0</v>
      </c>
      <c r="H338" s="34">
        <v>0</v>
      </c>
      <c r="I338" s="35">
        <v>86</v>
      </c>
      <c r="J338" s="33">
        <v>2</v>
      </c>
      <c r="K338" s="34">
        <v>0</v>
      </c>
      <c r="L338" s="34">
        <v>2</v>
      </c>
    </row>
    <row r="339" spans="1:12" s="97" customFormat="1" ht="15.75" customHeight="1">
      <c r="A339" s="32">
        <v>17</v>
      </c>
      <c r="B339" s="33">
        <v>0</v>
      </c>
      <c r="C339" s="34">
        <v>0</v>
      </c>
      <c r="D339" s="34">
        <v>0</v>
      </c>
      <c r="E339" s="35">
        <v>52</v>
      </c>
      <c r="F339" s="33">
        <v>1</v>
      </c>
      <c r="G339" s="34">
        <v>0</v>
      </c>
      <c r="H339" s="34">
        <v>1</v>
      </c>
      <c r="I339" s="35">
        <v>87</v>
      </c>
      <c r="J339" s="33">
        <v>3</v>
      </c>
      <c r="K339" s="34">
        <v>0</v>
      </c>
      <c r="L339" s="34">
        <v>3</v>
      </c>
    </row>
    <row r="340" spans="1:12" s="97" customFormat="1" ht="15.75" customHeight="1">
      <c r="A340" s="32">
        <v>18</v>
      </c>
      <c r="B340" s="33">
        <v>2</v>
      </c>
      <c r="C340" s="34">
        <v>0</v>
      </c>
      <c r="D340" s="34">
        <v>2</v>
      </c>
      <c r="E340" s="35">
        <v>53</v>
      </c>
      <c r="F340" s="33">
        <v>1</v>
      </c>
      <c r="G340" s="34">
        <v>0</v>
      </c>
      <c r="H340" s="34">
        <v>1</v>
      </c>
      <c r="I340" s="35">
        <v>88</v>
      </c>
      <c r="J340" s="33">
        <v>2</v>
      </c>
      <c r="K340" s="34">
        <v>0</v>
      </c>
      <c r="L340" s="34">
        <v>2</v>
      </c>
    </row>
    <row r="341" spans="1:12" s="97" customFormat="1" ht="18" customHeight="1">
      <c r="A341" s="40">
        <v>19</v>
      </c>
      <c r="B341" s="44">
        <v>0</v>
      </c>
      <c r="C341" s="42">
        <v>0</v>
      </c>
      <c r="D341" s="42">
        <v>0</v>
      </c>
      <c r="E341" s="43">
        <v>54</v>
      </c>
      <c r="F341" s="44">
        <v>2</v>
      </c>
      <c r="G341" s="42">
        <v>1</v>
      </c>
      <c r="H341" s="42">
        <v>1</v>
      </c>
      <c r="I341" s="43">
        <v>89</v>
      </c>
      <c r="J341" s="44">
        <v>2</v>
      </c>
      <c r="K341" s="42">
        <v>1</v>
      </c>
      <c r="L341" s="42">
        <v>1</v>
      </c>
    </row>
    <row r="342" spans="1:12" s="31" customFormat="1" ht="25.5" customHeight="1">
      <c r="A342" s="23" t="s">
        <v>29</v>
      </c>
      <c r="B342" s="24">
        <v>2</v>
      </c>
      <c r="C342" s="24">
        <v>1</v>
      </c>
      <c r="D342" s="24">
        <v>1</v>
      </c>
      <c r="E342" s="25" t="s">
        <v>30</v>
      </c>
      <c r="F342" s="24">
        <v>5</v>
      </c>
      <c r="G342" s="24">
        <v>2</v>
      </c>
      <c r="H342" s="24">
        <v>3</v>
      </c>
      <c r="I342" s="25" t="s">
        <v>31</v>
      </c>
      <c r="J342" s="24">
        <v>3</v>
      </c>
      <c r="K342" s="24">
        <v>3</v>
      </c>
      <c r="L342" s="24">
        <v>0</v>
      </c>
    </row>
    <row r="343" spans="1:12" s="97" customFormat="1" ht="15.75" customHeight="1">
      <c r="A343" s="32">
        <v>20</v>
      </c>
      <c r="B343" s="33">
        <v>1</v>
      </c>
      <c r="C343" s="34">
        <v>1</v>
      </c>
      <c r="D343" s="34">
        <v>0</v>
      </c>
      <c r="E343" s="35">
        <v>55</v>
      </c>
      <c r="F343" s="33">
        <v>1</v>
      </c>
      <c r="G343" s="34">
        <v>0</v>
      </c>
      <c r="H343" s="34">
        <v>1</v>
      </c>
      <c r="I343" s="35">
        <v>90</v>
      </c>
      <c r="J343" s="33">
        <v>0</v>
      </c>
      <c r="K343" s="34">
        <v>0</v>
      </c>
      <c r="L343" s="34">
        <v>0</v>
      </c>
    </row>
    <row r="344" spans="1:12" s="97" customFormat="1" ht="15.75" customHeight="1">
      <c r="A344" s="32">
        <v>21</v>
      </c>
      <c r="B344" s="33">
        <v>0</v>
      </c>
      <c r="C344" s="34">
        <v>0</v>
      </c>
      <c r="D344" s="34">
        <v>0</v>
      </c>
      <c r="E344" s="35">
        <v>56</v>
      </c>
      <c r="F344" s="33">
        <v>0</v>
      </c>
      <c r="G344" s="34">
        <v>0</v>
      </c>
      <c r="H344" s="34">
        <v>0</v>
      </c>
      <c r="I344" s="35">
        <v>91</v>
      </c>
      <c r="J344" s="33">
        <v>2</v>
      </c>
      <c r="K344" s="34">
        <v>2</v>
      </c>
      <c r="L344" s="34">
        <v>0</v>
      </c>
    </row>
    <row r="345" spans="1:12" s="97" customFormat="1" ht="15.75" customHeight="1">
      <c r="A345" s="32">
        <v>22</v>
      </c>
      <c r="B345" s="33">
        <v>0</v>
      </c>
      <c r="C345" s="34">
        <v>0</v>
      </c>
      <c r="D345" s="34">
        <v>0</v>
      </c>
      <c r="E345" s="35">
        <v>57</v>
      </c>
      <c r="F345" s="33">
        <v>2</v>
      </c>
      <c r="G345" s="34">
        <v>2</v>
      </c>
      <c r="H345" s="34">
        <v>0</v>
      </c>
      <c r="I345" s="35">
        <v>92</v>
      </c>
      <c r="J345" s="33">
        <v>0</v>
      </c>
      <c r="K345" s="34">
        <v>0</v>
      </c>
      <c r="L345" s="34">
        <v>0</v>
      </c>
    </row>
    <row r="346" spans="1:12" s="97" customFormat="1" ht="15.75" customHeight="1">
      <c r="A346" s="32">
        <v>23</v>
      </c>
      <c r="B346" s="33">
        <v>1</v>
      </c>
      <c r="C346" s="34">
        <v>0</v>
      </c>
      <c r="D346" s="34">
        <v>1</v>
      </c>
      <c r="E346" s="35">
        <v>58</v>
      </c>
      <c r="F346" s="33">
        <v>1</v>
      </c>
      <c r="G346" s="34">
        <v>0</v>
      </c>
      <c r="H346" s="34">
        <v>1</v>
      </c>
      <c r="I346" s="35">
        <v>93</v>
      </c>
      <c r="J346" s="33">
        <v>1</v>
      </c>
      <c r="K346" s="34">
        <v>1</v>
      </c>
      <c r="L346" s="34">
        <v>0</v>
      </c>
    </row>
    <row r="347" spans="1:12" s="97" customFormat="1" ht="18" customHeight="1">
      <c r="A347" s="40">
        <v>24</v>
      </c>
      <c r="B347" s="44">
        <v>0</v>
      </c>
      <c r="C347" s="42">
        <v>0</v>
      </c>
      <c r="D347" s="42">
        <v>0</v>
      </c>
      <c r="E347" s="43">
        <v>59</v>
      </c>
      <c r="F347" s="44">
        <v>1</v>
      </c>
      <c r="G347" s="42">
        <v>0</v>
      </c>
      <c r="H347" s="42">
        <v>1</v>
      </c>
      <c r="I347" s="43">
        <v>94</v>
      </c>
      <c r="J347" s="44">
        <v>0</v>
      </c>
      <c r="K347" s="42">
        <v>0</v>
      </c>
      <c r="L347" s="42">
        <v>0</v>
      </c>
    </row>
    <row r="348" spans="1:12" s="31" customFormat="1" ht="25.5" customHeight="1">
      <c r="A348" s="23" t="s">
        <v>32</v>
      </c>
      <c r="B348" s="24">
        <v>2</v>
      </c>
      <c r="C348" s="24">
        <v>0</v>
      </c>
      <c r="D348" s="24">
        <v>2</v>
      </c>
      <c r="E348" s="25" t="s">
        <v>33</v>
      </c>
      <c r="F348" s="24">
        <v>11</v>
      </c>
      <c r="G348" s="24">
        <v>5</v>
      </c>
      <c r="H348" s="24">
        <v>6</v>
      </c>
      <c r="I348" s="64" t="s">
        <v>34</v>
      </c>
      <c r="J348" s="24">
        <v>0</v>
      </c>
      <c r="K348" s="24">
        <v>0</v>
      </c>
      <c r="L348" s="24">
        <v>0</v>
      </c>
    </row>
    <row r="349" spans="1:12" s="97" customFormat="1" ht="15.75" customHeight="1">
      <c r="A349" s="32">
        <v>25</v>
      </c>
      <c r="B349" s="33">
        <v>1</v>
      </c>
      <c r="C349" s="34">
        <v>0</v>
      </c>
      <c r="D349" s="34">
        <v>1</v>
      </c>
      <c r="E349" s="35">
        <v>60</v>
      </c>
      <c r="F349" s="33">
        <v>2</v>
      </c>
      <c r="G349" s="34">
        <v>1</v>
      </c>
      <c r="H349" s="34">
        <v>1</v>
      </c>
      <c r="I349" s="35">
        <v>95</v>
      </c>
      <c r="J349" s="33">
        <v>0</v>
      </c>
      <c r="K349" s="34">
        <v>0</v>
      </c>
      <c r="L349" s="34">
        <v>0</v>
      </c>
    </row>
    <row r="350" spans="1:12" s="97" customFormat="1" ht="15.75" customHeight="1">
      <c r="A350" s="32">
        <v>26</v>
      </c>
      <c r="B350" s="33">
        <v>1</v>
      </c>
      <c r="C350" s="34">
        <v>0</v>
      </c>
      <c r="D350" s="34">
        <v>1</v>
      </c>
      <c r="E350" s="35">
        <v>61</v>
      </c>
      <c r="F350" s="33">
        <v>0</v>
      </c>
      <c r="G350" s="34">
        <v>0</v>
      </c>
      <c r="H350" s="34">
        <v>0</v>
      </c>
      <c r="I350" s="35">
        <v>96</v>
      </c>
      <c r="J350" s="33">
        <v>0</v>
      </c>
      <c r="K350" s="34">
        <v>0</v>
      </c>
      <c r="L350" s="34">
        <v>0</v>
      </c>
    </row>
    <row r="351" spans="1:12" s="97" customFormat="1" ht="15.75" customHeight="1">
      <c r="A351" s="32">
        <v>27</v>
      </c>
      <c r="B351" s="33">
        <v>0</v>
      </c>
      <c r="C351" s="34">
        <v>0</v>
      </c>
      <c r="D351" s="34">
        <v>0</v>
      </c>
      <c r="E351" s="35">
        <v>62</v>
      </c>
      <c r="F351" s="33">
        <v>4</v>
      </c>
      <c r="G351" s="34">
        <v>3</v>
      </c>
      <c r="H351" s="34">
        <v>1</v>
      </c>
      <c r="I351" s="35">
        <v>97</v>
      </c>
      <c r="J351" s="33">
        <v>0</v>
      </c>
      <c r="K351" s="34">
        <v>0</v>
      </c>
      <c r="L351" s="34">
        <v>0</v>
      </c>
    </row>
    <row r="352" spans="1:12" s="97" customFormat="1" ht="15.75" customHeight="1">
      <c r="A352" s="32">
        <v>28</v>
      </c>
      <c r="B352" s="33">
        <v>0</v>
      </c>
      <c r="C352" s="34">
        <v>0</v>
      </c>
      <c r="D352" s="34">
        <v>0</v>
      </c>
      <c r="E352" s="35">
        <v>63</v>
      </c>
      <c r="F352" s="33">
        <v>2</v>
      </c>
      <c r="G352" s="34">
        <v>1</v>
      </c>
      <c r="H352" s="34">
        <v>1</v>
      </c>
      <c r="I352" s="35">
        <v>98</v>
      </c>
      <c r="J352" s="33">
        <v>0</v>
      </c>
      <c r="K352" s="34">
        <v>0</v>
      </c>
      <c r="L352" s="34">
        <v>0</v>
      </c>
    </row>
    <row r="353" spans="1:13" s="97" customFormat="1" ht="18" customHeight="1">
      <c r="A353" s="40">
        <v>29</v>
      </c>
      <c r="B353" s="44">
        <v>0</v>
      </c>
      <c r="C353" s="42">
        <v>0</v>
      </c>
      <c r="D353" s="42">
        <v>0</v>
      </c>
      <c r="E353" s="43">
        <v>64</v>
      </c>
      <c r="F353" s="44">
        <v>3</v>
      </c>
      <c r="G353" s="42">
        <v>0</v>
      </c>
      <c r="H353" s="42">
        <v>3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4</v>
      </c>
      <c r="C354" s="24">
        <v>2</v>
      </c>
      <c r="D354" s="24">
        <v>2</v>
      </c>
      <c r="E354" s="25" t="s">
        <v>36</v>
      </c>
      <c r="F354" s="24">
        <v>11</v>
      </c>
      <c r="G354" s="24">
        <v>4</v>
      </c>
      <c r="H354" s="24">
        <v>7</v>
      </c>
      <c r="I354" s="68">
        <v>100</v>
      </c>
      <c r="J354" s="69">
        <v>0</v>
      </c>
      <c r="K354" s="70">
        <v>0</v>
      </c>
      <c r="L354" s="70">
        <v>0</v>
      </c>
    </row>
    <row r="355" spans="1:13" s="97" customFormat="1" ht="15.75" customHeight="1">
      <c r="A355" s="32">
        <v>30</v>
      </c>
      <c r="B355" s="33">
        <v>0</v>
      </c>
      <c r="C355" s="34">
        <v>0</v>
      </c>
      <c r="D355" s="34">
        <v>0</v>
      </c>
      <c r="E355" s="35">
        <v>65</v>
      </c>
      <c r="F355" s="33">
        <v>1</v>
      </c>
      <c r="G355" s="34">
        <v>0</v>
      </c>
      <c r="H355" s="34">
        <v>1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1</v>
      </c>
      <c r="C356" s="34">
        <v>0</v>
      </c>
      <c r="D356" s="34">
        <v>1</v>
      </c>
      <c r="E356" s="35">
        <v>66</v>
      </c>
      <c r="F356" s="33">
        <v>1</v>
      </c>
      <c r="G356" s="34">
        <v>1</v>
      </c>
      <c r="H356" s="34">
        <v>0</v>
      </c>
      <c r="I356" s="35">
        <v>102</v>
      </c>
      <c r="J356" s="33">
        <v>0</v>
      </c>
      <c r="K356" s="34">
        <v>0</v>
      </c>
      <c r="L356" s="34">
        <v>0</v>
      </c>
    </row>
    <row r="357" spans="1:13" s="97" customFormat="1" ht="15.75" customHeight="1">
      <c r="A357" s="32">
        <v>32</v>
      </c>
      <c r="B357" s="33">
        <v>1</v>
      </c>
      <c r="C357" s="34">
        <v>0</v>
      </c>
      <c r="D357" s="34">
        <v>1</v>
      </c>
      <c r="E357" s="35">
        <v>67</v>
      </c>
      <c r="F357" s="33">
        <v>1</v>
      </c>
      <c r="G357" s="34">
        <v>0</v>
      </c>
      <c r="H357" s="34">
        <v>1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2</v>
      </c>
      <c r="C358" s="34">
        <v>2</v>
      </c>
      <c r="D358" s="34">
        <v>0</v>
      </c>
      <c r="E358" s="35">
        <v>68</v>
      </c>
      <c r="F358" s="33">
        <v>3</v>
      </c>
      <c r="G358" s="34">
        <v>1</v>
      </c>
      <c r="H358" s="34">
        <v>2</v>
      </c>
      <c r="I358" s="72" t="s">
        <v>37</v>
      </c>
      <c r="J358" s="44">
        <v>0</v>
      </c>
      <c r="K358" s="42">
        <v>0</v>
      </c>
      <c r="L358" s="42">
        <v>0</v>
      </c>
    </row>
    <row r="359" spans="1:13" s="97" customFormat="1" ht="21" customHeight="1" thickBot="1">
      <c r="A359" s="74">
        <v>34</v>
      </c>
      <c r="B359" s="33">
        <v>0</v>
      </c>
      <c r="C359" s="34">
        <v>0</v>
      </c>
      <c r="D359" s="34">
        <v>0</v>
      </c>
      <c r="E359" s="35">
        <v>69</v>
      </c>
      <c r="F359" s="33">
        <v>5</v>
      </c>
      <c r="G359" s="34">
        <v>2</v>
      </c>
      <c r="H359" s="34">
        <v>3</v>
      </c>
      <c r="I359" s="75" t="s">
        <v>8</v>
      </c>
      <c r="J359" s="69">
        <v>109</v>
      </c>
      <c r="K359" s="69">
        <v>46</v>
      </c>
      <c r="L359" s="69">
        <v>63</v>
      </c>
    </row>
    <row r="360" spans="1:13" s="106" customFormat="1" ht="24" customHeight="1" thickTop="1" thickBot="1">
      <c r="A360" s="81" t="s">
        <v>38</v>
      </c>
      <c r="B360" s="82">
        <v>7</v>
      </c>
      <c r="C360" s="83">
        <v>3</v>
      </c>
      <c r="D360" s="83">
        <v>4</v>
      </c>
      <c r="E360" s="84" t="s">
        <v>39</v>
      </c>
      <c r="F360" s="83">
        <v>59</v>
      </c>
      <c r="G360" s="83">
        <v>27</v>
      </c>
      <c r="H360" s="83">
        <v>32</v>
      </c>
      <c r="I360" s="85" t="s">
        <v>40</v>
      </c>
      <c r="J360" s="83">
        <v>43</v>
      </c>
      <c r="K360" s="83">
        <v>16</v>
      </c>
      <c r="L360" s="83">
        <v>27</v>
      </c>
      <c r="M360" s="105"/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49</v>
      </c>
      <c r="L361" s="9"/>
      <c r="M361" s="97"/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  <c r="M362" s="98"/>
    </row>
    <row r="363" spans="1:13" s="31" customFormat="1" ht="25.5" customHeight="1">
      <c r="A363" s="23" t="s">
        <v>9</v>
      </c>
      <c r="B363" s="24">
        <v>16</v>
      </c>
      <c r="C363" s="24">
        <v>9</v>
      </c>
      <c r="D363" s="24">
        <v>7</v>
      </c>
      <c r="E363" s="25" t="s">
        <v>10</v>
      </c>
      <c r="F363" s="24">
        <v>27</v>
      </c>
      <c r="G363" s="24">
        <v>15</v>
      </c>
      <c r="H363" s="24">
        <v>12</v>
      </c>
      <c r="I363" s="25" t="s">
        <v>11</v>
      </c>
      <c r="J363" s="24">
        <v>31</v>
      </c>
      <c r="K363" s="24">
        <v>16</v>
      </c>
      <c r="L363" s="24">
        <v>15</v>
      </c>
    </row>
    <row r="364" spans="1:13" s="97" customFormat="1" ht="15.75" customHeight="1">
      <c r="A364" s="32">
        <v>0</v>
      </c>
      <c r="B364" s="33">
        <v>2</v>
      </c>
      <c r="C364" s="34">
        <v>2</v>
      </c>
      <c r="D364" s="34">
        <v>0</v>
      </c>
      <c r="E364" s="35">
        <v>35</v>
      </c>
      <c r="F364" s="33">
        <v>4</v>
      </c>
      <c r="G364" s="34">
        <v>2</v>
      </c>
      <c r="H364" s="34">
        <v>2</v>
      </c>
      <c r="I364" s="35">
        <v>70</v>
      </c>
      <c r="J364" s="33">
        <v>5</v>
      </c>
      <c r="K364" s="34">
        <v>3</v>
      </c>
      <c r="L364" s="34">
        <v>2</v>
      </c>
    </row>
    <row r="365" spans="1:13" s="97" customFormat="1" ht="15.75" customHeight="1">
      <c r="A365" s="32">
        <v>1</v>
      </c>
      <c r="B365" s="33">
        <v>6</v>
      </c>
      <c r="C365" s="34">
        <v>4</v>
      </c>
      <c r="D365" s="34">
        <v>2</v>
      </c>
      <c r="E365" s="35">
        <v>36</v>
      </c>
      <c r="F365" s="33">
        <v>6</v>
      </c>
      <c r="G365" s="34">
        <v>3</v>
      </c>
      <c r="H365" s="34">
        <v>3</v>
      </c>
      <c r="I365" s="35">
        <v>71</v>
      </c>
      <c r="J365" s="33">
        <v>4</v>
      </c>
      <c r="K365" s="34">
        <v>1</v>
      </c>
      <c r="L365" s="34">
        <v>3</v>
      </c>
    </row>
    <row r="366" spans="1:13" s="97" customFormat="1" ht="15.75" customHeight="1">
      <c r="A366" s="32">
        <v>2</v>
      </c>
      <c r="B366" s="33">
        <v>5</v>
      </c>
      <c r="C366" s="34">
        <v>2</v>
      </c>
      <c r="D366" s="34">
        <v>3</v>
      </c>
      <c r="E366" s="35">
        <v>37</v>
      </c>
      <c r="F366" s="33">
        <v>9</v>
      </c>
      <c r="G366" s="34">
        <v>5</v>
      </c>
      <c r="H366" s="34">
        <v>4</v>
      </c>
      <c r="I366" s="35">
        <v>72</v>
      </c>
      <c r="J366" s="33">
        <v>4</v>
      </c>
      <c r="K366" s="34">
        <v>2</v>
      </c>
      <c r="L366" s="34">
        <v>2</v>
      </c>
    </row>
    <row r="367" spans="1:13" s="97" customFormat="1" ht="15.75" customHeight="1">
      <c r="A367" s="32">
        <v>3</v>
      </c>
      <c r="B367" s="33">
        <v>2</v>
      </c>
      <c r="C367" s="34">
        <v>0</v>
      </c>
      <c r="D367" s="34">
        <v>2</v>
      </c>
      <c r="E367" s="35">
        <v>38</v>
      </c>
      <c r="F367" s="33">
        <v>3</v>
      </c>
      <c r="G367" s="34">
        <v>2</v>
      </c>
      <c r="H367" s="34">
        <v>1</v>
      </c>
      <c r="I367" s="35">
        <v>73</v>
      </c>
      <c r="J367" s="33">
        <v>7</v>
      </c>
      <c r="K367" s="34">
        <v>2</v>
      </c>
      <c r="L367" s="34">
        <v>5</v>
      </c>
    </row>
    <row r="368" spans="1:13" s="97" customFormat="1" ht="18" customHeight="1">
      <c r="A368" s="40">
        <v>4</v>
      </c>
      <c r="B368" s="41">
        <v>1</v>
      </c>
      <c r="C368" s="42">
        <v>1</v>
      </c>
      <c r="D368" s="42">
        <v>0</v>
      </c>
      <c r="E368" s="43">
        <v>39</v>
      </c>
      <c r="F368" s="44">
        <v>5</v>
      </c>
      <c r="G368" s="42">
        <v>3</v>
      </c>
      <c r="H368" s="42">
        <v>2</v>
      </c>
      <c r="I368" s="43">
        <v>74</v>
      </c>
      <c r="J368" s="44">
        <v>11</v>
      </c>
      <c r="K368" s="42">
        <v>8</v>
      </c>
      <c r="L368" s="42">
        <v>3</v>
      </c>
    </row>
    <row r="369" spans="1:12" s="31" customFormat="1" ht="25.5" customHeight="1">
      <c r="A369" s="23" t="s">
        <v>13</v>
      </c>
      <c r="B369" s="24">
        <v>17</v>
      </c>
      <c r="C369" s="24">
        <v>9</v>
      </c>
      <c r="D369" s="24">
        <v>8</v>
      </c>
      <c r="E369" s="25" t="s">
        <v>14</v>
      </c>
      <c r="F369" s="24">
        <v>41</v>
      </c>
      <c r="G369" s="24">
        <v>19</v>
      </c>
      <c r="H369" s="24">
        <v>22</v>
      </c>
      <c r="I369" s="25" t="s">
        <v>15</v>
      </c>
      <c r="J369" s="24">
        <v>27</v>
      </c>
      <c r="K369" s="24">
        <v>14</v>
      </c>
      <c r="L369" s="24">
        <v>13</v>
      </c>
    </row>
    <row r="370" spans="1:12" s="97" customFormat="1" ht="15.75" customHeight="1">
      <c r="A370" s="32">
        <v>5</v>
      </c>
      <c r="B370" s="33">
        <v>4</v>
      </c>
      <c r="C370" s="34">
        <v>1</v>
      </c>
      <c r="D370" s="34">
        <v>3</v>
      </c>
      <c r="E370" s="35">
        <v>40</v>
      </c>
      <c r="F370" s="33">
        <v>4</v>
      </c>
      <c r="G370" s="34">
        <v>1</v>
      </c>
      <c r="H370" s="34">
        <v>3</v>
      </c>
      <c r="I370" s="35">
        <v>75</v>
      </c>
      <c r="J370" s="33">
        <v>8</v>
      </c>
      <c r="K370" s="34">
        <v>4</v>
      </c>
      <c r="L370" s="34">
        <v>4</v>
      </c>
    </row>
    <row r="371" spans="1:12" s="97" customFormat="1" ht="15.75" customHeight="1">
      <c r="A371" s="32">
        <v>6</v>
      </c>
      <c r="B371" s="33">
        <v>2</v>
      </c>
      <c r="C371" s="34">
        <v>2</v>
      </c>
      <c r="D371" s="34">
        <v>0</v>
      </c>
      <c r="E371" s="35">
        <v>41</v>
      </c>
      <c r="F371" s="33">
        <v>6</v>
      </c>
      <c r="G371" s="34">
        <v>5</v>
      </c>
      <c r="H371" s="34">
        <v>1</v>
      </c>
      <c r="I371" s="35">
        <v>76</v>
      </c>
      <c r="J371" s="33">
        <v>8</v>
      </c>
      <c r="K371" s="34">
        <v>5</v>
      </c>
      <c r="L371" s="34">
        <v>3</v>
      </c>
    </row>
    <row r="372" spans="1:12" s="97" customFormat="1" ht="15.75" customHeight="1">
      <c r="A372" s="32">
        <v>7</v>
      </c>
      <c r="B372" s="33">
        <v>7</v>
      </c>
      <c r="C372" s="34">
        <v>4</v>
      </c>
      <c r="D372" s="34">
        <v>3</v>
      </c>
      <c r="E372" s="35">
        <v>42</v>
      </c>
      <c r="F372" s="33">
        <v>8</v>
      </c>
      <c r="G372" s="34">
        <v>3</v>
      </c>
      <c r="H372" s="34">
        <v>5</v>
      </c>
      <c r="I372" s="35">
        <v>77</v>
      </c>
      <c r="J372" s="33">
        <v>4</v>
      </c>
      <c r="K372" s="34">
        <v>2</v>
      </c>
      <c r="L372" s="34">
        <v>2</v>
      </c>
    </row>
    <row r="373" spans="1:12" s="97" customFormat="1" ht="15.75" customHeight="1">
      <c r="A373" s="32">
        <v>8</v>
      </c>
      <c r="B373" s="33">
        <v>3</v>
      </c>
      <c r="C373" s="34">
        <v>1</v>
      </c>
      <c r="D373" s="34">
        <v>2</v>
      </c>
      <c r="E373" s="35">
        <v>43</v>
      </c>
      <c r="F373" s="33">
        <v>15</v>
      </c>
      <c r="G373" s="34">
        <v>6</v>
      </c>
      <c r="H373" s="34">
        <v>9</v>
      </c>
      <c r="I373" s="35">
        <v>78</v>
      </c>
      <c r="J373" s="33">
        <v>3</v>
      </c>
      <c r="K373" s="34">
        <v>2</v>
      </c>
      <c r="L373" s="34">
        <v>1</v>
      </c>
    </row>
    <row r="374" spans="1:12" s="97" customFormat="1" ht="18" customHeight="1">
      <c r="A374" s="40">
        <v>9</v>
      </c>
      <c r="B374" s="44">
        <v>1</v>
      </c>
      <c r="C374" s="42">
        <v>1</v>
      </c>
      <c r="D374" s="42">
        <v>0</v>
      </c>
      <c r="E374" s="43">
        <v>44</v>
      </c>
      <c r="F374" s="44">
        <v>8</v>
      </c>
      <c r="G374" s="42">
        <v>4</v>
      </c>
      <c r="H374" s="42">
        <v>4</v>
      </c>
      <c r="I374" s="43">
        <v>79</v>
      </c>
      <c r="J374" s="44">
        <v>4</v>
      </c>
      <c r="K374" s="42">
        <v>1</v>
      </c>
      <c r="L374" s="42">
        <v>3</v>
      </c>
    </row>
    <row r="375" spans="1:12" s="31" customFormat="1" ht="25.5" customHeight="1">
      <c r="A375" s="23" t="s">
        <v>23</v>
      </c>
      <c r="B375" s="24">
        <v>12</v>
      </c>
      <c r="C375" s="24">
        <v>6</v>
      </c>
      <c r="D375" s="24">
        <v>6</v>
      </c>
      <c r="E375" s="25" t="s">
        <v>24</v>
      </c>
      <c r="F375" s="24">
        <v>44</v>
      </c>
      <c r="G375" s="24">
        <v>23</v>
      </c>
      <c r="H375" s="24">
        <v>21</v>
      </c>
      <c r="I375" s="25" t="s">
        <v>25</v>
      </c>
      <c r="J375" s="24">
        <v>21</v>
      </c>
      <c r="K375" s="24">
        <v>8</v>
      </c>
      <c r="L375" s="24">
        <v>13</v>
      </c>
    </row>
    <row r="376" spans="1:12" s="97" customFormat="1" ht="15.75" customHeight="1">
      <c r="A376" s="32">
        <v>10</v>
      </c>
      <c r="B376" s="33">
        <v>5</v>
      </c>
      <c r="C376" s="34">
        <v>3</v>
      </c>
      <c r="D376" s="34">
        <v>2</v>
      </c>
      <c r="E376" s="35">
        <v>45</v>
      </c>
      <c r="F376" s="33">
        <v>14</v>
      </c>
      <c r="G376" s="34">
        <v>6</v>
      </c>
      <c r="H376" s="34">
        <v>8</v>
      </c>
      <c r="I376" s="35">
        <v>80</v>
      </c>
      <c r="J376" s="33">
        <v>7</v>
      </c>
      <c r="K376" s="34">
        <v>2</v>
      </c>
      <c r="L376" s="34">
        <v>5</v>
      </c>
    </row>
    <row r="377" spans="1:12" s="97" customFormat="1" ht="15.75" customHeight="1">
      <c r="A377" s="32">
        <v>11</v>
      </c>
      <c r="B377" s="33">
        <v>3</v>
      </c>
      <c r="C377" s="34">
        <v>1</v>
      </c>
      <c r="D377" s="34">
        <v>2</v>
      </c>
      <c r="E377" s="35">
        <v>46</v>
      </c>
      <c r="F377" s="33">
        <v>3</v>
      </c>
      <c r="G377" s="34">
        <v>0</v>
      </c>
      <c r="H377" s="34">
        <v>3</v>
      </c>
      <c r="I377" s="35">
        <v>81</v>
      </c>
      <c r="J377" s="33">
        <v>4</v>
      </c>
      <c r="K377" s="34">
        <v>3</v>
      </c>
      <c r="L377" s="34">
        <v>1</v>
      </c>
    </row>
    <row r="378" spans="1:12" s="97" customFormat="1" ht="15.75" customHeight="1">
      <c r="A378" s="32">
        <v>12</v>
      </c>
      <c r="B378" s="33">
        <v>0</v>
      </c>
      <c r="C378" s="34">
        <v>0</v>
      </c>
      <c r="D378" s="34">
        <v>0</v>
      </c>
      <c r="E378" s="35">
        <v>47</v>
      </c>
      <c r="F378" s="33">
        <v>4</v>
      </c>
      <c r="G378" s="34">
        <v>3</v>
      </c>
      <c r="H378" s="34">
        <v>1</v>
      </c>
      <c r="I378" s="35">
        <v>82</v>
      </c>
      <c r="J378" s="33">
        <v>5</v>
      </c>
      <c r="K378" s="34">
        <v>1</v>
      </c>
      <c r="L378" s="34">
        <v>4</v>
      </c>
    </row>
    <row r="379" spans="1:12" s="97" customFormat="1" ht="15.75" customHeight="1">
      <c r="A379" s="32">
        <v>13</v>
      </c>
      <c r="B379" s="33">
        <v>2</v>
      </c>
      <c r="C379" s="34">
        <v>1</v>
      </c>
      <c r="D379" s="34">
        <v>1</v>
      </c>
      <c r="E379" s="35">
        <v>48</v>
      </c>
      <c r="F379" s="33">
        <v>13</v>
      </c>
      <c r="G379" s="34">
        <v>8</v>
      </c>
      <c r="H379" s="34">
        <v>5</v>
      </c>
      <c r="I379" s="35">
        <v>83</v>
      </c>
      <c r="J379" s="33">
        <v>3</v>
      </c>
      <c r="K379" s="34">
        <v>2</v>
      </c>
      <c r="L379" s="34">
        <v>1</v>
      </c>
    </row>
    <row r="380" spans="1:12" s="97" customFormat="1" ht="18" customHeight="1">
      <c r="A380" s="40">
        <v>14</v>
      </c>
      <c r="B380" s="44">
        <v>2</v>
      </c>
      <c r="C380" s="42">
        <v>1</v>
      </c>
      <c r="D380" s="42">
        <v>1</v>
      </c>
      <c r="E380" s="43">
        <v>49</v>
      </c>
      <c r="F380" s="44">
        <v>10</v>
      </c>
      <c r="G380" s="42">
        <v>6</v>
      </c>
      <c r="H380" s="42">
        <v>4</v>
      </c>
      <c r="I380" s="43">
        <v>84</v>
      </c>
      <c r="J380" s="44">
        <v>2</v>
      </c>
      <c r="K380" s="42">
        <v>0</v>
      </c>
      <c r="L380" s="42">
        <v>2</v>
      </c>
    </row>
    <row r="381" spans="1:12" s="31" customFormat="1" ht="25.5" customHeight="1">
      <c r="A381" s="23" t="s">
        <v>26</v>
      </c>
      <c r="B381" s="24">
        <v>19</v>
      </c>
      <c r="C381" s="24">
        <v>10</v>
      </c>
      <c r="D381" s="24">
        <v>9</v>
      </c>
      <c r="E381" s="25" t="s">
        <v>27</v>
      </c>
      <c r="F381" s="24">
        <v>48</v>
      </c>
      <c r="G381" s="24">
        <v>27</v>
      </c>
      <c r="H381" s="24">
        <v>21</v>
      </c>
      <c r="I381" s="25" t="s">
        <v>28</v>
      </c>
      <c r="J381" s="24">
        <v>18</v>
      </c>
      <c r="K381" s="24">
        <v>5</v>
      </c>
      <c r="L381" s="24">
        <v>13</v>
      </c>
    </row>
    <row r="382" spans="1:12" s="97" customFormat="1" ht="15.75" customHeight="1">
      <c r="A382" s="32">
        <v>15</v>
      </c>
      <c r="B382" s="33">
        <v>2</v>
      </c>
      <c r="C382" s="34">
        <v>1</v>
      </c>
      <c r="D382" s="34">
        <v>1</v>
      </c>
      <c r="E382" s="35">
        <v>50</v>
      </c>
      <c r="F382" s="33">
        <v>8</v>
      </c>
      <c r="G382" s="34">
        <v>5</v>
      </c>
      <c r="H382" s="34">
        <v>3</v>
      </c>
      <c r="I382" s="35">
        <v>85</v>
      </c>
      <c r="J382" s="33">
        <v>9</v>
      </c>
      <c r="K382" s="34">
        <v>5</v>
      </c>
      <c r="L382" s="34">
        <v>4</v>
      </c>
    </row>
    <row r="383" spans="1:12" s="97" customFormat="1" ht="15.75" customHeight="1">
      <c r="A383" s="32">
        <v>16</v>
      </c>
      <c r="B383" s="33">
        <v>5</v>
      </c>
      <c r="C383" s="34">
        <v>3</v>
      </c>
      <c r="D383" s="34">
        <v>2</v>
      </c>
      <c r="E383" s="35">
        <v>51</v>
      </c>
      <c r="F383" s="33">
        <v>8</v>
      </c>
      <c r="G383" s="34">
        <v>7</v>
      </c>
      <c r="H383" s="34">
        <v>1</v>
      </c>
      <c r="I383" s="35">
        <v>86</v>
      </c>
      <c r="J383" s="33">
        <v>1</v>
      </c>
      <c r="K383" s="34">
        <v>0</v>
      </c>
      <c r="L383" s="34">
        <v>1</v>
      </c>
    </row>
    <row r="384" spans="1:12" s="97" customFormat="1" ht="15.75" customHeight="1">
      <c r="A384" s="32">
        <v>17</v>
      </c>
      <c r="B384" s="33">
        <v>3</v>
      </c>
      <c r="C384" s="34">
        <v>3</v>
      </c>
      <c r="D384" s="34">
        <v>0</v>
      </c>
      <c r="E384" s="35">
        <v>52</v>
      </c>
      <c r="F384" s="33">
        <v>12</v>
      </c>
      <c r="G384" s="34">
        <v>4</v>
      </c>
      <c r="H384" s="34">
        <v>8</v>
      </c>
      <c r="I384" s="35">
        <v>87</v>
      </c>
      <c r="J384" s="33">
        <v>1</v>
      </c>
      <c r="K384" s="34">
        <v>0</v>
      </c>
      <c r="L384" s="34">
        <v>1</v>
      </c>
    </row>
    <row r="385" spans="1:12" s="97" customFormat="1" ht="15.75" customHeight="1">
      <c r="A385" s="32">
        <v>18</v>
      </c>
      <c r="B385" s="33">
        <v>4</v>
      </c>
      <c r="C385" s="34">
        <v>1</v>
      </c>
      <c r="D385" s="34">
        <v>3</v>
      </c>
      <c r="E385" s="35">
        <v>53</v>
      </c>
      <c r="F385" s="33">
        <v>11</v>
      </c>
      <c r="G385" s="34">
        <v>6</v>
      </c>
      <c r="H385" s="34">
        <v>5</v>
      </c>
      <c r="I385" s="35">
        <v>88</v>
      </c>
      <c r="J385" s="33">
        <v>5</v>
      </c>
      <c r="K385" s="34">
        <v>0</v>
      </c>
      <c r="L385" s="34">
        <v>5</v>
      </c>
    </row>
    <row r="386" spans="1:12" s="97" customFormat="1" ht="18" customHeight="1">
      <c r="A386" s="40">
        <v>19</v>
      </c>
      <c r="B386" s="44">
        <v>5</v>
      </c>
      <c r="C386" s="42">
        <v>2</v>
      </c>
      <c r="D386" s="42">
        <v>3</v>
      </c>
      <c r="E386" s="43">
        <v>54</v>
      </c>
      <c r="F386" s="44">
        <v>9</v>
      </c>
      <c r="G386" s="42">
        <v>5</v>
      </c>
      <c r="H386" s="42">
        <v>4</v>
      </c>
      <c r="I386" s="43">
        <v>89</v>
      </c>
      <c r="J386" s="44">
        <v>2</v>
      </c>
      <c r="K386" s="42">
        <v>0</v>
      </c>
      <c r="L386" s="42">
        <v>2</v>
      </c>
    </row>
    <row r="387" spans="1:12" s="31" customFormat="1" ht="25.5" customHeight="1">
      <c r="A387" s="23" t="s">
        <v>29</v>
      </c>
      <c r="B387" s="24">
        <v>28</v>
      </c>
      <c r="C387" s="24">
        <v>16</v>
      </c>
      <c r="D387" s="24">
        <v>12</v>
      </c>
      <c r="E387" s="25" t="s">
        <v>30</v>
      </c>
      <c r="F387" s="24">
        <v>44</v>
      </c>
      <c r="G387" s="24">
        <v>25</v>
      </c>
      <c r="H387" s="24">
        <v>19</v>
      </c>
      <c r="I387" s="25" t="s">
        <v>31</v>
      </c>
      <c r="J387" s="24">
        <v>10</v>
      </c>
      <c r="K387" s="24">
        <v>2</v>
      </c>
      <c r="L387" s="24">
        <v>8</v>
      </c>
    </row>
    <row r="388" spans="1:12" s="97" customFormat="1" ht="15.75" customHeight="1">
      <c r="A388" s="32">
        <v>20</v>
      </c>
      <c r="B388" s="33">
        <v>0</v>
      </c>
      <c r="C388" s="34">
        <v>0</v>
      </c>
      <c r="D388" s="34">
        <v>0</v>
      </c>
      <c r="E388" s="35">
        <v>55</v>
      </c>
      <c r="F388" s="33">
        <v>12</v>
      </c>
      <c r="G388" s="34">
        <v>8</v>
      </c>
      <c r="H388" s="34">
        <v>4</v>
      </c>
      <c r="I388" s="35">
        <v>90</v>
      </c>
      <c r="J388" s="33">
        <v>2</v>
      </c>
      <c r="K388" s="34">
        <v>0</v>
      </c>
      <c r="L388" s="34">
        <v>2</v>
      </c>
    </row>
    <row r="389" spans="1:12" s="97" customFormat="1" ht="15.75" customHeight="1">
      <c r="A389" s="32">
        <v>21</v>
      </c>
      <c r="B389" s="33">
        <v>5</v>
      </c>
      <c r="C389" s="34">
        <v>3</v>
      </c>
      <c r="D389" s="34">
        <v>2</v>
      </c>
      <c r="E389" s="35">
        <v>56</v>
      </c>
      <c r="F389" s="33">
        <v>6</v>
      </c>
      <c r="G389" s="34">
        <v>1</v>
      </c>
      <c r="H389" s="34">
        <v>5</v>
      </c>
      <c r="I389" s="35">
        <v>91</v>
      </c>
      <c r="J389" s="33">
        <v>2</v>
      </c>
      <c r="K389" s="34">
        <v>0</v>
      </c>
      <c r="L389" s="34">
        <v>2</v>
      </c>
    </row>
    <row r="390" spans="1:12" s="97" customFormat="1" ht="15.75" customHeight="1">
      <c r="A390" s="32">
        <v>22</v>
      </c>
      <c r="B390" s="33">
        <v>3</v>
      </c>
      <c r="C390" s="34">
        <v>3</v>
      </c>
      <c r="D390" s="34">
        <v>0</v>
      </c>
      <c r="E390" s="35">
        <v>57</v>
      </c>
      <c r="F390" s="33">
        <v>5</v>
      </c>
      <c r="G390" s="34">
        <v>3</v>
      </c>
      <c r="H390" s="34">
        <v>2</v>
      </c>
      <c r="I390" s="35">
        <v>92</v>
      </c>
      <c r="J390" s="33">
        <v>3</v>
      </c>
      <c r="K390" s="34">
        <v>1</v>
      </c>
      <c r="L390" s="34">
        <v>2</v>
      </c>
    </row>
    <row r="391" spans="1:12" s="97" customFormat="1" ht="15.75" customHeight="1">
      <c r="A391" s="32">
        <v>23</v>
      </c>
      <c r="B391" s="33">
        <v>8</v>
      </c>
      <c r="C391" s="34">
        <v>5</v>
      </c>
      <c r="D391" s="34">
        <v>3</v>
      </c>
      <c r="E391" s="35">
        <v>58</v>
      </c>
      <c r="F391" s="33">
        <v>10</v>
      </c>
      <c r="G391" s="34">
        <v>6</v>
      </c>
      <c r="H391" s="34">
        <v>4</v>
      </c>
      <c r="I391" s="35">
        <v>93</v>
      </c>
      <c r="J391" s="33">
        <v>1</v>
      </c>
      <c r="K391" s="34">
        <v>0</v>
      </c>
      <c r="L391" s="34">
        <v>1</v>
      </c>
    </row>
    <row r="392" spans="1:12" s="97" customFormat="1" ht="18" customHeight="1">
      <c r="A392" s="40">
        <v>24</v>
      </c>
      <c r="B392" s="44">
        <v>12</v>
      </c>
      <c r="C392" s="42">
        <v>5</v>
      </c>
      <c r="D392" s="42">
        <v>7</v>
      </c>
      <c r="E392" s="43">
        <v>59</v>
      </c>
      <c r="F392" s="44">
        <v>11</v>
      </c>
      <c r="G392" s="42">
        <v>7</v>
      </c>
      <c r="H392" s="42">
        <v>4</v>
      </c>
      <c r="I392" s="43">
        <v>94</v>
      </c>
      <c r="J392" s="44">
        <v>2</v>
      </c>
      <c r="K392" s="42">
        <v>1</v>
      </c>
      <c r="L392" s="42">
        <v>1</v>
      </c>
    </row>
    <row r="393" spans="1:12" s="31" customFormat="1" ht="25.5" customHeight="1">
      <c r="A393" s="23" t="s">
        <v>32</v>
      </c>
      <c r="B393" s="24">
        <v>47</v>
      </c>
      <c r="C393" s="24">
        <v>21</v>
      </c>
      <c r="D393" s="24">
        <v>26</v>
      </c>
      <c r="E393" s="25" t="s">
        <v>33</v>
      </c>
      <c r="F393" s="24">
        <v>39</v>
      </c>
      <c r="G393" s="24">
        <v>16</v>
      </c>
      <c r="H393" s="24">
        <v>23</v>
      </c>
      <c r="I393" s="64" t="s">
        <v>34</v>
      </c>
      <c r="J393" s="24">
        <v>3</v>
      </c>
      <c r="K393" s="24">
        <v>0</v>
      </c>
      <c r="L393" s="24">
        <v>3</v>
      </c>
    </row>
    <row r="394" spans="1:12" s="97" customFormat="1" ht="15.75" customHeight="1">
      <c r="A394" s="32">
        <v>25</v>
      </c>
      <c r="B394" s="33">
        <v>14</v>
      </c>
      <c r="C394" s="34">
        <v>5</v>
      </c>
      <c r="D394" s="34">
        <v>9</v>
      </c>
      <c r="E394" s="35">
        <v>60</v>
      </c>
      <c r="F394" s="33">
        <v>5</v>
      </c>
      <c r="G394" s="34">
        <v>2</v>
      </c>
      <c r="H394" s="34">
        <v>3</v>
      </c>
      <c r="I394" s="35">
        <v>95</v>
      </c>
      <c r="J394" s="33">
        <v>1</v>
      </c>
      <c r="K394" s="34">
        <v>0</v>
      </c>
      <c r="L394" s="34">
        <v>1</v>
      </c>
    </row>
    <row r="395" spans="1:12" s="97" customFormat="1" ht="15.75" customHeight="1">
      <c r="A395" s="32">
        <v>26</v>
      </c>
      <c r="B395" s="33">
        <v>8</v>
      </c>
      <c r="C395" s="34">
        <v>4</v>
      </c>
      <c r="D395" s="34">
        <v>4</v>
      </c>
      <c r="E395" s="35">
        <v>61</v>
      </c>
      <c r="F395" s="33">
        <v>5</v>
      </c>
      <c r="G395" s="34">
        <v>0</v>
      </c>
      <c r="H395" s="34">
        <v>5</v>
      </c>
      <c r="I395" s="35">
        <v>96</v>
      </c>
      <c r="J395" s="33">
        <v>1</v>
      </c>
      <c r="K395" s="34">
        <v>0</v>
      </c>
      <c r="L395" s="34">
        <v>1</v>
      </c>
    </row>
    <row r="396" spans="1:12" s="97" customFormat="1" ht="15.75" customHeight="1">
      <c r="A396" s="32">
        <v>27</v>
      </c>
      <c r="B396" s="33">
        <v>5</v>
      </c>
      <c r="C396" s="34">
        <v>3</v>
      </c>
      <c r="D396" s="34">
        <v>2</v>
      </c>
      <c r="E396" s="35">
        <v>62</v>
      </c>
      <c r="F396" s="33">
        <v>11</v>
      </c>
      <c r="G396" s="34">
        <v>6</v>
      </c>
      <c r="H396" s="34">
        <v>5</v>
      </c>
      <c r="I396" s="35">
        <v>97</v>
      </c>
      <c r="J396" s="33">
        <v>1</v>
      </c>
      <c r="K396" s="34">
        <v>0</v>
      </c>
      <c r="L396" s="34">
        <v>1</v>
      </c>
    </row>
    <row r="397" spans="1:12" s="97" customFormat="1" ht="15.75" customHeight="1">
      <c r="A397" s="32">
        <v>28</v>
      </c>
      <c r="B397" s="33">
        <v>11</v>
      </c>
      <c r="C397" s="34">
        <v>6</v>
      </c>
      <c r="D397" s="34">
        <v>5</v>
      </c>
      <c r="E397" s="35">
        <v>63</v>
      </c>
      <c r="F397" s="33">
        <v>9</v>
      </c>
      <c r="G397" s="34">
        <v>3</v>
      </c>
      <c r="H397" s="34">
        <v>6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9</v>
      </c>
      <c r="C398" s="42">
        <v>3</v>
      </c>
      <c r="D398" s="42">
        <v>6</v>
      </c>
      <c r="E398" s="43">
        <v>64</v>
      </c>
      <c r="F398" s="44">
        <v>9</v>
      </c>
      <c r="G398" s="42">
        <v>5</v>
      </c>
      <c r="H398" s="42">
        <v>4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35</v>
      </c>
      <c r="C399" s="24">
        <v>15</v>
      </c>
      <c r="D399" s="24">
        <v>20</v>
      </c>
      <c r="E399" s="25" t="s">
        <v>36</v>
      </c>
      <c r="F399" s="24">
        <v>55</v>
      </c>
      <c r="G399" s="24">
        <v>22</v>
      </c>
      <c r="H399" s="24">
        <v>33</v>
      </c>
      <c r="I399" s="68">
        <v>100</v>
      </c>
      <c r="J399" s="69">
        <v>0</v>
      </c>
      <c r="K399" s="70">
        <v>0</v>
      </c>
      <c r="L399" s="70">
        <v>0</v>
      </c>
    </row>
    <row r="400" spans="1:12" s="97" customFormat="1" ht="15.75" customHeight="1">
      <c r="A400" s="32">
        <v>30</v>
      </c>
      <c r="B400" s="33">
        <v>8</v>
      </c>
      <c r="C400" s="34">
        <v>3</v>
      </c>
      <c r="D400" s="34">
        <v>5</v>
      </c>
      <c r="E400" s="35">
        <v>65</v>
      </c>
      <c r="F400" s="33">
        <v>6</v>
      </c>
      <c r="G400" s="34">
        <v>4</v>
      </c>
      <c r="H400" s="34">
        <v>2</v>
      </c>
      <c r="I400" s="35">
        <v>101</v>
      </c>
      <c r="J400" s="33">
        <v>0</v>
      </c>
      <c r="K400" s="34">
        <v>0</v>
      </c>
      <c r="L400" s="34">
        <v>0</v>
      </c>
    </row>
    <row r="401" spans="1:13" s="97" customFormat="1" ht="15.75" customHeight="1">
      <c r="A401" s="32">
        <v>31</v>
      </c>
      <c r="B401" s="33">
        <v>6</v>
      </c>
      <c r="C401" s="34">
        <v>1</v>
      </c>
      <c r="D401" s="34">
        <v>5</v>
      </c>
      <c r="E401" s="35">
        <v>66</v>
      </c>
      <c r="F401" s="33">
        <v>11</v>
      </c>
      <c r="G401" s="34">
        <v>2</v>
      </c>
      <c r="H401" s="34">
        <v>9</v>
      </c>
      <c r="I401" s="35">
        <v>102</v>
      </c>
      <c r="J401" s="33">
        <v>0</v>
      </c>
      <c r="K401" s="34">
        <v>0</v>
      </c>
      <c r="L401" s="34">
        <v>0</v>
      </c>
    </row>
    <row r="402" spans="1:13" s="97" customFormat="1" ht="15.75" customHeight="1">
      <c r="A402" s="32">
        <v>32</v>
      </c>
      <c r="B402" s="33">
        <v>10</v>
      </c>
      <c r="C402" s="34">
        <v>6</v>
      </c>
      <c r="D402" s="34">
        <v>4</v>
      </c>
      <c r="E402" s="35">
        <v>67</v>
      </c>
      <c r="F402" s="33">
        <v>13</v>
      </c>
      <c r="G402" s="34">
        <v>5</v>
      </c>
      <c r="H402" s="34">
        <v>8</v>
      </c>
      <c r="I402" s="35">
        <v>103</v>
      </c>
      <c r="J402" s="33">
        <v>0</v>
      </c>
      <c r="K402" s="34">
        <v>0</v>
      </c>
      <c r="L402" s="34">
        <v>0</v>
      </c>
    </row>
    <row r="403" spans="1:13" s="97" customFormat="1" ht="15.75" customHeight="1">
      <c r="A403" s="32">
        <v>33</v>
      </c>
      <c r="B403" s="33">
        <v>5</v>
      </c>
      <c r="C403" s="34">
        <v>3</v>
      </c>
      <c r="D403" s="34">
        <v>2</v>
      </c>
      <c r="E403" s="35">
        <v>68</v>
      </c>
      <c r="F403" s="33">
        <v>11</v>
      </c>
      <c r="G403" s="34">
        <v>7</v>
      </c>
      <c r="H403" s="34">
        <v>4</v>
      </c>
      <c r="I403" s="72" t="s">
        <v>37</v>
      </c>
      <c r="J403" s="44">
        <v>0</v>
      </c>
      <c r="K403" s="42">
        <v>0</v>
      </c>
      <c r="L403" s="42">
        <v>0</v>
      </c>
    </row>
    <row r="404" spans="1:13" s="97" customFormat="1" ht="21" customHeight="1" thickBot="1">
      <c r="A404" s="74">
        <v>34</v>
      </c>
      <c r="B404" s="33">
        <v>6</v>
      </c>
      <c r="C404" s="34">
        <v>2</v>
      </c>
      <c r="D404" s="34">
        <v>4</v>
      </c>
      <c r="E404" s="35">
        <v>69</v>
      </c>
      <c r="F404" s="33">
        <v>14</v>
      </c>
      <c r="G404" s="34">
        <v>4</v>
      </c>
      <c r="H404" s="34">
        <v>10</v>
      </c>
      <c r="I404" s="75" t="s">
        <v>8</v>
      </c>
      <c r="J404" s="69">
        <v>582</v>
      </c>
      <c r="K404" s="69">
        <v>278</v>
      </c>
      <c r="L404" s="69">
        <v>304</v>
      </c>
    </row>
    <row r="405" spans="1:13" s="106" customFormat="1" ht="24" customHeight="1" thickTop="1" thickBot="1">
      <c r="A405" s="81" t="s">
        <v>38</v>
      </c>
      <c r="B405" s="82">
        <v>45</v>
      </c>
      <c r="C405" s="83">
        <v>24</v>
      </c>
      <c r="D405" s="83">
        <v>21</v>
      </c>
      <c r="E405" s="84" t="s">
        <v>39</v>
      </c>
      <c r="F405" s="83">
        <v>372</v>
      </c>
      <c r="G405" s="83">
        <v>187</v>
      </c>
      <c r="H405" s="83">
        <v>185</v>
      </c>
      <c r="I405" s="85" t="s">
        <v>40</v>
      </c>
      <c r="J405" s="83">
        <v>165</v>
      </c>
      <c r="K405" s="83">
        <v>67</v>
      </c>
      <c r="L405" s="83">
        <v>98</v>
      </c>
      <c r="M405" s="105"/>
    </row>
    <row r="406" spans="1:13" s="13" customFormat="1" ht="24" customHeight="1" thickBot="1">
      <c r="A406" s="1"/>
      <c r="B406" s="2" t="s">
        <v>221</v>
      </c>
      <c r="C406" s="3"/>
      <c r="D406" s="4"/>
      <c r="E406" s="5"/>
      <c r="F406" s="6"/>
      <c r="G406" s="96" t="s">
        <v>238</v>
      </c>
      <c r="H406" s="6"/>
      <c r="I406" s="5"/>
      <c r="J406" s="6"/>
      <c r="K406" s="107" t="s">
        <v>50</v>
      </c>
      <c r="L406" s="9"/>
      <c r="M406" s="97"/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  <c r="M407" s="98"/>
    </row>
    <row r="408" spans="1:13" s="31" customFormat="1" ht="25.5" customHeight="1">
      <c r="A408" s="23" t="s">
        <v>9</v>
      </c>
      <c r="B408" s="24">
        <v>2</v>
      </c>
      <c r="C408" s="24">
        <v>1</v>
      </c>
      <c r="D408" s="24">
        <v>1</v>
      </c>
      <c r="E408" s="25" t="s">
        <v>10</v>
      </c>
      <c r="F408" s="24">
        <v>7</v>
      </c>
      <c r="G408" s="24">
        <v>4</v>
      </c>
      <c r="H408" s="24">
        <v>3</v>
      </c>
      <c r="I408" s="25" t="s">
        <v>11</v>
      </c>
      <c r="J408" s="24">
        <v>15</v>
      </c>
      <c r="K408" s="24">
        <v>7</v>
      </c>
      <c r="L408" s="24">
        <v>8</v>
      </c>
    </row>
    <row r="409" spans="1:13" s="97" customFormat="1" ht="15.75" customHeight="1">
      <c r="A409" s="32">
        <v>0</v>
      </c>
      <c r="B409" s="33">
        <v>1</v>
      </c>
      <c r="C409" s="34">
        <v>1</v>
      </c>
      <c r="D409" s="34">
        <v>0</v>
      </c>
      <c r="E409" s="35">
        <v>35</v>
      </c>
      <c r="F409" s="33">
        <v>1</v>
      </c>
      <c r="G409" s="34">
        <v>0</v>
      </c>
      <c r="H409" s="34">
        <v>1</v>
      </c>
      <c r="I409" s="35">
        <v>70</v>
      </c>
      <c r="J409" s="33">
        <v>2</v>
      </c>
      <c r="K409" s="34">
        <v>1</v>
      </c>
      <c r="L409" s="34">
        <v>1</v>
      </c>
    </row>
    <row r="410" spans="1:13" s="97" customFormat="1" ht="15.75" customHeight="1">
      <c r="A410" s="32">
        <v>1</v>
      </c>
      <c r="B410" s="33">
        <v>0</v>
      </c>
      <c r="C410" s="34">
        <v>0</v>
      </c>
      <c r="D410" s="34">
        <v>0</v>
      </c>
      <c r="E410" s="35">
        <v>36</v>
      </c>
      <c r="F410" s="33">
        <v>2</v>
      </c>
      <c r="G410" s="34">
        <v>2</v>
      </c>
      <c r="H410" s="34">
        <v>0</v>
      </c>
      <c r="I410" s="35">
        <v>71</v>
      </c>
      <c r="J410" s="33">
        <v>5</v>
      </c>
      <c r="K410" s="34">
        <v>3</v>
      </c>
      <c r="L410" s="34">
        <v>2</v>
      </c>
    </row>
    <row r="411" spans="1:13" s="97" customFormat="1" ht="15.75" customHeight="1">
      <c r="A411" s="32">
        <v>2</v>
      </c>
      <c r="B411" s="33">
        <v>1</v>
      </c>
      <c r="C411" s="34">
        <v>0</v>
      </c>
      <c r="D411" s="34">
        <v>1</v>
      </c>
      <c r="E411" s="35">
        <v>37</v>
      </c>
      <c r="F411" s="33">
        <v>0</v>
      </c>
      <c r="G411" s="34">
        <v>0</v>
      </c>
      <c r="H411" s="34">
        <v>0</v>
      </c>
      <c r="I411" s="35">
        <v>72</v>
      </c>
      <c r="J411" s="33">
        <v>3</v>
      </c>
      <c r="K411" s="34">
        <v>0</v>
      </c>
      <c r="L411" s="34">
        <v>3</v>
      </c>
    </row>
    <row r="412" spans="1:13" s="97" customFormat="1" ht="15.75" customHeight="1">
      <c r="A412" s="32">
        <v>3</v>
      </c>
      <c r="B412" s="33">
        <v>0</v>
      </c>
      <c r="C412" s="34">
        <v>0</v>
      </c>
      <c r="D412" s="34">
        <v>0</v>
      </c>
      <c r="E412" s="35">
        <v>38</v>
      </c>
      <c r="F412" s="33">
        <v>2</v>
      </c>
      <c r="G412" s="34">
        <v>1</v>
      </c>
      <c r="H412" s="34">
        <v>1</v>
      </c>
      <c r="I412" s="35">
        <v>73</v>
      </c>
      <c r="J412" s="33">
        <v>2</v>
      </c>
      <c r="K412" s="34">
        <v>1</v>
      </c>
      <c r="L412" s="34">
        <v>1</v>
      </c>
    </row>
    <row r="413" spans="1:13" s="97" customFormat="1" ht="18" customHeight="1">
      <c r="A413" s="40">
        <v>4</v>
      </c>
      <c r="B413" s="41">
        <v>0</v>
      </c>
      <c r="C413" s="42">
        <v>0</v>
      </c>
      <c r="D413" s="42">
        <v>0</v>
      </c>
      <c r="E413" s="43">
        <v>39</v>
      </c>
      <c r="F413" s="44">
        <v>2</v>
      </c>
      <c r="G413" s="42">
        <v>1</v>
      </c>
      <c r="H413" s="42">
        <v>1</v>
      </c>
      <c r="I413" s="43">
        <v>74</v>
      </c>
      <c r="J413" s="44">
        <v>3</v>
      </c>
      <c r="K413" s="42">
        <v>2</v>
      </c>
      <c r="L413" s="42">
        <v>1</v>
      </c>
    </row>
    <row r="414" spans="1:13" s="31" customFormat="1" ht="25.5" customHeight="1">
      <c r="A414" s="23" t="s">
        <v>13</v>
      </c>
      <c r="B414" s="24">
        <v>3</v>
      </c>
      <c r="C414" s="24">
        <v>2</v>
      </c>
      <c r="D414" s="24">
        <v>1</v>
      </c>
      <c r="E414" s="25" t="s">
        <v>14</v>
      </c>
      <c r="F414" s="24">
        <v>8</v>
      </c>
      <c r="G414" s="24">
        <v>6</v>
      </c>
      <c r="H414" s="24">
        <v>2</v>
      </c>
      <c r="I414" s="25" t="s">
        <v>15</v>
      </c>
      <c r="J414" s="24">
        <v>9</v>
      </c>
      <c r="K414" s="24">
        <v>3</v>
      </c>
      <c r="L414" s="24">
        <v>6</v>
      </c>
    </row>
    <row r="415" spans="1:13" s="97" customFormat="1" ht="15.75" customHeight="1">
      <c r="A415" s="32">
        <v>5</v>
      </c>
      <c r="B415" s="33">
        <v>0</v>
      </c>
      <c r="C415" s="34">
        <v>0</v>
      </c>
      <c r="D415" s="34">
        <v>0</v>
      </c>
      <c r="E415" s="35">
        <v>40</v>
      </c>
      <c r="F415" s="33">
        <v>1</v>
      </c>
      <c r="G415" s="34">
        <v>1</v>
      </c>
      <c r="H415" s="34">
        <v>0</v>
      </c>
      <c r="I415" s="35">
        <v>75</v>
      </c>
      <c r="J415" s="33">
        <v>1</v>
      </c>
      <c r="K415" s="34">
        <v>1</v>
      </c>
      <c r="L415" s="34">
        <v>0</v>
      </c>
    </row>
    <row r="416" spans="1:13" s="97" customFormat="1" ht="15.75" customHeight="1">
      <c r="A416" s="32">
        <v>6</v>
      </c>
      <c r="B416" s="33">
        <v>2</v>
      </c>
      <c r="C416" s="34">
        <v>1</v>
      </c>
      <c r="D416" s="34">
        <v>1</v>
      </c>
      <c r="E416" s="35">
        <v>41</v>
      </c>
      <c r="F416" s="33">
        <v>1</v>
      </c>
      <c r="G416" s="34">
        <v>1</v>
      </c>
      <c r="H416" s="34">
        <v>0</v>
      </c>
      <c r="I416" s="35">
        <v>76</v>
      </c>
      <c r="J416" s="33">
        <v>3</v>
      </c>
      <c r="K416" s="34">
        <v>0</v>
      </c>
      <c r="L416" s="34">
        <v>3</v>
      </c>
    </row>
    <row r="417" spans="1:12" s="97" customFormat="1" ht="15.75" customHeight="1">
      <c r="A417" s="32">
        <v>7</v>
      </c>
      <c r="B417" s="33">
        <v>0</v>
      </c>
      <c r="C417" s="34">
        <v>0</v>
      </c>
      <c r="D417" s="34">
        <v>0</v>
      </c>
      <c r="E417" s="35">
        <v>42</v>
      </c>
      <c r="F417" s="33">
        <v>1</v>
      </c>
      <c r="G417" s="34">
        <v>0</v>
      </c>
      <c r="H417" s="34">
        <v>1</v>
      </c>
      <c r="I417" s="35">
        <v>77</v>
      </c>
      <c r="J417" s="33">
        <v>1</v>
      </c>
      <c r="K417" s="34">
        <v>1</v>
      </c>
      <c r="L417" s="34">
        <v>0</v>
      </c>
    </row>
    <row r="418" spans="1:12" s="97" customFormat="1" ht="15.75" customHeight="1">
      <c r="A418" s="32">
        <v>8</v>
      </c>
      <c r="B418" s="33">
        <v>1</v>
      </c>
      <c r="C418" s="34">
        <v>1</v>
      </c>
      <c r="D418" s="34">
        <v>0</v>
      </c>
      <c r="E418" s="35">
        <v>43</v>
      </c>
      <c r="F418" s="33">
        <v>3</v>
      </c>
      <c r="G418" s="34">
        <v>3</v>
      </c>
      <c r="H418" s="34">
        <v>0</v>
      </c>
      <c r="I418" s="35">
        <v>78</v>
      </c>
      <c r="J418" s="33">
        <v>4</v>
      </c>
      <c r="K418" s="34">
        <v>1</v>
      </c>
      <c r="L418" s="34">
        <v>3</v>
      </c>
    </row>
    <row r="419" spans="1:12" s="97" customFormat="1" ht="18" customHeight="1">
      <c r="A419" s="40">
        <v>9</v>
      </c>
      <c r="B419" s="44">
        <v>0</v>
      </c>
      <c r="C419" s="42">
        <v>0</v>
      </c>
      <c r="D419" s="42">
        <v>0</v>
      </c>
      <c r="E419" s="43">
        <v>44</v>
      </c>
      <c r="F419" s="44">
        <v>2</v>
      </c>
      <c r="G419" s="42">
        <v>1</v>
      </c>
      <c r="H419" s="42">
        <v>1</v>
      </c>
      <c r="I419" s="43">
        <v>79</v>
      </c>
      <c r="J419" s="44">
        <v>0</v>
      </c>
      <c r="K419" s="42">
        <v>0</v>
      </c>
      <c r="L419" s="42">
        <v>0</v>
      </c>
    </row>
    <row r="420" spans="1:12" s="31" customFormat="1" ht="25.5" customHeight="1">
      <c r="A420" s="23" t="s">
        <v>23</v>
      </c>
      <c r="B420" s="24">
        <v>7</v>
      </c>
      <c r="C420" s="24">
        <v>3</v>
      </c>
      <c r="D420" s="24">
        <v>4</v>
      </c>
      <c r="E420" s="25" t="s">
        <v>24</v>
      </c>
      <c r="F420" s="24">
        <v>9</v>
      </c>
      <c r="G420" s="24">
        <v>2</v>
      </c>
      <c r="H420" s="24">
        <v>7</v>
      </c>
      <c r="I420" s="25" t="s">
        <v>25</v>
      </c>
      <c r="J420" s="24">
        <v>10</v>
      </c>
      <c r="K420" s="24">
        <v>3</v>
      </c>
      <c r="L420" s="24">
        <v>7</v>
      </c>
    </row>
    <row r="421" spans="1:12" s="97" customFormat="1" ht="15.75" customHeight="1">
      <c r="A421" s="32">
        <v>10</v>
      </c>
      <c r="B421" s="33">
        <v>1</v>
      </c>
      <c r="C421" s="34">
        <v>0</v>
      </c>
      <c r="D421" s="34">
        <v>1</v>
      </c>
      <c r="E421" s="35">
        <v>45</v>
      </c>
      <c r="F421" s="33">
        <v>0</v>
      </c>
      <c r="G421" s="34">
        <v>0</v>
      </c>
      <c r="H421" s="34">
        <v>0</v>
      </c>
      <c r="I421" s="35">
        <v>80</v>
      </c>
      <c r="J421" s="33">
        <v>2</v>
      </c>
      <c r="K421" s="34">
        <v>0</v>
      </c>
      <c r="L421" s="34">
        <v>2</v>
      </c>
    </row>
    <row r="422" spans="1:12" s="97" customFormat="1" ht="15.75" customHeight="1">
      <c r="A422" s="32">
        <v>11</v>
      </c>
      <c r="B422" s="33">
        <v>1</v>
      </c>
      <c r="C422" s="34">
        <v>0</v>
      </c>
      <c r="D422" s="34">
        <v>1</v>
      </c>
      <c r="E422" s="35">
        <v>46</v>
      </c>
      <c r="F422" s="33">
        <v>1</v>
      </c>
      <c r="G422" s="34">
        <v>0</v>
      </c>
      <c r="H422" s="34">
        <v>1</v>
      </c>
      <c r="I422" s="35">
        <v>81</v>
      </c>
      <c r="J422" s="33">
        <v>2</v>
      </c>
      <c r="K422" s="34">
        <v>1</v>
      </c>
      <c r="L422" s="34">
        <v>1</v>
      </c>
    </row>
    <row r="423" spans="1:12" s="97" customFormat="1" ht="15.75" customHeight="1">
      <c r="A423" s="32">
        <v>12</v>
      </c>
      <c r="B423" s="33">
        <v>0</v>
      </c>
      <c r="C423" s="34">
        <v>0</v>
      </c>
      <c r="D423" s="34">
        <v>0</v>
      </c>
      <c r="E423" s="35">
        <v>47</v>
      </c>
      <c r="F423" s="33">
        <v>3</v>
      </c>
      <c r="G423" s="34">
        <v>1</v>
      </c>
      <c r="H423" s="34">
        <v>2</v>
      </c>
      <c r="I423" s="35">
        <v>82</v>
      </c>
      <c r="J423" s="33">
        <v>4</v>
      </c>
      <c r="K423" s="34">
        <v>1</v>
      </c>
      <c r="L423" s="34">
        <v>3</v>
      </c>
    </row>
    <row r="424" spans="1:12" s="97" customFormat="1" ht="15.75" customHeight="1">
      <c r="A424" s="32">
        <v>13</v>
      </c>
      <c r="B424" s="33">
        <v>3</v>
      </c>
      <c r="C424" s="34">
        <v>2</v>
      </c>
      <c r="D424" s="34">
        <v>1</v>
      </c>
      <c r="E424" s="35">
        <v>48</v>
      </c>
      <c r="F424" s="33">
        <v>3</v>
      </c>
      <c r="G424" s="34">
        <v>1</v>
      </c>
      <c r="H424" s="34">
        <v>2</v>
      </c>
      <c r="I424" s="35">
        <v>83</v>
      </c>
      <c r="J424" s="33">
        <v>2</v>
      </c>
      <c r="K424" s="34">
        <v>1</v>
      </c>
      <c r="L424" s="34">
        <v>1</v>
      </c>
    </row>
    <row r="425" spans="1:12" s="97" customFormat="1" ht="18" customHeight="1">
      <c r="A425" s="40">
        <v>14</v>
      </c>
      <c r="B425" s="44">
        <v>2</v>
      </c>
      <c r="C425" s="42">
        <v>1</v>
      </c>
      <c r="D425" s="42">
        <v>1</v>
      </c>
      <c r="E425" s="43">
        <v>49</v>
      </c>
      <c r="F425" s="44">
        <v>2</v>
      </c>
      <c r="G425" s="42">
        <v>0</v>
      </c>
      <c r="H425" s="42">
        <v>2</v>
      </c>
      <c r="I425" s="43">
        <v>84</v>
      </c>
      <c r="J425" s="44">
        <v>0</v>
      </c>
      <c r="K425" s="42">
        <v>0</v>
      </c>
      <c r="L425" s="42">
        <v>0</v>
      </c>
    </row>
    <row r="426" spans="1:12" s="31" customFormat="1" ht="25.5" customHeight="1">
      <c r="A426" s="23" t="s">
        <v>26</v>
      </c>
      <c r="B426" s="24">
        <v>7</v>
      </c>
      <c r="C426" s="24">
        <v>3</v>
      </c>
      <c r="D426" s="24">
        <v>4</v>
      </c>
      <c r="E426" s="25" t="s">
        <v>27</v>
      </c>
      <c r="F426" s="24">
        <v>6</v>
      </c>
      <c r="G426" s="24">
        <v>2</v>
      </c>
      <c r="H426" s="24">
        <v>4</v>
      </c>
      <c r="I426" s="25" t="s">
        <v>28</v>
      </c>
      <c r="J426" s="24">
        <v>7</v>
      </c>
      <c r="K426" s="24">
        <v>2</v>
      </c>
      <c r="L426" s="24">
        <v>5</v>
      </c>
    </row>
    <row r="427" spans="1:12" s="97" customFormat="1" ht="15.75" customHeight="1">
      <c r="A427" s="32">
        <v>15</v>
      </c>
      <c r="B427" s="33">
        <v>1</v>
      </c>
      <c r="C427" s="34">
        <v>1</v>
      </c>
      <c r="D427" s="34">
        <v>0</v>
      </c>
      <c r="E427" s="35">
        <v>50</v>
      </c>
      <c r="F427" s="33">
        <v>1</v>
      </c>
      <c r="G427" s="34">
        <v>1</v>
      </c>
      <c r="H427" s="34">
        <v>0</v>
      </c>
      <c r="I427" s="35">
        <v>85</v>
      </c>
      <c r="J427" s="33">
        <v>1</v>
      </c>
      <c r="K427" s="34">
        <v>1</v>
      </c>
      <c r="L427" s="34">
        <v>0</v>
      </c>
    </row>
    <row r="428" spans="1:12" s="97" customFormat="1" ht="15.75" customHeight="1">
      <c r="A428" s="32">
        <v>16</v>
      </c>
      <c r="B428" s="33">
        <v>0</v>
      </c>
      <c r="C428" s="34">
        <v>0</v>
      </c>
      <c r="D428" s="34">
        <v>0</v>
      </c>
      <c r="E428" s="35">
        <v>51</v>
      </c>
      <c r="F428" s="33">
        <v>2</v>
      </c>
      <c r="G428" s="34">
        <v>1</v>
      </c>
      <c r="H428" s="34">
        <v>1</v>
      </c>
      <c r="I428" s="35">
        <v>86</v>
      </c>
      <c r="J428" s="33">
        <v>2</v>
      </c>
      <c r="K428" s="34">
        <v>0</v>
      </c>
      <c r="L428" s="34">
        <v>2</v>
      </c>
    </row>
    <row r="429" spans="1:12" s="97" customFormat="1" ht="15.75" customHeight="1">
      <c r="A429" s="32">
        <v>17</v>
      </c>
      <c r="B429" s="33">
        <v>3</v>
      </c>
      <c r="C429" s="34">
        <v>2</v>
      </c>
      <c r="D429" s="34">
        <v>1</v>
      </c>
      <c r="E429" s="35">
        <v>52</v>
      </c>
      <c r="F429" s="33">
        <v>1</v>
      </c>
      <c r="G429" s="34">
        <v>0</v>
      </c>
      <c r="H429" s="34">
        <v>1</v>
      </c>
      <c r="I429" s="35">
        <v>87</v>
      </c>
      <c r="J429" s="33">
        <v>1</v>
      </c>
      <c r="K429" s="34">
        <v>0</v>
      </c>
      <c r="L429" s="34">
        <v>1</v>
      </c>
    </row>
    <row r="430" spans="1:12" s="97" customFormat="1" ht="15.75" customHeight="1">
      <c r="A430" s="32">
        <v>18</v>
      </c>
      <c r="B430" s="33">
        <v>2</v>
      </c>
      <c r="C430" s="34">
        <v>0</v>
      </c>
      <c r="D430" s="34">
        <v>2</v>
      </c>
      <c r="E430" s="35">
        <v>53</v>
      </c>
      <c r="F430" s="33">
        <v>0</v>
      </c>
      <c r="G430" s="34">
        <v>0</v>
      </c>
      <c r="H430" s="34">
        <v>0</v>
      </c>
      <c r="I430" s="35">
        <v>88</v>
      </c>
      <c r="J430" s="33">
        <v>2</v>
      </c>
      <c r="K430" s="34">
        <v>1</v>
      </c>
      <c r="L430" s="34">
        <v>1</v>
      </c>
    </row>
    <row r="431" spans="1:12" s="97" customFormat="1" ht="18" customHeight="1">
      <c r="A431" s="40">
        <v>19</v>
      </c>
      <c r="B431" s="44">
        <v>1</v>
      </c>
      <c r="C431" s="42">
        <v>0</v>
      </c>
      <c r="D431" s="42">
        <v>1</v>
      </c>
      <c r="E431" s="43">
        <v>54</v>
      </c>
      <c r="F431" s="44">
        <v>2</v>
      </c>
      <c r="G431" s="42">
        <v>0</v>
      </c>
      <c r="H431" s="42">
        <v>2</v>
      </c>
      <c r="I431" s="43">
        <v>89</v>
      </c>
      <c r="J431" s="44">
        <v>1</v>
      </c>
      <c r="K431" s="42">
        <v>0</v>
      </c>
      <c r="L431" s="42">
        <v>1</v>
      </c>
    </row>
    <row r="432" spans="1:12" s="31" customFormat="1" ht="25.5" customHeight="1">
      <c r="A432" s="23" t="s">
        <v>29</v>
      </c>
      <c r="B432" s="24">
        <v>5</v>
      </c>
      <c r="C432" s="24">
        <v>2</v>
      </c>
      <c r="D432" s="24">
        <v>3</v>
      </c>
      <c r="E432" s="25" t="s">
        <v>30</v>
      </c>
      <c r="F432" s="24">
        <v>16</v>
      </c>
      <c r="G432" s="24">
        <v>8</v>
      </c>
      <c r="H432" s="24">
        <v>8</v>
      </c>
      <c r="I432" s="25" t="s">
        <v>31</v>
      </c>
      <c r="J432" s="24">
        <v>3</v>
      </c>
      <c r="K432" s="24">
        <v>0</v>
      </c>
      <c r="L432" s="24">
        <v>3</v>
      </c>
    </row>
    <row r="433" spans="1:12" s="97" customFormat="1" ht="15.75" customHeight="1">
      <c r="A433" s="32">
        <v>20</v>
      </c>
      <c r="B433" s="33">
        <v>1</v>
      </c>
      <c r="C433" s="34">
        <v>1</v>
      </c>
      <c r="D433" s="34">
        <v>0</v>
      </c>
      <c r="E433" s="35">
        <v>55</v>
      </c>
      <c r="F433" s="33">
        <v>2</v>
      </c>
      <c r="G433" s="34">
        <v>2</v>
      </c>
      <c r="H433" s="34">
        <v>0</v>
      </c>
      <c r="I433" s="35">
        <v>90</v>
      </c>
      <c r="J433" s="33">
        <v>0</v>
      </c>
      <c r="K433" s="34">
        <v>0</v>
      </c>
      <c r="L433" s="34">
        <v>0</v>
      </c>
    </row>
    <row r="434" spans="1:12" s="97" customFormat="1" ht="15.75" customHeight="1">
      <c r="A434" s="32">
        <v>21</v>
      </c>
      <c r="B434" s="33">
        <v>0</v>
      </c>
      <c r="C434" s="34">
        <v>0</v>
      </c>
      <c r="D434" s="34">
        <v>0</v>
      </c>
      <c r="E434" s="35">
        <v>56</v>
      </c>
      <c r="F434" s="33">
        <v>4</v>
      </c>
      <c r="G434" s="34">
        <v>2</v>
      </c>
      <c r="H434" s="34">
        <v>2</v>
      </c>
      <c r="I434" s="35">
        <v>91</v>
      </c>
      <c r="J434" s="33">
        <v>1</v>
      </c>
      <c r="K434" s="34">
        <v>0</v>
      </c>
      <c r="L434" s="34">
        <v>1</v>
      </c>
    </row>
    <row r="435" spans="1:12" s="97" customFormat="1" ht="15.75" customHeight="1">
      <c r="A435" s="32">
        <v>22</v>
      </c>
      <c r="B435" s="33">
        <v>2</v>
      </c>
      <c r="C435" s="34">
        <v>1</v>
      </c>
      <c r="D435" s="34">
        <v>1</v>
      </c>
      <c r="E435" s="35">
        <v>57</v>
      </c>
      <c r="F435" s="33">
        <v>6</v>
      </c>
      <c r="G435" s="34">
        <v>3</v>
      </c>
      <c r="H435" s="34">
        <v>3</v>
      </c>
      <c r="I435" s="35">
        <v>92</v>
      </c>
      <c r="J435" s="33">
        <v>2</v>
      </c>
      <c r="K435" s="34">
        <v>0</v>
      </c>
      <c r="L435" s="34">
        <v>2</v>
      </c>
    </row>
    <row r="436" spans="1:12" s="97" customFormat="1" ht="15.75" customHeight="1">
      <c r="A436" s="32">
        <v>23</v>
      </c>
      <c r="B436" s="33">
        <v>0</v>
      </c>
      <c r="C436" s="34">
        <v>0</v>
      </c>
      <c r="D436" s="34">
        <v>0</v>
      </c>
      <c r="E436" s="35">
        <v>58</v>
      </c>
      <c r="F436" s="33">
        <v>2</v>
      </c>
      <c r="G436" s="34">
        <v>0</v>
      </c>
      <c r="H436" s="34">
        <v>2</v>
      </c>
      <c r="I436" s="35">
        <v>93</v>
      </c>
      <c r="J436" s="33">
        <v>0</v>
      </c>
      <c r="K436" s="34">
        <v>0</v>
      </c>
      <c r="L436" s="34">
        <v>0</v>
      </c>
    </row>
    <row r="437" spans="1:12" s="97" customFormat="1" ht="18" customHeight="1">
      <c r="A437" s="40">
        <v>24</v>
      </c>
      <c r="B437" s="44">
        <v>2</v>
      </c>
      <c r="C437" s="42">
        <v>0</v>
      </c>
      <c r="D437" s="42">
        <v>2</v>
      </c>
      <c r="E437" s="43">
        <v>59</v>
      </c>
      <c r="F437" s="44">
        <v>2</v>
      </c>
      <c r="G437" s="42">
        <v>1</v>
      </c>
      <c r="H437" s="42">
        <v>1</v>
      </c>
      <c r="I437" s="43">
        <v>94</v>
      </c>
      <c r="J437" s="44">
        <v>0</v>
      </c>
      <c r="K437" s="42">
        <v>0</v>
      </c>
      <c r="L437" s="42">
        <v>0</v>
      </c>
    </row>
    <row r="438" spans="1:12" s="31" customFormat="1" ht="25.5" customHeight="1">
      <c r="A438" s="23" t="s">
        <v>32</v>
      </c>
      <c r="B438" s="24">
        <v>7</v>
      </c>
      <c r="C438" s="24">
        <v>3</v>
      </c>
      <c r="D438" s="24">
        <v>4</v>
      </c>
      <c r="E438" s="25" t="s">
        <v>33</v>
      </c>
      <c r="F438" s="24">
        <v>8</v>
      </c>
      <c r="G438" s="24">
        <v>6</v>
      </c>
      <c r="H438" s="24">
        <v>2</v>
      </c>
      <c r="I438" s="64" t="s">
        <v>34</v>
      </c>
      <c r="J438" s="24">
        <v>0</v>
      </c>
      <c r="K438" s="24">
        <v>0</v>
      </c>
      <c r="L438" s="24">
        <v>0</v>
      </c>
    </row>
    <row r="439" spans="1:12" s="97" customFormat="1" ht="15.75" customHeight="1">
      <c r="A439" s="32">
        <v>25</v>
      </c>
      <c r="B439" s="33">
        <v>1</v>
      </c>
      <c r="C439" s="34">
        <v>0</v>
      </c>
      <c r="D439" s="34">
        <v>1</v>
      </c>
      <c r="E439" s="35">
        <v>60</v>
      </c>
      <c r="F439" s="33">
        <v>2</v>
      </c>
      <c r="G439" s="34">
        <v>2</v>
      </c>
      <c r="H439" s="34">
        <v>0</v>
      </c>
      <c r="I439" s="35">
        <v>95</v>
      </c>
      <c r="J439" s="33">
        <v>0</v>
      </c>
      <c r="K439" s="34">
        <v>0</v>
      </c>
      <c r="L439" s="34">
        <v>0</v>
      </c>
    </row>
    <row r="440" spans="1:12" s="97" customFormat="1" ht="15.75" customHeight="1">
      <c r="A440" s="32">
        <v>26</v>
      </c>
      <c r="B440" s="33">
        <v>2</v>
      </c>
      <c r="C440" s="34">
        <v>1</v>
      </c>
      <c r="D440" s="34">
        <v>1</v>
      </c>
      <c r="E440" s="35">
        <v>61</v>
      </c>
      <c r="F440" s="33">
        <v>1</v>
      </c>
      <c r="G440" s="34">
        <v>1</v>
      </c>
      <c r="H440" s="34">
        <v>0</v>
      </c>
      <c r="I440" s="35">
        <v>96</v>
      </c>
      <c r="J440" s="33">
        <v>0</v>
      </c>
      <c r="K440" s="34">
        <v>0</v>
      </c>
      <c r="L440" s="34">
        <v>0</v>
      </c>
    </row>
    <row r="441" spans="1:12" s="97" customFormat="1" ht="15.75" customHeight="1">
      <c r="A441" s="32">
        <v>27</v>
      </c>
      <c r="B441" s="33">
        <v>0</v>
      </c>
      <c r="C441" s="34">
        <v>0</v>
      </c>
      <c r="D441" s="34">
        <v>0</v>
      </c>
      <c r="E441" s="35">
        <v>62</v>
      </c>
      <c r="F441" s="33">
        <v>2</v>
      </c>
      <c r="G441" s="34">
        <v>2</v>
      </c>
      <c r="H441" s="34">
        <v>0</v>
      </c>
      <c r="I441" s="35">
        <v>97</v>
      </c>
      <c r="J441" s="33">
        <v>0</v>
      </c>
      <c r="K441" s="34">
        <v>0</v>
      </c>
      <c r="L441" s="34">
        <v>0</v>
      </c>
    </row>
    <row r="442" spans="1:12" s="97" customFormat="1" ht="15.75" customHeight="1">
      <c r="A442" s="32">
        <v>28</v>
      </c>
      <c r="B442" s="33">
        <v>4</v>
      </c>
      <c r="C442" s="34">
        <v>2</v>
      </c>
      <c r="D442" s="34">
        <v>2</v>
      </c>
      <c r="E442" s="35">
        <v>63</v>
      </c>
      <c r="F442" s="33">
        <v>2</v>
      </c>
      <c r="G442" s="34">
        <v>1</v>
      </c>
      <c r="H442" s="34">
        <v>1</v>
      </c>
      <c r="I442" s="35">
        <v>98</v>
      </c>
      <c r="J442" s="33">
        <v>0</v>
      </c>
      <c r="K442" s="34">
        <v>0</v>
      </c>
      <c r="L442" s="34">
        <v>0</v>
      </c>
    </row>
    <row r="443" spans="1:12" s="97" customFormat="1" ht="18" customHeight="1">
      <c r="A443" s="40">
        <v>29</v>
      </c>
      <c r="B443" s="44">
        <v>0</v>
      </c>
      <c r="C443" s="42">
        <v>0</v>
      </c>
      <c r="D443" s="42">
        <v>0</v>
      </c>
      <c r="E443" s="43">
        <v>64</v>
      </c>
      <c r="F443" s="44">
        <v>1</v>
      </c>
      <c r="G443" s="42">
        <v>0</v>
      </c>
      <c r="H443" s="42">
        <v>1</v>
      </c>
      <c r="I443" s="35">
        <v>99</v>
      </c>
      <c r="J443" s="33">
        <v>0</v>
      </c>
      <c r="K443" s="34">
        <v>0</v>
      </c>
      <c r="L443" s="34">
        <v>0</v>
      </c>
    </row>
    <row r="444" spans="1:12" s="31" customFormat="1" ht="25.5" customHeight="1">
      <c r="A444" s="23" t="s">
        <v>35</v>
      </c>
      <c r="B444" s="24">
        <v>6</v>
      </c>
      <c r="C444" s="24">
        <v>5</v>
      </c>
      <c r="D444" s="24">
        <v>1</v>
      </c>
      <c r="E444" s="25" t="s">
        <v>36</v>
      </c>
      <c r="F444" s="24">
        <v>11</v>
      </c>
      <c r="G444" s="24">
        <v>5</v>
      </c>
      <c r="H444" s="24">
        <v>6</v>
      </c>
      <c r="I444" s="68">
        <v>100</v>
      </c>
      <c r="J444" s="69">
        <v>0</v>
      </c>
      <c r="K444" s="70">
        <v>0</v>
      </c>
      <c r="L444" s="70">
        <v>0</v>
      </c>
    </row>
    <row r="445" spans="1:12" s="97" customFormat="1" ht="15.75" customHeight="1">
      <c r="A445" s="32">
        <v>30</v>
      </c>
      <c r="B445" s="33">
        <v>0</v>
      </c>
      <c r="C445" s="34">
        <v>0</v>
      </c>
      <c r="D445" s="34">
        <v>0</v>
      </c>
      <c r="E445" s="35">
        <v>65</v>
      </c>
      <c r="F445" s="33">
        <v>2</v>
      </c>
      <c r="G445" s="34">
        <v>2</v>
      </c>
      <c r="H445" s="34">
        <v>0</v>
      </c>
      <c r="I445" s="35">
        <v>101</v>
      </c>
      <c r="J445" s="33">
        <v>0</v>
      </c>
      <c r="K445" s="34">
        <v>0</v>
      </c>
      <c r="L445" s="34">
        <v>0</v>
      </c>
    </row>
    <row r="446" spans="1:12" s="97" customFormat="1" ht="15.75" customHeight="1">
      <c r="A446" s="32">
        <v>31</v>
      </c>
      <c r="B446" s="33">
        <v>4</v>
      </c>
      <c r="C446" s="34">
        <v>3</v>
      </c>
      <c r="D446" s="34">
        <v>1</v>
      </c>
      <c r="E446" s="35">
        <v>66</v>
      </c>
      <c r="F446" s="33">
        <v>0</v>
      </c>
      <c r="G446" s="34">
        <v>0</v>
      </c>
      <c r="H446" s="34">
        <v>0</v>
      </c>
      <c r="I446" s="35">
        <v>102</v>
      </c>
      <c r="J446" s="33">
        <v>0</v>
      </c>
      <c r="K446" s="34">
        <v>0</v>
      </c>
      <c r="L446" s="34">
        <v>0</v>
      </c>
    </row>
    <row r="447" spans="1:12" s="97" customFormat="1" ht="15.75" customHeight="1">
      <c r="A447" s="32">
        <v>32</v>
      </c>
      <c r="B447" s="33">
        <v>2</v>
      </c>
      <c r="C447" s="34">
        <v>2</v>
      </c>
      <c r="D447" s="34">
        <v>0</v>
      </c>
      <c r="E447" s="35">
        <v>67</v>
      </c>
      <c r="F447" s="33">
        <v>3</v>
      </c>
      <c r="G447" s="34">
        <v>0</v>
      </c>
      <c r="H447" s="34">
        <v>3</v>
      </c>
      <c r="I447" s="35">
        <v>103</v>
      </c>
      <c r="J447" s="33">
        <v>0</v>
      </c>
      <c r="K447" s="34">
        <v>0</v>
      </c>
      <c r="L447" s="34">
        <v>0</v>
      </c>
    </row>
    <row r="448" spans="1:12" s="97" customFormat="1" ht="15.75" customHeight="1">
      <c r="A448" s="32">
        <v>33</v>
      </c>
      <c r="B448" s="33">
        <v>0</v>
      </c>
      <c r="C448" s="34">
        <v>0</v>
      </c>
      <c r="D448" s="34">
        <v>0</v>
      </c>
      <c r="E448" s="35">
        <v>68</v>
      </c>
      <c r="F448" s="33">
        <v>2</v>
      </c>
      <c r="G448" s="34">
        <v>1</v>
      </c>
      <c r="H448" s="34">
        <v>1</v>
      </c>
      <c r="I448" s="72" t="s">
        <v>37</v>
      </c>
      <c r="J448" s="44">
        <v>0</v>
      </c>
      <c r="K448" s="42">
        <v>0</v>
      </c>
      <c r="L448" s="42">
        <v>0</v>
      </c>
    </row>
    <row r="449" spans="1:13" s="97" customFormat="1" ht="21" customHeight="1" thickBot="1">
      <c r="A449" s="74">
        <v>34</v>
      </c>
      <c r="B449" s="33">
        <v>0</v>
      </c>
      <c r="C449" s="34">
        <v>0</v>
      </c>
      <c r="D449" s="34">
        <v>0</v>
      </c>
      <c r="E449" s="35">
        <v>69</v>
      </c>
      <c r="F449" s="33">
        <v>4</v>
      </c>
      <c r="G449" s="34">
        <v>2</v>
      </c>
      <c r="H449" s="34">
        <v>2</v>
      </c>
      <c r="I449" s="75" t="s">
        <v>8</v>
      </c>
      <c r="J449" s="69">
        <v>146</v>
      </c>
      <c r="K449" s="69">
        <v>67</v>
      </c>
      <c r="L449" s="69">
        <v>79</v>
      </c>
    </row>
    <row r="450" spans="1:13" s="106" customFormat="1" ht="24" customHeight="1" thickTop="1" thickBot="1">
      <c r="A450" s="81" t="s">
        <v>38</v>
      </c>
      <c r="B450" s="82">
        <v>12</v>
      </c>
      <c r="C450" s="83">
        <v>6</v>
      </c>
      <c r="D450" s="83">
        <v>6</v>
      </c>
      <c r="E450" s="84" t="s">
        <v>39</v>
      </c>
      <c r="F450" s="83">
        <v>79</v>
      </c>
      <c r="G450" s="83">
        <v>41</v>
      </c>
      <c r="H450" s="83">
        <v>38</v>
      </c>
      <c r="I450" s="85" t="s">
        <v>40</v>
      </c>
      <c r="J450" s="83">
        <v>55</v>
      </c>
      <c r="K450" s="83">
        <v>20</v>
      </c>
      <c r="L450" s="83">
        <v>35</v>
      </c>
      <c r="M450" s="105"/>
    </row>
    <row r="451" spans="1:13" s="13" customFormat="1" ht="24" customHeight="1" thickBot="1">
      <c r="A451" s="1"/>
      <c r="B451" s="2" t="s">
        <v>221</v>
      </c>
      <c r="C451" s="3"/>
      <c r="D451" s="4"/>
      <c r="E451" s="5"/>
      <c r="F451" s="6"/>
      <c r="G451" s="96" t="s">
        <v>238</v>
      </c>
      <c r="H451" s="6"/>
      <c r="I451" s="5"/>
      <c r="J451" s="6"/>
      <c r="K451" s="107" t="s">
        <v>51</v>
      </c>
      <c r="L451" s="9"/>
      <c r="M451" s="97"/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  <c r="M452" s="98"/>
    </row>
    <row r="453" spans="1:13" s="31" customFormat="1" ht="25.5" customHeight="1">
      <c r="A453" s="23" t="s">
        <v>9</v>
      </c>
      <c r="B453" s="24">
        <v>5</v>
      </c>
      <c r="C453" s="24">
        <v>3</v>
      </c>
      <c r="D453" s="24">
        <v>2</v>
      </c>
      <c r="E453" s="25" t="s">
        <v>10</v>
      </c>
      <c r="F453" s="24">
        <v>17</v>
      </c>
      <c r="G453" s="24">
        <v>8</v>
      </c>
      <c r="H453" s="24">
        <v>9</v>
      </c>
      <c r="I453" s="25" t="s">
        <v>11</v>
      </c>
      <c r="J453" s="24">
        <v>32</v>
      </c>
      <c r="K453" s="24">
        <v>16</v>
      </c>
      <c r="L453" s="24">
        <v>16</v>
      </c>
    </row>
    <row r="454" spans="1:13" s="97" customFormat="1" ht="15.75" customHeight="1">
      <c r="A454" s="32">
        <v>0</v>
      </c>
      <c r="B454" s="33">
        <v>1</v>
      </c>
      <c r="C454" s="34">
        <v>1</v>
      </c>
      <c r="D454" s="34">
        <v>0</v>
      </c>
      <c r="E454" s="35">
        <v>35</v>
      </c>
      <c r="F454" s="33">
        <v>2</v>
      </c>
      <c r="G454" s="34">
        <v>1</v>
      </c>
      <c r="H454" s="34">
        <v>1</v>
      </c>
      <c r="I454" s="35">
        <v>70</v>
      </c>
      <c r="J454" s="33">
        <v>7</v>
      </c>
      <c r="K454" s="34">
        <v>4</v>
      </c>
      <c r="L454" s="34">
        <v>3</v>
      </c>
    </row>
    <row r="455" spans="1:13" s="97" customFormat="1" ht="15.75" customHeight="1">
      <c r="A455" s="32">
        <v>1</v>
      </c>
      <c r="B455" s="33">
        <v>1</v>
      </c>
      <c r="C455" s="34">
        <v>1</v>
      </c>
      <c r="D455" s="34">
        <v>0</v>
      </c>
      <c r="E455" s="35">
        <v>36</v>
      </c>
      <c r="F455" s="33">
        <v>2</v>
      </c>
      <c r="G455" s="34">
        <v>2</v>
      </c>
      <c r="H455" s="34">
        <v>0</v>
      </c>
      <c r="I455" s="35">
        <v>71</v>
      </c>
      <c r="J455" s="33">
        <v>6</v>
      </c>
      <c r="K455" s="34">
        <v>2</v>
      </c>
      <c r="L455" s="34">
        <v>4</v>
      </c>
    </row>
    <row r="456" spans="1:13" s="97" customFormat="1" ht="15.75" customHeight="1">
      <c r="A456" s="32">
        <v>2</v>
      </c>
      <c r="B456" s="33">
        <v>2</v>
      </c>
      <c r="C456" s="34">
        <v>0</v>
      </c>
      <c r="D456" s="34">
        <v>2</v>
      </c>
      <c r="E456" s="35">
        <v>37</v>
      </c>
      <c r="F456" s="33">
        <v>3</v>
      </c>
      <c r="G456" s="34">
        <v>0</v>
      </c>
      <c r="H456" s="34">
        <v>3</v>
      </c>
      <c r="I456" s="35">
        <v>72</v>
      </c>
      <c r="J456" s="33">
        <v>4</v>
      </c>
      <c r="K456" s="34">
        <v>0</v>
      </c>
      <c r="L456" s="34">
        <v>4</v>
      </c>
    </row>
    <row r="457" spans="1:13" s="97" customFormat="1" ht="15.75" customHeight="1">
      <c r="A457" s="32">
        <v>3</v>
      </c>
      <c r="B457" s="33">
        <v>1</v>
      </c>
      <c r="C457" s="34">
        <v>1</v>
      </c>
      <c r="D457" s="34">
        <v>0</v>
      </c>
      <c r="E457" s="35">
        <v>38</v>
      </c>
      <c r="F457" s="33">
        <v>5</v>
      </c>
      <c r="G457" s="34">
        <v>3</v>
      </c>
      <c r="H457" s="34">
        <v>2</v>
      </c>
      <c r="I457" s="35">
        <v>73</v>
      </c>
      <c r="J457" s="33">
        <v>11</v>
      </c>
      <c r="K457" s="34">
        <v>7</v>
      </c>
      <c r="L457" s="34">
        <v>4</v>
      </c>
    </row>
    <row r="458" spans="1:13" s="97" customFormat="1" ht="18" customHeight="1">
      <c r="A458" s="40">
        <v>4</v>
      </c>
      <c r="B458" s="41">
        <v>0</v>
      </c>
      <c r="C458" s="42">
        <v>0</v>
      </c>
      <c r="D458" s="42">
        <v>0</v>
      </c>
      <c r="E458" s="43">
        <v>39</v>
      </c>
      <c r="F458" s="44">
        <v>5</v>
      </c>
      <c r="G458" s="42">
        <v>2</v>
      </c>
      <c r="H458" s="42">
        <v>3</v>
      </c>
      <c r="I458" s="43">
        <v>74</v>
      </c>
      <c r="J458" s="44">
        <v>4</v>
      </c>
      <c r="K458" s="42">
        <v>3</v>
      </c>
      <c r="L458" s="42">
        <v>1</v>
      </c>
    </row>
    <row r="459" spans="1:13" s="31" customFormat="1" ht="25.5" customHeight="1">
      <c r="A459" s="23" t="s">
        <v>13</v>
      </c>
      <c r="B459" s="24">
        <v>12</v>
      </c>
      <c r="C459" s="24">
        <v>6</v>
      </c>
      <c r="D459" s="24">
        <v>6</v>
      </c>
      <c r="E459" s="25" t="s">
        <v>14</v>
      </c>
      <c r="F459" s="24">
        <v>18</v>
      </c>
      <c r="G459" s="24">
        <v>9</v>
      </c>
      <c r="H459" s="24">
        <v>9</v>
      </c>
      <c r="I459" s="25" t="s">
        <v>15</v>
      </c>
      <c r="J459" s="24">
        <v>21</v>
      </c>
      <c r="K459" s="24">
        <v>9</v>
      </c>
      <c r="L459" s="24">
        <v>12</v>
      </c>
    </row>
    <row r="460" spans="1:13" s="97" customFormat="1" ht="15.75" customHeight="1">
      <c r="A460" s="32">
        <v>5</v>
      </c>
      <c r="B460" s="33">
        <v>0</v>
      </c>
      <c r="C460" s="34">
        <v>0</v>
      </c>
      <c r="D460" s="34">
        <v>0</v>
      </c>
      <c r="E460" s="35">
        <v>40</v>
      </c>
      <c r="F460" s="33">
        <v>6</v>
      </c>
      <c r="G460" s="34">
        <v>4</v>
      </c>
      <c r="H460" s="34">
        <v>2</v>
      </c>
      <c r="I460" s="35">
        <v>75</v>
      </c>
      <c r="J460" s="33">
        <v>2</v>
      </c>
      <c r="K460" s="34">
        <v>1</v>
      </c>
      <c r="L460" s="34">
        <v>1</v>
      </c>
    </row>
    <row r="461" spans="1:13" s="97" customFormat="1" ht="15.75" customHeight="1">
      <c r="A461" s="32">
        <v>6</v>
      </c>
      <c r="B461" s="33">
        <v>5</v>
      </c>
      <c r="C461" s="34">
        <v>2</v>
      </c>
      <c r="D461" s="34">
        <v>3</v>
      </c>
      <c r="E461" s="35">
        <v>41</v>
      </c>
      <c r="F461" s="33">
        <v>6</v>
      </c>
      <c r="G461" s="34">
        <v>2</v>
      </c>
      <c r="H461" s="34">
        <v>4</v>
      </c>
      <c r="I461" s="35">
        <v>76</v>
      </c>
      <c r="J461" s="33">
        <v>9</v>
      </c>
      <c r="K461" s="34">
        <v>2</v>
      </c>
      <c r="L461" s="34">
        <v>7</v>
      </c>
    </row>
    <row r="462" spans="1:13" s="97" customFormat="1" ht="15.75" customHeight="1">
      <c r="A462" s="32">
        <v>7</v>
      </c>
      <c r="B462" s="33">
        <v>3</v>
      </c>
      <c r="C462" s="34">
        <v>1</v>
      </c>
      <c r="D462" s="34">
        <v>2</v>
      </c>
      <c r="E462" s="35">
        <v>42</v>
      </c>
      <c r="F462" s="33">
        <v>3</v>
      </c>
      <c r="G462" s="34">
        <v>1</v>
      </c>
      <c r="H462" s="34">
        <v>2</v>
      </c>
      <c r="I462" s="35">
        <v>77</v>
      </c>
      <c r="J462" s="33">
        <v>3</v>
      </c>
      <c r="K462" s="34">
        <v>3</v>
      </c>
      <c r="L462" s="34">
        <v>0</v>
      </c>
    </row>
    <row r="463" spans="1:13" s="97" customFormat="1" ht="15.75" customHeight="1">
      <c r="A463" s="32">
        <v>8</v>
      </c>
      <c r="B463" s="33">
        <v>2</v>
      </c>
      <c r="C463" s="34">
        <v>2</v>
      </c>
      <c r="D463" s="34">
        <v>0</v>
      </c>
      <c r="E463" s="35">
        <v>43</v>
      </c>
      <c r="F463" s="33">
        <v>2</v>
      </c>
      <c r="G463" s="34">
        <v>1</v>
      </c>
      <c r="H463" s="34">
        <v>1</v>
      </c>
      <c r="I463" s="35">
        <v>78</v>
      </c>
      <c r="J463" s="33">
        <v>6</v>
      </c>
      <c r="K463" s="34">
        <v>3</v>
      </c>
      <c r="L463" s="34">
        <v>3</v>
      </c>
    </row>
    <row r="464" spans="1:13" s="97" customFormat="1" ht="18" customHeight="1">
      <c r="A464" s="40">
        <v>9</v>
      </c>
      <c r="B464" s="44">
        <v>2</v>
      </c>
      <c r="C464" s="42">
        <v>1</v>
      </c>
      <c r="D464" s="42">
        <v>1</v>
      </c>
      <c r="E464" s="43">
        <v>44</v>
      </c>
      <c r="F464" s="44">
        <v>1</v>
      </c>
      <c r="G464" s="42">
        <v>1</v>
      </c>
      <c r="H464" s="42">
        <v>0</v>
      </c>
      <c r="I464" s="43">
        <v>79</v>
      </c>
      <c r="J464" s="44">
        <v>1</v>
      </c>
      <c r="K464" s="42">
        <v>0</v>
      </c>
      <c r="L464" s="42">
        <v>1</v>
      </c>
    </row>
    <row r="465" spans="1:12" s="31" customFormat="1" ht="25.5" customHeight="1">
      <c r="A465" s="23" t="s">
        <v>23</v>
      </c>
      <c r="B465" s="24">
        <v>18</v>
      </c>
      <c r="C465" s="24">
        <v>8</v>
      </c>
      <c r="D465" s="24">
        <v>10</v>
      </c>
      <c r="E465" s="25" t="s">
        <v>24</v>
      </c>
      <c r="F465" s="24">
        <v>31</v>
      </c>
      <c r="G465" s="24">
        <v>12</v>
      </c>
      <c r="H465" s="24">
        <v>19</v>
      </c>
      <c r="I465" s="25" t="s">
        <v>25</v>
      </c>
      <c r="J465" s="24">
        <v>21</v>
      </c>
      <c r="K465" s="24">
        <v>8</v>
      </c>
      <c r="L465" s="24">
        <v>13</v>
      </c>
    </row>
    <row r="466" spans="1:12" s="97" customFormat="1" ht="15.75" customHeight="1">
      <c r="A466" s="32">
        <v>10</v>
      </c>
      <c r="B466" s="33">
        <v>2</v>
      </c>
      <c r="C466" s="34">
        <v>1</v>
      </c>
      <c r="D466" s="34">
        <v>1</v>
      </c>
      <c r="E466" s="35">
        <v>45</v>
      </c>
      <c r="F466" s="33">
        <v>7</v>
      </c>
      <c r="G466" s="34">
        <v>3</v>
      </c>
      <c r="H466" s="34">
        <v>4</v>
      </c>
      <c r="I466" s="35">
        <v>80</v>
      </c>
      <c r="J466" s="33">
        <v>8</v>
      </c>
      <c r="K466" s="34">
        <v>2</v>
      </c>
      <c r="L466" s="34">
        <v>6</v>
      </c>
    </row>
    <row r="467" spans="1:12" s="97" customFormat="1" ht="15.75" customHeight="1">
      <c r="A467" s="32">
        <v>11</v>
      </c>
      <c r="B467" s="33">
        <v>1</v>
      </c>
      <c r="C467" s="34">
        <v>1</v>
      </c>
      <c r="D467" s="34">
        <v>0</v>
      </c>
      <c r="E467" s="35">
        <v>46</v>
      </c>
      <c r="F467" s="33">
        <v>9</v>
      </c>
      <c r="G467" s="34">
        <v>4</v>
      </c>
      <c r="H467" s="34">
        <v>5</v>
      </c>
      <c r="I467" s="35">
        <v>81</v>
      </c>
      <c r="J467" s="33">
        <v>2</v>
      </c>
      <c r="K467" s="34">
        <v>2</v>
      </c>
      <c r="L467" s="34">
        <v>0</v>
      </c>
    </row>
    <row r="468" spans="1:12" s="97" customFormat="1" ht="15.75" customHeight="1">
      <c r="A468" s="32">
        <v>12</v>
      </c>
      <c r="B468" s="33">
        <v>3</v>
      </c>
      <c r="C468" s="34">
        <v>0</v>
      </c>
      <c r="D468" s="34">
        <v>3</v>
      </c>
      <c r="E468" s="35">
        <v>47</v>
      </c>
      <c r="F468" s="33">
        <v>5</v>
      </c>
      <c r="G468" s="34">
        <v>0</v>
      </c>
      <c r="H468" s="34">
        <v>5</v>
      </c>
      <c r="I468" s="35">
        <v>82</v>
      </c>
      <c r="J468" s="33">
        <v>5</v>
      </c>
      <c r="K468" s="34">
        <v>3</v>
      </c>
      <c r="L468" s="34">
        <v>2</v>
      </c>
    </row>
    <row r="469" spans="1:12" s="97" customFormat="1" ht="15.75" customHeight="1">
      <c r="A469" s="32">
        <v>13</v>
      </c>
      <c r="B469" s="33">
        <v>7</v>
      </c>
      <c r="C469" s="34">
        <v>4</v>
      </c>
      <c r="D469" s="34">
        <v>3</v>
      </c>
      <c r="E469" s="35">
        <v>48</v>
      </c>
      <c r="F469" s="33">
        <v>6</v>
      </c>
      <c r="G469" s="34">
        <v>3</v>
      </c>
      <c r="H469" s="34">
        <v>3</v>
      </c>
      <c r="I469" s="35">
        <v>83</v>
      </c>
      <c r="J469" s="33">
        <v>3</v>
      </c>
      <c r="K469" s="34">
        <v>0</v>
      </c>
      <c r="L469" s="34">
        <v>3</v>
      </c>
    </row>
    <row r="470" spans="1:12" s="97" customFormat="1" ht="18" customHeight="1">
      <c r="A470" s="40">
        <v>14</v>
      </c>
      <c r="B470" s="44">
        <v>5</v>
      </c>
      <c r="C470" s="42">
        <v>2</v>
      </c>
      <c r="D470" s="42">
        <v>3</v>
      </c>
      <c r="E470" s="43">
        <v>49</v>
      </c>
      <c r="F470" s="44">
        <v>4</v>
      </c>
      <c r="G470" s="42">
        <v>2</v>
      </c>
      <c r="H470" s="42">
        <v>2</v>
      </c>
      <c r="I470" s="43">
        <v>84</v>
      </c>
      <c r="J470" s="44">
        <v>3</v>
      </c>
      <c r="K470" s="42">
        <v>1</v>
      </c>
      <c r="L470" s="42">
        <v>2</v>
      </c>
    </row>
    <row r="471" spans="1:12" s="31" customFormat="1" ht="25.5" customHeight="1">
      <c r="A471" s="23" t="s">
        <v>26</v>
      </c>
      <c r="B471" s="24">
        <v>16</v>
      </c>
      <c r="C471" s="24">
        <v>5</v>
      </c>
      <c r="D471" s="24">
        <v>11</v>
      </c>
      <c r="E471" s="25" t="s">
        <v>27</v>
      </c>
      <c r="F471" s="24">
        <v>22</v>
      </c>
      <c r="G471" s="24">
        <v>11</v>
      </c>
      <c r="H471" s="24">
        <v>11</v>
      </c>
      <c r="I471" s="25" t="s">
        <v>28</v>
      </c>
      <c r="J471" s="24">
        <v>14</v>
      </c>
      <c r="K471" s="24">
        <v>4</v>
      </c>
      <c r="L471" s="24">
        <v>10</v>
      </c>
    </row>
    <row r="472" spans="1:12" s="97" customFormat="1" ht="15.75" customHeight="1">
      <c r="A472" s="32">
        <v>15</v>
      </c>
      <c r="B472" s="33">
        <v>4</v>
      </c>
      <c r="C472" s="34">
        <v>3</v>
      </c>
      <c r="D472" s="34">
        <v>1</v>
      </c>
      <c r="E472" s="35">
        <v>50</v>
      </c>
      <c r="F472" s="33">
        <v>9</v>
      </c>
      <c r="G472" s="34">
        <v>5</v>
      </c>
      <c r="H472" s="34">
        <v>4</v>
      </c>
      <c r="I472" s="35">
        <v>85</v>
      </c>
      <c r="J472" s="33">
        <v>1</v>
      </c>
      <c r="K472" s="34">
        <v>0</v>
      </c>
      <c r="L472" s="34">
        <v>1</v>
      </c>
    </row>
    <row r="473" spans="1:12" s="97" customFormat="1" ht="15.75" customHeight="1">
      <c r="A473" s="32">
        <v>16</v>
      </c>
      <c r="B473" s="33">
        <v>0</v>
      </c>
      <c r="C473" s="34">
        <v>0</v>
      </c>
      <c r="D473" s="34">
        <v>0</v>
      </c>
      <c r="E473" s="35">
        <v>51</v>
      </c>
      <c r="F473" s="33">
        <v>1</v>
      </c>
      <c r="G473" s="34">
        <v>1</v>
      </c>
      <c r="H473" s="34">
        <v>0</v>
      </c>
      <c r="I473" s="35">
        <v>86</v>
      </c>
      <c r="J473" s="33">
        <v>5</v>
      </c>
      <c r="K473" s="34">
        <v>1</v>
      </c>
      <c r="L473" s="34">
        <v>4</v>
      </c>
    </row>
    <row r="474" spans="1:12" s="97" customFormat="1" ht="15.75" customHeight="1">
      <c r="A474" s="32">
        <v>17</v>
      </c>
      <c r="B474" s="33">
        <v>3</v>
      </c>
      <c r="C474" s="34">
        <v>1</v>
      </c>
      <c r="D474" s="34">
        <v>2</v>
      </c>
      <c r="E474" s="35">
        <v>52</v>
      </c>
      <c r="F474" s="33">
        <v>4</v>
      </c>
      <c r="G474" s="34">
        <v>2</v>
      </c>
      <c r="H474" s="34">
        <v>2</v>
      </c>
      <c r="I474" s="35">
        <v>87</v>
      </c>
      <c r="J474" s="33">
        <v>4</v>
      </c>
      <c r="K474" s="34">
        <v>1</v>
      </c>
      <c r="L474" s="34">
        <v>3</v>
      </c>
    </row>
    <row r="475" spans="1:12" s="97" customFormat="1" ht="15.75" customHeight="1">
      <c r="A475" s="32">
        <v>18</v>
      </c>
      <c r="B475" s="33">
        <v>5</v>
      </c>
      <c r="C475" s="34">
        <v>1</v>
      </c>
      <c r="D475" s="34">
        <v>4</v>
      </c>
      <c r="E475" s="35">
        <v>53</v>
      </c>
      <c r="F475" s="33">
        <v>6</v>
      </c>
      <c r="G475" s="34">
        <v>3</v>
      </c>
      <c r="H475" s="34">
        <v>3</v>
      </c>
      <c r="I475" s="35">
        <v>88</v>
      </c>
      <c r="J475" s="33">
        <v>4</v>
      </c>
      <c r="K475" s="34">
        <v>2</v>
      </c>
      <c r="L475" s="34">
        <v>2</v>
      </c>
    </row>
    <row r="476" spans="1:12" s="97" customFormat="1" ht="18" customHeight="1">
      <c r="A476" s="40">
        <v>19</v>
      </c>
      <c r="B476" s="44">
        <v>4</v>
      </c>
      <c r="C476" s="42">
        <v>0</v>
      </c>
      <c r="D476" s="42">
        <v>4</v>
      </c>
      <c r="E476" s="43">
        <v>54</v>
      </c>
      <c r="F476" s="44">
        <v>2</v>
      </c>
      <c r="G476" s="42">
        <v>0</v>
      </c>
      <c r="H476" s="42">
        <v>2</v>
      </c>
      <c r="I476" s="43">
        <v>89</v>
      </c>
      <c r="J476" s="44">
        <v>0</v>
      </c>
      <c r="K476" s="42">
        <v>0</v>
      </c>
      <c r="L476" s="42">
        <v>0</v>
      </c>
    </row>
    <row r="477" spans="1:12" s="31" customFormat="1" ht="25.5" customHeight="1">
      <c r="A477" s="23" t="s">
        <v>29</v>
      </c>
      <c r="B477" s="24">
        <v>29</v>
      </c>
      <c r="C477" s="24">
        <v>15</v>
      </c>
      <c r="D477" s="24">
        <v>14</v>
      </c>
      <c r="E477" s="25" t="s">
        <v>30</v>
      </c>
      <c r="F477" s="24">
        <v>18</v>
      </c>
      <c r="G477" s="24">
        <v>7</v>
      </c>
      <c r="H477" s="24">
        <v>11</v>
      </c>
      <c r="I477" s="25" t="s">
        <v>31</v>
      </c>
      <c r="J477" s="24">
        <v>6</v>
      </c>
      <c r="K477" s="24">
        <v>2</v>
      </c>
      <c r="L477" s="24">
        <v>4</v>
      </c>
    </row>
    <row r="478" spans="1:12" s="97" customFormat="1" ht="15.75" customHeight="1">
      <c r="A478" s="32">
        <v>20</v>
      </c>
      <c r="B478" s="33">
        <v>7</v>
      </c>
      <c r="C478" s="34">
        <v>3</v>
      </c>
      <c r="D478" s="34">
        <v>4</v>
      </c>
      <c r="E478" s="35">
        <v>55</v>
      </c>
      <c r="F478" s="33">
        <v>2</v>
      </c>
      <c r="G478" s="34">
        <v>1</v>
      </c>
      <c r="H478" s="34">
        <v>1</v>
      </c>
      <c r="I478" s="35">
        <v>90</v>
      </c>
      <c r="J478" s="33">
        <v>1</v>
      </c>
      <c r="K478" s="34">
        <v>0</v>
      </c>
      <c r="L478" s="34">
        <v>1</v>
      </c>
    </row>
    <row r="479" spans="1:12" s="97" customFormat="1" ht="15.75" customHeight="1">
      <c r="A479" s="32">
        <v>21</v>
      </c>
      <c r="B479" s="33">
        <v>4</v>
      </c>
      <c r="C479" s="34">
        <v>2</v>
      </c>
      <c r="D479" s="34">
        <v>2</v>
      </c>
      <c r="E479" s="35">
        <v>56</v>
      </c>
      <c r="F479" s="33">
        <v>5</v>
      </c>
      <c r="G479" s="34">
        <v>2</v>
      </c>
      <c r="H479" s="34">
        <v>3</v>
      </c>
      <c r="I479" s="35">
        <v>91</v>
      </c>
      <c r="J479" s="33">
        <v>3</v>
      </c>
      <c r="K479" s="34">
        <v>1</v>
      </c>
      <c r="L479" s="34">
        <v>2</v>
      </c>
    </row>
    <row r="480" spans="1:12" s="97" customFormat="1" ht="15.75" customHeight="1">
      <c r="A480" s="32">
        <v>22</v>
      </c>
      <c r="B480" s="33">
        <v>4</v>
      </c>
      <c r="C480" s="34">
        <v>1</v>
      </c>
      <c r="D480" s="34">
        <v>3</v>
      </c>
      <c r="E480" s="35">
        <v>57</v>
      </c>
      <c r="F480" s="33">
        <v>5</v>
      </c>
      <c r="G480" s="34">
        <v>1</v>
      </c>
      <c r="H480" s="34">
        <v>4</v>
      </c>
      <c r="I480" s="35">
        <v>92</v>
      </c>
      <c r="J480" s="33">
        <v>0</v>
      </c>
      <c r="K480" s="34">
        <v>0</v>
      </c>
      <c r="L480" s="34">
        <v>0</v>
      </c>
    </row>
    <row r="481" spans="1:13" s="97" customFormat="1" ht="15.75" customHeight="1">
      <c r="A481" s="32">
        <v>23</v>
      </c>
      <c r="B481" s="33">
        <v>6</v>
      </c>
      <c r="C481" s="34">
        <v>5</v>
      </c>
      <c r="D481" s="34">
        <v>1</v>
      </c>
      <c r="E481" s="35">
        <v>58</v>
      </c>
      <c r="F481" s="33">
        <v>3</v>
      </c>
      <c r="G481" s="34">
        <v>1</v>
      </c>
      <c r="H481" s="34">
        <v>2</v>
      </c>
      <c r="I481" s="35">
        <v>93</v>
      </c>
      <c r="J481" s="33">
        <v>1</v>
      </c>
      <c r="K481" s="34">
        <v>1</v>
      </c>
      <c r="L481" s="34">
        <v>0</v>
      </c>
    </row>
    <row r="482" spans="1:13" s="97" customFormat="1" ht="18" customHeight="1">
      <c r="A482" s="40">
        <v>24</v>
      </c>
      <c r="B482" s="44">
        <v>8</v>
      </c>
      <c r="C482" s="42">
        <v>4</v>
      </c>
      <c r="D482" s="42">
        <v>4</v>
      </c>
      <c r="E482" s="43">
        <v>59</v>
      </c>
      <c r="F482" s="44">
        <v>3</v>
      </c>
      <c r="G482" s="42">
        <v>2</v>
      </c>
      <c r="H482" s="42">
        <v>1</v>
      </c>
      <c r="I482" s="43">
        <v>94</v>
      </c>
      <c r="J482" s="44">
        <v>1</v>
      </c>
      <c r="K482" s="42">
        <v>0</v>
      </c>
      <c r="L482" s="42">
        <v>1</v>
      </c>
    </row>
    <row r="483" spans="1:13" s="31" customFormat="1" ht="25.5" customHeight="1">
      <c r="A483" s="23" t="s">
        <v>32</v>
      </c>
      <c r="B483" s="24">
        <v>17</v>
      </c>
      <c r="C483" s="24">
        <v>15</v>
      </c>
      <c r="D483" s="24">
        <v>2</v>
      </c>
      <c r="E483" s="25" t="s">
        <v>33</v>
      </c>
      <c r="F483" s="24">
        <v>24</v>
      </c>
      <c r="G483" s="24">
        <v>14</v>
      </c>
      <c r="H483" s="24">
        <v>10</v>
      </c>
      <c r="I483" s="64" t="s">
        <v>34</v>
      </c>
      <c r="J483" s="24">
        <v>2</v>
      </c>
      <c r="K483" s="24">
        <v>0</v>
      </c>
      <c r="L483" s="24">
        <v>2</v>
      </c>
    </row>
    <row r="484" spans="1:13" s="97" customFormat="1" ht="15.75" customHeight="1">
      <c r="A484" s="32">
        <v>25</v>
      </c>
      <c r="B484" s="33">
        <v>8</v>
      </c>
      <c r="C484" s="34">
        <v>7</v>
      </c>
      <c r="D484" s="34">
        <v>1</v>
      </c>
      <c r="E484" s="35">
        <v>60</v>
      </c>
      <c r="F484" s="33">
        <v>6</v>
      </c>
      <c r="G484" s="34">
        <v>4</v>
      </c>
      <c r="H484" s="34">
        <v>2</v>
      </c>
      <c r="I484" s="35">
        <v>95</v>
      </c>
      <c r="J484" s="33">
        <v>0</v>
      </c>
      <c r="K484" s="34">
        <v>0</v>
      </c>
      <c r="L484" s="34">
        <v>0</v>
      </c>
    </row>
    <row r="485" spans="1:13" s="97" customFormat="1" ht="15.75" customHeight="1">
      <c r="A485" s="32">
        <v>26</v>
      </c>
      <c r="B485" s="33">
        <v>6</v>
      </c>
      <c r="C485" s="34">
        <v>6</v>
      </c>
      <c r="D485" s="34">
        <v>0</v>
      </c>
      <c r="E485" s="35">
        <v>61</v>
      </c>
      <c r="F485" s="33">
        <v>8</v>
      </c>
      <c r="G485" s="34">
        <v>5</v>
      </c>
      <c r="H485" s="34">
        <v>3</v>
      </c>
      <c r="I485" s="35">
        <v>96</v>
      </c>
      <c r="J485" s="33">
        <v>0</v>
      </c>
      <c r="K485" s="34">
        <v>0</v>
      </c>
      <c r="L485" s="34">
        <v>0</v>
      </c>
    </row>
    <row r="486" spans="1:13" s="97" customFormat="1" ht="15.75" customHeight="1">
      <c r="A486" s="32">
        <v>27</v>
      </c>
      <c r="B486" s="33">
        <v>2</v>
      </c>
      <c r="C486" s="34">
        <v>1</v>
      </c>
      <c r="D486" s="34">
        <v>1</v>
      </c>
      <c r="E486" s="35">
        <v>62</v>
      </c>
      <c r="F486" s="33">
        <v>3</v>
      </c>
      <c r="G486" s="34">
        <v>1</v>
      </c>
      <c r="H486" s="34">
        <v>2</v>
      </c>
      <c r="I486" s="35">
        <v>97</v>
      </c>
      <c r="J486" s="33">
        <v>1</v>
      </c>
      <c r="K486" s="34">
        <v>0</v>
      </c>
      <c r="L486" s="34">
        <v>1</v>
      </c>
    </row>
    <row r="487" spans="1:13" s="97" customFormat="1" ht="15.75" customHeight="1">
      <c r="A487" s="32">
        <v>28</v>
      </c>
      <c r="B487" s="33">
        <v>1</v>
      </c>
      <c r="C487" s="34">
        <v>1</v>
      </c>
      <c r="D487" s="34">
        <v>0</v>
      </c>
      <c r="E487" s="35">
        <v>63</v>
      </c>
      <c r="F487" s="33">
        <v>1</v>
      </c>
      <c r="G487" s="34">
        <v>0</v>
      </c>
      <c r="H487" s="34">
        <v>1</v>
      </c>
      <c r="I487" s="35">
        <v>98</v>
      </c>
      <c r="J487" s="33">
        <v>1</v>
      </c>
      <c r="K487" s="34">
        <v>0</v>
      </c>
      <c r="L487" s="34">
        <v>1</v>
      </c>
    </row>
    <row r="488" spans="1:13" s="97" customFormat="1" ht="18" customHeight="1">
      <c r="A488" s="40">
        <v>29</v>
      </c>
      <c r="B488" s="44">
        <v>0</v>
      </c>
      <c r="C488" s="42">
        <v>0</v>
      </c>
      <c r="D488" s="42">
        <v>0</v>
      </c>
      <c r="E488" s="43">
        <v>64</v>
      </c>
      <c r="F488" s="44">
        <v>6</v>
      </c>
      <c r="G488" s="42">
        <v>4</v>
      </c>
      <c r="H488" s="42">
        <v>2</v>
      </c>
      <c r="I488" s="35">
        <v>99</v>
      </c>
      <c r="J488" s="33">
        <v>0</v>
      </c>
      <c r="K488" s="34">
        <v>0</v>
      </c>
      <c r="L488" s="34">
        <v>0</v>
      </c>
    </row>
    <row r="489" spans="1:13" s="31" customFormat="1" ht="25.5" customHeight="1">
      <c r="A489" s="23" t="s">
        <v>35</v>
      </c>
      <c r="B489" s="24">
        <v>24</v>
      </c>
      <c r="C489" s="24">
        <v>16</v>
      </c>
      <c r="D489" s="24">
        <v>8</v>
      </c>
      <c r="E489" s="25" t="s">
        <v>36</v>
      </c>
      <c r="F489" s="24">
        <v>36</v>
      </c>
      <c r="G489" s="24">
        <v>17</v>
      </c>
      <c r="H489" s="24">
        <v>19</v>
      </c>
      <c r="I489" s="68">
        <v>100</v>
      </c>
      <c r="J489" s="69">
        <v>0</v>
      </c>
      <c r="K489" s="70">
        <v>0</v>
      </c>
      <c r="L489" s="70">
        <v>0</v>
      </c>
    </row>
    <row r="490" spans="1:13" s="97" customFormat="1" ht="15.75" customHeight="1">
      <c r="A490" s="32">
        <v>30</v>
      </c>
      <c r="B490" s="33">
        <v>7</v>
      </c>
      <c r="C490" s="34">
        <v>4</v>
      </c>
      <c r="D490" s="34">
        <v>3</v>
      </c>
      <c r="E490" s="35">
        <v>65</v>
      </c>
      <c r="F490" s="33">
        <v>6</v>
      </c>
      <c r="G490" s="34">
        <v>2</v>
      </c>
      <c r="H490" s="34">
        <v>4</v>
      </c>
      <c r="I490" s="35">
        <v>101</v>
      </c>
      <c r="J490" s="33">
        <v>0</v>
      </c>
      <c r="K490" s="34">
        <v>0</v>
      </c>
      <c r="L490" s="34">
        <v>0</v>
      </c>
    </row>
    <row r="491" spans="1:13" s="97" customFormat="1" ht="15.75" customHeight="1">
      <c r="A491" s="32">
        <v>31</v>
      </c>
      <c r="B491" s="33">
        <v>4</v>
      </c>
      <c r="C491" s="34">
        <v>3</v>
      </c>
      <c r="D491" s="34">
        <v>1</v>
      </c>
      <c r="E491" s="35">
        <v>66</v>
      </c>
      <c r="F491" s="33">
        <v>12</v>
      </c>
      <c r="G491" s="34">
        <v>8</v>
      </c>
      <c r="H491" s="34">
        <v>4</v>
      </c>
      <c r="I491" s="35">
        <v>102</v>
      </c>
      <c r="J491" s="33">
        <v>0</v>
      </c>
      <c r="K491" s="34">
        <v>0</v>
      </c>
      <c r="L491" s="34">
        <v>0</v>
      </c>
    </row>
    <row r="492" spans="1:13" s="97" customFormat="1" ht="15.75" customHeight="1">
      <c r="A492" s="32">
        <v>32</v>
      </c>
      <c r="B492" s="33">
        <v>2</v>
      </c>
      <c r="C492" s="34">
        <v>2</v>
      </c>
      <c r="D492" s="34">
        <v>0</v>
      </c>
      <c r="E492" s="35">
        <v>67</v>
      </c>
      <c r="F492" s="33">
        <v>8</v>
      </c>
      <c r="G492" s="34">
        <v>3</v>
      </c>
      <c r="H492" s="34">
        <v>5</v>
      </c>
      <c r="I492" s="35">
        <v>103</v>
      </c>
      <c r="J492" s="33">
        <v>0</v>
      </c>
      <c r="K492" s="34">
        <v>0</v>
      </c>
      <c r="L492" s="34">
        <v>0</v>
      </c>
    </row>
    <row r="493" spans="1:13" s="97" customFormat="1" ht="15.75" customHeight="1">
      <c r="A493" s="32">
        <v>33</v>
      </c>
      <c r="B493" s="33">
        <v>7</v>
      </c>
      <c r="C493" s="34">
        <v>4</v>
      </c>
      <c r="D493" s="34">
        <v>3</v>
      </c>
      <c r="E493" s="35">
        <v>68</v>
      </c>
      <c r="F493" s="33">
        <v>6</v>
      </c>
      <c r="G493" s="34">
        <v>2</v>
      </c>
      <c r="H493" s="34">
        <v>4</v>
      </c>
      <c r="I493" s="72" t="s">
        <v>37</v>
      </c>
      <c r="J493" s="44">
        <v>0</v>
      </c>
      <c r="K493" s="42">
        <v>0</v>
      </c>
      <c r="L493" s="42">
        <v>0</v>
      </c>
    </row>
    <row r="494" spans="1:13" s="97" customFormat="1" ht="21" customHeight="1" thickBot="1">
      <c r="A494" s="74">
        <v>34</v>
      </c>
      <c r="B494" s="33">
        <v>4</v>
      </c>
      <c r="C494" s="34">
        <v>3</v>
      </c>
      <c r="D494" s="34">
        <v>1</v>
      </c>
      <c r="E494" s="35">
        <v>69</v>
      </c>
      <c r="F494" s="33">
        <v>4</v>
      </c>
      <c r="G494" s="34">
        <v>2</v>
      </c>
      <c r="H494" s="34">
        <v>2</v>
      </c>
      <c r="I494" s="75" t="s">
        <v>8</v>
      </c>
      <c r="J494" s="69">
        <v>383</v>
      </c>
      <c r="K494" s="69">
        <v>185</v>
      </c>
      <c r="L494" s="69">
        <v>198</v>
      </c>
    </row>
    <row r="495" spans="1:13" s="106" customFormat="1" ht="24" customHeight="1" thickTop="1" thickBot="1">
      <c r="A495" s="81" t="s">
        <v>38</v>
      </c>
      <c r="B495" s="82">
        <v>35</v>
      </c>
      <c r="C495" s="83">
        <v>17</v>
      </c>
      <c r="D495" s="83">
        <v>18</v>
      </c>
      <c r="E495" s="84" t="s">
        <v>39</v>
      </c>
      <c r="F495" s="83">
        <v>216</v>
      </c>
      <c r="G495" s="83">
        <v>112</v>
      </c>
      <c r="H495" s="83">
        <v>104</v>
      </c>
      <c r="I495" s="85" t="s">
        <v>40</v>
      </c>
      <c r="J495" s="83">
        <v>132</v>
      </c>
      <c r="K495" s="83">
        <v>56</v>
      </c>
      <c r="L495" s="83">
        <v>76</v>
      </c>
      <c r="M495" s="105"/>
    </row>
    <row r="496" spans="1:13" s="13" customFormat="1" ht="24" customHeight="1" thickBot="1">
      <c r="A496" s="1"/>
      <c r="B496" s="2" t="s">
        <v>221</v>
      </c>
      <c r="C496" s="3"/>
      <c r="D496" s="4"/>
      <c r="E496" s="5"/>
      <c r="F496" s="6"/>
      <c r="G496" s="96" t="s">
        <v>238</v>
      </c>
      <c r="H496" s="6"/>
      <c r="I496" s="5"/>
      <c r="J496" s="6"/>
      <c r="K496" s="107" t="s">
        <v>52</v>
      </c>
      <c r="L496" s="9"/>
      <c r="M496" s="97"/>
    </row>
    <row r="497" spans="1:13" s="22" customFormat="1" ht="21" customHeight="1">
      <c r="A497" s="14" t="s">
        <v>4</v>
      </c>
      <c r="B497" s="15" t="s">
        <v>5</v>
      </c>
      <c r="C497" s="15" t="s">
        <v>6</v>
      </c>
      <c r="D497" s="16" t="s">
        <v>7</v>
      </c>
      <c r="E497" s="14" t="s">
        <v>4</v>
      </c>
      <c r="F497" s="15" t="s">
        <v>5</v>
      </c>
      <c r="G497" s="15" t="s">
        <v>6</v>
      </c>
      <c r="H497" s="16" t="s">
        <v>7</v>
      </c>
      <c r="I497" s="14" t="s">
        <v>4</v>
      </c>
      <c r="J497" s="15" t="s">
        <v>5</v>
      </c>
      <c r="K497" s="15" t="s">
        <v>6</v>
      </c>
      <c r="L497" s="17" t="s">
        <v>7</v>
      </c>
      <c r="M497" s="98"/>
    </row>
    <row r="498" spans="1:13" s="31" customFormat="1" ht="25.5" customHeight="1">
      <c r="A498" s="23" t="s">
        <v>9</v>
      </c>
      <c r="B498" s="24">
        <v>6</v>
      </c>
      <c r="C498" s="24">
        <v>6</v>
      </c>
      <c r="D498" s="24">
        <v>0</v>
      </c>
      <c r="E498" s="25" t="s">
        <v>10</v>
      </c>
      <c r="F498" s="24">
        <v>15</v>
      </c>
      <c r="G498" s="24">
        <v>7</v>
      </c>
      <c r="H498" s="24">
        <v>8</v>
      </c>
      <c r="I498" s="25" t="s">
        <v>11</v>
      </c>
      <c r="J498" s="24">
        <v>21</v>
      </c>
      <c r="K498" s="24">
        <v>12</v>
      </c>
      <c r="L498" s="24">
        <v>9</v>
      </c>
    </row>
    <row r="499" spans="1:13" s="97" customFormat="1" ht="15.75" customHeight="1">
      <c r="A499" s="32">
        <v>0</v>
      </c>
      <c r="B499" s="33">
        <v>2</v>
      </c>
      <c r="C499" s="34">
        <v>2</v>
      </c>
      <c r="D499" s="34">
        <v>0</v>
      </c>
      <c r="E499" s="35">
        <v>35</v>
      </c>
      <c r="F499" s="33">
        <v>0</v>
      </c>
      <c r="G499" s="34">
        <v>0</v>
      </c>
      <c r="H499" s="34">
        <v>0</v>
      </c>
      <c r="I499" s="35">
        <v>70</v>
      </c>
      <c r="J499" s="33">
        <v>5</v>
      </c>
      <c r="K499" s="34">
        <v>4</v>
      </c>
      <c r="L499" s="34">
        <v>1</v>
      </c>
    </row>
    <row r="500" spans="1:13" s="97" customFormat="1" ht="15.75" customHeight="1">
      <c r="A500" s="32">
        <v>1</v>
      </c>
      <c r="B500" s="33">
        <v>1</v>
      </c>
      <c r="C500" s="34">
        <v>1</v>
      </c>
      <c r="D500" s="34">
        <v>0</v>
      </c>
      <c r="E500" s="35">
        <v>36</v>
      </c>
      <c r="F500" s="33">
        <v>6</v>
      </c>
      <c r="G500" s="34">
        <v>4</v>
      </c>
      <c r="H500" s="34">
        <v>2</v>
      </c>
      <c r="I500" s="35">
        <v>71</v>
      </c>
      <c r="J500" s="33">
        <v>3</v>
      </c>
      <c r="K500" s="34">
        <v>2</v>
      </c>
      <c r="L500" s="34">
        <v>1</v>
      </c>
    </row>
    <row r="501" spans="1:13" s="97" customFormat="1" ht="15.75" customHeight="1">
      <c r="A501" s="32">
        <v>2</v>
      </c>
      <c r="B501" s="33">
        <v>0</v>
      </c>
      <c r="C501" s="34">
        <v>0</v>
      </c>
      <c r="D501" s="34">
        <v>0</v>
      </c>
      <c r="E501" s="35">
        <v>37</v>
      </c>
      <c r="F501" s="33">
        <v>5</v>
      </c>
      <c r="G501" s="34">
        <v>1</v>
      </c>
      <c r="H501" s="34">
        <v>4</v>
      </c>
      <c r="I501" s="35">
        <v>72</v>
      </c>
      <c r="J501" s="33">
        <v>3</v>
      </c>
      <c r="K501" s="34">
        <v>1</v>
      </c>
      <c r="L501" s="34">
        <v>2</v>
      </c>
    </row>
    <row r="502" spans="1:13" s="97" customFormat="1" ht="15.75" customHeight="1">
      <c r="A502" s="32">
        <v>3</v>
      </c>
      <c r="B502" s="33">
        <v>1</v>
      </c>
      <c r="C502" s="34">
        <v>1</v>
      </c>
      <c r="D502" s="34">
        <v>0</v>
      </c>
      <c r="E502" s="35">
        <v>38</v>
      </c>
      <c r="F502" s="33">
        <v>3</v>
      </c>
      <c r="G502" s="34">
        <v>2</v>
      </c>
      <c r="H502" s="34">
        <v>1</v>
      </c>
      <c r="I502" s="35">
        <v>73</v>
      </c>
      <c r="J502" s="33">
        <v>8</v>
      </c>
      <c r="K502" s="34">
        <v>4</v>
      </c>
      <c r="L502" s="34">
        <v>4</v>
      </c>
    </row>
    <row r="503" spans="1:13" s="97" customFormat="1" ht="18" customHeight="1">
      <c r="A503" s="40">
        <v>4</v>
      </c>
      <c r="B503" s="41">
        <v>2</v>
      </c>
      <c r="C503" s="42">
        <v>2</v>
      </c>
      <c r="D503" s="42">
        <v>0</v>
      </c>
      <c r="E503" s="43">
        <v>39</v>
      </c>
      <c r="F503" s="44">
        <v>1</v>
      </c>
      <c r="G503" s="42">
        <v>0</v>
      </c>
      <c r="H503" s="42">
        <v>1</v>
      </c>
      <c r="I503" s="43">
        <v>74</v>
      </c>
      <c r="J503" s="44">
        <v>2</v>
      </c>
      <c r="K503" s="42">
        <v>1</v>
      </c>
      <c r="L503" s="42">
        <v>1</v>
      </c>
    </row>
    <row r="504" spans="1:13" s="31" customFormat="1" ht="25.5" customHeight="1">
      <c r="A504" s="23" t="s">
        <v>13</v>
      </c>
      <c r="B504" s="24">
        <v>6</v>
      </c>
      <c r="C504" s="24">
        <v>3</v>
      </c>
      <c r="D504" s="24">
        <v>3</v>
      </c>
      <c r="E504" s="25" t="s">
        <v>14</v>
      </c>
      <c r="F504" s="24">
        <v>18</v>
      </c>
      <c r="G504" s="24">
        <v>12</v>
      </c>
      <c r="H504" s="24">
        <v>6</v>
      </c>
      <c r="I504" s="25" t="s">
        <v>15</v>
      </c>
      <c r="J504" s="24">
        <v>26</v>
      </c>
      <c r="K504" s="24">
        <v>10</v>
      </c>
      <c r="L504" s="24">
        <v>16</v>
      </c>
    </row>
    <row r="505" spans="1:13" s="97" customFormat="1" ht="15.75" customHeight="1">
      <c r="A505" s="32">
        <v>5</v>
      </c>
      <c r="B505" s="33">
        <v>1</v>
      </c>
      <c r="C505" s="34">
        <v>0</v>
      </c>
      <c r="D505" s="34">
        <v>1</v>
      </c>
      <c r="E505" s="35">
        <v>40</v>
      </c>
      <c r="F505" s="33">
        <v>7</v>
      </c>
      <c r="G505" s="34">
        <v>5</v>
      </c>
      <c r="H505" s="34">
        <v>2</v>
      </c>
      <c r="I505" s="35">
        <v>75</v>
      </c>
      <c r="J505" s="33">
        <v>11</v>
      </c>
      <c r="K505" s="34">
        <v>5</v>
      </c>
      <c r="L505" s="34">
        <v>6</v>
      </c>
    </row>
    <row r="506" spans="1:13" s="97" customFormat="1" ht="15.75" customHeight="1">
      <c r="A506" s="32">
        <v>6</v>
      </c>
      <c r="B506" s="33">
        <v>1</v>
      </c>
      <c r="C506" s="34">
        <v>0</v>
      </c>
      <c r="D506" s="34">
        <v>1</v>
      </c>
      <c r="E506" s="35">
        <v>41</v>
      </c>
      <c r="F506" s="33">
        <v>2</v>
      </c>
      <c r="G506" s="34">
        <v>2</v>
      </c>
      <c r="H506" s="34">
        <v>0</v>
      </c>
      <c r="I506" s="35">
        <v>76</v>
      </c>
      <c r="J506" s="33">
        <v>2</v>
      </c>
      <c r="K506" s="34">
        <v>1</v>
      </c>
      <c r="L506" s="34">
        <v>1</v>
      </c>
    </row>
    <row r="507" spans="1:13" s="97" customFormat="1" ht="15.75" customHeight="1">
      <c r="A507" s="32">
        <v>7</v>
      </c>
      <c r="B507" s="33">
        <v>2</v>
      </c>
      <c r="C507" s="34">
        <v>1</v>
      </c>
      <c r="D507" s="34">
        <v>1</v>
      </c>
      <c r="E507" s="35">
        <v>42</v>
      </c>
      <c r="F507" s="33">
        <v>3</v>
      </c>
      <c r="G507" s="34">
        <v>2</v>
      </c>
      <c r="H507" s="34">
        <v>1</v>
      </c>
      <c r="I507" s="35">
        <v>77</v>
      </c>
      <c r="J507" s="33">
        <v>1</v>
      </c>
      <c r="K507" s="34">
        <v>0</v>
      </c>
      <c r="L507" s="34">
        <v>1</v>
      </c>
    </row>
    <row r="508" spans="1:13" s="97" customFormat="1" ht="15.75" customHeight="1">
      <c r="A508" s="32">
        <v>8</v>
      </c>
      <c r="B508" s="33">
        <v>1</v>
      </c>
      <c r="C508" s="34">
        <v>1</v>
      </c>
      <c r="D508" s="34">
        <v>0</v>
      </c>
      <c r="E508" s="35">
        <v>43</v>
      </c>
      <c r="F508" s="33">
        <v>4</v>
      </c>
      <c r="G508" s="34">
        <v>2</v>
      </c>
      <c r="H508" s="34">
        <v>2</v>
      </c>
      <c r="I508" s="35">
        <v>78</v>
      </c>
      <c r="J508" s="33">
        <v>6</v>
      </c>
      <c r="K508" s="34">
        <v>1</v>
      </c>
      <c r="L508" s="34">
        <v>5</v>
      </c>
    </row>
    <row r="509" spans="1:13" s="97" customFormat="1" ht="18" customHeight="1">
      <c r="A509" s="40">
        <v>9</v>
      </c>
      <c r="B509" s="44">
        <v>1</v>
      </c>
      <c r="C509" s="42">
        <v>1</v>
      </c>
      <c r="D509" s="42">
        <v>0</v>
      </c>
      <c r="E509" s="43">
        <v>44</v>
      </c>
      <c r="F509" s="44">
        <v>2</v>
      </c>
      <c r="G509" s="42">
        <v>1</v>
      </c>
      <c r="H509" s="42">
        <v>1</v>
      </c>
      <c r="I509" s="43">
        <v>79</v>
      </c>
      <c r="J509" s="44">
        <v>6</v>
      </c>
      <c r="K509" s="42">
        <v>3</v>
      </c>
      <c r="L509" s="42">
        <v>3</v>
      </c>
    </row>
    <row r="510" spans="1:13" s="31" customFormat="1" ht="25.5" customHeight="1">
      <c r="A510" s="23" t="s">
        <v>23</v>
      </c>
      <c r="B510" s="24">
        <v>12</v>
      </c>
      <c r="C510" s="24">
        <v>5</v>
      </c>
      <c r="D510" s="24">
        <v>7</v>
      </c>
      <c r="E510" s="25" t="s">
        <v>24</v>
      </c>
      <c r="F510" s="24">
        <v>22</v>
      </c>
      <c r="G510" s="24">
        <v>14</v>
      </c>
      <c r="H510" s="24">
        <v>8</v>
      </c>
      <c r="I510" s="25" t="s">
        <v>25</v>
      </c>
      <c r="J510" s="24">
        <v>22</v>
      </c>
      <c r="K510" s="24">
        <v>12</v>
      </c>
      <c r="L510" s="24">
        <v>10</v>
      </c>
    </row>
    <row r="511" spans="1:13" s="97" customFormat="1" ht="15.75" customHeight="1">
      <c r="A511" s="32">
        <v>10</v>
      </c>
      <c r="B511" s="33">
        <v>2</v>
      </c>
      <c r="C511" s="34">
        <v>0</v>
      </c>
      <c r="D511" s="34">
        <v>2</v>
      </c>
      <c r="E511" s="35">
        <v>45</v>
      </c>
      <c r="F511" s="33">
        <v>2</v>
      </c>
      <c r="G511" s="34">
        <v>2</v>
      </c>
      <c r="H511" s="34">
        <v>0</v>
      </c>
      <c r="I511" s="35">
        <v>80</v>
      </c>
      <c r="J511" s="33">
        <v>8</v>
      </c>
      <c r="K511" s="34">
        <v>5</v>
      </c>
      <c r="L511" s="34">
        <v>3</v>
      </c>
    </row>
    <row r="512" spans="1:13" s="97" customFormat="1" ht="15.75" customHeight="1">
      <c r="A512" s="32">
        <v>11</v>
      </c>
      <c r="B512" s="33">
        <v>3</v>
      </c>
      <c r="C512" s="34">
        <v>1</v>
      </c>
      <c r="D512" s="34">
        <v>2</v>
      </c>
      <c r="E512" s="35">
        <v>46</v>
      </c>
      <c r="F512" s="33">
        <v>3</v>
      </c>
      <c r="G512" s="34">
        <v>2</v>
      </c>
      <c r="H512" s="34">
        <v>1</v>
      </c>
      <c r="I512" s="35">
        <v>81</v>
      </c>
      <c r="J512" s="33">
        <v>4</v>
      </c>
      <c r="K512" s="34">
        <v>2</v>
      </c>
      <c r="L512" s="34">
        <v>2</v>
      </c>
    </row>
    <row r="513" spans="1:12" s="97" customFormat="1" ht="15.75" customHeight="1">
      <c r="A513" s="32">
        <v>12</v>
      </c>
      <c r="B513" s="33">
        <v>3</v>
      </c>
      <c r="C513" s="34">
        <v>1</v>
      </c>
      <c r="D513" s="34">
        <v>2</v>
      </c>
      <c r="E513" s="35">
        <v>47</v>
      </c>
      <c r="F513" s="33">
        <v>5</v>
      </c>
      <c r="G513" s="34">
        <v>1</v>
      </c>
      <c r="H513" s="34">
        <v>4</v>
      </c>
      <c r="I513" s="35">
        <v>82</v>
      </c>
      <c r="J513" s="33">
        <v>3</v>
      </c>
      <c r="K513" s="34">
        <v>1</v>
      </c>
      <c r="L513" s="34">
        <v>2</v>
      </c>
    </row>
    <row r="514" spans="1:12" s="97" customFormat="1" ht="15.75" customHeight="1">
      <c r="A514" s="32">
        <v>13</v>
      </c>
      <c r="B514" s="33">
        <v>3</v>
      </c>
      <c r="C514" s="34">
        <v>3</v>
      </c>
      <c r="D514" s="34">
        <v>0</v>
      </c>
      <c r="E514" s="35">
        <v>48</v>
      </c>
      <c r="F514" s="33">
        <v>6</v>
      </c>
      <c r="G514" s="34">
        <v>4</v>
      </c>
      <c r="H514" s="34">
        <v>2</v>
      </c>
      <c r="I514" s="35">
        <v>83</v>
      </c>
      <c r="J514" s="33">
        <v>3</v>
      </c>
      <c r="K514" s="34">
        <v>1</v>
      </c>
      <c r="L514" s="34">
        <v>2</v>
      </c>
    </row>
    <row r="515" spans="1:12" s="97" customFormat="1" ht="18" customHeight="1">
      <c r="A515" s="40">
        <v>14</v>
      </c>
      <c r="B515" s="44">
        <v>1</v>
      </c>
      <c r="C515" s="42">
        <v>0</v>
      </c>
      <c r="D515" s="42">
        <v>1</v>
      </c>
      <c r="E515" s="43">
        <v>49</v>
      </c>
      <c r="F515" s="44">
        <v>6</v>
      </c>
      <c r="G515" s="42">
        <v>5</v>
      </c>
      <c r="H515" s="42">
        <v>1</v>
      </c>
      <c r="I515" s="43">
        <v>84</v>
      </c>
      <c r="J515" s="44">
        <v>4</v>
      </c>
      <c r="K515" s="42">
        <v>3</v>
      </c>
      <c r="L515" s="42">
        <v>1</v>
      </c>
    </row>
    <row r="516" spans="1:12" s="31" customFormat="1" ht="25.5" customHeight="1">
      <c r="A516" s="23" t="s">
        <v>26</v>
      </c>
      <c r="B516" s="24">
        <v>5</v>
      </c>
      <c r="C516" s="24">
        <v>1</v>
      </c>
      <c r="D516" s="24">
        <v>4</v>
      </c>
      <c r="E516" s="25" t="s">
        <v>27</v>
      </c>
      <c r="F516" s="24">
        <v>17</v>
      </c>
      <c r="G516" s="24">
        <v>11</v>
      </c>
      <c r="H516" s="24">
        <v>6</v>
      </c>
      <c r="I516" s="25" t="s">
        <v>28</v>
      </c>
      <c r="J516" s="24">
        <v>15</v>
      </c>
      <c r="K516" s="24">
        <v>3</v>
      </c>
      <c r="L516" s="24">
        <v>12</v>
      </c>
    </row>
    <row r="517" spans="1:12" s="97" customFormat="1" ht="15.75" customHeight="1">
      <c r="A517" s="32">
        <v>15</v>
      </c>
      <c r="B517" s="33">
        <v>0</v>
      </c>
      <c r="C517" s="34">
        <v>0</v>
      </c>
      <c r="D517" s="34">
        <v>0</v>
      </c>
      <c r="E517" s="35">
        <v>50</v>
      </c>
      <c r="F517" s="33">
        <v>1</v>
      </c>
      <c r="G517" s="34">
        <v>1</v>
      </c>
      <c r="H517" s="34">
        <v>0</v>
      </c>
      <c r="I517" s="35">
        <v>85</v>
      </c>
      <c r="J517" s="33">
        <v>3</v>
      </c>
      <c r="K517" s="34">
        <v>0</v>
      </c>
      <c r="L517" s="34">
        <v>3</v>
      </c>
    </row>
    <row r="518" spans="1:12" s="97" customFormat="1" ht="15.75" customHeight="1">
      <c r="A518" s="32">
        <v>16</v>
      </c>
      <c r="B518" s="33">
        <v>3</v>
      </c>
      <c r="C518" s="34">
        <v>1</v>
      </c>
      <c r="D518" s="34">
        <v>2</v>
      </c>
      <c r="E518" s="35">
        <v>51</v>
      </c>
      <c r="F518" s="33">
        <v>2</v>
      </c>
      <c r="G518" s="34">
        <v>2</v>
      </c>
      <c r="H518" s="34">
        <v>0</v>
      </c>
      <c r="I518" s="35">
        <v>86</v>
      </c>
      <c r="J518" s="33">
        <v>6</v>
      </c>
      <c r="K518" s="34">
        <v>1</v>
      </c>
      <c r="L518" s="34">
        <v>5</v>
      </c>
    </row>
    <row r="519" spans="1:12" s="97" customFormat="1" ht="15.75" customHeight="1">
      <c r="A519" s="32">
        <v>17</v>
      </c>
      <c r="B519" s="33">
        <v>0</v>
      </c>
      <c r="C519" s="34">
        <v>0</v>
      </c>
      <c r="D519" s="34">
        <v>0</v>
      </c>
      <c r="E519" s="35">
        <v>52</v>
      </c>
      <c r="F519" s="33">
        <v>6</v>
      </c>
      <c r="G519" s="34">
        <v>5</v>
      </c>
      <c r="H519" s="34">
        <v>1</v>
      </c>
      <c r="I519" s="35">
        <v>87</v>
      </c>
      <c r="J519" s="33">
        <v>1</v>
      </c>
      <c r="K519" s="34">
        <v>0</v>
      </c>
      <c r="L519" s="34">
        <v>1</v>
      </c>
    </row>
    <row r="520" spans="1:12" s="97" customFormat="1" ht="15.75" customHeight="1">
      <c r="A520" s="32">
        <v>18</v>
      </c>
      <c r="B520" s="33">
        <v>1</v>
      </c>
      <c r="C520" s="34">
        <v>0</v>
      </c>
      <c r="D520" s="34">
        <v>1</v>
      </c>
      <c r="E520" s="35">
        <v>53</v>
      </c>
      <c r="F520" s="33">
        <v>3</v>
      </c>
      <c r="G520" s="34">
        <v>1</v>
      </c>
      <c r="H520" s="34">
        <v>2</v>
      </c>
      <c r="I520" s="35">
        <v>88</v>
      </c>
      <c r="J520" s="33">
        <v>3</v>
      </c>
      <c r="K520" s="34">
        <v>1</v>
      </c>
      <c r="L520" s="34">
        <v>2</v>
      </c>
    </row>
    <row r="521" spans="1:12" s="97" customFormat="1" ht="18" customHeight="1">
      <c r="A521" s="40">
        <v>19</v>
      </c>
      <c r="B521" s="44">
        <v>1</v>
      </c>
      <c r="C521" s="42">
        <v>0</v>
      </c>
      <c r="D521" s="42">
        <v>1</v>
      </c>
      <c r="E521" s="43">
        <v>54</v>
      </c>
      <c r="F521" s="44">
        <v>5</v>
      </c>
      <c r="G521" s="42">
        <v>2</v>
      </c>
      <c r="H521" s="42">
        <v>3</v>
      </c>
      <c r="I521" s="43">
        <v>89</v>
      </c>
      <c r="J521" s="44">
        <v>2</v>
      </c>
      <c r="K521" s="42">
        <v>1</v>
      </c>
      <c r="L521" s="42">
        <v>1</v>
      </c>
    </row>
    <row r="522" spans="1:12" s="31" customFormat="1" ht="25.5" customHeight="1">
      <c r="A522" s="23" t="s">
        <v>29</v>
      </c>
      <c r="B522" s="24">
        <v>11</v>
      </c>
      <c r="C522" s="24">
        <v>5</v>
      </c>
      <c r="D522" s="24">
        <v>6</v>
      </c>
      <c r="E522" s="25" t="s">
        <v>30</v>
      </c>
      <c r="F522" s="24">
        <v>14</v>
      </c>
      <c r="G522" s="24">
        <v>9</v>
      </c>
      <c r="H522" s="24">
        <v>5</v>
      </c>
      <c r="I522" s="25" t="s">
        <v>31</v>
      </c>
      <c r="J522" s="24">
        <v>3</v>
      </c>
      <c r="K522" s="24">
        <v>0</v>
      </c>
      <c r="L522" s="24">
        <v>3</v>
      </c>
    </row>
    <row r="523" spans="1:12" s="97" customFormat="1" ht="15.75" customHeight="1">
      <c r="A523" s="32">
        <v>20</v>
      </c>
      <c r="B523" s="33">
        <v>1</v>
      </c>
      <c r="C523" s="34">
        <v>0</v>
      </c>
      <c r="D523" s="34">
        <v>1</v>
      </c>
      <c r="E523" s="35">
        <v>55</v>
      </c>
      <c r="F523" s="33">
        <v>5</v>
      </c>
      <c r="G523" s="34">
        <v>4</v>
      </c>
      <c r="H523" s="34">
        <v>1</v>
      </c>
      <c r="I523" s="35">
        <v>90</v>
      </c>
      <c r="J523" s="33">
        <v>0</v>
      </c>
      <c r="K523" s="34">
        <v>0</v>
      </c>
      <c r="L523" s="34">
        <v>0</v>
      </c>
    </row>
    <row r="524" spans="1:12" s="97" customFormat="1" ht="15.75" customHeight="1">
      <c r="A524" s="32">
        <v>21</v>
      </c>
      <c r="B524" s="33">
        <v>1</v>
      </c>
      <c r="C524" s="34">
        <v>0</v>
      </c>
      <c r="D524" s="34">
        <v>1</v>
      </c>
      <c r="E524" s="35">
        <v>56</v>
      </c>
      <c r="F524" s="33">
        <v>2</v>
      </c>
      <c r="G524" s="34">
        <v>2</v>
      </c>
      <c r="H524" s="34">
        <v>0</v>
      </c>
      <c r="I524" s="35">
        <v>91</v>
      </c>
      <c r="J524" s="33">
        <v>1</v>
      </c>
      <c r="K524" s="34">
        <v>0</v>
      </c>
      <c r="L524" s="34">
        <v>1</v>
      </c>
    </row>
    <row r="525" spans="1:12" s="97" customFormat="1" ht="15.75" customHeight="1">
      <c r="A525" s="32">
        <v>22</v>
      </c>
      <c r="B525" s="33">
        <v>1</v>
      </c>
      <c r="C525" s="34">
        <v>1</v>
      </c>
      <c r="D525" s="34">
        <v>0</v>
      </c>
      <c r="E525" s="35">
        <v>57</v>
      </c>
      <c r="F525" s="33">
        <v>3</v>
      </c>
      <c r="G525" s="34">
        <v>1</v>
      </c>
      <c r="H525" s="34">
        <v>2</v>
      </c>
      <c r="I525" s="35">
        <v>92</v>
      </c>
      <c r="J525" s="33">
        <v>0</v>
      </c>
      <c r="K525" s="34">
        <v>0</v>
      </c>
      <c r="L525" s="34">
        <v>0</v>
      </c>
    </row>
    <row r="526" spans="1:12" s="97" customFormat="1" ht="15.75" customHeight="1">
      <c r="A526" s="32">
        <v>23</v>
      </c>
      <c r="B526" s="33">
        <v>3</v>
      </c>
      <c r="C526" s="34">
        <v>2</v>
      </c>
      <c r="D526" s="34">
        <v>1</v>
      </c>
      <c r="E526" s="35">
        <v>58</v>
      </c>
      <c r="F526" s="33">
        <v>3</v>
      </c>
      <c r="G526" s="34">
        <v>2</v>
      </c>
      <c r="H526" s="34">
        <v>1</v>
      </c>
      <c r="I526" s="35">
        <v>93</v>
      </c>
      <c r="J526" s="33">
        <v>1</v>
      </c>
      <c r="K526" s="34">
        <v>0</v>
      </c>
      <c r="L526" s="34">
        <v>1</v>
      </c>
    </row>
    <row r="527" spans="1:12" s="97" customFormat="1" ht="18" customHeight="1">
      <c r="A527" s="40">
        <v>24</v>
      </c>
      <c r="B527" s="44">
        <v>5</v>
      </c>
      <c r="C527" s="42">
        <v>2</v>
      </c>
      <c r="D527" s="42">
        <v>3</v>
      </c>
      <c r="E527" s="43">
        <v>59</v>
      </c>
      <c r="F527" s="44">
        <v>1</v>
      </c>
      <c r="G527" s="42">
        <v>0</v>
      </c>
      <c r="H527" s="42">
        <v>1</v>
      </c>
      <c r="I527" s="43">
        <v>94</v>
      </c>
      <c r="J527" s="44">
        <v>1</v>
      </c>
      <c r="K527" s="42">
        <v>0</v>
      </c>
      <c r="L527" s="42">
        <v>1</v>
      </c>
    </row>
    <row r="528" spans="1:12" s="31" customFormat="1" ht="25.5" customHeight="1">
      <c r="A528" s="23" t="s">
        <v>32</v>
      </c>
      <c r="B528" s="24">
        <v>12</v>
      </c>
      <c r="C528" s="24">
        <v>6</v>
      </c>
      <c r="D528" s="24">
        <v>6</v>
      </c>
      <c r="E528" s="25" t="s">
        <v>33</v>
      </c>
      <c r="F528" s="24">
        <v>18</v>
      </c>
      <c r="G528" s="24">
        <v>11</v>
      </c>
      <c r="H528" s="24">
        <v>7</v>
      </c>
      <c r="I528" s="64" t="s">
        <v>34</v>
      </c>
      <c r="J528" s="24">
        <v>3</v>
      </c>
      <c r="K528" s="24">
        <v>0</v>
      </c>
      <c r="L528" s="24">
        <v>3</v>
      </c>
    </row>
    <row r="529" spans="1:13" s="97" customFormat="1" ht="15.75" customHeight="1">
      <c r="A529" s="32">
        <v>25</v>
      </c>
      <c r="B529" s="33">
        <v>2</v>
      </c>
      <c r="C529" s="34">
        <v>0</v>
      </c>
      <c r="D529" s="34">
        <v>2</v>
      </c>
      <c r="E529" s="35">
        <v>60</v>
      </c>
      <c r="F529" s="33">
        <v>3</v>
      </c>
      <c r="G529" s="34">
        <v>3</v>
      </c>
      <c r="H529" s="34">
        <v>0</v>
      </c>
      <c r="I529" s="35">
        <v>95</v>
      </c>
      <c r="J529" s="33">
        <v>0</v>
      </c>
      <c r="K529" s="34">
        <v>0</v>
      </c>
      <c r="L529" s="34">
        <v>0</v>
      </c>
    </row>
    <row r="530" spans="1:13" s="97" customFormat="1" ht="15.75" customHeight="1">
      <c r="A530" s="32">
        <v>26</v>
      </c>
      <c r="B530" s="33">
        <v>4</v>
      </c>
      <c r="C530" s="34">
        <v>3</v>
      </c>
      <c r="D530" s="34">
        <v>1</v>
      </c>
      <c r="E530" s="35">
        <v>61</v>
      </c>
      <c r="F530" s="33">
        <v>4</v>
      </c>
      <c r="G530" s="34">
        <v>2</v>
      </c>
      <c r="H530" s="34">
        <v>2</v>
      </c>
      <c r="I530" s="35">
        <v>96</v>
      </c>
      <c r="J530" s="33">
        <v>1</v>
      </c>
      <c r="K530" s="34">
        <v>0</v>
      </c>
      <c r="L530" s="34">
        <v>1</v>
      </c>
    </row>
    <row r="531" spans="1:13" s="97" customFormat="1" ht="15.75" customHeight="1">
      <c r="A531" s="32">
        <v>27</v>
      </c>
      <c r="B531" s="33">
        <v>3</v>
      </c>
      <c r="C531" s="34">
        <v>1</v>
      </c>
      <c r="D531" s="34">
        <v>2</v>
      </c>
      <c r="E531" s="35">
        <v>62</v>
      </c>
      <c r="F531" s="33">
        <v>4</v>
      </c>
      <c r="G531" s="34">
        <v>3</v>
      </c>
      <c r="H531" s="34">
        <v>1</v>
      </c>
      <c r="I531" s="35">
        <v>97</v>
      </c>
      <c r="J531" s="33">
        <v>2</v>
      </c>
      <c r="K531" s="34">
        <v>0</v>
      </c>
      <c r="L531" s="34">
        <v>2</v>
      </c>
    </row>
    <row r="532" spans="1:13" s="97" customFormat="1" ht="15.75" customHeight="1">
      <c r="A532" s="32">
        <v>28</v>
      </c>
      <c r="B532" s="33">
        <v>2</v>
      </c>
      <c r="C532" s="34">
        <v>1</v>
      </c>
      <c r="D532" s="34">
        <v>1</v>
      </c>
      <c r="E532" s="35">
        <v>63</v>
      </c>
      <c r="F532" s="33">
        <v>3</v>
      </c>
      <c r="G532" s="34">
        <v>2</v>
      </c>
      <c r="H532" s="34">
        <v>1</v>
      </c>
      <c r="I532" s="35">
        <v>98</v>
      </c>
      <c r="J532" s="33">
        <v>0</v>
      </c>
      <c r="K532" s="34">
        <v>0</v>
      </c>
      <c r="L532" s="34">
        <v>0</v>
      </c>
    </row>
    <row r="533" spans="1:13" s="97" customFormat="1" ht="18" customHeight="1">
      <c r="A533" s="40">
        <v>29</v>
      </c>
      <c r="B533" s="44">
        <v>1</v>
      </c>
      <c r="C533" s="42">
        <v>1</v>
      </c>
      <c r="D533" s="42">
        <v>0</v>
      </c>
      <c r="E533" s="43">
        <v>64</v>
      </c>
      <c r="F533" s="44">
        <v>4</v>
      </c>
      <c r="G533" s="42">
        <v>1</v>
      </c>
      <c r="H533" s="42">
        <v>3</v>
      </c>
      <c r="I533" s="35">
        <v>99</v>
      </c>
      <c r="J533" s="33">
        <v>0</v>
      </c>
      <c r="K533" s="34">
        <v>0</v>
      </c>
      <c r="L533" s="34">
        <v>0</v>
      </c>
    </row>
    <row r="534" spans="1:13" s="31" customFormat="1" ht="25.5" customHeight="1">
      <c r="A534" s="23" t="s">
        <v>35</v>
      </c>
      <c r="B534" s="24">
        <v>12</v>
      </c>
      <c r="C534" s="24">
        <v>7</v>
      </c>
      <c r="D534" s="24">
        <v>5</v>
      </c>
      <c r="E534" s="25" t="s">
        <v>36</v>
      </c>
      <c r="F534" s="24">
        <v>25</v>
      </c>
      <c r="G534" s="24">
        <v>13</v>
      </c>
      <c r="H534" s="24">
        <v>12</v>
      </c>
      <c r="I534" s="68">
        <v>100</v>
      </c>
      <c r="J534" s="69">
        <v>0</v>
      </c>
      <c r="K534" s="70">
        <v>0</v>
      </c>
      <c r="L534" s="70">
        <v>0</v>
      </c>
    </row>
    <row r="535" spans="1:13" s="97" customFormat="1" ht="15.75" customHeight="1">
      <c r="A535" s="32">
        <v>30</v>
      </c>
      <c r="B535" s="33">
        <v>2</v>
      </c>
      <c r="C535" s="34">
        <v>0</v>
      </c>
      <c r="D535" s="34">
        <v>2</v>
      </c>
      <c r="E535" s="35">
        <v>65</v>
      </c>
      <c r="F535" s="33">
        <v>1</v>
      </c>
      <c r="G535" s="34">
        <v>0</v>
      </c>
      <c r="H535" s="34">
        <v>1</v>
      </c>
      <c r="I535" s="35">
        <v>101</v>
      </c>
      <c r="J535" s="33">
        <v>0</v>
      </c>
      <c r="K535" s="34">
        <v>0</v>
      </c>
      <c r="L535" s="34">
        <v>0</v>
      </c>
    </row>
    <row r="536" spans="1:13" s="97" customFormat="1" ht="15.75" customHeight="1">
      <c r="A536" s="32">
        <v>31</v>
      </c>
      <c r="B536" s="33">
        <v>1</v>
      </c>
      <c r="C536" s="34">
        <v>1</v>
      </c>
      <c r="D536" s="34">
        <v>0</v>
      </c>
      <c r="E536" s="35">
        <v>66</v>
      </c>
      <c r="F536" s="33">
        <v>4</v>
      </c>
      <c r="G536" s="34">
        <v>2</v>
      </c>
      <c r="H536" s="34">
        <v>2</v>
      </c>
      <c r="I536" s="35">
        <v>102</v>
      </c>
      <c r="J536" s="33">
        <v>0</v>
      </c>
      <c r="K536" s="34">
        <v>0</v>
      </c>
      <c r="L536" s="34">
        <v>0</v>
      </c>
    </row>
    <row r="537" spans="1:13" s="97" customFormat="1" ht="15.75" customHeight="1">
      <c r="A537" s="32">
        <v>32</v>
      </c>
      <c r="B537" s="33">
        <v>2</v>
      </c>
      <c r="C537" s="34">
        <v>2</v>
      </c>
      <c r="D537" s="34">
        <v>0</v>
      </c>
      <c r="E537" s="35">
        <v>67</v>
      </c>
      <c r="F537" s="33">
        <v>7</v>
      </c>
      <c r="G537" s="34">
        <v>3</v>
      </c>
      <c r="H537" s="34">
        <v>4</v>
      </c>
      <c r="I537" s="35">
        <v>103</v>
      </c>
      <c r="J537" s="33">
        <v>0</v>
      </c>
      <c r="K537" s="34">
        <v>0</v>
      </c>
      <c r="L537" s="34">
        <v>0</v>
      </c>
    </row>
    <row r="538" spans="1:13" s="97" customFormat="1" ht="15.75" customHeight="1">
      <c r="A538" s="32">
        <v>33</v>
      </c>
      <c r="B538" s="33">
        <v>4</v>
      </c>
      <c r="C538" s="34">
        <v>3</v>
      </c>
      <c r="D538" s="34">
        <v>1</v>
      </c>
      <c r="E538" s="35">
        <v>68</v>
      </c>
      <c r="F538" s="33">
        <v>6</v>
      </c>
      <c r="G538" s="34">
        <v>4</v>
      </c>
      <c r="H538" s="34">
        <v>2</v>
      </c>
      <c r="I538" s="72" t="s">
        <v>37</v>
      </c>
      <c r="J538" s="44">
        <v>0</v>
      </c>
      <c r="K538" s="42">
        <v>0</v>
      </c>
      <c r="L538" s="42">
        <v>0</v>
      </c>
    </row>
    <row r="539" spans="1:13" s="97" customFormat="1" ht="21" customHeight="1" thickBot="1">
      <c r="A539" s="74">
        <v>34</v>
      </c>
      <c r="B539" s="33">
        <v>3</v>
      </c>
      <c r="C539" s="34">
        <v>1</v>
      </c>
      <c r="D539" s="34">
        <v>2</v>
      </c>
      <c r="E539" s="35">
        <v>69</v>
      </c>
      <c r="F539" s="33">
        <v>7</v>
      </c>
      <c r="G539" s="34">
        <v>4</v>
      </c>
      <c r="H539" s="34">
        <v>3</v>
      </c>
      <c r="I539" s="75" t="s">
        <v>8</v>
      </c>
      <c r="J539" s="69">
        <v>283</v>
      </c>
      <c r="K539" s="69">
        <v>147</v>
      </c>
      <c r="L539" s="69">
        <v>136</v>
      </c>
    </row>
    <row r="540" spans="1:13" s="106" customFormat="1" ht="24" customHeight="1" thickTop="1" thickBot="1">
      <c r="A540" s="81" t="s">
        <v>38</v>
      </c>
      <c r="B540" s="82">
        <v>24</v>
      </c>
      <c r="C540" s="83">
        <v>14</v>
      </c>
      <c r="D540" s="83">
        <v>10</v>
      </c>
      <c r="E540" s="84" t="s">
        <v>39</v>
      </c>
      <c r="F540" s="83">
        <v>144</v>
      </c>
      <c r="G540" s="83">
        <v>83</v>
      </c>
      <c r="H540" s="83">
        <v>61</v>
      </c>
      <c r="I540" s="85" t="s">
        <v>40</v>
      </c>
      <c r="J540" s="83">
        <v>115</v>
      </c>
      <c r="K540" s="83">
        <v>50</v>
      </c>
      <c r="L540" s="83">
        <v>65</v>
      </c>
      <c r="M540" s="105"/>
    </row>
    <row r="541" spans="1:13" s="13" customFormat="1" ht="24" customHeight="1" thickBot="1">
      <c r="A541" s="1"/>
      <c r="B541" s="2" t="s">
        <v>221</v>
      </c>
      <c r="C541" s="3"/>
      <c r="D541" s="4"/>
      <c r="E541" s="5"/>
      <c r="F541" s="6"/>
      <c r="G541" s="96" t="s">
        <v>238</v>
      </c>
      <c r="H541" s="6"/>
      <c r="I541" s="5"/>
      <c r="J541" s="6"/>
      <c r="K541" s="107" t="s">
        <v>53</v>
      </c>
      <c r="L541" s="9"/>
      <c r="M541" s="97"/>
    </row>
    <row r="542" spans="1:13" s="22" customFormat="1" ht="21" customHeight="1">
      <c r="A542" s="14" t="s">
        <v>4</v>
      </c>
      <c r="B542" s="15" t="s">
        <v>5</v>
      </c>
      <c r="C542" s="15" t="s">
        <v>6</v>
      </c>
      <c r="D542" s="16" t="s">
        <v>7</v>
      </c>
      <c r="E542" s="14" t="s">
        <v>4</v>
      </c>
      <c r="F542" s="15" t="s">
        <v>5</v>
      </c>
      <c r="G542" s="15" t="s">
        <v>6</v>
      </c>
      <c r="H542" s="16" t="s">
        <v>7</v>
      </c>
      <c r="I542" s="14" t="s">
        <v>4</v>
      </c>
      <c r="J542" s="15" t="s">
        <v>5</v>
      </c>
      <c r="K542" s="15" t="s">
        <v>6</v>
      </c>
      <c r="L542" s="17" t="s">
        <v>7</v>
      </c>
      <c r="M542" s="98"/>
    </row>
    <row r="543" spans="1:13" s="31" customFormat="1" ht="25.5" customHeight="1">
      <c r="A543" s="23" t="s">
        <v>9</v>
      </c>
      <c r="B543" s="24">
        <v>4</v>
      </c>
      <c r="C543" s="24">
        <v>2</v>
      </c>
      <c r="D543" s="24">
        <v>2</v>
      </c>
      <c r="E543" s="25" t="s">
        <v>10</v>
      </c>
      <c r="F543" s="24">
        <v>10</v>
      </c>
      <c r="G543" s="24">
        <v>4</v>
      </c>
      <c r="H543" s="24">
        <v>6</v>
      </c>
      <c r="I543" s="25" t="s">
        <v>11</v>
      </c>
      <c r="J543" s="24">
        <v>9</v>
      </c>
      <c r="K543" s="24">
        <v>5</v>
      </c>
      <c r="L543" s="24">
        <v>4</v>
      </c>
    </row>
    <row r="544" spans="1:13" s="97" customFormat="1" ht="15.75" customHeight="1">
      <c r="A544" s="32">
        <v>0</v>
      </c>
      <c r="B544" s="33">
        <v>1</v>
      </c>
      <c r="C544" s="34">
        <v>1</v>
      </c>
      <c r="D544" s="34">
        <v>0</v>
      </c>
      <c r="E544" s="35">
        <v>35</v>
      </c>
      <c r="F544" s="33">
        <v>2</v>
      </c>
      <c r="G544" s="34">
        <v>2</v>
      </c>
      <c r="H544" s="34">
        <v>0</v>
      </c>
      <c r="I544" s="35">
        <v>70</v>
      </c>
      <c r="J544" s="33">
        <v>2</v>
      </c>
      <c r="K544" s="34">
        <v>2</v>
      </c>
      <c r="L544" s="34">
        <v>0</v>
      </c>
    </row>
    <row r="545" spans="1:12" s="97" customFormat="1" ht="15.75" customHeight="1">
      <c r="A545" s="32">
        <v>1</v>
      </c>
      <c r="B545" s="33">
        <v>1</v>
      </c>
      <c r="C545" s="34">
        <v>0</v>
      </c>
      <c r="D545" s="34">
        <v>1</v>
      </c>
      <c r="E545" s="35">
        <v>36</v>
      </c>
      <c r="F545" s="33">
        <v>5</v>
      </c>
      <c r="G545" s="34">
        <v>1</v>
      </c>
      <c r="H545" s="34">
        <v>4</v>
      </c>
      <c r="I545" s="35">
        <v>71</v>
      </c>
      <c r="J545" s="33">
        <v>1</v>
      </c>
      <c r="K545" s="34">
        <v>1</v>
      </c>
      <c r="L545" s="34">
        <v>0</v>
      </c>
    </row>
    <row r="546" spans="1:12" s="97" customFormat="1" ht="15.75" customHeight="1">
      <c r="A546" s="32">
        <v>2</v>
      </c>
      <c r="B546" s="33">
        <v>1</v>
      </c>
      <c r="C546" s="34">
        <v>0</v>
      </c>
      <c r="D546" s="34">
        <v>1</v>
      </c>
      <c r="E546" s="35">
        <v>37</v>
      </c>
      <c r="F546" s="33">
        <v>1</v>
      </c>
      <c r="G546" s="34">
        <v>1</v>
      </c>
      <c r="H546" s="34">
        <v>0</v>
      </c>
      <c r="I546" s="35">
        <v>72</v>
      </c>
      <c r="J546" s="33">
        <v>2</v>
      </c>
      <c r="K546" s="34">
        <v>0</v>
      </c>
      <c r="L546" s="34">
        <v>2</v>
      </c>
    </row>
    <row r="547" spans="1:12" s="97" customFormat="1" ht="15.75" customHeight="1">
      <c r="A547" s="32">
        <v>3</v>
      </c>
      <c r="B547" s="33">
        <v>0</v>
      </c>
      <c r="C547" s="34">
        <v>0</v>
      </c>
      <c r="D547" s="34">
        <v>0</v>
      </c>
      <c r="E547" s="35">
        <v>38</v>
      </c>
      <c r="F547" s="33">
        <v>2</v>
      </c>
      <c r="G547" s="34">
        <v>0</v>
      </c>
      <c r="H547" s="34">
        <v>2</v>
      </c>
      <c r="I547" s="35">
        <v>73</v>
      </c>
      <c r="J547" s="33">
        <v>1</v>
      </c>
      <c r="K547" s="34">
        <v>0</v>
      </c>
      <c r="L547" s="34">
        <v>1</v>
      </c>
    </row>
    <row r="548" spans="1:12" s="97" customFormat="1" ht="18" customHeight="1">
      <c r="A548" s="40">
        <v>4</v>
      </c>
      <c r="B548" s="41">
        <v>1</v>
      </c>
      <c r="C548" s="42">
        <v>1</v>
      </c>
      <c r="D548" s="42">
        <v>0</v>
      </c>
      <c r="E548" s="43">
        <v>39</v>
      </c>
      <c r="F548" s="44">
        <v>0</v>
      </c>
      <c r="G548" s="42">
        <v>0</v>
      </c>
      <c r="H548" s="42">
        <v>0</v>
      </c>
      <c r="I548" s="43">
        <v>74</v>
      </c>
      <c r="J548" s="44">
        <v>3</v>
      </c>
      <c r="K548" s="42">
        <v>2</v>
      </c>
      <c r="L548" s="42">
        <v>1</v>
      </c>
    </row>
    <row r="549" spans="1:12" s="31" customFormat="1" ht="25.5" customHeight="1">
      <c r="A549" s="23" t="s">
        <v>13</v>
      </c>
      <c r="B549" s="24">
        <v>5</v>
      </c>
      <c r="C549" s="24">
        <v>3</v>
      </c>
      <c r="D549" s="24">
        <v>2</v>
      </c>
      <c r="E549" s="25" t="s">
        <v>14</v>
      </c>
      <c r="F549" s="24">
        <v>11</v>
      </c>
      <c r="G549" s="24">
        <v>9</v>
      </c>
      <c r="H549" s="24">
        <v>2</v>
      </c>
      <c r="I549" s="25" t="s">
        <v>15</v>
      </c>
      <c r="J549" s="24">
        <v>9</v>
      </c>
      <c r="K549" s="24">
        <v>4</v>
      </c>
      <c r="L549" s="24">
        <v>5</v>
      </c>
    </row>
    <row r="550" spans="1:12" s="97" customFormat="1" ht="15.75" customHeight="1">
      <c r="A550" s="32">
        <v>5</v>
      </c>
      <c r="B550" s="33">
        <v>1</v>
      </c>
      <c r="C550" s="34">
        <v>1</v>
      </c>
      <c r="D550" s="34">
        <v>0</v>
      </c>
      <c r="E550" s="35">
        <v>40</v>
      </c>
      <c r="F550" s="33">
        <v>3</v>
      </c>
      <c r="G550" s="34">
        <v>2</v>
      </c>
      <c r="H550" s="34">
        <v>1</v>
      </c>
      <c r="I550" s="35">
        <v>75</v>
      </c>
      <c r="J550" s="33">
        <v>3</v>
      </c>
      <c r="K550" s="34">
        <v>2</v>
      </c>
      <c r="L550" s="34">
        <v>1</v>
      </c>
    </row>
    <row r="551" spans="1:12" s="97" customFormat="1" ht="15.75" customHeight="1">
      <c r="A551" s="32">
        <v>6</v>
      </c>
      <c r="B551" s="33">
        <v>0</v>
      </c>
      <c r="C551" s="34">
        <v>0</v>
      </c>
      <c r="D551" s="34">
        <v>0</v>
      </c>
      <c r="E551" s="35">
        <v>41</v>
      </c>
      <c r="F551" s="33">
        <v>1</v>
      </c>
      <c r="G551" s="34">
        <v>1</v>
      </c>
      <c r="H551" s="34">
        <v>0</v>
      </c>
      <c r="I551" s="35">
        <v>76</v>
      </c>
      <c r="J551" s="33">
        <v>1</v>
      </c>
      <c r="K551" s="34">
        <v>0</v>
      </c>
      <c r="L551" s="34">
        <v>1</v>
      </c>
    </row>
    <row r="552" spans="1:12" s="97" customFormat="1" ht="15.75" customHeight="1">
      <c r="A552" s="32">
        <v>7</v>
      </c>
      <c r="B552" s="33">
        <v>3</v>
      </c>
      <c r="C552" s="34">
        <v>2</v>
      </c>
      <c r="D552" s="34">
        <v>1</v>
      </c>
      <c r="E552" s="35">
        <v>42</v>
      </c>
      <c r="F552" s="33">
        <v>2</v>
      </c>
      <c r="G552" s="34">
        <v>2</v>
      </c>
      <c r="H552" s="34">
        <v>0</v>
      </c>
      <c r="I552" s="35">
        <v>77</v>
      </c>
      <c r="J552" s="33">
        <v>1</v>
      </c>
      <c r="K552" s="34">
        <v>0</v>
      </c>
      <c r="L552" s="34">
        <v>1</v>
      </c>
    </row>
    <row r="553" spans="1:12" s="97" customFormat="1" ht="15.75" customHeight="1">
      <c r="A553" s="32">
        <v>8</v>
      </c>
      <c r="B553" s="33">
        <v>0</v>
      </c>
      <c r="C553" s="34">
        <v>0</v>
      </c>
      <c r="D553" s="34">
        <v>0</v>
      </c>
      <c r="E553" s="35">
        <v>43</v>
      </c>
      <c r="F553" s="33">
        <v>2</v>
      </c>
      <c r="G553" s="34">
        <v>1</v>
      </c>
      <c r="H553" s="34">
        <v>1</v>
      </c>
      <c r="I553" s="35">
        <v>78</v>
      </c>
      <c r="J553" s="33">
        <v>1</v>
      </c>
      <c r="K553" s="34">
        <v>1</v>
      </c>
      <c r="L553" s="34">
        <v>0</v>
      </c>
    </row>
    <row r="554" spans="1:12" s="97" customFormat="1" ht="18" customHeight="1">
      <c r="A554" s="40">
        <v>9</v>
      </c>
      <c r="B554" s="44">
        <v>1</v>
      </c>
      <c r="C554" s="42">
        <v>0</v>
      </c>
      <c r="D554" s="42">
        <v>1</v>
      </c>
      <c r="E554" s="43">
        <v>44</v>
      </c>
      <c r="F554" s="44">
        <v>3</v>
      </c>
      <c r="G554" s="42">
        <v>3</v>
      </c>
      <c r="H554" s="42">
        <v>0</v>
      </c>
      <c r="I554" s="43">
        <v>79</v>
      </c>
      <c r="J554" s="44">
        <v>3</v>
      </c>
      <c r="K554" s="42">
        <v>1</v>
      </c>
      <c r="L554" s="42">
        <v>2</v>
      </c>
    </row>
    <row r="555" spans="1:12" s="31" customFormat="1" ht="25.5" customHeight="1">
      <c r="A555" s="23" t="s">
        <v>23</v>
      </c>
      <c r="B555" s="24">
        <v>5</v>
      </c>
      <c r="C555" s="24">
        <v>2</v>
      </c>
      <c r="D555" s="24">
        <v>3</v>
      </c>
      <c r="E555" s="25" t="s">
        <v>24</v>
      </c>
      <c r="F555" s="24">
        <v>9</v>
      </c>
      <c r="G555" s="24">
        <v>3</v>
      </c>
      <c r="H555" s="24">
        <v>6</v>
      </c>
      <c r="I555" s="25" t="s">
        <v>25</v>
      </c>
      <c r="J555" s="24">
        <v>13</v>
      </c>
      <c r="K555" s="24">
        <v>6</v>
      </c>
      <c r="L555" s="24">
        <v>7</v>
      </c>
    </row>
    <row r="556" spans="1:12" s="97" customFormat="1" ht="15.75" customHeight="1">
      <c r="A556" s="32">
        <v>10</v>
      </c>
      <c r="B556" s="33">
        <v>2</v>
      </c>
      <c r="C556" s="34">
        <v>2</v>
      </c>
      <c r="D556" s="34">
        <v>0</v>
      </c>
      <c r="E556" s="35">
        <v>45</v>
      </c>
      <c r="F556" s="33">
        <v>1</v>
      </c>
      <c r="G556" s="34">
        <v>0</v>
      </c>
      <c r="H556" s="34">
        <v>1</v>
      </c>
      <c r="I556" s="35">
        <v>80</v>
      </c>
      <c r="J556" s="33">
        <v>4</v>
      </c>
      <c r="K556" s="34">
        <v>1</v>
      </c>
      <c r="L556" s="34">
        <v>3</v>
      </c>
    </row>
    <row r="557" spans="1:12" s="97" customFormat="1" ht="15.75" customHeight="1">
      <c r="A557" s="32">
        <v>11</v>
      </c>
      <c r="B557" s="33">
        <v>1</v>
      </c>
      <c r="C557" s="34">
        <v>0</v>
      </c>
      <c r="D557" s="34">
        <v>1</v>
      </c>
      <c r="E557" s="35">
        <v>46</v>
      </c>
      <c r="F557" s="33">
        <v>1</v>
      </c>
      <c r="G557" s="34">
        <v>0</v>
      </c>
      <c r="H557" s="34">
        <v>1</v>
      </c>
      <c r="I557" s="35">
        <v>81</v>
      </c>
      <c r="J557" s="33">
        <v>3</v>
      </c>
      <c r="K557" s="34">
        <v>1</v>
      </c>
      <c r="L557" s="34">
        <v>2</v>
      </c>
    </row>
    <row r="558" spans="1:12" s="97" customFormat="1" ht="15.75" customHeight="1">
      <c r="A558" s="32">
        <v>12</v>
      </c>
      <c r="B558" s="33">
        <v>0</v>
      </c>
      <c r="C558" s="34">
        <v>0</v>
      </c>
      <c r="D558" s="34">
        <v>0</v>
      </c>
      <c r="E558" s="35">
        <v>47</v>
      </c>
      <c r="F558" s="33">
        <v>3</v>
      </c>
      <c r="G558" s="34">
        <v>2</v>
      </c>
      <c r="H558" s="34">
        <v>1</v>
      </c>
      <c r="I558" s="35">
        <v>82</v>
      </c>
      <c r="J558" s="33">
        <v>2</v>
      </c>
      <c r="K558" s="34">
        <v>1</v>
      </c>
      <c r="L558" s="34">
        <v>1</v>
      </c>
    </row>
    <row r="559" spans="1:12" s="97" customFormat="1" ht="15.75" customHeight="1">
      <c r="A559" s="32">
        <v>13</v>
      </c>
      <c r="B559" s="33">
        <v>0</v>
      </c>
      <c r="C559" s="34">
        <v>0</v>
      </c>
      <c r="D559" s="34">
        <v>0</v>
      </c>
      <c r="E559" s="35">
        <v>48</v>
      </c>
      <c r="F559" s="33">
        <v>2</v>
      </c>
      <c r="G559" s="34">
        <v>0</v>
      </c>
      <c r="H559" s="34">
        <v>2</v>
      </c>
      <c r="I559" s="35">
        <v>83</v>
      </c>
      <c r="J559" s="33">
        <v>2</v>
      </c>
      <c r="K559" s="34">
        <v>1</v>
      </c>
      <c r="L559" s="34">
        <v>1</v>
      </c>
    </row>
    <row r="560" spans="1:12" s="97" customFormat="1" ht="18" customHeight="1">
      <c r="A560" s="40">
        <v>14</v>
      </c>
      <c r="B560" s="44">
        <v>2</v>
      </c>
      <c r="C560" s="42">
        <v>0</v>
      </c>
      <c r="D560" s="42">
        <v>2</v>
      </c>
      <c r="E560" s="43">
        <v>49</v>
      </c>
      <c r="F560" s="44">
        <v>2</v>
      </c>
      <c r="G560" s="42">
        <v>1</v>
      </c>
      <c r="H560" s="42">
        <v>1</v>
      </c>
      <c r="I560" s="43">
        <v>84</v>
      </c>
      <c r="J560" s="44">
        <v>2</v>
      </c>
      <c r="K560" s="42">
        <v>2</v>
      </c>
      <c r="L560" s="42">
        <v>0</v>
      </c>
    </row>
    <row r="561" spans="1:12" s="31" customFormat="1" ht="25.5" customHeight="1">
      <c r="A561" s="23" t="s">
        <v>26</v>
      </c>
      <c r="B561" s="24">
        <v>7</v>
      </c>
      <c r="C561" s="24">
        <v>4</v>
      </c>
      <c r="D561" s="24">
        <v>3</v>
      </c>
      <c r="E561" s="25" t="s">
        <v>27</v>
      </c>
      <c r="F561" s="24">
        <v>4</v>
      </c>
      <c r="G561" s="24">
        <v>2</v>
      </c>
      <c r="H561" s="24">
        <v>2</v>
      </c>
      <c r="I561" s="25" t="s">
        <v>28</v>
      </c>
      <c r="J561" s="24">
        <v>8</v>
      </c>
      <c r="K561" s="24">
        <v>2</v>
      </c>
      <c r="L561" s="24">
        <v>6</v>
      </c>
    </row>
    <row r="562" spans="1:12" s="97" customFormat="1" ht="15.75" customHeight="1">
      <c r="A562" s="32">
        <v>15</v>
      </c>
      <c r="B562" s="33">
        <v>1</v>
      </c>
      <c r="C562" s="34">
        <v>0</v>
      </c>
      <c r="D562" s="34">
        <v>1</v>
      </c>
      <c r="E562" s="35">
        <v>50</v>
      </c>
      <c r="F562" s="33">
        <v>1</v>
      </c>
      <c r="G562" s="34">
        <v>0</v>
      </c>
      <c r="H562" s="34">
        <v>1</v>
      </c>
      <c r="I562" s="35">
        <v>85</v>
      </c>
      <c r="J562" s="33">
        <v>3</v>
      </c>
      <c r="K562" s="34">
        <v>2</v>
      </c>
      <c r="L562" s="34">
        <v>1</v>
      </c>
    </row>
    <row r="563" spans="1:12" s="97" customFormat="1" ht="15.75" customHeight="1">
      <c r="A563" s="32">
        <v>16</v>
      </c>
      <c r="B563" s="33">
        <v>3</v>
      </c>
      <c r="C563" s="34">
        <v>1</v>
      </c>
      <c r="D563" s="34">
        <v>2</v>
      </c>
      <c r="E563" s="35">
        <v>51</v>
      </c>
      <c r="F563" s="33">
        <v>1</v>
      </c>
      <c r="G563" s="34">
        <v>0</v>
      </c>
      <c r="H563" s="34">
        <v>1</v>
      </c>
      <c r="I563" s="35">
        <v>86</v>
      </c>
      <c r="J563" s="33">
        <v>1</v>
      </c>
      <c r="K563" s="34">
        <v>0</v>
      </c>
      <c r="L563" s="34">
        <v>1</v>
      </c>
    </row>
    <row r="564" spans="1:12" s="97" customFormat="1" ht="15.75" customHeight="1">
      <c r="A564" s="32">
        <v>17</v>
      </c>
      <c r="B564" s="33">
        <v>2</v>
      </c>
      <c r="C564" s="34">
        <v>2</v>
      </c>
      <c r="D564" s="34">
        <v>0</v>
      </c>
      <c r="E564" s="35">
        <v>52</v>
      </c>
      <c r="F564" s="33">
        <v>2</v>
      </c>
      <c r="G564" s="34">
        <v>2</v>
      </c>
      <c r="H564" s="34">
        <v>0</v>
      </c>
      <c r="I564" s="35">
        <v>87</v>
      </c>
      <c r="J564" s="33">
        <v>0</v>
      </c>
      <c r="K564" s="34">
        <v>0</v>
      </c>
      <c r="L564" s="34">
        <v>0</v>
      </c>
    </row>
    <row r="565" spans="1:12" s="97" customFormat="1" ht="15.75" customHeight="1">
      <c r="A565" s="32">
        <v>18</v>
      </c>
      <c r="B565" s="33">
        <v>0</v>
      </c>
      <c r="C565" s="34">
        <v>0</v>
      </c>
      <c r="D565" s="34">
        <v>0</v>
      </c>
      <c r="E565" s="35">
        <v>53</v>
      </c>
      <c r="F565" s="33">
        <v>0</v>
      </c>
      <c r="G565" s="34">
        <v>0</v>
      </c>
      <c r="H565" s="34">
        <v>0</v>
      </c>
      <c r="I565" s="35">
        <v>88</v>
      </c>
      <c r="J565" s="33">
        <v>2</v>
      </c>
      <c r="K565" s="34">
        <v>0</v>
      </c>
      <c r="L565" s="34">
        <v>2</v>
      </c>
    </row>
    <row r="566" spans="1:12" s="97" customFormat="1" ht="18" customHeight="1">
      <c r="A566" s="40">
        <v>19</v>
      </c>
      <c r="B566" s="44">
        <v>1</v>
      </c>
      <c r="C566" s="42">
        <v>1</v>
      </c>
      <c r="D566" s="42">
        <v>0</v>
      </c>
      <c r="E566" s="43">
        <v>54</v>
      </c>
      <c r="F566" s="44">
        <v>0</v>
      </c>
      <c r="G566" s="42">
        <v>0</v>
      </c>
      <c r="H566" s="42">
        <v>0</v>
      </c>
      <c r="I566" s="43">
        <v>89</v>
      </c>
      <c r="J566" s="44">
        <v>2</v>
      </c>
      <c r="K566" s="42">
        <v>0</v>
      </c>
      <c r="L566" s="42">
        <v>2</v>
      </c>
    </row>
    <row r="567" spans="1:12" s="31" customFormat="1" ht="25.5" customHeight="1">
      <c r="A567" s="23" t="s">
        <v>29</v>
      </c>
      <c r="B567" s="24">
        <v>21</v>
      </c>
      <c r="C567" s="24">
        <v>11</v>
      </c>
      <c r="D567" s="24">
        <v>10</v>
      </c>
      <c r="E567" s="25" t="s">
        <v>30</v>
      </c>
      <c r="F567" s="24">
        <v>13</v>
      </c>
      <c r="G567" s="24">
        <v>5</v>
      </c>
      <c r="H567" s="24">
        <v>8</v>
      </c>
      <c r="I567" s="25" t="s">
        <v>31</v>
      </c>
      <c r="J567" s="24">
        <v>8</v>
      </c>
      <c r="K567" s="24">
        <v>1</v>
      </c>
      <c r="L567" s="24">
        <v>7</v>
      </c>
    </row>
    <row r="568" spans="1:12" s="97" customFormat="1" ht="15.75" customHeight="1">
      <c r="A568" s="32">
        <v>20</v>
      </c>
      <c r="B568" s="33">
        <v>1</v>
      </c>
      <c r="C568" s="34">
        <v>0</v>
      </c>
      <c r="D568" s="34">
        <v>1</v>
      </c>
      <c r="E568" s="35">
        <v>55</v>
      </c>
      <c r="F568" s="33">
        <v>2</v>
      </c>
      <c r="G568" s="34">
        <v>0</v>
      </c>
      <c r="H568" s="34">
        <v>2</v>
      </c>
      <c r="I568" s="35">
        <v>90</v>
      </c>
      <c r="J568" s="33">
        <v>5</v>
      </c>
      <c r="K568" s="34">
        <v>1</v>
      </c>
      <c r="L568" s="34">
        <v>4</v>
      </c>
    </row>
    <row r="569" spans="1:12" s="97" customFormat="1" ht="15.75" customHeight="1">
      <c r="A569" s="32">
        <v>21</v>
      </c>
      <c r="B569" s="33">
        <v>5</v>
      </c>
      <c r="C569" s="34">
        <v>0</v>
      </c>
      <c r="D569" s="34">
        <v>5</v>
      </c>
      <c r="E569" s="35">
        <v>56</v>
      </c>
      <c r="F569" s="33">
        <v>2</v>
      </c>
      <c r="G569" s="34">
        <v>1</v>
      </c>
      <c r="H569" s="34">
        <v>1</v>
      </c>
      <c r="I569" s="35">
        <v>91</v>
      </c>
      <c r="J569" s="33">
        <v>0</v>
      </c>
      <c r="K569" s="34">
        <v>0</v>
      </c>
      <c r="L569" s="34">
        <v>0</v>
      </c>
    </row>
    <row r="570" spans="1:12" s="97" customFormat="1" ht="15.75" customHeight="1">
      <c r="A570" s="32">
        <v>22</v>
      </c>
      <c r="B570" s="33">
        <v>5</v>
      </c>
      <c r="C570" s="34">
        <v>4</v>
      </c>
      <c r="D570" s="34">
        <v>1</v>
      </c>
      <c r="E570" s="35">
        <v>57</v>
      </c>
      <c r="F570" s="33">
        <v>1</v>
      </c>
      <c r="G570" s="34">
        <v>0</v>
      </c>
      <c r="H570" s="34">
        <v>1</v>
      </c>
      <c r="I570" s="35">
        <v>92</v>
      </c>
      <c r="J570" s="33">
        <v>1</v>
      </c>
      <c r="K570" s="34">
        <v>0</v>
      </c>
      <c r="L570" s="34">
        <v>1</v>
      </c>
    </row>
    <row r="571" spans="1:12" s="97" customFormat="1" ht="15.75" customHeight="1">
      <c r="A571" s="32">
        <v>23</v>
      </c>
      <c r="B571" s="33">
        <v>4</v>
      </c>
      <c r="C571" s="34">
        <v>3</v>
      </c>
      <c r="D571" s="34">
        <v>1</v>
      </c>
      <c r="E571" s="35">
        <v>58</v>
      </c>
      <c r="F571" s="33">
        <v>4</v>
      </c>
      <c r="G571" s="34">
        <v>2</v>
      </c>
      <c r="H571" s="34">
        <v>2</v>
      </c>
      <c r="I571" s="35">
        <v>93</v>
      </c>
      <c r="J571" s="33">
        <v>2</v>
      </c>
      <c r="K571" s="34">
        <v>0</v>
      </c>
      <c r="L571" s="34">
        <v>2</v>
      </c>
    </row>
    <row r="572" spans="1:12" s="97" customFormat="1" ht="18" customHeight="1">
      <c r="A572" s="40">
        <v>24</v>
      </c>
      <c r="B572" s="44">
        <v>6</v>
      </c>
      <c r="C572" s="42">
        <v>4</v>
      </c>
      <c r="D572" s="42">
        <v>2</v>
      </c>
      <c r="E572" s="43">
        <v>59</v>
      </c>
      <c r="F572" s="44">
        <v>4</v>
      </c>
      <c r="G572" s="42">
        <v>2</v>
      </c>
      <c r="H572" s="42">
        <v>2</v>
      </c>
      <c r="I572" s="43">
        <v>94</v>
      </c>
      <c r="J572" s="44">
        <v>0</v>
      </c>
      <c r="K572" s="42">
        <v>0</v>
      </c>
      <c r="L572" s="42">
        <v>0</v>
      </c>
    </row>
    <row r="573" spans="1:12" s="31" customFormat="1" ht="25.5" customHeight="1">
      <c r="A573" s="23" t="s">
        <v>32</v>
      </c>
      <c r="B573" s="24">
        <v>33</v>
      </c>
      <c r="C573" s="24">
        <v>19</v>
      </c>
      <c r="D573" s="24">
        <v>14</v>
      </c>
      <c r="E573" s="25" t="s">
        <v>33</v>
      </c>
      <c r="F573" s="24">
        <v>5</v>
      </c>
      <c r="G573" s="24">
        <v>3</v>
      </c>
      <c r="H573" s="24">
        <v>2</v>
      </c>
      <c r="I573" s="64" t="s">
        <v>34</v>
      </c>
      <c r="J573" s="24">
        <v>0</v>
      </c>
      <c r="K573" s="24">
        <v>0</v>
      </c>
      <c r="L573" s="24">
        <v>0</v>
      </c>
    </row>
    <row r="574" spans="1:12" s="97" customFormat="1" ht="15.75" customHeight="1">
      <c r="A574" s="32">
        <v>25</v>
      </c>
      <c r="B574" s="33">
        <v>9</v>
      </c>
      <c r="C574" s="34">
        <v>4</v>
      </c>
      <c r="D574" s="34">
        <v>5</v>
      </c>
      <c r="E574" s="35">
        <v>60</v>
      </c>
      <c r="F574" s="33">
        <v>2</v>
      </c>
      <c r="G574" s="34">
        <v>1</v>
      </c>
      <c r="H574" s="34">
        <v>1</v>
      </c>
      <c r="I574" s="35">
        <v>95</v>
      </c>
      <c r="J574" s="33">
        <v>0</v>
      </c>
      <c r="K574" s="34">
        <v>0</v>
      </c>
      <c r="L574" s="34">
        <v>0</v>
      </c>
    </row>
    <row r="575" spans="1:12" s="97" customFormat="1" ht="15.75" customHeight="1">
      <c r="A575" s="32">
        <v>26</v>
      </c>
      <c r="B575" s="33">
        <v>8</v>
      </c>
      <c r="C575" s="34">
        <v>4</v>
      </c>
      <c r="D575" s="34">
        <v>4</v>
      </c>
      <c r="E575" s="35">
        <v>61</v>
      </c>
      <c r="F575" s="33">
        <v>0</v>
      </c>
      <c r="G575" s="34">
        <v>0</v>
      </c>
      <c r="H575" s="34">
        <v>0</v>
      </c>
      <c r="I575" s="35">
        <v>96</v>
      </c>
      <c r="J575" s="33">
        <v>0</v>
      </c>
      <c r="K575" s="34">
        <v>0</v>
      </c>
      <c r="L575" s="34">
        <v>0</v>
      </c>
    </row>
    <row r="576" spans="1:12" s="97" customFormat="1" ht="15.75" customHeight="1">
      <c r="A576" s="32">
        <v>27</v>
      </c>
      <c r="B576" s="33">
        <v>4</v>
      </c>
      <c r="C576" s="34">
        <v>3</v>
      </c>
      <c r="D576" s="34">
        <v>1</v>
      </c>
      <c r="E576" s="35">
        <v>62</v>
      </c>
      <c r="F576" s="33">
        <v>1</v>
      </c>
      <c r="G576" s="34">
        <v>0</v>
      </c>
      <c r="H576" s="34">
        <v>1</v>
      </c>
      <c r="I576" s="35">
        <v>97</v>
      </c>
      <c r="J576" s="33">
        <v>0</v>
      </c>
      <c r="K576" s="34">
        <v>0</v>
      </c>
      <c r="L576" s="34">
        <v>0</v>
      </c>
    </row>
    <row r="577" spans="1:13" s="97" customFormat="1" ht="15.75" customHeight="1">
      <c r="A577" s="32">
        <v>28</v>
      </c>
      <c r="B577" s="33">
        <v>7</v>
      </c>
      <c r="C577" s="34">
        <v>4</v>
      </c>
      <c r="D577" s="34">
        <v>3</v>
      </c>
      <c r="E577" s="35">
        <v>63</v>
      </c>
      <c r="F577" s="33">
        <v>1</v>
      </c>
      <c r="G577" s="34">
        <v>1</v>
      </c>
      <c r="H577" s="34">
        <v>0</v>
      </c>
      <c r="I577" s="35">
        <v>98</v>
      </c>
      <c r="J577" s="33">
        <v>0</v>
      </c>
      <c r="K577" s="34">
        <v>0</v>
      </c>
      <c r="L577" s="34">
        <v>0</v>
      </c>
    </row>
    <row r="578" spans="1:13" s="97" customFormat="1" ht="18" customHeight="1">
      <c r="A578" s="40">
        <v>29</v>
      </c>
      <c r="B578" s="44">
        <v>5</v>
      </c>
      <c r="C578" s="42">
        <v>4</v>
      </c>
      <c r="D578" s="42">
        <v>1</v>
      </c>
      <c r="E578" s="43">
        <v>64</v>
      </c>
      <c r="F578" s="44">
        <v>1</v>
      </c>
      <c r="G578" s="42">
        <v>1</v>
      </c>
      <c r="H578" s="42">
        <v>0</v>
      </c>
      <c r="I578" s="35">
        <v>99</v>
      </c>
      <c r="J578" s="33">
        <v>0</v>
      </c>
      <c r="K578" s="34">
        <v>0</v>
      </c>
      <c r="L578" s="34">
        <v>0</v>
      </c>
    </row>
    <row r="579" spans="1:13" s="31" customFormat="1" ht="25.5" customHeight="1">
      <c r="A579" s="23" t="s">
        <v>35</v>
      </c>
      <c r="B579" s="24">
        <v>8</v>
      </c>
      <c r="C579" s="24">
        <v>6</v>
      </c>
      <c r="D579" s="24">
        <v>2</v>
      </c>
      <c r="E579" s="25" t="s">
        <v>36</v>
      </c>
      <c r="F579" s="24">
        <v>18</v>
      </c>
      <c r="G579" s="24">
        <v>8</v>
      </c>
      <c r="H579" s="24">
        <v>10</v>
      </c>
      <c r="I579" s="68">
        <v>100</v>
      </c>
      <c r="J579" s="69">
        <v>0</v>
      </c>
      <c r="K579" s="70">
        <v>0</v>
      </c>
      <c r="L579" s="70">
        <v>0</v>
      </c>
    </row>
    <row r="580" spans="1:13" s="97" customFormat="1" ht="15.75" customHeight="1">
      <c r="A580" s="32">
        <v>30</v>
      </c>
      <c r="B580" s="33">
        <v>4</v>
      </c>
      <c r="C580" s="34">
        <v>3</v>
      </c>
      <c r="D580" s="34">
        <v>1</v>
      </c>
      <c r="E580" s="35">
        <v>65</v>
      </c>
      <c r="F580" s="33">
        <v>3</v>
      </c>
      <c r="G580" s="34">
        <v>2</v>
      </c>
      <c r="H580" s="34">
        <v>1</v>
      </c>
      <c r="I580" s="35">
        <v>101</v>
      </c>
      <c r="J580" s="33">
        <v>0</v>
      </c>
      <c r="K580" s="34">
        <v>0</v>
      </c>
      <c r="L580" s="34">
        <v>0</v>
      </c>
    </row>
    <row r="581" spans="1:13" s="97" customFormat="1" ht="15.75" customHeight="1">
      <c r="A581" s="32">
        <v>31</v>
      </c>
      <c r="B581" s="33">
        <v>0</v>
      </c>
      <c r="C581" s="34">
        <v>0</v>
      </c>
      <c r="D581" s="34">
        <v>0</v>
      </c>
      <c r="E581" s="35">
        <v>66</v>
      </c>
      <c r="F581" s="33">
        <v>2</v>
      </c>
      <c r="G581" s="34">
        <v>1</v>
      </c>
      <c r="H581" s="34">
        <v>1</v>
      </c>
      <c r="I581" s="35">
        <v>102</v>
      </c>
      <c r="J581" s="33">
        <v>0</v>
      </c>
      <c r="K581" s="34">
        <v>0</v>
      </c>
      <c r="L581" s="34">
        <v>0</v>
      </c>
    </row>
    <row r="582" spans="1:13" s="97" customFormat="1" ht="15.75" customHeight="1">
      <c r="A582" s="32">
        <v>32</v>
      </c>
      <c r="B582" s="33">
        <v>3</v>
      </c>
      <c r="C582" s="34">
        <v>2</v>
      </c>
      <c r="D582" s="34">
        <v>1</v>
      </c>
      <c r="E582" s="35">
        <v>67</v>
      </c>
      <c r="F582" s="33">
        <v>2</v>
      </c>
      <c r="G582" s="34">
        <v>1</v>
      </c>
      <c r="H582" s="34">
        <v>1</v>
      </c>
      <c r="I582" s="35">
        <v>103</v>
      </c>
      <c r="J582" s="33">
        <v>0</v>
      </c>
      <c r="K582" s="34">
        <v>0</v>
      </c>
      <c r="L582" s="34">
        <v>0</v>
      </c>
    </row>
    <row r="583" spans="1:13" s="97" customFormat="1" ht="15.75" customHeight="1">
      <c r="A583" s="32">
        <v>33</v>
      </c>
      <c r="B583" s="33">
        <v>1</v>
      </c>
      <c r="C583" s="34">
        <v>1</v>
      </c>
      <c r="D583" s="34">
        <v>0</v>
      </c>
      <c r="E583" s="35">
        <v>68</v>
      </c>
      <c r="F583" s="33">
        <v>6</v>
      </c>
      <c r="G583" s="34">
        <v>1</v>
      </c>
      <c r="H583" s="34">
        <v>5</v>
      </c>
      <c r="I583" s="72" t="s">
        <v>37</v>
      </c>
      <c r="J583" s="44">
        <v>0</v>
      </c>
      <c r="K583" s="42">
        <v>0</v>
      </c>
      <c r="L583" s="42">
        <v>0</v>
      </c>
    </row>
    <row r="584" spans="1:13" s="97" customFormat="1" ht="21" customHeight="1" thickBot="1">
      <c r="A584" s="74">
        <v>34</v>
      </c>
      <c r="B584" s="33">
        <v>0</v>
      </c>
      <c r="C584" s="34">
        <v>0</v>
      </c>
      <c r="D584" s="34">
        <v>0</v>
      </c>
      <c r="E584" s="35">
        <v>69</v>
      </c>
      <c r="F584" s="33">
        <v>5</v>
      </c>
      <c r="G584" s="34">
        <v>3</v>
      </c>
      <c r="H584" s="34">
        <v>2</v>
      </c>
      <c r="I584" s="75" t="s">
        <v>8</v>
      </c>
      <c r="J584" s="69">
        <v>200</v>
      </c>
      <c r="K584" s="69">
        <v>99</v>
      </c>
      <c r="L584" s="69">
        <v>101</v>
      </c>
    </row>
    <row r="585" spans="1:13" s="106" customFormat="1" ht="24" customHeight="1" thickTop="1" thickBot="1">
      <c r="A585" s="81" t="s">
        <v>38</v>
      </c>
      <c r="B585" s="82">
        <v>14</v>
      </c>
      <c r="C585" s="83">
        <v>7</v>
      </c>
      <c r="D585" s="83">
        <v>7</v>
      </c>
      <c r="E585" s="84" t="s">
        <v>39</v>
      </c>
      <c r="F585" s="83">
        <v>121</v>
      </c>
      <c r="G585" s="83">
        <v>66</v>
      </c>
      <c r="H585" s="83">
        <v>55</v>
      </c>
      <c r="I585" s="85" t="s">
        <v>40</v>
      </c>
      <c r="J585" s="83">
        <v>65</v>
      </c>
      <c r="K585" s="83">
        <v>26</v>
      </c>
      <c r="L585" s="83">
        <v>39</v>
      </c>
      <c r="M585" s="105"/>
    </row>
    <row r="586" spans="1:13" s="13" customFormat="1" ht="24" customHeight="1" thickBot="1">
      <c r="A586" s="1"/>
      <c r="B586" s="2" t="s">
        <v>221</v>
      </c>
      <c r="C586" s="3"/>
      <c r="D586" s="4"/>
      <c r="E586" s="5"/>
      <c r="F586" s="6"/>
      <c r="G586" s="96" t="s">
        <v>238</v>
      </c>
      <c r="H586" s="6"/>
      <c r="I586" s="5"/>
      <c r="J586" s="6"/>
      <c r="K586" s="107" t="s">
        <v>375</v>
      </c>
      <c r="L586" s="9"/>
      <c r="M586" s="97"/>
    </row>
    <row r="587" spans="1:13" s="22" customFormat="1" ht="21" customHeight="1">
      <c r="A587" s="14" t="s">
        <v>4</v>
      </c>
      <c r="B587" s="15" t="s">
        <v>5</v>
      </c>
      <c r="C587" s="15" t="s">
        <v>6</v>
      </c>
      <c r="D587" s="16" t="s">
        <v>7</v>
      </c>
      <c r="E587" s="14" t="s">
        <v>4</v>
      </c>
      <c r="F587" s="15" t="s">
        <v>5</v>
      </c>
      <c r="G587" s="15" t="s">
        <v>6</v>
      </c>
      <c r="H587" s="16" t="s">
        <v>7</v>
      </c>
      <c r="I587" s="14" t="s">
        <v>4</v>
      </c>
      <c r="J587" s="15" t="s">
        <v>5</v>
      </c>
      <c r="K587" s="15" t="s">
        <v>6</v>
      </c>
      <c r="L587" s="17" t="s">
        <v>7</v>
      </c>
      <c r="M587" s="98"/>
    </row>
    <row r="588" spans="1:13" s="31" customFormat="1" ht="25.5" customHeight="1">
      <c r="A588" s="23" t="s">
        <v>9</v>
      </c>
      <c r="B588" s="24" t="s">
        <v>383</v>
      </c>
      <c r="C588" s="24" t="s">
        <v>383</v>
      </c>
      <c r="D588" s="24" t="s">
        <v>383</v>
      </c>
      <c r="E588" s="25" t="s">
        <v>10</v>
      </c>
      <c r="F588" s="24" t="s">
        <v>383</v>
      </c>
      <c r="G588" s="24" t="s">
        <v>383</v>
      </c>
      <c r="H588" s="24" t="s">
        <v>383</v>
      </c>
      <c r="I588" s="25" t="s">
        <v>11</v>
      </c>
      <c r="J588" s="24" t="s">
        <v>383</v>
      </c>
      <c r="K588" s="24" t="s">
        <v>383</v>
      </c>
      <c r="L588" s="24" t="s">
        <v>383</v>
      </c>
    </row>
    <row r="589" spans="1:13" s="97" customFormat="1" ht="15.75" customHeight="1">
      <c r="A589" s="32">
        <v>0</v>
      </c>
      <c r="B589" s="33" t="s">
        <v>383</v>
      </c>
      <c r="C589" s="33" t="s">
        <v>383</v>
      </c>
      <c r="D589" s="33" t="s">
        <v>383</v>
      </c>
      <c r="E589" s="35">
        <v>35</v>
      </c>
      <c r="F589" s="33" t="s">
        <v>383</v>
      </c>
      <c r="G589" s="33" t="s">
        <v>383</v>
      </c>
      <c r="H589" s="33" t="s">
        <v>383</v>
      </c>
      <c r="I589" s="35">
        <v>70</v>
      </c>
      <c r="J589" s="33" t="s">
        <v>383</v>
      </c>
      <c r="K589" s="34" t="s">
        <v>383</v>
      </c>
      <c r="L589" s="34" t="s">
        <v>383</v>
      </c>
    </row>
    <row r="590" spans="1:13" s="97" customFormat="1" ht="15.75" customHeight="1">
      <c r="A590" s="32">
        <v>1</v>
      </c>
      <c r="B590" s="33" t="s">
        <v>383</v>
      </c>
      <c r="C590" s="33" t="s">
        <v>383</v>
      </c>
      <c r="D590" s="33" t="s">
        <v>383</v>
      </c>
      <c r="E590" s="35">
        <v>36</v>
      </c>
      <c r="F590" s="33" t="s">
        <v>383</v>
      </c>
      <c r="G590" s="33" t="s">
        <v>383</v>
      </c>
      <c r="H590" s="33" t="s">
        <v>383</v>
      </c>
      <c r="I590" s="35">
        <v>71</v>
      </c>
      <c r="J590" s="33" t="s">
        <v>383</v>
      </c>
      <c r="K590" s="34" t="s">
        <v>383</v>
      </c>
      <c r="L590" s="34" t="s">
        <v>383</v>
      </c>
    </row>
    <row r="591" spans="1:13" s="97" customFormat="1" ht="15.75" customHeight="1">
      <c r="A591" s="32">
        <v>2</v>
      </c>
      <c r="B591" s="33" t="s">
        <v>383</v>
      </c>
      <c r="C591" s="33" t="s">
        <v>383</v>
      </c>
      <c r="D591" s="33" t="s">
        <v>383</v>
      </c>
      <c r="E591" s="35">
        <v>37</v>
      </c>
      <c r="F591" s="33" t="s">
        <v>383</v>
      </c>
      <c r="G591" s="33" t="s">
        <v>383</v>
      </c>
      <c r="H591" s="33" t="s">
        <v>383</v>
      </c>
      <c r="I591" s="35">
        <v>72</v>
      </c>
      <c r="J591" s="33" t="s">
        <v>383</v>
      </c>
      <c r="K591" s="34" t="s">
        <v>383</v>
      </c>
      <c r="L591" s="34" t="s">
        <v>383</v>
      </c>
    </row>
    <row r="592" spans="1:13" s="97" customFormat="1" ht="15.75" customHeight="1">
      <c r="A592" s="32">
        <v>3</v>
      </c>
      <c r="B592" s="33" t="s">
        <v>383</v>
      </c>
      <c r="C592" s="33" t="s">
        <v>383</v>
      </c>
      <c r="D592" s="33" t="s">
        <v>383</v>
      </c>
      <c r="E592" s="35">
        <v>38</v>
      </c>
      <c r="F592" s="33" t="s">
        <v>383</v>
      </c>
      <c r="G592" s="33" t="s">
        <v>383</v>
      </c>
      <c r="H592" s="33" t="s">
        <v>383</v>
      </c>
      <c r="I592" s="35">
        <v>73</v>
      </c>
      <c r="J592" s="33" t="s">
        <v>383</v>
      </c>
      <c r="K592" s="34" t="s">
        <v>383</v>
      </c>
      <c r="L592" s="34" t="s">
        <v>383</v>
      </c>
    </row>
    <row r="593" spans="1:12" s="97" customFormat="1" ht="18" customHeight="1">
      <c r="A593" s="40">
        <v>4</v>
      </c>
      <c r="B593" s="42" t="s">
        <v>383</v>
      </c>
      <c r="C593" s="42" t="s">
        <v>383</v>
      </c>
      <c r="D593" s="42" t="s">
        <v>383</v>
      </c>
      <c r="E593" s="43">
        <v>39</v>
      </c>
      <c r="F593" s="44" t="s">
        <v>383</v>
      </c>
      <c r="G593" s="42" t="s">
        <v>383</v>
      </c>
      <c r="H593" s="42" t="s">
        <v>383</v>
      </c>
      <c r="I593" s="43">
        <v>74</v>
      </c>
      <c r="J593" s="44" t="s">
        <v>383</v>
      </c>
      <c r="K593" s="42" t="s">
        <v>383</v>
      </c>
      <c r="L593" s="42" t="s">
        <v>383</v>
      </c>
    </row>
    <row r="594" spans="1:12" s="31" customFormat="1" ht="25.5" customHeight="1">
      <c r="A594" s="23" t="s">
        <v>13</v>
      </c>
      <c r="B594" s="24" t="s">
        <v>383</v>
      </c>
      <c r="C594" s="24" t="s">
        <v>383</v>
      </c>
      <c r="D594" s="24" t="s">
        <v>383</v>
      </c>
      <c r="E594" s="25" t="s">
        <v>14</v>
      </c>
      <c r="F594" s="24" t="s">
        <v>383</v>
      </c>
      <c r="G594" s="24" t="s">
        <v>383</v>
      </c>
      <c r="H594" s="24" t="s">
        <v>383</v>
      </c>
      <c r="I594" s="25" t="s">
        <v>15</v>
      </c>
      <c r="J594" s="24" t="s">
        <v>383</v>
      </c>
      <c r="K594" s="24" t="s">
        <v>383</v>
      </c>
      <c r="L594" s="24" t="s">
        <v>383</v>
      </c>
    </row>
    <row r="595" spans="1:12" s="97" customFormat="1" ht="15.75" customHeight="1">
      <c r="A595" s="32">
        <v>5</v>
      </c>
      <c r="B595" s="33" t="s">
        <v>383</v>
      </c>
      <c r="C595" s="33" t="s">
        <v>383</v>
      </c>
      <c r="D595" s="33" t="s">
        <v>383</v>
      </c>
      <c r="E595" s="35">
        <v>40</v>
      </c>
      <c r="F595" s="33" t="s">
        <v>383</v>
      </c>
      <c r="G595" s="34" t="s">
        <v>383</v>
      </c>
      <c r="H595" s="34" t="s">
        <v>383</v>
      </c>
      <c r="I595" s="35">
        <v>75</v>
      </c>
      <c r="J595" s="33" t="s">
        <v>383</v>
      </c>
      <c r="K595" s="34" t="s">
        <v>383</v>
      </c>
      <c r="L595" s="34" t="s">
        <v>383</v>
      </c>
    </row>
    <row r="596" spans="1:12" s="97" customFormat="1" ht="15.75" customHeight="1">
      <c r="A596" s="32">
        <v>6</v>
      </c>
      <c r="B596" s="33" t="s">
        <v>383</v>
      </c>
      <c r="C596" s="33" t="s">
        <v>383</v>
      </c>
      <c r="D596" s="33" t="s">
        <v>383</v>
      </c>
      <c r="E596" s="35">
        <v>41</v>
      </c>
      <c r="F596" s="33" t="s">
        <v>383</v>
      </c>
      <c r="G596" s="34" t="s">
        <v>383</v>
      </c>
      <c r="H596" s="34" t="s">
        <v>383</v>
      </c>
      <c r="I596" s="35">
        <v>76</v>
      </c>
      <c r="J596" s="33" t="s">
        <v>383</v>
      </c>
      <c r="K596" s="34" t="s">
        <v>383</v>
      </c>
      <c r="L596" s="34" t="s">
        <v>383</v>
      </c>
    </row>
    <row r="597" spans="1:12" s="97" customFormat="1" ht="15.75" customHeight="1">
      <c r="A597" s="32">
        <v>7</v>
      </c>
      <c r="B597" s="33" t="s">
        <v>383</v>
      </c>
      <c r="C597" s="33" t="s">
        <v>383</v>
      </c>
      <c r="D597" s="33" t="s">
        <v>383</v>
      </c>
      <c r="E597" s="35">
        <v>42</v>
      </c>
      <c r="F597" s="33" t="s">
        <v>383</v>
      </c>
      <c r="G597" s="34" t="s">
        <v>383</v>
      </c>
      <c r="H597" s="34" t="s">
        <v>383</v>
      </c>
      <c r="I597" s="35">
        <v>77</v>
      </c>
      <c r="J597" s="33" t="s">
        <v>383</v>
      </c>
      <c r="K597" s="34" t="s">
        <v>383</v>
      </c>
      <c r="L597" s="34" t="s">
        <v>383</v>
      </c>
    </row>
    <row r="598" spans="1:12" s="97" customFormat="1" ht="15.75" customHeight="1">
      <c r="A598" s="32">
        <v>8</v>
      </c>
      <c r="B598" s="33" t="s">
        <v>383</v>
      </c>
      <c r="C598" s="33" t="s">
        <v>383</v>
      </c>
      <c r="D598" s="33" t="s">
        <v>383</v>
      </c>
      <c r="E598" s="35">
        <v>43</v>
      </c>
      <c r="F598" s="33" t="s">
        <v>383</v>
      </c>
      <c r="G598" s="34" t="s">
        <v>383</v>
      </c>
      <c r="H598" s="34" t="s">
        <v>383</v>
      </c>
      <c r="I598" s="35">
        <v>78</v>
      </c>
      <c r="J598" s="33" t="s">
        <v>383</v>
      </c>
      <c r="K598" s="34" t="s">
        <v>383</v>
      </c>
      <c r="L598" s="34" t="s">
        <v>383</v>
      </c>
    </row>
    <row r="599" spans="1:12" s="97" customFormat="1" ht="18" customHeight="1">
      <c r="A599" s="40">
        <v>9</v>
      </c>
      <c r="B599" s="44" t="s">
        <v>383</v>
      </c>
      <c r="C599" s="44" t="s">
        <v>383</v>
      </c>
      <c r="D599" s="44" t="s">
        <v>383</v>
      </c>
      <c r="E599" s="43">
        <v>44</v>
      </c>
      <c r="F599" s="44" t="s">
        <v>383</v>
      </c>
      <c r="G599" s="42" t="s">
        <v>383</v>
      </c>
      <c r="H599" s="42" t="s">
        <v>383</v>
      </c>
      <c r="I599" s="43">
        <v>79</v>
      </c>
      <c r="J599" s="44" t="s">
        <v>383</v>
      </c>
      <c r="K599" s="42" t="s">
        <v>383</v>
      </c>
      <c r="L599" s="42" t="s">
        <v>383</v>
      </c>
    </row>
    <row r="600" spans="1:12" s="31" customFormat="1" ht="25.5" customHeight="1">
      <c r="A600" s="23" t="s">
        <v>23</v>
      </c>
      <c r="B600" s="24" t="s">
        <v>383</v>
      </c>
      <c r="C600" s="24" t="s">
        <v>383</v>
      </c>
      <c r="D600" s="24" t="s">
        <v>383</v>
      </c>
      <c r="E600" s="25" t="s">
        <v>24</v>
      </c>
      <c r="F600" s="24" t="s">
        <v>383</v>
      </c>
      <c r="G600" s="24" t="s">
        <v>383</v>
      </c>
      <c r="H600" s="24" t="s">
        <v>383</v>
      </c>
      <c r="I600" s="25" t="s">
        <v>25</v>
      </c>
      <c r="J600" s="24" t="s">
        <v>383</v>
      </c>
      <c r="K600" s="24" t="s">
        <v>383</v>
      </c>
      <c r="L600" s="24" t="s">
        <v>383</v>
      </c>
    </row>
    <row r="601" spans="1:12" s="97" customFormat="1" ht="15.75" customHeight="1">
      <c r="A601" s="32">
        <v>10</v>
      </c>
      <c r="B601" s="33" t="s">
        <v>383</v>
      </c>
      <c r="C601" s="33" t="s">
        <v>383</v>
      </c>
      <c r="D601" s="33" t="s">
        <v>383</v>
      </c>
      <c r="E601" s="35">
        <v>45</v>
      </c>
      <c r="F601" s="33" t="s">
        <v>383</v>
      </c>
      <c r="G601" s="34" t="s">
        <v>383</v>
      </c>
      <c r="H601" s="34" t="s">
        <v>383</v>
      </c>
      <c r="I601" s="35">
        <v>80</v>
      </c>
      <c r="J601" s="33" t="s">
        <v>383</v>
      </c>
      <c r="K601" s="34" t="s">
        <v>383</v>
      </c>
      <c r="L601" s="34" t="s">
        <v>383</v>
      </c>
    </row>
    <row r="602" spans="1:12" s="97" customFormat="1" ht="15.75" customHeight="1">
      <c r="A602" s="32">
        <v>11</v>
      </c>
      <c r="B602" s="33" t="s">
        <v>383</v>
      </c>
      <c r="C602" s="33" t="s">
        <v>383</v>
      </c>
      <c r="D602" s="33" t="s">
        <v>383</v>
      </c>
      <c r="E602" s="35">
        <v>46</v>
      </c>
      <c r="F602" s="33" t="s">
        <v>383</v>
      </c>
      <c r="G602" s="34" t="s">
        <v>383</v>
      </c>
      <c r="H602" s="34" t="s">
        <v>383</v>
      </c>
      <c r="I602" s="35">
        <v>81</v>
      </c>
      <c r="J602" s="33" t="s">
        <v>383</v>
      </c>
      <c r="K602" s="34" t="s">
        <v>383</v>
      </c>
      <c r="L602" s="34" t="s">
        <v>383</v>
      </c>
    </row>
    <row r="603" spans="1:12" s="97" customFormat="1" ht="15.75" customHeight="1">
      <c r="A603" s="32">
        <v>12</v>
      </c>
      <c r="B603" s="33" t="s">
        <v>383</v>
      </c>
      <c r="C603" s="33" t="s">
        <v>383</v>
      </c>
      <c r="D603" s="33" t="s">
        <v>383</v>
      </c>
      <c r="E603" s="35">
        <v>47</v>
      </c>
      <c r="F603" s="33" t="s">
        <v>383</v>
      </c>
      <c r="G603" s="34" t="s">
        <v>383</v>
      </c>
      <c r="H603" s="34" t="s">
        <v>383</v>
      </c>
      <c r="I603" s="35">
        <v>82</v>
      </c>
      <c r="J603" s="33" t="s">
        <v>383</v>
      </c>
      <c r="K603" s="34" t="s">
        <v>383</v>
      </c>
      <c r="L603" s="34" t="s">
        <v>383</v>
      </c>
    </row>
    <row r="604" spans="1:12" s="97" customFormat="1" ht="15.75" customHeight="1">
      <c r="A604" s="32">
        <v>13</v>
      </c>
      <c r="B604" s="33" t="s">
        <v>383</v>
      </c>
      <c r="C604" s="33" t="s">
        <v>383</v>
      </c>
      <c r="D604" s="33" t="s">
        <v>383</v>
      </c>
      <c r="E604" s="35">
        <v>48</v>
      </c>
      <c r="F604" s="33" t="s">
        <v>383</v>
      </c>
      <c r="G604" s="34" t="s">
        <v>383</v>
      </c>
      <c r="H604" s="34" t="s">
        <v>383</v>
      </c>
      <c r="I604" s="35">
        <v>83</v>
      </c>
      <c r="J604" s="33" t="s">
        <v>383</v>
      </c>
      <c r="K604" s="34" t="s">
        <v>383</v>
      </c>
      <c r="L604" s="34" t="s">
        <v>383</v>
      </c>
    </row>
    <row r="605" spans="1:12" s="97" customFormat="1" ht="18" customHeight="1">
      <c r="A605" s="40">
        <v>14</v>
      </c>
      <c r="B605" s="44" t="s">
        <v>383</v>
      </c>
      <c r="C605" s="44" t="s">
        <v>383</v>
      </c>
      <c r="D605" s="44" t="s">
        <v>383</v>
      </c>
      <c r="E605" s="43">
        <v>49</v>
      </c>
      <c r="F605" s="44" t="s">
        <v>383</v>
      </c>
      <c r="G605" s="42" t="s">
        <v>383</v>
      </c>
      <c r="H605" s="42" t="s">
        <v>383</v>
      </c>
      <c r="I605" s="43">
        <v>84</v>
      </c>
      <c r="J605" s="44" t="s">
        <v>383</v>
      </c>
      <c r="K605" s="42" t="s">
        <v>383</v>
      </c>
      <c r="L605" s="42" t="s">
        <v>383</v>
      </c>
    </row>
    <row r="606" spans="1:12" s="31" customFormat="1" ht="25.5" customHeight="1">
      <c r="A606" s="23" t="s">
        <v>26</v>
      </c>
      <c r="B606" s="24" t="s">
        <v>383</v>
      </c>
      <c r="C606" s="24" t="s">
        <v>383</v>
      </c>
      <c r="D606" s="24" t="s">
        <v>383</v>
      </c>
      <c r="E606" s="25" t="s">
        <v>27</v>
      </c>
      <c r="F606" s="24" t="s">
        <v>383</v>
      </c>
      <c r="G606" s="24" t="s">
        <v>383</v>
      </c>
      <c r="H606" s="24" t="s">
        <v>383</v>
      </c>
      <c r="I606" s="25" t="s">
        <v>28</v>
      </c>
      <c r="J606" s="24" t="s">
        <v>383</v>
      </c>
      <c r="K606" s="24" t="s">
        <v>383</v>
      </c>
      <c r="L606" s="24" t="s">
        <v>383</v>
      </c>
    </row>
    <row r="607" spans="1:12" s="97" customFormat="1" ht="15.75" customHeight="1">
      <c r="A607" s="32">
        <v>15</v>
      </c>
      <c r="B607" s="33" t="s">
        <v>383</v>
      </c>
      <c r="C607" s="33" t="s">
        <v>383</v>
      </c>
      <c r="D607" s="33" t="s">
        <v>383</v>
      </c>
      <c r="E607" s="35">
        <v>50</v>
      </c>
      <c r="F607" s="33" t="s">
        <v>383</v>
      </c>
      <c r="G607" s="34" t="s">
        <v>383</v>
      </c>
      <c r="H607" s="34" t="s">
        <v>383</v>
      </c>
      <c r="I607" s="35">
        <v>85</v>
      </c>
      <c r="J607" s="33" t="s">
        <v>383</v>
      </c>
      <c r="K607" s="34" t="s">
        <v>383</v>
      </c>
      <c r="L607" s="34" t="s">
        <v>383</v>
      </c>
    </row>
    <row r="608" spans="1:12" s="97" customFormat="1" ht="15.75" customHeight="1">
      <c r="A608" s="32">
        <v>16</v>
      </c>
      <c r="B608" s="33" t="s">
        <v>383</v>
      </c>
      <c r="C608" s="33" t="s">
        <v>383</v>
      </c>
      <c r="D608" s="33" t="s">
        <v>383</v>
      </c>
      <c r="E608" s="35">
        <v>51</v>
      </c>
      <c r="F608" s="33" t="s">
        <v>383</v>
      </c>
      <c r="G608" s="34" t="s">
        <v>383</v>
      </c>
      <c r="H608" s="34" t="s">
        <v>383</v>
      </c>
      <c r="I608" s="35">
        <v>86</v>
      </c>
      <c r="J608" s="33" t="s">
        <v>383</v>
      </c>
      <c r="K608" s="34" t="s">
        <v>383</v>
      </c>
      <c r="L608" s="34" t="s">
        <v>383</v>
      </c>
    </row>
    <row r="609" spans="1:12" s="97" customFormat="1" ht="15.75" customHeight="1">
      <c r="A609" s="32">
        <v>17</v>
      </c>
      <c r="B609" s="33" t="s">
        <v>383</v>
      </c>
      <c r="C609" s="33" t="s">
        <v>383</v>
      </c>
      <c r="D609" s="33" t="s">
        <v>383</v>
      </c>
      <c r="E609" s="35">
        <v>52</v>
      </c>
      <c r="F609" s="33" t="s">
        <v>383</v>
      </c>
      <c r="G609" s="34" t="s">
        <v>383</v>
      </c>
      <c r="H609" s="34" t="s">
        <v>383</v>
      </c>
      <c r="I609" s="35">
        <v>87</v>
      </c>
      <c r="J609" s="33" t="s">
        <v>383</v>
      </c>
      <c r="K609" s="34" t="s">
        <v>383</v>
      </c>
      <c r="L609" s="34" t="s">
        <v>383</v>
      </c>
    </row>
    <row r="610" spans="1:12" s="97" customFormat="1" ht="15.75" customHeight="1">
      <c r="A610" s="32">
        <v>18</v>
      </c>
      <c r="B610" s="33" t="s">
        <v>383</v>
      </c>
      <c r="C610" s="33" t="s">
        <v>383</v>
      </c>
      <c r="D610" s="33" t="s">
        <v>383</v>
      </c>
      <c r="E610" s="35">
        <v>53</v>
      </c>
      <c r="F610" s="33" t="s">
        <v>383</v>
      </c>
      <c r="G610" s="34" t="s">
        <v>383</v>
      </c>
      <c r="H610" s="34" t="s">
        <v>383</v>
      </c>
      <c r="I610" s="35">
        <v>88</v>
      </c>
      <c r="J610" s="33" t="s">
        <v>383</v>
      </c>
      <c r="K610" s="34" t="s">
        <v>383</v>
      </c>
      <c r="L610" s="34" t="s">
        <v>383</v>
      </c>
    </row>
    <row r="611" spans="1:12" s="97" customFormat="1" ht="18" customHeight="1">
      <c r="A611" s="40">
        <v>19</v>
      </c>
      <c r="B611" s="44" t="s">
        <v>383</v>
      </c>
      <c r="C611" s="44" t="s">
        <v>383</v>
      </c>
      <c r="D611" s="44" t="s">
        <v>383</v>
      </c>
      <c r="E611" s="43">
        <v>54</v>
      </c>
      <c r="F611" s="44" t="s">
        <v>383</v>
      </c>
      <c r="G611" s="42" t="s">
        <v>383</v>
      </c>
      <c r="H611" s="42" t="s">
        <v>383</v>
      </c>
      <c r="I611" s="43">
        <v>89</v>
      </c>
      <c r="J611" s="44" t="s">
        <v>383</v>
      </c>
      <c r="K611" s="42" t="s">
        <v>383</v>
      </c>
      <c r="L611" s="42" t="s">
        <v>383</v>
      </c>
    </row>
    <row r="612" spans="1:12" s="31" customFormat="1" ht="25.5" customHeight="1">
      <c r="A612" s="23" t="s">
        <v>29</v>
      </c>
      <c r="B612" s="24" t="s">
        <v>383</v>
      </c>
      <c r="C612" s="24" t="s">
        <v>383</v>
      </c>
      <c r="D612" s="24" t="s">
        <v>383</v>
      </c>
      <c r="E612" s="25" t="s">
        <v>30</v>
      </c>
      <c r="F612" s="24" t="s">
        <v>383</v>
      </c>
      <c r="G612" s="24" t="s">
        <v>383</v>
      </c>
      <c r="H612" s="24" t="s">
        <v>383</v>
      </c>
      <c r="I612" s="25" t="s">
        <v>31</v>
      </c>
      <c r="J612" s="24" t="s">
        <v>383</v>
      </c>
      <c r="K612" s="24" t="s">
        <v>383</v>
      </c>
      <c r="L612" s="24" t="s">
        <v>383</v>
      </c>
    </row>
    <row r="613" spans="1:12" s="97" customFormat="1" ht="15.75" customHeight="1">
      <c r="A613" s="32">
        <v>20</v>
      </c>
      <c r="B613" s="33" t="s">
        <v>383</v>
      </c>
      <c r="C613" s="33" t="s">
        <v>383</v>
      </c>
      <c r="D613" s="33" t="s">
        <v>383</v>
      </c>
      <c r="E613" s="35">
        <v>55</v>
      </c>
      <c r="F613" s="33" t="s">
        <v>383</v>
      </c>
      <c r="G613" s="34" t="s">
        <v>383</v>
      </c>
      <c r="H613" s="34" t="s">
        <v>383</v>
      </c>
      <c r="I613" s="35">
        <v>90</v>
      </c>
      <c r="J613" s="33" t="s">
        <v>383</v>
      </c>
      <c r="K613" s="34" t="s">
        <v>383</v>
      </c>
      <c r="L613" s="34" t="s">
        <v>383</v>
      </c>
    </row>
    <row r="614" spans="1:12" s="97" customFormat="1" ht="15.75" customHeight="1">
      <c r="A614" s="32">
        <v>21</v>
      </c>
      <c r="B614" s="33" t="s">
        <v>383</v>
      </c>
      <c r="C614" s="33" t="s">
        <v>383</v>
      </c>
      <c r="D614" s="33" t="s">
        <v>383</v>
      </c>
      <c r="E614" s="35">
        <v>56</v>
      </c>
      <c r="F614" s="33" t="s">
        <v>383</v>
      </c>
      <c r="G614" s="34" t="s">
        <v>383</v>
      </c>
      <c r="H614" s="34" t="s">
        <v>383</v>
      </c>
      <c r="I614" s="35">
        <v>91</v>
      </c>
      <c r="J614" s="33" t="s">
        <v>383</v>
      </c>
      <c r="K614" s="34" t="s">
        <v>383</v>
      </c>
      <c r="L614" s="34" t="s">
        <v>383</v>
      </c>
    </row>
    <row r="615" spans="1:12" s="97" customFormat="1" ht="15.75" customHeight="1">
      <c r="A615" s="32">
        <v>22</v>
      </c>
      <c r="B615" s="33" t="s">
        <v>383</v>
      </c>
      <c r="C615" s="33" t="s">
        <v>383</v>
      </c>
      <c r="D615" s="33" t="s">
        <v>383</v>
      </c>
      <c r="E615" s="35">
        <v>57</v>
      </c>
      <c r="F615" s="33" t="s">
        <v>383</v>
      </c>
      <c r="G615" s="34" t="s">
        <v>383</v>
      </c>
      <c r="H615" s="34" t="s">
        <v>383</v>
      </c>
      <c r="I615" s="35">
        <v>92</v>
      </c>
      <c r="J615" s="33" t="s">
        <v>383</v>
      </c>
      <c r="K615" s="34" t="s">
        <v>383</v>
      </c>
      <c r="L615" s="34" t="s">
        <v>383</v>
      </c>
    </row>
    <row r="616" spans="1:12" s="97" customFormat="1" ht="15.75" customHeight="1">
      <c r="A616" s="32">
        <v>23</v>
      </c>
      <c r="B616" s="33" t="s">
        <v>383</v>
      </c>
      <c r="C616" s="33" t="s">
        <v>383</v>
      </c>
      <c r="D616" s="33" t="s">
        <v>383</v>
      </c>
      <c r="E616" s="35">
        <v>58</v>
      </c>
      <c r="F616" s="33" t="s">
        <v>383</v>
      </c>
      <c r="G616" s="34" t="s">
        <v>383</v>
      </c>
      <c r="H616" s="34" t="s">
        <v>383</v>
      </c>
      <c r="I616" s="35">
        <v>93</v>
      </c>
      <c r="J616" s="33" t="s">
        <v>383</v>
      </c>
      <c r="K616" s="34" t="s">
        <v>383</v>
      </c>
      <c r="L616" s="34" t="s">
        <v>383</v>
      </c>
    </row>
    <row r="617" spans="1:12" s="97" customFormat="1" ht="18" customHeight="1">
      <c r="A617" s="40">
        <v>24</v>
      </c>
      <c r="B617" s="44" t="s">
        <v>383</v>
      </c>
      <c r="C617" s="44" t="s">
        <v>383</v>
      </c>
      <c r="D617" s="44" t="s">
        <v>383</v>
      </c>
      <c r="E617" s="43">
        <v>59</v>
      </c>
      <c r="F617" s="44" t="s">
        <v>383</v>
      </c>
      <c r="G617" s="42" t="s">
        <v>383</v>
      </c>
      <c r="H617" s="42" t="s">
        <v>383</v>
      </c>
      <c r="I617" s="43">
        <v>94</v>
      </c>
      <c r="J617" s="44" t="s">
        <v>383</v>
      </c>
      <c r="K617" s="42" t="s">
        <v>383</v>
      </c>
      <c r="L617" s="42" t="s">
        <v>383</v>
      </c>
    </row>
    <row r="618" spans="1:12" s="31" customFormat="1" ht="25.5" customHeight="1">
      <c r="A618" s="23" t="s">
        <v>32</v>
      </c>
      <c r="B618" s="24" t="s">
        <v>383</v>
      </c>
      <c r="C618" s="24" t="s">
        <v>383</v>
      </c>
      <c r="D618" s="24" t="s">
        <v>383</v>
      </c>
      <c r="E618" s="25" t="s">
        <v>33</v>
      </c>
      <c r="F618" s="24" t="s">
        <v>383</v>
      </c>
      <c r="G618" s="24" t="s">
        <v>383</v>
      </c>
      <c r="H618" s="24" t="s">
        <v>383</v>
      </c>
      <c r="I618" s="64" t="s">
        <v>34</v>
      </c>
      <c r="J618" s="24" t="s">
        <v>383</v>
      </c>
      <c r="K618" s="24" t="s">
        <v>383</v>
      </c>
      <c r="L618" s="24" t="s">
        <v>383</v>
      </c>
    </row>
    <row r="619" spans="1:12" s="97" customFormat="1" ht="15.75" customHeight="1">
      <c r="A619" s="32">
        <v>25</v>
      </c>
      <c r="B619" s="33" t="s">
        <v>383</v>
      </c>
      <c r="C619" s="33" t="s">
        <v>383</v>
      </c>
      <c r="D619" s="33" t="s">
        <v>383</v>
      </c>
      <c r="E619" s="35">
        <v>60</v>
      </c>
      <c r="F619" s="33" t="s">
        <v>383</v>
      </c>
      <c r="G619" s="34" t="s">
        <v>383</v>
      </c>
      <c r="H619" s="34" t="s">
        <v>383</v>
      </c>
      <c r="I619" s="35">
        <v>95</v>
      </c>
      <c r="J619" s="33" t="s">
        <v>383</v>
      </c>
      <c r="K619" s="34" t="s">
        <v>383</v>
      </c>
      <c r="L619" s="34" t="s">
        <v>383</v>
      </c>
    </row>
    <row r="620" spans="1:12" s="97" customFormat="1" ht="15.75" customHeight="1">
      <c r="A620" s="32">
        <v>26</v>
      </c>
      <c r="B620" s="33" t="s">
        <v>383</v>
      </c>
      <c r="C620" s="33" t="s">
        <v>383</v>
      </c>
      <c r="D620" s="33" t="s">
        <v>383</v>
      </c>
      <c r="E620" s="35">
        <v>61</v>
      </c>
      <c r="F620" s="33" t="s">
        <v>383</v>
      </c>
      <c r="G620" s="34" t="s">
        <v>383</v>
      </c>
      <c r="H620" s="34" t="s">
        <v>383</v>
      </c>
      <c r="I620" s="35">
        <v>96</v>
      </c>
      <c r="J620" s="33" t="s">
        <v>383</v>
      </c>
      <c r="K620" s="34" t="s">
        <v>383</v>
      </c>
      <c r="L620" s="34" t="s">
        <v>383</v>
      </c>
    </row>
    <row r="621" spans="1:12" s="97" customFormat="1" ht="15.75" customHeight="1">
      <c r="A621" s="32">
        <v>27</v>
      </c>
      <c r="B621" s="33" t="s">
        <v>383</v>
      </c>
      <c r="C621" s="33" t="s">
        <v>383</v>
      </c>
      <c r="D621" s="33" t="s">
        <v>383</v>
      </c>
      <c r="E621" s="35">
        <v>62</v>
      </c>
      <c r="F621" s="33" t="s">
        <v>383</v>
      </c>
      <c r="G621" s="34" t="s">
        <v>383</v>
      </c>
      <c r="H621" s="34" t="s">
        <v>383</v>
      </c>
      <c r="I621" s="35">
        <v>97</v>
      </c>
      <c r="J621" s="33" t="s">
        <v>383</v>
      </c>
      <c r="K621" s="34" t="s">
        <v>383</v>
      </c>
      <c r="L621" s="34" t="s">
        <v>383</v>
      </c>
    </row>
    <row r="622" spans="1:12" s="97" customFormat="1" ht="15.75" customHeight="1">
      <c r="A622" s="32">
        <v>28</v>
      </c>
      <c r="B622" s="33" t="s">
        <v>383</v>
      </c>
      <c r="C622" s="33" t="s">
        <v>383</v>
      </c>
      <c r="D622" s="33" t="s">
        <v>383</v>
      </c>
      <c r="E622" s="35">
        <v>63</v>
      </c>
      <c r="F622" s="33" t="s">
        <v>383</v>
      </c>
      <c r="G622" s="34" t="s">
        <v>383</v>
      </c>
      <c r="H622" s="34" t="s">
        <v>383</v>
      </c>
      <c r="I622" s="35">
        <v>98</v>
      </c>
      <c r="J622" s="33" t="s">
        <v>383</v>
      </c>
      <c r="K622" s="34" t="s">
        <v>383</v>
      </c>
      <c r="L622" s="34" t="s">
        <v>383</v>
      </c>
    </row>
    <row r="623" spans="1:12" s="97" customFormat="1" ht="18" customHeight="1">
      <c r="A623" s="40">
        <v>29</v>
      </c>
      <c r="B623" s="44" t="s">
        <v>383</v>
      </c>
      <c r="C623" s="44" t="s">
        <v>383</v>
      </c>
      <c r="D623" s="44" t="s">
        <v>383</v>
      </c>
      <c r="E623" s="43">
        <v>64</v>
      </c>
      <c r="F623" s="44" t="s">
        <v>383</v>
      </c>
      <c r="G623" s="42" t="s">
        <v>383</v>
      </c>
      <c r="H623" s="42" t="s">
        <v>383</v>
      </c>
      <c r="I623" s="35">
        <v>99</v>
      </c>
      <c r="J623" s="33" t="s">
        <v>383</v>
      </c>
      <c r="K623" s="34" t="s">
        <v>383</v>
      </c>
      <c r="L623" s="34" t="s">
        <v>383</v>
      </c>
    </row>
    <row r="624" spans="1:12" s="31" customFormat="1" ht="25.5" customHeight="1">
      <c r="A624" s="23" t="s">
        <v>35</v>
      </c>
      <c r="B624" s="24" t="s">
        <v>383</v>
      </c>
      <c r="C624" s="24" t="s">
        <v>383</v>
      </c>
      <c r="D624" s="24" t="s">
        <v>383</v>
      </c>
      <c r="E624" s="25" t="s">
        <v>36</v>
      </c>
      <c r="F624" s="24" t="s">
        <v>383</v>
      </c>
      <c r="G624" s="24" t="s">
        <v>383</v>
      </c>
      <c r="H624" s="24" t="s">
        <v>383</v>
      </c>
      <c r="I624" s="68">
        <v>100</v>
      </c>
      <c r="J624" s="69" t="s">
        <v>383</v>
      </c>
      <c r="K624" s="70" t="s">
        <v>383</v>
      </c>
      <c r="L624" s="70" t="s">
        <v>383</v>
      </c>
    </row>
    <row r="625" spans="1:13" s="97" customFormat="1" ht="15.75" customHeight="1">
      <c r="A625" s="32">
        <v>30</v>
      </c>
      <c r="B625" s="33" t="s">
        <v>383</v>
      </c>
      <c r="C625" s="33" t="s">
        <v>383</v>
      </c>
      <c r="D625" s="33" t="s">
        <v>383</v>
      </c>
      <c r="E625" s="35">
        <v>65</v>
      </c>
      <c r="F625" s="33" t="s">
        <v>383</v>
      </c>
      <c r="G625" s="34" t="s">
        <v>383</v>
      </c>
      <c r="H625" s="34" t="s">
        <v>383</v>
      </c>
      <c r="I625" s="35">
        <v>101</v>
      </c>
      <c r="J625" s="33" t="s">
        <v>383</v>
      </c>
      <c r="K625" s="34" t="s">
        <v>383</v>
      </c>
      <c r="L625" s="34" t="s">
        <v>383</v>
      </c>
    </row>
    <row r="626" spans="1:13" s="97" customFormat="1" ht="15.75" customHeight="1">
      <c r="A626" s="32">
        <v>31</v>
      </c>
      <c r="B626" s="33" t="s">
        <v>383</v>
      </c>
      <c r="C626" s="33" t="s">
        <v>383</v>
      </c>
      <c r="D626" s="33" t="s">
        <v>383</v>
      </c>
      <c r="E626" s="35">
        <v>66</v>
      </c>
      <c r="F626" s="33" t="s">
        <v>383</v>
      </c>
      <c r="G626" s="34" t="s">
        <v>383</v>
      </c>
      <c r="H626" s="34" t="s">
        <v>383</v>
      </c>
      <c r="I626" s="35">
        <v>102</v>
      </c>
      <c r="J626" s="33" t="s">
        <v>383</v>
      </c>
      <c r="K626" s="34" t="s">
        <v>383</v>
      </c>
      <c r="L626" s="34" t="s">
        <v>383</v>
      </c>
    </row>
    <row r="627" spans="1:13" s="97" customFormat="1" ht="15.75" customHeight="1">
      <c r="A627" s="32">
        <v>32</v>
      </c>
      <c r="B627" s="33" t="s">
        <v>383</v>
      </c>
      <c r="C627" s="33" t="s">
        <v>383</v>
      </c>
      <c r="D627" s="33" t="s">
        <v>383</v>
      </c>
      <c r="E627" s="35">
        <v>67</v>
      </c>
      <c r="F627" s="33" t="s">
        <v>383</v>
      </c>
      <c r="G627" s="34" t="s">
        <v>383</v>
      </c>
      <c r="H627" s="34" t="s">
        <v>383</v>
      </c>
      <c r="I627" s="35">
        <v>103</v>
      </c>
      <c r="J627" s="33" t="s">
        <v>383</v>
      </c>
      <c r="K627" s="34" t="s">
        <v>383</v>
      </c>
      <c r="L627" s="34" t="s">
        <v>383</v>
      </c>
    </row>
    <row r="628" spans="1:13" s="97" customFormat="1" ht="15.75" customHeight="1">
      <c r="A628" s="32">
        <v>33</v>
      </c>
      <c r="B628" s="33" t="s">
        <v>383</v>
      </c>
      <c r="C628" s="33" t="s">
        <v>383</v>
      </c>
      <c r="D628" s="33" t="s">
        <v>383</v>
      </c>
      <c r="E628" s="35">
        <v>68</v>
      </c>
      <c r="F628" s="33" t="s">
        <v>383</v>
      </c>
      <c r="G628" s="34" t="s">
        <v>383</v>
      </c>
      <c r="H628" s="34" t="s">
        <v>383</v>
      </c>
      <c r="I628" s="72" t="s">
        <v>37</v>
      </c>
      <c r="J628" s="44" t="s">
        <v>383</v>
      </c>
      <c r="K628" s="42" t="s">
        <v>383</v>
      </c>
      <c r="L628" s="42" t="s">
        <v>383</v>
      </c>
    </row>
    <row r="629" spans="1:13" s="97" customFormat="1" ht="21" customHeight="1" thickBot="1">
      <c r="A629" s="74">
        <v>34</v>
      </c>
      <c r="B629" s="33" t="s">
        <v>383</v>
      </c>
      <c r="C629" s="34" t="s">
        <v>383</v>
      </c>
      <c r="D629" s="34" t="s">
        <v>383</v>
      </c>
      <c r="E629" s="35">
        <v>69</v>
      </c>
      <c r="F629" s="33" t="s">
        <v>383</v>
      </c>
      <c r="G629" s="34" t="s">
        <v>383</v>
      </c>
      <c r="H629" s="34" t="s">
        <v>383</v>
      </c>
      <c r="I629" s="75" t="s">
        <v>8</v>
      </c>
      <c r="J629" s="69" t="s">
        <v>383</v>
      </c>
      <c r="K629" s="69" t="s">
        <v>383</v>
      </c>
      <c r="L629" s="69" t="s">
        <v>383</v>
      </c>
    </row>
    <row r="630" spans="1:13" s="106" customFormat="1" ht="24" customHeight="1" thickTop="1" thickBot="1">
      <c r="A630" s="81" t="s">
        <v>38</v>
      </c>
      <c r="B630" s="123" t="s">
        <v>383</v>
      </c>
      <c r="C630" s="124" t="s">
        <v>383</v>
      </c>
      <c r="D630" s="124" t="s">
        <v>383</v>
      </c>
      <c r="E630" s="84" t="s">
        <v>39</v>
      </c>
      <c r="F630" s="124" t="s">
        <v>383</v>
      </c>
      <c r="G630" s="124" t="s">
        <v>383</v>
      </c>
      <c r="H630" s="124" t="s">
        <v>383</v>
      </c>
      <c r="I630" s="85" t="s">
        <v>40</v>
      </c>
      <c r="J630" s="124" t="s">
        <v>383</v>
      </c>
      <c r="K630" s="124" t="s">
        <v>383</v>
      </c>
      <c r="L630" s="124" t="s">
        <v>383</v>
      </c>
      <c r="M630" s="105"/>
    </row>
    <row r="631" spans="1:13" s="13" customFormat="1" ht="24" customHeight="1" thickBot="1">
      <c r="A631" s="1"/>
      <c r="B631" s="2" t="s">
        <v>221</v>
      </c>
      <c r="C631" s="3"/>
      <c r="D631" s="4"/>
      <c r="E631" s="5"/>
      <c r="F631" s="6"/>
      <c r="G631" s="96" t="s">
        <v>238</v>
      </c>
      <c r="H631" s="6"/>
      <c r="I631" s="5"/>
      <c r="J631" s="6"/>
      <c r="K631" s="107" t="s">
        <v>376</v>
      </c>
      <c r="L631" s="9"/>
      <c r="M631" s="97"/>
    </row>
    <row r="632" spans="1:13" s="22" customFormat="1" ht="21" customHeight="1">
      <c r="A632" s="14" t="s">
        <v>4</v>
      </c>
      <c r="B632" s="15" t="s">
        <v>5</v>
      </c>
      <c r="C632" s="15" t="s">
        <v>6</v>
      </c>
      <c r="D632" s="16" t="s">
        <v>7</v>
      </c>
      <c r="E632" s="14" t="s">
        <v>4</v>
      </c>
      <c r="F632" s="15" t="s">
        <v>5</v>
      </c>
      <c r="G632" s="15" t="s">
        <v>6</v>
      </c>
      <c r="H632" s="16" t="s">
        <v>7</v>
      </c>
      <c r="I632" s="14" t="s">
        <v>4</v>
      </c>
      <c r="J632" s="15" t="s">
        <v>5</v>
      </c>
      <c r="K632" s="15" t="s">
        <v>6</v>
      </c>
      <c r="L632" s="17" t="s">
        <v>7</v>
      </c>
      <c r="M632" s="98"/>
    </row>
    <row r="633" spans="1:13" s="31" customFormat="1" ht="25.5" customHeight="1">
      <c r="A633" s="23" t="s">
        <v>9</v>
      </c>
      <c r="B633" s="24">
        <v>10</v>
      </c>
      <c r="C633" s="24">
        <v>5</v>
      </c>
      <c r="D633" s="24">
        <v>5</v>
      </c>
      <c r="E633" s="25" t="s">
        <v>10</v>
      </c>
      <c r="F633" s="24">
        <v>29</v>
      </c>
      <c r="G633" s="24">
        <v>10</v>
      </c>
      <c r="H633" s="24">
        <v>19</v>
      </c>
      <c r="I633" s="25" t="s">
        <v>11</v>
      </c>
      <c r="J633" s="24">
        <v>13</v>
      </c>
      <c r="K633" s="24">
        <v>5</v>
      </c>
      <c r="L633" s="24">
        <v>8</v>
      </c>
    </row>
    <row r="634" spans="1:13" s="97" customFormat="1" ht="15.75" customHeight="1">
      <c r="A634" s="32">
        <v>0</v>
      </c>
      <c r="B634" s="33">
        <v>3</v>
      </c>
      <c r="C634" s="34">
        <v>2</v>
      </c>
      <c r="D634" s="34">
        <v>1</v>
      </c>
      <c r="E634" s="35">
        <v>35</v>
      </c>
      <c r="F634" s="33">
        <v>1</v>
      </c>
      <c r="G634" s="34">
        <v>0</v>
      </c>
      <c r="H634" s="34">
        <v>1</v>
      </c>
      <c r="I634" s="35">
        <v>70</v>
      </c>
      <c r="J634" s="33">
        <v>8</v>
      </c>
      <c r="K634" s="34">
        <v>3</v>
      </c>
      <c r="L634" s="34">
        <v>5</v>
      </c>
    </row>
    <row r="635" spans="1:13" s="97" customFormat="1" ht="15.75" customHeight="1">
      <c r="A635" s="32">
        <v>1</v>
      </c>
      <c r="B635" s="33">
        <v>2</v>
      </c>
      <c r="C635" s="34">
        <v>1</v>
      </c>
      <c r="D635" s="34">
        <v>1</v>
      </c>
      <c r="E635" s="35">
        <v>36</v>
      </c>
      <c r="F635" s="33">
        <v>6</v>
      </c>
      <c r="G635" s="34">
        <v>2</v>
      </c>
      <c r="H635" s="34">
        <v>4</v>
      </c>
      <c r="I635" s="35">
        <v>71</v>
      </c>
      <c r="J635" s="33">
        <v>2</v>
      </c>
      <c r="K635" s="34">
        <v>1</v>
      </c>
      <c r="L635" s="34">
        <v>1</v>
      </c>
    </row>
    <row r="636" spans="1:13" s="97" customFormat="1" ht="15.75" customHeight="1">
      <c r="A636" s="32">
        <v>2</v>
      </c>
      <c r="B636" s="33">
        <v>1</v>
      </c>
      <c r="C636" s="34">
        <v>0</v>
      </c>
      <c r="D636" s="34">
        <v>1</v>
      </c>
      <c r="E636" s="35">
        <v>37</v>
      </c>
      <c r="F636" s="33">
        <v>3</v>
      </c>
      <c r="G636" s="34">
        <v>0</v>
      </c>
      <c r="H636" s="34">
        <v>3</v>
      </c>
      <c r="I636" s="35">
        <v>72</v>
      </c>
      <c r="J636" s="33">
        <v>2</v>
      </c>
      <c r="K636" s="34">
        <v>0</v>
      </c>
      <c r="L636" s="34">
        <v>2</v>
      </c>
    </row>
    <row r="637" spans="1:13" s="97" customFormat="1" ht="15.75" customHeight="1">
      <c r="A637" s="32">
        <v>3</v>
      </c>
      <c r="B637" s="33">
        <v>1</v>
      </c>
      <c r="C637" s="34">
        <v>1</v>
      </c>
      <c r="D637" s="34">
        <v>0</v>
      </c>
      <c r="E637" s="35">
        <v>38</v>
      </c>
      <c r="F637" s="33">
        <v>11</v>
      </c>
      <c r="G637" s="34">
        <v>5</v>
      </c>
      <c r="H637" s="34">
        <v>6</v>
      </c>
      <c r="I637" s="35">
        <v>73</v>
      </c>
      <c r="J637" s="33">
        <v>1</v>
      </c>
      <c r="K637" s="34">
        <v>1</v>
      </c>
      <c r="L637" s="34">
        <v>0</v>
      </c>
    </row>
    <row r="638" spans="1:13" s="97" customFormat="1" ht="18" customHeight="1">
      <c r="A638" s="40">
        <v>4</v>
      </c>
      <c r="B638" s="41">
        <v>3</v>
      </c>
      <c r="C638" s="42">
        <v>1</v>
      </c>
      <c r="D638" s="42">
        <v>2</v>
      </c>
      <c r="E638" s="43">
        <v>39</v>
      </c>
      <c r="F638" s="44">
        <v>8</v>
      </c>
      <c r="G638" s="42">
        <v>3</v>
      </c>
      <c r="H638" s="42">
        <v>5</v>
      </c>
      <c r="I638" s="43">
        <v>74</v>
      </c>
      <c r="J638" s="44">
        <v>0</v>
      </c>
      <c r="K638" s="42">
        <v>0</v>
      </c>
      <c r="L638" s="42">
        <v>0</v>
      </c>
    </row>
    <row r="639" spans="1:13" s="31" customFormat="1" ht="25.5" customHeight="1">
      <c r="A639" s="23" t="s">
        <v>13</v>
      </c>
      <c r="B639" s="24">
        <v>16</v>
      </c>
      <c r="C639" s="24">
        <v>8</v>
      </c>
      <c r="D639" s="24">
        <v>8</v>
      </c>
      <c r="E639" s="25" t="s">
        <v>14</v>
      </c>
      <c r="F639" s="24">
        <v>27</v>
      </c>
      <c r="G639" s="24">
        <v>14</v>
      </c>
      <c r="H639" s="24">
        <v>13</v>
      </c>
      <c r="I639" s="25" t="s">
        <v>15</v>
      </c>
      <c r="J639" s="24">
        <v>17</v>
      </c>
      <c r="K639" s="24">
        <v>5</v>
      </c>
      <c r="L639" s="24">
        <v>12</v>
      </c>
    </row>
    <row r="640" spans="1:13" s="97" customFormat="1" ht="15.75" customHeight="1">
      <c r="A640" s="32">
        <v>5</v>
      </c>
      <c r="B640" s="33">
        <v>5</v>
      </c>
      <c r="C640" s="34">
        <v>2</v>
      </c>
      <c r="D640" s="34">
        <v>3</v>
      </c>
      <c r="E640" s="35">
        <v>40</v>
      </c>
      <c r="F640" s="33">
        <v>8</v>
      </c>
      <c r="G640" s="34">
        <v>5</v>
      </c>
      <c r="H640" s="34">
        <v>3</v>
      </c>
      <c r="I640" s="35">
        <v>75</v>
      </c>
      <c r="J640" s="33">
        <v>5</v>
      </c>
      <c r="K640" s="34">
        <v>2</v>
      </c>
      <c r="L640" s="34">
        <v>3</v>
      </c>
    </row>
    <row r="641" spans="1:12" s="97" customFormat="1" ht="15.75" customHeight="1">
      <c r="A641" s="32">
        <v>6</v>
      </c>
      <c r="B641" s="33">
        <v>4</v>
      </c>
      <c r="C641" s="34">
        <v>2</v>
      </c>
      <c r="D641" s="34">
        <v>2</v>
      </c>
      <c r="E641" s="35">
        <v>41</v>
      </c>
      <c r="F641" s="33">
        <v>4</v>
      </c>
      <c r="G641" s="34">
        <v>2</v>
      </c>
      <c r="H641" s="34">
        <v>2</v>
      </c>
      <c r="I641" s="35">
        <v>76</v>
      </c>
      <c r="J641" s="33">
        <v>3</v>
      </c>
      <c r="K641" s="34">
        <v>1</v>
      </c>
      <c r="L641" s="34">
        <v>2</v>
      </c>
    </row>
    <row r="642" spans="1:12" s="97" customFormat="1" ht="15.75" customHeight="1">
      <c r="A642" s="32">
        <v>7</v>
      </c>
      <c r="B642" s="33">
        <v>3</v>
      </c>
      <c r="C642" s="34">
        <v>2</v>
      </c>
      <c r="D642" s="34">
        <v>1</v>
      </c>
      <c r="E642" s="35">
        <v>42</v>
      </c>
      <c r="F642" s="33">
        <v>5</v>
      </c>
      <c r="G642" s="34">
        <v>2</v>
      </c>
      <c r="H642" s="34">
        <v>3</v>
      </c>
      <c r="I642" s="35">
        <v>77</v>
      </c>
      <c r="J642" s="33">
        <v>2</v>
      </c>
      <c r="K642" s="34">
        <v>0</v>
      </c>
      <c r="L642" s="34">
        <v>2</v>
      </c>
    </row>
    <row r="643" spans="1:12" s="97" customFormat="1" ht="15.75" customHeight="1">
      <c r="A643" s="32">
        <v>8</v>
      </c>
      <c r="B643" s="33">
        <v>3</v>
      </c>
      <c r="C643" s="34">
        <v>2</v>
      </c>
      <c r="D643" s="34">
        <v>1</v>
      </c>
      <c r="E643" s="35">
        <v>43</v>
      </c>
      <c r="F643" s="33">
        <v>3</v>
      </c>
      <c r="G643" s="34">
        <v>1</v>
      </c>
      <c r="H643" s="34">
        <v>2</v>
      </c>
      <c r="I643" s="35">
        <v>78</v>
      </c>
      <c r="J643" s="33">
        <v>4</v>
      </c>
      <c r="K643" s="34">
        <v>1</v>
      </c>
      <c r="L643" s="34">
        <v>3</v>
      </c>
    </row>
    <row r="644" spans="1:12" s="97" customFormat="1" ht="18" customHeight="1">
      <c r="A644" s="40">
        <v>9</v>
      </c>
      <c r="B644" s="44">
        <v>1</v>
      </c>
      <c r="C644" s="42">
        <v>0</v>
      </c>
      <c r="D644" s="42">
        <v>1</v>
      </c>
      <c r="E644" s="43">
        <v>44</v>
      </c>
      <c r="F644" s="44">
        <v>7</v>
      </c>
      <c r="G644" s="42">
        <v>4</v>
      </c>
      <c r="H644" s="42">
        <v>3</v>
      </c>
      <c r="I644" s="43">
        <v>79</v>
      </c>
      <c r="J644" s="44">
        <v>3</v>
      </c>
      <c r="K644" s="42">
        <v>1</v>
      </c>
      <c r="L644" s="42">
        <v>2</v>
      </c>
    </row>
    <row r="645" spans="1:12" s="31" customFormat="1" ht="25.5" customHeight="1">
      <c r="A645" s="23" t="s">
        <v>23</v>
      </c>
      <c r="B645" s="24">
        <v>10</v>
      </c>
      <c r="C645" s="24">
        <v>8</v>
      </c>
      <c r="D645" s="24">
        <v>2</v>
      </c>
      <c r="E645" s="25" t="s">
        <v>24</v>
      </c>
      <c r="F645" s="24">
        <v>25</v>
      </c>
      <c r="G645" s="24">
        <v>14</v>
      </c>
      <c r="H645" s="24">
        <v>11</v>
      </c>
      <c r="I645" s="25" t="s">
        <v>25</v>
      </c>
      <c r="J645" s="24">
        <v>26</v>
      </c>
      <c r="K645" s="24">
        <v>8</v>
      </c>
      <c r="L645" s="24">
        <v>18</v>
      </c>
    </row>
    <row r="646" spans="1:12" s="97" customFormat="1" ht="15.75" customHeight="1">
      <c r="A646" s="32">
        <v>10</v>
      </c>
      <c r="B646" s="33">
        <v>3</v>
      </c>
      <c r="C646" s="34">
        <v>3</v>
      </c>
      <c r="D646" s="34">
        <v>0</v>
      </c>
      <c r="E646" s="35">
        <v>45</v>
      </c>
      <c r="F646" s="33">
        <v>5</v>
      </c>
      <c r="G646" s="34">
        <v>4</v>
      </c>
      <c r="H646" s="34">
        <v>1</v>
      </c>
      <c r="I646" s="35">
        <v>80</v>
      </c>
      <c r="J646" s="33">
        <v>9</v>
      </c>
      <c r="K646" s="34">
        <v>2</v>
      </c>
      <c r="L646" s="34">
        <v>7</v>
      </c>
    </row>
    <row r="647" spans="1:12" s="97" customFormat="1" ht="15.75" customHeight="1">
      <c r="A647" s="32">
        <v>11</v>
      </c>
      <c r="B647" s="33">
        <v>2</v>
      </c>
      <c r="C647" s="34">
        <v>1</v>
      </c>
      <c r="D647" s="34">
        <v>1</v>
      </c>
      <c r="E647" s="35">
        <v>46</v>
      </c>
      <c r="F647" s="33">
        <v>7</v>
      </c>
      <c r="G647" s="34">
        <v>6</v>
      </c>
      <c r="H647" s="34">
        <v>1</v>
      </c>
      <c r="I647" s="35">
        <v>81</v>
      </c>
      <c r="J647" s="33">
        <v>5</v>
      </c>
      <c r="K647" s="34">
        <v>2</v>
      </c>
      <c r="L647" s="34">
        <v>3</v>
      </c>
    </row>
    <row r="648" spans="1:12" s="97" customFormat="1" ht="15.75" customHeight="1">
      <c r="A648" s="32">
        <v>12</v>
      </c>
      <c r="B648" s="33">
        <v>3</v>
      </c>
      <c r="C648" s="34">
        <v>3</v>
      </c>
      <c r="D648" s="34">
        <v>0</v>
      </c>
      <c r="E648" s="35">
        <v>47</v>
      </c>
      <c r="F648" s="33">
        <v>5</v>
      </c>
      <c r="G648" s="34">
        <v>1</v>
      </c>
      <c r="H648" s="34">
        <v>4</v>
      </c>
      <c r="I648" s="35">
        <v>82</v>
      </c>
      <c r="J648" s="33">
        <v>2</v>
      </c>
      <c r="K648" s="34">
        <v>0</v>
      </c>
      <c r="L648" s="34">
        <v>2</v>
      </c>
    </row>
    <row r="649" spans="1:12" s="97" customFormat="1" ht="15.75" customHeight="1">
      <c r="A649" s="32">
        <v>13</v>
      </c>
      <c r="B649" s="33">
        <v>2</v>
      </c>
      <c r="C649" s="34">
        <v>1</v>
      </c>
      <c r="D649" s="34">
        <v>1</v>
      </c>
      <c r="E649" s="35">
        <v>48</v>
      </c>
      <c r="F649" s="33">
        <v>3</v>
      </c>
      <c r="G649" s="34">
        <v>1</v>
      </c>
      <c r="H649" s="34">
        <v>2</v>
      </c>
      <c r="I649" s="35">
        <v>83</v>
      </c>
      <c r="J649" s="33">
        <v>7</v>
      </c>
      <c r="K649" s="34">
        <v>3</v>
      </c>
      <c r="L649" s="34">
        <v>4</v>
      </c>
    </row>
    <row r="650" spans="1:12" s="97" customFormat="1" ht="18" customHeight="1">
      <c r="A650" s="40">
        <v>14</v>
      </c>
      <c r="B650" s="44">
        <v>0</v>
      </c>
      <c r="C650" s="42">
        <v>0</v>
      </c>
      <c r="D650" s="42">
        <v>0</v>
      </c>
      <c r="E650" s="43">
        <v>49</v>
      </c>
      <c r="F650" s="44">
        <v>5</v>
      </c>
      <c r="G650" s="42">
        <v>2</v>
      </c>
      <c r="H650" s="42">
        <v>3</v>
      </c>
      <c r="I650" s="43">
        <v>84</v>
      </c>
      <c r="J650" s="44">
        <v>3</v>
      </c>
      <c r="K650" s="42">
        <v>1</v>
      </c>
      <c r="L650" s="42">
        <v>2</v>
      </c>
    </row>
    <row r="651" spans="1:12" s="31" customFormat="1" ht="25.5" customHeight="1">
      <c r="A651" s="23" t="s">
        <v>26</v>
      </c>
      <c r="B651" s="24">
        <v>6</v>
      </c>
      <c r="C651" s="24">
        <v>3</v>
      </c>
      <c r="D651" s="24">
        <v>3</v>
      </c>
      <c r="E651" s="25" t="s">
        <v>27</v>
      </c>
      <c r="F651" s="24">
        <v>16</v>
      </c>
      <c r="G651" s="24">
        <v>9</v>
      </c>
      <c r="H651" s="24">
        <v>7</v>
      </c>
      <c r="I651" s="25" t="s">
        <v>28</v>
      </c>
      <c r="J651" s="24">
        <v>20</v>
      </c>
      <c r="K651" s="24">
        <v>5</v>
      </c>
      <c r="L651" s="24">
        <v>15</v>
      </c>
    </row>
    <row r="652" spans="1:12" s="97" customFormat="1" ht="15.75" customHeight="1">
      <c r="A652" s="32">
        <v>15</v>
      </c>
      <c r="B652" s="33">
        <v>2</v>
      </c>
      <c r="C652" s="34">
        <v>1</v>
      </c>
      <c r="D652" s="34">
        <v>1</v>
      </c>
      <c r="E652" s="35">
        <v>50</v>
      </c>
      <c r="F652" s="33">
        <v>3</v>
      </c>
      <c r="G652" s="34">
        <v>3</v>
      </c>
      <c r="H652" s="34">
        <v>0</v>
      </c>
      <c r="I652" s="35">
        <v>85</v>
      </c>
      <c r="J652" s="33">
        <v>3</v>
      </c>
      <c r="K652" s="34">
        <v>0</v>
      </c>
      <c r="L652" s="34">
        <v>3</v>
      </c>
    </row>
    <row r="653" spans="1:12" s="97" customFormat="1" ht="15.75" customHeight="1">
      <c r="A653" s="32">
        <v>16</v>
      </c>
      <c r="B653" s="33">
        <v>1</v>
      </c>
      <c r="C653" s="34">
        <v>1</v>
      </c>
      <c r="D653" s="34">
        <v>0</v>
      </c>
      <c r="E653" s="35">
        <v>51</v>
      </c>
      <c r="F653" s="33">
        <v>1</v>
      </c>
      <c r="G653" s="34">
        <v>0</v>
      </c>
      <c r="H653" s="34">
        <v>1</v>
      </c>
      <c r="I653" s="35">
        <v>86</v>
      </c>
      <c r="J653" s="33">
        <v>3</v>
      </c>
      <c r="K653" s="34">
        <v>1</v>
      </c>
      <c r="L653" s="34">
        <v>2</v>
      </c>
    </row>
    <row r="654" spans="1:12" s="97" customFormat="1" ht="15.75" customHeight="1">
      <c r="A654" s="32">
        <v>17</v>
      </c>
      <c r="B654" s="33">
        <v>2</v>
      </c>
      <c r="C654" s="34">
        <v>0</v>
      </c>
      <c r="D654" s="34">
        <v>2</v>
      </c>
      <c r="E654" s="35">
        <v>52</v>
      </c>
      <c r="F654" s="33">
        <v>7</v>
      </c>
      <c r="G654" s="34">
        <v>2</v>
      </c>
      <c r="H654" s="34">
        <v>5</v>
      </c>
      <c r="I654" s="35">
        <v>87</v>
      </c>
      <c r="J654" s="33">
        <v>3</v>
      </c>
      <c r="K654" s="34">
        <v>1</v>
      </c>
      <c r="L654" s="34">
        <v>2</v>
      </c>
    </row>
    <row r="655" spans="1:12" s="97" customFormat="1" ht="15.75" customHeight="1">
      <c r="A655" s="32">
        <v>18</v>
      </c>
      <c r="B655" s="33">
        <v>1</v>
      </c>
      <c r="C655" s="34">
        <v>1</v>
      </c>
      <c r="D655" s="34">
        <v>0</v>
      </c>
      <c r="E655" s="35">
        <v>53</v>
      </c>
      <c r="F655" s="33">
        <v>4</v>
      </c>
      <c r="G655" s="34">
        <v>3</v>
      </c>
      <c r="H655" s="34">
        <v>1</v>
      </c>
      <c r="I655" s="35">
        <v>88</v>
      </c>
      <c r="J655" s="33">
        <v>5</v>
      </c>
      <c r="K655" s="34">
        <v>2</v>
      </c>
      <c r="L655" s="34">
        <v>3</v>
      </c>
    </row>
    <row r="656" spans="1:12" s="97" customFormat="1" ht="18" customHeight="1">
      <c r="A656" s="40">
        <v>19</v>
      </c>
      <c r="B656" s="44">
        <v>0</v>
      </c>
      <c r="C656" s="42">
        <v>0</v>
      </c>
      <c r="D656" s="42">
        <v>0</v>
      </c>
      <c r="E656" s="43">
        <v>54</v>
      </c>
      <c r="F656" s="44">
        <v>1</v>
      </c>
      <c r="G656" s="42">
        <v>1</v>
      </c>
      <c r="H656" s="42">
        <v>0</v>
      </c>
      <c r="I656" s="43">
        <v>89</v>
      </c>
      <c r="J656" s="44">
        <v>6</v>
      </c>
      <c r="K656" s="42">
        <v>1</v>
      </c>
      <c r="L656" s="42">
        <v>5</v>
      </c>
    </row>
    <row r="657" spans="1:12" s="31" customFormat="1" ht="25.5" customHeight="1">
      <c r="A657" s="23" t="s">
        <v>29</v>
      </c>
      <c r="B657" s="24">
        <v>3</v>
      </c>
      <c r="C657" s="24">
        <v>1</v>
      </c>
      <c r="D657" s="24">
        <v>2</v>
      </c>
      <c r="E657" s="25" t="s">
        <v>30</v>
      </c>
      <c r="F657" s="24">
        <v>18</v>
      </c>
      <c r="G657" s="24">
        <v>10</v>
      </c>
      <c r="H657" s="24">
        <v>8</v>
      </c>
      <c r="I657" s="25" t="s">
        <v>31</v>
      </c>
      <c r="J657" s="24">
        <v>10</v>
      </c>
      <c r="K657" s="24">
        <v>3</v>
      </c>
      <c r="L657" s="24">
        <v>7</v>
      </c>
    </row>
    <row r="658" spans="1:12" s="97" customFormat="1" ht="15.75" customHeight="1">
      <c r="A658" s="32">
        <v>20</v>
      </c>
      <c r="B658" s="33">
        <v>0</v>
      </c>
      <c r="C658" s="34">
        <v>0</v>
      </c>
      <c r="D658" s="34">
        <v>0</v>
      </c>
      <c r="E658" s="35">
        <v>55</v>
      </c>
      <c r="F658" s="33">
        <v>5</v>
      </c>
      <c r="G658" s="34">
        <v>3</v>
      </c>
      <c r="H658" s="34">
        <v>2</v>
      </c>
      <c r="I658" s="35">
        <v>90</v>
      </c>
      <c r="J658" s="33">
        <v>0</v>
      </c>
      <c r="K658" s="34">
        <v>0</v>
      </c>
      <c r="L658" s="34">
        <v>0</v>
      </c>
    </row>
    <row r="659" spans="1:12" s="97" customFormat="1" ht="15.75" customHeight="1">
      <c r="A659" s="32">
        <v>21</v>
      </c>
      <c r="B659" s="33">
        <v>1</v>
      </c>
      <c r="C659" s="34">
        <v>1</v>
      </c>
      <c r="D659" s="34">
        <v>0</v>
      </c>
      <c r="E659" s="35">
        <v>56</v>
      </c>
      <c r="F659" s="33">
        <v>3</v>
      </c>
      <c r="G659" s="34">
        <v>0</v>
      </c>
      <c r="H659" s="34">
        <v>3</v>
      </c>
      <c r="I659" s="35">
        <v>91</v>
      </c>
      <c r="J659" s="33">
        <v>6</v>
      </c>
      <c r="K659" s="34">
        <v>2</v>
      </c>
      <c r="L659" s="34">
        <v>4</v>
      </c>
    </row>
    <row r="660" spans="1:12" s="97" customFormat="1" ht="15.75" customHeight="1">
      <c r="A660" s="32">
        <v>22</v>
      </c>
      <c r="B660" s="33">
        <v>1</v>
      </c>
      <c r="C660" s="34">
        <v>0</v>
      </c>
      <c r="D660" s="34">
        <v>1</v>
      </c>
      <c r="E660" s="35">
        <v>57</v>
      </c>
      <c r="F660" s="33">
        <v>4</v>
      </c>
      <c r="G660" s="34">
        <v>3</v>
      </c>
      <c r="H660" s="34">
        <v>1</v>
      </c>
      <c r="I660" s="35">
        <v>92</v>
      </c>
      <c r="J660" s="33">
        <v>0</v>
      </c>
      <c r="K660" s="34">
        <v>0</v>
      </c>
      <c r="L660" s="34">
        <v>0</v>
      </c>
    </row>
    <row r="661" spans="1:12" s="97" customFormat="1" ht="15.75" customHeight="1">
      <c r="A661" s="32">
        <v>23</v>
      </c>
      <c r="B661" s="33">
        <v>0</v>
      </c>
      <c r="C661" s="34">
        <v>0</v>
      </c>
      <c r="D661" s="34">
        <v>0</v>
      </c>
      <c r="E661" s="35">
        <v>58</v>
      </c>
      <c r="F661" s="33">
        <v>1</v>
      </c>
      <c r="G661" s="34">
        <v>0</v>
      </c>
      <c r="H661" s="34">
        <v>1</v>
      </c>
      <c r="I661" s="35">
        <v>93</v>
      </c>
      <c r="J661" s="33">
        <v>1</v>
      </c>
      <c r="K661" s="34">
        <v>1</v>
      </c>
      <c r="L661" s="34">
        <v>0</v>
      </c>
    </row>
    <row r="662" spans="1:12" s="97" customFormat="1" ht="18" customHeight="1">
      <c r="A662" s="40">
        <v>24</v>
      </c>
      <c r="B662" s="44">
        <v>1</v>
      </c>
      <c r="C662" s="42">
        <v>0</v>
      </c>
      <c r="D662" s="42">
        <v>1</v>
      </c>
      <c r="E662" s="43">
        <v>59</v>
      </c>
      <c r="F662" s="44">
        <v>5</v>
      </c>
      <c r="G662" s="42">
        <v>4</v>
      </c>
      <c r="H662" s="42">
        <v>1</v>
      </c>
      <c r="I662" s="43">
        <v>94</v>
      </c>
      <c r="J662" s="44">
        <v>3</v>
      </c>
      <c r="K662" s="42">
        <v>0</v>
      </c>
      <c r="L662" s="42">
        <v>3</v>
      </c>
    </row>
    <row r="663" spans="1:12" s="31" customFormat="1" ht="25.5" customHeight="1">
      <c r="A663" s="23" t="s">
        <v>32</v>
      </c>
      <c r="B663" s="24">
        <v>7</v>
      </c>
      <c r="C663" s="24">
        <v>3</v>
      </c>
      <c r="D663" s="24">
        <v>4</v>
      </c>
      <c r="E663" s="25" t="s">
        <v>33</v>
      </c>
      <c r="F663" s="24">
        <v>23</v>
      </c>
      <c r="G663" s="24">
        <v>11</v>
      </c>
      <c r="H663" s="24">
        <v>12</v>
      </c>
      <c r="I663" s="64" t="s">
        <v>34</v>
      </c>
      <c r="J663" s="24">
        <v>2</v>
      </c>
      <c r="K663" s="24">
        <v>0</v>
      </c>
      <c r="L663" s="24">
        <v>2</v>
      </c>
    </row>
    <row r="664" spans="1:12" s="97" customFormat="1" ht="15.75" customHeight="1">
      <c r="A664" s="32">
        <v>25</v>
      </c>
      <c r="B664" s="33">
        <v>4</v>
      </c>
      <c r="C664" s="34">
        <v>2</v>
      </c>
      <c r="D664" s="34">
        <v>2</v>
      </c>
      <c r="E664" s="35">
        <v>60</v>
      </c>
      <c r="F664" s="33">
        <v>4</v>
      </c>
      <c r="G664" s="34">
        <v>2</v>
      </c>
      <c r="H664" s="34">
        <v>2</v>
      </c>
      <c r="I664" s="35">
        <v>95</v>
      </c>
      <c r="J664" s="33">
        <v>1</v>
      </c>
      <c r="K664" s="34">
        <v>0</v>
      </c>
      <c r="L664" s="34">
        <v>1</v>
      </c>
    </row>
    <row r="665" spans="1:12" s="97" customFormat="1" ht="15.75" customHeight="1">
      <c r="A665" s="32">
        <v>26</v>
      </c>
      <c r="B665" s="33">
        <v>0</v>
      </c>
      <c r="C665" s="34">
        <v>0</v>
      </c>
      <c r="D665" s="34">
        <v>0</v>
      </c>
      <c r="E665" s="35">
        <v>61</v>
      </c>
      <c r="F665" s="33">
        <v>3</v>
      </c>
      <c r="G665" s="34">
        <v>0</v>
      </c>
      <c r="H665" s="34">
        <v>3</v>
      </c>
      <c r="I665" s="35">
        <v>96</v>
      </c>
      <c r="J665" s="33">
        <v>0</v>
      </c>
      <c r="K665" s="34">
        <v>0</v>
      </c>
      <c r="L665" s="34">
        <v>0</v>
      </c>
    </row>
    <row r="666" spans="1:12" s="97" customFormat="1" ht="15.75" customHeight="1">
      <c r="A666" s="32">
        <v>27</v>
      </c>
      <c r="B666" s="33">
        <v>1</v>
      </c>
      <c r="C666" s="34">
        <v>1</v>
      </c>
      <c r="D666" s="34">
        <v>0</v>
      </c>
      <c r="E666" s="35">
        <v>62</v>
      </c>
      <c r="F666" s="33">
        <v>7</v>
      </c>
      <c r="G666" s="34">
        <v>4</v>
      </c>
      <c r="H666" s="34">
        <v>3</v>
      </c>
      <c r="I666" s="35">
        <v>97</v>
      </c>
      <c r="J666" s="33">
        <v>1</v>
      </c>
      <c r="K666" s="34">
        <v>0</v>
      </c>
      <c r="L666" s="34">
        <v>1</v>
      </c>
    </row>
    <row r="667" spans="1:12" s="97" customFormat="1" ht="15.75" customHeight="1">
      <c r="A667" s="32">
        <v>28</v>
      </c>
      <c r="B667" s="33">
        <v>2</v>
      </c>
      <c r="C667" s="34">
        <v>0</v>
      </c>
      <c r="D667" s="34">
        <v>2</v>
      </c>
      <c r="E667" s="35">
        <v>63</v>
      </c>
      <c r="F667" s="33">
        <v>7</v>
      </c>
      <c r="G667" s="34">
        <v>5</v>
      </c>
      <c r="H667" s="34">
        <v>2</v>
      </c>
      <c r="I667" s="35">
        <v>98</v>
      </c>
      <c r="J667" s="33">
        <v>0</v>
      </c>
      <c r="K667" s="34">
        <v>0</v>
      </c>
      <c r="L667" s="34">
        <v>0</v>
      </c>
    </row>
    <row r="668" spans="1:12" s="97" customFormat="1" ht="18" customHeight="1">
      <c r="A668" s="40">
        <v>29</v>
      </c>
      <c r="B668" s="44">
        <v>0</v>
      </c>
      <c r="C668" s="42">
        <v>0</v>
      </c>
      <c r="D668" s="42">
        <v>0</v>
      </c>
      <c r="E668" s="43">
        <v>64</v>
      </c>
      <c r="F668" s="44">
        <v>2</v>
      </c>
      <c r="G668" s="42">
        <v>0</v>
      </c>
      <c r="H668" s="42">
        <v>2</v>
      </c>
      <c r="I668" s="35">
        <v>99</v>
      </c>
      <c r="J668" s="33">
        <v>0</v>
      </c>
      <c r="K668" s="34">
        <v>0</v>
      </c>
      <c r="L668" s="34">
        <v>0</v>
      </c>
    </row>
    <row r="669" spans="1:12" s="31" customFormat="1" ht="25.5" customHeight="1">
      <c r="A669" s="23" t="s">
        <v>35</v>
      </c>
      <c r="B669" s="24">
        <v>18</v>
      </c>
      <c r="C669" s="24">
        <v>9</v>
      </c>
      <c r="D669" s="24">
        <v>9</v>
      </c>
      <c r="E669" s="25" t="s">
        <v>36</v>
      </c>
      <c r="F669" s="24">
        <v>29</v>
      </c>
      <c r="G669" s="24">
        <v>15</v>
      </c>
      <c r="H669" s="24">
        <v>14</v>
      </c>
      <c r="I669" s="68">
        <v>100</v>
      </c>
      <c r="J669" s="69">
        <v>0</v>
      </c>
      <c r="K669" s="70">
        <v>0</v>
      </c>
      <c r="L669" s="70">
        <v>0</v>
      </c>
    </row>
    <row r="670" spans="1:12" s="97" customFormat="1" ht="15.75" customHeight="1">
      <c r="A670" s="32">
        <v>30</v>
      </c>
      <c r="B670" s="33">
        <v>2</v>
      </c>
      <c r="C670" s="34">
        <v>2</v>
      </c>
      <c r="D670" s="34">
        <v>0</v>
      </c>
      <c r="E670" s="35">
        <v>65</v>
      </c>
      <c r="F670" s="33">
        <v>6</v>
      </c>
      <c r="G670" s="34">
        <v>3</v>
      </c>
      <c r="H670" s="34">
        <v>3</v>
      </c>
      <c r="I670" s="35">
        <v>101</v>
      </c>
      <c r="J670" s="33">
        <v>0</v>
      </c>
      <c r="K670" s="34">
        <v>0</v>
      </c>
      <c r="L670" s="34">
        <v>0</v>
      </c>
    </row>
    <row r="671" spans="1:12" s="97" customFormat="1" ht="15.75" customHeight="1">
      <c r="A671" s="32">
        <v>31</v>
      </c>
      <c r="B671" s="33">
        <v>4</v>
      </c>
      <c r="C671" s="34">
        <v>3</v>
      </c>
      <c r="D671" s="34">
        <v>1</v>
      </c>
      <c r="E671" s="35">
        <v>66</v>
      </c>
      <c r="F671" s="33">
        <v>5</v>
      </c>
      <c r="G671" s="34">
        <v>3</v>
      </c>
      <c r="H671" s="34">
        <v>2</v>
      </c>
      <c r="I671" s="35">
        <v>102</v>
      </c>
      <c r="J671" s="33">
        <v>0</v>
      </c>
      <c r="K671" s="34">
        <v>0</v>
      </c>
      <c r="L671" s="34">
        <v>0</v>
      </c>
    </row>
    <row r="672" spans="1:12" s="97" customFormat="1" ht="15.75" customHeight="1">
      <c r="A672" s="32">
        <v>32</v>
      </c>
      <c r="B672" s="33">
        <v>1</v>
      </c>
      <c r="C672" s="34">
        <v>0</v>
      </c>
      <c r="D672" s="34">
        <v>1</v>
      </c>
      <c r="E672" s="35">
        <v>67</v>
      </c>
      <c r="F672" s="33">
        <v>4</v>
      </c>
      <c r="G672" s="34">
        <v>2</v>
      </c>
      <c r="H672" s="34">
        <v>2</v>
      </c>
      <c r="I672" s="35">
        <v>103</v>
      </c>
      <c r="J672" s="33">
        <v>0</v>
      </c>
      <c r="K672" s="34">
        <v>0</v>
      </c>
      <c r="L672" s="34">
        <v>0</v>
      </c>
    </row>
    <row r="673" spans="1:13" s="97" customFormat="1" ht="15.75" customHeight="1">
      <c r="A673" s="32">
        <v>33</v>
      </c>
      <c r="B673" s="33">
        <v>4</v>
      </c>
      <c r="C673" s="34">
        <v>2</v>
      </c>
      <c r="D673" s="34">
        <v>2</v>
      </c>
      <c r="E673" s="35">
        <v>68</v>
      </c>
      <c r="F673" s="33">
        <v>8</v>
      </c>
      <c r="G673" s="34">
        <v>3</v>
      </c>
      <c r="H673" s="34">
        <v>5</v>
      </c>
      <c r="I673" s="72" t="s">
        <v>37</v>
      </c>
      <c r="J673" s="44">
        <v>0</v>
      </c>
      <c r="K673" s="42">
        <v>0</v>
      </c>
      <c r="L673" s="42">
        <v>0</v>
      </c>
    </row>
    <row r="674" spans="1:13" s="97" customFormat="1" ht="21" customHeight="1" thickBot="1">
      <c r="A674" s="74">
        <v>34</v>
      </c>
      <c r="B674" s="33">
        <v>7</v>
      </c>
      <c r="C674" s="34">
        <v>2</v>
      </c>
      <c r="D674" s="34">
        <v>5</v>
      </c>
      <c r="E674" s="35">
        <v>69</v>
      </c>
      <c r="F674" s="33">
        <v>6</v>
      </c>
      <c r="G674" s="34">
        <v>4</v>
      </c>
      <c r="H674" s="34">
        <v>2</v>
      </c>
      <c r="I674" s="75" t="s">
        <v>8</v>
      </c>
      <c r="J674" s="69">
        <v>325</v>
      </c>
      <c r="K674" s="69">
        <v>146</v>
      </c>
      <c r="L674" s="69">
        <v>179</v>
      </c>
    </row>
    <row r="675" spans="1:13" s="106" customFormat="1" ht="24" customHeight="1" thickTop="1" thickBot="1">
      <c r="A675" s="81" t="s">
        <v>38</v>
      </c>
      <c r="B675" s="82">
        <v>36</v>
      </c>
      <c r="C675" s="83">
        <v>21</v>
      </c>
      <c r="D675" s="83">
        <v>15</v>
      </c>
      <c r="E675" s="84" t="s">
        <v>39</v>
      </c>
      <c r="F675" s="83">
        <v>172</v>
      </c>
      <c r="G675" s="83">
        <v>84</v>
      </c>
      <c r="H675" s="83">
        <v>88</v>
      </c>
      <c r="I675" s="85" t="s">
        <v>40</v>
      </c>
      <c r="J675" s="83">
        <v>117</v>
      </c>
      <c r="K675" s="83">
        <v>41</v>
      </c>
      <c r="L675" s="83">
        <v>76</v>
      </c>
      <c r="M675" s="105"/>
    </row>
    <row r="676" spans="1:13" s="13" customFormat="1" ht="24" customHeight="1" thickBot="1">
      <c r="A676" s="1"/>
      <c r="B676" s="2" t="s">
        <v>221</v>
      </c>
      <c r="C676" s="3"/>
      <c r="D676" s="4"/>
      <c r="E676" s="5"/>
      <c r="F676" s="6"/>
      <c r="G676" s="96" t="s">
        <v>238</v>
      </c>
      <c r="H676" s="6"/>
      <c r="I676" s="5"/>
      <c r="J676" s="6"/>
      <c r="K676" s="107" t="s">
        <v>54</v>
      </c>
      <c r="L676" s="9"/>
      <c r="M676" s="97"/>
    </row>
    <row r="677" spans="1:13" s="22" customFormat="1" ht="21" customHeight="1">
      <c r="A677" s="14" t="s">
        <v>4</v>
      </c>
      <c r="B677" s="15" t="s">
        <v>5</v>
      </c>
      <c r="C677" s="15" t="s">
        <v>6</v>
      </c>
      <c r="D677" s="16" t="s">
        <v>7</v>
      </c>
      <c r="E677" s="14" t="s">
        <v>4</v>
      </c>
      <c r="F677" s="15" t="s">
        <v>5</v>
      </c>
      <c r="G677" s="15" t="s">
        <v>6</v>
      </c>
      <c r="H677" s="16" t="s">
        <v>7</v>
      </c>
      <c r="I677" s="14" t="s">
        <v>4</v>
      </c>
      <c r="J677" s="15" t="s">
        <v>5</v>
      </c>
      <c r="K677" s="15" t="s">
        <v>6</v>
      </c>
      <c r="L677" s="17" t="s">
        <v>7</v>
      </c>
      <c r="M677" s="98"/>
    </row>
    <row r="678" spans="1:13" s="31" customFormat="1" ht="25.5" customHeight="1">
      <c r="A678" s="23" t="s">
        <v>9</v>
      </c>
      <c r="B678" s="24">
        <v>5</v>
      </c>
      <c r="C678" s="24">
        <v>3</v>
      </c>
      <c r="D678" s="24">
        <v>2</v>
      </c>
      <c r="E678" s="25" t="s">
        <v>10</v>
      </c>
      <c r="F678" s="24">
        <v>9</v>
      </c>
      <c r="G678" s="24">
        <v>3</v>
      </c>
      <c r="H678" s="24">
        <v>6</v>
      </c>
      <c r="I678" s="25" t="s">
        <v>11</v>
      </c>
      <c r="J678" s="24">
        <v>19</v>
      </c>
      <c r="K678" s="24">
        <v>10</v>
      </c>
      <c r="L678" s="24">
        <v>9</v>
      </c>
    </row>
    <row r="679" spans="1:13" s="97" customFormat="1" ht="15.75" customHeight="1">
      <c r="A679" s="32">
        <v>0</v>
      </c>
      <c r="B679" s="33">
        <v>0</v>
      </c>
      <c r="C679" s="34">
        <v>0</v>
      </c>
      <c r="D679" s="34">
        <v>0</v>
      </c>
      <c r="E679" s="35">
        <v>35</v>
      </c>
      <c r="F679" s="33">
        <v>0</v>
      </c>
      <c r="G679" s="34">
        <v>0</v>
      </c>
      <c r="H679" s="34">
        <v>0</v>
      </c>
      <c r="I679" s="35">
        <v>70</v>
      </c>
      <c r="J679" s="33">
        <v>3</v>
      </c>
      <c r="K679" s="34">
        <v>2</v>
      </c>
      <c r="L679" s="34">
        <v>1</v>
      </c>
    </row>
    <row r="680" spans="1:13" s="97" customFormat="1" ht="15.75" customHeight="1">
      <c r="A680" s="32">
        <v>1</v>
      </c>
      <c r="B680" s="33">
        <v>1</v>
      </c>
      <c r="C680" s="34">
        <v>1</v>
      </c>
      <c r="D680" s="34">
        <v>0</v>
      </c>
      <c r="E680" s="35">
        <v>36</v>
      </c>
      <c r="F680" s="33">
        <v>2</v>
      </c>
      <c r="G680" s="34">
        <v>0</v>
      </c>
      <c r="H680" s="34">
        <v>2</v>
      </c>
      <c r="I680" s="35">
        <v>71</v>
      </c>
      <c r="J680" s="33">
        <v>3</v>
      </c>
      <c r="K680" s="34">
        <v>2</v>
      </c>
      <c r="L680" s="34">
        <v>1</v>
      </c>
    </row>
    <row r="681" spans="1:13" s="97" customFormat="1" ht="15.75" customHeight="1">
      <c r="A681" s="32">
        <v>2</v>
      </c>
      <c r="B681" s="33">
        <v>1</v>
      </c>
      <c r="C681" s="34">
        <v>1</v>
      </c>
      <c r="D681" s="34">
        <v>0</v>
      </c>
      <c r="E681" s="35">
        <v>37</v>
      </c>
      <c r="F681" s="33">
        <v>1</v>
      </c>
      <c r="G681" s="34">
        <v>1</v>
      </c>
      <c r="H681" s="34">
        <v>0</v>
      </c>
      <c r="I681" s="35">
        <v>72</v>
      </c>
      <c r="J681" s="33">
        <v>6</v>
      </c>
      <c r="K681" s="34">
        <v>3</v>
      </c>
      <c r="L681" s="34">
        <v>3</v>
      </c>
    </row>
    <row r="682" spans="1:13" s="97" customFormat="1" ht="15.75" customHeight="1">
      <c r="A682" s="32">
        <v>3</v>
      </c>
      <c r="B682" s="33">
        <v>1</v>
      </c>
      <c r="C682" s="34">
        <v>0</v>
      </c>
      <c r="D682" s="34">
        <v>1</v>
      </c>
      <c r="E682" s="35">
        <v>38</v>
      </c>
      <c r="F682" s="33">
        <v>3</v>
      </c>
      <c r="G682" s="34">
        <v>1</v>
      </c>
      <c r="H682" s="34">
        <v>2</v>
      </c>
      <c r="I682" s="35">
        <v>73</v>
      </c>
      <c r="J682" s="33">
        <v>5</v>
      </c>
      <c r="K682" s="34">
        <v>2</v>
      </c>
      <c r="L682" s="34">
        <v>3</v>
      </c>
    </row>
    <row r="683" spans="1:13" s="97" customFormat="1" ht="18" customHeight="1">
      <c r="A683" s="40">
        <v>4</v>
      </c>
      <c r="B683" s="41">
        <v>2</v>
      </c>
      <c r="C683" s="42">
        <v>1</v>
      </c>
      <c r="D683" s="42">
        <v>1</v>
      </c>
      <c r="E683" s="43">
        <v>39</v>
      </c>
      <c r="F683" s="44">
        <v>3</v>
      </c>
      <c r="G683" s="42">
        <v>1</v>
      </c>
      <c r="H683" s="42">
        <v>2</v>
      </c>
      <c r="I683" s="43">
        <v>74</v>
      </c>
      <c r="J683" s="44">
        <v>2</v>
      </c>
      <c r="K683" s="42">
        <v>1</v>
      </c>
      <c r="L683" s="42">
        <v>1</v>
      </c>
    </row>
    <row r="684" spans="1:13" s="31" customFormat="1" ht="25.5" customHeight="1">
      <c r="A684" s="23" t="s">
        <v>13</v>
      </c>
      <c r="B684" s="24">
        <v>7</v>
      </c>
      <c r="C684" s="24">
        <v>4</v>
      </c>
      <c r="D684" s="24">
        <v>3</v>
      </c>
      <c r="E684" s="25" t="s">
        <v>14</v>
      </c>
      <c r="F684" s="24">
        <v>6</v>
      </c>
      <c r="G684" s="24">
        <v>3</v>
      </c>
      <c r="H684" s="24">
        <v>3</v>
      </c>
      <c r="I684" s="25" t="s">
        <v>15</v>
      </c>
      <c r="J684" s="24">
        <v>17</v>
      </c>
      <c r="K684" s="24">
        <v>6</v>
      </c>
      <c r="L684" s="24">
        <v>11</v>
      </c>
    </row>
    <row r="685" spans="1:13" s="97" customFormat="1" ht="15.75" customHeight="1">
      <c r="A685" s="32">
        <v>5</v>
      </c>
      <c r="B685" s="33">
        <v>1</v>
      </c>
      <c r="C685" s="34">
        <v>0</v>
      </c>
      <c r="D685" s="34">
        <v>1</v>
      </c>
      <c r="E685" s="35">
        <v>40</v>
      </c>
      <c r="F685" s="33">
        <v>1</v>
      </c>
      <c r="G685" s="34">
        <v>1</v>
      </c>
      <c r="H685" s="34">
        <v>0</v>
      </c>
      <c r="I685" s="35">
        <v>75</v>
      </c>
      <c r="J685" s="33">
        <v>4</v>
      </c>
      <c r="K685" s="34">
        <v>1</v>
      </c>
      <c r="L685" s="34">
        <v>3</v>
      </c>
    </row>
    <row r="686" spans="1:13" s="97" customFormat="1" ht="15.75" customHeight="1">
      <c r="A686" s="32">
        <v>6</v>
      </c>
      <c r="B686" s="33">
        <v>1</v>
      </c>
      <c r="C686" s="34">
        <v>1</v>
      </c>
      <c r="D686" s="34">
        <v>0</v>
      </c>
      <c r="E686" s="35">
        <v>41</v>
      </c>
      <c r="F686" s="33">
        <v>1</v>
      </c>
      <c r="G686" s="34">
        <v>0</v>
      </c>
      <c r="H686" s="34">
        <v>1</v>
      </c>
      <c r="I686" s="35">
        <v>76</v>
      </c>
      <c r="J686" s="33">
        <v>6</v>
      </c>
      <c r="K686" s="34">
        <v>3</v>
      </c>
      <c r="L686" s="34">
        <v>3</v>
      </c>
    </row>
    <row r="687" spans="1:13" s="97" customFormat="1" ht="15.75" customHeight="1">
      <c r="A687" s="32">
        <v>7</v>
      </c>
      <c r="B687" s="33">
        <v>2</v>
      </c>
      <c r="C687" s="34">
        <v>2</v>
      </c>
      <c r="D687" s="34">
        <v>0</v>
      </c>
      <c r="E687" s="35">
        <v>42</v>
      </c>
      <c r="F687" s="33">
        <v>2</v>
      </c>
      <c r="G687" s="34">
        <v>0</v>
      </c>
      <c r="H687" s="34">
        <v>2</v>
      </c>
      <c r="I687" s="35">
        <v>77</v>
      </c>
      <c r="J687" s="33">
        <v>1</v>
      </c>
      <c r="K687" s="34">
        <v>0</v>
      </c>
      <c r="L687" s="34">
        <v>1</v>
      </c>
    </row>
    <row r="688" spans="1:13" s="97" customFormat="1" ht="15.75" customHeight="1">
      <c r="A688" s="32">
        <v>8</v>
      </c>
      <c r="B688" s="33">
        <v>2</v>
      </c>
      <c r="C688" s="34">
        <v>1</v>
      </c>
      <c r="D688" s="34">
        <v>1</v>
      </c>
      <c r="E688" s="35">
        <v>43</v>
      </c>
      <c r="F688" s="33">
        <v>1</v>
      </c>
      <c r="G688" s="34">
        <v>1</v>
      </c>
      <c r="H688" s="34">
        <v>0</v>
      </c>
      <c r="I688" s="35">
        <v>78</v>
      </c>
      <c r="J688" s="33">
        <v>3</v>
      </c>
      <c r="K688" s="34">
        <v>1</v>
      </c>
      <c r="L688" s="34">
        <v>2</v>
      </c>
    </row>
    <row r="689" spans="1:12" s="97" customFormat="1" ht="18" customHeight="1">
      <c r="A689" s="40">
        <v>9</v>
      </c>
      <c r="B689" s="44">
        <v>1</v>
      </c>
      <c r="C689" s="42">
        <v>0</v>
      </c>
      <c r="D689" s="42">
        <v>1</v>
      </c>
      <c r="E689" s="43">
        <v>44</v>
      </c>
      <c r="F689" s="44">
        <v>1</v>
      </c>
      <c r="G689" s="42">
        <v>1</v>
      </c>
      <c r="H689" s="42">
        <v>0</v>
      </c>
      <c r="I689" s="43">
        <v>79</v>
      </c>
      <c r="J689" s="44">
        <v>3</v>
      </c>
      <c r="K689" s="42">
        <v>1</v>
      </c>
      <c r="L689" s="42">
        <v>2</v>
      </c>
    </row>
    <row r="690" spans="1:12" s="31" customFormat="1" ht="25.5" customHeight="1">
      <c r="A690" s="23" t="s">
        <v>23</v>
      </c>
      <c r="B690" s="24">
        <v>7</v>
      </c>
      <c r="C690" s="24">
        <v>5</v>
      </c>
      <c r="D690" s="24">
        <v>2</v>
      </c>
      <c r="E690" s="25" t="s">
        <v>24</v>
      </c>
      <c r="F690" s="24">
        <v>12</v>
      </c>
      <c r="G690" s="24">
        <v>7</v>
      </c>
      <c r="H690" s="24">
        <v>5</v>
      </c>
      <c r="I690" s="25" t="s">
        <v>25</v>
      </c>
      <c r="J690" s="24">
        <v>12</v>
      </c>
      <c r="K690" s="24">
        <v>5</v>
      </c>
      <c r="L690" s="24">
        <v>7</v>
      </c>
    </row>
    <row r="691" spans="1:12" s="97" customFormat="1" ht="15.75" customHeight="1">
      <c r="A691" s="32">
        <v>10</v>
      </c>
      <c r="B691" s="33">
        <v>1</v>
      </c>
      <c r="C691" s="34">
        <v>1</v>
      </c>
      <c r="D691" s="34">
        <v>0</v>
      </c>
      <c r="E691" s="35">
        <v>45</v>
      </c>
      <c r="F691" s="33">
        <v>5</v>
      </c>
      <c r="G691" s="34">
        <v>4</v>
      </c>
      <c r="H691" s="34">
        <v>1</v>
      </c>
      <c r="I691" s="35">
        <v>80</v>
      </c>
      <c r="J691" s="33">
        <v>3</v>
      </c>
      <c r="K691" s="34">
        <v>1</v>
      </c>
      <c r="L691" s="34">
        <v>2</v>
      </c>
    </row>
    <row r="692" spans="1:12" s="97" customFormat="1" ht="15.75" customHeight="1">
      <c r="A692" s="32">
        <v>11</v>
      </c>
      <c r="B692" s="33">
        <v>1</v>
      </c>
      <c r="C692" s="34">
        <v>1</v>
      </c>
      <c r="D692" s="34">
        <v>0</v>
      </c>
      <c r="E692" s="35">
        <v>46</v>
      </c>
      <c r="F692" s="33">
        <v>2</v>
      </c>
      <c r="G692" s="34">
        <v>1</v>
      </c>
      <c r="H692" s="34">
        <v>1</v>
      </c>
      <c r="I692" s="35">
        <v>81</v>
      </c>
      <c r="J692" s="33">
        <v>2</v>
      </c>
      <c r="K692" s="34">
        <v>2</v>
      </c>
      <c r="L692" s="34">
        <v>0</v>
      </c>
    </row>
    <row r="693" spans="1:12" s="97" customFormat="1" ht="15.75" customHeight="1">
      <c r="A693" s="32">
        <v>12</v>
      </c>
      <c r="B693" s="33">
        <v>1</v>
      </c>
      <c r="C693" s="34">
        <v>1</v>
      </c>
      <c r="D693" s="34">
        <v>0</v>
      </c>
      <c r="E693" s="35">
        <v>47</v>
      </c>
      <c r="F693" s="33">
        <v>2</v>
      </c>
      <c r="G693" s="34">
        <v>0</v>
      </c>
      <c r="H693" s="34">
        <v>2</v>
      </c>
      <c r="I693" s="35">
        <v>82</v>
      </c>
      <c r="J693" s="33">
        <v>2</v>
      </c>
      <c r="K693" s="34">
        <v>0</v>
      </c>
      <c r="L693" s="34">
        <v>2</v>
      </c>
    </row>
    <row r="694" spans="1:12" s="97" customFormat="1" ht="15.75" customHeight="1">
      <c r="A694" s="32">
        <v>13</v>
      </c>
      <c r="B694" s="33">
        <v>3</v>
      </c>
      <c r="C694" s="34">
        <v>1</v>
      </c>
      <c r="D694" s="34">
        <v>2</v>
      </c>
      <c r="E694" s="35">
        <v>48</v>
      </c>
      <c r="F694" s="33">
        <v>1</v>
      </c>
      <c r="G694" s="34">
        <v>1</v>
      </c>
      <c r="H694" s="34">
        <v>0</v>
      </c>
      <c r="I694" s="35">
        <v>83</v>
      </c>
      <c r="J694" s="33">
        <v>2</v>
      </c>
      <c r="K694" s="34">
        <v>1</v>
      </c>
      <c r="L694" s="34">
        <v>1</v>
      </c>
    </row>
    <row r="695" spans="1:12" s="97" customFormat="1" ht="18" customHeight="1">
      <c r="A695" s="40">
        <v>14</v>
      </c>
      <c r="B695" s="44">
        <v>1</v>
      </c>
      <c r="C695" s="42">
        <v>1</v>
      </c>
      <c r="D695" s="42">
        <v>0</v>
      </c>
      <c r="E695" s="43">
        <v>49</v>
      </c>
      <c r="F695" s="44">
        <v>2</v>
      </c>
      <c r="G695" s="42">
        <v>1</v>
      </c>
      <c r="H695" s="42">
        <v>1</v>
      </c>
      <c r="I695" s="43">
        <v>84</v>
      </c>
      <c r="J695" s="44">
        <v>3</v>
      </c>
      <c r="K695" s="42">
        <v>1</v>
      </c>
      <c r="L695" s="42">
        <v>2</v>
      </c>
    </row>
    <row r="696" spans="1:12" s="31" customFormat="1" ht="25.5" customHeight="1">
      <c r="A696" s="23" t="s">
        <v>26</v>
      </c>
      <c r="B696" s="24">
        <v>5</v>
      </c>
      <c r="C696" s="24">
        <v>3</v>
      </c>
      <c r="D696" s="24">
        <v>2</v>
      </c>
      <c r="E696" s="25" t="s">
        <v>27</v>
      </c>
      <c r="F696" s="24">
        <v>4</v>
      </c>
      <c r="G696" s="24">
        <v>3</v>
      </c>
      <c r="H696" s="24">
        <v>1</v>
      </c>
      <c r="I696" s="25" t="s">
        <v>28</v>
      </c>
      <c r="J696" s="24">
        <v>5</v>
      </c>
      <c r="K696" s="24">
        <v>0</v>
      </c>
      <c r="L696" s="24">
        <v>5</v>
      </c>
    </row>
    <row r="697" spans="1:12" s="97" customFormat="1" ht="15.75" customHeight="1">
      <c r="A697" s="32">
        <v>15</v>
      </c>
      <c r="B697" s="33">
        <v>1</v>
      </c>
      <c r="C697" s="34">
        <v>0</v>
      </c>
      <c r="D697" s="34">
        <v>1</v>
      </c>
      <c r="E697" s="35">
        <v>50</v>
      </c>
      <c r="F697" s="33">
        <v>0</v>
      </c>
      <c r="G697" s="34">
        <v>0</v>
      </c>
      <c r="H697" s="34">
        <v>0</v>
      </c>
      <c r="I697" s="35">
        <v>85</v>
      </c>
      <c r="J697" s="33">
        <v>2</v>
      </c>
      <c r="K697" s="34">
        <v>0</v>
      </c>
      <c r="L697" s="34">
        <v>2</v>
      </c>
    </row>
    <row r="698" spans="1:12" s="97" customFormat="1" ht="15.75" customHeight="1">
      <c r="A698" s="32">
        <v>16</v>
      </c>
      <c r="B698" s="33">
        <v>0</v>
      </c>
      <c r="C698" s="34">
        <v>0</v>
      </c>
      <c r="D698" s="34">
        <v>0</v>
      </c>
      <c r="E698" s="35">
        <v>51</v>
      </c>
      <c r="F698" s="33">
        <v>2</v>
      </c>
      <c r="G698" s="34">
        <v>2</v>
      </c>
      <c r="H698" s="34">
        <v>0</v>
      </c>
      <c r="I698" s="35">
        <v>86</v>
      </c>
      <c r="J698" s="33">
        <v>1</v>
      </c>
      <c r="K698" s="34">
        <v>0</v>
      </c>
      <c r="L698" s="34">
        <v>1</v>
      </c>
    </row>
    <row r="699" spans="1:12" s="97" customFormat="1" ht="15.75" customHeight="1">
      <c r="A699" s="32">
        <v>17</v>
      </c>
      <c r="B699" s="33">
        <v>0</v>
      </c>
      <c r="C699" s="34">
        <v>0</v>
      </c>
      <c r="D699" s="34">
        <v>0</v>
      </c>
      <c r="E699" s="35">
        <v>52</v>
      </c>
      <c r="F699" s="33">
        <v>0</v>
      </c>
      <c r="G699" s="34">
        <v>0</v>
      </c>
      <c r="H699" s="34">
        <v>0</v>
      </c>
      <c r="I699" s="35">
        <v>87</v>
      </c>
      <c r="J699" s="33">
        <v>0</v>
      </c>
      <c r="K699" s="34">
        <v>0</v>
      </c>
      <c r="L699" s="34">
        <v>0</v>
      </c>
    </row>
    <row r="700" spans="1:12" s="97" customFormat="1" ht="15.75" customHeight="1">
      <c r="A700" s="32">
        <v>18</v>
      </c>
      <c r="B700" s="33">
        <v>3</v>
      </c>
      <c r="C700" s="34">
        <v>2</v>
      </c>
      <c r="D700" s="34">
        <v>1</v>
      </c>
      <c r="E700" s="35">
        <v>53</v>
      </c>
      <c r="F700" s="33">
        <v>1</v>
      </c>
      <c r="G700" s="34">
        <v>1</v>
      </c>
      <c r="H700" s="34">
        <v>0</v>
      </c>
      <c r="I700" s="35">
        <v>88</v>
      </c>
      <c r="J700" s="33">
        <v>1</v>
      </c>
      <c r="K700" s="34">
        <v>0</v>
      </c>
      <c r="L700" s="34">
        <v>1</v>
      </c>
    </row>
    <row r="701" spans="1:12" s="97" customFormat="1" ht="18" customHeight="1">
      <c r="A701" s="40">
        <v>19</v>
      </c>
      <c r="B701" s="44">
        <v>1</v>
      </c>
      <c r="C701" s="42">
        <v>1</v>
      </c>
      <c r="D701" s="42">
        <v>0</v>
      </c>
      <c r="E701" s="43">
        <v>54</v>
      </c>
      <c r="F701" s="44">
        <v>1</v>
      </c>
      <c r="G701" s="42">
        <v>0</v>
      </c>
      <c r="H701" s="42">
        <v>1</v>
      </c>
      <c r="I701" s="43">
        <v>89</v>
      </c>
      <c r="J701" s="44">
        <v>1</v>
      </c>
      <c r="K701" s="42">
        <v>0</v>
      </c>
      <c r="L701" s="42">
        <v>1</v>
      </c>
    </row>
    <row r="702" spans="1:12" s="31" customFormat="1" ht="25.5" customHeight="1">
      <c r="A702" s="23" t="s">
        <v>29</v>
      </c>
      <c r="B702" s="24">
        <v>1</v>
      </c>
      <c r="C702" s="24">
        <v>1</v>
      </c>
      <c r="D702" s="24">
        <v>0</v>
      </c>
      <c r="E702" s="25" t="s">
        <v>30</v>
      </c>
      <c r="F702" s="24">
        <v>8</v>
      </c>
      <c r="G702" s="24">
        <v>2</v>
      </c>
      <c r="H702" s="24">
        <v>6</v>
      </c>
      <c r="I702" s="25" t="s">
        <v>31</v>
      </c>
      <c r="J702" s="24">
        <v>4</v>
      </c>
      <c r="K702" s="24">
        <v>3</v>
      </c>
      <c r="L702" s="24">
        <v>1</v>
      </c>
    </row>
    <row r="703" spans="1:12" s="97" customFormat="1" ht="15.75" customHeight="1">
      <c r="A703" s="32">
        <v>20</v>
      </c>
      <c r="B703" s="33">
        <v>0</v>
      </c>
      <c r="C703" s="34">
        <v>0</v>
      </c>
      <c r="D703" s="34">
        <v>0</v>
      </c>
      <c r="E703" s="35">
        <v>55</v>
      </c>
      <c r="F703" s="33">
        <v>1</v>
      </c>
      <c r="G703" s="34">
        <v>0</v>
      </c>
      <c r="H703" s="34">
        <v>1</v>
      </c>
      <c r="I703" s="35">
        <v>90</v>
      </c>
      <c r="J703" s="33">
        <v>3</v>
      </c>
      <c r="K703" s="34">
        <v>3</v>
      </c>
      <c r="L703" s="34">
        <v>0</v>
      </c>
    </row>
    <row r="704" spans="1:12" s="97" customFormat="1" ht="15.75" customHeight="1">
      <c r="A704" s="32">
        <v>21</v>
      </c>
      <c r="B704" s="33">
        <v>0</v>
      </c>
      <c r="C704" s="34">
        <v>0</v>
      </c>
      <c r="D704" s="34">
        <v>0</v>
      </c>
      <c r="E704" s="35">
        <v>56</v>
      </c>
      <c r="F704" s="33">
        <v>3</v>
      </c>
      <c r="G704" s="34">
        <v>1</v>
      </c>
      <c r="H704" s="34">
        <v>2</v>
      </c>
      <c r="I704" s="35">
        <v>91</v>
      </c>
      <c r="J704" s="33">
        <v>0</v>
      </c>
      <c r="K704" s="34">
        <v>0</v>
      </c>
      <c r="L704" s="34">
        <v>0</v>
      </c>
    </row>
    <row r="705" spans="1:13" s="97" customFormat="1" ht="15.75" customHeight="1">
      <c r="A705" s="32">
        <v>22</v>
      </c>
      <c r="B705" s="33">
        <v>0</v>
      </c>
      <c r="C705" s="34">
        <v>0</v>
      </c>
      <c r="D705" s="34">
        <v>0</v>
      </c>
      <c r="E705" s="35">
        <v>57</v>
      </c>
      <c r="F705" s="33">
        <v>2</v>
      </c>
      <c r="G705" s="34">
        <v>0</v>
      </c>
      <c r="H705" s="34">
        <v>2</v>
      </c>
      <c r="I705" s="35">
        <v>92</v>
      </c>
      <c r="J705" s="33">
        <v>1</v>
      </c>
      <c r="K705" s="34">
        <v>0</v>
      </c>
      <c r="L705" s="34">
        <v>1</v>
      </c>
    </row>
    <row r="706" spans="1:13" s="97" customFormat="1" ht="15.75" customHeight="1">
      <c r="A706" s="32">
        <v>23</v>
      </c>
      <c r="B706" s="33">
        <v>1</v>
      </c>
      <c r="C706" s="34">
        <v>1</v>
      </c>
      <c r="D706" s="34">
        <v>0</v>
      </c>
      <c r="E706" s="35">
        <v>58</v>
      </c>
      <c r="F706" s="33">
        <v>2</v>
      </c>
      <c r="G706" s="34">
        <v>1</v>
      </c>
      <c r="H706" s="34">
        <v>1</v>
      </c>
      <c r="I706" s="35">
        <v>93</v>
      </c>
      <c r="J706" s="33">
        <v>0</v>
      </c>
      <c r="K706" s="34">
        <v>0</v>
      </c>
      <c r="L706" s="34">
        <v>0</v>
      </c>
    </row>
    <row r="707" spans="1:13" s="97" customFormat="1" ht="18" customHeight="1">
      <c r="A707" s="40">
        <v>24</v>
      </c>
      <c r="B707" s="44">
        <v>0</v>
      </c>
      <c r="C707" s="42">
        <v>0</v>
      </c>
      <c r="D707" s="42">
        <v>0</v>
      </c>
      <c r="E707" s="43">
        <v>59</v>
      </c>
      <c r="F707" s="44">
        <v>0</v>
      </c>
      <c r="G707" s="42">
        <v>0</v>
      </c>
      <c r="H707" s="42">
        <v>0</v>
      </c>
      <c r="I707" s="43">
        <v>94</v>
      </c>
      <c r="J707" s="44">
        <v>0</v>
      </c>
      <c r="K707" s="42">
        <v>0</v>
      </c>
      <c r="L707" s="42">
        <v>0</v>
      </c>
    </row>
    <row r="708" spans="1:13" s="31" customFormat="1" ht="25.5" customHeight="1">
      <c r="A708" s="23" t="s">
        <v>32</v>
      </c>
      <c r="B708" s="24">
        <v>5</v>
      </c>
      <c r="C708" s="24">
        <v>1</v>
      </c>
      <c r="D708" s="24">
        <v>4</v>
      </c>
      <c r="E708" s="25" t="s">
        <v>33</v>
      </c>
      <c r="F708" s="24">
        <v>8</v>
      </c>
      <c r="G708" s="24">
        <v>3</v>
      </c>
      <c r="H708" s="24">
        <v>5</v>
      </c>
      <c r="I708" s="64" t="s">
        <v>34</v>
      </c>
      <c r="J708" s="24">
        <v>1</v>
      </c>
      <c r="K708" s="24">
        <v>0</v>
      </c>
      <c r="L708" s="24">
        <v>1</v>
      </c>
    </row>
    <row r="709" spans="1:13" s="97" customFormat="1" ht="15.75" customHeight="1">
      <c r="A709" s="32">
        <v>25</v>
      </c>
      <c r="B709" s="33">
        <v>1</v>
      </c>
      <c r="C709" s="34">
        <v>0</v>
      </c>
      <c r="D709" s="34">
        <v>1</v>
      </c>
      <c r="E709" s="35">
        <v>60</v>
      </c>
      <c r="F709" s="33">
        <v>0</v>
      </c>
      <c r="G709" s="34">
        <v>0</v>
      </c>
      <c r="H709" s="34">
        <v>0</v>
      </c>
      <c r="I709" s="35">
        <v>95</v>
      </c>
      <c r="J709" s="33">
        <v>0</v>
      </c>
      <c r="K709" s="34">
        <v>0</v>
      </c>
      <c r="L709" s="34">
        <v>0</v>
      </c>
    </row>
    <row r="710" spans="1:13" s="97" customFormat="1" ht="15.75" customHeight="1">
      <c r="A710" s="32">
        <v>26</v>
      </c>
      <c r="B710" s="33">
        <v>1</v>
      </c>
      <c r="C710" s="34">
        <v>0</v>
      </c>
      <c r="D710" s="34">
        <v>1</v>
      </c>
      <c r="E710" s="35">
        <v>61</v>
      </c>
      <c r="F710" s="33">
        <v>1</v>
      </c>
      <c r="G710" s="34">
        <v>1</v>
      </c>
      <c r="H710" s="34">
        <v>0</v>
      </c>
      <c r="I710" s="35">
        <v>96</v>
      </c>
      <c r="J710" s="33">
        <v>0</v>
      </c>
      <c r="K710" s="34">
        <v>0</v>
      </c>
      <c r="L710" s="34">
        <v>0</v>
      </c>
    </row>
    <row r="711" spans="1:13" s="97" customFormat="1" ht="15.75" customHeight="1">
      <c r="A711" s="32">
        <v>27</v>
      </c>
      <c r="B711" s="33">
        <v>1</v>
      </c>
      <c r="C711" s="34">
        <v>1</v>
      </c>
      <c r="D711" s="34">
        <v>0</v>
      </c>
      <c r="E711" s="35">
        <v>62</v>
      </c>
      <c r="F711" s="33">
        <v>3</v>
      </c>
      <c r="G711" s="34">
        <v>1</v>
      </c>
      <c r="H711" s="34">
        <v>2</v>
      </c>
      <c r="I711" s="35">
        <v>97</v>
      </c>
      <c r="J711" s="33">
        <v>0</v>
      </c>
      <c r="K711" s="34">
        <v>0</v>
      </c>
      <c r="L711" s="34">
        <v>0</v>
      </c>
    </row>
    <row r="712" spans="1:13" s="97" customFormat="1" ht="15.75" customHeight="1">
      <c r="A712" s="32">
        <v>28</v>
      </c>
      <c r="B712" s="33">
        <v>1</v>
      </c>
      <c r="C712" s="34">
        <v>0</v>
      </c>
      <c r="D712" s="34">
        <v>1</v>
      </c>
      <c r="E712" s="35">
        <v>63</v>
      </c>
      <c r="F712" s="33">
        <v>3</v>
      </c>
      <c r="G712" s="34">
        <v>1</v>
      </c>
      <c r="H712" s="34">
        <v>2</v>
      </c>
      <c r="I712" s="35">
        <v>98</v>
      </c>
      <c r="J712" s="33">
        <v>0</v>
      </c>
      <c r="K712" s="34">
        <v>0</v>
      </c>
      <c r="L712" s="34">
        <v>0</v>
      </c>
    </row>
    <row r="713" spans="1:13" s="97" customFormat="1" ht="18" customHeight="1">
      <c r="A713" s="40">
        <v>29</v>
      </c>
      <c r="B713" s="44">
        <v>1</v>
      </c>
      <c r="C713" s="42">
        <v>0</v>
      </c>
      <c r="D713" s="42">
        <v>1</v>
      </c>
      <c r="E713" s="43">
        <v>64</v>
      </c>
      <c r="F713" s="44">
        <v>1</v>
      </c>
      <c r="G713" s="42">
        <v>0</v>
      </c>
      <c r="H713" s="42">
        <v>1</v>
      </c>
      <c r="I713" s="35">
        <v>99</v>
      </c>
      <c r="J713" s="33">
        <v>1</v>
      </c>
      <c r="K713" s="34">
        <v>0</v>
      </c>
      <c r="L713" s="34">
        <v>1</v>
      </c>
    </row>
    <row r="714" spans="1:13" s="31" customFormat="1" ht="25.5" customHeight="1">
      <c r="A714" s="23" t="s">
        <v>35</v>
      </c>
      <c r="B714" s="24">
        <v>9</v>
      </c>
      <c r="C714" s="24">
        <v>4</v>
      </c>
      <c r="D714" s="24">
        <v>5</v>
      </c>
      <c r="E714" s="25" t="s">
        <v>36</v>
      </c>
      <c r="F714" s="24">
        <v>19</v>
      </c>
      <c r="G714" s="24">
        <v>9</v>
      </c>
      <c r="H714" s="24">
        <v>10</v>
      </c>
      <c r="I714" s="68">
        <v>100</v>
      </c>
      <c r="J714" s="69">
        <v>0</v>
      </c>
      <c r="K714" s="70">
        <v>0</v>
      </c>
      <c r="L714" s="70">
        <v>0</v>
      </c>
    </row>
    <row r="715" spans="1:13" s="97" customFormat="1" ht="15.75" customHeight="1">
      <c r="A715" s="32">
        <v>30</v>
      </c>
      <c r="B715" s="33">
        <v>3</v>
      </c>
      <c r="C715" s="34">
        <v>1</v>
      </c>
      <c r="D715" s="34">
        <v>2</v>
      </c>
      <c r="E715" s="35">
        <v>65</v>
      </c>
      <c r="F715" s="33">
        <v>2</v>
      </c>
      <c r="G715" s="34">
        <v>0</v>
      </c>
      <c r="H715" s="34">
        <v>2</v>
      </c>
      <c r="I715" s="35">
        <v>101</v>
      </c>
      <c r="J715" s="33">
        <v>0</v>
      </c>
      <c r="K715" s="34">
        <v>0</v>
      </c>
      <c r="L715" s="34">
        <v>0</v>
      </c>
    </row>
    <row r="716" spans="1:13" s="97" customFormat="1" ht="15.75" customHeight="1">
      <c r="A716" s="32">
        <v>31</v>
      </c>
      <c r="B716" s="33">
        <v>1</v>
      </c>
      <c r="C716" s="34">
        <v>1</v>
      </c>
      <c r="D716" s="34">
        <v>0</v>
      </c>
      <c r="E716" s="35">
        <v>66</v>
      </c>
      <c r="F716" s="33">
        <v>4</v>
      </c>
      <c r="G716" s="34">
        <v>4</v>
      </c>
      <c r="H716" s="34">
        <v>0</v>
      </c>
      <c r="I716" s="35">
        <v>102</v>
      </c>
      <c r="J716" s="33">
        <v>0</v>
      </c>
      <c r="K716" s="34">
        <v>0</v>
      </c>
      <c r="L716" s="34">
        <v>0</v>
      </c>
    </row>
    <row r="717" spans="1:13" s="97" customFormat="1" ht="15.75" customHeight="1">
      <c r="A717" s="32">
        <v>32</v>
      </c>
      <c r="B717" s="33">
        <v>3</v>
      </c>
      <c r="C717" s="34">
        <v>2</v>
      </c>
      <c r="D717" s="34">
        <v>1</v>
      </c>
      <c r="E717" s="35">
        <v>67</v>
      </c>
      <c r="F717" s="33">
        <v>3</v>
      </c>
      <c r="G717" s="34">
        <v>0</v>
      </c>
      <c r="H717" s="34">
        <v>3</v>
      </c>
      <c r="I717" s="35">
        <v>103</v>
      </c>
      <c r="J717" s="33">
        <v>0</v>
      </c>
      <c r="K717" s="34">
        <v>0</v>
      </c>
      <c r="L717" s="34">
        <v>0</v>
      </c>
    </row>
    <row r="718" spans="1:13" s="97" customFormat="1" ht="15.75" customHeight="1">
      <c r="A718" s="32">
        <v>33</v>
      </c>
      <c r="B718" s="33">
        <v>1</v>
      </c>
      <c r="C718" s="34">
        <v>0</v>
      </c>
      <c r="D718" s="34">
        <v>1</v>
      </c>
      <c r="E718" s="35">
        <v>68</v>
      </c>
      <c r="F718" s="33">
        <v>4</v>
      </c>
      <c r="G718" s="34">
        <v>2</v>
      </c>
      <c r="H718" s="34">
        <v>2</v>
      </c>
      <c r="I718" s="72" t="s">
        <v>37</v>
      </c>
      <c r="J718" s="44">
        <v>0</v>
      </c>
      <c r="K718" s="42">
        <v>0</v>
      </c>
      <c r="L718" s="42">
        <v>0</v>
      </c>
    </row>
    <row r="719" spans="1:13" s="97" customFormat="1" ht="21" customHeight="1" thickBot="1">
      <c r="A719" s="74">
        <v>34</v>
      </c>
      <c r="B719" s="33">
        <v>1</v>
      </c>
      <c r="C719" s="34">
        <v>0</v>
      </c>
      <c r="D719" s="34">
        <v>1</v>
      </c>
      <c r="E719" s="35">
        <v>69</v>
      </c>
      <c r="F719" s="33">
        <v>6</v>
      </c>
      <c r="G719" s="34">
        <v>3</v>
      </c>
      <c r="H719" s="34">
        <v>3</v>
      </c>
      <c r="I719" s="75" t="s">
        <v>8</v>
      </c>
      <c r="J719" s="69">
        <v>163</v>
      </c>
      <c r="K719" s="69">
        <v>75</v>
      </c>
      <c r="L719" s="69">
        <v>88</v>
      </c>
    </row>
    <row r="720" spans="1:13" s="106" customFormat="1" ht="24" customHeight="1" thickTop="1" thickBot="1">
      <c r="A720" s="81" t="s">
        <v>38</v>
      </c>
      <c r="B720" s="82">
        <v>19</v>
      </c>
      <c r="C720" s="83">
        <v>12</v>
      </c>
      <c r="D720" s="83">
        <v>7</v>
      </c>
      <c r="E720" s="84" t="s">
        <v>39</v>
      </c>
      <c r="F720" s="83">
        <v>67</v>
      </c>
      <c r="G720" s="83">
        <v>30</v>
      </c>
      <c r="H720" s="83">
        <v>37</v>
      </c>
      <c r="I720" s="85" t="s">
        <v>40</v>
      </c>
      <c r="J720" s="83">
        <v>77</v>
      </c>
      <c r="K720" s="83">
        <v>33</v>
      </c>
      <c r="L720" s="83">
        <v>44</v>
      </c>
      <c r="M720" s="105"/>
    </row>
    <row r="721" spans="1:13" s="13" customFormat="1" ht="24" customHeight="1" thickBot="1">
      <c r="A721" s="1"/>
      <c r="B721" s="2" t="s">
        <v>221</v>
      </c>
      <c r="C721" s="3"/>
      <c r="D721" s="4"/>
      <c r="E721" s="5"/>
      <c r="F721" s="6"/>
      <c r="G721" s="96" t="s">
        <v>238</v>
      </c>
      <c r="H721" s="6"/>
      <c r="I721" s="5"/>
      <c r="J721" s="6"/>
      <c r="K721" s="107" t="s">
        <v>55</v>
      </c>
      <c r="L721" s="9"/>
      <c r="M721" s="97"/>
    </row>
    <row r="722" spans="1:13" s="22" customFormat="1" ht="21" customHeight="1">
      <c r="A722" s="14" t="s">
        <v>4</v>
      </c>
      <c r="B722" s="15" t="s">
        <v>5</v>
      </c>
      <c r="C722" s="15" t="s">
        <v>6</v>
      </c>
      <c r="D722" s="16" t="s">
        <v>7</v>
      </c>
      <c r="E722" s="14" t="s">
        <v>4</v>
      </c>
      <c r="F722" s="15" t="s">
        <v>5</v>
      </c>
      <c r="G722" s="15" t="s">
        <v>6</v>
      </c>
      <c r="H722" s="16" t="s">
        <v>7</v>
      </c>
      <c r="I722" s="14" t="s">
        <v>4</v>
      </c>
      <c r="J722" s="15" t="s">
        <v>5</v>
      </c>
      <c r="K722" s="15" t="s">
        <v>6</v>
      </c>
      <c r="L722" s="17" t="s">
        <v>7</v>
      </c>
      <c r="M722" s="98"/>
    </row>
    <row r="723" spans="1:13" s="31" customFormat="1" ht="25.5" customHeight="1">
      <c r="A723" s="23" t="s">
        <v>9</v>
      </c>
      <c r="B723" s="24">
        <v>1</v>
      </c>
      <c r="C723" s="24">
        <v>0</v>
      </c>
      <c r="D723" s="24">
        <v>1</v>
      </c>
      <c r="E723" s="25" t="s">
        <v>10</v>
      </c>
      <c r="F723" s="24">
        <v>3</v>
      </c>
      <c r="G723" s="24">
        <v>3</v>
      </c>
      <c r="H723" s="24">
        <v>0</v>
      </c>
      <c r="I723" s="25" t="s">
        <v>11</v>
      </c>
      <c r="J723" s="24">
        <v>8</v>
      </c>
      <c r="K723" s="24">
        <v>4</v>
      </c>
      <c r="L723" s="24">
        <v>4</v>
      </c>
    </row>
    <row r="724" spans="1:13" s="97" customFormat="1" ht="15.75" customHeight="1">
      <c r="A724" s="32">
        <v>0</v>
      </c>
      <c r="B724" s="33">
        <v>0</v>
      </c>
      <c r="C724" s="34">
        <v>0</v>
      </c>
      <c r="D724" s="34">
        <v>0</v>
      </c>
      <c r="E724" s="35">
        <v>35</v>
      </c>
      <c r="F724" s="33">
        <v>1</v>
      </c>
      <c r="G724" s="34">
        <v>1</v>
      </c>
      <c r="H724" s="34">
        <v>0</v>
      </c>
      <c r="I724" s="35">
        <v>70</v>
      </c>
      <c r="J724" s="33">
        <v>1</v>
      </c>
      <c r="K724" s="34">
        <v>1</v>
      </c>
      <c r="L724" s="34">
        <v>0</v>
      </c>
    </row>
    <row r="725" spans="1:13" s="97" customFormat="1" ht="15.75" customHeight="1">
      <c r="A725" s="32">
        <v>1</v>
      </c>
      <c r="B725" s="33">
        <v>0</v>
      </c>
      <c r="C725" s="34">
        <v>0</v>
      </c>
      <c r="D725" s="34">
        <v>0</v>
      </c>
      <c r="E725" s="35">
        <v>36</v>
      </c>
      <c r="F725" s="33">
        <v>0</v>
      </c>
      <c r="G725" s="34">
        <v>0</v>
      </c>
      <c r="H725" s="34">
        <v>0</v>
      </c>
      <c r="I725" s="35">
        <v>71</v>
      </c>
      <c r="J725" s="33">
        <v>1</v>
      </c>
      <c r="K725" s="34">
        <v>1</v>
      </c>
      <c r="L725" s="34">
        <v>0</v>
      </c>
    </row>
    <row r="726" spans="1:13" s="97" customFormat="1" ht="15.75" customHeight="1">
      <c r="A726" s="32">
        <v>2</v>
      </c>
      <c r="B726" s="33">
        <v>0</v>
      </c>
      <c r="C726" s="34">
        <v>0</v>
      </c>
      <c r="D726" s="34">
        <v>0</v>
      </c>
      <c r="E726" s="35">
        <v>37</v>
      </c>
      <c r="F726" s="33">
        <v>1</v>
      </c>
      <c r="G726" s="34">
        <v>1</v>
      </c>
      <c r="H726" s="34">
        <v>0</v>
      </c>
      <c r="I726" s="35">
        <v>72</v>
      </c>
      <c r="J726" s="33">
        <v>2</v>
      </c>
      <c r="K726" s="34">
        <v>0</v>
      </c>
      <c r="L726" s="34">
        <v>2</v>
      </c>
    </row>
    <row r="727" spans="1:13" s="97" customFormat="1" ht="15.75" customHeight="1">
      <c r="A727" s="32">
        <v>3</v>
      </c>
      <c r="B727" s="33">
        <v>1</v>
      </c>
      <c r="C727" s="34">
        <v>0</v>
      </c>
      <c r="D727" s="34">
        <v>1</v>
      </c>
      <c r="E727" s="35">
        <v>38</v>
      </c>
      <c r="F727" s="33">
        <v>0</v>
      </c>
      <c r="G727" s="34">
        <v>0</v>
      </c>
      <c r="H727" s="34">
        <v>0</v>
      </c>
      <c r="I727" s="35">
        <v>73</v>
      </c>
      <c r="J727" s="33">
        <v>2</v>
      </c>
      <c r="K727" s="34">
        <v>1</v>
      </c>
      <c r="L727" s="34">
        <v>1</v>
      </c>
    </row>
    <row r="728" spans="1:13" s="97" customFormat="1" ht="18" customHeight="1">
      <c r="A728" s="40">
        <v>4</v>
      </c>
      <c r="B728" s="41">
        <v>0</v>
      </c>
      <c r="C728" s="42">
        <v>0</v>
      </c>
      <c r="D728" s="42">
        <v>0</v>
      </c>
      <c r="E728" s="43">
        <v>39</v>
      </c>
      <c r="F728" s="44">
        <v>1</v>
      </c>
      <c r="G728" s="42">
        <v>1</v>
      </c>
      <c r="H728" s="42">
        <v>0</v>
      </c>
      <c r="I728" s="43">
        <v>74</v>
      </c>
      <c r="J728" s="44">
        <v>2</v>
      </c>
      <c r="K728" s="42">
        <v>1</v>
      </c>
      <c r="L728" s="42">
        <v>1</v>
      </c>
    </row>
    <row r="729" spans="1:13" s="31" customFormat="1" ht="25.5" customHeight="1">
      <c r="A729" s="23" t="s">
        <v>13</v>
      </c>
      <c r="B729" s="24">
        <v>2</v>
      </c>
      <c r="C729" s="24">
        <v>1</v>
      </c>
      <c r="D729" s="24">
        <v>1</v>
      </c>
      <c r="E729" s="25" t="s">
        <v>14</v>
      </c>
      <c r="F729" s="24">
        <v>11</v>
      </c>
      <c r="G729" s="24">
        <v>5</v>
      </c>
      <c r="H729" s="24">
        <v>6</v>
      </c>
      <c r="I729" s="25" t="s">
        <v>15</v>
      </c>
      <c r="J729" s="24">
        <v>4</v>
      </c>
      <c r="K729" s="24">
        <v>3</v>
      </c>
      <c r="L729" s="24">
        <v>1</v>
      </c>
    </row>
    <row r="730" spans="1:13" s="97" customFormat="1" ht="15.75" customHeight="1">
      <c r="A730" s="32">
        <v>5</v>
      </c>
      <c r="B730" s="33">
        <v>0</v>
      </c>
      <c r="C730" s="34">
        <v>0</v>
      </c>
      <c r="D730" s="34">
        <v>0</v>
      </c>
      <c r="E730" s="35">
        <v>40</v>
      </c>
      <c r="F730" s="33">
        <v>4</v>
      </c>
      <c r="G730" s="34">
        <v>2</v>
      </c>
      <c r="H730" s="34">
        <v>2</v>
      </c>
      <c r="I730" s="35">
        <v>75</v>
      </c>
      <c r="J730" s="33">
        <v>1</v>
      </c>
      <c r="K730" s="34">
        <v>1</v>
      </c>
      <c r="L730" s="34">
        <v>0</v>
      </c>
    </row>
    <row r="731" spans="1:13" s="97" customFormat="1" ht="15.75" customHeight="1">
      <c r="A731" s="32">
        <v>6</v>
      </c>
      <c r="B731" s="33">
        <v>1</v>
      </c>
      <c r="C731" s="34">
        <v>1</v>
      </c>
      <c r="D731" s="34">
        <v>0</v>
      </c>
      <c r="E731" s="35">
        <v>41</v>
      </c>
      <c r="F731" s="33">
        <v>1</v>
      </c>
      <c r="G731" s="34">
        <v>0</v>
      </c>
      <c r="H731" s="34">
        <v>1</v>
      </c>
      <c r="I731" s="35">
        <v>76</v>
      </c>
      <c r="J731" s="33">
        <v>2</v>
      </c>
      <c r="K731" s="34">
        <v>1</v>
      </c>
      <c r="L731" s="34">
        <v>1</v>
      </c>
    </row>
    <row r="732" spans="1:13" s="97" customFormat="1" ht="15.75" customHeight="1">
      <c r="A732" s="32">
        <v>7</v>
      </c>
      <c r="B732" s="33">
        <v>0</v>
      </c>
      <c r="C732" s="34">
        <v>0</v>
      </c>
      <c r="D732" s="34">
        <v>0</v>
      </c>
      <c r="E732" s="35">
        <v>42</v>
      </c>
      <c r="F732" s="33">
        <v>2</v>
      </c>
      <c r="G732" s="34">
        <v>1</v>
      </c>
      <c r="H732" s="34">
        <v>1</v>
      </c>
      <c r="I732" s="35">
        <v>77</v>
      </c>
      <c r="J732" s="33">
        <v>1</v>
      </c>
      <c r="K732" s="34">
        <v>1</v>
      </c>
      <c r="L732" s="34">
        <v>0</v>
      </c>
    </row>
    <row r="733" spans="1:13" s="97" customFormat="1" ht="15.75" customHeight="1">
      <c r="A733" s="32">
        <v>8</v>
      </c>
      <c r="B733" s="33">
        <v>0</v>
      </c>
      <c r="C733" s="34">
        <v>0</v>
      </c>
      <c r="D733" s="34">
        <v>0</v>
      </c>
      <c r="E733" s="35">
        <v>43</v>
      </c>
      <c r="F733" s="33">
        <v>2</v>
      </c>
      <c r="G733" s="34">
        <v>1</v>
      </c>
      <c r="H733" s="34">
        <v>1</v>
      </c>
      <c r="I733" s="35">
        <v>78</v>
      </c>
      <c r="J733" s="33">
        <v>0</v>
      </c>
      <c r="K733" s="34">
        <v>0</v>
      </c>
      <c r="L733" s="34">
        <v>0</v>
      </c>
    </row>
    <row r="734" spans="1:13" s="97" customFormat="1" ht="18" customHeight="1">
      <c r="A734" s="40">
        <v>9</v>
      </c>
      <c r="B734" s="44">
        <v>1</v>
      </c>
      <c r="C734" s="42">
        <v>0</v>
      </c>
      <c r="D734" s="42">
        <v>1</v>
      </c>
      <c r="E734" s="43">
        <v>44</v>
      </c>
      <c r="F734" s="44">
        <v>2</v>
      </c>
      <c r="G734" s="42">
        <v>1</v>
      </c>
      <c r="H734" s="42">
        <v>1</v>
      </c>
      <c r="I734" s="43">
        <v>79</v>
      </c>
      <c r="J734" s="44">
        <v>0</v>
      </c>
      <c r="K734" s="42">
        <v>0</v>
      </c>
      <c r="L734" s="42">
        <v>0</v>
      </c>
    </row>
    <row r="735" spans="1:13" s="31" customFormat="1" ht="25.5" customHeight="1">
      <c r="A735" s="23" t="s">
        <v>23</v>
      </c>
      <c r="B735" s="24">
        <v>4</v>
      </c>
      <c r="C735" s="24">
        <v>3</v>
      </c>
      <c r="D735" s="24">
        <v>1</v>
      </c>
      <c r="E735" s="25" t="s">
        <v>24</v>
      </c>
      <c r="F735" s="24">
        <v>10</v>
      </c>
      <c r="G735" s="24">
        <v>5</v>
      </c>
      <c r="H735" s="24">
        <v>5</v>
      </c>
      <c r="I735" s="25" t="s">
        <v>25</v>
      </c>
      <c r="J735" s="24">
        <v>6</v>
      </c>
      <c r="K735" s="24">
        <v>2</v>
      </c>
      <c r="L735" s="24">
        <v>4</v>
      </c>
    </row>
    <row r="736" spans="1:13" s="97" customFormat="1" ht="15.75" customHeight="1">
      <c r="A736" s="32">
        <v>10</v>
      </c>
      <c r="B736" s="33">
        <v>1</v>
      </c>
      <c r="C736" s="34">
        <v>0</v>
      </c>
      <c r="D736" s="34">
        <v>1</v>
      </c>
      <c r="E736" s="35">
        <v>45</v>
      </c>
      <c r="F736" s="33">
        <v>1</v>
      </c>
      <c r="G736" s="34">
        <v>1</v>
      </c>
      <c r="H736" s="34">
        <v>0</v>
      </c>
      <c r="I736" s="35">
        <v>80</v>
      </c>
      <c r="J736" s="33">
        <v>1</v>
      </c>
      <c r="K736" s="34">
        <v>0</v>
      </c>
      <c r="L736" s="34">
        <v>1</v>
      </c>
    </row>
    <row r="737" spans="1:12" s="97" customFormat="1" ht="15.75" customHeight="1">
      <c r="A737" s="32">
        <v>11</v>
      </c>
      <c r="B737" s="33">
        <v>1</v>
      </c>
      <c r="C737" s="34">
        <v>1</v>
      </c>
      <c r="D737" s="34">
        <v>0</v>
      </c>
      <c r="E737" s="35">
        <v>46</v>
      </c>
      <c r="F737" s="33">
        <v>1</v>
      </c>
      <c r="G737" s="34">
        <v>0</v>
      </c>
      <c r="H737" s="34">
        <v>1</v>
      </c>
      <c r="I737" s="35">
        <v>81</v>
      </c>
      <c r="J737" s="33">
        <v>4</v>
      </c>
      <c r="K737" s="34">
        <v>2</v>
      </c>
      <c r="L737" s="34">
        <v>2</v>
      </c>
    </row>
    <row r="738" spans="1:12" s="97" customFormat="1" ht="15.75" customHeight="1">
      <c r="A738" s="32">
        <v>12</v>
      </c>
      <c r="B738" s="33">
        <v>1</v>
      </c>
      <c r="C738" s="34">
        <v>1</v>
      </c>
      <c r="D738" s="34">
        <v>0</v>
      </c>
      <c r="E738" s="35">
        <v>47</v>
      </c>
      <c r="F738" s="33">
        <v>1</v>
      </c>
      <c r="G738" s="34">
        <v>0</v>
      </c>
      <c r="H738" s="34">
        <v>1</v>
      </c>
      <c r="I738" s="35">
        <v>82</v>
      </c>
      <c r="J738" s="33">
        <v>1</v>
      </c>
      <c r="K738" s="34">
        <v>0</v>
      </c>
      <c r="L738" s="34">
        <v>1</v>
      </c>
    </row>
    <row r="739" spans="1:12" s="97" customFormat="1" ht="15.75" customHeight="1">
      <c r="A739" s="32">
        <v>13</v>
      </c>
      <c r="B739" s="33">
        <v>1</v>
      </c>
      <c r="C739" s="34">
        <v>1</v>
      </c>
      <c r="D739" s="34">
        <v>0</v>
      </c>
      <c r="E739" s="35">
        <v>48</v>
      </c>
      <c r="F739" s="33">
        <v>3</v>
      </c>
      <c r="G739" s="34">
        <v>1</v>
      </c>
      <c r="H739" s="34">
        <v>2</v>
      </c>
      <c r="I739" s="35">
        <v>83</v>
      </c>
      <c r="J739" s="33">
        <v>0</v>
      </c>
      <c r="K739" s="34">
        <v>0</v>
      </c>
      <c r="L739" s="34">
        <v>0</v>
      </c>
    </row>
    <row r="740" spans="1:12" s="97" customFormat="1" ht="18" customHeight="1">
      <c r="A740" s="40">
        <v>14</v>
      </c>
      <c r="B740" s="44">
        <v>0</v>
      </c>
      <c r="C740" s="42">
        <v>0</v>
      </c>
      <c r="D740" s="42">
        <v>0</v>
      </c>
      <c r="E740" s="43">
        <v>49</v>
      </c>
      <c r="F740" s="44">
        <v>4</v>
      </c>
      <c r="G740" s="42">
        <v>3</v>
      </c>
      <c r="H740" s="42">
        <v>1</v>
      </c>
      <c r="I740" s="43">
        <v>84</v>
      </c>
      <c r="J740" s="44">
        <v>0</v>
      </c>
      <c r="K740" s="42">
        <v>0</v>
      </c>
      <c r="L740" s="42">
        <v>0</v>
      </c>
    </row>
    <row r="741" spans="1:12" s="31" customFormat="1" ht="25.5" customHeight="1">
      <c r="A741" s="23" t="s">
        <v>26</v>
      </c>
      <c r="B741" s="24">
        <v>7</v>
      </c>
      <c r="C741" s="24">
        <v>2</v>
      </c>
      <c r="D741" s="24">
        <v>5</v>
      </c>
      <c r="E741" s="25" t="s">
        <v>27</v>
      </c>
      <c r="F741" s="24">
        <v>6</v>
      </c>
      <c r="G741" s="24">
        <v>1</v>
      </c>
      <c r="H741" s="24">
        <v>5</v>
      </c>
      <c r="I741" s="25" t="s">
        <v>28</v>
      </c>
      <c r="J741" s="24">
        <v>4</v>
      </c>
      <c r="K741" s="24">
        <v>1</v>
      </c>
      <c r="L741" s="24">
        <v>3</v>
      </c>
    </row>
    <row r="742" spans="1:12" s="97" customFormat="1" ht="15.75" customHeight="1">
      <c r="A742" s="32">
        <v>15</v>
      </c>
      <c r="B742" s="33">
        <v>3</v>
      </c>
      <c r="C742" s="34">
        <v>1</v>
      </c>
      <c r="D742" s="34">
        <v>2</v>
      </c>
      <c r="E742" s="35">
        <v>50</v>
      </c>
      <c r="F742" s="33">
        <v>1</v>
      </c>
      <c r="G742" s="34">
        <v>0</v>
      </c>
      <c r="H742" s="34">
        <v>1</v>
      </c>
      <c r="I742" s="35">
        <v>85</v>
      </c>
      <c r="J742" s="33">
        <v>2</v>
      </c>
      <c r="K742" s="34">
        <v>0</v>
      </c>
      <c r="L742" s="34">
        <v>2</v>
      </c>
    </row>
    <row r="743" spans="1:12" s="97" customFormat="1" ht="15.75" customHeight="1">
      <c r="A743" s="32">
        <v>16</v>
      </c>
      <c r="B743" s="33">
        <v>0</v>
      </c>
      <c r="C743" s="34">
        <v>0</v>
      </c>
      <c r="D743" s="34">
        <v>0</v>
      </c>
      <c r="E743" s="35">
        <v>51</v>
      </c>
      <c r="F743" s="33">
        <v>1</v>
      </c>
      <c r="G743" s="34">
        <v>0</v>
      </c>
      <c r="H743" s="34">
        <v>1</v>
      </c>
      <c r="I743" s="35">
        <v>86</v>
      </c>
      <c r="J743" s="33">
        <v>0</v>
      </c>
      <c r="K743" s="34">
        <v>0</v>
      </c>
      <c r="L743" s="34">
        <v>0</v>
      </c>
    </row>
    <row r="744" spans="1:12" s="97" customFormat="1" ht="15.75" customHeight="1">
      <c r="A744" s="32">
        <v>17</v>
      </c>
      <c r="B744" s="33">
        <v>0</v>
      </c>
      <c r="C744" s="34">
        <v>0</v>
      </c>
      <c r="D744" s="34">
        <v>0</v>
      </c>
      <c r="E744" s="35">
        <v>52</v>
      </c>
      <c r="F744" s="33">
        <v>0</v>
      </c>
      <c r="G744" s="34">
        <v>0</v>
      </c>
      <c r="H744" s="34">
        <v>0</v>
      </c>
      <c r="I744" s="35">
        <v>87</v>
      </c>
      <c r="J744" s="33">
        <v>2</v>
      </c>
      <c r="K744" s="34">
        <v>1</v>
      </c>
      <c r="L744" s="34">
        <v>1</v>
      </c>
    </row>
    <row r="745" spans="1:12" s="97" customFormat="1" ht="15.75" customHeight="1">
      <c r="A745" s="32">
        <v>18</v>
      </c>
      <c r="B745" s="33">
        <v>1</v>
      </c>
      <c r="C745" s="34">
        <v>1</v>
      </c>
      <c r="D745" s="34">
        <v>0</v>
      </c>
      <c r="E745" s="35">
        <v>53</v>
      </c>
      <c r="F745" s="33">
        <v>2</v>
      </c>
      <c r="G745" s="34">
        <v>1</v>
      </c>
      <c r="H745" s="34">
        <v>1</v>
      </c>
      <c r="I745" s="35">
        <v>88</v>
      </c>
      <c r="J745" s="33">
        <v>0</v>
      </c>
      <c r="K745" s="34">
        <v>0</v>
      </c>
      <c r="L745" s="34">
        <v>0</v>
      </c>
    </row>
    <row r="746" spans="1:12" s="97" customFormat="1" ht="18" customHeight="1">
      <c r="A746" s="40">
        <v>19</v>
      </c>
      <c r="B746" s="44">
        <v>3</v>
      </c>
      <c r="C746" s="42">
        <v>0</v>
      </c>
      <c r="D746" s="42">
        <v>3</v>
      </c>
      <c r="E746" s="43">
        <v>54</v>
      </c>
      <c r="F746" s="44">
        <v>2</v>
      </c>
      <c r="G746" s="42">
        <v>0</v>
      </c>
      <c r="H746" s="42">
        <v>2</v>
      </c>
      <c r="I746" s="43">
        <v>89</v>
      </c>
      <c r="J746" s="44">
        <v>0</v>
      </c>
      <c r="K746" s="42">
        <v>0</v>
      </c>
      <c r="L746" s="42">
        <v>0</v>
      </c>
    </row>
    <row r="747" spans="1:12" s="31" customFormat="1" ht="25.5" customHeight="1">
      <c r="A747" s="23" t="s">
        <v>29</v>
      </c>
      <c r="B747" s="24">
        <v>4</v>
      </c>
      <c r="C747" s="24">
        <v>3</v>
      </c>
      <c r="D747" s="24">
        <v>1</v>
      </c>
      <c r="E747" s="25" t="s">
        <v>30</v>
      </c>
      <c r="F747" s="24">
        <v>6</v>
      </c>
      <c r="G747" s="24">
        <v>5</v>
      </c>
      <c r="H747" s="24">
        <v>1</v>
      </c>
      <c r="I747" s="25" t="s">
        <v>31</v>
      </c>
      <c r="J747" s="24">
        <v>4</v>
      </c>
      <c r="K747" s="24">
        <v>1</v>
      </c>
      <c r="L747" s="24">
        <v>3</v>
      </c>
    </row>
    <row r="748" spans="1:12" s="97" customFormat="1" ht="15.75" customHeight="1">
      <c r="A748" s="32">
        <v>20</v>
      </c>
      <c r="B748" s="33">
        <v>0</v>
      </c>
      <c r="C748" s="34">
        <v>0</v>
      </c>
      <c r="D748" s="34">
        <v>0</v>
      </c>
      <c r="E748" s="35">
        <v>55</v>
      </c>
      <c r="F748" s="33">
        <v>2</v>
      </c>
      <c r="G748" s="34">
        <v>2</v>
      </c>
      <c r="H748" s="34">
        <v>0</v>
      </c>
      <c r="I748" s="35">
        <v>90</v>
      </c>
      <c r="J748" s="33">
        <v>0</v>
      </c>
      <c r="K748" s="34">
        <v>0</v>
      </c>
      <c r="L748" s="34">
        <v>0</v>
      </c>
    </row>
    <row r="749" spans="1:12" s="97" customFormat="1" ht="15.75" customHeight="1">
      <c r="A749" s="32">
        <v>21</v>
      </c>
      <c r="B749" s="33">
        <v>1</v>
      </c>
      <c r="C749" s="34">
        <v>1</v>
      </c>
      <c r="D749" s="34">
        <v>0</v>
      </c>
      <c r="E749" s="35">
        <v>56</v>
      </c>
      <c r="F749" s="33">
        <v>1</v>
      </c>
      <c r="G749" s="34">
        <v>1</v>
      </c>
      <c r="H749" s="34">
        <v>0</v>
      </c>
      <c r="I749" s="35">
        <v>91</v>
      </c>
      <c r="J749" s="33">
        <v>2</v>
      </c>
      <c r="K749" s="34">
        <v>1</v>
      </c>
      <c r="L749" s="34">
        <v>1</v>
      </c>
    </row>
    <row r="750" spans="1:12" s="97" customFormat="1" ht="15.75" customHeight="1">
      <c r="A750" s="32">
        <v>22</v>
      </c>
      <c r="B750" s="33">
        <v>3</v>
      </c>
      <c r="C750" s="34">
        <v>2</v>
      </c>
      <c r="D750" s="34">
        <v>1</v>
      </c>
      <c r="E750" s="35">
        <v>57</v>
      </c>
      <c r="F750" s="33">
        <v>0</v>
      </c>
      <c r="G750" s="34">
        <v>0</v>
      </c>
      <c r="H750" s="34">
        <v>0</v>
      </c>
      <c r="I750" s="35">
        <v>92</v>
      </c>
      <c r="J750" s="33">
        <v>2</v>
      </c>
      <c r="K750" s="34">
        <v>0</v>
      </c>
      <c r="L750" s="34">
        <v>2</v>
      </c>
    </row>
    <row r="751" spans="1:12" s="97" customFormat="1" ht="15.75" customHeight="1">
      <c r="A751" s="32">
        <v>23</v>
      </c>
      <c r="B751" s="33">
        <v>0</v>
      </c>
      <c r="C751" s="34">
        <v>0</v>
      </c>
      <c r="D751" s="34">
        <v>0</v>
      </c>
      <c r="E751" s="35">
        <v>58</v>
      </c>
      <c r="F751" s="33">
        <v>2</v>
      </c>
      <c r="G751" s="34">
        <v>1</v>
      </c>
      <c r="H751" s="34">
        <v>1</v>
      </c>
      <c r="I751" s="35">
        <v>93</v>
      </c>
      <c r="J751" s="33">
        <v>0</v>
      </c>
      <c r="K751" s="34">
        <v>0</v>
      </c>
      <c r="L751" s="34">
        <v>0</v>
      </c>
    </row>
    <row r="752" spans="1:12" s="97" customFormat="1" ht="18" customHeight="1">
      <c r="A752" s="40">
        <v>24</v>
      </c>
      <c r="B752" s="44">
        <v>0</v>
      </c>
      <c r="C752" s="42">
        <v>0</v>
      </c>
      <c r="D752" s="42">
        <v>0</v>
      </c>
      <c r="E752" s="43">
        <v>59</v>
      </c>
      <c r="F752" s="44">
        <v>1</v>
      </c>
      <c r="G752" s="42">
        <v>1</v>
      </c>
      <c r="H752" s="42">
        <v>0</v>
      </c>
      <c r="I752" s="43">
        <v>94</v>
      </c>
      <c r="J752" s="44">
        <v>0</v>
      </c>
      <c r="K752" s="42">
        <v>0</v>
      </c>
      <c r="L752" s="42">
        <v>0</v>
      </c>
    </row>
    <row r="753" spans="1:13" s="31" customFormat="1" ht="25.5" customHeight="1">
      <c r="A753" s="23" t="s">
        <v>32</v>
      </c>
      <c r="B753" s="24">
        <v>6</v>
      </c>
      <c r="C753" s="24">
        <v>3</v>
      </c>
      <c r="D753" s="24">
        <v>3</v>
      </c>
      <c r="E753" s="25" t="s">
        <v>33</v>
      </c>
      <c r="F753" s="24">
        <v>10</v>
      </c>
      <c r="G753" s="24">
        <v>5</v>
      </c>
      <c r="H753" s="24">
        <v>5</v>
      </c>
      <c r="I753" s="64" t="s">
        <v>34</v>
      </c>
      <c r="J753" s="24">
        <v>1</v>
      </c>
      <c r="K753" s="24">
        <v>0</v>
      </c>
      <c r="L753" s="24">
        <v>1</v>
      </c>
    </row>
    <row r="754" spans="1:13" s="97" customFormat="1" ht="15.75" customHeight="1">
      <c r="A754" s="32">
        <v>25</v>
      </c>
      <c r="B754" s="33">
        <v>1</v>
      </c>
      <c r="C754" s="34">
        <v>0</v>
      </c>
      <c r="D754" s="34">
        <v>1</v>
      </c>
      <c r="E754" s="35">
        <v>60</v>
      </c>
      <c r="F754" s="33">
        <v>1</v>
      </c>
      <c r="G754" s="34">
        <v>0</v>
      </c>
      <c r="H754" s="34">
        <v>1</v>
      </c>
      <c r="I754" s="35">
        <v>95</v>
      </c>
      <c r="J754" s="33">
        <v>0</v>
      </c>
      <c r="K754" s="34">
        <v>0</v>
      </c>
      <c r="L754" s="34">
        <v>0</v>
      </c>
    </row>
    <row r="755" spans="1:13" s="97" customFormat="1" ht="15.75" customHeight="1">
      <c r="A755" s="32">
        <v>26</v>
      </c>
      <c r="B755" s="33">
        <v>0</v>
      </c>
      <c r="C755" s="34">
        <v>0</v>
      </c>
      <c r="D755" s="34">
        <v>0</v>
      </c>
      <c r="E755" s="35">
        <v>61</v>
      </c>
      <c r="F755" s="33">
        <v>5</v>
      </c>
      <c r="G755" s="34">
        <v>3</v>
      </c>
      <c r="H755" s="34">
        <v>2</v>
      </c>
      <c r="I755" s="35">
        <v>96</v>
      </c>
      <c r="J755" s="33">
        <v>1</v>
      </c>
      <c r="K755" s="34">
        <v>0</v>
      </c>
      <c r="L755" s="34">
        <v>1</v>
      </c>
    </row>
    <row r="756" spans="1:13" s="97" customFormat="1" ht="15.75" customHeight="1">
      <c r="A756" s="32">
        <v>27</v>
      </c>
      <c r="B756" s="33">
        <v>1</v>
      </c>
      <c r="C756" s="34">
        <v>0</v>
      </c>
      <c r="D756" s="34">
        <v>1</v>
      </c>
      <c r="E756" s="35">
        <v>62</v>
      </c>
      <c r="F756" s="33">
        <v>0</v>
      </c>
      <c r="G756" s="34">
        <v>0</v>
      </c>
      <c r="H756" s="34">
        <v>0</v>
      </c>
      <c r="I756" s="35">
        <v>97</v>
      </c>
      <c r="J756" s="33">
        <v>0</v>
      </c>
      <c r="K756" s="34">
        <v>0</v>
      </c>
      <c r="L756" s="34">
        <v>0</v>
      </c>
    </row>
    <row r="757" spans="1:13" s="97" customFormat="1" ht="15.75" customHeight="1">
      <c r="A757" s="32">
        <v>28</v>
      </c>
      <c r="B757" s="33">
        <v>2</v>
      </c>
      <c r="C757" s="34">
        <v>1</v>
      </c>
      <c r="D757" s="34">
        <v>1</v>
      </c>
      <c r="E757" s="35">
        <v>63</v>
      </c>
      <c r="F757" s="33">
        <v>2</v>
      </c>
      <c r="G757" s="34">
        <v>2</v>
      </c>
      <c r="H757" s="34">
        <v>0</v>
      </c>
      <c r="I757" s="35">
        <v>98</v>
      </c>
      <c r="J757" s="33">
        <v>0</v>
      </c>
      <c r="K757" s="34">
        <v>0</v>
      </c>
      <c r="L757" s="34">
        <v>0</v>
      </c>
    </row>
    <row r="758" spans="1:13" s="97" customFormat="1" ht="18" customHeight="1">
      <c r="A758" s="40">
        <v>29</v>
      </c>
      <c r="B758" s="44">
        <v>2</v>
      </c>
      <c r="C758" s="42">
        <v>2</v>
      </c>
      <c r="D758" s="42">
        <v>0</v>
      </c>
      <c r="E758" s="43">
        <v>64</v>
      </c>
      <c r="F758" s="44">
        <v>2</v>
      </c>
      <c r="G758" s="42">
        <v>0</v>
      </c>
      <c r="H758" s="42">
        <v>2</v>
      </c>
      <c r="I758" s="35">
        <v>99</v>
      </c>
      <c r="J758" s="33">
        <v>0</v>
      </c>
      <c r="K758" s="34">
        <v>0</v>
      </c>
      <c r="L758" s="34">
        <v>0</v>
      </c>
    </row>
    <row r="759" spans="1:13" s="31" customFormat="1" ht="25.5" customHeight="1">
      <c r="A759" s="23" t="s">
        <v>35</v>
      </c>
      <c r="B759" s="24">
        <v>6</v>
      </c>
      <c r="C759" s="24">
        <v>3</v>
      </c>
      <c r="D759" s="24">
        <v>3</v>
      </c>
      <c r="E759" s="25" t="s">
        <v>36</v>
      </c>
      <c r="F759" s="24">
        <v>6</v>
      </c>
      <c r="G759" s="24">
        <v>4</v>
      </c>
      <c r="H759" s="24">
        <v>2</v>
      </c>
      <c r="I759" s="68">
        <v>100</v>
      </c>
      <c r="J759" s="69">
        <v>0</v>
      </c>
      <c r="K759" s="70">
        <v>0</v>
      </c>
      <c r="L759" s="70">
        <v>0</v>
      </c>
    </row>
    <row r="760" spans="1:13" s="97" customFormat="1" ht="15.75" customHeight="1">
      <c r="A760" s="32">
        <v>30</v>
      </c>
      <c r="B760" s="33">
        <v>0</v>
      </c>
      <c r="C760" s="34">
        <v>0</v>
      </c>
      <c r="D760" s="34">
        <v>0</v>
      </c>
      <c r="E760" s="35">
        <v>65</v>
      </c>
      <c r="F760" s="33">
        <v>0</v>
      </c>
      <c r="G760" s="34">
        <v>0</v>
      </c>
      <c r="H760" s="34">
        <v>0</v>
      </c>
      <c r="I760" s="35">
        <v>101</v>
      </c>
      <c r="J760" s="33">
        <v>0</v>
      </c>
      <c r="K760" s="34">
        <v>0</v>
      </c>
      <c r="L760" s="34">
        <v>0</v>
      </c>
    </row>
    <row r="761" spans="1:13" s="97" customFormat="1" ht="15.75" customHeight="1">
      <c r="A761" s="32">
        <v>31</v>
      </c>
      <c r="B761" s="33">
        <v>0</v>
      </c>
      <c r="C761" s="34">
        <v>0</v>
      </c>
      <c r="D761" s="34">
        <v>0</v>
      </c>
      <c r="E761" s="35">
        <v>66</v>
      </c>
      <c r="F761" s="33">
        <v>0</v>
      </c>
      <c r="G761" s="34">
        <v>0</v>
      </c>
      <c r="H761" s="34">
        <v>0</v>
      </c>
      <c r="I761" s="35">
        <v>102</v>
      </c>
      <c r="J761" s="33">
        <v>0</v>
      </c>
      <c r="K761" s="34">
        <v>0</v>
      </c>
      <c r="L761" s="34">
        <v>0</v>
      </c>
    </row>
    <row r="762" spans="1:13" s="97" customFormat="1" ht="15.75" customHeight="1">
      <c r="A762" s="32">
        <v>32</v>
      </c>
      <c r="B762" s="33">
        <v>2</v>
      </c>
      <c r="C762" s="34">
        <v>0</v>
      </c>
      <c r="D762" s="34">
        <v>2</v>
      </c>
      <c r="E762" s="35">
        <v>67</v>
      </c>
      <c r="F762" s="33">
        <v>2</v>
      </c>
      <c r="G762" s="34">
        <v>1</v>
      </c>
      <c r="H762" s="34">
        <v>1</v>
      </c>
      <c r="I762" s="35">
        <v>103</v>
      </c>
      <c r="J762" s="33">
        <v>0</v>
      </c>
      <c r="K762" s="34">
        <v>0</v>
      </c>
      <c r="L762" s="34">
        <v>0</v>
      </c>
    </row>
    <row r="763" spans="1:13" s="97" customFormat="1" ht="15.75" customHeight="1">
      <c r="A763" s="32">
        <v>33</v>
      </c>
      <c r="B763" s="33">
        <v>4</v>
      </c>
      <c r="C763" s="34">
        <v>3</v>
      </c>
      <c r="D763" s="34">
        <v>1</v>
      </c>
      <c r="E763" s="35">
        <v>68</v>
      </c>
      <c r="F763" s="33">
        <v>2</v>
      </c>
      <c r="G763" s="34">
        <v>1</v>
      </c>
      <c r="H763" s="34">
        <v>1</v>
      </c>
      <c r="I763" s="72" t="s">
        <v>37</v>
      </c>
      <c r="J763" s="44">
        <v>0</v>
      </c>
      <c r="K763" s="42">
        <v>0</v>
      </c>
      <c r="L763" s="42">
        <v>0</v>
      </c>
    </row>
    <row r="764" spans="1:13" s="97" customFormat="1" ht="21" customHeight="1" thickBot="1">
      <c r="A764" s="74">
        <v>34</v>
      </c>
      <c r="B764" s="33">
        <v>0</v>
      </c>
      <c r="C764" s="34">
        <v>0</v>
      </c>
      <c r="D764" s="34">
        <v>0</v>
      </c>
      <c r="E764" s="35">
        <v>69</v>
      </c>
      <c r="F764" s="33">
        <v>2</v>
      </c>
      <c r="G764" s="34">
        <v>2</v>
      </c>
      <c r="H764" s="34">
        <v>0</v>
      </c>
      <c r="I764" s="75" t="s">
        <v>8</v>
      </c>
      <c r="J764" s="69">
        <v>109</v>
      </c>
      <c r="K764" s="69">
        <v>54</v>
      </c>
      <c r="L764" s="69">
        <v>55</v>
      </c>
    </row>
    <row r="765" spans="1:13" s="106" customFormat="1" ht="24" customHeight="1" thickTop="1" thickBot="1">
      <c r="A765" s="81" t="s">
        <v>38</v>
      </c>
      <c r="B765" s="82">
        <v>7</v>
      </c>
      <c r="C765" s="83">
        <v>4</v>
      </c>
      <c r="D765" s="83">
        <v>3</v>
      </c>
      <c r="E765" s="84" t="s">
        <v>39</v>
      </c>
      <c r="F765" s="83">
        <v>69</v>
      </c>
      <c r="G765" s="83">
        <v>35</v>
      </c>
      <c r="H765" s="83">
        <v>34</v>
      </c>
      <c r="I765" s="85" t="s">
        <v>40</v>
      </c>
      <c r="J765" s="83">
        <v>33</v>
      </c>
      <c r="K765" s="83">
        <v>15</v>
      </c>
      <c r="L765" s="83">
        <v>18</v>
      </c>
      <c r="M765" s="105"/>
    </row>
    <row r="766" spans="1:13" s="13" customFormat="1" ht="24" customHeight="1" thickBot="1">
      <c r="A766" s="1"/>
      <c r="B766" s="2" t="s">
        <v>221</v>
      </c>
      <c r="C766" s="3"/>
      <c r="D766" s="4"/>
      <c r="E766" s="5"/>
      <c r="F766" s="6"/>
      <c r="G766" s="96" t="s">
        <v>238</v>
      </c>
      <c r="H766" s="6"/>
      <c r="I766" s="5"/>
      <c r="J766" s="6"/>
      <c r="K766" s="107" t="s">
        <v>56</v>
      </c>
      <c r="L766" s="9"/>
      <c r="M766" s="97"/>
    </row>
    <row r="767" spans="1:13" s="22" customFormat="1" ht="21" customHeight="1">
      <c r="A767" s="14" t="s">
        <v>4</v>
      </c>
      <c r="B767" s="15" t="s">
        <v>5</v>
      </c>
      <c r="C767" s="15" t="s">
        <v>6</v>
      </c>
      <c r="D767" s="16" t="s">
        <v>7</v>
      </c>
      <c r="E767" s="14" t="s">
        <v>4</v>
      </c>
      <c r="F767" s="15" t="s">
        <v>5</v>
      </c>
      <c r="G767" s="15" t="s">
        <v>6</v>
      </c>
      <c r="H767" s="16" t="s">
        <v>7</v>
      </c>
      <c r="I767" s="14" t="s">
        <v>4</v>
      </c>
      <c r="J767" s="15" t="s">
        <v>5</v>
      </c>
      <c r="K767" s="15" t="s">
        <v>6</v>
      </c>
      <c r="L767" s="17" t="s">
        <v>7</v>
      </c>
      <c r="M767" s="98"/>
    </row>
    <row r="768" spans="1:13" s="31" customFormat="1" ht="25.5" customHeight="1">
      <c r="A768" s="23" t="s">
        <v>9</v>
      </c>
      <c r="B768" s="24">
        <v>6</v>
      </c>
      <c r="C768" s="24">
        <v>3</v>
      </c>
      <c r="D768" s="24">
        <v>3</v>
      </c>
      <c r="E768" s="25" t="s">
        <v>10</v>
      </c>
      <c r="F768" s="24">
        <v>15</v>
      </c>
      <c r="G768" s="24">
        <v>9</v>
      </c>
      <c r="H768" s="24">
        <v>6</v>
      </c>
      <c r="I768" s="25" t="s">
        <v>11</v>
      </c>
      <c r="J768" s="24">
        <v>20</v>
      </c>
      <c r="K768" s="24">
        <v>10</v>
      </c>
      <c r="L768" s="24">
        <v>10</v>
      </c>
    </row>
    <row r="769" spans="1:12" s="97" customFormat="1" ht="15.75" customHeight="1">
      <c r="A769" s="32">
        <v>0</v>
      </c>
      <c r="B769" s="33">
        <v>0</v>
      </c>
      <c r="C769" s="34">
        <v>0</v>
      </c>
      <c r="D769" s="34">
        <v>0</v>
      </c>
      <c r="E769" s="35">
        <v>35</v>
      </c>
      <c r="F769" s="33">
        <v>3</v>
      </c>
      <c r="G769" s="34">
        <v>1</v>
      </c>
      <c r="H769" s="34">
        <v>2</v>
      </c>
      <c r="I769" s="35">
        <v>70</v>
      </c>
      <c r="J769" s="33">
        <v>6</v>
      </c>
      <c r="K769" s="34">
        <v>2</v>
      </c>
      <c r="L769" s="34">
        <v>4</v>
      </c>
    </row>
    <row r="770" spans="1:12" s="97" customFormat="1" ht="15.75" customHeight="1">
      <c r="A770" s="32">
        <v>1</v>
      </c>
      <c r="B770" s="33">
        <v>4</v>
      </c>
      <c r="C770" s="34">
        <v>2</v>
      </c>
      <c r="D770" s="34">
        <v>2</v>
      </c>
      <c r="E770" s="35">
        <v>36</v>
      </c>
      <c r="F770" s="33">
        <v>2</v>
      </c>
      <c r="G770" s="34">
        <v>0</v>
      </c>
      <c r="H770" s="34">
        <v>2</v>
      </c>
      <c r="I770" s="35">
        <v>71</v>
      </c>
      <c r="J770" s="33">
        <v>2</v>
      </c>
      <c r="K770" s="34">
        <v>2</v>
      </c>
      <c r="L770" s="34">
        <v>0</v>
      </c>
    </row>
    <row r="771" spans="1:12" s="97" customFormat="1" ht="15.75" customHeight="1">
      <c r="A771" s="32">
        <v>2</v>
      </c>
      <c r="B771" s="33">
        <v>1</v>
      </c>
      <c r="C771" s="34">
        <v>1</v>
      </c>
      <c r="D771" s="34">
        <v>0</v>
      </c>
      <c r="E771" s="35">
        <v>37</v>
      </c>
      <c r="F771" s="33">
        <v>4</v>
      </c>
      <c r="G771" s="34">
        <v>3</v>
      </c>
      <c r="H771" s="34">
        <v>1</v>
      </c>
      <c r="I771" s="35">
        <v>72</v>
      </c>
      <c r="J771" s="33">
        <v>7</v>
      </c>
      <c r="K771" s="34">
        <v>3</v>
      </c>
      <c r="L771" s="34">
        <v>4</v>
      </c>
    </row>
    <row r="772" spans="1:12" s="97" customFormat="1" ht="15.75" customHeight="1">
      <c r="A772" s="32">
        <v>3</v>
      </c>
      <c r="B772" s="33">
        <v>0</v>
      </c>
      <c r="C772" s="34">
        <v>0</v>
      </c>
      <c r="D772" s="34">
        <v>0</v>
      </c>
      <c r="E772" s="35">
        <v>38</v>
      </c>
      <c r="F772" s="33">
        <v>5</v>
      </c>
      <c r="G772" s="34">
        <v>4</v>
      </c>
      <c r="H772" s="34">
        <v>1</v>
      </c>
      <c r="I772" s="35">
        <v>73</v>
      </c>
      <c r="J772" s="33">
        <v>3</v>
      </c>
      <c r="K772" s="34">
        <v>2</v>
      </c>
      <c r="L772" s="34">
        <v>1</v>
      </c>
    </row>
    <row r="773" spans="1:12" s="97" customFormat="1" ht="18" customHeight="1">
      <c r="A773" s="40">
        <v>4</v>
      </c>
      <c r="B773" s="41">
        <v>1</v>
      </c>
      <c r="C773" s="42">
        <v>0</v>
      </c>
      <c r="D773" s="42">
        <v>1</v>
      </c>
      <c r="E773" s="43">
        <v>39</v>
      </c>
      <c r="F773" s="44">
        <v>1</v>
      </c>
      <c r="G773" s="42">
        <v>1</v>
      </c>
      <c r="H773" s="42">
        <v>0</v>
      </c>
      <c r="I773" s="43">
        <v>74</v>
      </c>
      <c r="J773" s="44">
        <v>2</v>
      </c>
      <c r="K773" s="42">
        <v>1</v>
      </c>
      <c r="L773" s="42">
        <v>1</v>
      </c>
    </row>
    <row r="774" spans="1:12" s="31" customFormat="1" ht="25.5" customHeight="1">
      <c r="A774" s="23" t="s">
        <v>13</v>
      </c>
      <c r="B774" s="24">
        <v>12</v>
      </c>
      <c r="C774" s="24">
        <v>6</v>
      </c>
      <c r="D774" s="24">
        <v>6</v>
      </c>
      <c r="E774" s="25" t="s">
        <v>14</v>
      </c>
      <c r="F774" s="24">
        <v>13</v>
      </c>
      <c r="G774" s="24">
        <v>6</v>
      </c>
      <c r="H774" s="24">
        <v>7</v>
      </c>
      <c r="I774" s="25" t="s">
        <v>15</v>
      </c>
      <c r="J774" s="24">
        <v>11</v>
      </c>
      <c r="K774" s="24">
        <v>4</v>
      </c>
      <c r="L774" s="24">
        <v>7</v>
      </c>
    </row>
    <row r="775" spans="1:12" s="97" customFormat="1" ht="15.75" customHeight="1">
      <c r="A775" s="32">
        <v>5</v>
      </c>
      <c r="B775" s="33">
        <v>1</v>
      </c>
      <c r="C775" s="34">
        <v>1</v>
      </c>
      <c r="D775" s="34">
        <v>0</v>
      </c>
      <c r="E775" s="35">
        <v>40</v>
      </c>
      <c r="F775" s="33">
        <v>1</v>
      </c>
      <c r="G775" s="34">
        <v>0</v>
      </c>
      <c r="H775" s="34">
        <v>1</v>
      </c>
      <c r="I775" s="35">
        <v>75</v>
      </c>
      <c r="J775" s="33">
        <v>2</v>
      </c>
      <c r="K775" s="34">
        <v>0</v>
      </c>
      <c r="L775" s="34">
        <v>2</v>
      </c>
    </row>
    <row r="776" spans="1:12" s="97" customFormat="1" ht="15.75" customHeight="1">
      <c r="A776" s="32">
        <v>6</v>
      </c>
      <c r="B776" s="33">
        <v>3</v>
      </c>
      <c r="C776" s="34">
        <v>2</v>
      </c>
      <c r="D776" s="34">
        <v>1</v>
      </c>
      <c r="E776" s="35">
        <v>41</v>
      </c>
      <c r="F776" s="33">
        <v>0</v>
      </c>
      <c r="G776" s="34">
        <v>0</v>
      </c>
      <c r="H776" s="34">
        <v>0</v>
      </c>
      <c r="I776" s="35">
        <v>76</v>
      </c>
      <c r="J776" s="33">
        <v>4</v>
      </c>
      <c r="K776" s="34">
        <v>2</v>
      </c>
      <c r="L776" s="34">
        <v>2</v>
      </c>
    </row>
    <row r="777" spans="1:12" s="97" customFormat="1" ht="15.75" customHeight="1">
      <c r="A777" s="32">
        <v>7</v>
      </c>
      <c r="B777" s="33">
        <v>2</v>
      </c>
      <c r="C777" s="34">
        <v>1</v>
      </c>
      <c r="D777" s="34">
        <v>1</v>
      </c>
      <c r="E777" s="35">
        <v>42</v>
      </c>
      <c r="F777" s="33">
        <v>6</v>
      </c>
      <c r="G777" s="34">
        <v>2</v>
      </c>
      <c r="H777" s="34">
        <v>4</v>
      </c>
      <c r="I777" s="35">
        <v>77</v>
      </c>
      <c r="J777" s="33">
        <v>2</v>
      </c>
      <c r="K777" s="34">
        <v>0</v>
      </c>
      <c r="L777" s="34">
        <v>2</v>
      </c>
    </row>
    <row r="778" spans="1:12" s="97" customFormat="1" ht="15.75" customHeight="1">
      <c r="A778" s="32">
        <v>8</v>
      </c>
      <c r="B778" s="33">
        <v>0</v>
      </c>
      <c r="C778" s="34">
        <v>0</v>
      </c>
      <c r="D778" s="34">
        <v>0</v>
      </c>
      <c r="E778" s="35">
        <v>43</v>
      </c>
      <c r="F778" s="33">
        <v>0</v>
      </c>
      <c r="G778" s="34">
        <v>0</v>
      </c>
      <c r="H778" s="34">
        <v>0</v>
      </c>
      <c r="I778" s="35">
        <v>78</v>
      </c>
      <c r="J778" s="33">
        <v>2</v>
      </c>
      <c r="K778" s="34">
        <v>1</v>
      </c>
      <c r="L778" s="34">
        <v>1</v>
      </c>
    </row>
    <row r="779" spans="1:12" s="97" customFormat="1" ht="18" customHeight="1">
      <c r="A779" s="40">
        <v>9</v>
      </c>
      <c r="B779" s="44">
        <v>6</v>
      </c>
      <c r="C779" s="42">
        <v>2</v>
      </c>
      <c r="D779" s="42">
        <v>4</v>
      </c>
      <c r="E779" s="43">
        <v>44</v>
      </c>
      <c r="F779" s="44">
        <v>6</v>
      </c>
      <c r="G779" s="42">
        <v>4</v>
      </c>
      <c r="H779" s="42">
        <v>2</v>
      </c>
      <c r="I779" s="43">
        <v>79</v>
      </c>
      <c r="J779" s="44">
        <v>1</v>
      </c>
      <c r="K779" s="42">
        <v>1</v>
      </c>
      <c r="L779" s="42">
        <v>0</v>
      </c>
    </row>
    <row r="780" spans="1:12" s="31" customFormat="1" ht="25.5" customHeight="1">
      <c r="A780" s="23" t="s">
        <v>23</v>
      </c>
      <c r="B780" s="24">
        <v>7</v>
      </c>
      <c r="C780" s="24">
        <v>4</v>
      </c>
      <c r="D780" s="24">
        <v>3</v>
      </c>
      <c r="E780" s="25" t="s">
        <v>24</v>
      </c>
      <c r="F780" s="24">
        <v>11</v>
      </c>
      <c r="G780" s="24">
        <v>4</v>
      </c>
      <c r="H780" s="24">
        <v>7</v>
      </c>
      <c r="I780" s="25" t="s">
        <v>25</v>
      </c>
      <c r="J780" s="24">
        <v>7</v>
      </c>
      <c r="K780" s="24">
        <v>3</v>
      </c>
      <c r="L780" s="24">
        <v>4</v>
      </c>
    </row>
    <row r="781" spans="1:12" s="97" customFormat="1" ht="15.75" customHeight="1">
      <c r="A781" s="32">
        <v>10</v>
      </c>
      <c r="B781" s="33">
        <v>1</v>
      </c>
      <c r="C781" s="34">
        <v>1</v>
      </c>
      <c r="D781" s="34">
        <v>0</v>
      </c>
      <c r="E781" s="35">
        <v>45</v>
      </c>
      <c r="F781" s="33">
        <v>2</v>
      </c>
      <c r="G781" s="34">
        <v>1</v>
      </c>
      <c r="H781" s="34">
        <v>1</v>
      </c>
      <c r="I781" s="35">
        <v>80</v>
      </c>
      <c r="J781" s="33">
        <v>2</v>
      </c>
      <c r="K781" s="34">
        <v>1</v>
      </c>
      <c r="L781" s="34">
        <v>1</v>
      </c>
    </row>
    <row r="782" spans="1:12" s="97" customFormat="1" ht="15.75" customHeight="1">
      <c r="A782" s="32">
        <v>11</v>
      </c>
      <c r="B782" s="33">
        <v>2</v>
      </c>
      <c r="C782" s="34">
        <v>1</v>
      </c>
      <c r="D782" s="34">
        <v>1</v>
      </c>
      <c r="E782" s="35">
        <v>46</v>
      </c>
      <c r="F782" s="33">
        <v>3</v>
      </c>
      <c r="G782" s="34">
        <v>0</v>
      </c>
      <c r="H782" s="34">
        <v>3</v>
      </c>
      <c r="I782" s="35">
        <v>81</v>
      </c>
      <c r="J782" s="33">
        <v>0</v>
      </c>
      <c r="K782" s="34">
        <v>0</v>
      </c>
      <c r="L782" s="34">
        <v>0</v>
      </c>
    </row>
    <row r="783" spans="1:12" s="97" customFormat="1" ht="15.75" customHeight="1">
      <c r="A783" s="32">
        <v>12</v>
      </c>
      <c r="B783" s="33">
        <v>4</v>
      </c>
      <c r="C783" s="34">
        <v>2</v>
      </c>
      <c r="D783" s="34">
        <v>2</v>
      </c>
      <c r="E783" s="35">
        <v>47</v>
      </c>
      <c r="F783" s="33">
        <v>2</v>
      </c>
      <c r="G783" s="34">
        <v>1</v>
      </c>
      <c r="H783" s="34">
        <v>1</v>
      </c>
      <c r="I783" s="35">
        <v>82</v>
      </c>
      <c r="J783" s="33">
        <v>2</v>
      </c>
      <c r="K783" s="34">
        <v>1</v>
      </c>
      <c r="L783" s="34">
        <v>1</v>
      </c>
    </row>
    <row r="784" spans="1:12" s="97" customFormat="1" ht="15.75" customHeight="1">
      <c r="A784" s="32">
        <v>13</v>
      </c>
      <c r="B784" s="33">
        <v>0</v>
      </c>
      <c r="C784" s="34">
        <v>0</v>
      </c>
      <c r="D784" s="34">
        <v>0</v>
      </c>
      <c r="E784" s="35">
        <v>48</v>
      </c>
      <c r="F784" s="33">
        <v>3</v>
      </c>
      <c r="G784" s="34">
        <v>1</v>
      </c>
      <c r="H784" s="34">
        <v>2</v>
      </c>
      <c r="I784" s="35">
        <v>83</v>
      </c>
      <c r="J784" s="33">
        <v>2</v>
      </c>
      <c r="K784" s="34">
        <v>1</v>
      </c>
      <c r="L784" s="34">
        <v>1</v>
      </c>
    </row>
    <row r="785" spans="1:12" s="97" customFormat="1" ht="18" customHeight="1">
      <c r="A785" s="40">
        <v>14</v>
      </c>
      <c r="B785" s="44">
        <v>0</v>
      </c>
      <c r="C785" s="42">
        <v>0</v>
      </c>
      <c r="D785" s="42">
        <v>0</v>
      </c>
      <c r="E785" s="43">
        <v>49</v>
      </c>
      <c r="F785" s="44">
        <v>1</v>
      </c>
      <c r="G785" s="42">
        <v>1</v>
      </c>
      <c r="H785" s="42">
        <v>0</v>
      </c>
      <c r="I785" s="43">
        <v>84</v>
      </c>
      <c r="J785" s="44">
        <v>1</v>
      </c>
      <c r="K785" s="42">
        <v>0</v>
      </c>
      <c r="L785" s="42">
        <v>1</v>
      </c>
    </row>
    <row r="786" spans="1:12" s="31" customFormat="1" ht="25.5" customHeight="1">
      <c r="A786" s="23" t="s">
        <v>26</v>
      </c>
      <c r="B786" s="24">
        <v>3</v>
      </c>
      <c r="C786" s="24">
        <v>2</v>
      </c>
      <c r="D786" s="24">
        <v>1</v>
      </c>
      <c r="E786" s="25" t="s">
        <v>27</v>
      </c>
      <c r="F786" s="24">
        <v>9</v>
      </c>
      <c r="G786" s="24">
        <v>7</v>
      </c>
      <c r="H786" s="24">
        <v>2</v>
      </c>
      <c r="I786" s="25" t="s">
        <v>28</v>
      </c>
      <c r="J786" s="24">
        <v>8</v>
      </c>
      <c r="K786" s="24">
        <v>3</v>
      </c>
      <c r="L786" s="24">
        <v>5</v>
      </c>
    </row>
    <row r="787" spans="1:12" s="97" customFormat="1" ht="15.75" customHeight="1">
      <c r="A787" s="32">
        <v>15</v>
      </c>
      <c r="B787" s="33">
        <v>1</v>
      </c>
      <c r="C787" s="34">
        <v>0</v>
      </c>
      <c r="D787" s="34">
        <v>1</v>
      </c>
      <c r="E787" s="35">
        <v>50</v>
      </c>
      <c r="F787" s="33">
        <v>4</v>
      </c>
      <c r="G787" s="34">
        <v>4</v>
      </c>
      <c r="H787" s="34">
        <v>0</v>
      </c>
      <c r="I787" s="35">
        <v>85</v>
      </c>
      <c r="J787" s="33">
        <v>3</v>
      </c>
      <c r="K787" s="34">
        <v>1</v>
      </c>
      <c r="L787" s="34">
        <v>2</v>
      </c>
    </row>
    <row r="788" spans="1:12" s="97" customFormat="1" ht="15.75" customHeight="1">
      <c r="A788" s="32">
        <v>16</v>
      </c>
      <c r="B788" s="33">
        <v>0</v>
      </c>
      <c r="C788" s="34">
        <v>0</v>
      </c>
      <c r="D788" s="34">
        <v>0</v>
      </c>
      <c r="E788" s="35">
        <v>51</v>
      </c>
      <c r="F788" s="33">
        <v>1</v>
      </c>
      <c r="G788" s="34">
        <v>1</v>
      </c>
      <c r="H788" s="34">
        <v>0</v>
      </c>
      <c r="I788" s="35">
        <v>86</v>
      </c>
      <c r="J788" s="33">
        <v>1</v>
      </c>
      <c r="K788" s="34">
        <v>0</v>
      </c>
      <c r="L788" s="34">
        <v>1</v>
      </c>
    </row>
    <row r="789" spans="1:12" s="97" customFormat="1" ht="15.75" customHeight="1">
      <c r="A789" s="32">
        <v>17</v>
      </c>
      <c r="B789" s="33">
        <v>0</v>
      </c>
      <c r="C789" s="34">
        <v>0</v>
      </c>
      <c r="D789" s="34">
        <v>0</v>
      </c>
      <c r="E789" s="35">
        <v>52</v>
      </c>
      <c r="F789" s="33">
        <v>2</v>
      </c>
      <c r="G789" s="34">
        <v>1</v>
      </c>
      <c r="H789" s="34">
        <v>1</v>
      </c>
      <c r="I789" s="35">
        <v>87</v>
      </c>
      <c r="J789" s="33">
        <v>1</v>
      </c>
      <c r="K789" s="34">
        <v>0</v>
      </c>
      <c r="L789" s="34">
        <v>1</v>
      </c>
    </row>
    <row r="790" spans="1:12" s="97" customFormat="1" ht="15.75" customHeight="1">
      <c r="A790" s="32">
        <v>18</v>
      </c>
      <c r="B790" s="33">
        <v>1</v>
      </c>
      <c r="C790" s="34">
        <v>1</v>
      </c>
      <c r="D790" s="34">
        <v>0</v>
      </c>
      <c r="E790" s="35">
        <v>53</v>
      </c>
      <c r="F790" s="33">
        <v>2</v>
      </c>
      <c r="G790" s="34">
        <v>1</v>
      </c>
      <c r="H790" s="34">
        <v>1</v>
      </c>
      <c r="I790" s="35">
        <v>88</v>
      </c>
      <c r="J790" s="33">
        <v>3</v>
      </c>
      <c r="K790" s="34">
        <v>2</v>
      </c>
      <c r="L790" s="34">
        <v>1</v>
      </c>
    </row>
    <row r="791" spans="1:12" s="97" customFormat="1" ht="18" customHeight="1">
      <c r="A791" s="40">
        <v>19</v>
      </c>
      <c r="B791" s="44">
        <v>1</v>
      </c>
      <c r="C791" s="42">
        <v>1</v>
      </c>
      <c r="D791" s="42">
        <v>0</v>
      </c>
      <c r="E791" s="43">
        <v>54</v>
      </c>
      <c r="F791" s="44">
        <v>0</v>
      </c>
      <c r="G791" s="42">
        <v>0</v>
      </c>
      <c r="H791" s="42">
        <v>0</v>
      </c>
      <c r="I791" s="43">
        <v>89</v>
      </c>
      <c r="J791" s="44">
        <v>0</v>
      </c>
      <c r="K791" s="42">
        <v>0</v>
      </c>
      <c r="L791" s="42">
        <v>0</v>
      </c>
    </row>
    <row r="792" spans="1:12" s="31" customFormat="1" ht="25.5" customHeight="1">
      <c r="A792" s="23" t="s">
        <v>29</v>
      </c>
      <c r="B792" s="24">
        <v>4</v>
      </c>
      <c r="C792" s="24">
        <v>2</v>
      </c>
      <c r="D792" s="24">
        <v>2</v>
      </c>
      <c r="E792" s="25" t="s">
        <v>30</v>
      </c>
      <c r="F792" s="24">
        <v>9</v>
      </c>
      <c r="G792" s="24">
        <v>4</v>
      </c>
      <c r="H792" s="24">
        <v>5</v>
      </c>
      <c r="I792" s="25" t="s">
        <v>31</v>
      </c>
      <c r="J792" s="24">
        <v>5</v>
      </c>
      <c r="K792" s="24">
        <v>2</v>
      </c>
      <c r="L792" s="24">
        <v>3</v>
      </c>
    </row>
    <row r="793" spans="1:12" s="97" customFormat="1" ht="15.75" customHeight="1">
      <c r="A793" s="32">
        <v>20</v>
      </c>
      <c r="B793" s="33">
        <v>0</v>
      </c>
      <c r="C793" s="34">
        <v>0</v>
      </c>
      <c r="D793" s="34">
        <v>0</v>
      </c>
      <c r="E793" s="35">
        <v>55</v>
      </c>
      <c r="F793" s="33">
        <v>2</v>
      </c>
      <c r="G793" s="34">
        <v>1</v>
      </c>
      <c r="H793" s="34">
        <v>1</v>
      </c>
      <c r="I793" s="35">
        <v>90</v>
      </c>
      <c r="J793" s="33">
        <v>2</v>
      </c>
      <c r="K793" s="34">
        <v>0</v>
      </c>
      <c r="L793" s="34">
        <v>2</v>
      </c>
    </row>
    <row r="794" spans="1:12" s="97" customFormat="1" ht="15.75" customHeight="1">
      <c r="A794" s="32">
        <v>21</v>
      </c>
      <c r="B794" s="33">
        <v>0</v>
      </c>
      <c r="C794" s="34">
        <v>0</v>
      </c>
      <c r="D794" s="34">
        <v>0</v>
      </c>
      <c r="E794" s="35">
        <v>56</v>
      </c>
      <c r="F794" s="33">
        <v>2</v>
      </c>
      <c r="G794" s="34">
        <v>1</v>
      </c>
      <c r="H794" s="34">
        <v>1</v>
      </c>
      <c r="I794" s="35">
        <v>91</v>
      </c>
      <c r="J794" s="33">
        <v>1</v>
      </c>
      <c r="K794" s="34">
        <v>1</v>
      </c>
      <c r="L794" s="34">
        <v>0</v>
      </c>
    </row>
    <row r="795" spans="1:12" s="97" customFormat="1" ht="15.75" customHeight="1">
      <c r="A795" s="32">
        <v>22</v>
      </c>
      <c r="B795" s="33">
        <v>0</v>
      </c>
      <c r="C795" s="34">
        <v>0</v>
      </c>
      <c r="D795" s="34">
        <v>0</v>
      </c>
      <c r="E795" s="35">
        <v>57</v>
      </c>
      <c r="F795" s="33">
        <v>0</v>
      </c>
      <c r="G795" s="34">
        <v>0</v>
      </c>
      <c r="H795" s="34">
        <v>0</v>
      </c>
      <c r="I795" s="35">
        <v>92</v>
      </c>
      <c r="J795" s="33">
        <v>1</v>
      </c>
      <c r="K795" s="34">
        <v>1</v>
      </c>
      <c r="L795" s="34">
        <v>0</v>
      </c>
    </row>
    <row r="796" spans="1:12" s="97" customFormat="1" ht="15.75" customHeight="1">
      <c r="A796" s="32">
        <v>23</v>
      </c>
      <c r="B796" s="33">
        <v>1</v>
      </c>
      <c r="C796" s="34">
        <v>1</v>
      </c>
      <c r="D796" s="34">
        <v>0</v>
      </c>
      <c r="E796" s="35">
        <v>58</v>
      </c>
      <c r="F796" s="33">
        <v>0</v>
      </c>
      <c r="G796" s="34">
        <v>0</v>
      </c>
      <c r="H796" s="34">
        <v>0</v>
      </c>
      <c r="I796" s="35">
        <v>93</v>
      </c>
      <c r="J796" s="33">
        <v>0</v>
      </c>
      <c r="K796" s="34">
        <v>0</v>
      </c>
      <c r="L796" s="34">
        <v>0</v>
      </c>
    </row>
    <row r="797" spans="1:12" s="97" customFormat="1" ht="18" customHeight="1">
      <c r="A797" s="40">
        <v>24</v>
      </c>
      <c r="B797" s="44">
        <v>3</v>
      </c>
      <c r="C797" s="42">
        <v>1</v>
      </c>
      <c r="D797" s="42">
        <v>2</v>
      </c>
      <c r="E797" s="43">
        <v>59</v>
      </c>
      <c r="F797" s="44">
        <v>5</v>
      </c>
      <c r="G797" s="42">
        <v>2</v>
      </c>
      <c r="H797" s="42">
        <v>3</v>
      </c>
      <c r="I797" s="43">
        <v>94</v>
      </c>
      <c r="J797" s="44">
        <v>1</v>
      </c>
      <c r="K797" s="42">
        <v>0</v>
      </c>
      <c r="L797" s="42">
        <v>1</v>
      </c>
    </row>
    <row r="798" spans="1:12" s="31" customFormat="1" ht="25.5" customHeight="1">
      <c r="A798" s="23" t="s">
        <v>32</v>
      </c>
      <c r="B798" s="24">
        <v>11</v>
      </c>
      <c r="C798" s="24">
        <v>5</v>
      </c>
      <c r="D798" s="24">
        <v>6</v>
      </c>
      <c r="E798" s="25" t="s">
        <v>33</v>
      </c>
      <c r="F798" s="24">
        <v>13</v>
      </c>
      <c r="G798" s="24">
        <v>6</v>
      </c>
      <c r="H798" s="24">
        <v>7</v>
      </c>
      <c r="I798" s="64" t="s">
        <v>34</v>
      </c>
      <c r="J798" s="24">
        <v>0</v>
      </c>
      <c r="K798" s="24">
        <v>0</v>
      </c>
      <c r="L798" s="24">
        <v>0</v>
      </c>
    </row>
    <row r="799" spans="1:12" s="97" customFormat="1" ht="15.75" customHeight="1">
      <c r="A799" s="32">
        <v>25</v>
      </c>
      <c r="B799" s="33">
        <v>3</v>
      </c>
      <c r="C799" s="34">
        <v>2</v>
      </c>
      <c r="D799" s="34">
        <v>1</v>
      </c>
      <c r="E799" s="35">
        <v>60</v>
      </c>
      <c r="F799" s="33">
        <v>2</v>
      </c>
      <c r="G799" s="34">
        <v>0</v>
      </c>
      <c r="H799" s="34">
        <v>2</v>
      </c>
      <c r="I799" s="35">
        <v>95</v>
      </c>
      <c r="J799" s="33">
        <v>0</v>
      </c>
      <c r="K799" s="34">
        <v>0</v>
      </c>
      <c r="L799" s="34">
        <v>0</v>
      </c>
    </row>
    <row r="800" spans="1:12" s="97" customFormat="1" ht="15.75" customHeight="1">
      <c r="A800" s="32">
        <v>26</v>
      </c>
      <c r="B800" s="33">
        <v>1</v>
      </c>
      <c r="C800" s="34">
        <v>0</v>
      </c>
      <c r="D800" s="34">
        <v>1</v>
      </c>
      <c r="E800" s="35">
        <v>61</v>
      </c>
      <c r="F800" s="33">
        <v>2</v>
      </c>
      <c r="G800" s="34">
        <v>2</v>
      </c>
      <c r="H800" s="34">
        <v>0</v>
      </c>
      <c r="I800" s="35">
        <v>96</v>
      </c>
      <c r="J800" s="33">
        <v>0</v>
      </c>
      <c r="K800" s="34">
        <v>0</v>
      </c>
      <c r="L800" s="34">
        <v>0</v>
      </c>
    </row>
    <row r="801" spans="1:13" s="97" customFormat="1" ht="15.75" customHeight="1">
      <c r="A801" s="32">
        <v>27</v>
      </c>
      <c r="B801" s="33">
        <v>4</v>
      </c>
      <c r="C801" s="34">
        <v>2</v>
      </c>
      <c r="D801" s="34">
        <v>2</v>
      </c>
      <c r="E801" s="35">
        <v>62</v>
      </c>
      <c r="F801" s="33">
        <v>1</v>
      </c>
      <c r="G801" s="34">
        <v>0</v>
      </c>
      <c r="H801" s="34">
        <v>1</v>
      </c>
      <c r="I801" s="35">
        <v>97</v>
      </c>
      <c r="J801" s="33">
        <v>0</v>
      </c>
      <c r="K801" s="34">
        <v>0</v>
      </c>
      <c r="L801" s="34">
        <v>0</v>
      </c>
    </row>
    <row r="802" spans="1:13" s="97" customFormat="1" ht="15.75" customHeight="1">
      <c r="A802" s="32">
        <v>28</v>
      </c>
      <c r="B802" s="33">
        <v>3</v>
      </c>
      <c r="C802" s="34">
        <v>1</v>
      </c>
      <c r="D802" s="34">
        <v>2</v>
      </c>
      <c r="E802" s="35">
        <v>63</v>
      </c>
      <c r="F802" s="33">
        <v>2</v>
      </c>
      <c r="G802" s="34">
        <v>1</v>
      </c>
      <c r="H802" s="34">
        <v>1</v>
      </c>
      <c r="I802" s="35">
        <v>98</v>
      </c>
      <c r="J802" s="33">
        <v>0</v>
      </c>
      <c r="K802" s="34">
        <v>0</v>
      </c>
      <c r="L802" s="34">
        <v>0</v>
      </c>
    </row>
    <row r="803" spans="1:13" s="97" customFormat="1" ht="18" customHeight="1">
      <c r="A803" s="40">
        <v>29</v>
      </c>
      <c r="B803" s="44">
        <v>0</v>
      </c>
      <c r="C803" s="42">
        <v>0</v>
      </c>
      <c r="D803" s="42">
        <v>0</v>
      </c>
      <c r="E803" s="43">
        <v>64</v>
      </c>
      <c r="F803" s="44">
        <v>6</v>
      </c>
      <c r="G803" s="42">
        <v>3</v>
      </c>
      <c r="H803" s="42">
        <v>3</v>
      </c>
      <c r="I803" s="35">
        <v>99</v>
      </c>
      <c r="J803" s="33">
        <v>0</v>
      </c>
      <c r="K803" s="34">
        <v>0</v>
      </c>
      <c r="L803" s="34">
        <v>0</v>
      </c>
    </row>
    <row r="804" spans="1:13" s="31" customFormat="1" ht="25.5" customHeight="1">
      <c r="A804" s="23" t="s">
        <v>35</v>
      </c>
      <c r="B804" s="24">
        <v>9</v>
      </c>
      <c r="C804" s="24">
        <v>6</v>
      </c>
      <c r="D804" s="24">
        <v>3</v>
      </c>
      <c r="E804" s="25" t="s">
        <v>36</v>
      </c>
      <c r="F804" s="24">
        <v>16</v>
      </c>
      <c r="G804" s="24">
        <v>7</v>
      </c>
      <c r="H804" s="24">
        <v>9</v>
      </c>
      <c r="I804" s="68">
        <v>100</v>
      </c>
      <c r="J804" s="69">
        <v>0</v>
      </c>
      <c r="K804" s="70">
        <v>0</v>
      </c>
      <c r="L804" s="70">
        <v>0</v>
      </c>
    </row>
    <row r="805" spans="1:13" s="97" customFormat="1" ht="15.75" customHeight="1">
      <c r="A805" s="32">
        <v>30</v>
      </c>
      <c r="B805" s="33">
        <v>0</v>
      </c>
      <c r="C805" s="34">
        <v>0</v>
      </c>
      <c r="D805" s="34">
        <v>0</v>
      </c>
      <c r="E805" s="35">
        <v>65</v>
      </c>
      <c r="F805" s="33">
        <v>2</v>
      </c>
      <c r="G805" s="34">
        <v>1</v>
      </c>
      <c r="H805" s="34">
        <v>1</v>
      </c>
      <c r="I805" s="35">
        <v>101</v>
      </c>
      <c r="J805" s="33">
        <v>0</v>
      </c>
      <c r="K805" s="34">
        <v>0</v>
      </c>
      <c r="L805" s="34">
        <v>0</v>
      </c>
    </row>
    <row r="806" spans="1:13" s="97" customFormat="1" ht="15.75" customHeight="1">
      <c r="A806" s="32">
        <v>31</v>
      </c>
      <c r="B806" s="33">
        <v>3</v>
      </c>
      <c r="C806" s="34">
        <v>2</v>
      </c>
      <c r="D806" s="34">
        <v>1</v>
      </c>
      <c r="E806" s="35">
        <v>66</v>
      </c>
      <c r="F806" s="33">
        <v>3</v>
      </c>
      <c r="G806" s="34">
        <v>2</v>
      </c>
      <c r="H806" s="34">
        <v>1</v>
      </c>
      <c r="I806" s="35">
        <v>102</v>
      </c>
      <c r="J806" s="33">
        <v>0</v>
      </c>
      <c r="K806" s="34">
        <v>0</v>
      </c>
      <c r="L806" s="34">
        <v>0</v>
      </c>
    </row>
    <row r="807" spans="1:13" s="97" customFormat="1" ht="15.75" customHeight="1">
      <c r="A807" s="32">
        <v>32</v>
      </c>
      <c r="B807" s="33">
        <v>5</v>
      </c>
      <c r="C807" s="34">
        <v>4</v>
      </c>
      <c r="D807" s="34">
        <v>1</v>
      </c>
      <c r="E807" s="35">
        <v>67</v>
      </c>
      <c r="F807" s="33">
        <v>2</v>
      </c>
      <c r="G807" s="34">
        <v>1</v>
      </c>
      <c r="H807" s="34">
        <v>1</v>
      </c>
      <c r="I807" s="35">
        <v>103</v>
      </c>
      <c r="J807" s="33">
        <v>0</v>
      </c>
      <c r="K807" s="34">
        <v>0</v>
      </c>
      <c r="L807" s="34">
        <v>0</v>
      </c>
    </row>
    <row r="808" spans="1:13" s="97" customFormat="1" ht="15.75" customHeight="1">
      <c r="A808" s="32">
        <v>33</v>
      </c>
      <c r="B808" s="33">
        <v>0</v>
      </c>
      <c r="C808" s="34">
        <v>0</v>
      </c>
      <c r="D808" s="34">
        <v>0</v>
      </c>
      <c r="E808" s="35">
        <v>68</v>
      </c>
      <c r="F808" s="33">
        <v>5</v>
      </c>
      <c r="G808" s="34">
        <v>2</v>
      </c>
      <c r="H808" s="34">
        <v>3</v>
      </c>
      <c r="I808" s="72" t="s">
        <v>37</v>
      </c>
      <c r="J808" s="44">
        <v>0</v>
      </c>
      <c r="K808" s="42">
        <v>0</v>
      </c>
      <c r="L808" s="42">
        <v>0</v>
      </c>
    </row>
    <row r="809" spans="1:13" s="97" customFormat="1" ht="21" customHeight="1" thickBot="1">
      <c r="A809" s="74">
        <v>34</v>
      </c>
      <c r="B809" s="33">
        <v>1</v>
      </c>
      <c r="C809" s="34">
        <v>0</v>
      </c>
      <c r="D809" s="34">
        <v>1</v>
      </c>
      <c r="E809" s="35">
        <v>69</v>
      </c>
      <c r="F809" s="33">
        <v>4</v>
      </c>
      <c r="G809" s="34">
        <v>1</v>
      </c>
      <c r="H809" s="34">
        <v>3</v>
      </c>
      <c r="I809" s="75" t="s">
        <v>8</v>
      </c>
      <c r="J809" s="69">
        <v>189</v>
      </c>
      <c r="K809" s="69">
        <v>93</v>
      </c>
      <c r="L809" s="69">
        <v>96</v>
      </c>
    </row>
    <row r="810" spans="1:13" s="106" customFormat="1" ht="24" customHeight="1" thickTop="1" thickBot="1">
      <c r="A810" s="81" t="s">
        <v>38</v>
      </c>
      <c r="B810" s="82">
        <v>25</v>
      </c>
      <c r="C810" s="83">
        <v>13</v>
      </c>
      <c r="D810" s="83">
        <v>12</v>
      </c>
      <c r="E810" s="84" t="s">
        <v>39</v>
      </c>
      <c r="F810" s="83">
        <v>97</v>
      </c>
      <c r="G810" s="83">
        <v>51</v>
      </c>
      <c r="H810" s="83">
        <v>46</v>
      </c>
      <c r="I810" s="85" t="s">
        <v>40</v>
      </c>
      <c r="J810" s="83">
        <v>67</v>
      </c>
      <c r="K810" s="83">
        <v>29</v>
      </c>
      <c r="L810" s="83">
        <v>38</v>
      </c>
      <c r="M810" s="105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3" pageOrder="overThenDown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/>
  <dimension ref="A1:M818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13" width="8.796875" style="109"/>
    <col min="14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3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57</v>
      </c>
      <c r="L1" s="9"/>
      <c r="M1" s="97"/>
    </row>
    <row r="2" spans="1:13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  <c r="M2" s="98"/>
    </row>
    <row r="3" spans="1:13" s="31" customFormat="1" ht="25.5" customHeight="1">
      <c r="A3" s="23" t="s">
        <v>9</v>
      </c>
      <c r="B3" s="24">
        <v>576</v>
      </c>
      <c r="C3" s="24">
        <v>297</v>
      </c>
      <c r="D3" s="30">
        <v>279</v>
      </c>
      <c r="E3" s="23" t="s">
        <v>10</v>
      </c>
      <c r="F3" s="24">
        <v>896</v>
      </c>
      <c r="G3" s="24">
        <v>473</v>
      </c>
      <c r="H3" s="30">
        <v>423</v>
      </c>
      <c r="I3" s="23" t="s">
        <v>11</v>
      </c>
      <c r="J3" s="24">
        <v>842</v>
      </c>
      <c r="K3" s="24">
        <v>392</v>
      </c>
      <c r="L3" s="24">
        <v>450</v>
      </c>
    </row>
    <row r="4" spans="1:13" s="97" customFormat="1" ht="15.75" customHeight="1">
      <c r="A4" s="32">
        <v>0</v>
      </c>
      <c r="B4" s="33">
        <v>103</v>
      </c>
      <c r="C4" s="33">
        <v>55</v>
      </c>
      <c r="D4" s="37">
        <v>48</v>
      </c>
      <c r="E4" s="38">
        <v>35</v>
      </c>
      <c r="F4" s="33">
        <v>168</v>
      </c>
      <c r="G4" s="33">
        <v>76</v>
      </c>
      <c r="H4" s="37">
        <v>92</v>
      </c>
      <c r="I4" s="38">
        <v>70</v>
      </c>
      <c r="J4" s="33">
        <v>208</v>
      </c>
      <c r="K4" s="33">
        <v>98</v>
      </c>
      <c r="L4" s="33">
        <v>110</v>
      </c>
    </row>
    <row r="5" spans="1:13" s="97" customFormat="1" ht="15.75" customHeight="1">
      <c r="A5" s="32">
        <v>1</v>
      </c>
      <c r="B5" s="33">
        <v>130</v>
      </c>
      <c r="C5" s="33">
        <v>69</v>
      </c>
      <c r="D5" s="37">
        <v>61</v>
      </c>
      <c r="E5" s="38">
        <v>36</v>
      </c>
      <c r="F5" s="33">
        <v>188</v>
      </c>
      <c r="G5" s="33">
        <v>105</v>
      </c>
      <c r="H5" s="37">
        <v>83</v>
      </c>
      <c r="I5" s="38">
        <v>71</v>
      </c>
      <c r="J5" s="33">
        <v>126</v>
      </c>
      <c r="K5" s="33">
        <v>51</v>
      </c>
      <c r="L5" s="33">
        <v>75</v>
      </c>
    </row>
    <row r="6" spans="1:13" s="97" customFormat="1" ht="15.75" customHeight="1">
      <c r="A6" s="32">
        <v>2</v>
      </c>
      <c r="B6" s="33">
        <v>118</v>
      </c>
      <c r="C6" s="33">
        <v>65</v>
      </c>
      <c r="D6" s="37">
        <v>53</v>
      </c>
      <c r="E6" s="38">
        <v>37</v>
      </c>
      <c r="F6" s="33">
        <v>166</v>
      </c>
      <c r="G6" s="33">
        <v>89</v>
      </c>
      <c r="H6" s="37">
        <v>77</v>
      </c>
      <c r="I6" s="38">
        <v>72</v>
      </c>
      <c r="J6" s="33">
        <v>153</v>
      </c>
      <c r="K6" s="33">
        <v>66</v>
      </c>
      <c r="L6" s="33">
        <v>87</v>
      </c>
    </row>
    <row r="7" spans="1:13" s="97" customFormat="1" ht="15.75" customHeight="1">
      <c r="A7" s="32">
        <v>3</v>
      </c>
      <c r="B7" s="33">
        <v>130</v>
      </c>
      <c r="C7" s="33">
        <v>59</v>
      </c>
      <c r="D7" s="37">
        <v>71</v>
      </c>
      <c r="E7" s="38">
        <v>38</v>
      </c>
      <c r="F7" s="33">
        <v>181</v>
      </c>
      <c r="G7" s="33">
        <v>100</v>
      </c>
      <c r="H7" s="37">
        <v>81</v>
      </c>
      <c r="I7" s="38">
        <v>73</v>
      </c>
      <c r="J7" s="33">
        <v>176</v>
      </c>
      <c r="K7" s="33">
        <v>86</v>
      </c>
      <c r="L7" s="33">
        <v>90</v>
      </c>
    </row>
    <row r="8" spans="1:13" s="97" customFormat="1" ht="18" customHeight="1">
      <c r="A8" s="40">
        <v>4</v>
      </c>
      <c r="B8" s="44">
        <v>95</v>
      </c>
      <c r="C8" s="44">
        <v>49</v>
      </c>
      <c r="D8" s="47">
        <v>46</v>
      </c>
      <c r="E8" s="48">
        <v>39</v>
      </c>
      <c r="F8" s="44">
        <v>193</v>
      </c>
      <c r="G8" s="44">
        <v>103</v>
      </c>
      <c r="H8" s="47">
        <v>90</v>
      </c>
      <c r="I8" s="48">
        <v>74</v>
      </c>
      <c r="J8" s="44">
        <v>179</v>
      </c>
      <c r="K8" s="44">
        <v>91</v>
      </c>
      <c r="L8" s="44">
        <v>88</v>
      </c>
    </row>
    <row r="9" spans="1:13" s="31" customFormat="1" ht="25.5" customHeight="1">
      <c r="A9" s="23" t="s">
        <v>13</v>
      </c>
      <c r="B9" s="24">
        <v>564</v>
      </c>
      <c r="C9" s="24">
        <v>282</v>
      </c>
      <c r="D9" s="30">
        <v>282</v>
      </c>
      <c r="E9" s="23" t="s">
        <v>14</v>
      </c>
      <c r="F9" s="24">
        <v>947</v>
      </c>
      <c r="G9" s="24">
        <v>478</v>
      </c>
      <c r="H9" s="30">
        <v>469</v>
      </c>
      <c r="I9" s="23" t="s">
        <v>15</v>
      </c>
      <c r="J9" s="24">
        <v>712</v>
      </c>
      <c r="K9" s="24">
        <v>314</v>
      </c>
      <c r="L9" s="24">
        <v>398</v>
      </c>
    </row>
    <row r="10" spans="1:13" s="97" customFormat="1" ht="15.75" customHeight="1">
      <c r="A10" s="32">
        <v>5</v>
      </c>
      <c r="B10" s="33">
        <v>120</v>
      </c>
      <c r="C10" s="33">
        <v>66</v>
      </c>
      <c r="D10" s="37">
        <v>54</v>
      </c>
      <c r="E10" s="38">
        <v>40</v>
      </c>
      <c r="F10" s="33">
        <v>170</v>
      </c>
      <c r="G10" s="33">
        <v>81</v>
      </c>
      <c r="H10" s="37">
        <v>89</v>
      </c>
      <c r="I10" s="38">
        <v>75</v>
      </c>
      <c r="J10" s="33">
        <v>163</v>
      </c>
      <c r="K10" s="33">
        <v>70</v>
      </c>
      <c r="L10" s="33">
        <v>93</v>
      </c>
    </row>
    <row r="11" spans="1:13" s="97" customFormat="1" ht="15.75" customHeight="1">
      <c r="A11" s="32">
        <v>6</v>
      </c>
      <c r="B11" s="33">
        <v>109</v>
      </c>
      <c r="C11" s="33">
        <v>48</v>
      </c>
      <c r="D11" s="37">
        <v>61</v>
      </c>
      <c r="E11" s="38">
        <v>41</v>
      </c>
      <c r="F11" s="33">
        <v>169</v>
      </c>
      <c r="G11" s="33">
        <v>83</v>
      </c>
      <c r="H11" s="37">
        <v>86</v>
      </c>
      <c r="I11" s="38">
        <v>76</v>
      </c>
      <c r="J11" s="33">
        <v>167</v>
      </c>
      <c r="K11" s="33">
        <v>73</v>
      </c>
      <c r="L11" s="33">
        <v>94</v>
      </c>
    </row>
    <row r="12" spans="1:13" s="97" customFormat="1" ht="15.75" customHeight="1">
      <c r="A12" s="32">
        <v>7</v>
      </c>
      <c r="B12" s="33">
        <v>109</v>
      </c>
      <c r="C12" s="33">
        <v>58</v>
      </c>
      <c r="D12" s="37">
        <v>51</v>
      </c>
      <c r="E12" s="38">
        <v>42</v>
      </c>
      <c r="F12" s="33">
        <v>201</v>
      </c>
      <c r="G12" s="33">
        <v>106</v>
      </c>
      <c r="H12" s="37">
        <v>95</v>
      </c>
      <c r="I12" s="38">
        <v>77</v>
      </c>
      <c r="J12" s="33">
        <v>135</v>
      </c>
      <c r="K12" s="33">
        <v>62</v>
      </c>
      <c r="L12" s="33">
        <v>73</v>
      </c>
    </row>
    <row r="13" spans="1:13" s="97" customFormat="1" ht="15.75" customHeight="1">
      <c r="A13" s="32">
        <v>8</v>
      </c>
      <c r="B13" s="33">
        <v>102</v>
      </c>
      <c r="C13" s="33">
        <v>56</v>
      </c>
      <c r="D13" s="37">
        <v>46</v>
      </c>
      <c r="E13" s="38">
        <v>43</v>
      </c>
      <c r="F13" s="33">
        <v>204</v>
      </c>
      <c r="G13" s="33">
        <v>99</v>
      </c>
      <c r="H13" s="37">
        <v>105</v>
      </c>
      <c r="I13" s="38">
        <v>78</v>
      </c>
      <c r="J13" s="33">
        <v>122</v>
      </c>
      <c r="K13" s="33">
        <v>52</v>
      </c>
      <c r="L13" s="33">
        <v>70</v>
      </c>
    </row>
    <row r="14" spans="1:13" s="97" customFormat="1" ht="18" customHeight="1">
      <c r="A14" s="40">
        <v>9</v>
      </c>
      <c r="B14" s="44">
        <v>124</v>
      </c>
      <c r="C14" s="44">
        <v>54</v>
      </c>
      <c r="D14" s="47">
        <v>70</v>
      </c>
      <c r="E14" s="48">
        <v>44</v>
      </c>
      <c r="F14" s="44">
        <v>203</v>
      </c>
      <c r="G14" s="44">
        <v>109</v>
      </c>
      <c r="H14" s="47">
        <v>94</v>
      </c>
      <c r="I14" s="48">
        <v>79</v>
      </c>
      <c r="J14" s="44">
        <v>125</v>
      </c>
      <c r="K14" s="44">
        <v>57</v>
      </c>
      <c r="L14" s="44">
        <v>68</v>
      </c>
    </row>
    <row r="15" spans="1:13" s="31" customFormat="1" ht="25.5" customHeight="1">
      <c r="A15" s="23" t="s">
        <v>23</v>
      </c>
      <c r="B15" s="24">
        <v>542</v>
      </c>
      <c r="C15" s="24">
        <v>292</v>
      </c>
      <c r="D15" s="30">
        <v>250</v>
      </c>
      <c r="E15" s="23" t="s">
        <v>24</v>
      </c>
      <c r="F15" s="24">
        <v>960</v>
      </c>
      <c r="G15" s="24">
        <v>488</v>
      </c>
      <c r="H15" s="30">
        <v>472</v>
      </c>
      <c r="I15" s="23" t="s">
        <v>25</v>
      </c>
      <c r="J15" s="24">
        <v>709</v>
      </c>
      <c r="K15" s="24">
        <v>275</v>
      </c>
      <c r="L15" s="24">
        <v>434</v>
      </c>
    </row>
    <row r="16" spans="1:13" s="97" customFormat="1" ht="15.75" customHeight="1">
      <c r="A16" s="32">
        <v>10</v>
      </c>
      <c r="B16" s="33">
        <v>112</v>
      </c>
      <c r="C16" s="33">
        <v>63</v>
      </c>
      <c r="D16" s="37">
        <v>49</v>
      </c>
      <c r="E16" s="38">
        <v>45</v>
      </c>
      <c r="F16" s="33">
        <v>181</v>
      </c>
      <c r="G16" s="33">
        <v>82</v>
      </c>
      <c r="H16" s="37">
        <v>99</v>
      </c>
      <c r="I16" s="38">
        <v>80</v>
      </c>
      <c r="J16" s="33">
        <v>169</v>
      </c>
      <c r="K16" s="33">
        <v>84</v>
      </c>
      <c r="L16" s="33">
        <v>85</v>
      </c>
    </row>
    <row r="17" spans="1:12" s="97" customFormat="1" ht="15.75" customHeight="1">
      <c r="A17" s="32">
        <v>11</v>
      </c>
      <c r="B17" s="33">
        <v>104</v>
      </c>
      <c r="C17" s="33">
        <v>58</v>
      </c>
      <c r="D17" s="37">
        <v>46</v>
      </c>
      <c r="E17" s="38">
        <v>46</v>
      </c>
      <c r="F17" s="33">
        <v>188</v>
      </c>
      <c r="G17" s="33">
        <v>105</v>
      </c>
      <c r="H17" s="37">
        <v>83</v>
      </c>
      <c r="I17" s="38">
        <v>81</v>
      </c>
      <c r="J17" s="33">
        <v>132</v>
      </c>
      <c r="K17" s="33">
        <v>51</v>
      </c>
      <c r="L17" s="33">
        <v>81</v>
      </c>
    </row>
    <row r="18" spans="1:12" s="97" customFormat="1" ht="15.75" customHeight="1">
      <c r="A18" s="32">
        <v>12</v>
      </c>
      <c r="B18" s="33">
        <v>112</v>
      </c>
      <c r="C18" s="33">
        <v>61</v>
      </c>
      <c r="D18" s="37">
        <v>51</v>
      </c>
      <c r="E18" s="38">
        <v>47</v>
      </c>
      <c r="F18" s="33">
        <v>173</v>
      </c>
      <c r="G18" s="33">
        <v>88</v>
      </c>
      <c r="H18" s="37">
        <v>85</v>
      </c>
      <c r="I18" s="38">
        <v>82</v>
      </c>
      <c r="J18" s="33">
        <v>132</v>
      </c>
      <c r="K18" s="33">
        <v>37</v>
      </c>
      <c r="L18" s="33">
        <v>95</v>
      </c>
    </row>
    <row r="19" spans="1:12" s="97" customFormat="1" ht="15.75" customHeight="1">
      <c r="A19" s="32">
        <v>13</v>
      </c>
      <c r="B19" s="33">
        <v>91</v>
      </c>
      <c r="C19" s="33">
        <v>51</v>
      </c>
      <c r="D19" s="37">
        <v>40</v>
      </c>
      <c r="E19" s="38">
        <v>48</v>
      </c>
      <c r="F19" s="33">
        <v>224</v>
      </c>
      <c r="G19" s="33">
        <v>107</v>
      </c>
      <c r="H19" s="37">
        <v>117</v>
      </c>
      <c r="I19" s="38">
        <v>83</v>
      </c>
      <c r="J19" s="33">
        <v>127</v>
      </c>
      <c r="K19" s="33">
        <v>49</v>
      </c>
      <c r="L19" s="33">
        <v>78</v>
      </c>
    </row>
    <row r="20" spans="1:12" s="97" customFormat="1" ht="18" customHeight="1">
      <c r="A20" s="40">
        <v>14</v>
      </c>
      <c r="B20" s="44">
        <v>123</v>
      </c>
      <c r="C20" s="44">
        <v>59</v>
      </c>
      <c r="D20" s="47">
        <v>64</v>
      </c>
      <c r="E20" s="48">
        <v>49</v>
      </c>
      <c r="F20" s="44">
        <v>194</v>
      </c>
      <c r="G20" s="44">
        <v>106</v>
      </c>
      <c r="H20" s="47">
        <v>88</v>
      </c>
      <c r="I20" s="48">
        <v>84</v>
      </c>
      <c r="J20" s="44">
        <v>149</v>
      </c>
      <c r="K20" s="44">
        <v>54</v>
      </c>
      <c r="L20" s="44">
        <v>95</v>
      </c>
    </row>
    <row r="21" spans="1:12" s="31" customFormat="1" ht="25.5" customHeight="1">
      <c r="A21" s="23" t="s">
        <v>26</v>
      </c>
      <c r="B21" s="24">
        <v>576</v>
      </c>
      <c r="C21" s="24">
        <v>297</v>
      </c>
      <c r="D21" s="30">
        <v>279</v>
      </c>
      <c r="E21" s="23" t="s">
        <v>27</v>
      </c>
      <c r="F21" s="24">
        <v>902</v>
      </c>
      <c r="G21" s="24">
        <v>464</v>
      </c>
      <c r="H21" s="30">
        <v>438</v>
      </c>
      <c r="I21" s="23" t="s">
        <v>28</v>
      </c>
      <c r="J21" s="24">
        <v>479</v>
      </c>
      <c r="K21" s="24">
        <v>172</v>
      </c>
      <c r="L21" s="24">
        <v>307</v>
      </c>
    </row>
    <row r="22" spans="1:12" s="97" customFormat="1" ht="15.75" customHeight="1">
      <c r="A22" s="32">
        <v>15</v>
      </c>
      <c r="B22" s="33">
        <v>103</v>
      </c>
      <c r="C22" s="33">
        <v>49</v>
      </c>
      <c r="D22" s="37">
        <v>54</v>
      </c>
      <c r="E22" s="38">
        <v>50</v>
      </c>
      <c r="F22" s="33">
        <v>196</v>
      </c>
      <c r="G22" s="33">
        <v>108</v>
      </c>
      <c r="H22" s="37">
        <v>88</v>
      </c>
      <c r="I22" s="38">
        <v>85</v>
      </c>
      <c r="J22" s="33">
        <v>127</v>
      </c>
      <c r="K22" s="33">
        <v>47</v>
      </c>
      <c r="L22" s="33">
        <v>80</v>
      </c>
    </row>
    <row r="23" spans="1:12" s="97" customFormat="1" ht="15.75" customHeight="1">
      <c r="A23" s="32">
        <v>16</v>
      </c>
      <c r="B23" s="33">
        <v>128</v>
      </c>
      <c r="C23" s="33">
        <v>71</v>
      </c>
      <c r="D23" s="37">
        <v>57</v>
      </c>
      <c r="E23" s="38">
        <v>51</v>
      </c>
      <c r="F23" s="33">
        <v>143</v>
      </c>
      <c r="G23" s="33">
        <v>72</v>
      </c>
      <c r="H23" s="37">
        <v>71</v>
      </c>
      <c r="I23" s="38">
        <v>86</v>
      </c>
      <c r="J23" s="33">
        <v>82</v>
      </c>
      <c r="K23" s="33">
        <v>30</v>
      </c>
      <c r="L23" s="33">
        <v>52</v>
      </c>
    </row>
    <row r="24" spans="1:12" s="97" customFormat="1" ht="15.75" customHeight="1">
      <c r="A24" s="32">
        <v>17</v>
      </c>
      <c r="B24" s="33">
        <v>114</v>
      </c>
      <c r="C24" s="33">
        <v>54</v>
      </c>
      <c r="D24" s="37">
        <v>60</v>
      </c>
      <c r="E24" s="38">
        <v>52</v>
      </c>
      <c r="F24" s="33">
        <v>192</v>
      </c>
      <c r="G24" s="33">
        <v>102</v>
      </c>
      <c r="H24" s="37">
        <v>90</v>
      </c>
      <c r="I24" s="38">
        <v>87</v>
      </c>
      <c r="J24" s="33">
        <v>101</v>
      </c>
      <c r="K24" s="33">
        <v>39</v>
      </c>
      <c r="L24" s="33">
        <v>62</v>
      </c>
    </row>
    <row r="25" spans="1:12" s="97" customFormat="1" ht="15.75" customHeight="1">
      <c r="A25" s="32">
        <v>18</v>
      </c>
      <c r="B25" s="33">
        <v>112</v>
      </c>
      <c r="C25" s="33">
        <v>55</v>
      </c>
      <c r="D25" s="37">
        <v>57</v>
      </c>
      <c r="E25" s="38">
        <v>53</v>
      </c>
      <c r="F25" s="33">
        <v>191</v>
      </c>
      <c r="G25" s="33">
        <v>96</v>
      </c>
      <c r="H25" s="37">
        <v>95</v>
      </c>
      <c r="I25" s="38">
        <v>88</v>
      </c>
      <c r="J25" s="33">
        <v>87</v>
      </c>
      <c r="K25" s="33">
        <v>27</v>
      </c>
      <c r="L25" s="33">
        <v>60</v>
      </c>
    </row>
    <row r="26" spans="1:12" s="97" customFormat="1" ht="18" customHeight="1">
      <c r="A26" s="40">
        <v>19</v>
      </c>
      <c r="B26" s="44">
        <v>119</v>
      </c>
      <c r="C26" s="44">
        <v>68</v>
      </c>
      <c r="D26" s="47">
        <v>51</v>
      </c>
      <c r="E26" s="48">
        <v>54</v>
      </c>
      <c r="F26" s="44">
        <v>180</v>
      </c>
      <c r="G26" s="44">
        <v>86</v>
      </c>
      <c r="H26" s="47">
        <v>94</v>
      </c>
      <c r="I26" s="48">
        <v>89</v>
      </c>
      <c r="J26" s="44">
        <v>82</v>
      </c>
      <c r="K26" s="44">
        <v>29</v>
      </c>
      <c r="L26" s="44">
        <v>53</v>
      </c>
    </row>
    <row r="27" spans="1:12" s="31" customFormat="1" ht="25.5" customHeight="1">
      <c r="A27" s="23" t="s">
        <v>29</v>
      </c>
      <c r="B27" s="24">
        <v>695</v>
      </c>
      <c r="C27" s="24">
        <v>424</v>
      </c>
      <c r="D27" s="30">
        <v>271</v>
      </c>
      <c r="E27" s="23" t="s">
        <v>30</v>
      </c>
      <c r="F27" s="24">
        <v>978</v>
      </c>
      <c r="G27" s="24">
        <v>492</v>
      </c>
      <c r="H27" s="30">
        <v>486</v>
      </c>
      <c r="I27" s="23" t="s">
        <v>31</v>
      </c>
      <c r="J27" s="24">
        <v>228</v>
      </c>
      <c r="K27" s="24">
        <v>57</v>
      </c>
      <c r="L27" s="24">
        <v>171</v>
      </c>
    </row>
    <row r="28" spans="1:12" s="97" customFormat="1" ht="15.75" customHeight="1">
      <c r="A28" s="32">
        <v>20</v>
      </c>
      <c r="B28" s="33">
        <v>128</v>
      </c>
      <c r="C28" s="33">
        <v>76</v>
      </c>
      <c r="D28" s="37">
        <v>52</v>
      </c>
      <c r="E28" s="38">
        <v>55</v>
      </c>
      <c r="F28" s="33">
        <v>193</v>
      </c>
      <c r="G28" s="33">
        <v>91</v>
      </c>
      <c r="H28" s="37">
        <v>102</v>
      </c>
      <c r="I28" s="38">
        <v>90</v>
      </c>
      <c r="J28" s="33">
        <v>73</v>
      </c>
      <c r="K28" s="33">
        <v>22</v>
      </c>
      <c r="L28" s="33">
        <v>51</v>
      </c>
    </row>
    <row r="29" spans="1:12" s="97" customFormat="1" ht="15.75" customHeight="1">
      <c r="A29" s="32">
        <v>21</v>
      </c>
      <c r="B29" s="33">
        <v>127</v>
      </c>
      <c r="C29" s="33">
        <v>72</v>
      </c>
      <c r="D29" s="37">
        <v>55</v>
      </c>
      <c r="E29" s="38">
        <v>56</v>
      </c>
      <c r="F29" s="33">
        <v>181</v>
      </c>
      <c r="G29" s="33">
        <v>100</v>
      </c>
      <c r="H29" s="37">
        <v>81</v>
      </c>
      <c r="I29" s="38">
        <v>91</v>
      </c>
      <c r="J29" s="33">
        <v>64</v>
      </c>
      <c r="K29" s="33">
        <v>16</v>
      </c>
      <c r="L29" s="33">
        <v>48</v>
      </c>
    </row>
    <row r="30" spans="1:12" s="97" customFormat="1" ht="15.75" customHeight="1">
      <c r="A30" s="32">
        <v>22</v>
      </c>
      <c r="B30" s="33">
        <v>137</v>
      </c>
      <c r="C30" s="33">
        <v>85</v>
      </c>
      <c r="D30" s="37">
        <v>52</v>
      </c>
      <c r="E30" s="38">
        <v>57</v>
      </c>
      <c r="F30" s="33">
        <v>201</v>
      </c>
      <c r="G30" s="33">
        <v>99</v>
      </c>
      <c r="H30" s="37">
        <v>102</v>
      </c>
      <c r="I30" s="38">
        <v>92</v>
      </c>
      <c r="J30" s="33">
        <v>43</v>
      </c>
      <c r="K30" s="33">
        <v>9</v>
      </c>
      <c r="L30" s="33">
        <v>34</v>
      </c>
    </row>
    <row r="31" spans="1:12" s="97" customFormat="1" ht="15.75" customHeight="1">
      <c r="A31" s="32">
        <v>23</v>
      </c>
      <c r="B31" s="33">
        <v>172</v>
      </c>
      <c r="C31" s="33">
        <v>113</v>
      </c>
      <c r="D31" s="37">
        <v>59</v>
      </c>
      <c r="E31" s="38">
        <v>58</v>
      </c>
      <c r="F31" s="33">
        <v>185</v>
      </c>
      <c r="G31" s="33">
        <v>90</v>
      </c>
      <c r="H31" s="37">
        <v>95</v>
      </c>
      <c r="I31" s="38">
        <v>93</v>
      </c>
      <c r="J31" s="33">
        <v>26</v>
      </c>
      <c r="K31" s="33">
        <v>7</v>
      </c>
      <c r="L31" s="33">
        <v>19</v>
      </c>
    </row>
    <row r="32" spans="1:12" s="97" customFormat="1" ht="18" customHeight="1">
      <c r="A32" s="40">
        <v>24</v>
      </c>
      <c r="B32" s="44">
        <v>131</v>
      </c>
      <c r="C32" s="44">
        <v>78</v>
      </c>
      <c r="D32" s="47">
        <v>53</v>
      </c>
      <c r="E32" s="48">
        <v>59</v>
      </c>
      <c r="F32" s="44">
        <v>218</v>
      </c>
      <c r="G32" s="44">
        <v>112</v>
      </c>
      <c r="H32" s="47">
        <v>106</v>
      </c>
      <c r="I32" s="48">
        <v>94</v>
      </c>
      <c r="J32" s="44">
        <v>22</v>
      </c>
      <c r="K32" s="44">
        <v>3</v>
      </c>
      <c r="L32" s="44">
        <v>19</v>
      </c>
    </row>
    <row r="33" spans="1:13" s="31" customFormat="1" ht="25.5" customHeight="1">
      <c r="A33" s="23" t="s">
        <v>32</v>
      </c>
      <c r="B33" s="24">
        <v>875</v>
      </c>
      <c r="C33" s="24">
        <v>537</v>
      </c>
      <c r="D33" s="30">
        <v>338</v>
      </c>
      <c r="E33" s="23" t="s">
        <v>33</v>
      </c>
      <c r="F33" s="24">
        <v>917</v>
      </c>
      <c r="G33" s="24">
        <v>461</v>
      </c>
      <c r="H33" s="30">
        <v>456</v>
      </c>
      <c r="I33" s="65" t="s">
        <v>34</v>
      </c>
      <c r="J33" s="24">
        <v>78</v>
      </c>
      <c r="K33" s="24">
        <v>13</v>
      </c>
      <c r="L33" s="24">
        <v>65</v>
      </c>
    </row>
    <row r="34" spans="1:13" s="97" customFormat="1" ht="15.75" customHeight="1">
      <c r="A34" s="32">
        <v>25</v>
      </c>
      <c r="B34" s="33">
        <v>170</v>
      </c>
      <c r="C34" s="33">
        <v>108</v>
      </c>
      <c r="D34" s="37">
        <v>62</v>
      </c>
      <c r="E34" s="38">
        <v>60</v>
      </c>
      <c r="F34" s="33">
        <v>181</v>
      </c>
      <c r="G34" s="33">
        <v>91</v>
      </c>
      <c r="H34" s="37">
        <v>90</v>
      </c>
      <c r="I34" s="66">
        <v>95</v>
      </c>
      <c r="J34" s="67">
        <v>29</v>
      </c>
      <c r="K34" s="67">
        <v>6</v>
      </c>
      <c r="L34" s="67">
        <v>23</v>
      </c>
    </row>
    <row r="35" spans="1:13" s="97" customFormat="1" ht="15.75" customHeight="1">
      <c r="A35" s="32">
        <v>26</v>
      </c>
      <c r="B35" s="33">
        <v>183</v>
      </c>
      <c r="C35" s="33">
        <v>111</v>
      </c>
      <c r="D35" s="37">
        <v>72</v>
      </c>
      <c r="E35" s="38">
        <v>61</v>
      </c>
      <c r="F35" s="33">
        <v>179</v>
      </c>
      <c r="G35" s="33">
        <v>89</v>
      </c>
      <c r="H35" s="37">
        <v>90</v>
      </c>
      <c r="I35" s="66">
        <v>96</v>
      </c>
      <c r="J35" s="67">
        <v>15</v>
      </c>
      <c r="K35" s="67">
        <v>2</v>
      </c>
      <c r="L35" s="67">
        <v>13</v>
      </c>
    </row>
    <row r="36" spans="1:13" s="97" customFormat="1" ht="15.75" customHeight="1">
      <c r="A36" s="32">
        <v>27</v>
      </c>
      <c r="B36" s="33">
        <v>166</v>
      </c>
      <c r="C36" s="33">
        <v>101</v>
      </c>
      <c r="D36" s="37">
        <v>65</v>
      </c>
      <c r="E36" s="38">
        <v>62</v>
      </c>
      <c r="F36" s="33">
        <v>180</v>
      </c>
      <c r="G36" s="33">
        <v>97</v>
      </c>
      <c r="H36" s="37">
        <v>83</v>
      </c>
      <c r="I36" s="66">
        <v>97</v>
      </c>
      <c r="J36" s="67">
        <v>6</v>
      </c>
      <c r="K36" s="67">
        <v>1</v>
      </c>
      <c r="L36" s="67">
        <v>5</v>
      </c>
    </row>
    <row r="37" spans="1:13" s="97" customFormat="1" ht="15.75" customHeight="1">
      <c r="A37" s="32">
        <v>28</v>
      </c>
      <c r="B37" s="33">
        <v>175</v>
      </c>
      <c r="C37" s="33">
        <v>109</v>
      </c>
      <c r="D37" s="37">
        <v>66</v>
      </c>
      <c r="E37" s="38">
        <v>63</v>
      </c>
      <c r="F37" s="33">
        <v>169</v>
      </c>
      <c r="G37" s="33">
        <v>85</v>
      </c>
      <c r="H37" s="37">
        <v>84</v>
      </c>
      <c r="I37" s="66">
        <v>98</v>
      </c>
      <c r="J37" s="67">
        <v>13</v>
      </c>
      <c r="K37" s="67">
        <v>1</v>
      </c>
      <c r="L37" s="67">
        <v>12</v>
      </c>
    </row>
    <row r="38" spans="1:13" s="97" customFormat="1" ht="18" customHeight="1">
      <c r="A38" s="40">
        <v>29</v>
      </c>
      <c r="B38" s="44">
        <v>181</v>
      </c>
      <c r="C38" s="44">
        <v>108</v>
      </c>
      <c r="D38" s="47">
        <v>73</v>
      </c>
      <c r="E38" s="48">
        <v>64</v>
      </c>
      <c r="F38" s="44">
        <v>208</v>
      </c>
      <c r="G38" s="44">
        <v>99</v>
      </c>
      <c r="H38" s="47">
        <v>109</v>
      </c>
      <c r="I38" s="66">
        <v>99</v>
      </c>
      <c r="J38" s="67">
        <v>7</v>
      </c>
      <c r="K38" s="67">
        <v>1</v>
      </c>
      <c r="L38" s="67">
        <v>6</v>
      </c>
    </row>
    <row r="39" spans="1:13" s="31" customFormat="1" ht="25.5" customHeight="1">
      <c r="A39" s="23" t="s">
        <v>35</v>
      </c>
      <c r="B39" s="24">
        <v>875</v>
      </c>
      <c r="C39" s="24">
        <v>471</v>
      </c>
      <c r="D39" s="30">
        <v>404</v>
      </c>
      <c r="E39" s="23" t="s">
        <v>36</v>
      </c>
      <c r="F39" s="24">
        <v>1077</v>
      </c>
      <c r="G39" s="24">
        <v>539</v>
      </c>
      <c r="H39" s="30">
        <v>538</v>
      </c>
      <c r="I39" s="71">
        <v>100</v>
      </c>
      <c r="J39" s="69">
        <v>5</v>
      </c>
      <c r="K39" s="69">
        <v>2</v>
      </c>
      <c r="L39" s="69">
        <v>3</v>
      </c>
    </row>
    <row r="40" spans="1:13" s="97" customFormat="1" ht="15.75" customHeight="1">
      <c r="A40" s="32">
        <v>30</v>
      </c>
      <c r="B40" s="33">
        <v>167</v>
      </c>
      <c r="C40" s="33">
        <v>98</v>
      </c>
      <c r="D40" s="37">
        <v>69</v>
      </c>
      <c r="E40" s="38">
        <v>65</v>
      </c>
      <c r="F40" s="33">
        <v>180</v>
      </c>
      <c r="G40" s="33">
        <v>89</v>
      </c>
      <c r="H40" s="37">
        <v>91</v>
      </c>
      <c r="I40" s="38">
        <v>101</v>
      </c>
      <c r="J40" s="33">
        <v>1</v>
      </c>
      <c r="K40" s="33">
        <v>0</v>
      </c>
      <c r="L40" s="33">
        <v>1</v>
      </c>
    </row>
    <row r="41" spans="1:13" s="97" customFormat="1" ht="15.75" customHeight="1">
      <c r="A41" s="32">
        <v>31</v>
      </c>
      <c r="B41" s="33">
        <v>164</v>
      </c>
      <c r="C41" s="33">
        <v>96</v>
      </c>
      <c r="D41" s="37">
        <v>68</v>
      </c>
      <c r="E41" s="38">
        <v>66</v>
      </c>
      <c r="F41" s="33">
        <v>198</v>
      </c>
      <c r="G41" s="33">
        <v>105</v>
      </c>
      <c r="H41" s="37">
        <v>93</v>
      </c>
      <c r="I41" s="38">
        <v>102</v>
      </c>
      <c r="J41" s="33">
        <v>1</v>
      </c>
      <c r="K41" s="33">
        <v>0</v>
      </c>
      <c r="L41" s="33">
        <v>1</v>
      </c>
    </row>
    <row r="42" spans="1:13" s="97" customFormat="1" ht="15.75" customHeight="1">
      <c r="A42" s="32">
        <v>32</v>
      </c>
      <c r="B42" s="33">
        <v>182</v>
      </c>
      <c r="C42" s="33">
        <v>90</v>
      </c>
      <c r="D42" s="37">
        <v>92</v>
      </c>
      <c r="E42" s="38">
        <v>67</v>
      </c>
      <c r="F42" s="33">
        <v>207</v>
      </c>
      <c r="G42" s="33">
        <v>97</v>
      </c>
      <c r="H42" s="37">
        <v>110</v>
      </c>
      <c r="I42" s="38">
        <v>103</v>
      </c>
      <c r="J42" s="33">
        <v>0</v>
      </c>
      <c r="K42" s="33">
        <v>0</v>
      </c>
      <c r="L42" s="33">
        <v>0</v>
      </c>
    </row>
    <row r="43" spans="1:13" s="97" customFormat="1" ht="15.75" customHeight="1">
      <c r="A43" s="32">
        <v>33</v>
      </c>
      <c r="B43" s="33">
        <v>174</v>
      </c>
      <c r="C43" s="33">
        <v>96</v>
      </c>
      <c r="D43" s="37">
        <v>78</v>
      </c>
      <c r="E43" s="38">
        <v>68</v>
      </c>
      <c r="F43" s="33">
        <v>250</v>
      </c>
      <c r="G43" s="33">
        <v>134</v>
      </c>
      <c r="H43" s="37">
        <v>116</v>
      </c>
      <c r="I43" s="73" t="s">
        <v>37</v>
      </c>
      <c r="J43" s="44">
        <v>1</v>
      </c>
      <c r="K43" s="44">
        <v>0</v>
      </c>
      <c r="L43" s="44">
        <v>1</v>
      </c>
    </row>
    <row r="44" spans="1:13" s="97" customFormat="1" ht="21" customHeight="1" thickBot="1">
      <c r="A44" s="74">
        <v>34</v>
      </c>
      <c r="B44" s="76">
        <v>188</v>
      </c>
      <c r="C44" s="76">
        <v>91</v>
      </c>
      <c r="D44" s="77">
        <v>97</v>
      </c>
      <c r="E44" s="78">
        <v>69</v>
      </c>
      <c r="F44" s="76">
        <v>242</v>
      </c>
      <c r="G44" s="76">
        <v>114</v>
      </c>
      <c r="H44" s="77">
        <v>128</v>
      </c>
      <c r="I44" s="79" t="s">
        <v>8</v>
      </c>
      <c r="J44" s="80">
        <v>14428</v>
      </c>
      <c r="K44" s="80">
        <v>7218</v>
      </c>
      <c r="L44" s="80">
        <v>7210</v>
      </c>
    </row>
    <row r="45" spans="1:13" s="100" customFormat="1" ht="24" customHeight="1" thickTop="1" thickBot="1">
      <c r="A45" s="81" t="s">
        <v>38</v>
      </c>
      <c r="B45" s="87">
        <v>1682</v>
      </c>
      <c r="C45" s="87">
        <v>871</v>
      </c>
      <c r="D45" s="88">
        <v>811</v>
      </c>
      <c r="E45" s="81" t="s">
        <v>39</v>
      </c>
      <c r="F45" s="87">
        <v>8621</v>
      </c>
      <c r="G45" s="87">
        <v>4585</v>
      </c>
      <c r="H45" s="88">
        <v>4036</v>
      </c>
      <c r="I45" s="89" t="s">
        <v>40</v>
      </c>
      <c r="J45" s="87">
        <v>4125</v>
      </c>
      <c r="K45" s="87">
        <v>1762</v>
      </c>
      <c r="L45" s="87">
        <v>2363</v>
      </c>
      <c r="M45" s="99"/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58</v>
      </c>
      <c r="L46" s="9"/>
      <c r="M46" s="97"/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  <c r="M47" s="98"/>
    </row>
    <row r="48" spans="1:13" s="31" customFormat="1" ht="25.5" customHeight="1">
      <c r="A48" s="23" t="s">
        <v>9</v>
      </c>
      <c r="B48" s="24">
        <v>4</v>
      </c>
      <c r="C48" s="24">
        <v>4</v>
      </c>
      <c r="D48" s="24">
        <v>0</v>
      </c>
      <c r="E48" s="25" t="s">
        <v>10</v>
      </c>
      <c r="F48" s="24">
        <v>15</v>
      </c>
      <c r="G48" s="24">
        <v>8</v>
      </c>
      <c r="H48" s="24">
        <v>7</v>
      </c>
      <c r="I48" s="25" t="s">
        <v>11</v>
      </c>
      <c r="J48" s="24">
        <v>15</v>
      </c>
      <c r="K48" s="24">
        <v>6</v>
      </c>
      <c r="L48" s="24">
        <v>9</v>
      </c>
    </row>
    <row r="49" spans="1:12" s="97" customFormat="1" ht="15.75" customHeight="1">
      <c r="A49" s="32">
        <v>0</v>
      </c>
      <c r="B49" s="33">
        <v>1</v>
      </c>
      <c r="C49" s="34">
        <v>1</v>
      </c>
      <c r="D49" s="34">
        <v>0</v>
      </c>
      <c r="E49" s="35">
        <v>35</v>
      </c>
      <c r="F49" s="33">
        <v>2</v>
      </c>
      <c r="G49" s="34">
        <v>1</v>
      </c>
      <c r="H49" s="34">
        <v>1</v>
      </c>
      <c r="I49" s="35">
        <v>70</v>
      </c>
      <c r="J49" s="33">
        <v>3</v>
      </c>
      <c r="K49" s="34">
        <v>2</v>
      </c>
      <c r="L49" s="34">
        <v>1</v>
      </c>
    </row>
    <row r="50" spans="1:12" s="97" customFormat="1" ht="15.75" customHeight="1">
      <c r="A50" s="32">
        <v>1</v>
      </c>
      <c r="B50" s="33">
        <v>1</v>
      </c>
      <c r="C50" s="34">
        <v>1</v>
      </c>
      <c r="D50" s="34">
        <v>0</v>
      </c>
      <c r="E50" s="35">
        <v>36</v>
      </c>
      <c r="F50" s="33">
        <v>1</v>
      </c>
      <c r="G50" s="34">
        <v>1</v>
      </c>
      <c r="H50" s="34">
        <v>0</v>
      </c>
      <c r="I50" s="35">
        <v>71</v>
      </c>
      <c r="J50" s="33">
        <v>1</v>
      </c>
      <c r="K50" s="34">
        <v>0</v>
      </c>
      <c r="L50" s="34">
        <v>1</v>
      </c>
    </row>
    <row r="51" spans="1:12" s="97" customFormat="1" ht="15.75" customHeight="1">
      <c r="A51" s="32">
        <v>2</v>
      </c>
      <c r="B51" s="33">
        <v>0</v>
      </c>
      <c r="C51" s="34">
        <v>0</v>
      </c>
      <c r="D51" s="34">
        <v>0</v>
      </c>
      <c r="E51" s="35">
        <v>37</v>
      </c>
      <c r="F51" s="33">
        <v>3</v>
      </c>
      <c r="G51" s="34">
        <v>1</v>
      </c>
      <c r="H51" s="34">
        <v>2</v>
      </c>
      <c r="I51" s="35">
        <v>72</v>
      </c>
      <c r="J51" s="33">
        <v>0</v>
      </c>
      <c r="K51" s="34">
        <v>0</v>
      </c>
      <c r="L51" s="34">
        <v>0</v>
      </c>
    </row>
    <row r="52" spans="1:12" s="97" customFormat="1" ht="15.75" customHeight="1">
      <c r="A52" s="32">
        <v>3</v>
      </c>
      <c r="B52" s="33">
        <v>1</v>
      </c>
      <c r="C52" s="34">
        <v>1</v>
      </c>
      <c r="D52" s="34">
        <v>0</v>
      </c>
      <c r="E52" s="35">
        <v>38</v>
      </c>
      <c r="F52" s="33">
        <v>1</v>
      </c>
      <c r="G52" s="34">
        <v>1</v>
      </c>
      <c r="H52" s="34">
        <v>0</v>
      </c>
      <c r="I52" s="35">
        <v>73</v>
      </c>
      <c r="J52" s="33">
        <v>9</v>
      </c>
      <c r="K52" s="34">
        <v>2</v>
      </c>
      <c r="L52" s="34">
        <v>7</v>
      </c>
    </row>
    <row r="53" spans="1:12" s="97" customFormat="1" ht="18" customHeight="1">
      <c r="A53" s="40">
        <v>4</v>
      </c>
      <c r="B53" s="41">
        <v>1</v>
      </c>
      <c r="C53" s="42">
        <v>1</v>
      </c>
      <c r="D53" s="42">
        <v>0</v>
      </c>
      <c r="E53" s="43">
        <v>39</v>
      </c>
      <c r="F53" s="44">
        <v>8</v>
      </c>
      <c r="G53" s="42">
        <v>4</v>
      </c>
      <c r="H53" s="42">
        <v>4</v>
      </c>
      <c r="I53" s="43">
        <v>74</v>
      </c>
      <c r="J53" s="44">
        <v>2</v>
      </c>
      <c r="K53" s="42">
        <v>2</v>
      </c>
      <c r="L53" s="42">
        <v>0</v>
      </c>
    </row>
    <row r="54" spans="1:12" s="31" customFormat="1" ht="25.5" customHeight="1">
      <c r="A54" s="23" t="s">
        <v>13</v>
      </c>
      <c r="B54" s="24">
        <v>8</v>
      </c>
      <c r="C54" s="24">
        <v>3</v>
      </c>
      <c r="D54" s="24">
        <v>5</v>
      </c>
      <c r="E54" s="25" t="s">
        <v>14</v>
      </c>
      <c r="F54" s="24">
        <v>15</v>
      </c>
      <c r="G54" s="24">
        <v>6</v>
      </c>
      <c r="H54" s="24">
        <v>9</v>
      </c>
      <c r="I54" s="25" t="s">
        <v>15</v>
      </c>
      <c r="J54" s="24">
        <v>16</v>
      </c>
      <c r="K54" s="24">
        <v>7</v>
      </c>
      <c r="L54" s="24">
        <v>9</v>
      </c>
    </row>
    <row r="55" spans="1:12" s="97" customFormat="1" ht="15.75" customHeight="1">
      <c r="A55" s="32">
        <v>5</v>
      </c>
      <c r="B55" s="33">
        <v>2</v>
      </c>
      <c r="C55" s="34">
        <v>1</v>
      </c>
      <c r="D55" s="34">
        <v>1</v>
      </c>
      <c r="E55" s="35">
        <v>40</v>
      </c>
      <c r="F55" s="33">
        <v>2</v>
      </c>
      <c r="G55" s="34">
        <v>0</v>
      </c>
      <c r="H55" s="34">
        <v>2</v>
      </c>
      <c r="I55" s="35">
        <v>75</v>
      </c>
      <c r="J55" s="33">
        <v>2</v>
      </c>
      <c r="K55" s="34">
        <v>1</v>
      </c>
      <c r="L55" s="34">
        <v>1</v>
      </c>
    </row>
    <row r="56" spans="1:12" s="97" customFormat="1" ht="15.75" customHeight="1">
      <c r="A56" s="32">
        <v>6</v>
      </c>
      <c r="B56" s="33">
        <v>0</v>
      </c>
      <c r="C56" s="34">
        <v>0</v>
      </c>
      <c r="D56" s="34">
        <v>0</v>
      </c>
      <c r="E56" s="35">
        <v>41</v>
      </c>
      <c r="F56" s="33">
        <v>3</v>
      </c>
      <c r="G56" s="34">
        <v>1</v>
      </c>
      <c r="H56" s="34">
        <v>2</v>
      </c>
      <c r="I56" s="35">
        <v>76</v>
      </c>
      <c r="J56" s="33">
        <v>4</v>
      </c>
      <c r="K56" s="34">
        <v>1</v>
      </c>
      <c r="L56" s="34">
        <v>3</v>
      </c>
    </row>
    <row r="57" spans="1:12" s="97" customFormat="1" ht="15.75" customHeight="1">
      <c r="A57" s="32">
        <v>7</v>
      </c>
      <c r="B57" s="33">
        <v>1</v>
      </c>
      <c r="C57" s="34">
        <v>0</v>
      </c>
      <c r="D57" s="34">
        <v>1</v>
      </c>
      <c r="E57" s="35">
        <v>42</v>
      </c>
      <c r="F57" s="33">
        <v>6</v>
      </c>
      <c r="G57" s="34">
        <v>4</v>
      </c>
      <c r="H57" s="34">
        <v>2</v>
      </c>
      <c r="I57" s="35">
        <v>77</v>
      </c>
      <c r="J57" s="33">
        <v>6</v>
      </c>
      <c r="K57" s="34">
        <v>4</v>
      </c>
      <c r="L57" s="34">
        <v>2</v>
      </c>
    </row>
    <row r="58" spans="1:12" s="97" customFormat="1" ht="15.75" customHeight="1">
      <c r="A58" s="32">
        <v>8</v>
      </c>
      <c r="B58" s="33">
        <v>1</v>
      </c>
      <c r="C58" s="34">
        <v>0</v>
      </c>
      <c r="D58" s="34">
        <v>1</v>
      </c>
      <c r="E58" s="35">
        <v>43</v>
      </c>
      <c r="F58" s="33">
        <v>1</v>
      </c>
      <c r="G58" s="34">
        <v>1</v>
      </c>
      <c r="H58" s="34">
        <v>0</v>
      </c>
      <c r="I58" s="35">
        <v>78</v>
      </c>
      <c r="J58" s="33">
        <v>0</v>
      </c>
      <c r="K58" s="34">
        <v>0</v>
      </c>
      <c r="L58" s="34">
        <v>0</v>
      </c>
    </row>
    <row r="59" spans="1:12" s="97" customFormat="1" ht="18" customHeight="1">
      <c r="A59" s="40">
        <v>9</v>
      </c>
      <c r="B59" s="44">
        <v>4</v>
      </c>
      <c r="C59" s="42">
        <v>2</v>
      </c>
      <c r="D59" s="42">
        <v>2</v>
      </c>
      <c r="E59" s="43">
        <v>44</v>
      </c>
      <c r="F59" s="44">
        <v>3</v>
      </c>
      <c r="G59" s="42">
        <v>0</v>
      </c>
      <c r="H59" s="42">
        <v>3</v>
      </c>
      <c r="I59" s="43">
        <v>79</v>
      </c>
      <c r="J59" s="44">
        <v>4</v>
      </c>
      <c r="K59" s="42">
        <v>1</v>
      </c>
      <c r="L59" s="42">
        <v>3</v>
      </c>
    </row>
    <row r="60" spans="1:12" s="31" customFormat="1" ht="25.5" customHeight="1">
      <c r="A60" s="23" t="s">
        <v>23</v>
      </c>
      <c r="B60" s="24">
        <v>11</v>
      </c>
      <c r="C60" s="24">
        <v>6</v>
      </c>
      <c r="D60" s="24">
        <v>5</v>
      </c>
      <c r="E60" s="25" t="s">
        <v>24</v>
      </c>
      <c r="F60" s="24">
        <v>19</v>
      </c>
      <c r="G60" s="24">
        <v>9</v>
      </c>
      <c r="H60" s="24">
        <v>10</v>
      </c>
      <c r="I60" s="25" t="s">
        <v>25</v>
      </c>
      <c r="J60" s="24">
        <v>8</v>
      </c>
      <c r="K60" s="24">
        <v>4</v>
      </c>
      <c r="L60" s="24">
        <v>4</v>
      </c>
    </row>
    <row r="61" spans="1:12" s="97" customFormat="1" ht="15.75" customHeight="1">
      <c r="A61" s="32">
        <v>10</v>
      </c>
      <c r="B61" s="33">
        <v>2</v>
      </c>
      <c r="C61" s="34">
        <v>2</v>
      </c>
      <c r="D61" s="34">
        <v>0</v>
      </c>
      <c r="E61" s="35">
        <v>45</v>
      </c>
      <c r="F61" s="33">
        <v>6</v>
      </c>
      <c r="G61" s="34">
        <v>1</v>
      </c>
      <c r="H61" s="34">
        <v>5</v>
      </c>
      <c r="I61" s="35">
        <v>80</v>
      </c>
      <c r="J61" s="33">
        <v>3</v>
      </c>
      <c r="K61" s="34">
        <v>1</v>
      </c>
      <c r="L61" s="34">
        <v>2</v>
      </c>
    </row>
    <row r="62" spans="1:12" s="97" customFormat="1" ht="15.75" customHeight="1">
      <c r="A62" s="32">
        <v>11</v>
      </c>
      <c r="B62" s="33">
        <v>2</v>
      </c>
      <c r="C62" s="34">
        <v>1</v>
      </c>
      <c r="D62" s="34">
        <v>1</v>
      </c>
      <c r="E62" s="35">
        <v>46</v>
      </c>
      <c r="F62" s="33">
        <v>1</v>
      </c>
      <c r="G62" s="34">
        <v>0</v>
      </c>
      <c r="H62" s="34">
        <v>1</v>
      </c>
      <c r="I62" s="35">
        <v>81</v>
      </c>
      <c r="J62" s="33">
        <v>2</v>
      </c>
      <c r="K62" s="34">
        <v>1</v>
      </c>
      <c r="L62" s="34">
        <v>1</v>
      </c>
    </row>
    <row r="63" spans="1:12" s="97" customFormat="1" ht="15.75" customHeight="1">
      <c r="A63" s="32">
        <v>12</v>
      </c>
      <c r="B63" s="33">
        <v>2</v>
      </c>
      <c r="C63" s="34">
        <v>0</v>
      </c>
      <c r="D63" s="34">
        <v>2</v>
      </c>
      <c r="E63" s="35">
        <v>47</v>
      </c>
      <c r="F63" s="33">
        <v>6</v>
      </c>
      <c r="G63" s="34">
        <v>4</v>
      </c>
      <c r="H63" s="34">
        <v>2</v>
      </c>
      <c r="I63" s="35">
        <v>82</v>
      </c>
      <c r="J63" s="33">
        <v>2</v>
      </c>
      <c r="K63" s="34">
        <v>1</v>
      </c>
      <c r="L63" s="34">
        <v>1</v>
      </c>
    </row>
    <row r="64" spans="1:12" s="97" customFormat="1" ht="15.75" customHeight="1">
      <c r="A64" s="32">
        <v>13</v>
      </c>
      <c r="B64" s="33">
        <v>2</v>
      </c>
      <c r="C64" s="34">
        <v>1</v>
      </c>
      <c r="D64" s="34">
        <v>1</v>
      </c>
      <c r="E64" s="35">
        <v>48</v>
      </c>
      <c r="F64" s="33">
        <v>3</v>
      </c>
      <c r="G64" s="34">
        <v>2</v>
      </c>
      <c r="H64" s="34">
        <v>1</v>
      </c>
      <c r="I64" s="35">
        <v>83</v>
      </c>
      <c r="J64" s="33">
        <v>1</v>
      </c>
      <c r="K64" s="34">
        <v>1</v>
      </c>
      <c r="L64" s="34">
        <v>0</v>
      </c>
    </row>
    <row r="65" spans="1:12" s="97" customFormat="1" ht="18" customHeight="1">
      <c r="A65" s="40">
        <v>14</v>
      </c>
      <c r="B65" s="44">
        <v>3</v>
      </c>
      <c r="C65" s="42">
        <v>2</v>
      </c>
      <c r="D65" s="42">
        <v>1</v>
      </c>
      <c r="E65" s="43">
        <v>49</v>
      </c>
      <c r="F65" s="44">
        <v>3</v>
      </c>
      <c r="G65" s="42">
        <v>2</v>
      </c>
      <c r="H65" s="42">
        <v>1</v>
      </c>
      <c r="I65" s="43">
        <v>84</v>
      </c>
      <c r="J65" s="44">
        <v>0</v>
      </c>
      <c r="K65" s="42">
        <v>0</v>
      </c>
      <c r="L65" s="42">
        <v>0</v>
      </c>
    </row>
    <row r="66" spans="1:12" s="31" customFormat="1" ht="25.5" customHeight="1">
      <c r="A66" s="23" t="s">
        <v>26</v>
      </c>
      <c r="B66" s="24">
        <v>7</v>
      </c>
      <c r="C66" s="24">
        <v>6</v>
      </c>
      <c r="D66" s="24">
        <v>1</v>
      </c>
      <c r="E66" s="25" t="s">
        <v>27</v>
      </c>
      <c r="F66" s="24">
        <v>16</v>
      </c>
      <c r="G66" s="24">
        <v>10</v>
      </c>
      <c r="H66" s="24">
        <v>6</v>
      </c>
      <c r="I66" s="25" t="s">
        <v>28</v>
      </c>
      <c r="J66" s="24">
        <v>13</v>
      </c>
      <c r="K66" s="24">
        <v>5</v>
      </c>
      <c r="L66" s="24">
        <v>8</v>
      </c>
    </row>
    <row r="67" spans="1:12" s="97" customFormat="1" ht="15.75" customHeight="1">
      <c r="A67" s="32">
        <v>15</v>
      </c>
      <c r="B67" s="33">
        <v>0</v>
      </c>
      <c r="C67" s="34">
        <v>0</v>
      </c>
      <c r="D67" s="34">
        <v>0</v>
      </c>
      <c r="E67" s="35">
        <v>50</v>
      </c>
      <c r="F67" s="33">
        <v>5</v>
      </c>
      <c r="G67" s="34">
        <v>4</v>
      </c>
      <c r="H67" s="34">
        <v>1</v>
      </c>
      <c r="I67" s="35">
        <v>85</v>
      </c>
      <c r="J67" s="33">
        <v>2</v>
      </c>
      <c r="K67" s="34">
        <v>1</v>
      </c>
      <c r="L67" s="34">
        <v>1</v>
      </c>
    </row>
    <row r="68" spans="1:12" s="97" customFormat="1" ht="15.75" customHeight="1">
      <c r="A68" s="32">
        <v>16</v>
      </c>
      <c r="B68" s="33">
        <v>5</v>
      </c>
      <c r="C68" s="34">
        <v>4</v>
      </c>
      <c r="D68" s="34">
        <v>1</v>
      </c>
      <c r="E68" s="35">
        <v>51</v>
      </c>
      <c r="F68" s="33">
        <v>1</v>
      </c>
      <c r="G68" s="34">
        <v>0</v>
      </c>
      <c r="H68" s="34">
        <v>1</v>
      </c>
      <c r="I68" s="35">
        <v>86</v>
      </c>
      <c r="J68" s="33">
        <v>4</v>
      </c>
      <c r="K68" s="34">
        <v>2</v>
      </c>
      <c r="L68" s="34">
        <v>2</v>
      </c>
    </row>
    <row r="69" spans="1:12" s="97" customFormat="1" ht="15.75" customHeight="1">
      <c r="A69" s="32">
        <v>17</v>
      </c>
      <c r="B69" s="33">
        <v>0</v>
      </c>
      <c r="C69" s="34">
        <v>0</v>
      </c>
      <c r="D69" s="34">
        <v>0</v>
      </c>
      <c r="E69" s="35">
        <v>52</v>
      </c>
      <c r="F69" s="33">
        <v>1</v>
      </c>
      <c r="G69" s="34">
        <v>1</v>
      </c>
      <c r="H69" s="34">
        <v>0</v>
      </c>
      <c r="I69" s="35">
        <v>87</v>
      </c>
      <c r="J69" s="33">
        <v>3</v>
      </c>
      <c r="K69" s="34">
        <v>1</v>
      </c>
      <c r="L69" s="34">
        <v>2</v>
      </c>
    </row>
    <row r="70" spans="1:12" s="97" customFormat="1" ht="15.75" customHeight="1">
      <c r="A70" s="32">
        <v>18</v>
      </c>
      <c r="B70" s="33">
        <v>1</v>
      </c>
      <c r="C70" s="34">
        <v>1</v>
      </c>
      <c r="D70" s="34">
        <v>0</v>
      </c>
      <c r="E70" s="35">
        <v>53</v>
      </c>
      <c r="F70" s="33">
        <v>6</v>
      </c>
      <c r="G70" s="34">
        <v>4</v>
      </c>
      <c r="H70" s="34">
        <v>2</v>
      </c>
      <c r="I70" s="35">
        <v>88</v>
      </c>
      <c r="J70" s="33">
        <v>1</v>
      </c>
      <c r="K70" s="34">
        <v>0</v>
      </c>
      <c r="L70" s="34">
        <v>1</v>
      </c>
    </row>
    <row r="71" spans="1:12" s="97" customFormat="1" ht="18" customHeight="1">
      <c r="A71" s="40">
        <v>19</v>
      </c>
      <c r="B71" s="44">
        <v>1</v>
      </c>
      <c r="C71" s="42">
        <v>1</v>
      </c>
      <c r="D71" s="42">
        <v>0</v>
      </c>
      <c r="E71" s="43">
        <v>54</v>
      </c>
      <c r="F71" s="44">
        <v>3</v>
      </c>
      <c r="G71" s="42">
        <v>1</v>
      </c>
      <c r="H71" s="42">
        <v>2</v>
      </c>
      <c r="I71" s="43">
        <v>89</v>
      </c>
      <c r="J71" s="44">
        <v>3</v>
      </c>
      <c r="K71" s="42">
        <v>1</v>
      </c>
      <c r="L71" s="42">
        <v>2</v>
      </c>
    </row>
    <row r="72" spans="1:12" s="31" customFormat="1" ht="25.5" customHeight="1">
      <c r="A72" s="23" t="s">
        <v>29</v>
      </c>
      <c r="B72" s="24">
        <v>5</v>
      </c>
      <c r="C72" s="24">
        <v>2</v>
      </c>
      <c r="D72" s="24">
        <v>3</v>
      </c>
      <c r="E72" s="25" t="s">
        <v>30</v>
      </c>
      <c r="F72" s="24">
        <v>13</v>
      </c>
      <c r="G72" s="24">
        <v>6</v>
      </c>
      <c r="H72" s="24">
        <v>7</v>
      </c>
      <c r="I72" s="25" t="s">
        <v>31</v>
      </c>
      <c r="J72" s="24">
        <v>5</v>
      </c>
      <c r="K72" s="24">
        <v>1</v>
      </c>
      <c r="L72" s="24">
        <v>4</v>
      </c>
    </row>
    <row r="73" spans="1:12" s="97" customFormat="1" ht="15.75" customHeight="1">
      <c r="A73" s="32">
        <v>20</v>
      </c>
      <c r="B73" s="33">
        <v>0</v>
      </c>
      <c r="C73" s="34">
        <v>0</v>
      </c>
      <c r="D73" s="34">
        <v>0</v>
      </c>
      <c r="E73" s="35">
        <v>55</v>
      </c>
      <c r="F73" s="33">
        <v>3</v>
      </c>
      <c r="G73" s="34">
        <v>2</v>
      </c>
      <c r="H73" s="34">
        <v>1</v>
      </c>
      <c r="I73" s="35">
        <v>90</v>
      </c>
      <c r="J73" s="33">
        <v>2</v>
      </c>
      <c r="K73" s="34">
        <v>1</v>
      </c>
      <c r="L73" s="34">
        <v>1</v>
      </c>
    </row>
    <row r="74" spans="1:12" s="97" customFormat="1" ht="15.75" customHeight="1">
      <c r="A74" s="32">
        <v>21</v>
      </c>
      <c r="B74" s="33">
        <v>0</v>
      </c>
      <c r="C74" s="34">
        <v>0</v>
      </c>
      <c r="D74" s="34">
        <v>0</v>
      </c>
      <c r="E74" s="35">
        <v>56</v>
      </c>
      <c r="F74" s="33">
        <v>1</v>
      </c>
      <c r="G74" s="34">
        <v>0</v>
      </c>
      <c r="H74" s="34">
        <v>1</v>
      </c>
      <c r="I74" s="35">
        <v>91</v>
      </c>
      <c r="J74" s="33">
        <v>1</v>
      </c>
      <c r="K74" s="34">
        <v>0</v>
      </c>
      <c r="L74" s="34">
        <v>1</v>
      </c>
    </row>
    <row r="75" spans="1:12" s="97" customFormat="1" ht="15.75" customHeight="1">
      <c r="A75" s="32">
        <v>22</v>
      </c>
      <c r="B75" s="33">
        <v>2</v>
      </c>
      <c r="C75" s="34">
        <v>0</v>
      </c>
      <c r="D75" s="34">
        <v>2</v>
      </c>
      <c r="E75" s="35">
        <v>57</v>
      </c>
      <c r="F75" s="33">
        <v>1</v>
      </c>
      <c r="G75" s="34">
        <v>1</v>
      </c>
      <c r="H75" s="34">
        <v>0</v>
      </c>
      <c r="I75" s="35">
        <v>92</v>
      </c>
      <c r="J75" s="33">
        <v>2</v>
      </c>
      <c r="K75" s="34">
        <v>0</v>
      </c>
      <c r="L75" s="34">
        <v>2</v>
      </c>
    </row>
    <row r="76" spans="1:12" s="97" customFormat="1" ht="15.75" customHeight="1">
      <c r="A76" s="32">
        <v>23</v>
      </c>
      <c r="B76" s="33">
        <v>1</v>
      </c>
      <c r="C76" s="34">
        <v>1</v>
      </c>
      <c r="D76" s="34">
        <v>0</v>
      </c>
      <c r="E76" s="35">
        <v>58</v>
      </c>
      <c r="F76" s="33">
        <v>2</v>
      </c>
      <c r="G76" s="34">
        <v>2</v>
      </c>
      <c r="H76" s="34">
        <v>0</v>
      </c>
      <c r="I76" s="35">
        <v>93</v>
      </c>
      <c r="J76" s="33">
        <v>0</v>
      </c>
      <c r="K76" s="34">
        <v>0</v>
      </c>
      <c r="L76" s="34">
        <v>0</v>
      </c>
    </row>
    <row r="77" spans="1:12" s="97" customFormat="1" ht="18" customHeight="1">
      <c r="A77" s="40">
        <v>24</v>
      </c>
      <c r="B77" s="44">
        <v>2</v>
      </c>
      <c r="C77" s="42">
        <v>1</v>
      </c>
      <c r="D77" s="42">
        <v>1</v>
      </c>
      <c r="E77" s="43">
        <v>59</v>
      </c>
      <c r="F77" s="44">
        <v>6</v>
      </c>
      <c r="G77" s="42">
        <v>1</v>
      </c>
      <c r="H77" s="42">
        <v>5</v>
      </c>
      <c r="I77" s="43">
        <v>94</v>
      </c>
      <c r="J77" s="44">
        <v>0</v>
      </c>
      <c r="K77" s="42">
        <v>0</v>
      </c>
      <c r="L77" s="42">
        <v>0</v>
      </c>
    </row>
    <row r="78" spans="1:12" s="31" customFormat="1" ht="25.5" customHeight="1">
      <c r="A78" s="23" t="s">
        <v>32</v>
      </c>
      <c r="B78" s="24">
        <v>10</v>
      </c>
      <c r="C78" s="24">
        <v>7</v>
      </c>
      <c r="D78" s="24">
        <v>3</v>
      </c>
      <c r="E78" s="25" t="s">
        <v>33</v>
      </c>
      <c r="F78" s="24">
        <v>11</v>
      </c>
      <c r="G78" s="24">
        <v>5</v>
      </c>
      <c r="H78" s="24">
        <v>6</v>
      </c>
      <c r="I78" s="64" t="s">
        <v>34</v>
      </c>
      <c r="J78" s="24">
        <v>2</v>
      </c>
      <c r="K78" s="24">
        <v>0</v>
      </c>
      <c r="L78" s="24">
        <v>2</v>
      </c>
    </row>
    <row r="79" spans="1:12" s="97" customFormat="1" ht="15.75" customHeight="1">
      <c r="A79" s="32">
        <v>25</v>
      </c>
      <c r="B79" s="33">
        <v>2</v>
      </c>
      <c r="C79" s="34">
        <v>2</v>
      </c>
      <c r="D79" s="34">
        <v>0</v>
      </c>
      <c r="E79" s="35">
        <v>60</v>
      </c>
      <c r="F79" s="33">
        <v>2</v>
      </c>
      <c r="G79" s="34">
        <v>1</v>
      </c>
      <c r="H79" s="34">
        <v>1</v>
      </c>
      <c r="I79" s="35">
        <v>95</v>
      </c>
      <c r="J79" s="33">
        <v>2</v>
      </c>
      <c r="K79" s="34">
        <v>0</v>
      </c>
      <c r="L79" s="34">
        <v>2</v>
      </c>
    </row>
    <row r="80" spans="1:12" s="97" customFormat="1" ht="15.75" customHeight="1">
      <c r="A80" s="32">
        <v>26</v>
      </c>
      <c r="B80" s="33">
        <v>2</v>
      </c>
      <c r="C80" s="34">
        <v>2</v>
      </c>
      <c r="D80" s="34">
        <v>0</v>
      </c>
      <c r="E80" s="35">
        <v>61</v>
      </c>
      <c r="F80" s="33">
        <v>2</v>
      </c>
      <c r="G80" s="34">
        <v>0</v>
      </c>
      <c r="H80" s="34">
        <v>2</v>
      </c>
      <c r="I80" s="35">
        <v>96</v>
      </c>
      <c r="J80" s="33">
        <v>0</v>
      </c>
      <c r="K80" s="34">
        <v>0</v>
      </c>
      <c r="L80" s="34">
        <v>0</v>
      </c>
    </row>
    <row r="81" spans="1:13" s="97" customFormat="1" ht="15.75" customHeight="1">
      <c r="A81" s="32">
        <v>27</v>
      </c>
      <c r="B81" s="33">
        <v>2</v>
      </c>
      <c r="C81" s="34">
        <v>1</v>
      </c>
      <c r="D81" s="34">
        <v>1</v>
      </c>
      <c r="E81" s="35">
        <v>62</v>
      </c>
      <c r="F81" s="33">
        <v>3</v>
      </c>
      <c r="G81" s="34">
        <v>2</v>
      </c>
      <c r="H81" s="34">
        <v>1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3</v>
      </c>
      <c r="C82" s="34">
        <v>1</v>
      </c>
      <c r="D82" s="34">
        <v>2</v>
      </c>
      <c r="E82" s="35">
        <v>63</v>
      </c>
      <c r="F82" s="33">
        <v>1</v>
      </c>
      <c r="G82" s="34">
        <v>1</v>
      </c>
      <c r="H82" s="34">
        <v>0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1</v>
      </c>
      <c r="C83" s="42">
        <v>1</v>
      </c>
      <c r="D83" s="42">
        <v>0</v>
      </c>
      <c r="E83" s="43">
        <v>64</v>
      </c>
      <c r="F83" s="44">
        <v>3</v>
      </c>
      <c r="G83" s="42">
        <v>1</v>
      </c>
      <c r="H83" s="42">
        <v>2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14</v>
      </c>
      <c r="C84" s="24">
        <v>5</v>
      </c>
      <c r="D84" s="24">
        <v>9</v>
      </c>
      <c r="E84" s="25" t="s">
        <v>36</v>
      </c>
      <c r="F84" s="24">
        <v>18</v>
      </c>
      <c r="G84" s="24">
        <v>7</v>
      </c>
      <c r="H84" s="24">
        <v>11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1</v>
      </c>
      <c r="C85" s="34">
        <v>0</v>
      </c>
      <c r="D85" s="34">
        <v>1</v>
      </c>
      <c r="E85" s="35">
        <v>65</v>
      </c>
      <c r="F85" s="33">
        <v>2</v>
      </c>
      <c r="G85" s="34">
        <v>0</v>
      </c>
      <c r="H85" s="34">
        <v>2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3</v>
      </c>
      <c r="C86" s="34">
        <v>1</v>
      </c>
      <c r="D86" s="34">
        <v>2</v>
      </c>
      <c r="E86" s="35">
        <v>66</v>
      </c>
      <c r="F86" s="33">
        <v>4</v>
      </c>
      <c r="G86" s="34">
        <v>1</v>
      </c>
      <c r="H86" s="34">
        <v>3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3</v>
      </c>
      <c r="C87" s="34">
        <v>1</v>
      </c>
      <c r="D87" s="34">
        <v>2</v>
      </c>
      <c r="E87" s="35">
        <v>67</v>
      </c>
      <c r="F87" s="33">
        <v>4</v>
      </c>
      <c r="G87" s="34">
        <v>4</v>
      </c>
      <c r="H87" s="34">
        <v>0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2</v>
      </c>
      <c r="C88" s="34">
        <v>1</v>
      </c>
      <c r="D88" s="34">
        <v>1</v>
      </c>
      <c r="E88" s="35">
        <v>68</v>
      </c>
      <c r="F88" s="33">
        <v>4</v>
      </c>
      <c r="G88" s="34">
        <v>1</v>
      </c>
      <c r="H88" s="34">
        <v>3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5</v>
      </c>
      <c r="C89" s="34">
        <v>2</v>
      </c>
      <c r="D89" s="34">
        <v>3</v>
      </c>
      <c r="E89" s="35">
        <v>69</v>
      </c>
      <c r="F89" s="33">
        <v>4</v>
      </c>
      <c r="G89" s="34">
        <v>1</v>
      </c>
      <c r="H89" s="34">
        <v>3</v>
      </c>
      <c r="I89" s="75" t="s">
        <v>8</v>
      </c>
      <c r="J89" s="69">
        <v>225</v>
      </c>
      <c r="K89" s="69">
        <v>107</v>
      </c>
      <c r="L89" s="69">
        <v>118</v>
      </c>
    </row>
    <row r="90" spans="1:13" s="106" customFormat="1" ht="24" customHeight="1" thickTop="1" thickBot="1">
      <c r="A90" s="81" t="s">
        <v>38</v>
      </c>
      <c r="B90" s="82">
        <v>23</v>
      </c>
      <c r="C90" s="83">
        <v>13</v>
      </c>
      <c r="D90" s="83">
        <v>10</v>
      </c>
      <c r="E90" s="84" t="s">
        <v>39</v>
      </c>
      <c r="F90" s="83">
        <v>125</v>
      </c>
      <c r="G90" s="83">
        <v>64</v>
      </c>
      <c r="H90" s="83">
        <v>61</v>
      </c>
      <c r="I90" s="85" t="s">
        <v>40</v>
      </c>
      <c r="J90" s="83">
        <v>77</v>
      </c>
      <c r="K90" s="83">
        <v>30</v>
      </c>
      <c r="L90" s="83">
        <v>47</v>
      </c>
      <c r="M90" s="105"/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59</v>
      </c>
      <c r="L91" s="9"/>
      <c r="M91" s="97"/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  <c r="M92" s="98"/>
    </row>
    <row r="93" spans="1:13" s="31" customFormat="1" ht="25.5" customHeight="1">
      <c r="A93" s="23" t="s">
        <v>9</v>
      </c>
      <c r="B93" s="24">
        <v>140</v>
      </c>
      <c r="C93" s="24">
        <v>65</v>
      </c>
      <c r="D93" s="24">
        <v>75</v>
      </c>
      <c r="E93" s="25" t="s">
        <v>10</v>
      </c>
      <c r="F93" s="24">
        <v>256</v>
      </c>
      <c r="G93" s="24">
        <v>129</v>
      </c>
      <c r="H93" s="24">
        <v>127</v>
      </c>
      <c r="I93" s="25" t="s">
        <v>11</v>
      </c>
      <c r="J93" s="24">
        <v>204</v>
      </c>
      <c r="K93" s="24">
        <v>93</v>
      </c>
      <c r="L93" s="24">
        <v>111</v>
      </c>
    </row>
    <row r="94" spans="1:13" s="97" customFormat="1" ht="15.75" customHeight="1">
      <c r="A94" s="32">
        <v>0</v>
      </c>
      <c r="B94" s="33">
        <v>28</v>
      </c>
      <c r="C94" s="34">
        <v>15</v>
      </c>
      <c r="D94" s="34">
        <v>13</v>
      </c>
      <c r="E94" s="35">
        <v>35</v>
      </c>
      <c r="F94" s="33">
        <v>48</v>
      </c>
      <c r="G94" s="34">
        <v>19</v>
      </c>
      <c r="H94" s="34">
        <v>29</v>
      </c>
      <c r="I94" s="35">
        <v>70</v>
      </c>
      <c r="J94" s="33">
        <v>54</v>
      </c>
      <c r="K94" s="34">
        <v>25</v>
      </c>
      <c r="L94" s="34">
        <v>29</v>
      </c>
    </row>
    <row r="95" spans="1:13" s="97" customFormat="1" ht="15.75" customHeight="1">
      <c r="A95" s="32">
        <v>1</v>
      </c>
      <c r="B95" s="33">
        <v>34</v>
      </c>
      <c r="C95" s="34">
        <v>14</v>
      </c>
      <c r="D95" s="34">
        <v>20</v>
      </c>
      <c r="E95" s="35">
        <v>36</v>
      </c>
      <c r="F95" s="33">
        <v>55</v>
      </c>
      <c r="G95" s="34">
        <v>30</v>
      </c>
      <c r="H95" s="34">
        <v>25</v>
      </c>
      <c r="I95" s="35">
        <v>71</v>
      </c>
      <c r="J95" s="33">
        <v>33</v>
      </c>
      <c r="K95" s="34">
        <v>15</v>
      </c>
      <c r="L95" s="34">
        <v>18</v>
      </c>
    </row>
    <row r="96" spans="1:13" s="97" customFormat="1" ht="15.75" customHeight="1">
      <c r="A96" s="32">
        <v>2</v>
      </c>
      <c r="B96" s="33">
        <v>29</v>
      </c>
      <c r="C96" s="34">
        <v>15</v>
      </c>
      <c r="D96" s="34">
        <v>14</v>
      </c>
      <c r="E96" s="35">
        <v>37</v>
      </c>
      <c r="F96" s="33">
        <v>53</v>
      </c>
      <c r="G96" s="34">
        <v>31</v>
      </c>
      <c r="H96" s="34">
        <v>22</v>
      </c>
      <c r="I96" s="35">
        <v>72</v>
      </c>
      <c r="J96" s="33">
        <v>32</v>
      </c>
      <c r="K96" s="34">
        <v>12</v>
      </c>
      <c r="L96" s="34">
        <v>20</v>
      </c>
    </row>
    <row r="97" spans="1:12" s="97" customFormat="1" ht="15.75" customHeight="1">
      <c r="A97" s="32">
        <v>3</v>
      </c>
      <c r="B97" s="33">
        <v>28</v>
      </c>
      <c r="C97" s="34">
        <v>8</v>
      </c>
      <c r="D97" s="34">
        <v>20</v>
      </c>
      <c r="E97" s="35">
        <v>38</v>
      </c>
      <c r="F97" s="33">
        <v>49</v>
      </c>
      <c r="G97" s="34">
        <v>28</v>
      </c>
      <c r="H97" s="34">
        <v>21</v>
      </c>
      <c r="I97" s="35">
        <v>73</v>
      </c>
      <c r="J97" s="33">
        <v>43</v>
      </c>
      <c r="K97" s="34">
        <v>16</v>
      </c>
      <c r="L97" s="34">
        <v>27</v>
      </c>
    </row>
    <row r="98" spans="1:12" s="97" customFormat="1" ht="18" customHeight="1">
      <c r="A98" s="40">
        <v>4</v>
      </c>
      <c r="B98" s="41">
        <v>21</v>
      </c>
      <c r="C98" s="42">
        <v>13</v>
      </c>
      <c r="D98" s="42">
        <v>8</v>
      </c>
      <c r="E98" s="43">
        <v>39</v>
      </c>
      <c r="F98" s="44">
        <v>51</v>
      </c>
      <c r="G98" s="42">
        <v>21</v>
      </c>
      <c r="H98" s="42">
        <v>30</v>
      </c>
      <c r="I98" s="43">
        <v>74</v>
      </c>
      <c r="J98" s="44">
        <v>42</v>
      </c>
      <c r="K98" s="42">
        <v>25</v>
      </c>
      <c r="L98" s="42">
        <v>17</v>
      </c>
    </row>
    <row r="99" spans="1:12" s="31" customFormat="1" ht="25.5" customHeight="1">
      <c r="A99" s="23" t="s">
        <v>13</v>
      </c>
      <c r="B99" s="24">
        <v>149</v>
      </c>
      <c r="C99" s="24">
        <v>76</v>
      </c>
      <c r="D99" s="24">
        <v>73</v>
      </c>
      <c r="E99" s="25" t="s">
        <v>14</v>
      </c>
      <c r="F99" s="24">
        <v>241</v>
      </c>
      <c r="G99" s="24">
        <v>120</v>
      </c>
      <c r="H99" s="24">
        <v>121</v>
      </c>
      <c r="I99" s="25" t="s">
        <v>15</v>
      </c>
      <c r="J99" s="24">
        <v>165</v>
      </c>
      <c r="K99" s="24">
        <v>72</v>
      </c>
      <c r="L99" s="24">
        <v>93</v>
      </c>
    </row>
    <row r="100" spans="1:12" s="97" customFormat="1" ht="15.75" customHeight="1">
      <c r="A100" s="32">
        <v>5</v>
      </c>
      <c r="B100" s="33">
        <v>32</v>
      </c>
      <c r="C100" s="34">
        <v>20</v>
      </c>
      <c r="D100" s="34">
        <v>12</v>
      </c>
      <c r="E100" s="35">
        <v>40</v>
      </c>
      <c r="F100" s="33">
        <v>44</v>
      </c>
      <c r="G100" s="34">
        <v>24</v>
      </c>
      <c r="H100" s="34">
        <v>20</v>
      </c>
      <c r="I100" s="35">
        <v>75</v>
      </c>
      <c r="J100" s="33">
        <v>45</v>
      </c>
      <c r="K100" s="34">
        <v>20</v>
      </c>
      <c r="L100" s="34">
        <v>25</v>
      </c>
    </row>
    <row r="101" spans="1:12" s="97" customFormat="1" ht="15.75" customHeight="1">
      <c r="A101" s="32">
        <v>6</v>
      </c>
      <c r="B101" s="33">
        <v>32</v>
      </c>
      <c r="C101" s="34">
        <v>14</v>
      </c>
      <c r="D101" s="34">
        <v>18</v>
      </c>
      <c r="E101" s="35">
        <v>41</v>
      </c>
      <c r="F101" s="33">
        <v>42</v>
      </c>
      <c r="G101" s="34">
        <v>23</v>
      </c>
      <c r="H101" s="34">
        <v>19</v>
      </c>
      <c r="I101" s="35">
        <v>76</v>
      </c>
      <c r="J101" s="33">
        <v>35</v>
      </c>
      <c r="K101" s="34">
        <v>16</v>
      </c>
      <c r="L101" s="34">
        <v>19</v>
      </c>
    </row>
    <row r="102" spans="1:12" s="97" customFormat="1" ht="15.75" customHeight="1">
      <c r="A102" s="32">
        <v>7</v>
      </c>
      <c r="B102" s="33">
        <v>24</v>
      </c>
      <c r="C102" s="34">
        <v>10</v>
      </c>
      <c r="D102" s="34">
        <v>14</v>
      </c>
      <c r="E102" s="35">
        <v>42</v>
      </c>
      <c r="F102" s="33">
        <v>48</v>
      </c>
      <c r="G102" s="34">
        <v>25</v>
      </c>
      <c r="H102" s="34">
        <v>23</v>
      </c>
      <c r="I102" s="35">
        <v>77</v>
      </c>
      <c r="J102" s="33">
        <v>32</v>
      </c>
      <c r="K102" s="34">
        <v>12</v>
      </c>
      <c r="L102" s="34">
        <v>20</v>
      </c>
    </row>
    <row r="103" spans="1:12" s="97" customFormat="1" ht="15.75" customHeight="1">
      <c r="A103" s="32">
        <v>8</v>
      </c>
      <c r="B103" s="33">
        <v>30</v>
      </c>
      <c r="C103" s="34">
        <v>18</v>
      </c>
      <c r="D103" s="34">
        <v>12</v>
      </c>
      <c r="E103" s="35">
        <v>43</v>
      </c>
      <c r="F103" s="33">
        <v>65</v>
      </c>
      <c r="G103" s="34">
        <v>28</v>
      </c>
      <c r="H103" s="34">
        <v>37</v>
      </c>
      <c r="I103" s="35">
        <v>78</v>
      </c>
      <c r="J103" s="33">
        <v>30</v>
      </c>
      <c r="K103" s="34">
        <v>13</v>
      </c>
      <c r="L103" s="34">
        <v>17</v>
      </c>
    </row>
    <row r="104" spans="1:12" s="97" customFormat="1" ht="18" customHeight="1">
      <c r="A104" s="40">
        <v>9</v>
      </c>
      <c r="B104" s="44">
        <v>31</v>
      </c>
      <c r="C104" s="42">
        <v>14</v>
      </c>
      <c r="D104" s="42">
        <v>17</v>
      </c>
      <c r="E104" s="43">
        <v>44</v>
      </c>
      <c r="F104" s="44">
        <v>42</v>
      </c>
      <c r="G104" s="42">
        <v>20</v>
      </c>
      <c r="H104" s="42">
        <v>22</v>
      </c>
      <c r="I104" s="43">
        <v>79</v>
      </c>
      <c r="J104" s="44">
        <v>23</v>
      </c>
      <c r="K104" s="42">
        <v>11</v>
      </c>
      <c r="L104" s="42">
        <v>12</v>
      </c>
    </row>
    <row r="105" spans="1:12" s="31" customFormat="1" ht="25.5" customHeight="1">
      <c r="A105" s="23" t="s">
        <v>23</v>
      </c>
      <c r="B105" s="24">
        <v>152</v>
      </c>
      <c r="C105" s="24">
        <v>75</v>
      </c>
      <c r="D105" s="24">
        <v>77</v>
      </c>
      <c r="E105" s="25" t="s">
        <v>24</v>
      </c>
      <c r="F105" s="24">
        <v>257</v>
      </c>
      <c r="G105" s="24">
        <v>133</v>
      </c>
      <c r="H105" s="24">
        <v>124</v>
      </c>
      <c r="I105" s="25" t="s">
        <v>25</v>
      </c>
      <c r="J105" s="24">
        <v>159</v>
      </c>
      <c r="K105" s="24">
        <v>76</v>
      </c>
      <c r="L105" s="24">
        <v>83</v>
      </c>
    </row>
    <row r="106" spans="1:12" s="97" customFormat="1" ht="15.75" customHeight="1">
      <c r="A106" s="32">
        <v>10</v>
      </c>
      <c r="B106" s="33">
        <v>31</v>
      </c>
      <c r="C106" s="34">
        <v>18</v>
      </c>
      <c r="D106" s="34">
        <v>13</v>
      </c>
      <c r="E106" s="35">
        <v>45</v>
      </c>
      <c r="F106" s="33">
        <v>47</v>
      </c>
      <c r="G106" s="34">
        <v>23</v>
      </c>
      <c r="H106" s="34">
        <v>24</v>
      </c>
      <c r="I106" s="35">
        <v>80</v>
      </c>
      <c r="J106" s="33">
        <v>43</v>
      </c>
      <c r="K106" s="34">
        <v>26</v>
      </c>
      <c r="L106" s="34">
        <v>17</v>
      </c>
    </row>
    <row r="107" spans="1:12" s="97" customFormat="1" ht="15.75" customHeight="1">
      <c r="A107" s="32">
        <v>11</v>
      </c>
      <c r="B107" s="33">
        <v>24</v>
      </c>
      <c r="C107" s="34">
        <v>12</v>
      </c>
      <c r="D107" s="34">
        <v>12</v>
      </c>
      <c r="E107" s="35">
        <v>46</v>
      </c>
      <c r="F107" s="33">
        <v>45</v>
      </c>
      <c r="G107" s="34">
        <v>30</v>
      </c>
      <c r="H107" s="34">
        <v>15</v>
      </c>
      <c r="I107" s="35">
        <v>81</v>
      </c>
      <c r="J107" s="33">
        <v>32</v>
      </c>
      <c r="K107" s="34">
        <v>16</v>
      </c>
      <c r="L107" s="34">
        <v>16</v>
      </c>
    </row>
    <row r="108" spans="1:12" s="97" customFormat="1" ht="15.75" customHeight="1">
      <c r="A108" s="32">
        <v>12</v>
      </c>
      <c r="B108" s="33">
        <v>32</v>
      </c>
      <c r="C108" s="34">
        <v>13</v>
      </c>
      <c r="D108" s="34">
        <v>19</v>
      </c>
      <c r="E108" s="35">
        <v>47</v>
      </c>
      <c r="F108" s="33">
        <v>53</v>
      </c>
      <c r="G108" s="34">
        <v>25</v>
      </c>
      <c r="H108" s="34">
        <v>28</v>
      </c>
      <c r="I108" s="35">
        <v>82</v>
      </c>
      <c r="J108" s="33">
        <v>29</v>
      </c>
      <c r="K108" s="34">
        <v>11</v>
      </c>
      <c r="L108" s="34">
        <v>18</v>
      </c>
    </row>
    <row r="109" spans="1:12" s="97" customFormat="1" ht="15.75" customHeight="1">
      <c r="A109" s="32">
        <v>13</v>
      </c>
      <c r="B109" s="33">
        <v>29</v>
      </c>
      <c r="C109" s="34">
        <v>16</v>
      </c>
      <c r="D109" s="34">
        <v>13</v>
      </c>
      <c r="E109" s="35">
        <v>48</v>
      </c>
      <c r="F109" s="33">
        <v>72</v>
      </c>
      <c r="G109" s="34">
        <v>35</v>
      </c>
      <c r="H109" s="34">
        <v>37</v>
      </c>
      <c r="I109" s="35">
        <v>83</v>
      </c>
      <c r="J109" s="33">
        <v>22</v>
      </c>
      <c r="K109" s="34">
        <v>7</v>
      </c>
      <c r="L109" s="34">
        <v>15</v>
      </c>
    </row>
    <row r="110" spans="1:12" s="97" customFormat="1" ht="18" customHeight="1">
      <c r="A110" s="40">
        <v>14</v>
      </c>
      <c r="B110" s="44">
        <v>36</v>
      </c>
      <c r="C110" s="42">
        <v>16</v>
      </c>
      <c r="D110" s="42">
        <v>20</v>
      </c>
      <c r="E110" s="43">
        <v>49</v>
      </c>
      <c r="F110" s="44">
        <v>40</v>
      </c>
      <c r="G110" s="42">
        <v>20</v>
      </c>
      <c r="H110" s="42">
        <v>20</v>
      </c>
      <c r="I110" s="43">
        <v>84</v>
      </c>
      <c r="J110" s="44">
        <v>33</v>
      </c>
      <c r="K110" s="42">
        <v>16</v>
      </c>
      <c r="L110" s="42">
        <v>17</v>
      </c>
    </row>
    <row r="111" spans="1:12" s="31" customFormat="1" ht="25.5" customHeight="1">
      <c r="A111" s="23" t="s">
        <v>26</v>
      </c>
      <c r="B111" s="24">
        <v>182</v>
      </c>
      <c r="C111" s="24">
        <v>91</v>
      </c>
      <c r="D111" s="24">
        <v>91</v>
      </c>
      <c r="E111" s="25" t="s">
        <v>27</v>
      </c>
      <c r="F111" s="24">
        <v>225</v>
      </c>
      <c r="G111" s="24">
        <v>116</v>
      </c>
      <c r="H111" s="24">
        <v>109</v>
      </c>
      <c r="I111" s="25" t="s">
        <v>28</v>
      </c>
      <c r="J111" s="24">
        <v>80</v>
      </c>
      <c r="K111" s="24">
        <v>30</v>
      </c>
      <c r="L111" s="24">
        <v>50</v>
      </c>
    </row>
    <row r="112" spans="1:12" s="97" customFormat="1" ht="15.75" customHeight="1">
      <c r="A112" s="32">
        <v>15</v>
      </c>
      <c r="B112" s="33">
        <v>29</v>
      </c>
      <c r="C112" s="34">
        <v>14</v>
      </c>
      <c r="D112" s="34">
        <v>15</v>
      </c>
      <c r="E112" s="35">
        <v>50</v>
      </c>
      <c r="F112" s="33">
        <v>53</v>
      </c>
      <c r="G112" s="34">
        <v>28</v>
      </c>
      <c r="H112" s="34">
        <v>25</v>
      </c>
      <c r="I112" s="35">
        <v>85</v>
      </c>
      <c r="J112" s="33">
        <v>27</v>
      </c>
      <c r="K112" s="34">
        <v>11</v>
      </c>
      <c r="L112" s="34">
        <v>16</v>
      </c>
    </row>
    <row r="113" spans="1:12" s="97" customFormat="1" ht="15.75" customHeight="1">
      <c r="A113" s="32">
        <v>16</v>
      </c>
      <c r="B113" s="33">
        <v>38</v>
      </c>
      <c r="C113" s="34">
        <v>27</v>
      </c>
      <c r="D113" s="34">
        <v>11</v>
      </c>
      <c r="E113" s="35">
        <v>51</v>
      </c>
      <c r="F113" s="33">
        <v>39</v>
      </c>
      <c r="G113" s="34">
        <v>20</v>
      </c>
      <c r="H113" s="34">
        <v>19</v>
      </c>
      <c r="I113" s="35">
        <v>86</v>
      </c>
      <c r="J113" s="33">
        <v>12</v>
      </c>
      <c r="K113" s="34">
        <v>6</v>
      </c>
      <c r="L113" s="34">
        <v>6</v>
      </c>
    </row>
    <row r="114" spans="1:12" s="97" customFormat="1" ht="15.75" customHeight="1">
      <c r="A114" s="32">
        <v>17</v>
      </c>
      <c r="B114" s="33">
        <v>45</v>
      </c>
      <c r="C114" s="34">
        <v>17</v>
      </c>
      <c r="D114" s="34">
        <v>28</v>
      </c>
      <c r="E114" s="35">
        <v>52</v>
      </c>
      <c r="F114" s="33">
        <v>46</v>
      </c>
      <c r="G114" s="34">
        <v>28</v>
      </c>
      <c r="H114" s="34">
        <v>18</v>
      </c>
      <c r="I114" s="35">
        <v>87</v>
      </c>
      <c r="J114" s="33">
        <v>13</v>
      </c>
      <c r="K114" s="34">
        <v>5</v>
      </c>
      <c r="L114" s="34">
        <v>8</v>
      </c>
    </row>
    <row r="115" spans="1:12" s="97" customFormat="1" ht="15.75" customHeight="1">
      <c r="A115" s="32">
        <v>18</v>
      </c>
      <c r="B115" s="33">
        <v>31</v>
      </c>
      <c r="C115" s="34">
        <v>15</v>
      </c>
      <c r="D115" s="34">
        <v>16</v>
      </c>
      <c r="E115" s="35">
        <v>53</v>
      </c>
      <c r="F115" s="33">
        <v>43</v>
      </c>
      <c r="G115" s="34">
        <v>20</v>
      </c>
      <c r="H115" s="34">
        <v>23</v>
      </c>
      <c r="I115" s="35">
        <v>88</v>
      </c>
      <c r="J115" s="33">
        <v>15</v>
      </c>
      <c r="K115" s="34">
        <v>3</v>
      </c>
      <c r="L115" s="34">
        <v>12</v>
      </c>
    </row>
    <row r="116" spans="1:12" s="97" customFormat="1" ht="18" customHeight="1">
      <c r="A116" s="40">
        <v>19</v>
      </c>
      <c r="B116" s="44">
        <v>39</v>
      </c>
      <c r="C116" s="42">
        <v>18</v>
      </c>
      <c r="D116" s="42">
        <v>21</v>
      </c>
      <c r="E116" s="43">
        <v>54</v>
      </c>
      <c r="F116" s="44">
        <v>44</v>
      </c>
      <c r="G116" s="42">
        <v>20</v>
      </c>
      <c r="H116" s="42">
        <v>24</v>
      </c>
      <c r="I116" s="43">
        <v>89</v>
      </c>
      <c r="J116" s="44">
        <v>13</v>
      </c>
      <c r="K116" s="42">
        <v>5</v>
      </c>
      <c r="L116" s="42">
        <v>8</v>
      </c>
    </row>
    <row r="117" spans="1:12" s="31" customFormat="1" ht="25.5" customHeight="1">
      <c r="A117" s="23" t="s">
        <v>29</v>
      </c>
      <c r="B117" s="24">
        <v>180</v>
      </c>
      <c r="C117" s="24">
        <v>104</v>
      </c>
      <c r="D117" s="24">
        <v>76</v>
      </c>
      <c r="E117" s="25" t="s">
        <v>30</v>
      </c>
      <c r="F117" s="24">
        <v>238</v>
      </c>
      <c r="G117" s="24">
        <v>120</v>
      </c>
      <c r="H117" s="24">
        <v>118</v>
      </c>
      <c r="I117" s="25" t="s">
        <v>31</v>
      </c>
      <c r="J117" s="24">
        <v>37</v>
      </c>
      <c r="K117" s="24">
        <v>9</v>
      </c>
      <c r="L117" s="24">
        <v>28</v>
      </c>
    </row>
    <row r="118" spans="1:12" s="97" customFormat="1" ht="15.75" customHeight="1">
      <c r="A118" s="32">
        <v>20</v>
      </c>
      <c r="B118" s="33">
        <v>36</v>
      </c>
      <c r="C118" s="34">
        <v>23</v>
      </c>
      <c r="D118" s="34">
        <v>13</v>
      </c>
      <c r="E118" s="35">
        <v>55</v>
      </c>
      <c r="F118" s="33">
        <v>42</v>
      </c>
      <c r="G118" s="34">
        <v>17</v>
      </c>
      <c r="H118" s="34">
        <v>25</v>
      </c>
      <c r="I118" s="35">
        <v>90</v>
      </c>
      <c r="J118" s="33">
        <v>14</v>
      </c>
      <c r="K118" s="34">
        <v>4</v>
      </c>
      <c r="L118" s="34">
        <v>10</v>
      </c>
    </row>
    <row r="119" spans="1:12" s="97" customFormat="1" ht="15.75" customHeight="1">
      <c r="A119" s="32">
        <v>21</v>
      </c>
      <c r="B119" s="33">
        <v>44</v>
      </c>
      <c r="C119" s="34">
        <v>25</v>
      </c>
      <c r="D119" s="34">
        <v>19</v>
      </c>
      <c r="E119" s="35">
        <v>56</v>
      </c>
      <c r="F119" s="33">
        <v>50</v>
      </c>
      <c r="G119" s="34">
        <v>22</v>
      </c>
      <c r="H119" s="34">
        <v>28</v>
      </c>
      <c r="I119" s="35">
        <v>91</v>
      </c>
      <c r="J119" s="33">
        <v>10</v>
      </c>
      <c r="K119" s="34">
        <v>2</v>
      </c>
      <c r="L119" s="34">
        <v>8</v>
      </c>
    </row>
    <row r="120" spans="1:12" s="97" customFormat="1" ht="15.75" customHeight="1">
      <c r="A120" s="32">
        <v>22</v>
      </c>
      <c r="B120" s="33">
        <v>37</v>
      </c>
      <c r="C120" s="34">
        <v>23</v>
      </c>
      <c r="D120" s="34">
        <v>14</v>
      </c>
      <c r="E120" s="35">
        <v>57</v>
      </c>
      <c r="F120" s="33">
        <v>45</v>
      </c>
      <c r="G120" s="34">
        <v>23</v>
      </c>
      <c r="H120" s="34">
        <v>22</v>
      </c>
      <c r="I120" s="35">
        <v>92</v>
      </c>
      <c r="J120" s="33">
        <v>3</v>
      </c>
      <c r="K120" s="34">
        <v>1</v>
      </c>
      <c r="L120" s="34">
        <v>2</v>
      </c>
    </row>
    <row r="121" spans="1:12" s="97" customFormat="1" ht="15.75" customHeight="1">
      <c r="A121" s="32">
        <v>23</v>
      </c>
      <c r="B121" s="33">
        <v>39</v>
      </c>
      <c r="C121" s="34">
        <v>23</v>
      </c>
      <c r="D121" s="34">
        <v>16</v>
      </c>
      <c r="E121" s="35">
        <v>58</v>
      </c>
      <c r="F121" s="33">
        <v>41</v>
      </c>
      <c r="G121" s="34">
        <v>24</v>
      </c>
      <c r="H121" s="34">
        <v>17</v>
      </c>
      <c r="I121" s="35">
        <v>93</v>
      </c>
      <c r="J121" s="33">
        <v>4</v>
      </c>
      <c r="K121" s="34">
        <v>1</v>
      </c>
      <c r="L121" s="34">
        <v>3</v>
      </c>
    </row>
    <row r="122" spans="1:12" s="97" customFormat="1" ht="18" customHeight="1">
      <c r="A122" s="40">
        <v>24</v>
      </c>
      <c r="B122" s="44">
        <v>24</v>
      </c>
      <c r="C122" s="42">
        <v>10</v>
      </c>
      <c r="D122" s="42">
        <v>14</v>
      </c>
      <c r="E122" s="43">
        <v>59</v>
      </c>
      <c r="F122" s="44">
        <v>60</v>
      </c>
      <c r="G122" s="42">
        <v>34</v>
      </c>
      <c r="H122" s="42">
        <v>26</v>
      </c>
      <c r="I122" s="43">
        <v>94</v>
      </c>
      <c r="J122" s="44">
        <v>6</v>
      </c>
      <c r="K122" s="42">
        <v>1</v>
      </c>
      <c r="L122" s="42">
        <v>5</v>
      </c>
    </row>
    <row r="123" spans="1:12" s="31" customFormat="1" ht="25.5" customHeight="1">
      <c r="A123" s="23" t="s">
        <v>32</v>
      </c>
      <c r="B123" s="24">
        <v>174</v>
      </c>
      <c r="C123" s="24">
        <v>86</v>
      </c>
      <c r="D123" s="24">
        <v>88</v>
      </c>
      <c r="E123" s="25" t="s">
        <v>33</v>
      </c>
      <c r="F123" s="24">
        <v>253</v>
      </c>
      <c r="G123" s="24">
        <v>120</v>
      </c>
      <c r="H123" s="24">
        <v>133</v>
      </c>
      <c r="I123" s="64" t="s">
        <v>34</v>
      </c>
      <c r="J123" s="24">
        <v>12</v>
      </c>
      <c r="K123" s="24">
        <v>2</v>
      </c>
      <c r="L123" s="24">
        <v>10</v>
      </c>
    </row>
    <row r="124" spans="1:12" s="97" customFormat="1" ht="15.75" customHeight="1">
      <c r="A124" s="32">
        <v>25</v>
      </c>
      <c r="B124" s="33">
        <v>37</v>
      </c>
      <c r="C124" s="34">
        <v>15</v>
      </c>
      <c r="D124" s="34">
        <v>22</v>
      </c>
      <c r="E124" s="35">
        <v>60</v>
      </c>
      <c r="F124" s="33">
        <v>50</v>
      </c>
      <c r="G124" s="34">
        <v>22</v>
      </c>
      <c r="H124" s="34">
        <v>28</v>
      </c>
      <c r="I124" s="35">
        <v>95</v>
      </c>
      <c r="J124" s="33">
        <v>4</v>
      </c>
      <c r="K124" s="34">
        <v>0</v>
      </c>
      <c r="L124" s="34">
        <v>4</v>
      </c>
    </row>
    <row r="125" spans="1:12" s="97" customFormat="1" ht="15.75" customHeight="1">
      <c r="A125" s="32">
        <v>26</v>
      </c>
      <c r="B125" s="33">
        <v>41</v>
      </c>
      <c r="C125" s="34">
        <v>21</v>
      </c>
      <c r="D125" s="34">
        <v>20</v>
      </c>
      <c r="E125" s="35">
        <v>61</v>
      </c>
      <c r="F125" s="33">
        <v>59</v>
      </c>
      <c r="G125" s="34">
        <v>30</v>
      </c>
      <c r="H125" s="34">
        <v>29</v>
      </c>
      <c r="I125" s="35">
        <v>96</v>
      </c>
      <c r="J125" s="33">
        <v>1</v>
      </c>
      <c r="K125" s="34">
        <v>1</v>
      </c>
      <c r="L125" s="34">
        <v>0</v>
      </c>
    </row>
    <row r="126" spans="1:12" s="97" customFormat="1" ht="15.75" customHeight="1">
      <c r="A126" s="32">
        <v>27</v>
      </c>
      <c r="B126" s="33">
        <v>39</v>
      </c>
      <c r="C126" s="34">
        <v>20</v>
      </c>
      <c r="D126" s="34">
        <v>19</v>
      </c>
      <c r="E126" s="35">
        <v>62</v>
      </c>
      <c r="F126" s="33">
        <v>38</v>
      </c>
      <c r="G126" s="34">
        <v>18</v>
      </c>
      <c r="H126" s="34">
        <v>20</v>
      </c>
      <c r="I126" s="35">
        <v>97</v>
      </c>
      <c r="J126" s="33">
        <v>1</v>
      </c>
      <c r="K126" s="34">
        <v>0</v>
      </c>
      <c r="L126" s="34">
        <v>1</v>
      </c>
    </row>
    <row r="127" spans="1:12" s="97" customFormat="1" ht="15.75" customHeight="1">
      <c r="A127" s="32">
        <v>28</v>
      </c>
      <c r="B127" s="33">
        <v>26</v>
      </c>
      <c r="C127" s="34">
        <v>13</v>
      </c>
      <c r="D127" s="34">
        <v>13</v>
      </c>
      <c r="E127" s="35">
        <v>63</v>
      </c>
      <c r="F127" s="33">
        <v>48</v>
      </c>
      <c r="G127" s="34">
        <v>25</v>
      </c>
      <c r="H127" s="34">
        <v>23</v>
      </c>
      <c r="I127" s="35">
        <v>98</v>
      </c>
      <c r="J127" s="33">
        <v>2</v>
      </c>
      <c r="K127" s="34">
        <v>0</v>
      </c>
      <c r="L127" s="34">
        <v>2</v>
      </c>
    </row>
    <row r="128" spans="1:12" s="97" customFormat="1" ht="18" customHeight="1">
      <c r="A128" s="40">
        <v>29</v>
      </c>
      <c r="B128" s="44">
        <v>31</v>
      </c>
      <c r="C128" s="42">
        <v>17</v>
      </c>
      <c r="D128" s="42">
        <v>14</v>
      </c>
      <c r="E128" s="43">
        <v>64</v>
      </c>
      <c r="F128" s="44">
        <v>58</v>
      </c>
      <c r="G128" s="42">
        <v>25</v>
      </c>
      <c r="H128" s="42">
        <v>33</v>
      </c>
      <c r="I128" s="35">
        <v>99</v>
      </c>
      <c r="J128" s="33">
        <v>2</v>
      </c>
      <c r="K128" s="34">
        <v>1</v>
      </c>
      <c r="L128" s="34">
        <v>1</v>
      </c>
    </row>
    <row r="129" spans="1:13" s="31" customFormat="1" ht="25.5" customHeight="1">
      <c r="A129" s="23" t="s">
        <v>35</v>
      </c>
      <c r="B129" s="24">
        <v>269</v>
      </c>
      <c r="C129" s="24">
        <v>152</v>
      </c>
      <c r="D129" s="24">
        <v>117</v>
      </c>
      <c r="E129" s="25" t="s">
        <v>36</v>
      </c>
      <c r="F129" s="24">
        <v>282</v>
      </c>
      <c r="G129" s="24">
        <v>134</v>
      </c>
      <c r="H129" s="24">
        <v>148</v>
      </c>
      <c r="I129" s="68">
        <v>100</v>
      </c>
      <c r="J129" s="69">
        <v>1</v>
      </c>
      <c r="K129" s="70">
        <v>0</v>
      </c>
      <c r="L129" s="70">
        <v>1</v>
      </c>
    </row>
    <row r="130" spans="1:13" s="97" customFormat="1" ht="15.75" customHeight="1">
      <c r="A130" s="32">
        <v>30</v>
      </c>
      <c r="B130" s="33">
        <v>43</v>
      </c>
      <c r="C130" s="34">
        <v>22</v>
      </c>
      <c r="D130" s="34">
        <v>21</v>
      </c>
      <c r="E130" s="35">
        <v>65</v>
      </c>
      <c r="F130" s="33">
        <v>54</v>
      </c>
      <c r="G130" s="34">
        <v>28</v>
      </c>
      <c r="H130" s="34">
        <v>26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56</v>
      </c>
      <c r="C131" s="34">
        <v>32</v>
      </c>
      <c r="D131" s="34">
        <v>24</v>
      </c>
      <c r="E131" s="35">
        <v>66</v>
      </c>
      <c r="F131" s="33">
        <v>52</v>
      </c>
      <c r="G131" s="34">
        <v>25</v>
      </c>
      <c r="H131" s="34">
        <v>27</v>
      </c>
      <c r="I131" s="35">
        <v>102</v>
      </c>
      <c r="J131" s="33">
        <v>1</v>
      </c>
      <c r="K131" s="34">
        <v>0</v>
      </c>
      <c r="L131" s="34">
        <v>1</v>
      </c>
    </row>
    <row r="132" spans="1:13" s="97" customFormat="1" ht="15.75" customHeight="1">
      <c r="A132" s="32">
        <v>32</v>
      </c>
      <c r="B132" s="33">
        <v>55</v>
      </c>
      <c r="C132" s="34">
        <v>34</v>
      </c>
      <c r="D132" s="34">
        <v>21</v>
      </c>
      <c r="E132" s="35">
        <v>67</v>
      </c>
      <c r="F132" s="33">
        <v>58</v>
      </c>
      <c r="G132" s="34">
        <v>23</v>
      </c>
      <c r="H132" s="34">
        <v>35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56</v>
      </c>
      <c r="C133" s="34">
        <v>33</v>
      </c>
      <c r="D133" s="34">
        <v>23</v>
      </c>
      <c r="E133" s="35">
        <v>68</v>
      </c>
      <c r="F133" s="33">
        <v>60</v>
      </c>
      <c r="G133" s="34">
        <v>29</v>
      </c>
      <c r="H133" s="34">
        <v>31</v>
      </c>
      <c r="I133" s="72" t="s">
        <v>37</v>
      </c>
      <c r="J133" s="44">
        <v>0</v>
      </c>
      <c r="K133" s="42">
        <v>0</v>
      </c>
      <c r="L133" s="42">
        <v>0</v>
      </c>
    </row>
    <row r="134" spans="1:13" s="97" customFormat="1" ht="21" customHeight="1" thickBot="1">
      <c r="A134" s="74">
        <v>34</v>
      </c>
      <c r="B134" s="33">
        <v>59</v>
      </c>
      <c r="C134" s="34">
        <v>31</v>
      </c>
      <c r="D134" s="34">
        <v>28</v>
      </c>
      <c r="E134" s="35">
        <v>69</v>
      </c>
      <c r="F134" s="33">
        <v>58</v>
      </c>
      <c r="G134" s="34">
        <v>29</v>
      </c>
      <c r="H134" s="34">
        <v>29</v>
      </c>
      <c r="I134" s="75" t="s">
        <v>8</v>
      </c>
      <c r="J134" s="69">
        <v>3655</v>
      </c>
      <c r="K134" s="69">
        <v>1803</v>
      </c>
      <c r="L134" s="69">
        <v>1852</v>
      </c>
    </row>
    <row r="135" spans="1:13" s="106" customFormat="1" ht="24" customHeight="1" thickTop="1" thickBot="1">
      <c r="A135" s="81" t="s">
        <v>38</v>
      </c>
      <c r="B135" s="82">
        <v>441</v>
      </c>
      <c r="C135" s="83">
        <v>216</v>
      </c>
      <c r="D135" s="83">
        <v>225</v>
      </c>
      <c r="E135" s="84" t="s">
        <v>39</v>
      </c>
      <c r="F135" s="83">
        <v>2275</v>
      </c>
      <c r="G135" s="83">
        <v>1171</v>
      </c>
      <c r="H135" s="83">
        <v>1104</v>
      </c>
      <c r="I135" s="85" t="s">
        <v>40</v>
      </c>
      <c r="J135" s="83">
        <v>939</v>
      </c>
      <c r="K135" s="83">
        <v>416</v>
      </c>
      <c r="L135" s="83">
        <v>523</v>
      </c>
      <c r="M135" s="105"/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60</v>
      </c>
      <c r="L136" s="9"/>
      <c r="M136" s="97"/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  <c r="M137" s="98"/>
    </row>
    <row r="138" spans="1:13" s="31" customFormat="1" ht="25.5" customHeight="1">
      <c r="A138" s="23" t="s">
        <v>9</v>
      </c>
      <c r="B138" s="24">
        <v>88</v>
      </c>
      <c r="C138" s="24">
        <v>51</v>
      </c>
      <c r="D138" s="24">
        <v>37</v>
      </c>
      <c r="E138" s="25" t="s">
        <v>10</v>
      </c>
      <c r="F138" s="24">
        <v>16</v>
      </c>
      <c r="G138" s="24">
        <v>6</v>
      </c>
      <c r="H138" s="24">
        <v>10</v>
      </c>
      <c r="I138" s="25" t="s">
        <v>11</v>
      </c>
      <c r="J138" s="24">
        <v>3</v>
      </c>
      <c r="K138" s="24">
        <v>1</v>
      </c>
      <c r="L138" s="24">
        <v>2</v>
      </c>
    </row>
    <row r="139" spans="1:13" s="97" customFormat="1" ht="15.75" customHeight="1">
      <c r="A139" s="32">
        <v>0</v>
      </c>
      <c r="B139" s="33">
        <v>20</v>
      </c>
      <c r="C139" s="34">
        <v>10</v>
      </c>
      <c r="D139" s="34">
        <v>10</v>
      </c>
      <c r="E139" s="35">
        <v>35</v>
      </c>
      <c r="F139" s="33">
        <v>3</v>
      </c>
      <c r="G139" s="34">
        <v>1</v>
      </c>
      <c r="H139" s="34">
        <v>2</v>
      </c>
      <c r="I139" s="35">
        <v>70</v>
      </c>
      <c r="J139" s="33">
        <v>0</v>
      </c>
      <c r="K139" s="34">
        <v>0</v>
      </c>
      <c r="L139" s="34">
        <v>0</v>
      </c>
    </row>
    <row r="140" spans="1:13" s="97" customFormat="1" ht="15.75" customHeight="1">
      <c r="A140" s="32">
        <v>1</v>
      </c>
      <c r="B140" s="33">
        <v>29</v>
      </c>
      <c r="C140" s="34">
        <v>19</v>
      </c>
      <c r="D140" s="34">
        <v>10</v>
      </c>
      <c r="E140" s="35">
        <v>36</v>
      </c>
      <c r="F140" s="33">
        <v>5</v>
      </c>
      <c r="G140" s="34">
        <v>2</v>
      </c>
      <c r="H140" s="34">
        <v>3</v>
      </c>
      <c r="I140" s="35">
        <v>71</v>
      </c>
      <c r="J140" s="33">
        <v>0</v>
      </c>
      <c r="K140" s="34">
        <v>0</v>
      </c>
      <c r="L140" s="34">
        <v>0</v>
      </c>
    </row>
    <row r="141" spans="1:13" s="97" customFormat="1" ht="15.75" customHeight="1">
      <c r="A141" s="32">
        <v>2</v>
      </c>
      <c r="B141" s="33">
        <v>13</v>
      </c>
      <c r="C141" s="34">
        <v>8</v>
      </c>
      <c r="D141" s="34">
        <v>5</v>
      </c>
      <c r="E141" s="35">
        <v>37</v>
      </c>
      <c r="F141" s="33">
        <v>6</v>
      </c>
      <c r="G141" s="34">
        <v>3</v>
      </c>
      <c r="H141" s="34">
        <v>3</v>
      </c>
      <c r="I141" s="35">
        <v>72</v>
      </c>
      <c r="J141" s="33">
        <v>0</v>
      </c>
      <c r="K141" s="34">
        <v>0</v>
      </c>
      <c r="L141" s="34">
        <v>0</v>
      </c>
    </row>
    <row r="142" spans="1:13" s="97" customFormat="1" ht="15.75" customHeight="1">
      <c r="A142" s="32">
        <v>3</v>
      </c>
      <c r="B142" s="33">
        <v>19</v>
      </c>
      <c r="C142" s="34">
        <v>10</v>
      </c>
      <c r="D142" s="34">
        <v>9</v>
      </c>
      <c r="E142" s="35">
        <v>38</v>
      </c>
      <c r="F142" s="33">
        <v>1</v>
      </c>
      <c r="G142" s="34">
        <v>0</v>
      </c>
      <c r="H142" s="34">
        <v>1</v>
      </c>
      <c r="I142" s="35">
        <v>73</v>
      </c>
      <c r="J142" s="33">
        <v>2</v>
      </c>
      <c r="K142" s="34">
        <v>1</v>
      </c>
      <c r="L142" s="34">
        <v>1</v>
      </c>
    </row>
    <row r="143" spans="1:13" s="97" customFormat="1" ht="18" customHeight="1">
      <c r="A143" s="40">
        <v>4</v>
      </c>
      <c r="B143" s="41">
        <v>7</v>
      </c>
      <c r="C143" s="42">
        <v>4</v>
      </c>
      <c r="D143" s="42">
        <v>3</v>
      </c>
      <c r="E143" s="43">
        <v>39</v>
      </c>
      <c r="F143" s="44">
        <v>1</v>
      </c>
      <c r="G143" s="42">
        <v>0</v>
      </c>
      <c r="H143" s="42">
        <v>1</v>
      </c>
      <c r="I143" s="43">
        <v>74</v>
      </c>
      <c r="J143" s="44">
        <v>1</v>
      </c>
      <c r="K143" s="42">
        <v>0</v>
      </c>
      <c r="L143" s="42">
        <v>1</v>
      </c>
    </row>
    <row r="144" spans="1:13" s="31" customFormat="1" ht="25.5" customHeight="1">
      <c r="A144" s="23" t="s">
        <v>13</v>
      </c>
      <c r="B144" s="24">
        <v>21</v>
      </c>
      <c r="C144" s="24">
        <v>8</v>
      </c>
      <c r="D144" s="24">
        <v>13</v>
      </c>
      <c r="E144" s="25" t="s">
        <v>14</v>
      </c>
      <c r="F144" s="24">
        <v>24</v>
      </c>
      <c r="G144" s="24">
        <v>14</v>
      </c>
      <c r="H144" s="24">
        <v>10</v>
      </c>
      <c r="I144" s="25" t="s">
        <v>15</v>
      </c>
      <c r="J144" s="24">
        <v>4</v>
      </c>
      <c r="K144" s="24">
        <v>1</v>
      </c>
      <c r="L144" s="24">
        <v>3</v>
      </c>
    </row>
    <row r="145" spans="1:12" s="97" customFormat="1" ht="15.75" customHeight="1">
      <c r="A145" s="32">
        <v>5</v>
      </c>
      <c r="B145" s="33">
        <v>9</v>
      </c>
      <c r="C145" s="34">
        <v>4</v>
      </c>
      <c r="D145" s="34">
        <v>5</v>
      </c>
      <c r="E145" s="35">
        <v>40</v>
      </c>
      <c r="F145" s="33">
        <v>2</v>
      </c>
      <c r="G145" s="34">
        <v>2</v>
      </c>
      <c r="H145" s="34">
        <v>0</v>
      </c>
      <c r="I145" s="35">
        <v>75</v>
      </c>
      <c r="J145" s="33">
        <v>1</v>
      </c>
      <c r="K145" s="34">
        <v>0</v>
      </c>
      <c r="L145" s="34">
        <v>1</v>
      </c>
    </row>
    <row r="146" spans="1:12" s="97" customFormat="1" ht="15.75" customHeight="1">
      <c r="A146" s="32">
        <v>6</v>
      </c>
      <c r="B146" s="33">
        <v>2</v>
      </c>
      <c r="C146" s="34">
        <v>0</v>
      </c>
      <c r="D146" s="34">
        <v>2</v>
      </c>
      <c r="E146" s="35">
        <v>41</v>
      </c>
      <c r="F146" s="33">
        <v>5</v>
      </c>
      <c r="G146" s="34">
        <v>1</v>
      </c>
      <c r="H146" s="34">
        <v>4</v>
      </c>
      <c r="I146" s="35">
        <v>76</v>
      </c>
      <c r="J146" s="33">
        <v>0</v>
      </c>
      <c r="K146" s="34">
        <v>0</v>
      </c>
      <c r="L146" s="34">
        <v>0</v>
      </c>
    </row>
    <row r="147" spans="1:12" s="97" customFormat="1" ht="15.75" customHeight="1">
      <c r="A147" s="32">
        <v>7</v>
      </c>
      <c r="B147" s="33">
        <v>6</v>
      </c>
      <c r="C147" s="34">
        <v>3</v>
      </c>
      <c r="D147" s="34">
        <v>3</v>
      </c>
      <c r="E147" s="35">
        <v>42</v>
      </c>
      <c r="F147" s="33">
        <v>7</v>
      </c>
      <c r="G147" s="34">
        <v>5</v>
      </c>
      <c r="H147" s="34">
        <v>2</v>
      </c>
      <c r="I147" s="35">
        <v>77</v>
      </c>
      <c r="J147" s="33">
        <v>0</v>
      </c>
      <c r="K147" s="34">
        <v>0</v>
      </c>
      <c r="L147" s="34">
        <v>0</v>
      </c>
    </row>
    <row r="148" spans="1:12" s="97" customFormat="1" ht="15.75" customHeight="1">
      <c r="A148" s="32">
        <v>8</v>
      </c>
      <c r="B148" s="33">
        <v>1</v>
      </c>
      <c r="C148" s="34">
        <v>0</v>
      </c>
      <c r="D148" s="34">
        <v>1</v>
      </c>
      <c r="E148" s="35">
        <v>43</v>
      </c>
      <c r="F148" s="33">
        <v>5</v>
      </c>
      <c r="G148" s="34">
        <v>2</v>
      </c>
      <c r="H148" s="34">
        <v>3</v>
      </c>
      <c r="I148" s="35">
        <v>78</v>
      </c>
      <c r="J148" s="33">
        <v>1</v>
      </c>
      <c r="K148" s="34">
        <v>1</v>
      </c>
      <c r="L148" s="34">
        <v>0</v>
      </c>
    </row>
    <row r="149" spans="1:12" s="97" customFormat="1" ht="18" customHeight="1">
      <c r="A149" s="40">
        <v>9</v>
      </c>
      <c r="B149" s="44">
        <v>3</v>
      </c>
      <c r="C149" s="42">
        <v>1</v>
      </c>
      <c r="D149" s="42">
        <v>2</v>
      </c>
      <c r="E149" s="43">
        <v>44</v>
      </c>
      <c r="F149" s="44">
        <v>5</v>
      </c>
      <c r="G149" s="42">
        <v>4</v>
      </c>
      <c r="H149" s="42">
        <v>1</v>
      </c>
      <c r="I149" s="43">
        <v>79</v>
      </c>
      <c r="J149" s="44">
        <v>2</v>
      </c>
      <c r="K149" s="42">
        <v>0</v>
      </c>
      <c r="L149" s="42">
        <v>2</v>
      </c>
    </row>
    <row r="150" spans="1:12" s="31" customFormat="1" ht="25.5" customHeight="1">
      <c r="A150" s="23" t="s">
        <v>23</v>
      </c>
      <c r="B150" s="24">
        <v>13</v>
      </c>
      <c r="C150" s="24">
        <v>6</v>
      </c>
      <c r="D150" s="24">
        <v>7</v>
      </c>
      <c r="E150" s="25" t="s">
        <v>24</v>
      </c>
      <c r="F150" s="24">
        <v>19</v>
      </c>
      <c r="G150" s="24">
        <v>10</v>
      </c>
      <c r="H150" s="24">
        <v>9</v>
      </c>
      <c r="I150" s="25" t="s">
        <v>25</v>
      </c>
      <c r="J150" s="24">
        <v>5</v>
      </c>
      <c r="K150" s="24">
        <v>1</v>
      </c>
      <c r="L150" s="24">
        <v>4</v>
      </c>
    </row>
    <row r="151" spans="1:12" s="97" customFormat="1" ht="15.75" customHeight="1">
      <c r="A151" s="32">
        <v>10</v>
      </c>
      <c r="B151" s="33">
        <v>3</v>
      </c>
      <c r="C151" s="34">
        <v>0</v>
      </c>
      <c r="D151" s="34">
        <v>3</v>
      </c>
      <c r="E151" s="35">
        <v>45</v>
      </c>
      <c r="F151" s="33">
        <v>9</v>
      </c>
      <c r="G151" s="34">
        <v>4</v>
      </c>
      <c r="H151" s="34">
        <v>5</v>
      </c>
      <c r="I151" s="35">
        <v>80</v>
      </c>
      <c r="J151" s="33">
        <v>1</v>
      </c>
      <c r="K151" s="34">
        <v>1</v>
      </c>
      <c r="L151" s="34">
        <v>0</v>
      </c>
    </row>
    <row r="152" spans="1:12" s="97" customFormat="1" ht="15.75" customHeight="1">
      <c r="A152" s="32">
        <v>11</v>
      </c>
      <c r="B152" s="33">
        <v>3</v>
      </c>
      <c r="C152" s="34">
        <v>1</v>
      </c>
      <c r="D152" s="34">
        <v>2</v>
      </c>
      <c r="E152" s="35">
        <v>46</v>
      </c>
      <c r="F152" s="33">
        <v>4</v>
      </c>
      <c r="G152" s="34">
        <v>2</v>
      </c>
      <c r="H152" s="34">
        <v>2</v>
      </c>
      <c r="I152" s="35">
        <v>81</v>
      </c>
      <c r="J152" s="33">
        <v>1</v>
      </c>
      <c r="K152" s="34">
        <v>0</v>
      </c>
      <c r="L152" s="34">
        <v>1</v>
      </c>
    </row>
    <row r="153" spans="1:12" s="97" customFormat="1" ht="15.75" customHeight="1">
      <c r="A153" s="32">
        <v>12</v>
      </c>
      <c r="B153" s="33">
        <v>0</v>
      </c>
      <c r="C153" s="34">
        <v>0</v>
      </c>
      <c r="D153" s="34">
        <v>0</v>
      </c>
      <c r="E153" s="35">
        <v>47</v>
      </c>
      <c r="F153" s="33">
        <v>2</v>
      </c>
      <c r="G153" s="34">
        <v>1</v>
      </c>
      <c r="H153" s="34">
        <v>1</v>
      </c>
      <c r="I153" s="35">
        <v>82</v>
      </c>
      <c r="J153" s="33">
        <v>2</v>
      </c>
      <c r="K153" s="34">
        <v>0</v>
      </c>
      <c r="L153" s="34">
        <v>2</v>
      </c>
    </row>
    <row r="154" spans="1:12" s="97" customFormat="1" ht="15.75" customHeight="1">
      <c r="A154" s="32">
        <v>13</v>
      </c>
      <c r="B154" s="33">
        <v>4</v>
      </c>
      <c r="C154" s="34">
        <v>2</v>
      </c>
      <c r="D154" s="34">
        <v>2</v>
      </c>
      <c r="E154" s="35">
        <v>48</v>
      </c>
      <c r="F154" s="33">
        <v>3</v>
      </c>
      <c r="G154" s="34">
        <v>3</v>
      </c>
      <c r="H154" s="34">
        <v>0</v>
      </c>
      <c r="I154" s="35">
        <v>83</v>
      </c>
      <c r="J154" s="33">
        <v>1</v>
      </c>
      <c r="K154" s="34">
        <v>0</v>
      </c>
      <c r="L154" s="34">
        <v>1</v>
      </c>
    </row>
    <row r="155" spans="1:12" s="97" customFormat="1" ht="18" customHeight="1">
      <c r="A155" s="40">
        <v>14</v>
      </c>
      <c r="B155" s="44">
        <v>3</v>
      </c>
      <c r="C155" s="42">
        <v>3</v>
      </c>
      <c r="D155" s="42">
        <v>0</v>
      </c>
      <c r="E155" s="43">
        <v>49</v>
      </c>
      <c r="F155" s="44">
        <v>1</v>
      </c>
      <c r="G155" s="42">
        <v>0</v>
      </c>
      <c r="H155" s="42">
        <v>1</v>
      </c>
      <c r="I155" s="43">
        <v>84</v>
      </c>
      <c r="J155" s="44">
        <v>0</v>
      </c>
      <c r="K155" s="42">
        <v>0</v>
      </c>
      <c r="L155" s="42">
        <v>0</v>
      </c>
    </row>
    <row r="156" spans="1:12" s="31" customFormat="1" ht="25.5" customHeight="1">
      <c r="A156" s="23" t="s">
        <v>26</v>
      </c>
      <c r="B156" s="24">
        <v>12</v>
      </c>
      <c r="C156" s="24">
        <v>4</v>
      </c>
      <c r="D156" s="24">
        <v>8</v>
      </c>
      <c r="E156" s="25" t="s">
        <v>27</v>
      </c>
      <c r="F156" s="24">
        <v>10</v>
      </c>
      <c r="G156" s="24">
        <v>5</v>
      </c>
      <c r="H156" s="24">
        <v>5</v>
      </c>
      <c r="I156" s="25" t="s">
        <v>28</v>
      </c>
      <c r="J156" s="24">
        <v>1</v>
      </c>
      <c r="K156" s="24">
        <v>0</v>
      </c>
      <c r="L156" s="24">
        <v>1</v>
      </c>
    </row>
    <row r="157" spans="1:12" s="97" customFormat="1" ht="15.75" customHeight="1">
      <c r="A157" s="32">
        <v>15</v>
      </c>
      <c r="B157" s="33">
        <v>3</v>
      </c>
      <c r="C157" s="34">
        <v>0</v>
      </c>
      <c r="D157" s="34">
        <v>3</v>
      </c>
      <c r="E157" s="35">
        <v>50</v>
      </c>
      <c r="F157" s="33">
        <v>3</v>
      </c>
      <c r="G157" s="34">
        <v>2</v>
      </c>
      <c r="H157" s="34">
        <v>1</v>
      </c>
      <c r="I157" s="35">
        <v>85</v>
      </c>
      <c r="J157" s="33">
        <v>0</v>
      </c>
      <c r="K157" s="34">
        <v>0</v>
      </c>
      <c r="L157" s="34">
        <v>0</v>
      </c>
    </row>
    <row r="158" spans="1:12" s="97" customFormat="1" ht="15.75" customHeight="1">
      <c r="A158" s="32">
        <v>16</v>
      </c>
      <c r="B158" s="33">
        <v>2</v>
      </c>
      <c r="C158" s="34">
        <v>0</v>
      </c>
      <c r="D158" s="34">
        <v>2</v>
      </c>
      <c r="E158" s="35">
        <v>51</v>
      </c>
      <c r="F158" s="33">
        <v>2</v>
      </c>
      <c r="G158" s="34">
        <v>0</v>
      </c>
      <c r="H158" s="34">
        <v>2</v>
      </c>
      <c r="I158" s="35">
        <v>86</v>
      </c>
      <c r="J158" s="33">
        <v>1</v>
      </c>
      <c r="K158" s="34">
        <v>0</v>
      </c>
      <c r="L158" s="34">
        <v>1</v>
      </c>
    </row>
    <row r="159" spans="1:12" s="97" customFormat="1" ht="15.75" customHeight="1">
      <c r="A159" s="32">
        <v>17</v>
      </c>
      <c r="B159" s="33">
        <v>4</v>
      </c>
      <c r="C159" s="34">
        <v>3</v>
      </c>
      <c r="D159" s="34">
        <v>1</v>
      </c>
      <c r="E159" s="35">
        <v>52</v>
      </c>
      <c r="F159" s="33">
        <v>3</v>
      </c>
      <c r="G159" s="34">
        <v>2</v>
      </c>
      <c r="H159" s="34">
        <v>1</v>
      </c>
      <c r="I159" s="35">
        <v>87</v>
      </c>
      <c r="J159" s="33">
        <v>0</v>
      </c>
      <c r="K159" s="34">
        <v>0</v>
      </c>
      <c r="L159" s="34">
        <v>0</v>
      </c>
    </row>
    <row r="160" spans="1:12" s="97" customFormat="1" ht="15.75" customHeight="1">
      <c r="A160" s="32">
        <v>18</v>
      </c>
      <c r="B160" s="33">
        <v>1</v>
      </c>
      <c r="C160" s="34">
        <v>0</v>
      </c>
      <c r="D160" s="34">
        <v>1</v>
      </c>
      <c r="E160" s="35">
        <v>53</v>
      </c>
      <c r="F160" s="33">
        <v>1</v>
      </c>
      <c r="G160" s="34">
        <v>1</v>
      </c>
      <c r="H160" s="34">
        <v>0</v>
      </c>
      <c r="I160" s="35">
        <v>88</v>
      </c>
      <c r="J160" s="33">
        <v>0</v>
      </c>
      <c r="K160" s="34">
        <v>0</v>
      </c>
      <c r="L160" s="34">
        <v>0</v>
      </c>
    </row>
    <row r="161" spans="1:12" s="97" customFormat="1" ht="18" customHeight="1">
      <c r="A161" s="40">
        <v>19</v>
      </c>
      <c r="B161" s="44">
        <v>2</v>
      </c>
      <c r="C161" s="42">
        <v>1</v>
      </c>
      <c r="D161" s="42">
        <v>1</v>
      </c>
      <c r="E161" s="43">
        <v>54</v>
      </c>
      <c r="F161" s="44">
        <v>1</v>
      </c>
      <c r="G161" s="42">
        <v>0</v>
      </c>
      <c r="H161" s="42">
        <v>1</v>
      </c>
      <c r="I161" s="43">
        <v>89</v>
      </c>
      <c r="J161" s="44">
        <v>0</v>
      </c>
      <c r="K161" s="42">
        <v>0</v>
      </c>
      <c r="L161" s="42">
        <v>0</v>
      </c>
    </row>
    <row r="162" spans="1:12" s="31" customFormat="1" ht="25.5" customHeight="1">
      <c r="A162" s="23" t="s">
        <v>29</v>
      </c>
      <c r="B162" s="24">
        <v>105</v>
      </c>
      <c r="C162" s="24">
        <v>93</v>
      </c>
      <c r="D162" s="24">
        <v>12</v>
      </c>
      <c r="E162" s="25" t="s">
        <v>30</v>
      </c>
      <c r="F162" s="24">
        <v>19</v>
      </c>
      <c r="G162" s="24">
        <v>9</v>
      </c>
      <c r="H162" s="24">
        <v>10</v>
      </c>
      <c r="I162" s="25" t="s">
        <v>31</v>
      </c>
      <c r="J162" s="24">
        <v>0</v>
      </c>
      <c r="K162" s="24">
        <v>0</v>
      </c>
      <c r="L162" s="24">
        <v>0</v>
      </c>
    </row>
    <row r="163" spans="1:12" s="97" customFormat="1" ht="15.75" customHeight="1">
      <c r="A163" s="32">
        <v>20</v>
      </c>
      <c r="B163" s="33">
        <v>4</v>
      </c>
      <c r="C163" s="34">
        <v>3</v>
      </c>
      <c r="D163" s="34">
        <v>1</v>
      </c>
      <c r="E163" s="35">
        <v>55</v>
      </c>
      <c r="F163" s="33">
        <v>6</v>
      </c>
      <c r="G163" s="34">
        <v>3</v>
      </c>
      <c r="H163" s="34">
        <v>3</v>
      </c>
      <c r="I163" s="35">
        <v>90</v>
      </c>
      <c r="J163" s="33">
        <v>0</v>
      </c>
      <c r="K163" s="34">
        <v>0</v>
      </c>
      <c r="L163" s="34">
        <v>0</v>
      </c>
    </row>
    <row r="164" spans="1:12" s="97" customFormat="1" ht="15.75" customHeight="1">
      <c r="A164" s="32">
        <v>21</v>
      </c>
      <c r="B164" s="33">
        <v>6</v>
      </c>
      <c r="C164" s="34">
        <v>5</v>
      </c>
      <c r="D164" s="34">
        <v>1</v>
      </c>
      <c r="E164" s="35">
        <v>56</v>
      </c>
      <c r="F164" s="33">
        <v>3</v>
      </c>
      <c r="G164" s="34">
        <v>2</v>
      </c>
      <c r="H164" s="34">
        <v>1</v>
      </c>
      <c r="I164" s="35">
        <v>91</v>
      </c>
      <c r="J164" s="33">
        <v>0</v>
      </c>
      <c r="K164" s="34">
        <v>0</v>
      </c>
      <c r="L164" s="34">
        <v>0</v>
      </c>
    </row>
    <row r="165" spans="1:12" s="97" customFormat="1" ht="15.75" customHeight="1">
      <c r="A165" s="32">
        <v>22</v>
      </c>
      <c r="B165" s="33">
        <v>20</v>
      </c>
      <c r="C165" s="34">
        <v>19</v>
      </c>
      <c r="D165" s="34">
        <v>1</v>
      </c>
      <c r="E165" s="35">
        <v>57</v>
      </c>
      <c r="F165" s="33">
        <v>3</v>
      </c>
      <c r="G165" s="34">
        <v>1</v>
      </c>
      <c r="H165" s="34">
        <v>2</v>
      </c>
      <c r="I165" s="35">
        <v>92</v>
      </c>
      <c r="J165" s="33">
        <v>0</v>
      </c>
      <c r="K165" s="34">
        <v>0</v>
      </c>
      <c r="L165" s="34">
        <v>0</v>
      </c>
    </row>
    <row r="166" spans="1:12" s="97" customFormat="1" ht="15.75" customHeight="1">
      <c r="A166" s="32">
        <v>23</v>
      </c>
      <c r="B166" s="33">
        <v>42</v>
      </c>
      <c r="C166" s="34">
        <v>37</v>
      </c>
      <c r="D166" s="34">
        <v>5</v>
      </c>
      <c r="E166" s="35">
        <v>58</v>
      </c>
      <c r="F166" s="33">
        <v>5</v>
      </c>
      <c r="G166" s="34">
        <v>2</v>
      </c>
      <c r="H166" s="34">
        <v>3</v>
      </c>
      <c r="I166" s="35">
        <v>93</v>
      </c>
      <c r="J166" s="33">
        <v>0</v>
      </c>
      <c r="K166" s="34">
        <v>0</v>
      </c>
      <c r="L166" s="34">
        <v>0</v>
      </c>
    </row>
    <row r="167" spans="1:12" s="97" customFormat="1" ht="18" customHeight="1">
      <c r="A167" s="40">
        <v>24</v>
      </c>
      <c r="B167" s="44">
        <v>33</v>
      </c>
      <c r="C167" s="42">
        <v>29</v>
      </c>
      <c r="D167" s="42">
        <v>4</v>
      </c>
      <c r="E167" s="43">
        <v>59</v>
      </c>
      <c r="F167" s="44">
        <v>2</v>
      </c>
      <c r="G167" s="42">
        <v>1</v>
      </c>
      <c r="H167" s="42">
        <v>1</v>
      </c>
      <c r="I167" s="43">
        <v>94</v>
      </c>
      <c r="J167" s="44">
        <v>0</v>
      </c>
      <c r="K167" s="42">
        <v>0</v>
      </c>
      <c r="L167" s="42">
        <v>0</v>
      </c>
    </row>
    <row r="168" spans="1:12" s="31" customFormat="1" ht="25.5" customHeight="1">
      <c r="A168" s="23" t="s">
        <v>32</v>
      </c>
      <c r="B168" s="24">
        <v>300</v>
      </c>
      <c r="C168" s="24">
        <v>241</v>
      </c>
      <c r="D168" s="24">
        <v>59</v>
      </c>
      <c r="E168" s="25" t="s">
        <v>33</v>
      </c>
      <c r="F168" s="24">
        <v>8</v>
      </c>
      <c r="G168" s="24">
        <v>5</v>
      </c>
      <c r="H168" s="24">
        <v>3</v>
      </c>
      <c r="I168" s="64" t="s">
        <v>34</v>
      </c>
      <c r="J168" s="24">
        <v>0</v>
      </c>
      <c r="K168" s="24">
        <v>0</v>
      </c>
      <c r="L168" s="24">
        <v>0</v>
      </c>
    </row>
    <row r="169" spans="1:12" s="97" customFormat="1" ht="15.75" customHeight="1">
      <c r="A169" s="32">
        <v>25</v>
      </c>
      <c r="B169" s="33">
        <v>55</v>
      </c>
      <c r="C169" s="34">
        <v>48</v>
      </c>
      <c r="D169" s="34">
        <v>7</v>
      </c>
      <c r="E169" s="35">
        <v>60</v>
      </c>
      <c r="F169" s="33">
        <v>3</v>
      </c>
      <c r="G169" s="34">
        <v>2</v>
      </c>
      <c r="H169" s="34">
        <v>1</v>
      </c>
      <c r="I169" s="35">
        <v>95</v>
      </c>
      <c r="J169" s="33">
        <v>0</v>
      </c>
      <c r="K169" s="34">
        <v>0</v>
      </c>
      <c r="L169" s="34">
        <v>0</v>
      </c>
    </row>
    <row r="170" spans="1:12" s="97" customFormat="1" ht="15.75" customHeight="1">
      <c r="A170" s="32">
        <v>26</v>
      </c>
      <c r="B170" s="33">
        <v>64</v>
      </c>
      <c r="C170" s="34">
        <v>58</v>
      </c>
      <c r="D170" s="34">
        <v>6</v>
      </c>
      <c r="E170" s="35">
        <v>61</v>
      </c>
      <c r="F170" s="33">
        <v>1</v>
      </c>
      <c r="G170" s="34">
        <v>1</v>
      </c>
      <c r="H170" s="34">
        <v>0</v>
      </c>
      <c r="I170" s="35">
        <v>96</v>
      </c>
      <c r="J170" s="33">
        <v>0</v>
      </c>
      <c r="K170" s="34">
        <v>0</v>
      </c>
      <c r="L170" s="34">
        <v>0</v>
      </c>
    </row>
    <row r="171" spans="1:12" s="97" customFormat="1" ht="15.75" customHeight="1">
      <c r="A171" s="32">
        <v>27</v>
      </c>
      <c r="B171" s="33">
        <v>64</v>
      </c>
      <c r="C171" s="34">
        <v>50</v>
      </c>
      <c r="D171" s="34">
        <v>14</v>
      </c>
      <c r="E171" s="35">
        <v>62</v>
      </c>
      <c r="F171" s="33">
        <v>0</v>
      </c>
      <c r="G171" s="34">
        <v>0</v>
      </c>
      <c r="H171" s="34">
        <v>0</v>
      </c>
      <c r="I171" s="35">
        <v>97</v>
      </c>
      <c r="J171" s="33">
        <v>0</v>
      </c>
      <c r="K171" s="34">
        <v>0</v>
      </c>
      <c r="L171" s="34">
        <v>0</v>
      </c>
    </row>
    <row r="172" spans="1:12" s="97" customFormat="1" ht="15.75" customHeight="1">
      <c r="A172" s="32">
        <v>28</v>
      </c>
      <c r="B172" s="33">
        <v>66</v>
      </c>
      <c r="C172" s="34">
        <v>50</v>
      </c>
      <c r="D172" s="34">
        <v>16</v>
      </c>
      <c r="E172" s="35">
        <v>63</v>
      </c>
      <c r="F172" s="33">
        <v>3</v>
      </c>
      <c r="G172" s="34">
        <v>2</v>
      </c>
      <c r="H172" s="34">
        <v>1</v>
      </c>
      <c r="I172" s="35">
        <v>98</v>
      </c>
      <c r="J172" s="33">
        <v>0</v>
      </c>
      <c r="K172" s="34">
        <v>0</v>
      </c>
      <c r="L172" s="34">
        <v>0</v>
      </c>
    </row>
    <row r="173" spans="1:12" s="97" customFormat="1" ht="18" customHeight="1">
      <c r="A173" s="40">
        <v>29</v>
      </c>
      <c r="B173" s="44">
        <v>51</v>
      </c>
      <c r="C173" s="42">
        <v>35</v>
      </c>
      <c r="D173" s="42">
        <v>16</v>
      </c>
      <c r="E173" s="43">
        <v>64</v>
      </c>
      <c r="F173" s="44">
        <v>1</v>
      </c>
      <c r="G173" s="42">
        <v>0</v>
      </c>
      <c r="H173" s="42">
        <v>1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111</v>
      </c>
      <c r="C174" s="24">
        <v>76</v>
      </c>
      <c r="D174" s="24">
        <v>35</v>
      </c>
      <c r="E174" s="25" t="s">
        <v>36</v>
      </c>
      <c r="F174" s="24">
        <v>3</v>
      </c>
      <c r="G174" s="24">
        <v>2</v>
      </c>
      <c r="H174" s="24">
        <v>1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41</v>
      </c>
      <c r="C175" s="34">
        <v>31</v>
      </c>
      <c r="D175" s="34">
        <v>10</v>
      </c>
      <c r="E175" s="35">
        <v>65</v>
      </c>
      <c r="F175" s="33">
        <v>2</v>
      </c>
      <c r="G175" s="34">
        <v>1</v>
      </c>
      <c r="H175" s="34">
        <v>1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27</v>
      </c>
      <c r="C176" s="34">
        <v>22</v>
      </c>
      <c r="D176" s="34">
        <v>5</v>
      </c>
      <c r="E176" s="35">
        <v>66</v>
      </c>
      <c r="F176" s="33">
        <v>0</v>
      </c>
      <c r="G176" s="34">
        <v>0</v>
      </c>
      <c r="H176" s="34">
        <v>0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24</v>
      </c>
      <c r="C177" s="34">
        <v>11</v>
      </c>
      <c r="D177" s="34">
        <v>13</v>
      </c>
      <c r="E177" s="35">
        <v>67</v>
      </c>
      <c r="F177" s="33">
        <v>0</v>
      </c>
      <c r="G177" s="34">
        <v>0</v>
      </c>
      <c r="H177" s="34">
        <v>0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13</v>
      </c>
      <c r="C178" s="34">
        <v>8</v>
      </c>
      <c r="D178" s="34">
        <v>5</v>
      </c>
      <c r="E178" s="35">
        <v>68</v>
      </c>
      <c r="F178" s="33">
        <v>0</v>
      </c>
      <c r="G178" s="34">
        <v>0</v>
      </c>
      <c r="H178" s="34">
        <v>0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6</v>
      </c>
      <c r="C179" s="34">
        <v>4</v>
      </c>
      <c r="D179" s="34">
        <v>2</v>
      </c>
      <c r="E179" s="35">
        <v>69</v>
      </c>
      <c r="F179" s="33">
        <v>1</v>
      </c>
      <c r="G179" s="34">
        <v>1</v>
      </c>
      <c r="H179" s="34">
        <v>0</v>
      </c>
      <c r="I179" s="75" t="s">
        <v>8</v>
      </c>
      <c r="J179" s="69">
        <v>762</v>
      </c>
      <c r="K179" s="69">
        <v>533</v>
      </c>
      <c r="L179" s="69">
        <v>229</v>
      </c>
    </row>
    <row r="180" spans="1:13" s="106" customFormat="1" ht="24" customHeight="1" thickTop="1" thickBot="1">
      <c r="A180" s="81" t="s">
        <v>38</v>
      </c>
      <c r="B180" s="82">
        <v>122</v>
      </c>
      <c r="C180" s="83">
        <v>65</v>
      </c>
      <c r="D180" s="83">
        <v>57</v>
      </c>
      <c r="E180" s="84" t="s">
        <v>39</v>
      </c>
      <c r="F180" s="83">
        <v>624</v>
      </c>
      <c r="G180" s="83">
        <v>463</v>
      </c>
      <c r="H180" s="83">
        <v>161</v>
      </c>
      <c r="I180" s="85" t="s">
        <v>40</v>
      </c>
      <c r="J180" s="83">
        <v>16</v>
      </c>
      <c r="K180" s="83">
        <v>5</v>
      </c>
      <c r="L180" s="83">
        <v>11</v>
      </c>
      <c r="M180" s="105"/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61</v>
      </c>
      <c r="L181" s="9"/>
      <c r="M181" s="97"/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  <c r="M182" s="98"/>
    </row>
    <row r="183" spans="1:13" s="31" customFormat="1" ht="25.5" customHeight="1">
      <c r="A183" s="23" t="s">
        <v>9</v>
      </c>
      <c r="B183" s="24">
        <v>42</v>
      </c>
      <c r="C183" s="24">
        <v>18</v>
      </c>
      <c r="D183" s="24">
        <v>24</v>
      </c>
      <c r="E183" s="25" t="s">
        <v>10</v>
      </c>
      <c r="F183" s="24">
        <v>86</v>
      </c>
      <c r="G183" s="24">
        <v>49</v>
      </c>
      <c r="H183" s="24">
        <v>37</v>
      </c>
      <c r="I183" s="25" t="s">
        <v>11</v>
      </c>
      <c r="J183" s="24">
        <v>116</v>
      </c>
      <c r="K183" s="24">
        <v>53</v>
      </c>
      <c r="L183" s="24">
        <v>63</v>
      </c>
    </row>
    <row r="184" spans="1:13" s="97" customFormat="1" ht="15.75" customHeight="1">
      <c r="A184" s="32">
        <v>0</v>
      </c>
      <c r="B184" s="33">
        <v>7</v>
      </c>
      <c r="C184" s="34">
        <v>3</v>
      </c>
      <c r="D184" s="34">
        <v>4</v>
      </c>
      <c r="E184" s="35">
        <v>35</v>
      </c>
      <c r="F184" s="33">
        <v>13</v>
      </c>
      <c r="G184" s="34">
        <v>7</v>
      </c>
      <c r="H184" s="34">
        <v>6</v>
      </c>
      <c r="I184" s="35">
        <v>70</v>
      </c>
      <c r="J184" s="33">
        <v>30</v>
      </c>
      <c r="K184" s="34">
        <v>15</v>
      </c>
      <c r="L184" s="34">
        <v>15</v>
      </c>
    </row>
    <row r="185" spans="1:13" s="97" customFormat="1" ht="15.75" customHeight="1">
      <c r="A185" s="32">
        <v>1</v>
      </c>
      <c r="B185" s="33">
        <v>5</v>
      </c>
      <c r="C185" s="34">
        <v>3</v>
      </c>
      <c r="D185" s="34">
        <v>2</v>
      </c>
      <c r="E185" s="35">
        <v>36</v>
      </c>
      <c r="F185" s="33">
        <v>16</v>
      </c>
      <c r="G185" s="34">
        <v>10</v>
      </c>
      <c r="H185" s="34">
        <v>6</v>
      </c>
      <c r="I185" s="35">
        <v>71</v>
      </c>
      <c r="J185" s="33">
        <v>15</v>
      </c>
      <c r="K185" s="34">
        <v>3</v>
      </c>
      <c r="L185" s="34">
        <v>12</v>
      </c>
    </row>
    <row r="186" spans="1:13" s="97" customFormat="1" ht="15.75" customHeight="1">
      <c r="A186" s="32">
        <v>2</v>
      </c>
      <c r="B186" s="33">
        <v>13</v>
      </c>
      <c r="C186" s="34">
        <v>8</v>
      </c>
      <c r="D186" s="34">
        <v>5</v>
      </c>
      <c r="E186" s="35">
        <v>37</v>
      </c>
      <c r="F186" s="33">
        <v>22</v>
      </c>
      <c r="G186" s="34">
        <v>12</v>
      </c>
      <c r="H186" s="34">
        <v>10</v>
      </c>
      <c r="I186" s="35">
        <v>72</v>
      </c>
      <c r="J186" s="33">
        <v>28</v>
      </c>
      <c r="K186" s="34">
        <v>12</v>
      </c>
      <c r="L186" s="34">
        <v>16</v>
      </c>
    </row>
    <row r="187" spans="1:13" s="97" customFormat="1" ht="15.75" customHeight="1">
      <c r="A187" s="32">
        <v>3</v>
      </c>
      <c r="B187" s="33">
        <v>9</v>
      </c>
      <c r="C187" s="34">
        <v>0</v>
      </c>
      <c r="D187" s="34">
        <v>9</v>
      </c>
      <c r="E187" s="35">
        <v>38</v>
      </c>
      <c r="F187" s="33">
        <v>16</v>
      </c>
      <c r="G187" s="34">
        <v>8</v>
      </c>
      <c r="H187" s="34">
        <v>8</v>
      </c>
      <c r="I187" s="35">
        <v>73</v>
      </c>
      <c r="J187" s="33">
        <v>19</v>
      </c>
      <c r="K187" s="34">
        <v>11</v>
      </c>
      <c r="L187" s="34">
        <v>8</v>
      </c>
    </row>
    <row r="188" spans="1:13" s="97" customFormat="1" ht="18" customHeight="1">
      <c r="A188" s="40">
        <v>4</v>
      </c>
      <c r="B188" s="41">
        <v>8</v>
      </c>
      <c r="C188" s="42">
        <v>4</v>
      </c>
      <c r="D188" s="42">
        <v>4</v>
      </c>
      <c r="E188" s="43">
        <v>39</v>
      </c>
      <c r="F188" s="44">
        <v>19</v>
      </c>
      <c r="G188" s="42">
        <v>12</v>
      </c>
      <c r="H188" s="42">
        <v>7</v>
      </c>
      <c r="I188" s="43">
        <v>74</v>
      </c>
      <c r="J188" s="44">
        <v>24</v>
      </c>
      <c r="K188" s="42">
        <v>12</v>
      </c>
      <c r="L188" s="42">
        <v>12</v>
      </c>
    </row>
    <row r="189" spans="1:13" s="31" customFormat="1" ht="25.5" customHeight="1">
      <c r="A189" s="23" t="s">
        <v>13</v>
      </c>
      <c r="B189" s="24">
        <v>47</v>
      </c>
      <c r="C189" s="24">
        <v>25</v>
      </c>
      <c r="D189" s="24">
        <v>22</v>
      </c>
      <c r="E189" s="25" t="s">
        <v>14</v>
      </c>
      <c r="F189" s="24">
        <v>101</v>
      </c>
      <c r="G189" s="24">
        <v>62</v>
      </c>
      <c r="H189" s="24">
        <v>39</v>
      </c>
      <c r="I189" s="25" t="s">
        <v>15</v>
      </c>
      <c r="J189" s="24">
        <v>99</v>
      </c>
      <c r="K189" s="24">
        <v>38</v>
      </c>
      <c r="L189" s="24">
        <v>61</v>
      </c>
    </row>
    <row r="190" spans="1:13" s="97" customFormat="1" ht="15.75" customHeight="1">
      <c r="A190" s="32">
        <v>5</v>
      </c>
      <c r="B190" s="33">
        <v>6</v>
      </c>
      <c r="C190" s="34">
        <v>4</v>
      </c>
      <c r="D190" s="34">
        <v>2</v>
      </c>
      <c r="E190" s="35">
        <v>40</v>
      </c>
      <c r="F190" s="33">
        <v>17</v>
      </c>
      <c r="G190" s="34">
        <v>14</v>
      </c>
      <c r="H190" s="34">
        <v>3</v>
      </c>
      <c r="I190" s="35">
        <v>75</v>
      </c>
      <c r="J190" s="33">
        <v>26</v>
      </c>
      <c r="K190" s="34">
        <v>10</v>
      </c>
      <c r="L190" s="34">
        <v>16</v>
      </c>
    </row>
    <row r="191" spans="1:13" s="97" customFormat="1" ht="15.75" customHeight="1">
      <c r="A191" s="32">
        <v>6</v>
      </c>
      <c r="B191" s="33">
        <v>15</v>
      </c>
      <c r="C191" s="34">
        <v>6</v>
      </c>
      <c r="D191" s="34">
        <v>9</v>
      </c>
      <c r="E191" s="35">
        <v>41</v>
      </c>
      <c r="F191" s="33">
        <v>18</v>
      </c>
      <c r="G191" s="34">
        <v>10</v>
      </c>
      <c r="H191" s="34">
        <v>8</v>
      </c>
      <c r="I191" s="35">
        <v>76</v>
      </c>
      <c r="J191" s="33">
        <v>30</v>
      </c>
      <c r="K191" s="34">
        <v>11</v>
      </c>
      <c r="L191" s="34">
        <v>19</v>
      </c>
    </row>
    <row r="192" spans="1:13" s="97" customFormat="1" ht="15.75" customHeight="1">
      <c r="A192" s="32">
        <v>7</v>
      </c>
      <c r="B192" s="33">
        <v>10</v>
      </c>
      <c r="C192" s="34">
        <v>6</v>
      </c>
      <c r="D192" s="34">
        <v>4</v>
      </c>
      <c r="E192" s="35">
        <v>42</v>
      </c>
      <c r="F192" s="33">
        <v>21</v>
      </c>
      <c r="G192" s="34">
        <v>11</v>
      </c>
      <c r="H192" s="34">
        <v>10</v>
      </c>
      <c r="I192" s="35">
        <v>77</v>
      </c>
      <c r="J192" s="33">
        <v>16</v>
      </c>
      <c r="K192" s="34">
        <v>8</v>
      </c>
      <c r="L192" s="34">
        <v>8</v>
      </c>
    </row>
    <row r="193" spans="1:12" s="97" customFormat="1" ht="15.75" customHeight="1">
      <c r="A193" s="32">
        <v>8</v>
      </c>
      <c r="B193" s="33">
        <v>6</v>
      </c>
      <c r="C193" s="34">
        <v>3</v>
      </c>
      <c r="D193" s="34">
        <v>3</v>
      </c>
      <c r="E193" s="35">
        <v>43</v>
      </c>
      <c r="F193" s="33">
        <v>22</v>
      </c>
      <c r="G193" s="34">
        <v>13</v>
      </c>
      <c r="H193" s="34">
        <v>9</v>
      </c>
      <c r="I193" s="35">
        <v>78</v>
      </c>
      <c r="J193" s="33">
        <v>12</v>
      </c>
      <c r="K193" s="34">
        <v>5</v>
      </c>
      <c r="L193" s="34">
        <v>7</v>
      </c>
    </row>
    <row r="194" spans="1:12" s="97" customFormat="1" ht="18" customHeight="1">
      <c r="A194" s="40">
        <v>9</v>
      </c>
      <c r="B194" s="44">
        <v>10</v>
      </c>
      <c r="C194" s="42">
        <v>6</v>
      </c>
      <c r="D194" s="42">
        <v>4</v>
      </c>
      <c r="E194" s="43">
        <v>44</v>
      </c>
      <c r="F194" s="44">
        <v>23</v>
      </c>
      <c r="G194" s="42">
        <v>14</v>
      </c>
      <c r="H194" s="42">
        <v>9</v>
      </c>
      <c r="I194" s="43">
        <v>79</v>
      </c>
      <c r="J194" s="44">
        <v>15</v>
      </c>
      <c r="K194" s="42">
        <v>4</v>
      </c>
      <c r="L194" s="42">
        <v>11</v>
      </c>
    </row>
    <row r="195" spans="1:12" s="31" customFormat="1" ht="25.5" customHeight="1">
      <c r="A195" s="23" t="s">
        <v>23</v>
      </c>
      <c r="B195" s="24">
        <v>47</v>
      </c>
      <c r="C195" s="24">
        <v>22</v>
      </c>
      <c r="D195" s="24">
        <v>25</v>
      </c>
      <c r="E195" s="25" t="s">
        <v>24</v>
      </c>
      <c r="F195" s="24">
        <v>105</v>
      </c>
      <c r="G195" s="24">
        <v>54</v>
      </c>
      <c r="H195" s="24">
        <v>51</v>
      </c>
      <c r="I195" s="25" t="s">
        <v>25</v>
      </c>
      <c r="J195" s="24">
        <v>107</v>
      </c>
      <c r="K195" s="24">
        <v>37</v>
      </c>
      <c r="L195" s="24">
        <v>70</v>
      </c>
    </row>
    <row r="196" spans="1:12" s="97" customFormat="1" ht="15.75" customHeight="1">
      <c r="A196" s="32">
        <v>10</v>
      </c>
      <c r="B196" s="33">
        <v>10</v>
      </c>
      <c r="C196" s="34">
        <v>5</v>
      </c>
      <c r="D196" s="34">
        <v>5</v>
      </c>
      <c r="E196" s="35">
        <v>45</v>
      </c>
      <c r="F196" s="33">
        <v>18</v>
      </c>
      <c r="G196" s="34">
        <v>7</v>
      </c>
      <c r="H196" s="34">
        <v>11</v>
      </c>
      <c r="I196" s="35">
        <v>80</v>
      </c>
      <c r="J196" s="33">
        <v>19</v>
      </c>
      <c r="K196" s="34">
        <v>10</v>
      </c>
      <c r="L196" s="34">
        <v>9</v>
      </c>
    </row>
    <row r="197" spans="1:12" s="97" customFormat="1" ht="15.75" customHeight="1">
      <c r="A197" s="32">
        <v>11</v>
      </c>
      <c r="B197" s="33">
        <v>6</v>
      </c>
      <c r="C197" s="34">
        <v>3</v>
      </c>
      <c r="D197" s="34">
        <v>3</v>
      </c>
      <c r="E197" s="35">
        <v>46</v>
      </c>
      <c r="F197" s="33">
        <v>18</v>
      </c>
      <c r="G197" s="34">
        <v>7</v>
      </c>
      <c r="H197" s="34">
        <v>11</v>
      </c>
      <c r="I197" s="35">
        <v>81</v>
      </c>
      <c r="J197" s="33">
        <v>14</v>
      </c>
      <c r="K197" s="34">
        <v>4</v>
      </c>
      <c r="L197" s="34">
        <v>10</v>
      </c>
    </row>
    <row r="198" spans="1:12" s="97" customFormat="1" ht="15.75" customHeight="1">
      <c r="A198" s="32">
        <v>12</v>
      </c>
      <c r="B198" s="33">
        <v>14</v>
      </c>
      <c r="C198" s="34">
        <v>7</v>
      </c>
      <c r="D198" s="34">
        <v>7</v>
      </c>
      <c r="E198" s="35">
        <v>47</v>
      </c>
      <c r="F198" s="33">
        <v>25</v>
      </c>
      <c r="G198" s="34">
        <v>15</v>
      </c>
      <c r="H198" s="34">
        <v>10</v>
      </c>
      <c r="I198" s="35">
        <v>82</v>
      </c>
      <c r="J198" s="33">
        <v>22</v>
      </c>
      <c r="K198" s="34">
        <v>5</v>
      </c>
      <c r="L198" s="34">
        <v>17</v>
      </c>
    </row>
    <row r="199" spans="1:12" s="97" customFormat="1" ht="15.75" customHeight="1">
      <c r="A199" s="32">
        <v>13</v>
      </c>
      <c r="B199" s="33">
        <v>3</v>
      </c>
      <c r="C199" s="34">
        <v>3</v>
      </c>
      <c r="D199" s="34">
        <v>0</v>
      </c>
      <c r="E199" s="35">
        <v>48</v>
      </c>
      <c r="F199" s="33">
        <v>28</v>
      </c>
      <c r="G199" s="34">
        <v>14</v>
      </c>
      <c r="H199" s="34">
        <v>14</v>
      </c>
      <c r="I199" s="35">
        <v>83</v>
      </c>
      <c r="J199" s="33">
        <v>26</v>
      </c>
      <c r="K199" s="34">
        <v>9</v>
      </c>
      <c r="L199" s="34">
        <v>17</v>
      </c>
    </row>
    <row r="200" spans="1:12" s="97" customFormat="1" ht="18" customHeight="1">
      <c r="A200" s="40">
        <v>14</v>
      </c>
      <c r="B200" s="44">
        <v>14</v>
      </c>
      <c r="C200" s="42">
        <v>4</v>
      </c>
      <c r="D200" s="42">
        <v>10</v>
      </c>
      <c r="E200" s="43">
        <v>49</v>
      </c>
      <c r="F200" s="44">
        <v>16</v>
      </c>
      <c r="G200" s="42">
        <v>11</v>
      </c>
      <c r="H200" s="42">
        <v>5</v>
      </c>
      <c r="I200" s="43">
        <v>84</v>
      </c>
      <c r="J200" s="44">
        <v>26</v>
      </c>
      <c r="K200" s="42">
        <v>9</v>
      </c>
      <c r="L200" s="42">
        <v>17</v>
      </c>
    </row>
    <row r="201" spans="1:12" s="31" customFormat="1" ht="25.5" customHeight="1">
      <c r="A201" s="23" t="s">
        <v>26</v>
      </c>
      <c r="B201" s="24">
        <v>62</v>
      </c>
      <c r="C201" s="24">
        <v>31</v>
      </c>
      <c r="D201" s="24">
        <v>31</v>
      </c>
      <c r="E201" s="25" t="s">
        <v>27</v>
      </c>
      <c r="F201" s="24">
        <v>92</v>
      </c>
      <c r="G201" s="24">
        <v>50</v>
      </c>
      <c r="H201" s="24">
        <v>42</v>
      </c>
      <c r="I201" s="25" t="s">
        <v>28</v>
      </c>
      <c r="J201" s="24">
        <v>80</v>
      </c>
      <c r="K201" s="24">
        <v>19</v>
      </c>
      <c r="L201" s="24">
        <v>61</v>
      </c>
    </row>
    <row r="202" spans="1:12" s="97" customFormat="1" ht="15.75" customHeight="1">
      <c r="A202" s="32">
        <v>15</v>
      </c>
      <c r="B202" s="33">
        <v>13</v>
      </c>
      <c r="C202" s="34">
        <v>5</v>
      </c>
      <c r="D202" s="34">
        <v>8</v>
      </c>
      <c r="E202" s="35">
        <v>50</v>
      </c>
      <c r="F202" s="33">
        <v>22</v>
      </c>
      <c r="G202" s="34">
        <v>13</v>
      </c>
      <c r="H202" s="34">
        <v>9</v>
      </c>
      <c r="I202" s="35">
        <v>85</v>
      </c>
      <c r="J202" s="33">
        <v>23</v>
      </c>
      <c r="K202" s="34">
        <v>6</v>
      </c>
      <c r="L202" s="34">
        <v>17</v>
      </c>
    </row>
    <row r="203" spans="1:12" s="97" customFormat="1" ht="15.75" customHeight="1">
      <c r="A203" s="32">
        <v>16</v>
      </c>
      <c r="B203" s="33">
        <v>7</v>
      </c>
      <c r="C203" s="34">
        <v>4</v>
      </c>
      <c r="D203" s="34">
        <v>3</v>
      </c>
      <c r="E203" s="35">
        <v>51</v>
      </c>
      <c r="F203" s="33">
        <v>17</v>
      </c>
      <c r="G203" s="34">
        <v>6</v>
      </c>
      <c r="H203" s="34">
        <v>11</v>
      </c>
      <c r="I203" s="35">
        <v>86</v>
      </c>
      <c r="J203" s="33">
        <v>12</v>
      </c>
      <c r="K203" s="34">
        <v>1</v>
      </c>
      <c r="L203" s="34">
        <v>11</v>
      </c>
    </row>
    <row r="204" spans="1:12" s="97" customFormat="1" ht="15.75" customHeight="1">
      <c r="A204" s="32">
        <v>17</v>
      </c>
      <c r="B204" s="33">
        <v>12</v>
      </c>
      <c r="C204" s="34">
        <v>7</v>
      </c>
      <c r="D204" s="34">
        <v>5</v>
      </c>
      <c r="E204" s="35">
        <v>52</v>
      </c>
      <c r="F204" s="33">
        <v>15</v>
      </c>
      <c r="G204" s="34">
        <v>8</v>
      </c>
      <c r="H204" s="34">
        <v>7</v>
      </c>
      <c r="I204" s="35">
        <v>87</v>
      </c>
      <c r="J204" s="33">
        <v>16</v>
      </c>
      <c r="K204" s="34">
        <v>8</v>
      </c>
      <c r="L204" s="34">
        <v>8</v>
      </c>
    </row>
    <row r="205" spans="1:12" s="97" customFormat="1" ht="15.75" customHeight="1">
      <c r="A205" s="32">
        <v>18</v>
      </c>
      <c r="B205" s="33">
        <v>16</v>
      </c>
      <c r="C205" s="34">
        <v>7</v>
      </c>
      <c r="D205" s="34">
        <v>9</v>
      </c>
      <c r="E205" s="35">
        <v>53</v>
      </c>
      <c r="F205" s="33">
        <v>19</v>
      </c>
      <c r="G205" s="34">
        <v>11</v>
      </c>
      <c r="H205" s="34">
        <v>8</v>
      </c>
      <c r="I205" s="35">
        <v>88</v>
      </c>
      <c r="J205" s="33">
        <v>18</v>
      </c>
      <c r="K205" s="34">
        <v>2</v>
      </c>
      <c r="L205" s="34">
        <v>16</v>
      </c>
    </row>
    <row r="206" spans="1:12" s="97" customFormat="1" ht="18" customHeight="1">
      <c r="A206" s="40">
        <v>19</v>
      </c>
      <c r="B206" s="44">
        <v>14</v>
      </c>
      <c r="C206" s="42">
        <v>8</v>
      </c>
      <c r="D206" s="42">
        <v>6</v>
      </c>
      <c r="E206" s="43">
        <v>54</v>
      </c>
      <c r="F206" s="44">
        <v>19</v>
      </c>
      <c r="G206" s="42">
        <v>12</v>
      </c>
      <c r="H206" s="42">
        <v>7</v>
      </c>
      <c r="I206" s="43">
        <v>89</v>
      </c>
      <c r="J206" s="44">
        <v>11</v>
      </c>
      <c r="K206" s="42">
        <v>2</v>
      </c>
      <c r="L206" s="42">
        <v>9</v>
      </c>
    </row>
    <row r="207" spans="1:12" s="31" customFormat="1" ht="25.5" customHeight="1">
      <c r="A207" s="23" t="s">
        <v>29</v>
      </c>
      <c r="B207" s="24">
        <v>80</v>
      </c>
      <c r="C207" s="24">
        <v>46</v>
      </c>
      <c r="D207" s="24">
        <v>34</v>
      </c>
      <c r="E207" s="25" t="s">
        <v>30</v>
      </c>
      <c r="F207" s="24">
        <v>127</v>
      </c>
      <c r="G207" s="24">
        <v>53</v>
      </c>
      <c r="H207" s="24">
        <v>74</v>
      </c>
      <c r="I207" s="25" t="s">
        <v>31</v>
      </c>
      <c r="J207" s="24">
        <v>37</v>
      </c>
      <c r="K207" s="24">
        <v>10</v>
      </c>
      <c r="L207" s="24">
        <v>27</v>
      </c>
    </row>
    <row r="208" spans="1:12" s="97" customFormat="1" ht="15.75" customHeight="1">
      <c r="A208" s="32">
        <v>20</v>
      </c>
      <c r="B208" s="33">
        <v>13</v>
      </c>
      <c r="C208" s="34">
        <v>11</v>
      </c>
      <c r="D208" s="34">
        <v>2</v>
      </c>
      <c r="E208" s="35">
        <v>55</v>
      </c>
      <c r="F208" s="33">
        <v>26</v>
      </c>
      <c r="G208" s="34">
        <v>9</v>
      </c>
      <c r="H208" s="34">
        <v>17</v>
      </c>
      <c r="I208" s="35">
        <v>90</v>
      </c>
      <c r="J208" s="33">
        <v>7</v>
      </c>
      <c r="K208" s="34">
        <v>2</v>
      </c>
      <c r="L208" s="34">
        <v>5</v>
      </c>
    </row>
    <row r="209" spans="1:12" s="97" customFormat="1" ht="15.75" customHeight="1">
      <c r="A209" s="32">
        <v>21</v>
      </c>
      <c r="B209" s="33">
        <v>15</v>
      </c>
      <c r="C209" s="34">
        <v>7</v>
      </c>
      <c r="D209" s="34">
        <v>8</v>
      </c>
      <c r="E209" s="35">
        <v>56</v>
      </c>
      <c r="F209" s="33">
        <v>19</v>
      </c>
      <c r="G209" s="34">
        <v>11</v>
      </c>
      <c r="H209" s="34">
        <v>8</v>
      </c>
      <c r="I209" s="35">
        <v>91</v>
      </c>
      <c r="J209" s="33">
        <v>12</v>
      </c>
      <c r="K209" s="34">
        <v>3</v>
      </c>
      <c r="L209" s="34">
        <v>9</v>
      </c>
    </row>
    <row r="210" spans="1:12" s="97" customFormat="1" ht="15.75" customHeight="1">
      <c r="A210" s="32">
        <v>22</v>
      </c>
      <c r="B210" s="33">
        <v>21</v>
      </c>
      <c r="C210" s="34">
        <v>10</v>
      </c>
      <c r="D210" s="34">
        <v>11</v>
      </c>
      <c r="E210" s="35">
        <v>57</v>
      </c>
      <c r="F210" s="33">
        <v>33</v>
      </c>
      <c r="G210" s="34">
        <v>14</v>
      </c>
      <c r="H210" s="34">
        <v>19</v>
      </c>
      <c r="I210" s="35">
        <v>92</v>
      </c>
      <c r="J210" s="33">
        <v>10</v>
      </c>
      <c r="K210" s="34">
        <v>4</v>
      </c>
      <c r="L210" s="34">
        <v>6</v>
      </c>
    </row>
    <row r="211" spans="1:12" s="97" customFormat="1" ht="15.75" customHeight="1">
      <c r="A211" s="32">
        <v>23</v>
      </c>
      <c r="B211" s="33">
        <v>17</v>
      </c>
      <c r="C211" s="34">
        <v>12</v>
      </c>
      <c r="D211" s="34">
        <v>5</v>
      </c>
      <c r="E211" s="35">
        <v>58</v>
      </c>
      <c r="F211" s="33">
        <v>31</v>
      </c>
      <c r="G211" s="34">
        <v>9</v>
      </c>
      <c r="H211" s="34">
        <v>22</v>
      </c>
      <c r="I211" s="35">
        <v>93</v>
      </c>
      <c r="J211" s="33">
        <v>5</v>
      </c>
      <c r="K211" s="34">
        <v>0</v>
      </c>
      <c r="L211" s="34">
        <v>5</v>
      </c>
    </row>
    <row r="212" spans="1:12" s="97" customFormat="1" ht="18" customHeight="1">
      <c r="A212" s="40">
        <v>24</v>
      </c>
      <c r="B212" s="44">
        <v>14</v>
      </c>
      <c r="C212" s="42">
        <v>6</v>
      </c>
      <c r="D212" s="42">
        <v>8</v>
      </c>
      <c r="E212" s="43">
        <v>59</v>
      </c>
      <c r="F212" s="44">
        <v>18</v>
      </c>
      <c r="G212" s="42">
        <v>10</v>
      </c>
      <c r="H212" s="42">
        <v>8</v>
      </c>
      <c r="I212" s="43">
        <v>94</v>
      </c>
      <c r="J212" s="44">
        <v>3</v>
      </c>
      <c r="K212" s="42">
        <v>1</v>
      </c>
      <c r="L212" s="42">
        <v>2</v>
      </c>
    </row>
    <row r="213" spans="1:12" s="31" customFormat="1" ht="25.5" customHeight="1">
      <c r="A213" s="23" t="s">
        <v>32</v>
      </c>
      <c r="B213" s="24">
        <v>90</v>
      </c>
      <c r="C213" s="24">
        <v>49</v>
      </c>
      <c r="D213" s="24">
        <v>41</v>
      </c>
      <c r="E213" s="25" t="s">
        <v>33</v>
      </c>
      <c r="F213" s="24">
        <v>122</v>
      </c>
      <c r="G213" s="24">
        <v>67</v>
      </c>
      <c r="H213" s="24">
        <v>55</v>
      </c>
      <c r="I213" s="64" t="s">
        <v>34</v>
      </c>
      <c r="J213" s="24">
        <v>12</v>
      </c>
      <c r="K213" s="24">
        <v>2</v>
      </c>
      <c r="L213" s="24">
        <v>10</v>
      </c>
    </row>
    <row r="214" spans="1:12" s="97" customFormat="1" ht="15.75" customHeight="1">
      <c r="A214" s="32">
        <v>25</v>
      </c>
      <c r="B214" s="33">
        <v>17</v>
      </c>
      <c r="C214" s="34">
        <v>12</v>
      </c>
      <c r="D214" s="34">
        <v>5</v>
      </c>
      <c r="E214" s="35">
        <v>60</v>
      </c>
      <c r="F214" s="33">
        <v>28</v>
      </c>
      <c r="G214" s="34">
        <v>20</v>
      </c>
      <c r="H214" s="34">
        <v>8</v>
      </c>
      <c r="I214" s="35">
        <v>95</v>
      </c>
      <c r="J214" s="33">
        <v>6</v>
      </c>
      <c r="K214" s="34">
        <v>2</v>
      </c>
      <c r="L214" s="34">
        <v>4</v>
      </c>
    </row>
    <row r="215" spans="1:12" s="97" customFormat="1" ht="15.75" customHeight="1">
      <c r="A215" s="32">
        <v>26</v>
      </c>
      <c r="B215" s="33">
        <v>19</v>
      </c>
      <c r="C215" s="34">
        <v>6</v>
      </c>
      <c r="D215" s="34">
        <v>13</v>
      </c>
      <c r="E215" s="35">
        <v>61</v>
      </c>
      <c r="F215" s="33">
        <v>28</v>
      </c>
      <c r="G215" s="34">
        <v>16</v>
      </c>
      <c r="H215" s="34">
        <v>12</v>
      </c>
      <c r="I215" s="35">
        <v>96</v>
      </c>
      <c r="J215" s="33">
        <v>1</v>
      </c>
      <c r="K215" s="34">
        <v>0</v>
      </c>
      <c r="L215" s="34">
        <v>1</v>
      </c>
    </row>
    <row r="216" spans="1:12" s="97" customFormat="1" ht="15.75" customHeight="1">
      <c r="A216" s="32">
        <v>27</v>
      </c>
      <c r="B216" s="33">
        <v>17</v>
      </c>
      <c r="C216" s="34">
        <v>7</v>
      </c>
      <c r="D216" s="34">
        <v>10</v>
      </c>
      <c r="E216" s="35">
        <v>62</v>
      </c>
      <c r="F216" s="33">
        <v>21</v>
      </c>
      <c r="G216" s="34">
        <v>11</v>
      </c>
      <c r="H216" s="34">
        <v>10</v>
      </c>
      <c r="I216" s="35">
        <v>97</v>
      </c>
      <c r="J216" s="33">
        <v>2</v>
      </c>
      <c r="K216" s="34">
        <v>0</v>
      </c>
      <c r="L216" s="34">
        <v>2</v>
      </c>
    </row>
    <row r="217" spans="1:12" s="97" customFormat="1" ht="15.75" customHeight="1">
      <c r="A217" s="32">
        <v>28</v>
      </c>
      <c r="B217" s="33">
        <v>19</v>
      </c>
      <c r="C217" s="34">
        <v>10</v>
      </c>
      <c r="D217" s="34">
        <v>9</v>
      </c>
      <c r="E217" s="35">
        <v>63</v>
      </c>
      <c r="F217" s="33">
        <v>20</v>
      </c>
      <c r="G217" s="34">
        <v>12</v>
      </c>
      <c r="H217" s="34">
        <v>8</v>
      </c>
      <c r="I217" s="35">
        <v>98</v>
      </c>
      <c r="J217" s="33">
        <v>2</v>
      </c>
      <c r="K217" s="34">
        <v>0</v>
      </c>
      <c r="L217" s="34">
        <v>2</v>
      </c>
    </row>
    <row r="218" spans="1:12" s="97" customFormat="1" ht="18" customHeight="1">
      <c r="A218" s="40">
        <v>29</v>
      </c>
      <c r="B218" s="44">
        <v>18</v>
      </c>
      <c r="C218" s="42">
        <v>14</v>
      </c>
      <c r="D218" s="42">
        <v>4</v>
      </c>
      <c r="E218" s="43">
        <v>64</v>
      </c>
      <c r="F218" s="44">
        <v>25</v>
      </c>
      <c r="G218" s="42">
        <v>8</v>
      </c>
      <c r="H218" s="42">
        <v>17</v>
      </c>
      <c r="I218" s="35">
        <v>99</v>
      </c>
      <c r="J218" s="33">
        <v>1</v>
      </c>
      <c r="K218" s="34">
        <v>0</v>
      </c>
      <c r="L218" s="34">
        <v>1</v>
      </c>
    </row>
    <row r="219" spans="1:12" s="31" customFormat="1" ht="25.5" customHeight="1">
      <c r="A219" s="23" t="s">
        <v>35</v>
      </c>
      <c r="B219" s="24">
        <v>86</v>
      </c>
      <c r="C219" s="24">
        <v>43</v>
      </c>
      <c r="D219" s="24">
        <v>43</v>
      </c>
      <c r="E219" s="25" t="s">
        <v>36</v>
      </c>
      <c r="F219" s="24">
        <v>138</v>
      </c>
      <c r="G219" s="24">
        <v>71</v>
      </c>
      <c r="H219" s="24">
        <v>67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16</v>
      </c>
      <c r="C220" s="34">
        <v>11</v>
      </c>
      <c r="D220" s="34">
        <v>5</v>
      </c>
      <c r="E220" s="35">
        <v>65</v>
      </c>
      <c r="F220" s="33">
        <v>20</v>
      </c>
      <c r="G220" s="34">
        <v>8</v>
      </c>
      <c r="H220" s="34">
        <v>12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13</v>
      </c>
      <c r="C221" s="34">
        <v>7</v>
      </c>
      <c r="D221" s="34">
        <v>6</v>
      </c>
      <c r="E221" s="35">
        <v>66</v>
      </c>
      <c r="F221" s="33">
        <v>28</v>
      </c>
      <c r="G221" s="34">
        <v>17</v>
      </c>
      <c r="H221" s="34">
        <v>11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18</v>
      </c>
      <c r="C222" s="34">
        <v>5</v>
      </c>
      <c r="D222" s="34">
        <v>13</v>
      </c>
      <c r="E222" s="35">
        <v>67</v>
      </c>
      <c r="F222" s="33">
        <v>19</v>
      </c>
      <c r="G222" s="34">
        <v>8</v>
      </c>
      <c r="H222" s="34">
        <v>11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16</v>
      </c>
      <c r="C223" s="34">
        <v>11</v>
      </c>
      <c r="D223" s="34">
        <v>5</v>
      </c>
      <c r="E223" s="35">
        <v>68</v>
      </c>
      <c r="F223" s="33">
        <v>43</v>
      </c>
      <c r="G223" s="34">
        <v>24</v>
      </c>
      <c r="H223" s="34">
        <v>19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23</v>
      </c>
      <c r="C224" s="34">
        <v>9</v>
      </c>
      <c r="D224" s="34">
        <v>14</v>
      </c>
      <c r="E224" s="35">
        <v>69</v>
      </c>
      <c r="F224" s="33">
        <v>28</v>
      </c>
      <c r="G224" s="34">
        <v>14</v>
      </c>
      <c r="H224" s="34">
        <v>14</v>
      </c>
      <c r="I224" s="75" t="s">
        <v>8</v>
      </c>
      <c r="J224" s="69">
        <v>1676</v>
      </c>
      <c r="K224" s="69">
        <v>799</v>
      </c>
      <c r="L224" s="69">
        <v>877</v>
      </c>
    </row>
    <row r="225" spans="1:13" s="106" customFormat="1" ht="24" customHeight="1" thickTop="1" thickBot="1">
      <c r="A225" s="81" t="s">
        <v>38</v>
      </c>
      <c r="B225" s="82">
        <v>136</v>
      </c>
      <c r="C225" s="83">
        <v>65</v>
      </c>
      <c r="D225" s="83">
        <v>71</v>
      </c>
      <c r="E225" s="84" t="s">
        <v>39</v>
      </c>
      <c r="F225" s="83">
        <v>951</v>
      </c>
      <c r="G225" s="83">
        <v>504</v>
      </c>
      <c r="H225" s="83">
        <v>447</v>
      </c>
      <c r="I225" s="85" t="s">
        <v>40</v>
      </c>
      <c r="J225" s="83">
        <v>589</v>
      </c>
      <c r="K225" s="83">
        <v>230</v>
      </c>
      <c r="L225" s="83">
        <v>359</v>
      </c>
      <c r="M225" s="105"/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62</v>
      </c>
      <c r="L226" s="9"/>
      <c r="M226" s="97"/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  <c r="M227" s="98"/>
    </row>
    <row r="228" spans="1:13" s="31" customFormat="1" ht="25.5" customHeight="1">
      <c r="A228" s="23" t="s">
        <v>9</v>
      </c>
      <c r="B228" s="24">
        <v>66</v>
      </c>
      <c r="C228" s="24">
        <v>34</v>
      </c>
      <c r="D228" s="24">
        <v>32</v>
      </c>
      <c r="E228" s="25" t="s">
        <v>10</v>
      </c>
      <c r="F228" s="24">
        <v>133</v>
      </c>
      <c r="G228" s="24">
        <v>68</v>
      </c>
      <c r="H228" s="24">
        <v>65</v>
      </c>
      <c r="I228" s="25" t="s">
        <v>11</v>
      </c>
      <c r="J228" s="24">
        <v>163</v>
      </c>
      <c r="K228" s="24">
        <v>71</v>
      </c>
      <c r="L228" s="24">
        <v>92</v>
      </c>
    </row>
    <row r="229" spans="1:13" s="97" customFormat="1" ht="15.75" customHeight="1">
      <c r="A229" s="32">
        <v>0</v>
      </c>
      <c r="B229" s="33">
        <v>15</v>
      </c>
      <c r="C229" s="34">
        <v>4</v>
      </c>
      <c r="D229" s="34">
        <v>11</v>
      </c>
      <c r="E229" s="35">
        <v>35</v>
      </c>
      <c r="F229" s="33">
        <v>27</v>
      </c>
      <c r="G229" s="34">
        <v>14</v>
      </c>
      <c r="H229" s="34">
        <v>13</v>
      </c>
      <c r="I229" s="35">
        <v>70</v>
      </c>
      <c r="J229" s="33">
        <v>46</v>
      </c>
      <c r="K229" s="34">
        <v>17</v>
      </c>
      <c r="L229" s="34">
        <v>29</v>
      </c>
    </row>
    <row r="230" spans="1:13" s="97" customFormat="1" ht="15.75" customHeight="1">
      <c r="A230" s="32">
        <v>1</v>
      </c>
      <c r="B230" s="33">
        <v>12</v>
      </c>
      <c r="C230" s="34">
        <v>7</v>
      </c>
      <c r="D230" s="34">
        <v>5</v>
      </c>
      <c r="E230" s="35">
        <v>36</v>
      </c>
      <c r="F230" s="33">
        <v>29</v>
      </c>
      <c r="G230" s="34">
        <v>15</v>
      </c>
      <c r="H230" s="34">
        <v>14</v>
      </c>
      <c r="I230" s="35">
        <v>71</v>
      </c>
      <c r="J230" s="33">
        <v>22</v>
      </c>
      <c r="K230" s="34">
        <v>9</v>
      </c>
      <c r="L230" s="34">
        <v>13</v>
      </c>
    </row>
    <row r="231" spans="1:13" s="97" customFormat="1" ht="15.75" customHeight="1">
      <c r="A231" s="32">
        <v>2</v>
      </c>
      <c r="B231" s="33">
        <v>15</v>
      </c>
      <c r="C231" s="34">
        <v>9</v>
      </c>
      <c r="D231" s="34">
        <v>6</v>
      </c>
      <c r="E231" s="35">
        <v>37</v>
      </c>
      <c r="F231" s="33">
        <v>24</v>
      </c>
      <c r="G231" s="34">
        <v>12</v>
      </c>
      <c r="H231" s="34">
        <v>12</v>
      </c>
      <c r="I231" s="35">
        <v>72</v>
      </c>
      <c r="J231" s="33">
        <v>28</v>
      </c>
      <c r="K231" s="34">
        <v>14</v>
      </c>
      <c r="L231" s="34">
        <v>14</v>
      </c>
    </row>
    <row r="232" spans="1:13" s="97" customFormat="1" ht="15.75" customHeight="1">
      <c r="A232" s="32">
        <v>3</v>
      </c>
      <c r="B232" s="33">
        <v>16</v>
      </c>
      <c r="C232" s="34">
        <v>11</v>
      </c>
      <c r="D232" s="34">
        <v>5</v>
      </c>
      <c r="E232" s="35">
        <v>38</v>
      </c>
      <c r="F232" s="33">
        <v>25</v>
      </c>
      <c r="G232" s="34">
        <v>14</v>
      </c>
      <c r="H232" s="34">
        <v>11</v>
      </c>
      <c r="I232" s="35">
        <v>73</v>
      </c>
      <c r="J232" s="33">
        <v>37</v>
      </c>
      <c r="K232" s="34">
        <v>18</v>
      </c>
      <c r="L232" s="34">
        <v>19</v>
      </c>
    </row>
    <row r="233" spans="1:13" s="97" customFormat="1" ht="18" customHeight="1">
      <c r="A233" s="40">
        <v>4</v>
      </c>
      <c r="B233" s="41">
        <v>8</v>
      </c>
      <c r="C233" s="42">
        <v>3</v>
      </c>
      <c r="D233" s="42">
        <v>5</v>
      </c>
      <c r="E233" s="43">
        <v>39</v>
      </c>
      <c r="F233" s="44">
        <v>28</v>
      </c>
      <c r="G233" s="42">
        <v>13</v>
      </c>
      <c r="H233" s="42">
        <v>15</v>
      </c>
      <c r="I233" s="43">
        <v>74</v>
      </c>
      <c r="J233" s="44">
        <v>30</v>
      </c>
      <c r="K233" s="42">
        <v>13</v>
      </c>
      <c r="L233" s="42">
        <v>17</v>
      </c>
    </row>
    <row r="234" spans="1:13" s="31" customFormat="1" ht="25.5" customHeight="1">
      <c r="A234" s="23" t="s">
        <v>13</v>
      </c>
      <c r="B234" s="24">
        <v>92</v>
      </c>
      <c r="C234" s="24">
        <v>51</v>
      </c>
      <c r="D234" s="24">
        <v>41</v>
      </c>
      <c r="E234" s="25" t="s">
        <v>14</v>
      </c>
      <c r="F234" s="24">
        <v>165</v>
      </c>
      <c r="G234" s="24">
        <v>82</v>
      </c>
      <c r="H234" s="24">
        <v>83</v>
      </c>
      <c r="I234" s="25" t="s">
        <v>15</v>
      </c>
      <c r="J234" s="24">
        <v>144</v>
      </c>
      <c r="K234" s="24">
        <v>63</v>
      </c>
      <c r="L234" s="24">
        <v>81</v>
      </c>
    </row>
    <row r="235" spans="1:13" s="97" customFormat="1" ht="15.75" customHeight="1">
      <c r="A235" s="32">
        <v>5</v>
      </c>
      <c r="B235" s="33">
        <v>16</v>
      </c>
      <c r="C235" s="34">
        <v>9</v>
      </c>
      <c r="D235" s="34">
        <v>7</v>
      </c>
      <c r="E235" s="35">
        <v>40</v>
      </c>
      <c r="F235" s="33">
        <v>29</v>
      </c>
      <c r="G235" s="34">
        <v>10</v>
      </c>
      <c r="H235" s="34">
        <v>19</v>
      </c>
      <c r="I235" s="35">
        <v>75</v>
      </c>
      <c r="J235" s="33">
        <v>26</v>
      </c>
      <c r="K235" s="34">
        <v>10</v>
      </c>
      <c r="L235" s="34">
        <v>16</v>
      </c>
    </row>
    <row r="236" spans="1:13" s="97" customFormat="1" ht="15.75" customHeight="1">
      <c r="A236" s="32">
        <v>6</v>
      </c>
      <c r="B236" s="33">
        <v>12</v>
      </c>
      <c r="C236" s="34">
        <v>4</v>
      </c>
      <c r="D236" s="34">
        <v>8</v>
      </c>
      <c r="E236" s="35">
        <v>41</v>
      </c>
      <c r="F236" s="33">
        <v>31</v>
      </c>
      <c r="G236" s="34">
        <v>14</v>
      </c>
      <c r="H236" s="34">
        <v>17</v>
      </c>
      <c r="I236" s="35">
        <v>76</v>
      </c>
      <c r="J236" s="33">
        <v>37</v>
      </c>
      <c r="K236" s="34">
        <v>19</v>
      </c>
      <c r="L236" s="34">
        <v>18</v>
      </c>
    </row>
    <row r="237" spans="1:13" s="97" customFormat="1" ht="15.75" customHeight="1">
      <c r="A237" s="32">
        <v>7</v>
      </c>
      <c r="B237" s="33">
        <v>24</v>
      </c>
      <c r="C237" s="34">
        <v>16</v>
      </c>
      <c r="D237" s="34">
        <v>8</v>
      </c>
      <c r="E237" s="35">
        <v>42</v>
      </c>
      <c r="F237" s="33">
        <v>27</v>
      </c>
      <c r="G237" s="34">
        <v>15</v>
      </c>
      <c r="H237" s="34">
        <v>12</v>
      </c>
      <c r="I237" s="35">
        <v>77</v>
      </c>
      <c r="J237" s="33">
        <v>28</v>
      </c>
      <c r="K237" s="34">
        <v>13</v>
      </c>
      <c r="L237" s="34">
        <v>15</v>
      </c>
    </row>
    <row r="238" spans="1:13" s="97" customFormat="1" ht="15.75" customHeight="1">
      <c r="A238" s="32">
        <v>8</v>
      </c>
      <c r="B238" s="33">
        <v>17</v>
      </c>
      <c r="C238" s="34">
        <v>12</v>
      </c>
      <c r="D238" s="34">
        <v>5</v>
      </c>
      <c r="E238" s="35">
        <v>43</v>
      </c>
      <c r="F238" s="33">
        <v>30</v>
      </c>
      <c r="G238" s="34">
        <v>14</v>
      </c>
      <c r="H238" s="34">
        <v>16</v>
      </c>
      <c r="I238" s="35">
        <v>78</v>
      </c>
      <c r="J238" s="33">
        <v>23</v>
      </c>
      <c r="K238" s="34">
        <v>9</v>
      </c>
      <c r="L238" s="34">
        <v>14</v>
      </c>
    </row>
    <row r="239" spans="1:13" s="97" customFormat="1" ht="18" customHeight="1">
      <c r="A239" s="40">
        <v>9</v>
      </c>
      <c r="B239" s="44">
        <v>23</v>
      </c>
      <c r="C239" s="42">
        <v>10</v>
      </c>
      <c r="D239" s="42">
        <v>13</v>
      </c>
      <c r="E239" s="43">
        <v>44</v>
      </c>
      <c r="F239" s="44">
        <v>48</v>
      </c>
      <c r="G239" s="42">
        <v>29</v>
      </c>
      <c r="H239" s="42">
        <v>19</v>
      </c>
      <c r="I239" s="43">
        <v>79</v>
      </c>
      <c r="J239" s="44">
        <v>30</v>
      </c>
      <c r="K239" s="42">
        <v>12</v>
      </c>
      <c r="L239" s="42">
        <v>18</v>
      </c>
    </row>
    <row r="240" spans="1:13" s="31" customFormat="1" ht="25.5" customHeight="1">
      <c r="A240" s="23" t="s">
        <v>23</v>
      </c>
      <c r="B240" s="24">
        <v>91</v>
      </c>
      <c r="C240" s="24">
        <v>50</v>
      </c>
      <c r="D240" s="24">
        <v>41</v>
      </c>
      <c r="E240" s="25" t="s">
        <v>24</v>
      </c>
      <c r="F240" s="24">
        <v>161</v>
      </c>
      <c r="G240" s="24">
        <v>75</v>
      </c>
      <c r="H240" s="24">
        <v>86</v>
      </c>
      <c r="I240" s="25" t="s">
        <v>25</v>
      </c>
      <c r="J240" s="24">
        <v>128</v>
      </c>
      <c r="K240" s="24">
        <v>52</v>
      </c>
      <c r="L240" s="24">
        <v>76</v>
      </c>
    </row>
    <row r="241" spans="1:12" s="97" customFormat="1" ht="15.75" customHeight="1">
      <c r="A241" s="32">
        <v>10</v>
      </c>
      <c r="B241" s="33">
        <v>19</v>
      </c>
      <c r="C241" s="34">
        <v>12</v>
      </c>
      <c r="D241" s="34">
        <v>7</v>
      </c>
      <c r="E241" s="35">
        <v>45</v>
      </c>
      <c r="F241" s="33">
        <v>26</v>
      </c>
      <c r="G241" s="34">
        <v>10</v>
      </c>
      <c r="H241" s="34">
        <v>16</v>
      </c>
      <c r="I241" s="35">
        <v>80</v>
      </c>
      <c r="J241" s="33">
        <v>35</v>
      </c>
      <c r="K241" s="34">
        <v>18</v>
      </c>
      <c r="L241" s="34">
        <v>17</v>
      </c>
    </row>
    <row r="242" spans="1:12" s="97" customFormat="1" ht="15.75" customHeight="1">
      <c r="A242" s="32">
        <v>11</v>
      </c>
      <c r="B242" s="33">
        <v>23</v>
      </c>
      <c r="C242" s="34">
        <v>12</v>
      </c>
      <c r="D242" s="34">
        <v>11</v>
      </c>
      <c r="E242" s="35">
        <v>46</v>
      </c>
      <c r="F242" s="33">
        <v>41</v>
      </c>
      <c r="G242" s="34">
        <v>22</v>
      </c>
      <c r="H242" s="34">
        <v>19</v>
      </c>
      <c r="I242" s="35">
        <v>81</v>
      </c>
      <c r="J242" s="33">
        <v>28</v>
      </c>
      <c r="K242" s="34">
        <v>12</v>
      </c>
      <c r="L242" s="34">
        <v>16</v>
      </c>
    </row>
    <row r="243" spans="1:12" s="97" customFormat="1" ht="15.75" customHeight="1">
      <c r="A243" s="32">
        <v>12</v>
      </c>
      <c r="B243" s="33">
        <v>13</v>
      </c>
      <c r="C243" s="34">
        <v>8</v>
      </c>
      <c r="D243" s="34">
        <v>5</v>
      </c>
      <c r="E243" s="35">
        <v>47</v>
      </c>
      <c r="F243" s="33">
        <v>24</v>
      </c>
      <c r="G243" s="34">
        <v>11</v>
      </c>
      <c r="H243" s="34">
        <v>13</v>
      </c>
      <c r="I243" s="35">
        <v>82</v>
      </c>
      <c r="J243" s="33">
        <v>23</v>
      </c>
      <c r="K243" s="34">
        <v>6</v>
      </c>
      <c r="L243" s="34">
        <v>17</v>
      </c>
    </row>
    <row r="244" spans="1:12" s="97" customFormat="1" ht="15.75" customHeight="1">
      <c r="A244" s="32">
        <v>13</v>
      </c>
      <c r="B244" s="33">
        <v>20</v>
      </c>
      <c r="C244" s="34">
        <v>11</v>
      </c>
      <c r="D244" s="34">
        <v>9</v>
      </c>
      <c r="E244" s="35">
        <v>48</v>
      </c>
      <c r="F244" s="33">
        <v>36</v>
      </c>
      <c r="G244" s="34">
        <v>15</v>
      </c>
      <c r="H244" s="34">
        <v>21</v>
      </c>
      <c r="I244" s="35">
        <v>83</v>
      </c>
      <c r="J244" s="33">
        <v>22</v>
      </c>
      <c r="K244" s="34">
        <v>10</v>
      </c>
      <c r="L244" s="34">
        <v>12</v>
      </c>
    </row>
    <row r="245" spans="1:12" s="97" customFormat="1" ht="18" customHeight="1">
      <c r="A245" s="40">
        <v>14</v>
      </c>
      <c r="B245" s="44">
        <v>16</v>
      </c>
      <c r="C245" s="42">
        <v>7</v>
      </c>
      <c r="D245" s="42">
        <v>9</v>
      </c>
      <c r="E245" s="43">
        <v>49</v>
      </c>
      <c r="F245" s="44">
        <v>34</v>
      </c>
      <c r="G245" s="42">
        <v>17</v>
      </c>
      <c r="H245" s="42">
        <v>17</v>
      </c>
      <c r="I245" s="43">
        <v>84</v>
      </c>
      <c r="J245" s="44">
        <v>20</v>
      </c>
      <c r="K245" s="42">
        <v>6</v>
      </c>
      <c r="L245" s="42">
        <v>14</v>
      </c>
    </row>
    <row r="246" spans="1:12" s="31" customFormat="1" ht="25.5" customHeight="1">
      <c r="A246" s="23" t="s">
        <v>26</v>
      </c>
      <c r="B246" s="24">
        <v>100</v>
      </c>
      <c r="C246" s="24">
        <v>53</v>
      </c>
      <c r="D246" s="24">
        <v>47</v>
      </c>
      <c r="E246" s="25" t="s">
        <v>27</v>
      </c>
      <c r="F246" s="24">
        <v>191</v>
      </c>
      <c r="G246" s="24">
        <v>98</v>
      </c>
      <c r="H246" s="24">
        <v>93</v>
      </c>
      <c r="I246" s="25" t="s">
        <v>28</v>
      </c>
      <c r="J246" s="24">
        <v>86</v>
      </c>
      <c r="K246" s="24">
        <v>33</v>
      </c>
      <c r="L246" s="24">
        <v>53</v>
      </c>
    </row>
    <row r="247" spans="1:12" s="97" customFormat="1" ht="15.75" customHeight="1">
      <c r="A247" s="32">
        <v>15</v>
      </c>
      <c r="B247" s="33">
        <v>20</v>
      </c>
      <c r="C247" s="34">
        <v>11</v>
      </c>
      <c r="D247" s="34">
        <v>9</v>
      </c>
      <c r="E247" s="35">
        <v>50</v>
      </c>
      <c r="F247" s="33">
        <v>44</v>
      </c>
      <c r="G247" s="34">
        <v>23</v>
      </c>
      <c r="H247" s="34">
        <v>21</v>
      </c>
      <c r="I247" s="35">
        <v>85</v>
      </c>
      <c r="J247" s="33">
        <v>20</v>
      </c>
      <c r="K247" s="34">
        <v>8</v>
      </c>
      <c r="L247" s="34">
        <v>12</v>
      </c>
    </row>
    <row r="248" spans="1:12" s="97" customFormat="1" ht="15.75" customHeight="1">
      <c r="A248" s="32">
        <v>16</v>
      </c>
      <c r="B248" s="33">
        <v>23</v>
      </c>
      <c r="C248" s="34">
        <v>9</v>
      </c>
      <c r="D248" s="34">
        <v>14</v>
      </c>
      <c r="E248" s="35">
        <v>51</v>
      </c>
      <c r="F248" s="33">
        <v>20</v>
      </c>
      <c r="G248" s="34">
        <v>11</v>
      </c>
      <c r="H248" s="34">
        <v>9</v>
      </c>
      <c r="I248" s="35">
        <v>86</v>
      </c>
      <c r="J248" s="33">
        <v>15</v>
      </c>
      <c r="K248" s="34">
        <v>4</v>
      </c>
      <c r="L248" s="34">
        <v>11</v>
      </c>
    </row>
    <row r="249" spans="1:12" s="97" customFormat="1" ht="15.75" customHeight="1">
      <c r="A249" s="32">
        <v>17</v>
      </c>
      <c r="B249" s="33">
        <v>13</v>
      </c>
      <c r="C249" s="34">
        <v>6</v>
      </c>
      <c r="D249" s="34">
        <v>7</v>
      </c>
      <c r="E249" s="35">
        <v>52</v>
      </c>
      <c r="F249" s="33">
        <v>52</v>
      </c>
      <c r="G249" s="34">
        <v>24</v>
      </c>
      <c r="H249" s="34">
        <v>28</v>
      </c>
      <c r="I249" s="35">
        <v>87</v>
      </c>
      <c r="J249" s="33">
        <v>24</v>
      </c>
      <c r="K249" s="34">
        <v>9</v>
      </c>
      <c r="L249" s="34">
        <v>15</v>
      </c>
    </row>
    <row r="250" spans="1:12" s="97" customFormat="1" ht="15.75" customHeight="1">
      <c r="A250" s="32">
        <v>18</v>
      </c>
      <c r="B250" s="33">
        <v>23</v>
      </c>
      <c r="C250" s="34">
        <v>11</v>
      </c>
      <c r="D250" s="34">
        <v>12</v>
      </c>
      <c r="E250" s="35">
        <v>53</v>
      </c>
      <c r="F250" s="33">
        <v>43</v>
      </c>
      <c r="G250" s="34">
        <v>23</v>
      </c>
      <c r="H250" s="34">
        <v>20</v>
      </c>
      <c r="I250" s="35">
        <v>88</v>
      </c>
      <c r="J250" s="33">
        <v>10</v>
      </c>
      <c r="K250" s="34">
        <v>5</v>
      </c>
      <c r="L250" s="34">
        <v>5</v>
      </c>
    </row>
    <row r="251" spans="1:12" s="97" customFormat="1" ht="18" customHeight="1">
      <c r="A251" s="40">
        <v>19</v>
      </c>
      <c r="B251" s="44">
        <v>21</v>
      </c>
      <c r="C251" s="42">
        <v>16</v>
      </c>
      <c r="D251" s="42">
        <v>5</v>
      </c>
      <c r="E251" s="43">
        <v>54</v>
      </c>
      <c r="F251" s="44">
        <v>32</v>
      </c>
      <c r="G251" s="42">
        <v>17</v>
      </c>
      <c r="H251" s="42">
        <v>15</v>
      </c>
      <c r="I251" s="43">
        <v>89</v>
      </c>
      <c r="J251" s="44">
        <v>17</v>
      </c>
      <c r="K251" s="42">
        <v>7</v>
      </c>
      <c r="L251" s="42">
        <v>10</v>
      </c>
    </row>
    <row r="252" spans="1:12" s="31" customFormat="1" ht="25.5" customHeight="1">
      <c r="A252" s="23" t="s">
        <v>29</v>
      </c>
      <c r="B252" s="24">
        <v>123</v>
      </c>
      <c r="C252" s="24">
        <v>66</v>
      </c>
      <c r="D252" s="24">
        <v>57</v>
      </c>
      <c r="E252" s="25" t="s">
        <v>30</v>
      </c>
      <c r="F252" s="24">
        <v>199</v>
      </c>
      <c r="G252" s="24">
        <v>104</v>
      </c>
      <c r="H252" s="24">
        <v>95</v>
      </c>
      <c r="I252" s="25" t="s">
        <v>31</v>
      </c>
      <c r="J252" s="24">
        <v>44</v>
      </c>
      <c r="K252" s="24">
        <v>15</v>
      </c>
      <c r="L252" s="24">
        <v>29</v>
      </c>
    </row>
    <row r="253" spans="1:12" s="97" customFormat="1" ht="15.75" customHeight="1">
      <c r="A253" s="32">
        <v>20</v>
      </c>
      <c r="B253" s="33">
        <v>36</v>
      </c>
      <c r="C253" s="34">
        <v>21</v>
      </c>
      <c r="D253" s="34">
        <v>15</v>
      </c>
      <c r="E253" s="35">
        <v>55</v>
      </c>
      <c r="F253" s="33">
        <v>40</v>
      </c>
      <c r="G253" s="34">
        <v>22</v>
      </c>
      <c r="H253" s="34">
        <v>18</v>
      </c>
      <c r="I253" s="35">
        <v>90</v>
      </c>
      <c r="J253" s="33">
        <v>15</v>
      </c>
      <c r="K253" s="34">
        <v>4</v>
      </c>
      <c r="L253" s="34">
        <v>11</v>
      </c>
    </row>
    <row r="254" spans="1:12" s="97" customFormat="1" ht="15.75" customHeight="1">
      <c r="A254" s="32">
        <v>21</v>
      </c>
      <c r="B254" s="33">
        <v>21</v>
      </c>
      <c r="C254" s="34">
        <v>12</v>
      </c>
      <c r="D254" s="34">
        <v>9</v>
      </c>
      <c r="E254" s="35">
        <v>56</v>
      </c>
      <c r="F254" s="33">
        <v>38</v>
      </c>
      <c r="G254" s="34">
        <v>19</v>
      </c>
      <c r="H254" s="34">
        <v>19</v>
      </c>
      <c r="I254" s="35">
        <v>91</v>
      </c>
      <c r="J254" s="33">
        <v>13</v>
      </c>
      <c r="K254" s="34">
        <v>5</v>
      </c>
      <c r="L254" s="34">
        <v>8</v>
      </c>
    </row>
    <row r="255" spans="1:12" s="97" customFormat="1" ht="15.75" customHeight="1">
      <c r="A255" s="32">
        <v>22</v>
      </c>
      <c r="B255" s="33">
        <v>22</v>
      </c>
      <c r="C255" s="34">
        <v>13</v>
      </c>
      <c r="D255" s="34">
        <v>9</v>
      </c>
      <c r="E255" s="35">
        <v>57</v>
      </c>
      <c r="F255" s="33">
        <v>40</v>
      </c>
      <c r="G255" s="34">
        <v>19</v>
      </c>
      <c r="H255" s="34">
        <v>21</v>
      </c>
      <c r="I255" s="35">
        <v>92</v>
      </c>
      <c r="J255" s="33">
        <v>8</v>
      </c>
      <c r="K255" s="34">
        <v>2</v>
      </c>
      <c r="L255" s="34">
        <v>6</v>
      </c>
    </row>
    <row r="256" spans="1:12" s="97" customFormat="1" ht="15.75" customHeight="1">
      <c r="A256" s="32">
        <v>23</v>
      </c>
      <c r="B256" s="33">
        <v>30</v>
      </c>
      <c r="C256" s="34">
        <v>14</v>
      </c>
      <c r="D256" s="34">
        <v>16</v>
      </c>
      <c r="E256" s="35">
        <v>58</v>
      </c>
      <c r="F256" s="33">
        <v>33</v>
      </c>
      <c r="G256" s="34">
        <v>17</v>
      </c>
      <c r="H256" s="34">
        <v>16</v>
      </c>
      <c r="I256" s="35">
        <v>93</v>
      </c>
      <c r="J256" s="33">
        <v>6</v>
      </c>
      <c r="K256" s="34">
        <v>4</v>
      </c>
      <c r="L256" s="34">
        <v>2</v>
      </c>
    </row>
    <row r="257" spans="1:13" s="97" customFormat="1" ht="18" customHeight="1">
      <c r="A257" s="40">
        <v>24</v>
      </c>
      <c r="B257" s="44">
        <v>14</v>
      </c>
      <c r="C257" s="42">
        <v>6</v>
      </c>
      <c r="D257" s="42">
        <v>8</v>
      </c>
      <c r="E257" s="43">
        <v>59</v>
      </c>
      <c r="F257" s="44">
        <v>48</v>
      </c>
      <c r="G257" s="42">
        <v>27</v>
      </c>
      <c r="H257" s="42">
        <v>21</v>
      </c>
      <c r="I257" s="43">
        <v>94</v>
      </c>
      <c r="J257" s="44">
        <v>2</v>
      </c>
      <c r="K257" s="42">
        <v>0</v>
      </c>
      <c r="L257" s="42">
        <v>2</v>
      </c>
    </row>
    <row r="258" spans="1:13" s="31" customFormat="1" ht="25.5" customHeight="1">
      <c r="A258" s="23" t="s">
        <v>32</v>
      </c>
      <c r="B258" s="24">
        <v>92</v>
      </c>
      <c r="C258" s="24">
        <v>45</v>
      </c>
      <c r="D258" s="24">
        <v>47</v>
      </c>
      <c r="E258" s="25" t="s">
        <v>33</v>
      </c>
      <c r="F258" s="24">
        <v>182</v>
      </c>
      <c r="G258" s="24">
        <v>96</v>
      </c>
      <c r="H258" s="24">
        <v>86</v>
      </c>
      <c r="I258" s="64" t="s">
        <v>34</v>
      </c>
      <c r="J258" s="24">
        <v>16</v>
      </c>
      <c r="K258" s="24">
        <v>4</v>
      </c>
      <c r="L258" s="24">
        <v>12</v>
      </c>
    </row>
    <row r="259" spans="1:13" s="97" customFormat="1" ht="15.75" customHeight="1">
      <c r="A259" s="32">
        <v>25</v>
      </c>
      <c r="B259" s="33">
        <v>19</v>
      </c>
      <c r="C259" s="34">
        <v>9</v>
      </c>
      <c r="D259" s="34">
        <v>10</v>
      </c>
      <c r="E259" s="35">
        <v>60</v>
      </c>
      <c r="F259" s="33">
        <v>32</v>
      </c>
      <c r="G259" s="34">
        <v>15</v>
      </c>
      <c r="H259" s="34">
        <v>17</v>
      </c>
      <c r="I259" s="35">
        <v>95</v>
      </c>
      <c r="J259" s="33">
        <v>5</v>
      </c>
      <c r="K259" s="34">
        <v>1</v>
      </c>
      <c r="L259" s="34">
        <v>4</v>
      </c>
    </row>
    <row r="260" spans="1:13" s="97" customFormat="1" ht="15.75" customHeight="1">
      <c r="A260" s="32">
        <v>26</v>
      </c>
      <c r="B260" s="33">
        <v>18</v>
      </c>
      <c r="C260" s="34">
        <v>5</v>
      </c>
      <c r="D260" s="34">
        <v>13</v>
      </c>
      <c r="E260" s="35">
        <v>61</v>
      </c>
      <c r="F260" s="33">
        <v>30</v>
      </c>
      <c r="G260" s="34">
        <v>16</v>
      </c>
      <c r="H260" s="34">
        <v>14</v>
      </c>
      <c r="I260" s="35">
        <v>96</v>
      </c>
      <c r="J260" s="33">
        <v>4</v>
      </c>
      <c r="K260" s="34">
        <v>0</v>
      </c>
      <c r="L260" s="34">
        <v>4</v>
      </c>
    </row>
    <row r="261" spans="1:13" s="97" customFormat="1" ht="15.75" customHeight="1">
      <c r="A261" s="32">
        <v>27</v>
      </c>
      <c r="B261" s="33">
        <v>13</v>
      </c>
      <c r="C261" s="34">
        <v>7</v>
      </c>
      <c r="D261" s="34">
        <v>6</v>
      </c>
      <c r="E261" s="35">
        <v>62</v>
      </c>
      <c r="F261" s="33">
        <v>45</v>
      </c>
      <c r="G261" s="34">
        <v>27</v>
      </c>
      <c r="H261" s="34">
        <v>18</v>
      </c>
      <c r="I261" s="35">
        <v>97</v>
      </c>
      <c r="J261" s="33">
        <v>1</v>
      </c>
      <c r="K261" s="34">
        <v>0</v>
      </c>
      <c r="L261" s="34">
        <v>1</v>
      </c>
    </row>
    <row r="262" spans="1:13" s="97" customFormat="1" ht="15.75" customHeight="1">
      <c r="A262" s="32">
        <v>28</v>
      </c>
      <c r="B262" s="33">
        <v>23</v>
      </c>
      <c r="C262" s="34">
        <v>14</v>
      </c>
      <c r="D262" s="34">
        <v>9</v>
      </c>
      <c r="E262" s="35">
        <v>63</v>
      </c>
      <c r="F262" s="33">
        <v>43</v>
      </c>
      <c r="G262" s="34">
        <v>17</v>
      </c>
      <c r="H262" s="34">
        <v>26</v>
      </c>
      <c r="I262" s="35">
        <v>98</v>
      </c>
      <c r="J262" s="33">
        <v>3</v>
      </c>
      <c r="K262" s="34">
        <v>1</v>
      </c>
      <c r="L262" s="34">
        <v>2</v>
      </c>
    </row>
    <row r="263" spans="1:13" s="97" customFormat="1" ht="18" customHeight="1">
      <c r="A263" s="40">
        <v>29</v>
      </c>
      <c r="B263" s="44">
        <v>19</v>
      </c>
      <c r="C263" s="42">
        <v>10</v>
      </c>
      <c r="D263" s="42">
        <v>9</v>
      </c>
      <c r="E263" s="43">
        <v>64</v>
      </c>
      <c r="F263" s="44">
        <v>32</v>
      </c>
      <c r="G263" s="42">
        <v>21</v>
      </c>
      <c r="H263" s="42">
        <v>11</v>
      </c>
      <c r="I263" s="35">
        <v>99</v>
      </c>
      <c r="J263" s="33">
        <v>0</v>
      </c>
      <c r="K263" s="34">
        <v>0</v>
      </c>
      <c r="L263" s="34">
        <v>0</v>
      </c>
    </row>
    <row r="264" spans="1:13" s="31" customFormat="1" ht="25.5" customHeight="1">
      <c r="A264" s="23" t="s">
        <v>35</v>
      </c>
      <c r="B264" s="24">
        <v>101</v>
      </c>
      <c r="C264" s="24">
        <v>47</v>
      </c>
      <c r="D264" s="24">
        <v>54</v>
      </c>
      <c r="E264" s="25" t="s">
        <v>36</v>
      </c>
      <c r="F264" s="24">
        <v>200</v>
      </c>
      <c r="G264" s="24">
        <v>111</v>
      </c>
      <c r="H264" s="24">
        <v>89</v>
      </c>
      <c r="I264" s="68">
        <v>100</v>
      </c>
      <c r="J264" s="69">
        <v>2</v>
      </c>
      <c r="K264" s="70">
        <v>2</v>
      </c>
      <c r="L264" s="70">
        <v>0</v>
      </c>
    </row>
    <row r="265" spans="1:13" s="97" customFormat="1" ht="15.75" customHeight="1">
      <c r="A265" s="32">
        <v>30</v>
      </c>
      <c r="B265" s="33">
        <v>17</v>
      </c>
      <c r="C265" s="34">
        <v>4</v>
      </c>
      <c r="D265" s="34">
        <v>13</v>
      </c>
      <c r="E265" s="35">
        <v>65</v>
      </c>
      <c r="F265" s="33">
        <v>31</v>
      </c>
      <c r="G265" s="34">
        <v>15</v>
      </c>
      <c r="H265" s="34">
        <v>16</v>
      </c>
      <c r="I265" s="35">
        <v>101</v>
      </c>
      <c r="J265" s="33">
        <v>1</v>
      </c>
      <c r="K265" s="34">
        <v>0</v>
      </c>
      <c r="L265" s="34">
        <v>1</v>
      </c>
    </row>
    <row r="266" spans="1:13" s="97" customFormat="1" ht="15.75" customHeight="1">
      <c r="A266" s="32">
        <v>31</v>
      </c>
      <c r="B266" s="33">
        <v>15</v>
      </c>
      <c r="C266" s="34">
        <v>9</v>
      </c>
      <c r="D266" s="34">
        <v>6</v>
      </c>
      <c r="E266" s="35">
        <v>66</v>
      </c>
      <c r="F266" s="33">
        <v>36</v>
      </c>
      <c r="G266" s="34">
        <v>23</v>
      </c>
      <c r="H266" s="34">
        <v>13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19</v>
      </c>
      <c r="C267" s="34">
        <v>10</v>
      </c>
      <c r="D267" s="34">
        <v>9</v>
      </c>
      <c r="E267" s="35">
        <v>67</v>
      </c>
      <c r="F267" s="33">
        <v>41</v>
      </c>
      <c r="G267" s="34">
        <v>20</v>
      </c>
      <c r="H267" s="34">
        <v>21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20</v>
      </c>
      <c r="C268" s="34">
        <v>10</v>
      </c>
      <c r="D268" s="34">
        <v>10</v>
      </c>
      <c r="E268" s="35">
        <v>68</v>
      </c>
      <c r="F268" s="33">
        <v>42</v>
      </c>
      <c r="G268" s="34">
        <v>24</v>
      </c>
      <c r="H268" s="34">
        <v>18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30</v>
      </c>
      <c r="C269" s="34">
        <v>14</v>
      </c>
      <c r="D269" s="34">
        <v>16</v>
      </c>
      <c r="E269" s="35">
        <v>69</v>
      </c>
      <c r="F269" s="33">
        <v>50</v>
      </c>
      <c r="G269" s="34">
        <v>29</v>
      </c>
      <c r="H269" s="34">
        <v>21</v>
      </c>
      <c r="I269" s="75" t="s">
        <v>8</v>
      </c>
      <c r="J269" s="69">
        <v>2477</v>
      </c>
      <c r="K269" s="69">
        <v>1218</v>
      </c>
      <c r="L269" s="69">
        <v>1259</v>
      </c>
    </row>
    <row r="270" spans="1:13" s="106" customFormat="1" ht="24" customHeight="1" thickTop="1" thickBot="1">
      <c r="A270" s="81" t="s">
        <v>38</v>
      </c>
      <c r="B270" s="82">
        <v>249</v>
      </c>
      <c r="C270" s="83">
        <v>135</v>
      </c>
      <c r="D270" s="83">
        <v>114</v>
      </c>
      <c r="E270" s="84" t="s">
        <v>39</v>
      </c>
      <c r="F270" s="83">
        <v>1447</v>
      </c>
      <c r="G270" s="83">
        <v>734</v>
      </c>
      <c r="H270" s="83">
        <v>713</v>
      </c>
      <c r="I270" s="85" t="s">
        <v>40</v>
      </c>
      <c r="J270" s="83">
        <v>781</v>
      </c>
      <c r="K270" s="83">
        <v>349</v>
      </c>
      <c r="L270" s="83">
        <v>432</v>
      </c>
      <c r="M270" s="105"/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63</v>
      </c>
      <c r="L271" s="9"/>
      <c r="M271" s="97"/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  <c r="M272" s="98"/>
    </row>
    <row r="273" spans="1:12" s="31" customFormat="1" ht="25.5" customHeight="1">
      <c r="A273" s="23" t="s">
        <v>9</v>
      </c>
      <c r="B273" s="24">
        <v>110</v>
      </c>
      <c r="C273" s="24">
        <v>61</v>
      </c>
      <c r="D273" s="24">
        <v>49</v>
      </c>
      <c r="E273" s="25" t="s">
        <v>10</v>
      </c>
      <c r="F273" s="24">
        <v>198</v>
      </c>
      <c r="G273" s="24">
        <v>108</v>
      </c>
      <c r="H273" s="24">
        <v>90</v>
      </c>
      <c r="I273" s="25" t="s">
        <v>11</v>
      </c>
      <c r="J273" s="24">
        <v>170</v>
      </c>
      <c r="K273" s="24">
        <v>86</v>
      </c>
      <c r="L273" s="24">
        <v>84</v>
      </c>
    </row>
    <row r="274" spans="1:12" s="97" customFormat="1" ht="15.75" customHeight="1">
      <c r="A274" s="32">
        <v>0</v>
      </c>
      <c r="B274" s="33">
        <v>19</v>
      </c>
      <c r="C274" s="34">
        <v>14</v>
      </c>
      <c r="D274" s="34">
        <v>5</v>
      </c>
      <c r="E274" s="35">
        <v>35</v>
      </c>
      <c r="F274" s="33">
        <v>34</v>
      </c>
      <c r="G274" s="34">
        <v>15</v>
      </c>
      <c r="H274" s="34">
        <v>19</v>
      </c>
      <c r="I274" s="35">
        <v>70</v>
      </c>
      <c r="J274" s="33">
        <v>41</v>
      </c>
      <c r="K274" s="34">
        <v>20</v>
      </c>
      <c r="L274" s="34">
        <v>21</v>
      </c>
    </row>
    <row r="275" spans="1:12" s="97" customFormat="1" ht="15.75" customHeight="1">
      <c r="A275" s="32">
        <v>1</v>
      </c>
      <c r="B275" s="33">
        <v>22</v>
      </c>
      <c r="C275" s="34">
        <v>12</v>
      </c>
      <c r="D275" s="34">
        <v>10</v>
      </c>
      <c r="E275" s="35">
        <v>36</v>
      </c>
      <c r="F275" s="33">
        <v>46</v>
      </c>
      <c r="G275" s="34">
        <v>26</v>
      </c>
      <c r="H275" s="34">
        <v>20</v>
      </c>
      <c r="I275" s="35">
        <v>71</v>
      </c>
      <c r="J275" s="33">
        <v>27</v>
      </c>
      <c r="K275" s="34">
        <v>15</v>
      </c>
      <c r="L275" s="34">
        <v>12</v>
      </c>
    </row>
    <row r="276" spans="1:12" s="97" customFormat="1" ht="15.75" customHeight="1">
      <c r="A276" s="32">
        <v>2</v>
      </c>
      <c r="B276" s="33">
        <v>19</v>
      </c>
      <c r="C276" s="34">
        <v>10</v>
      </c>
      <c r="D276" s="34">
        <v>9</v>
      </c>
      <c r="E276" s="35">
        <v>37</v>
      </c>
      <c r="F276" s="33">
        <v>36</v>
      </c>
      <c r="G276" s="34">
        <v>20</v>
      </c>
      <c r="H276" s="34">
        <v>16</v>
      </c>
      <c r="I276" s="35">
        <v>72</v>
      </c>
      <c r="J276" s="33">
        <v>32</v>
      </c>
      <c r="K276" s="34">
        <v>16</v>
      </c>
      <c r="L276" s="34">
        <v>16</v>
      </c>
    </row>
    <row r="277" spans="1:12" s="97" customFormat="1" ht="15.75" customHeight="1">
      <c r="A277" s="32">
        <v>3</v>
      </c>
      <c r="B277" s="33">
        <v>27</v>
      </c>
      <c r="C277" s="34">
        <v>14</v>
      </c>
      <c r="D277" s="34">
        <v>13</v>
      </c>
      <c r="E277" s="35">
        <v>38</v>
      </c>
      <c r="F277" s="33">
        <v>48</v>
      </c>
      <c r="G277" s="34">
        <v>26</v>
      </c>
      <c r="H277" s="34">
        <v>22</v>
      </c>
      <c r="I277" s="35">
        <v>73</v>
      </c>
      <c r="J277" s="33">
        <v>33</v>
      </c>
      <c r="K277" s="34">
        <v>18</v>
      </c>
      <c r="L277" s="34">
        <v>15</v>
      </c>
    </row>
    <row r="278" spans="1:12" s="97" customFormat="1" ht="18" customHeight="1">
      <c r="A278" s="40">
        <v>4</v>
      </c>
      <c r="B278" s="41">
        <v>23</v>
      </c>
      <c r="C278" s="42">
        <v>11</v>
      </c>
      <c r="D278" s="42">
        <v>12</v>
      </c>
      <c r="E278" s="43">
        <v>39</v>
      </c>
      <c r="F278" s="44">
        <v>34</v>
      </c>
      <c r="G278" s="42">
        <v>21</v>
      </c>
      <c r="H278" s="42">
        <v>13</v>
      </c>
      <c r="I278" s="43">
        <v>74</v>
      </c>
      <c r="J278" s="44">
        <v>37</v>
      </c>
      <c r="K278" s="42">
        <v>17</v>
      </c>
      <c r="L278" s="42">
        <v>20</v>
      </c>
    </row>
    <row r="279" spans="1:12" s="31" customFormat="1" ht="25.5" customHeight="1">
      <c r="A279" s="23" t="s">
        <v>13</v>
      </c>
      <c r="B279" s="24">
        <v>119</v>
      </c>
      <c r="C279" s="24">
        <v>57</v>
      </c>
      <c r="D279" s="24">
        <v>62</v>
      </c>
      <c r="E279" s="25" t="s">
        <v>14</v>
      </c>
      <c r="F279" s="24">
        <v>201</v>
      </c>
      <c r="G279" s="24">
        <v>103</v>
      </c>
      <c r="H279" s="24">
        <v>98</v>
      </c>
      <c r="I279" s="25" t="s">
        <v>15</v>
      </c>
      <c r="J279" s="24">
        <v>148</v>
      </c>
      <c r="K279" s="24">
        <v>69</v>
      </c>
      <c r="L279" s="24">
        <v>79</v>
      </c>
    </row>
    <row r="280" spans="1:12" s="97" customFormat="1" ht="15.75" customHeight="1">
      <c r="A280" s="32">
        <v>5</v>
      </c>
      <c r="B280" s="33">
        <v>19</v>
      </c>
      <c r="C280" s="34">
        <v>8</v>
      </c>
      <c r="D280" s="34">
        <v>11</v>
      </c>
      <c r="E280" s="35">
        <v>40</v>
      </c>
      <c r="F280" s="33">
        <v>35</v>
      </c>
      <c r="G280" s="34">
        <v>18</v>
      </c>
      <c r="H280" s="34">
        <v>17</v>
      </c>
      <c r="I280" s="35">
        <v>75</v>
      </c>
      <c r="J280" s="33">
        <v>37</v>
      </c>
      <c r="K280" s="34">
        <v>18</v>
      </c>
      <c r="L280" s="34">
        <v>19</v>
      </c>
    </row>
    <row r="281" spans="1:12" s="97" customFormat="1" ht="15.75" customHeight="1">
      <c r="A281" s="32">
        <v>6</v>
      </c>
      <c r="B281" s="33">
        <v>27</v>
      </c>
      <c r="C281" s="34">
        <v>12</v>
      </c>
      <c r="D281" s="34">
        <v>15</v>
      </c>
      <c r="E281" s="35">
        <v>41</v>
      </c>
      <c r="F281" s="33">
        <v>32</v>
      </c>
      <c r="G281" s="34">
        <v>14</v>
      </c>
      <c r="H281" s="34">
        <v>18</v>
      </c>
      <c r="I281" s="35">
        <v>76</v>
      </c>
      <c r="J281" s="33">
        <v>30</v>
      </c>
      <c r="K281" s="34">
        <v>11</v>
      </c>
      <c r="L281" s="34">
        <v>19</v>
      </c>
    </row>
    <row r="282" spans="1:12" s="97" customFormat="1" ht="15.75" customHeight="1">
      <c r="A282" s="32">
        <v>7</v>
      </c>
      <c r="B282" s="33">
        <v>20</v>
      </c>
      <c r="C282" s="34">
        <v>14</v>
      </c>
      <c r="D282" s="34">
        <v>6</v>
      </c>
      <c r="E282" s="35">
        <v>42</v>
      </c>
      <c r="F282" s="33">
        <v>45</v>
      </c>
      <c r="G282" s="34">
        <v>26</v>
      </c>
      <c r="H282" s="34">
        <v>19</v>
      </c>
      <c r="I282" s="35">
        <v>77</v>
      </c>
      <c r="J282" s="33">
        <v>24</v>
      </c>
      <c r="K282" s="34">
        <v>11</v>
      </c>
      <c r="L282" s="34">
        <v>13</v>
      </c>
    </row>
    <row r="283" spans="1:12" s="97" customFormat="1" ht="15.75" customHeight="1">
      <c r="A283" s="32">
        <v>8</v>
      </c>
      <c r="B283" s="33">
        <v>22</v>
      </c>
      <c r="C283" s="34">
        <v>10</v>
      </c>
      <c r="D283" s="34">
        <v>12</v>
      </c>
      <c r="E283" s="35">
        <v>43</v>
      </c>
      <c r="F283" s="33">
        <v>42</v>
      </c>
      <c r="G283" s="34">
        <v>22</v>
      </c>
      <c r="H283" s="34">
        <v>20</v>
      </c>
      <c r="I283" s="35">
        <v>78</v>
      </c>
      <c r="J283" s="33">
        <v>34</v>
      </c>
      <c r="K283" s="34">
        <v>16</v>
      </c>
      <c r="L283" s="34">
        <v>18</v>
      </c>
    </row>
    <row r="284" spans="1:12" s="97" customFormat="1" ht="18" customHeight="1">
      <c r="A284" s="40">
        <v>9</v>
      </c>
      <c r="B284" s="44">
        <v>31</v>
      </c>
      <c r="C284" s="42">
        <v>13</v>
      </c>
      <c r="D284" s="42">
        <v>18</v>
      </c>
      <c r="E284" s="43">
        <v>44</v>
      </c>
      <c r="F284" s="44">
        <v>47</v>
      </c>
      <c r="G284" s="42">
        <v>23</v>
      </c>
      <c r="H284" s="42">
        <v>24</v>
      </c>
      <c r="I284" s="43">
        <v>79</v>
      </c>
      <c r="J284" s="44">
        <v>23</v>
      </c>
      <c r="K284" s="42">
        <v>13</v>
      </c>
      <c r="L284" s="42">
        <v>10</v>
      </c>
    </row>
    <row r="285" spans="1:12" s="31" customFormat="1" ht="25.5" customHeight="1">
      <c r="A285" s="23" t="s">
        <v>23</v>
      </c>
      <c r="B285" s="24">
        <v>119</v>
      </c>
      <c r="C285" s="24">
        <v>70</v>
      </c>
      <c r="D285" s="24">
        <v>49</v>
      </c>
      <c r="E285" s="25" t="s">
        <v>24</v>
      </c>
      <c r="F285" s="24">
        <v>196</v>
      </c>
      <c r="G285" s="24">
        <v>106</v>
      </c>
      <c r="H285" s="24">
        <v>90</v>
      </c>
      <c r="I285" s="25" t="s">
        <v>25</v>
      </c>
      <c r="J285" s="24">
        <v>155</v>
      </c>
      <c r="K285" s="24">
        <v>56</v>
      </c>
      <c r="L285" s="24">
        <v>99</v>
      </c>
    </row>
    <row r="286" spans="1:12" s="97" customFormat="1" ht="15.75" customHeight="1">
      <c r="A286" s="32">
        <v>10</v>
      </c>
      <c r="B286" s="33">
        <v>22</v>
      </c>
      <c r="C286" s="34">
        <v>13</v>
      </c>
      <c r="D286" s="34">
        <v>9</v>
      </c>
      <c r="E286" s="35">
        <v>45</v>
      </c>
      <c r="F286" s="33">
        <v>38</v>
      </c>
      <c r="G286" s="34">
        <v>18</v>
      </c>
      <c r="H286" s="34">
        <v>20</v>
      </c>
      <c r="I286" s="35">
        <v>80</v>
      </c>
      <c r="J286" s="33">
        <v>36</v>
      </c>
      <c r="K286" s="34">
        <v>14</v>
      </c>
      <c r="L286" s="34">
        <v>22</v>
      </c>
    </row>
    <row r="287" spans="1:12" s="97" customFormat="1" ht="15.75" customHeight="1">
      <c r="A287" s="32">
        <v>11</v>
      </c>
      <c r="B287" s="33">
        <v>29</v>
      </c>
      <c r="C287" s="34">
        <v>19</v>
      </c>
      <c r="D287" s="34">
        <v>10</v>
      </c>
      <c r="E287" s="35">
        <v>46</v>
      </c>
      <c r="F287" s="33">
        <v>39</v>
      </c>
      <c r="G287" s="34">
        <v>24</v>
      </c>
      <c r="H287" s="34">
        <v>15</v>
      </c>
      <c r="I287" s="35">
        <v>81</v>
      </c>
      <c r="J287" s="33">
        <v>30</v>
      </c>
      <c r="K287" s="34">
        <v>12</v>
      </c>
      <c r="L287" s="34">
        <v>18</v>
      </c>
    </row>
    <row r="288" spans="1:12" s="97" customFormat="1" ht="15.75" customHeight="1">
      <c r="A288" s="32">
        <v>12</v>
      </c>
      <c r="B288" s="33">
        <v>25</v>
      </c>
      <c r="C288" s="34">
        <v>16</v>
      </c>
      <c r="D288" s="34">
        <v>9</v>
      </c>
      <c r="E288" s="35">
        <v>47</v>
      </c>
      <c r="F288" s="33">
        <v>28</v>
      </c>
      <c r="G288" s="34">
        <v>14</v>
      </c>
      <c r="H288" s="34">
        <v>14</v>
      </c>
      <c r="I288" s="35">
        <v>82</v>
      </c>
      <c r="J288" s="33">
        <v>30</v>
      </c>
      <c r="K288" s="34">
        <v>8</v>
      </c>
      <c r="L288" s="34">
        <v>22</v>
      </c>
    </row>
    <row r="289" spans="1:12" s="97" customFormat="1" ht="15.75" customHeight="1">
      <c r="A289" s="32">
        <v>13</v>
      </c>
      <c r="B289" s="33">
        <v>18</v>
      </c>
      <c r="C289" s="34">
        <v>10</v>
      </c>
      <c r="D289" s="34">
        <v>8</v>
      </c>
      <c r="E289" s="35">
        <v>48</v>
      </c>
      <c r="F289" s="33">
        <v>41</v>
      </c>
      <c r="G289" s="34">
        <v>20</v>
      </c>
      <c r="H289" s="34">
        <v>21</v>
      </c>
      <c r="I289" s="35">
        <v>83</v>
      </c>
      <c r="J289" s="33">
        <v>27</v>
      </c>
      <c r="K289" s="34">
        <v>11</v>
      </c>
      <c r="L289" s="34">
        <v>16</v>
      </c>
    </row>
    <row r="290" spans="1:12" s="97" customFormat="1" ht="18" customHeight="1">
      <c r="A290" s="40">
        <v>14</v>
      </c>
      <c r="B290" s="44">
        <v>25</v>
      </c>
      <c r="C290" s="42">
        <v>12</v>
      </c>
      <c r="D290" s="42">
        <v>13</v>
      </c>
      <c r="E290" s="43">
        <v>49</v>
      </c>
      <c r="F290" s="44">
        <v>50</v>
      </c>
      <c r="G290" s="42">
        <v>30</v>
      </c>
      <c r="H290" s="42">
        <v>20</v>
      </c>
      <c r="I290" s="43">
        <v>84</v>
      </c>
      <c r="J290" s="44">
        <v>32</v>
      </c>
      <c r="K290" s="42">
        <v>11</v>
      </c>
      <c r="L290" s="42">
        <v>21</v>
      </c>
    </row>
    <row r="291" spans="1:12" s="31" customFormat="1" ht="25.5" customHeight="1">
      <c r="A291" s="23" t="s">
        <v>26</v>
      </c>
      <c r="B291" s="24">
        <v>115</v>
      </c>
      <c r="C291" s="24">
        <v>61</v>
      </c>
      <c r="D291" s="24">
        <v>54</v>
      </c>
      <c r="E291" s="25" t="s">
        <v>27</v>
      </c>
      <c r="F291" s="24">
        <v>205</v>
      </c>
      <c r="G291" s="24">
        <v>107</v>
      </c>
      <c r="H291" s="24">
        <v>98</v>
      </c>
      <c r="I291" s="25" t="s">
        <v>28</v>
      </c>
      <c r="J291" s="24">
        <v>89</v>
      </c>
      <c r="K291" s="24">
        <v>45</v>
      </c>
      <c r="L291" s="24">
        <v>44</v>
      </c>
    </row>
    <row r="292" spans="1:12" s="97" customFormat="1" ht="15.75" customHeight="1">
      <c r="A292" s="32">
        <v>15</v>
      </c>
      <c r="B292" s="33">
        <v>22</v>
      </c>
      <c r="C292" s="34">
        <v>10</v>
      </c>
      <c r="D292" s="34">
        <v>12</v>
      </c>
      <c r="E292" s="35">
        <v>50</v>
      </c>
      <c r="F292" s="33">
        <v>37</v>
      </c>
      <c r="G292" s="34">
        <v>21</v>
      </c>
      <c r="H292" s="34">
        <v>16</v>
      </c>
      <c r="I292" s="35">
        <v>85</v>
      </c>
      <c r="J292" s="33">
        <v>29</v>
      </c>
      <c r="K292" s="34">
        <v>11</v>
      </c>
      <c r="L292" s="34">
        <v>18</v>
      </c>
    </row>
    <row r="293" spans="1:12" s="97" customFormat="1" ht="15.75" customHeight="1">
      <c r="A293" s="32">
        <v>16</v>
      </c>
      <c r="B293" s="33">
        <v>30</v>
      </c>
      <c r="C293" s="34">
        <v>18</v>
      </c>
      <c r="D293" s="34">
        <v>12</v>
      </c>
      <c r="E293" s="35">
        <v>51</v>
      </c>
      <c r="F293" s="33">
        <v>34</v>
      </c>
      <c r="G293" s="34">
        <v>20</v>
      </c>
      <c r="H293" s="34">
        <v>14</v>
      </c>
      <c r="I293" s="35">
        <v>86</v>
      </c>
      <c r="J293" s="33">
        <v>15</v>
      </c>
      <c r="K293" s="34">
        <v>12</v>
      </c>
      <c r="L293" s="34">
        <v>3</v>
      </c>
    </row>
    <row r="294" spans="1:12" s="97" customFormat="1" ht="15.75" customHeight="1">
      <c r="A294" s="32">
        <v>17</v>
      </c>
      <c r="B294" s="33">
        <v>23</v>
      </c>
      <c r="C294" s="34">
        <v>14</v>
      </c>
      <c r="D294" s="34">
        <v>9</v>
      </c>
      <c r="E294" s="35">
        <v>52</v>
      </c>
      <c r="F294" s="33">
        <v>44</v>
      </c>
      <c r="G294" s="34">
        <v>24</v>
      </c>
      <c r="H294" s="34">
        <v>20</v>
      </c>
      <c r="I294" s="35">
        <v>87</v>
      </c>
      <c r="J294" s="33">
        <v>15</v>
      </c>
      <c r="K294" s="34">
        <v>8</v>
      </c>
      <c r="L294" s="34">
        <v>7</v>
      </c>
    </row>
    <row r="295" spans="1:12" s="97" customFormat="1" ht="15.75" customHeight="1">
      <c r="A295" s="32">
        <v>18</v>
      </c>
      <c r="B295" s="33">
        <v>18</v>
      </c>
      <c r="C295" s="34">
        <v>8</v>
      </c>
      <c r="D295" s="34">
        <v>10</v>
      </c>
      <c r="E295" s="35">
        <v>53</v>
      </c>
      <c r="F295" s="33">
        <v>50</v>
      </c>
      <c r="G295" s="34">
        <v>23</v>
      </c>
      <c r="H295" s="34">
        <v>27</v>
      </c>
      <c r="I295" s="35">
        <v>88</v>
      </c>
      <c r="J295" s="33">
        <v>14</v>
      </c>
      <c r="K295" s="34">
        <v>9</v>
      </c>
      <c r="L295" s="34">
        <v>5</v>
      </c>
    </row>
    <row r="296" spans="1:12" s="97" customFormat="1" ht="18" customHeight="1">
      <c r="A296" s="40">
        <v>19</v>
      </c>
      <c r="B296" s="44">
        <v>22</v>
      </c>
      <c r="C296" s="42">
        <v>11</v>
      </c>
      <c r="D296" s="42">
        <v>11</v>
      </c>
      <c r="E296" s="43">
        <v>54</v>
      </c>
      <c r="F296" s="44">
        <v>40</v>
      </c>
      <c r="G296" s="42">
        <v>19</v>
      </c>
      <c r="H296" s="42">
        <v>21</v>
      </c>
      <c r="I296" s="43">
        <v>89</v>
      </c>
      <c r="J296" s="44">
        <v>16</v>
      </c>
      <c r="K296" s="42">
        <v>5</v>
      </c>
      <c r="L296" s="42">
        <v>11</v>
      </c>
    </row>
    <row r="297" spans="1:12" s="31" customFormat="1" ht="25.5" customHeight="1">
      <c r="A297" s="23" t="s">
        <v>29</v>
      </c>
      <c r="B297" s="24">
        <v>110</v>
      </c>
      <c r="C297" s="24">
        <v>63</v>
      </c>
      <c r="D297" s="24">
        <v>47</v>
      </c>
      <c r="E297" s="25" t="s">
        <v>30</v>
      </c>
      <c r="F297" s="24">
        <v>194</v>
      </c>
      <c r="G297" s="24">
        <v>106</v>
      </c>
      <c r="H297" s="24">
        <v>88</v>
      </c>
      <c r="I297" s="25" t="s">
        <v>31</v>
      </c>
      <c r="J297" s="24">
        <v>52</v>
      </c>
      <c r="K297" s="24">
        <v>11</v>
      </c>
      <c r="L297" s="24">
        <v>41</v>
      </c>
    </row>
    <row r="298" spans="1:12" s="97" customFormat="1" ht="15.75" customHeight="1">
      <c r="A298" s="32">
        <v>20</v>
      </c>
      <c r="B298" s="33">
        <v>24</v>
      </c>
      <c r="C298" s="34">
        <v>10</v>
      </c>
      <c r="D298" s="34">
        <v>14</v>
      </c>
      <c r="E298" s="35">
        <v>55</v>
      </c>
      <c r="F298" s="33">
        <v>38</v>
      </c>
      <c r="G298" s="34">
        <v>20</v>
      </c>
      <c r="H298" s="34">
        <v>18</v>
      </c>
      <c r="I298" s="35">
        <v>90</v>
      </c>
      <c r="J298" s="33">
        <v>15</v>
      </c>
      <c r="K298" s="34">
        <v>4</v>
      </c>
      <c r="L298" s="34">
        <v>11</v>
      </c>
    </row>
    <row r="299" spans="1:12" s="97" customFormat="1" ht="15.75" customHeight="1">
      <c r="A299" s="32">
        <v>21</v>
      </c>
      <c r="B299" s="33">
        <v>18</v>
      </c>
      <c r="C299" s="34">
        <v>12</v>
      </c>
      <c r="D299" s="34">
        <v>6</v>
      </c>
      <c r="E299" s="35">
        <v>56</v>
      </c>
      <c r="F299" s="33">
        <v>40</v>
      </c>
      <c r="G299" s="34">
        <v>29</v>
      </c>
      <c r="H299" s="34">
        <v>11</v>
      </c>
      <c r="I299" s="35">
        <v>91</v>
      </c>
      <c r="J299" s="33">
        <v>16</v>
      </c>
      <c r="K299" s="34">
        <v>3</v>
      </c>
      <c r="L299" s="34">
        <v>13</v>
      </c>
    </row>
    <row r="300" spans="1:12" s="97" customFormat="1" ht="15.75" customHeight="1">
      <c r="A300" s="32">
        <v>22</v>
      </c>
      <c r="B300" s="33">
        <v>20</v>
      </c>
      <c r="C300" s="34">
        <v>12</v>
      </c>
      <c r="D300" s="34">
        <v>8</v>
      </c>
      <c r="E300" s="35">
        <v>57</v>
      </c>
      <c r="F300" s="33">
        <v>31</v>
      </c>
      <c r="G300" s="34">
        <v>17</v>
      </c>
      <c r="H300" s="34">
        <v>14</v>
      </c>
      <c r="I300" s="35">
        <v>92</v>
      </c>
      <c r="J300" s="33">
        <v>13</v>
      </c>
      <c r="K300" s="34">
        <v>2</v>
      </c>
      <c r="L300" s="34">
        <v>11</v>
      </c>
    </row>
    <row r="301" spans="1:12" s="97" customFormat="1" ht="15.75" customHeight="1">
      <c r="A301" s="32">
        <v>23</v>
      </c>
      <c r="B301" s="33">
        <v>21</v>
      </c>
      <c r="C301" s="34">
        <v>12</v>
      </c>
      <c r="D301" s="34">
        <v>9</v>
      </c>
      <c r="E301" s="35">
        <v>58</v>
      </c>
      <c r="F301" s="33">
        <v>43</v>
      </c>
      <c r="G301" s="34">
        <v>20</v>
      </c>
      <c r="H301" s="34">
        <v>23</v>
      </c>
      <c r="I301" s="35">
        <v>93</v>
      </c>
      <c r="J301" s="33">
        <v>5</v>
      </c>
      <c r="K301" s="34">
        <v>2</v>
      </c>
      <c r="L301" s="34">
        <v>3</v>
      </c>
    </row>
    <row r="302" spans="1:12" s="97" customFormat="1" ht="18" customHeight="1">
      <c r="A302" s="40">
        <v>24</v>
      </c>
      <c r="B302" s="44">
        <v>27</v>
      </c>
      <c r="C302" s="42">
        <v>17</v>
      </c>
      <c r="D302" s="42">
        <v>10</v>
      </c>
      <c r="E302" s="43">
        <v>59</v>
      </c>
      <c r="F302" s="44">
        <v>42</v>
      </c>
      <c r="G302" s="42">
        <v>20</v>
      </c>
      <c r="H302" s="42">
        <v>22</v>
      </c>
      <c r="I302" s="43">
        <v>94</v>
      </c>
      <c r="J302" s="44">
        <v>3</v>
      </c>
      <c r="K302" s="42">
        <v>0</v>
      </c>
      <c r="L302" s="42">
        <v>3</v>
      </c>
    </row>
    <row r="303" spans="1:12" s="31" customFormat="1" ht="25.5" customHeight="1">
      <c r="A303" s="23" t="s">
        <v>32</v>
      </c>
      <c r="B303" s="24">
        <v>117</v>
      </c>
      <c r="C303" s="24">
        <v>68</v>
      </c>
      <c r="D303" s="24">
        <v>49</v>
      </c>
      <c r="E303" s="25" t="s">
        <v>33</v>
      </c>
      <c r="F303" s="24">
        <v>185</v>
      </c>
      <c r="G303" s="24">
        <v>98</v>
      </c>
      <c r="H303" s="24">
        <v>87</v>
      </c>
      <c r="I303" s="64" t="s">
        <v>34</v>
      </c>
      <c r="J303" s="24">
        <v>16</v>
      </c>
      <c r="K303" s="24">
        <v>3</v>
      </c>
      <c r="L303" s="24">
        <v>13</v>
      </c>
    </row>
    <row r="304" spans="1:12" s="97" customFormat="1" ht="15.75" customHeight="1">
      <c r="A304" s="32">
        <v>25</v>
      </c>
      <c r="B304" s="33">
        <v>23</v>
      </c>
      <c r="C304" s="34">
        <v>15</v>
      </c>
      <c r="D304" s="34">
        <v>8</v>
      </c>
      <c r="E304" s="35">
        <v>60</v>
      </c>
      <c r="F304" s="33">
        <v>38</v>
      </c>
      <c r="G304" s="34">
        <v>19</v>
      </c>
      <c r="H304" s="34">
        <v>19</v>
      </c>
      <c r="I304" s="35">
        <v>95</v>
      </c>
      <c r="J304" s="33">
        <v>6</v>
      </c>
      <c r="K304" s="34">
        <v>3</v>
      </c>
      <c r="L304" s="34">
        <v>3</v>
      </c>
    </row>
    <row r="305" spans="1:13" s="97" customFormat="1" ht="15.75" customHeight="1">
      <c r="A305" s="32">
        <v>26</v>
      </c>
      <c r="B305" s="33">
        <v>20</v>
      </c>
      <c r="C305" s="34">
        <v>11</v>
      </c>
      <c r="D305" s="34">
        <v>9</v>
      </c>
      <c r="E305" s="35">
        <v>61</v>
      </c>
      <c r="F305" s="33">
        <v>34</v>
      </c>
      <c r="G305" s="34">
        <v>17</v>
      </c>
      <c r="H305" s="34">
        <v>17</v>
      </c>
      <c r="I305" s="35">
        <v>96</v>
      </c>
      <c r="J305" s="33">
        <v>3</v>
      </c>
      <c r="K305" s="34">
        <v>0</v>
      </c>
      <c r="L305" s="34">
        <v>3</v>
      </c>
    </row>
    <row r="306" spans="1:13" s="97" customFormat="1" ht="15.75" customHeight="1">
      <c r="A306" s="32">
        <v>27</v>
      </c>
      <c r="B306" s="33">
        <v>19</v>
      </c>
      <c r="C306" s="34">
        <v>12</v>
      </c>
      <c r="D306" s="34">
        <v>7</v>
      </c>
      <c r="E306" s="35">
        <v>62</v>
      </c>
      <c r="F306" s="33">
        <v>35</v>
      </c>
      <c r="G306" s="34">
        <v>17</v>
      </c>
      <c r="H306" s="34">
        <v>18</v>
      </c>
      <c r="I306" s="35">
        <v>97</v>
      </c>
      <c r="J306" s="33">
        <v>1</v>
      </c>
      <c r="K306" s="34">
        <v>0</v>
      </c>
      <c r="L306" s="34">
        <v>1</v>
      </c>
    </row>
    <row r="307" spans="1:13" s="97" customFormat="1" ht="15.75" customHeight="1">
      <c r="A307" s="32">
        <v>28</v>
      </c>
      <c r="B307" s="33">
        <v>20</v>
      </c>
      <c r="C307" s="34">
        <v>10</v>
      </c>
      <c r="D307" s="34">
        <v>10</v>
      </c>
      <c r="E307" s="35">
        <v>63</v>
      </c>
      <c r="F307" s="33">
        <v>31</v>
      </c>
      <c r="G307" s="34">
        <v>20</v>
      </c>
      <c r="H307" s="34">
        <v>11</v>
      </c>
      <c r="I307" s="35">
        <v>98</v>
      </c>
      <c r="J307" s="33">
        <v>4</v>
      </c>
      <c r="K307" s="34">
        <v>0</v>
      </c>
      <c r="L307" s="34">
        <v>4</v>
      </c>
    </row>
    <row r="308" spans="1:13" s="97" customFormat="1" ht="18" customHeight="1">
      <c r="A308" s="40">
        <v>29</v>
      </c>
      <c r="B308" s="44">
        <v>35</v>
      </c>
      <c r="C308" s="42">
        <v>20</v>
      </c>
      <c r="D308" s="42">
        <v>15</v>
      </c>
      <c r="E308" s="43">
        <v>64</v>
      </c>
      <c r="F308" s="44">
        <v>47</v>
      </c>
      <c r="G308" s="42">
        <v>25</v>
      </c>
      <c r="H308" s="42">
        <v>22</v>
      </c>
      <c r="I308" s="35">
        <v>99</v>
      </c>
      <c r="J308" s="33">
        <v>1</v>
      </c>
      <c r="K308" s="34">
        <v>0</v>
      </c>
      <c r="L308" s="34">
        <v>1</v>
      </c>
    </row>
    <row r="309" spans="1:13" s="31" customFormat="1" ht="25.5" customHeight="1">
      <c r="A309" s="23" t="s">
        <v>35</v>
      </c>
      <c r="B309" s="24">
        <v>151</v>
      </c>
      <c r="C309" s="24">
        <v>74</v>
      </c>
      <c r="D309" s="24">
        <v>77</v>
      </c>
      <c r="E309" s="25" t="s">
        <v>36</v>
      </c>
      <c r="F309" s="24">
        <v>231</v>
      </c>
      <c r="G309" s="24">
        <v>112</v>
      </c>
      <c r="H309" s="24">
        <v>119</v>
      </c>
      <c r="I309" s="68">
        <v>100</v>
      </c>
      <c r="J309" s="69">
        <v>1</v>
      </c>
      <c r="K309" s="70">
        <v>0</v>
      </c>
      <c r="L309" s="70">
        <v>1</v>
      </c>
    </row>
    <row r="310" spans="1:13" s="97" customFormat="1" ht="15.75" customHeight="1">
      <c r="A310" s="32">
        <v>30</v>
      </c>
      <c r="B310" s="33">
        <v>25</v>
      </c>
      <c r="C310" s="34">
        <v>15</v>
      </c>
      <c r="D310" s="34">
        <v>10</v>
      </c>
      <c r="E310" s="35">
        <v>65</v>
      </c>
      <c r="F310" s="33">
        <v>38</v>
      </c>
      <c r="G310" s="34">
        <v>20</v>
      </c>
      <c r="H310" s="34">
        <v>18</v>
      </c>
      <c r="I310" s="35">
        <v>101</v>
      </c>
      <c r="J310" s="33">
        <v>0</v>
      </c>
      <c r="K310" s="34">
        <v>0</v>
      </c>
      <c r="L310" s="34">
        <v>0</v>
      </c>
    </row>
    <row r="311" spans="1:13" s="97" customFormat="1" ht="15.75" customHeight="1">
      <c r="A311" s="32">
        <v>31</v>
      </c>
      <c r="B311" s="33">
        <v>28</v>
      </c>
      <c r="C311" s="34">
        <v>13</v>
      </c>
      <c r="D311" s="34">
        <v>15</v>
      </c>
      <c r="E311" s="35">
        <v>66</v>
      </c>
      <c r="F311" s="33">
        <v>48</v>
      </c>
      <c r="G311" s="34">
        <v>22</v>
      </c>
      <c r="H311" s="34">
        <v>26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32</v>
      </c>
      <c r="C312" s="34">
        <v>14</v>
      </c>
      <c r="D312" s="34">
        <v>18</v>
      </c>
      <c r="E312" s="35">
        <v>67</v>
      </c>
      <c r="F312" s="33">
        <v>43</v>
      </c>
      <c r="G312" s="34">
        <v>22</v>
      </c>
      <c r="H312" s="34">
        <v>21</v>
      </c>
      <c r="I312" s="35">
        <v>103</v>
      </c>
      <c r="J312" s="33">
        <v>0</v>
      </c>
      <c r="K312" s="34">
        <v>0</v>
      </c>
      <c r="L312" s="34">
        <v>0</v>
      </c>
    </row>
    <row r="313" spans="1:13" s="97" customFormat="1" ht="15.75" customHeight="1">
      <c r="A313" s="32">
        <v>33</v>
      </c>
      <c r="B313" s="33">
        <v>36</v>
      </c>
      <c r="C313" s="34">
        <v>17</v>
      </c>
      <c r="D313" s="34">
        <v>19</v>
      </c>
      <c r="E313" s="35">
        <v>68</v>
      </c>
      <c r="F313" s="33">
        <v>49</v>
      </c>
      <c r="G313" s="34">
        <v>26</v>
      </c>
      <c r="H313" s="34">
        <v>23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30</v>
      </c>
      <c r="C314" s="34">
        <v>15</v>
      </c>
      <c r="D314" s="34">
        <v>15</v>
      </c>
      <c r="E314" s="35">
        <v>69</v>
      </c>
      <c r="F314" s="33">
        <v>53</v>
      </c>
      <c r="G314" s="34">
        <v>22</v>
      </c>
      <c r="H314" s="34">
        <v>31</v>
      </c>
      <c r="I314" s="75" t="s">
        <v>8</v>
      </c>
      <c r="J314" s="69">
        <v>2881</v>
      </c>
      <c r="K314" s="69">
        <v>1464</v>
      </c>
      <c r="L314" s="69">
        <v>1417</v>
      </c>
    </row>
    <row r="315" spans="1:13" s="106" customFormat="1" ht="24" customHeight="1" thickTop="1" thickBot="1">
      <c r="A315" s="81" t="s">
        <v>38</v>
      </c>
      <c r="B315" s="82">
        <v>348</v>
      </c>
      <c r="C315" s="83">
        <v>188</v>
      </c>
      <c r="D315" s="83">
        <v>160</v>
      </c>
      <c r="E315" s="84" t="s">
        <v>39</v>
      </c>
      <c r="F315" s="83">
        <v>1672</v>
      </c>
      <c r="G315" s="83">
        <v>894</v>
      </c>
      <c r="H315" s="83">
        <v>778</v>
      </c>
      <c r="I315" s="85" t="s">
        <v>40</v>
      </c>
      <c r="J315" s="83">
        <v>861</v>
      </c>
      <c r="K315" s="83">
        <v>382</v>
      </c>
      <c r="L315" s="83">
        <v>479</v>
      </c>
      <c r="M315" s="105"/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64</v>
      </c>
      <c r="L316" s="9"/>
      <c r="M316" s="97"/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  <c r="M317" s="98"/>
    </row>
    <row r="318" spans="1:13" s="31" customFormat="1" ht="25.5" customHeight="1">
      <c r="A318" s="23" t="s">
        <v>9</v>
      </c>
      <c r="B318" s="24">
        <v>36</v>
      </c>
      <c r="C318" s="24">
        <v>23</v>
      </c>
      <c r="D318" s="24">
        <v>13</v>
      </c>
      <c r="E318" s="25" t="s">
        <v>10</v>
      </c>
      <c r="F318" s="24">
        <v>56</v>
      </c>
      <c r="G318" s="24">
        <v>28</v>
      </c>
      <c r="H318" s="24">
        <v>28</v>
      </c>
      <c r="I318" s="25" t="s">
        <v>11</v>
      </c>
      <c r="J318" s="24">
        <v>67</v>
      </c>
      <c r="K318" s="24">
        <v>29</v>
      </c>
      <c r="L318" s="24">
        <v>38</v>
      </c>
    </row>
    <row r="319" spans="1:13" s="97" customFormat="1" ht="15.75" customHeight="1">
      <c r="A319" s="32">
        <v>0</v>
      </c>
      <c r="B319" s="33">
        <v>6</v>
      </c>
      <c r="C319" s="34">
        <v>5</v>
      </c>
      <c r="D319" s="34">
        <v>1</v>
      </c>
      <c r="E319" s="35">
        <v>35</v>
      </c>
      <c r="F319" s="33">
        <v>9</v>
      </c>
      <c r="G319" s="34">
        <v>6</v>
      </c>
      <c r="H319" s="34">
        <v>3</v>
      </c>
      <c r="I319" s="35">
        <v>70</v>
      </c>
      <c r="J319" s="33">
        <v>11</v>
      </c>
      <c r="K319" s="34">
        <v>6</v>
      </c>
      <c r="L319" s="34">
        <v>5</v>
      </c>
    </row>
    <row r="320" spans="1:13" s="97" customFormat="1" ht="15.75" customHeight="1">
      <c r="A320" s="32">
        <v>1</v>
      </c>
      <c r="B320" s="33">
        <v>6</v>
      </c>
      <c r="C320" s="34">
        <v>4</v>
      </c>
      <c r="D320" s="34">
        <v>2</v>
      </c>
      <c r="E320" s="35">
        <v>36</v>
      </c>
      <c r="F320" s="33">
        <v>9</v>
      </c>
      <c r="G320" s="34">
        <v>4</v>
      </c>
      <c r="H320" s="34">
        <v>5</v>
      </c>
      <c r="I320" s="35">
        <v>71</v>
      </c>
      <c r="J320" s="33">
        <v>12</v>
      </c>
      <c r="K320" s="34">
        <v>1</v>
      </c>
      <c r="L320" s="34">
        <v>11</v>
      </c>
    </row>
    <row r="321" spans="1:12" s="97" customFormat="1" ht="15.75" customHeight="1">
      <c r="A321" s="32">
        <v>2</v>
      </c>
      <c r="B321" s="33">
        <v>9</v>
      </c>
      <c r="C321" s="34">
        <v>6</v>
      </c>
      <c r="D321" s="34">
        <v>3</v>
      </c>
      <c r="E321" s="35">
        <v>37</v>
      </c>
      <c r="F321" s="33">
        <v>3</v>
      </c>
      <c r="G321" s="34">
        <v>0</v>
      </c>
      <c r="H321" s="34">
        <v>3</v>
      </c>
      <c r="I321" s="35">
        <v>72</v>
      </c>
      <c r="J321" s="33">
        <v>11</v>
      </c>
      <c r="K321" s="34">
        <v>5</v>
      </c>
      <c r="L321" s="34">
        <v>6</v>
      </c>
    </row>
    <row r="322" spans="1:12" s="97" customFormat="1" ht="15.75" customHeight="1">
      <c r="A322" s="32">
        <v>3</v>
      </c>
      <c r="B322" s="33">
        <v>7</v>
      </c>
      <c r="C322" s="34">
        <v>4</v>
      </c>
      <c r="D322" s="34">
        <v>3</v>
      </c>
      <c r="E322" s="35">
        <v>38</v>
      </c>
      <c r="F322" s="33">
        <v>13</v>
      </c>
      <c r="G322" s="34">
        <v>6</v>
      </c>
      <c r="H322" s="34">
        <v>7</v>
      </c>
      <c r="I322" s="35">
        <v>73</v>
      </c>
      <c r="J322" s="33">
        <v>14</v>
      </c>
      <c r="K322" s="34">
        <v>7</v>
      </c>
      <c r="L322" s="34">
        <v>7</v>
      </c>
    </row>
    <row r="323" spans="1:12" s="97" customFormat="1" ht="18" customHeight="1">
      <c r="A323" s="40">
        <v>4</v>
      </c>
      <c r="B323" s="41">
        <v>8</v>
      </c>
      <c r="C323" s="42">
        <v>4</v>
      </c>
      <c r="D323" s="42">
        <v>4</v>
      </c>
      <c r="E323" s="43">
        <v>39</v>
      </c>
      <c r="F323" s="44">
        <v>22</v>
      </c>
      <c r="G323" s="42">
        <v>12</v>
      </c>
      <c r="H323" s="42">
        <v>10</v>
      </c>
      <c r="I323" s="43">
        <v>74</v>
      </c>
      <c r="J323" s="44">
        <v>19</v>
      </c>
      <c r="K323" s="42">
        <v>10</v>
      </c>
      <c r="L323" s="42">
        <v>9</v>
      </c>
    </row>
    <row r="324" spans="1:12" s="31" customFormat="1" ht="25.5" customHeight="1">
      <c r="A324" s="23" t="s">
        <v>13</v>
      </c>
      <c r="B324" s="24">
        <v>47</v>
      </c>
      <c r="C324" s="24">
        <v>23</v>
      </c>
      <c r="D324" s="24">
        <v>24</v>
      </c>
      <c r="E324" s="25" t="s">
        <v>14</v>
      </c>
      <c r="F324" s="24">
        <v>59</v>
      </c>
      <c r="G324" s="24">
        <v>28</v>
      </c>
      <c r="H324" s="24">
        <v>31</v>
      </c>
      <c r="I324" s="25" t="s">
        <v>15</v>
      </c>
      <c r="J324" s="24">
        <v>53</v>
      </c>
      <c r="K324" s="24">
        <v>22</v>
      </c>
      <c r="L324" s="24">
        <v>31</v>
      </c>
    </row>
    <row r="325" spans="1:12" s="97" customFormat="1" ht="15.75" customHeight="1">
      <c r="A325" s="32">
        <v>5</v>
      </c>
      <c r="B325" s="33">
        <v>15</v>
      </c>
      <c r="C325" s="34">
        <v>8</v>
      </c>
      <c r="D325" s="34">
        <v>7</v>
      </c>
      <c r="E325" s="35">
        <v>40</v>
      </c>
      <c r="F325" s="33">
        <v>13</v>
      </c>
      <c r="G325" s="34">
        <v>6</v>
      </c>
      <c r="H325" s="34">
        <v>7</v>
      </c>
      <c r="I325" s="35">
        <v>75</v>
      </c>
      <c r="J325" s="33">
        <v>12</v>
      </c>
      <c r="K325" s="34">
        <v>5</v>
      </c>
      <c r="L325" s="34">
        <v>7</v>
      </c>
    </row>
    <row r="326" spans="1:12" s="97" customFormat="1" ht="15.75" customHeight="1">
      <c r="A326" s="32">
        <v>6</v>
      </c>
      <c r="B326" s="33">
        <v>5</v>
      </c>
      <c r="C326" s="34">
        <v>5</v>
      </c>
      <c r="D326" s="34">
        <v>0</v>
      </c>
      <c r="E326" s="35">
        <v>41</v>
      </c>
      <c r="F326" s="33">
        <v>10</v>
      </c>
      <c r="G326" s="34">
        <v>6</v>
      </c>
      <c r="H326" s="34">
        <v>4</v>
      </c>
      <c r="I326" s="35">
        <v>76</v>
      </c>
      <c r="J326" s="33">
        <v>9</v>
      </c>
      <c r="K326" s="34">
        <v>4</v>
      </c>
      <c r="L326" s="34">
        <v>5</v>
      </c>
    </row>
    <row r="327" spans="1:12" s="97" customFormat="1" ht="15.75" customHeight="1">
      <c r="A327" s="32">
        <v>7</v>
      </c>
      <c r="B327" s="33">
        <v>11</v>
      </c>
      <c r="C327" s="34">
        <v>4</v>
      </c>
      <c r="D327" s="34">
        <v>7</v>
      </c>
      <c r="E327" s="35">
        <v>42</v>
      </c>
      <c r="F327" s="33">
        <v>11</v>
      </c>
      <c r="G327" s="34">
        <v>5</v>
      </c>
      <c r="H327" s="34">
        <v>6</v>
      </c>
      <c r="I327" s="35">
        <v>77</v>
      </c>
      <c r="J327" s="33">
        <v>11</v>
      </c>
      <c r="K327" s="34">
        <v>6</v>
      </c>
      <c r="L327" s="34">
        <v>5</v>
      </c>
    </row>
    <row r="328" spans="1:12" s="97" customFormat="1" ht="15.75" customHeight="1">
      <c r="A328" s="32">
        <v>8</v>
      </c>
      <c r="B328" s="33">
        <v>8</v>
      </c>
      <c r="C328" s="34">
        <v>4</v>
      </c>
      <c r="D328" s="34">
        <v>4</v>
      </c>
      <c r="E328" s="35">
        <v>43</v>
      </c>
      <c r="F328" s="33">
        <v>15</v>
      </c>
      <c r="G328" s="34">
        <v>6</v>
      </c>
      <c r="H328" s="34">
        <v>9</v>
      </c>
      <c r="I328" s="35">
        <v>78</v>
      </c>
      <c r="J328" s="33">
        <v>12</v>
      </c>
      <c r="K328" s="34">
        <v>4</v>
      </c>
      <c r="L328" s="34">
        <v>8</v>
      </c>
    </row>
    <row r="329" spans="1:12" s="97" customFormat="1" ht="18" customHeight="1">
      <c r="A329" s="40">
        <v>9</v>
      </c>
      <c r="B329" s="44">
        <v>8</v>
      </c>
      <c r="C329" s="42">
        <v>2</v>
      </c>
      <c r="D329" s="42">
        <v>6</v>
      </c>
      <c r="E329" s="43">
        <v>44</v>
      </c>
      <c r="F329" s="44">
        <v>10</v>
      </c>
      <c r="G329" s="42">
        <v>5</v>
      </c>
      <c r="H329" s="42">
        <v>5</v>
      </c>
      <c r="I329" s="43">
        <v>79</v>
      </c>
      <c r="J329" s="44">
        <v>9</v>
      </c>
      <c r="K329" s="42">
        <v>3</v>
      </c>
      <c r="L329" s="42">
        <v>6</v>
      </c>
    </row>
    <row r="330" spans="1:12" s="31" customFormat="1" ht="25.5" customHeight="1">
      <c r="A330" s="23" t="s">
        <v>23</v>
      </c>
      <c r="B330" s="24">
        <v>40</v>
      </c>
      <c r="C330" s="24">
        <v>20</v>
      </c>
      <c r="D330" s="24">
        <v>20</v>
      </c>
      <c r="E330" s="25" t="s">
        <v>24</v>
      </c>
      <c r="F330" s="24">
        <v>76</v>
      </c>
      <c r="G330" s="24">
        <v>35</v>
      </c>
      <c r="H330" s="24">
        <v>41</v>
      </c>
      <c r="I330" s="25" t="s">
        <v>25</v>
      </c>
      <c r="J330" s="24">
        <v>56</v>
      </c>
      <c r="K330" s="24">
        <v>16</v>
      </c>
      <c r="L330" s="24">
        <v>40</v>
      </c>
    </row>
    <row r="331" spans="1:12" s="97" customFormat="1" ht="15.75" customHeight="1">
      <c r="A331" s="32">
        <v>10</v>
      </c>
      <c r="B331" s="33">
        <v>10</v>
      </c>
      <c r="C331" s="34">
        <v>5</v>
      </c>
      <c r="D331" s="34">
        <v>5</v>
      </c>
      <c r="E331" s="35">
        <v>45</v>
      </c>
      <c r="F331" s="33">
        <v>13</v>
      </c>
      <c r="G331" s="34">
        <v>5</v>
      </c>
      <c r="H331" s="34">
        <v>8</v>
      </c>
      <c r="I331" s="35">
        <v>80</v>
      </c>
      <c r="J331" s="33">
        <v>10</v>
      </c>
      <c r="K331" s="34">
        <v>6</v>
      </c>
      <c r="L331" s="34">
        <v>4</v>
      </c>
    </row>
    <row r="332" spans="1:12" s="97" customFormat="1" ht="15.75" customHeight="1">
      <c r="A332" s="32">
        <v>11</v>
      </c>
      <c r="B332" s="33">
        <v>7</v>
      </c>
      <c r="C332" s="34">
        <v>4</v>
      </c>
      <c r="D332" s="34">
        <v>3</v>
      </c>
      <c r="E332" s="35">
        <v>46</v>
      </c>
      <c r="F332" s="33">
        <v>10</v>
      </c>
      <c r="G332" s="34">
        <v>5</v>
      </c>
      <c r="H332" s="34">
        <v>5</v>
      </c>
      <c r="I332" s="35">
        <v>81</v>
      </c>
      <c r="J332" s="33">
        <v>14</v>
      </c>
      <c r="K332" s="34">
        <v>3</v>
      </c>
      <c r="L332" s="34">
        <v>11</v>
      </c>
    </row>
    <row r="333" spans="1:12" s="97" customFormat="1" ht="15.75" customHeight="1">
      <c r="A333" s="32">
        <v>12</v>
      </c>
      <c r="B333" s="33">
        <v>10</v>
      </c>
      <c r="C333" s="34">
        <v>7</v>
      </c>
      <c r="D333" s="34">
        <v>3</v>
      </c>
      <c r="E333" s="35">
        <v>47</v>
      </c>
      <c r="F333" s="33">
        <v>16</v>
      </c>
      <c r="G333" s="34">
        <v>8</v>
      </c>
      <c r="H333" s="34">
        <v>8</v>
      </c>
      <c r="I333" s="35">
        <v>82</v>
      </c>
      <c r="J333" s="33">
        <v>9</v>
      </c>
      <c r="K333" s="34">
        <v>1</v>
      </c>
      <c r="L333" s="34">
        <v>8</v>
      </c>
    </row>
    <row r="334" spans="1:12" s="97" customFormat="1" ht="15.75" customHeight="1">
      <c r="A334" s="32">
        <v>13</v>
      </c>
      <c r="B334" s="33">
        <v>6</v>
      </c>
      <c r="C334" s="34">
        <v>2</v>
      </c>
      <c r="D334" s="34">
        <v>4</v>
      </c>
      <c r="E334" s="35">
        <v>48</v>
      </c>
      <c r="F334" s="33">
        <v>18</v>
      </c>
      <c r="G334" s="34">
        <v>8</v>
      </c>
      <c r="H334" s="34">
        <v>10</v>
      </c>
      <c r="I334" s="35">
        <v>83</v>
      </c>
      <c r="J334" s="33">
        <v>9</v>
      </c>
      <c r="K334" s="34">
        <v>2</v>
      </c>
      <c r="L334" s="34">
        <v>7</v>
      </c>
    </row>
    <row r="335" spans="1:12" s="97" customFormat="1" ht="18" customHeight="1">
      <c r="A335" s="40">
        <v>14</v>
      </c>
      <c r="B335" s="44">
        <v>7</v>
      </c>
      <c r="C335" s="42">
        <v>2</v>
      </c>
      <c r="D335" s="42">
        <v>5</v>
      </c>
      <c r="E335" s="43">
        <v>49</v>
      </c>
      <c r="F335" s="44">
        <v>19</v>
      </c>
      <c r="G335" s="42">
        <v>9</v>
      </c>
      <c r="H335" s="42">
        <v>10</v>
      </c>
      <c r="I335" s="43">
        <v>84</v>
      </c>
      <c r="J335" s="44">
        <v>14</v>
      </c>
      <c r="K335" s="42">
        <v>4</v>
      </c>
      <c r="L335" s="42">
        <v>10</v>
      </c>
    </row>
    <row r="336" spans="1:12" s="31" customFormat="1" ht="25.5" customHeight="1">
      <c r="A336" s="23" t="s">
        <v>26</v>
      </c>
      <c r="B336" s="24">
        <v>39</v>
      </c>
      <c r="C336" s="24">
        <v>19</v>
      </c>
      <c r="D336" s="24">
        <v>20</v>
      </c>
      <c r="E336" s="25" t="s">
        <v>27</v>
      </c>
      <c r="F336" s="24">
        <v>70</v>
      </c>
      <c r="G336" s="24">
        <v>31</v>
      </c>
      <c r="H336" s="24">
        <v>39</v>
      </c>
      <c r="I336" s="25" t="s">
        <v>28</v>
      </c>
      <c r="J336" s="24">
        <v>54</v>
      </c>
      <c r="K336" s="24">
        <v>13</v>
      </c>
      <c r="L336" s="24">
        <v>41</v>
      </c>
    </row>
    <row r="337" spans="1:12" s="97" customFormat="1" ht="15.75" customHeight="1">
      <c r="A337" s="32">
        <v>15</v>
      </c>
      <c r="B337" s="33">
        <v>6</v>
      </c>
      <c r="C337" s="34">
        <v>3</v>
      </c>
      <c r="D337" s="34">
        <v>3</v>
      </c>
      <c r="E337" s="35">
        <v>50</v>
      </c>
      <c r="F337" s="33">
        <v>12</v>
      </c>
      <c r="G337" s="34">
        <v>4</v>
      </c>
      <c r="H337" s="34">
        <v>8</v>
      </c>
      <c r="I337" s="35">
        <v>85</v>
      </c>
      <c r="J337" s="33">
        <v>12</v>
      </c>
      <c r="K337" s="34">
        <v>3</v>
      </c>
      <c r="L337" s="34">
        <v>9</v>
      </c>
    </row>
    <row r="338" spans="1:12" s="97" customFormat="1" ht="15.75" customHeight="1">
      <c r="A338" s="32">
        <v>16</v>
      </c>
      <c r="B338" s="33">
        <v>13</v>
      </c>
      <c r="C338" s="34">
        <v>5</v>
      </c>
      <c r="D338" s="34">
        <v>8</v>
      </c>
      <c r="E338" s="35">
        <v>51</v>
      </c>
      <c r="F338" s="33">
        <v>13</v>
      </c>
      <c r="G338" s="34">
        <v>7</v>
      </c>
      <c r="H338" s="34">
        <v>6</v>
      </c>
      <c r="I338" s="35">
        <v>86</v>
      </c>
      <c r="J338" s="33">
        <v>10</v>
      </c>
      <c r="K338" s="34">
        <v>2</v>
      </c>
      <c r="L338" s="34">
        <v>8</v>
      </c>
    </row>
    <row r="339" spans="1:12" s="97" customFormat="1" ht="15.75" customHeight="1">
      <c r="A339" s="32">
        <v>17</v>
      </c>
      <c r="B339" s="33">
        <v>7</v>
      </c>
      <c r="C339" s="34">
        <v>2</v>
      </c>
      <c r="D339" s="34">
        <v>5</v>
      </c>
      <c r="E339" s="35">
        <v>52</v>
      </c>
      <c r="F339" s="33">
        <v>12</v>
      </c>
      <c r="G339" s="34">
        <v>3</v>
      </c>
      <c r="H339" s="34">
        <v>9</v>
      </c>
      <c r="I339" s="35">
        <v>87</v>
      </c>
      <c r="J339" s="33">
        <v>13</v>
      </c>
      <c r="K339" s="34">
        <v>1</v>
      </c>
      <c r="L339" s="34">
        <v>12</v>
      </c>
    </row>
    <row r="340" spans="1:12" s="97" customFormat="1" ht="15.75" customHeight="1">
      <c r="A340" s="32">
        <v>18</v>
      </c>
      <c r="B340" s="33">
        <v>6</v>
      </c>
      <c r="C340" s="34">
        <v>3</v>
      </c>
      <c r="D340" s="34">
        <v>3</v>
      </c>
      <c r="E340" s="35">
        <v>53</v>
      </c>
      <c r="F340" s="33">
        <v>13</v>
      </c>
      <c r="G340" s="34">
        <v>7</v>
      </c>
      <c r="H340" s="34">
        <v>6</v>
      </c>
      <c r="I340" s="35">
        <v>88</v>
      </c>
      <c r="J340" s="33">
        <v>10</v>
      </c>
      <c r="K340" s="34">
        <v>4</v>
      </c>
      <c r="L340" s="34">
        <v>6</v>
      </c>
    </row>
    <row r="341" spans="1:12" s="97" customFormat="1" ht="18" customHeight="1">
      <c r="A341" s="40">
        <v>19</v>
      </c>
      <c r="B341" s="44">
        <v>7</v>
      </c>
      <c r="C341" s="42">
        <v>6</v>
      </c>
      <c r="D341" s="42">
        <v>1</v>
      </c>
      <c r="E341" s="43">
        <v>54</v>
      </c>
      <c r="F341" s="44">
        <v>20</v>
      </c>
      <c r="G341" s="42">
        <v>10</v>
      </c>
      <c r="H341" s="42">
        <v>10</v>
      </c>
      <c r="I341" s="43">
        <v>89</v>
      </c>
      <c r="J341" s="44">
        <v>9</v>
      </c>
      <c r="K341" s="42">
        <v>3</v>
      </c>
      <c r="L341" s="42">
        <v>6</v>
      </c>
    </row>
    <row r="342" spans="1:12" s="31" customFormat="1" ht="25.5" customHeight="1">
      <c r="A342" s="23" t="s">
        <v>29</v>
      </c>
      <c r="B342" s="24">
        <v>38</v>
      </c>
      <c r="C342" s="24">
        <v>19</v>
      </c>
      <c r="D342" s="24">
        <v>19</v>
      </c>
      <c r="E342" s="25" t="s">
        <v>30</v>
      </c>
      <c r="F342" s="24">
        <v>78</v>
      </c>
      <c r="G342" s="24">
        <v>39</v>
      </c>
      <c r="H342" s="24">
        <v>39</v>
      </c>
      <c r="I342" s="25" t="s">
        <v>31</v>
      </c>
      <c r="J342" s="24">
        <v>26</v>
      </c>
      <c r="K342" s="24">
        <v>4</v>
      </c>
      <c r="L342" s="24">
        <v>22</v>
      </c>
    </row>
    <row r="343" spans="1:12" s="97" customFormat="1" ht="15.75" customHeight="1">
      <c r="A343" s="32">
        <v>20</v>
      </c>
      <c r="B343" s="33">
        <v>7</v>
      </c>
      <c r="C343" s="34">
        <v>2</v>
      </c>
      <c r="D343" s="34">
        <v>5</v>
      </c>
      <c r="E343" s="35">
        <v>55</v>
      </c>
      <c r="F343" s="33">
        <v>18</v>
      </c>
      <c r="G343" s="34">
        <v>7</v>
      </c>
      <c r="H343" s="34">
        <v>11</v>
      </c>
      <c r="I343" s="35">
        <v>90</v>
      </c>
      <c r="J343" s="33">
        <v>11</v>
      </c>
      <c r="K343" s="34">
        <v>2</v>
      </c>
      <c r="L343" s="34">
        <v>9</v>
      </c>
    </row>
    <row r="344" spans="1:12" s="97" customFormat="1" ht="15.75" customHeight="1">
      <c r="A344" s="32">
        <v>21</v>
      </c>
      <c r="B344" s="33">
        <v>9</v>
      </c>
      <c r="C344" s="34">
        <v>5</v>
      </c>
      <c r="D344" s="34">
        <v>4</v>
      </c>
      <c r="E344" s="35">
        <v>56</v>
      </c>
      <c r="F344" s="33">
        <v>5</v>
      </c>
      <c r="G344" s="34">
        <v>3</v>
      </c>
      <c r="H344" s="34">
        <v>2</v>
      </c>
      <c r="I344" s="35">
        <v>91</v>
      </c>
      <c r="J344" s="33">
        <v>4</v>
      </c>
      <c r="K344" s="34">
        <v>2</v>
      </c>
      <c r="L344" s="34">
        <v>2</v>
      </c>
    </row>
    <row r="345" spans="1:12" s="97" customFormat="1" ht="15.75" customHeight="1">
      <c r="A345" s="32">
        <v>22</v>
      </c>
      <c r="B345" s="33">
        <v>6</v>
      </c>
      <c r="C345" s="34">
        <v>2</v>
      </c>
      <c r="D345" s="34">
        <v>4</v>
      </c>
      <c r="E345" s="35">
        <v>57</v>
      </c>
      <c r="F345" s="33">
        <v>21</v>
      </c>
      <c r="G345" s="34">
        <v>10</v>
      </c>
      <c r="H345" s="34">
        <v>11</v>
      </c>
      <c r="I345" s="35">
        <v>92</v>
      </c>
      <c r="J345" s="33">
        <v>3</v>
      </c>
      <c r="K345" s="34">
        <v>0</v>
      </c>
      <c r="L345" s="34">
        <v>3</v>
      </c>
    </row>
    <row r="346" spans="1:12" s="97" customFormat="1" ht="15.75" customHeight="1">
      <c r="A346" s="32">
        <v>23</v>
      </c>
      <c r="B346" s="33">
        <v>8</v>
      </c>
      <c r="C346" s="34">
        <v>6</v>
      </c>
      <c r="D346" s="34">
        <v>2</v>
      </c>
      <c r="E346" s="35">
        <v>58</v>
      </c>
      <c r="F346" s="33">
        <v>16</v>
      </c>
      <c r="G346" s="34">
        <v>8</v>
      </c>
      <c r="H346" s="34">
        <v>8</v>
      </c>
      <c r="I346" s="35">
        <v>93</v>
      </c>
      <c r="J346" s="33">
        <v>5</v>
      </c>
      <c r="K346" s="34">
        <v>0</v>
      </c>
      <c r="L346" s="34">
        <v>5</v>
      </c>
    </row>
    <row r="347" spans="1:12" s="97" customFormat="1" ht="18" customHeight="1">
      <c r="A347" s="40">
        <v>24</v>
      </c>
      <c r="B347" s="44">
        <v>8</v>
      </c>
      <c r="C347" s="42">
        <v>4</v>
      </c>
      <c r="D347" s="42">
        <v>4</v>
      </c>
      <c r="E347" s="43">
        <v>59</v>
      </c>
      <c r="F347" s="44">
        <v>18</v>
      </c>
      <c r="G347" s="42">
        <v>11</v>
      </c>
      <c r="H347" s="42">
        <v>7</v>
      </c>
      <c r="I347" s="43">
        <v>94</v>
      </c>
      <c r="J347" s="44">
        <v>3</v>
      </c>
      <c r="K347" s="42">
        <v>0</v>
      </c>
      <c r="L347" s="42">
        <v>3</v>
      </c>
    </row>
    <row r="348" spans="1:12" s="31" customFormat="1" ht="25.5" customHeight="1">
      <c r="A348" s="23" t="s">
        <v>32</v>
      </c>
      <c r="B348" s="24">
        <v>37</v>
      </c>
      <c r="C348" s="24">
        <v>16</v>
      </c>
      <c r="D348" s="24">
        <v>21</v>
      </c>
      <c r="E348" s="25" t="s">
        <v>33</v>
      </c>
      <c r="F348" s="24">
        <v>54</v>
      </c>
      <c r="G348" s="24">
        <v>26</v>
      </c>
      <c r="H348" s="24">
        <v>28</v>
      </c>
      <c r="I348" s="64" t="s">
        <v>34</v>
      </c>
      <c r="J348" s="24">
        <v>6</v>
      </c>
      <c r="K348" s="24">
        <v>1</v>
      </c>
      <c r="L348" s="24">
        <v>5</v>
      </c>
    </row>
    <row r="349" spans="1:12" s="97" customFormat="1" ht="15.75" customHeight="1">
      <c r="A349" s="32">
        <v>25</v>
      </c>
      <c r="B349" s="33">
        <v>6</v>
      </c>
      <c r="C349" s="34">
        <v>1</v>
      </c>
      <c r="D349" s="34">
        <v>5</v>
      </c>
      <c r="E349" s="35">
        <v>60</v>
      </c>
      <c r="F349" s="33">
        <v>11</v>
      </c>
      <c r="G349" s="34">
        <v>4</v>
      </c>
      <c r="H349" s="34">
        <v>7</v>
      </c>
      <c r="I349" s="35">
        <v>95</v>
      </c>
      <c r="J349" s="33">
        <v>2</v>
      </c>
      <c r="K349" s="34">
        <v>0</v>
      </c>
      <c r="L349" s="34">
        <v>2</v>
      </c>
    </row>
    <row r="350" spans="1:12" s="97" customFormat="1" ht="15.75" customHeight="1">
      <c r="A350" s="32">
        <v>26</v>
      </c>
      <c r="B350" s="33">
        <v>8</v>
      </c>
      <c r="C350" s="34">
        <v>4</v>
      </c>
      <c r="D350" s="34">
        <v>4</v>
      </c>
      <c r="E350" s="35">
        <v>61</v>
      </c>
      <c r="F350" s="33">
        <v>8</v>
      </c>
      <c r="G350" s="34">
        <v>2</v>
      </c>
      <c r="H350" s="34">
        <v>6</v>
      </c>
      <c r="I350" s="35">
        <v>96</v>
      </c>
      <c r="J350" s="33">
        <v>1</v>
      </c>
      <c r="K350" s="34">
        <v>0</v>
      </c>
      <c r="L350" s="34">
        <v>1</v>
      </c>
    </row>
    <row r="351" spans="1:12" s="97" customFormat="1" ht="15.75" customHeight="1">
      <c r="A351" s="32">
        <v>27</v>
      </c>
      <c r="B351" s="33">
        <v>7</v>
      </c>
      <c r="C351" s="34">
        <v>1</v>
      </c>
      <c r="D351" s="34">
        <v>6</v>
      </c>
      <c r="E351" s="35">
        <v>62</v>
      </c>
      <c r="F351" s="33">
        <v>14</v>
      </c>
      <c r="G351" s="34">
        <v>10</v>
      </c>
      <c r="H351" s="34">
        <v>4</v>
      </c>
      <c r="I351" s="35">
        <v>97</v>
      </c>
      <c r="J351" s="33">
        <v>1</v>
      </c>
      <c r="K351" s="34">
        <v>1</v>
      </c>
      <c r="L351" s="34">
        <v>0</v>
      </c>
    </row>
    <row r="352" spans="1:12" s="97" customFormat="1" ht="15.75" customHeight="1">
      <c r="A352" s="32">
        <v>28</v>
      </c>
      <c r="B352" s="33">
        <v>7</v>
      </c>
      <c r="C352" s="34">
        <v>5</v>
      </c>
      <c r="D352" s="34">
        <v>2</v>
      </c>
      <c r="E352" s="35">
        <v>63</v>
      </c>
      <c r="F352" s="33">
        <v>5</v>
      </c>
      <c r="G352" s="34">
        <v>2</v>
      </c>
      <c r="H352" s="34">
        <v>3</v>
      </c>
      <c r="I352" s="35">
        <v>98</v>
      </c>
      <c r="J352" s="33">
        <v>1</v>
      </c>
      <c r="K352" s="34">
        <v>0</v>
      </c>
      <c r="L352" s="34">
        <v>1</v>
      </c>
    </row>
    <row r="353" spans="1:13" s="97" customFormat="1" ht="18" customHeight="1">
      <c r="A353" s="40">
        <v>29</v>
      </c>
      <c r="B353" s="44">
        <v>9</v>
      </c>
      <c r="C353" s="42">
        <v>5</v>
      </c>
      <c r="D353" s="42">
        <v>4</v>
      </c>
      <c r="E353" s="43">
        <v>64</v>
      </c>
      <c r="F353" s="44">
        <v>16</v>
      </c>
      <c r="G353" s="42">
        <v>8</v>
      </c>
      <c r="H353" s="42">
        <v>8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41</v>
      </c>
      <c r="C354" s="24">
        <v>23</v>
      </c>
      <c r="D354" s="24">
        <v>18</v>
      </c>
      <c r="E354" s="25" t="s">
        <v>36</v>
      </c>
      <c r="F354" s="24">
        <v>65</v>
      </c>
      <c r="G354" s="24">
        <v>34</v>
      </c>
      <c r="H354" s="24">
        <v>31</v>
      </c>
      <c r="I354" s="68">
        <v>100</v>
      </c>
      <c r="J354" s="69">
        <v>0</v>
      </c>
      <c r="K354" s="70">
        <v>0</v>
      </c>
      <c r="L354" s="70">
        <v>0</v>
      </c>
    </row>
    <row r="355" spans="1:13" s="97" customFormat="1" ht="15.75" customHeight="1">
      <c r="A355" s="32">
        <v>30</v>
      </c>
      <c r="B355" s="33">
        <v>9</v>
      </c>
      <c r="C355" s="34">
        <v>5</v>
      </c>
      <c r="D355" s="34">
        <v>4</v>
      </c>
      <c r="E355" s="35">
        <v>65</v>
      </c>
      <c r="F355" s="33">
        <v>8</v>
      </c>
      <c r="G355" s="34">
        <v>3</v>
      </c>
      <c r="H355" s="34">
        <v>5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6</v>
      </c>
      <c r="C356" s="34">
        <v>4</v>
      </c>
      <c r="D356" s="34">
        <v>2</v>
      </c>
      <c r="E356" s="35">
        <v>66</v>
      </c>
      <c r="F356" s="33">
        <v>13</v>
      </c>
      <c r="G356" s="34">
        <v>8</v>
      </c>
      <c r="H356" s="34">
        <v>5</v>
      </c>
      <c r="I356" s="35">
        <v>102</v>
      </c>
      <c r="J356" s="33">
        <v>0</v>
      </c>
      <c r="K356" s="34">
        <v>0</v>
      </c>
      <c r="L356" s="34">
        <v>0</v>
      </c>
    </row>
    <row r="357" spans="1:13" s="97" customFormat="1" ht="15.75" customHeight="1">
      <c r="A357" s="32">
        <v>32</v>
      </c>
      <c r="B357" s="33">
        <v>8</v>
      </c>
      <c r="C357" s="34">
        <v>6</v>
      </c>
      <c r="D357" s="34">
        <v>2</v>
      </c>
      <c r="E357" s="35">
        <v>67</v>
      </c>
      <c r="F357" s="33">
        <v>12</v>
      </c>
      <c r="G357" s="34">
        <v>7</v>
      </c>
      <c r="H357" s="34">
        <v>5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9</v>
      </c>
      <c r="C358" s="34">
        <v>4</v>
      </c>
      <c r="D358" s="34">
        <v>5</v>
      </c>
      <c r="E358" s="35">
        <v>68</v>
      </c>
      <c r="F358" s="33">
        <v>13</v>
      </c>
      <c r="G358" s="34">
        <v>9</v>
      </c>
      <c r="H358" s="34">
        <v>4</v>
      </c>
      <c r="I358" s="72" t="s">
        <v>37</v>
      </c>
      <c r="J358" s="44">
        <v>1</v>
      </c>
      <c r="K358" s="42">
        <v>0</v>
      </c>
      <c r="L358" s="42">
        <v>1</v>
      </c>
    </row>
    <row r="359" spans="1:13" s="97" customFormat="1" ht="21" customHeight="1" thickBot="1">
      <c r="A359" s="74">
        <v>34</v>
      </c>
      <c r="B359" s="33">
        <v>9</v>
      </c>
      <c r="C359" s="34">
        <v>4</v>
      </c>
      <c r="D359" s="34">
        <v>5</v>
      </c>
      <c r="E359" s="35">
        <v>69</v>
      </c>
      <c r="F359" s="33">
        <v>19</v>
      </c>
      <c r="G359" s="34">
        <v>7</v>
      </c>
      <c r="H359" s="34">
        <v>12</v>
      </c>
      <c r="I359" s="75" t="s">
        <v>8</v>
      </c>
      <c r="J359" s="69">
        <v>998</v>
      </c>
      <c r="K359" s="69">
        <v>449</v>
      </c>
      <c r="L359" s="69">
        <v>549</v>
      </c>
    </row>
    <row r="360" spans="1:13" s="106" customFormat="1" ht="24" customHeight="1" thickTop="1" thickBot="1">
      <c r="A360" s="81" t="s">
        <v>38</v>
      </c>
      <c r="B360" s="82">
        <v>123</v>
      </c>
      <c r="C360" s="83">
        <v>66</v>
      </c>
      <c r="D360" s="83">
        <v>57</v>
      </c>
      <c r="E360" s="84" t="s">
        <v>39</v>
      </c>
      <c r="F360" s="83">
        <v>548</v>
      </c>
      <c r="G360" s="83">
        <v>264</v>
      </c>
      <c r="H360" s="83">
        <v>284</v>
      </c>
      <c r="I360" s="85" t="s">
        <v>40</v>
      </c>
      <c r="J360" s="83">
        <v>327</v>
      </c>
      <c r="K360" s="83">
        <v>119</v>
      </c>
      <c r="L360" s="83">
        <v>208</v>
      </c>
      <c r="M360" s="105"/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65</v>
      </c>
      <c r="L361" s="9"/>
      <c r="M361" s="97"/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  <c r="M362" s="98"/>
    </row>
    <row r="363" spans="1:13" s="31" customFormat="1" ht="25.5" customHeight="1">
      <c r="A363" s="23" t="s">
        <v>9</v>
      </c>
      <c r="B363" s="24">
        <v>50</v>
      </c>
      <c r="C363" s="24">
        <v>24</v>
      </c>
      <c r="D363" s="24">
        <v>26</v>
      </c>
      <c r="E363" s="25" t="s">
        <v>10</v>
      </c>
      <c r="F363" s="24">
        <v>51</v>
      </c>
      <c r="G363" s="24">
        <v>26</v>
      </c>
      <c r="H363" s="24">
        <v>25</v>
      </c>
      <c r="I363" s="25" t="s">
        <v>11</v>
      </c>
      <c r="J363" s="24">
        <v>14</v>
      </c>
      <c r="K363" s="24">
        <v>7</v>
      </c>
      <c r="L363" s="24">
        <v>7</v>
      </c>
    </row>
    <row r="364" spans="1:13" s="97" customFormat="1" ht="15.75" customHeight="1">
      <c r="A364" s="32">
        <v>0</v>
      </c>
      <c r="B364" s="33">
        <v>3</v>
      </c>
      <c r="C364" s="34">
        <v>1</v>
      </c>
      <c r="D364" s="34">
        <v>2</v>
      </c>
      <c r="E364" s="35">
        <v>35</v>
      </c>
      <c r="F364" s="33">
        <v>16</v>
      </c>
      <c r="G364" s="34">
        <v>7</v>
      </c>
      <c r="H364" s="34">
        <v>9</v>
      </c>
      <c r="I364" s="35">
        <v>70</v>
      </c>
      <c r="J364" s="33">
        <v>3</v>
      </c>
      <c r="K364" s="34">
        <v>2</v>
      </c>
      <c r="L364" s="34">
        <v>1</v>
      </c>
    </row>
    <row r="365" spans="1:13" s="97" customFormat="1" ht="15.75" customHeight="1">
      <c r="A365" s="32">
        <v>1</v>
      </c>
      <c r="B365" s="33">
        <v>9</v>
      </c>
      <c r="C365" s="34">
        <v>5</v>
      </c>
      <c r="D365" s="34">
        <v>4</v>
      </c>
      <c r="E365" s="35">
        <v>36</v>
      </c>
      <c r="F365" s="33">
        <v>8</v>
      </c>
      <c r="G365" s="34">
        <v>4</v>
      </c>
      <c r="H365" s="34">
        <v>4</v>
      </c>
      <c r="I365" s="35">
        <v>71</v>
      </c>
      <c r="J365" s="33">
        <v>2</v>
      </c>
      <c r="K365" s="34">
        <v>1</v>
      </c>
      <c r="L365" s="34">
        <v>1</v>
      </c>
    </row>
    <row r="366" spans="1:13" s="97" customFormat="1" ht="15.75" customHeight="1">
      <c r="A366" s="32">
        <v>2</v>
      </c>
      <c r="B366" s="33">
        <v>15</v>
      </c>
      <c r="C366" s="34">
        <v>6</v>
      </c>
      <c r="D366" s="34">
        <v>9</v>
      </c>
      <c r="E366" s="35">
        <v>37</v>
      </c>
      <c r="F366" s="33">
        <v>7</v>
      </c>
      <c r="G366" s="34">
        <v>4</v>
      </c>
      <c r="H366" s="34">
        <v>3</v>
      </c>
      <c r="I366" s="35">
        <v>72</v>
      </c>
      <c r="J366" s="33">
        <v>1</v>
      </c>
      <c r="K366" s="34">
        <v>0</v>
      </c>
      <c r="L366" s="34">
        <v>1</v>
      </c>
    </row>
    <row r="367" spans="1:13" s="97" customFormat="1" ht="15.75" customHeight="1">
      <c r="A367" s="32">
        <v>3</v>
      </c>
      <c r="B367" s="33">
        <v>13</v>
      </c>
      <c r="C367" s="34">
        <v>8</v>
      </c>
      <c r="D367" s="34">
        <v>5</v>
      </c>
      <c r="E367" s="35">
        <v>38</v>
      </c>
      <c r="F367" s="33">
        <v>11</v>
      </c>
      <c r="G367" s="34">
        <v>6</v>
      </c>
      <c r="H367" s="34">
        <v>5</v>
      </c>
      <c r="I367" s="35">
        <v>73</v>
      </c>
      <c r="J367" s="33">
        <v>4</v>
      </c>
      <c r="K367" s="34">
        <v>2</v>
      </c>
      <c r="L367" s="34">
        <v>2</v>
      </c>
    </row>
    <row r="368" spans="1:13" s="97" customFormat="1" ht="18" customHeight="1">
      <c r="A368" s="40">
        <v>4</v>
      </c>
      <c r="B368" s="41">
        <v>10</v>
      </c>
      <c r="C368" s="42">
        <v>4</v>
      </c>
      <c r="D368" s="42">
        <v>6</v>
      </c>
      <c r="E368" s="43">
        <v>39</v>
      </c>
      <c r="F368" s="44">
        <v>9</v>
      </c>
      <c r="G368" s="42">
        <v>5</v>
      </c>
      <c r="H368" s="42">
        <v>4</v>
      </c>
      <c r="I368" s="43">
        <v>74</v>
      </c>
      <c r="J368" s="44">
        <v>4</v>
      </c>
      <c r="K368" s="42">
        <v>2</v>
      </c>
      <c r="L368" s="42">
        <v>2</v>
      </c>
    </row>
    <row r="369" spans="1:12" s="31" customFormat="1" ht="25.5" customHeight="1">
      <c r="A369" s="23" t="s">
        <v>13</v>
      </c>
      <c r="B369" s="24">
        <v>23</v>
      </c>
      <c r="C369" s="24">
        <v>14</v>
      </c>
      <c r="D369" s="24">
        <v>9</v>
      </c>
      <c r="E369" s="25" t="s">
        <v>14</v>
      </c>
      <c r="F369" s="24">
        <v>31</v>
      </c>
      <c r="G369" s="24">
        <v>15</v>
      </c>
      <c r="H369" s="24">
        <v>16</v>
      </c>
      <c r="I369" s="25" t="s">
        <v>15</v>
      </c>
      <c r="J369" s="24">
        <v>12</v>
      </c>
      <c r="K369" s="24">
        <v>7</v>
      </c>
      <c r="L369" s="24">
        <v>5</v>
      </c>
    </row>
    <row r="370" spans="1:12" s="97" customFormat="1" ht="15.75" customHeight="1">
      <c r="A370" s="32">
        <v>5</v>
      </c>
      <c r="B370" s="33">
        <v>8</v>
      </c>
      <c r="C370" s="34">
        <v>5</v>
      </c>
      <c r="D370" s="34">
        <v>3</v>
      </c>
      <c r="E370" s="35">
        <v>40</v>
      </c>
      <c r="F370" s="33">
        <v>7</v>
      </c>
      <c r="G370" s="34">
        <v>2</v>
      </c>
      <c r="H370" s="34">
        <v>5</v>
      </c>
      <c r="I370" s="35">
        <v>75</v>
      </c>
      <c r="J370" s="33">
        <v>1</v>
      </c>
      <c r="K370" s="34">
        <v>0</v>
      </c>
      <c r="L370" s="34">
        <v>1</v>
      </c>
    </row>
    <row r="371" spans="1:12" s="97" customFormat="1" ht="15.75" customHeight="1">
      <c r="A371" s="32">
        <v>6</v>
      </c>
      <c r="B371" s="33">
        <v>4</v>
      </c>
      <c r="C371" s="34">
        <v>2</v>
      </c>
      <c r="D371" s="34">
        <v>2</v>
      </c>
      <c r="E371" s="35">
        <v>41</v>
      </c>
      <c r="F371" s="33">
        <v>3</v>
      </c>
      <c r="G371" s="34">
        <v>2</v>
      </c>
      <c r="H371" s="34">
        <v>1</v>
      </c>
      <c r="I371" s="35">
        <v>76</v>
      </c>
      <c r="J371" s="33">
        <v>1</v>
      </c>
      <c r="K371" s="34">
        <v>1</v>
      </c>
      <c r="L371" s="34">
        <v>0</v>
      </c>
    </row>
    <row r="372" spans="1:12" s="97" customFormat="1" ht="15.75" customHeight="1">
      <c r="A372" s="32">
        <v>7</v>
      </c>
      <c r="B372" s="33">
        <v>1</v>
      </c>
      <c r="C372" s="34">
        <v>1</v>
      </c>
      <c r="D372" s="34">
        <v>0</v>
      </c>
      <c r="E372" s="35">
        <v>42</v>
      </c>
      <c r="F372" s="33">
        <v>6</v>
      </c>
      <c r="G372" s="34">
        <v>3</v>
      </c>
      <c r="H372" s="34">
        <v>3</v>
      </c>
      <c r="I372" s="35">
        <v>77</v>
      </c>
      <c r="J372" s="33">
        <v>4</v>
      </c>
      <c r="K372" s="34">
        <v>3</v>
      </c>
      <c r="L372" s="34">
        <v>1</v>
      </c>
    </row>
    <row r="373" spans="1:12" s="97" customFormat="1" ht="15.75" customHeight="1">
      <c r="A373" s="32">
        <v>8</v>
      </c>
      <c r="B373" s="33">
        <v>8</v>
      </c>
      <c r="C373" s="34">
        <v>5</v>
      </c>
      <c r="D373" s="34">
        <v>3</v>
      </c>
      <c r="E373" s="35">
        <v>43</v>
      </c>
      <c r="F373" s="33">
        <v>7</v>
      </c>
      <c r="G373" s="34">
        <v>3</v>
      </c>
      <c r="H373" s="34">
        <v>4</v>
      </c>
      <c r="I373" s="35">
        <v>78</v>
      </c>
      <c r="J373" s="33">
        <v>2</v>
      </c>
      <c r="K373" s="34">
        <v>0</v>
      </c>
      <c r="L373" s="34">
        <v>2</v>
      </c>
    </row>
    <row r="374" spans="1:12" s="97" customFormat="1" ht="18" customHeight="1">
      <c r="A374" s="40">
        <v>9</v>
      </c>
      <c r="B374" s="44">
        <v>2</v>
      </c>
      <c r="C374" s="42">
        <v>1</v>
      </c>
      <c r="D374" s="42">
        <v>1</v>
      </c>
      <c r="E374" s="43">
        <v>44</v>
      </c>
      <c r="F374" s="44">
        <v>8</v>
      </c>
      <c r="G374" s="42">
        <v>5</v>
      </c>
      <c r="H374" s="42">
        <v>3</v>
      </c>
      <c r="I374" s="43">
        <v>79</v>
      </c>
      <c r="J374" s="44">
        <v>4</v>
      </c>
      <c r="K374" s="42">
        <v>3</v>
      </c>
      <c r="L374" s="42">
        <v>1</v>
      </c>
    </row>
    <row r="375" spans="1:12" s="31" customFormat="1" ht="25.5" customHeight="1">
      <c r="A375" s="23" t="s">
        <v>23</v>
      </c>
      <c r="B375" s="24">
        <v>8</v>
      </c>
      <c r="C375" s="24">
        <v>8</v>
      </c>
      <c r="D375" s="24">
        <v>0</v>
      </c>
      <c r="E375" s="25" t="s">
        <v>24</v>
      </c>
      <c r="F375" s="24">
        <v>34</v>
      </c>
      <c r="G375" s="24">
        <v>17</v>
      </c>
      <c r="H375" s="24">
        <v>17</v>
      </c>
      <c r="I375" s="25" t="s">
        <v>25</v>
      </c>
      <c r="J375" s="24">
        <v>12</v>
      </c>
      <c r="K375" s="24">
        <v>5</v>
      </c>
      <c r="L375" s="24">
        <v>7</v>
      </c>
    </row>
    <row r="376" spans="1:12" s="97" customFormat="1" ht="15.75" customHeight="1">
      <c r="A376" s="32">
        <v>10</v>
      </c>
      <c r="B376" s="33">
        <v>1</v>
      </c>
      <c r="C376" s="34">
        <v>1</v>
      </c>
      <c r="D376" s="34">
        <v>0</v>
      </c>
      <c r="E376" s="35">
        <v>45</v>
      </c>
      <c r="F376" s="33">
        <v>5</v>
      </c>
      <c r="G376" s="34">
        <v>3</v>
      </c>
      <c r="H376" s="34">
        <v>2</v>
      </c>
      <c r="I376" s="35">
        <v>80</v>
      </c>
      <c r="J376" s="33">
        <v>2</v>
      </c>
      <c r="K376" s="34">
        <v>1</v>
      </c>
      <c r="L376" s="34">
        <v>1</v>
      </c>
    </row>
    <row r="377" spans="1:12" s="97" customFormat="1" ht="15.75" customHeight="1">
      <c r="A377" s="32">
        <v>11</v>
      </c>
      <c r="B377" s="33">
        <v>0</v>
      </c>
      <c r="C377" s="34">
        <v>0</v>
      </c>
      <c r="D377" s="34">
        <v>0</v>
      </c>
      <c r="E377" s="35">
        <v>46</v>
      </c>
      <c r="F377" s="33">
        <v>10</v>
      </c>
      <c r="G377" s="34">
        <v>5</v>
      </c>
      <c r="H377" s="34">
        <v>5</v>
      </c>
      <c r="I377" s="35">
        <v>81</v>
      </c>
      <c r="J377" s="33">
        <v>2</v>
      </c>
      <c r="K377" s="34">
        <v>1</v>
      </c>
      <c r="L377" s="34">
        <v>1</v>
      </c>
    </row>
    <row r="378" spans="1:12" s="97" customFormat="1" ht="15.75" customHeight="1">
      <c r="A378" s="32">
        <v>12</v>
      </c>
      <c r="B378" s="33">
        <v>3</v>
      </c>
      <c r="C378" s="34">
        <v>3</v>
      </c>
      <c r="D378" s="34">
        <v>0</v>
      </c>
      <c r="E378" s="35">
        <v>47</v>
      </c>
      <c r="F378" s="33">
        <v>5</v>
      </c>
      <c r="G378" s="34">
        <v>2</v>
      </c>
      <c r="H378" s="34">
        <v>3</v>
      </c>
      <c r="I378" s="35">
        <v>82</v>
      </c>
      <c r="J378" s="33">
        <v>1</v>
      </c>
      <c r="K378" s="34">
        <v>1</v>
      </c>
      <c r="L378" s="34">
        <v>0</v>
      </c>
    </row>
    <row r="379" spans="1:12" s="97" customFormat="1" ht="15.75" customHeight="1">
      <c r="A379" s="32">
        <v>13</v>
      </c>
      <c r="B379" s="33">
        <v>0</v>
      </c>
      <c r="C379" s="34">
        <v>0</v>
      </c>
      <c r="D379" s="34">
        <v>0</v>
      </c>
      <c r="E379" s="35">
        <v>48</v>
      </c>
      <c r="F379" s="33">
        <v>3</v>
      </c>
      <c r="G379" s="34">
        <v>1</v>
      </c>
      <c r="H379" s="34">
        <v>2</v>
      </c>
      <c r="I379" s="35">
        <v>83</v>
      </c>
      <c r="J379" s="33">
        <v>4</v>
      </c>
      <c r="K379" s="34">
        <v>1</v>
      </c>
      <c r="L379" s="34">
        <v>3</v>
      </c>
    </row>
    <row r="380" spans="1:12" s="97" customFormat="1" ht="18" customHeight="1">
      <c r="A380" s="40">
        <v>14</v>
      </c>
      <c r="B380" s="44">
        <v>4</v>
      </c>
      <c r="C380" s="42">
        <v>4</v>
      </c>
      <c r="D380" s="42">
        <v>0</v>
      </c>
      <c r="E380" s="43">
        <v>49</v>
      </c>
      <c r="F380" s="44">
        <v>11</v>
      </c>
      <c r="G380" s="42">
        <v>6</v>
      </c>
      <c r="H380" s="42">
        <v>5</v>
      </c>
      <c r="I380" s="43">
        <v>84</v>
      </c>
      <c r="J380" s="44">
        <v>3</v>
      </c>
      <c r="K380" s="42">
        <v>1</v>
      </c>
      <c r="L380" s="42">
        <v>2</v>
      </c>
    </row>
    <row r="381" spans="1:12" s="31" customFormat="1" ht="25.5" customHeight="1">
      <c r="A381" s="23" t="s">
        <v>26</v>
      </c>
      <c r="B381" s="24">
        <v>12</v>
      </c>
      <c r="C381" s="24">
        <v>7</v>
      </c>
      <c r="D381" s="24">
        <v>5</v>
      </c>
      <c r="E381" s="25" t="s">
        <v>27</v>
      </c>
      <c r="F381" s="24">
        <v>25</v>
      </c>
      <c r="G381" s="24">
        <v>12</v>
      </c>
      <c r="H381" s="24">
        <v>13</v>
      </c>
      <c r="I381" s="25" t="s">
        <v>28</v>
      </c>
      <c r="J381" s="24">
        <v>11</v>
      </c>
      <c r="K381" s="24">
        <v>3</v>
      </c>
      <c r="L381" s="24">
        <v>8</v>
      </c>
    </row>
    <row r="382" spans="1:12" s="97" customFormat="1" ht="15.75" customHeight="1">
      <c r="A382" s="32">
        <v>15</v>
      </c>
      <c r="B382" s="33">
        <v>3</v>
      </c>
      <c r="C382" s="34">
        <v>1</v>
      </c>
      <c r="D382" s="34">
        <v>2</v>
      </c>
      <c r="E382" s="35">
        <v>50</v>
      </c>
      <c r="F382" s="33">
        <v>7</v>
      </c>
      <c r="G382" s="34">
        <v>5</v>
      </c>
      <c r="H382" s="34">
        <v>2</v>
      </c>
      <c r="I382" s="35">
        <v>85</v>
      </c>
      <c r="J382" s="33">
        <v>1</v>
      </c>
      <c r="K382" s="34">
        <v>0</v>
      </c>
      <c r="L382" s="34">
        <v>1</v>
      </c>
    </row>
    <row r="383" spans="1:12" s="97" customFormat="1" ht="15.75" customHeight="1">
      <c r="A383" s="32">
        <v>16</v>
      </c>
      <c r="B383" s="33">
        <v>1</v>
      </c>
      <c r="C383" s="34">
        <v>0</v>
      </c>
      <c r="D383" s="34">
        <v>1</v>
      </c>
      <c r="E383" s="35">
        <v>51</v>
      </c>
      <c r="F383" s="33">
        <v>5</v>
      </c>
      <c r="G383" s="34">
        <v>3</v>
      </c>
      <c r="H383" s="34">
        <v>2</v>
      </c>
      <c r="I383" s="35">
        <v>86</v>
      </c>
      <c r="J383" s="33">
        <v>1</v>
      </c>
      <c r="K383" s="34">
        <v>1</v>
      </c>
      <c r="L383" s="34">
        <v>0</v>
      </c>
    </row>
    <row r="384" spans="1:12" s="97" customFormat="1" ht="15.75" customHeight="1">
      <c r="A384" s="32">
        <v>17</v>
      </c>
      <c r="B384" s="33">
        <v>0</v>
      </c>
      <c r="C384" s="34">
        <v>0</v>
      </c>
      <c r="D384" s="34">
        <v>0</v>
      </c>
      <c r="E384" s="35">
        <v>52</v>
      </c>
      <c r="F384" s="33">
        <v>4</v>
      </c>
      <c r="G384" s="34">
        <v>2</v>
      </c>
      <c r="H384" s="34">
        <v>2</v>
      </c>
      <c r="I384" s="35">
        <v>87</v>
      </c>
      <c r="J384" s="33">
        <v>4</v>
      </c>
      <c r="K384" s="34">
        <v>0</v>
      </c>
      <c r="L384" s="34">
        <v>4</v>
      </c>
    </row>
    <row r="385" spans="1:12" s="97" customFormat="1" ht="15.75" customHeight="1">
      <c r="A385" s="32">
        <v>18</v>
      </c>
      <c r="B385" s="33">
        <v>4</v>
      </c>
      <c r="C385" s="34">
        <v>3</v>
      </c>
      <c r="D385" s="34">
        <v>1</v>
      </c>
      <c r="E385" s="35">
        <v>53</v>
      </c>
      <c r="F385" s="33">
        <v>3</v>
      </c>
      <c r="G385" s="34">
        <v>0</v>
      </c>
      <c r="H385" s="34">
        <v>3</v>
      </c>
      <c r="I385" s="35">
        <v>88</v>
      </c>
      <c r="J385" s="33">
        <v>4</v>
      </c>
      <c r="K385" s="34">
        <v>2</v>
      </c>
      <c r="L385" s="34">
        <v>2</v>
      </c>
    </row>
    <row r="386" spans="1:12" s="97" customFormat="1" ht="18" customHeight="1">
      <c r="A386" s="40">
        <v>19</v>
      </c>
      <c r="B386" s="44">
        <v>4</v>
      </c>
      <c r="C386" s="42">
        <v>3</v>
      </c>
      <c r="D386" s="42">
        <v>1</v>
      </c>
      <c r="E386" s="43">
        <v>54</v>
      </c>
      <c r="F386" s="44">
        <v>6</v>
      </c>
      <c r="G386" s="42">
        <v>2</v>
      </c>
      <c r="H386" s="42">
        <v>4</v>
      </c>
      <c r="I386" s="43">
        <v>89</v>
      </c>
      <c r="J386" s="44">
        <v>1</v>
      </c>
      <c r="K386" s="42">
        <v>0</v>
      </c>
      <c r="L386" s="42">
        <v>1</v>
      </c>
    </row>
    <row r="387" spans="1:12" s="31" customFormat="1" ht="25.5" customHeight="1">
      <c r="A387" s="23" t="s">
        <v>29</v>
      </c>
      <c r="B387" s="24">
        <v>16</v>
      </c>
      <c r="C387" s="24">
        <v>8</v>
      </c>
      <c r="D387" s="24">
        <v>8</v>
      </c>
      <c r="E387" s="25" t="s">
        <v>30</v>
      </c>
      <c r="F387" s="24">
        <v>25</v>
      </c>
      <c r="G387" s="24">
        <v>11</v>
      </c>
      <c r="H387" s="24">
        <v>14</v>
      </c>
      <c r="I387" s="25" t="s">
        <v>31</v>
      </c>
      <c r="J387" s="24">
        <v>5</v>
      </c>
      <c r="K387" s="24">
        <v>1</v>
      </c>
      <c r="L387" s="24">
        <v>4</v>
      </c>
    </row>
    <row r="388" spans="1:12" s="97" customFormat="1" ht="15.75" customHeight="1">
      <c r="A388" s="32">
        <v>20</v>
      </c>
      <c r="B388" s="33">
        <v>1</v>
      </c>
      <c r="C388" s="34">
        <v>0</v>
      </c>
      <c r="D388" s="34">
        <v>1</v>
      </c>
      <c r="E388" s="35">
        <v>55</v>
      </c>
      <c r="F388" s="33">
        <v>5</v>
      </c>
      <c r="G388" s="34">
        <v>3</v>
      </c>
      <c r="H388" s="34">
        <v>2</v>
      </c>
      <c r="I388" s="35">
        <v>90</v>
      </c>
      <c r="J388" s="33">
        <v>2</v>
      </c>
      <c r="K388" s="34">
        <v>0</v>
      </c>
      <c r="L388" s="34">
        <v>2</v>
      </c>
    </row>
    <row r="389" spans="1:12" s="97" customFormat="1" ht="15.75" customHeight="1">
      <c r="A389" s="32">
        <v>21</v>
      </c>
      <c r="B389" s="33">
        <v>4</v>
      </c>
      <c r="C389" s="34">
        <v>1</v>
      </c>
      <c r="D389" s="34">
        <v>3</v>
      </c>
      <c r="E389" s="35">
        <v>56</v>
      </c>
      <c r="F389" s="33">
        <v>4</v>
      </c>
      <c r="G389" s="34">
        <v>2</v>
      </c>
      <c r="H389" s="34">
        <v>2</v>
      </c>
      <c r="I389" s="35">
        <v>91</v>
      </c>
      <c r="J389" s="33">
        <v>1</v>
      </c>
      <c r="K389" s="34">
        <v>1</v>
      </c>
      <c r="L389" s="34">
        <v>0</v>
      </c>
    </row>
    <row r="390" spans="1:12" s="97" customFormat="1" ht="15.75" customHeight="1">
      <c r="A390" s="32">
        <v>22</v>
      </c>
      <c r="B390" s="33">
        <v>2</v>
      </c>
      <c r="C390" s="34">
        <v>1</v>
      </c>
      <c r="D390" s="34">
        <v>1</v>
      </c>
      <c r="E390" s="35">
        <v>57</v>
      </c>
      <c r="F390" s="33">
        <v>11</v>
      </c>
      <c r="G390" s="34">
        <v>5</v>
      </c>
      <c r="H390" s="34">
        <v>6</v>
      </c>
      <c r="I390" s="35">
        <v>92</v>
      </c>
      <c r="J390" s="33">
        <v>1</v>
      </c>
      <c r="K390" s="34">
        <v>0</v>
      </c>
      <c r="L390" s="34">
        <v>1</v>
      </c>
    </row>
    <row r="391" spans="1:12" s="97" customFormat="1" ht="15.75" customHeight="1">
      <c r="A391" s="32">
        <v>23</v>
      </c>
      <c r="B391" s="33">
        <v>6</v>
      </c>
      <c r="C391" s="34">
        <v>4</v>
      </c>
      <c r="D391" s="34">
        <v>2</v>
      </c>
      <c r="E391" s="35">
        <v>58</v>
      </c>
      <c r="F391" s="33">
        <v>4</v>
      </c>
      <c r="G391" s="34">
        <v>1</v>
      </c>
      <c r="H391" s="34">
        <v>3</v>
      </c>
      <c r="I391" s="35">
        <v>93</v>
      </c>
      <c r="J391" s="33">
        <v>0</v>
      </c>
      <c r="K391" s="34">
        <v>0</v>
      </c>
      <c r="L391" s="34">
        <v>0</v>
      </c>
    </row>
    <row r="392" spans="1:12" s="97" customFormat="1" ht="18" customHeight="1">
      <c r="A392" s="40">
        <v>24</v>
      </c>
      <c r="B392" s="44">
        <v>3</v>
      </c>
      <c r="C392" s="42">
        <v>2</v>
      </c>
      <c r="D392" s="42">
        <v>1</v>
      </c>
      <c r="E392" s="43">
        <v>59</v>
      </c>
      <c r="F392" s="44">
        <v>1</v>
      </c>
      <c r="G392" s="42">
        <v>0</v>
      </c>
      <c r="H392" s="42">
        <v>1</v>
      </c>
      <c r="I392" s="43">
        <v>94</v>
      </c>
      <c r="J392" s="44">
        <v>1</v>
      </c>
      <c r="K392" s="42">
        <v>0</v>
      </c>
      <c r="L392" s="42">
        <v>1</v>
      </c>
    </row>
    <row r="393" spans="1:12" s="31" customFormat="1" ht="25.5" customHeight="1">
      <c r="A393" s="23" t="s">
        <v>32</v>
      </c>
      <c r="B393" s="24">
        <v>12</v>
      </c>
      <c r="C393" s="24">
        <v>6</v>
      </c>
      <c r="D393" s="24">
        <v>6</v>
      </c>
      <c r="E393" s="25" t="s">
        <v>33</v>
      </c>
      <c r="F393" s="24">
        <v>17</v>
      </c>
      <c r="G393" s="24">
        <v>6</v>
      </c>
      <c r="H393" s="24">
        <v>11</v>
      </c>
      <c r="I393" s="64" t="s">
        <v>34</v>
      </c>
      <c r="J393" s="24">
        <v>3</v>
      </c>
      <c r="K393" s="24">
        <v>1</v>
      </c>
      <c r="L393" s="24">
        <v>2</v>
      </c>
    </row>
    <row r="394" spans="1:12" s="97" customFormat="1" ht="15.75" customHeight="1">
      <c r="A394" s="32">
        <v>25</v>
      </c>
      <c r="B394" s="33">
        <v>2</v>
      </c>
      <c r="C394" s="34">
        <v>0</v>
      </c>
      <c r="D394" s="34">
        <v>2</v>
      </c>
      <c r="E394" s="35">
        <v>60</v>
      </c>
      <c r="F394" s="33">
        <v>4</v>
      </c>
      <c r="G394" s="34">
        <v>2</v>
      </c>
      <c r="H394" s="34">
        <v>2</v>
      </c>
      <c r="I394" s="35">
        <v>95</v>
      </c>
      <c r="J394" s="33">
        <v>1</v>
      </c>
      <c r="K394" s="34">
        <v>0</v>
      </c>
      <c r="L394" s="34">
        <v>1</v>
      </c>
    </row>
    <row r="395" spans="1:12" s="97" customFormat="1" ht="15.75" customHeight="1">
      <c r="A395" s="32">
        <v>26</v>
      </c>
      <c r="B395" s="33">
        <v>3</v>
      </c>
      <c r="C395" s="34">
        <v>1</v>
      </c>
      <c r="D395" s="34">
        <v>2</v>
      </c>
      <c r="E395" s="35">
        <v>61</v>
      </c>
      <c r="F395" s="33">
        <v>3</v>
      </c>
      <c r="G395" s="34">
        <v>0</v>
      </c>
      <c r="H395" s="34">
        <v>3</v>
      </c>
      <c r="I395" s="35">
        <v>96</v>
      </c>
      <c r="J395" s="33">
        <v>2</v>
      </c>
      <c r="K395" s="34">
        <v>1</v>
      </c>
      <c r="L395" s="34">
        <v>1</v>
      </c>
    </row>
    <row r="396" spans="1:12" s="97" customFormat="1" ht="15.75" customHeight="1">
      <c r="A396" s="32">
        <v>27</v>
      </c>
      <c r="B396" s="33">
        <v>1</v>
      </c>
      <c r="C396" s="34">
        <v>1</v>
      </c>
      <c r="D396" s="34">
        <v>0</v>
      </c>
      <c r="E396" s="35">
        <v>62</v>
      </c>
      <c r="F396" s="33">
        <v>6</v>
      </c>
      <c r="G396" s="34">
        <v>4</v>
      </c>
      <c r="H396" s="34">
        <v>2</v>
      </c>
      <c r="I396" s="35">
        <v>97</v>
      </c>
      <c r="J396" s="33">
        <v>0</v>
      </c>
      <c r="K396" s="34">
        <v>0</v>
      </c>
      <c r="L396" s="34">
        <v>0</v>
      </c>
    </row>
    <row r="397" spans="1:12" s="97" customFormat="1" ht="15.75" customHeight="1">
      <c r="A397" s="32">
        <v>28</v>
      </c>
      <c r="B397" s="33">
        <v>1</v>
      </c>
      <c r="C397" s="34">
        <v>1</v>
      </c>
      <c r="D397" s="34">
        <v>0</v>
      </c>
      <c r="E397" s="35">
        <v>63</v>
      </c>
      <c r="F397" s="33">
        <v>2</v>
      </c>
      <c r="G397" s="34">
        <v>0</v>
      </c>
      <c r="H397" s="34">
        <v>2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5</v>
      </c>
      <c r="C398" s="42">
        <v>3</v>
      </c>
      <c r="D398" s="42">
        <v>2</v>
      </c>
      <c r="E398" s="43">
        <v>64</v>
      </c>
      <c r="F398" s="44">
        <v>2</v>
      </c>
      <c r="G398" s="42">
        <v>0</v>
      </c>
      <c r="H398" s="42">
        <v>2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35</v>
      </c>
      <c r="C399" s="24">
        <v>15</v>
      </c>
      <c r="D399" s="24">
        <v>20</v>
      </c>
      <c r="E399" s="25" t="s">
        <v>36</v>
      </c>
      <c r="F399" s="24">
        <v>21</v>
      </c>
      <c r="G399" s="24">
        <v>6</v>
      </c>
      <c r="H399" s="24">
        <v>15</v>
      </c>
      <c r="I399" s="68">
        <v>100</v>
      </c>
      <c r="J399" s="69">
        <v>0</v>
      </c>
      <c r="K399" s="70">
        <v>0</v>
      </c>
      <c r="L399" s="70">
        <v>0</v>
      </c>
    </row>
    <row r="400" spans="1:12" s="97" customFormat="1" ht="15.75" customHeight="1">
      <c r="A400" s="32">
        <v>30</v>
      </c>
      <c r="B400" s="33">
        <v>2</v>
      </c>
      <c r="C400" s="34">
        <v>2</v>
      </c>
      <c r="D400" s="34">
        <v>0</v>
      </c>
      <c r="E400" s="35">
        <v>65</v>
      </c>
      <c r="F400" s="33">
        <v>2</v>
      </c>
      <c r="G400" s="34">
        <v>1</v>
      </c>
      <c r="H400" s="34">
        <v>1</v>
      </c>
      <c r="I400" s="35">
        <v>101</v>
      </c>
      <c r="J400" s="33">
        <v>0</v>
      </c>
      <c r="K400" s="34">
        <v>0</v>
      </c>
      <c r="L400" s="34">
        <v>0</v>
      </c>
    </row>
    <row r="401" spans="1:13" s="97" customFormat="1" ht="15.75" customHeight="1">
      <c r="A401" s="32">
        <v>31</v>
      </c>
      <c r="B401" s="33">
        <v>2</v>
      </c>
      <c r="C401" s="34">
        <v>1</v>
      </c>
      <c r="D401" s="34">
        <v>1</v>
      </c>
      <c r="E401" s="35">
        <v>66</v>
      </c>
      <c r="F401" s="33">
        <v>2</v>
      </c>
      <c r="G401" s="34">
        <v>1</v>
      </c>
      <c r="H401" s="34">
        <v>1</v>
      </c>
      <c r="I401" s="35">
        <v>102</v>
      </c>
      <c r="J401" s="33">
        <v>0</v>
      </c>
      <c r="K401" s="34">
        <v>0</v>
      </c>
      <c r="L401" s="34">
        <v>0</v>
      </c>
    </row>
    <row r="402" spans="1:13" s="97" customFormat="1" ht="15.75" customHeight="1">
      <c r="A402" s="32">
        <v>32</v>
      </c>
      <c r="B402" s="33">
        <v>7</v>
      </c>
      <c r="C402" s="34">
        <v>2</v>
      </c>
      <c r="D402" s="34">
        <v>5</v>
      </c>
      <c r="E402" s="35">
        <v>67</v>
      </c>
      <c r="F402" s="33">
        <v>4</v>
      </c>
      <c r="G402" s="34">
        <v>1</v>
      </c>
      <c r="H402" s="34">
        <v>3</v>
      </c>
      <c r="I402" s="35">
        <v>103</v>
      </c>
      <c r="J402" s="33">
        <v>0</v>
      </c>
      <c r="K402" s="34">
        <v>0</v>
      </c>
      <c r="L402" s="34">
        <v>0</v>
      </c>
    </row>
    <row r="403" spans="1:13" s="97" customFormat="1" ht="15.75" customHeight="1">
      <c r="A403" s="32">
        <v>33</v>
      </c>
      <c r="B403" s="33">
        <v>14</v>
      </c>
      <c r="C403" s="34">
        <v>7</v>
      </c>
      <c r="D403" s="34">
        <v>7</v>
      </c>
      <c r="E403" s="35">
        <v>68</v>
      </c>
      <c r="F403" s="33">
        <v>5</v>
      </c>
      <c r="G403" s="34">
        <v>2</v>
      </c>
      <c r="H403" s="34">
        <v>3</v>
      </c>
      <c r="I403" s="72" t="s">
        <v>37</v>
      </c>
      <c r="J403" s="44">
        <v>0</v>
      </c>
      <c r="K403" s="42">
        <v>0</v>
      </c>
      <c r="L403" s="42">
        <v>0</v>
      </c>
    </row>
    <row r="404" spans="1:13" s="97" customFormat="1" ht="21" customHeight="1" thickBot="1">
      <c r="A404" s="74">
        <v>34</v>
      </c>
      <c r="B404" s="33">
        <v>10</v>
      </c>
      <c r="C404" s="34">
        <v>3</v>
      </c>
      <c r="D404" s="34">
        <v>7</v>
      </c>
      <c r="E404" s="35">
        <v>69</v>
      </c>
      <c r="F404" s="33">
        <v>8</v>
      </c>
      <c r="G404" s="34">
        <v>1</v>
      </c>
      <c r="H404" s="34">
        <v>7</v>
      </c>
      <c r="I404" s="75" t="s">
        <v>8</v>
      </c>
      <c r="J404" s="69">
        <v>417</v>
      </c>
      <c r="K404" s="69">
        <v>199</v>
      </c>
      <c r="L404" s="69">
        <v>218</v>
      </c>
    </row>
    <row r="405" spans="1:13" s="106" customFormat="1" ht="24" customHeight="1" thickTop="1" thickBot="1">
      <c r="A405" s="81" t="s">
        <v>38</v>
      </c>
      <c r="B405" s="82">
        <v>81</v>
      </c>
      <c r="C405" s="83">
        <v>46</v>
      </c>
      <c r="D405" s="83">
        <v>35</v>
      </c>
      <c r="E405" s="84" t="s">
        <v>39</v>
      </c>
      <c r="F405" s="83">
        <v>258</v>
      </c>
      <c r="G405" s="83">
        <v>123</v>
      </c>
      <c r="H405" s="83">
        <v>135</v>
      </c>
      <c r="I405" s="85" t="s">
        <v>40</v>
      </c>
      <c r="J405" s="83">
        <v>78</v>
      </c>
      <c r="K405" s="83">
        <v>30</v>
      </c>
      <c r="L405" s="83">
        <v>48</v>
      </c>
      <c r="M405" s="105"/>
    </row>
    <row r="406" spans="1:13" s="13" customFormat="1" ht="24" customHeight="1" thickBot="1">
      <c r="A406" s="1"/>
      <c r="B406" s="2" t="s">
        <v>221</v>
      </c>
      <c r="C406" s="3"/>
      <c r="D406" s="4"/>
      <c r="E406" s="5"/>
      <c r="F406" s="6"/>
      <c r="G406" s="96" t="s">
        <v>238</v>
      </c>
      <c r="H406" s="6"/>
      <c r="I406" s="5"/>
      <c r="J406" s="6"/>
      <c r="K406" s="107" t="s">
        <v>66</v>
      </c>
      <c r="L406" s="9"/>
      <c r="M406" s="97"/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  <c r="M407" s="98"/>
    </row>
    <row r="408" spans="1:13" s="31" customFormat="1" ht="25.5" customHeight="1">
      <c r="A408" s="23" t="s">
        <v>9</v>
      </c>
      <c r="B408" s="24">
        <v>19</v>
      </c>
      <c r="C408" s="24">
        <v>6</v>
      </c>
      <c r="D408" s="24">
        <v>13</v>
      </c>
      <c r="E408" s="25" t="s">
        <v>10</v>
      </c>
      <c r="F408" s="24">
        <v>33</v>
      </c>
      <c r="G408" s="24">
        <v>21</v>
      </c>
      <c r="H408" s="24">
        <v>12</v>
      </c>
      <c r="I408" s="25" t="s">
        <v>11</v>
      </c>
      <c r="J408" s="24">
        <v>39</v>
      </c>
      <c r="K408" s="24">
        <v>20</v>
      </c>
      <c r="L408" s="24">
        <v>19</v>
      </c>
    </row>
    <row r="409" spans="1:13" s="97" customFormat="1" ht="15.75" customHeight="1">
      <c r="A409" s="32">
        <v>0</v>
      </c>
      <c r="B409" s="33">
        <v>3</v>
      </c>
      <c r="C409" s="34">
        <v>1</v>
      </c>
      <c r="D409" s="34">
        <v>2</v>
      </c>
      <c r="E409" s="35">
        <v>35</v>
      </c>
      <c r="F409" s="33">
        <v>7</v>
      </c>
      <c r="G409" s="34">
        <v>2</v>
      </c>
      <c r="H409" s="34">
        <v>5</v>
      </c>
      <c r="I409" s="35">
        <v>70</v>
      </c>
      <c r="J409" s="33">
        <v>9</v>
      </c>
      <c r="K409" s="34">
        <v>6</v>
      </c>
      <c r="L409" s="34">
        <v>3</v>
      </c>
    </row>
    <row r="410" spans="1:13" s="97" customFormat="1" ht="15.75" customHeight="1">
      <c r="A410" s="32">
        <v>1</v>
      </c>
      <c r="B410" s="33">
        <v>5</v>
      </c>
      <c r="C410" s="34">
        <v>1</v>
      </c>
      <c r="D410" s="34">
        <v>4</v>
      </c>
      <c r="E410" s="35">
        <v>36</v>
      </c>
      <c r="F410" s="33">
        <v>8</v>
      </c>
      <c r="G410" s="34">
        <v>6</v>
      </c>
      <c r="H410" s="34">
        <v>2</v>
      </c>
      <c r="I410" s="35">
        <v>71</v>
      </c>
      <c r="J410" s="33">
        <v>3</v>
      </c>
      <c r="K410" s="34">
        <v>1</v>
      </c>
      <c r="L410" s="34">
        <v>2</v>
      </c>
    </row>
    <row r="411" spans="1:13" s="97" customFormat="1" ht="15.75" customHeight="1">
      <c r="A411" s="32">
        <v>2</v>
      </c>
      <c r="B411" s="33">
        <v>4</v>
      </c>
      <c r="C411" s="34">
        <v>2</v>
      </c>
      <c r="D411" s="34">
        <v>2</v>
      </c>
      <c r="E411" s="35">
        <v>37</v>
      </c>
      <c r="F411" s="33">
        <v>4</v>
      </c>
      <c r="G411" s="34">
        <v>3</v>
      </c>
      <c r="H411" s="34">
        <v>1</v>
      </c>
      <c r="I411" s="35">
        <v>72</v>
      </c>
      <c r="J411" s="33">
        <v>12</v>
      </c>
      <c r="K411" s="34">
        <v>4</v>
      </c>
      <c r="L411" s="34">
        <v>8</v>
      </c>
    </row>
    <row r="412" spans="1:13" s="97" customFormat="1" ht="15.75" customHeight="1">
      <c r="A412" s="32">
        <v>3</v>
      </c>
      <c r="B412" s="33">
        <v>5</v>
      </c>
      <c r="C412" s="34">
        <v>0</v>
      </c>
      <c r="D412" s="34">
        <v>5</v>
      </c>
      <c r="E412" s="35">
        <v>38</v>
      </c>
      <c r="F412" s="33">
        <v>8</v>
      </c>
      <c r="G412" s="34">
        <v>7</v>
      </c>
      <c r="H412" s="34">
        <v>1</v>
      </c>
      <c r="I412" s="35">
        <v>73</v>
      </c>
      <c r="J412" s="33">
        <v>7</v>
      </c>
      <c r="K412" s="34">
        <v>5</v>
      </c>
      <c r="L412" s="34">
        <v>2</v>
      </c>
    </row>
    <row r="413" spans="1:13" s="97" customFormat="1" ht="18" customHeight="1">
      <c r="A413" s="40">
        <v>4</v>
      </c>
      <c r="B413" s="41">
        <v>2</v>
      </c>
      <c r="C413" s="42">
        <v>2</v>
      </c>
      <c r="D413" s="42">
        <v>0</v>
      </c>
      <c r="E413" s="43">
        <v>39</v>
      </c>
      <c r="F413" s="44">
        <v>6</v>
      </c>
      <c r="G413" s="42">
        <v>3</v>
      </c>
      <c r="H413" s="42">
        <v>3</v>
      </c>
      <c r="I413" s="43">
        <v>74</v>
      </c>
      <c r="J413" s="44">
        <v>8</v>
      </c>
      <c r="K413" s="42">
        <v>4</v>
      </c>
      <c r="L413" s="42">
        <v>4</v>
      </c>
    </row>
    <row r="414" spans="1:13" s="31" customFormat="1" ht="25.5" customHeight="1">
      <c r="A414" s="23" t="s">
        <v>13</v>
      </c>
      <c r="B414" s="24">
        <v>19</v>
      </c>
      <c r="C414" s="24">
        <v>10</v>
      </c>
      <c r="D414" s="24">
        <v>9</v>
      </c>
      <c r="E414" s="25" t="s">
        <v>14</v>
      </c>
      <c r="F414" s="24">
        <v>35</v>
      </c>
      <c r="G414" s="24">
        <v>18</v>
      </c>
      <c r="H414" s="24">
        <v>17</v>
      </c>
      <c r="I414" s="25" t="s">
        <v>15</v>
      </c>
      <c r="J414" s="24">
        <v>32</v>
      </c>
      <c r="K414" s="24">
        <v>14</v>
      </c>
      <c r="L414" s="24">
        <v>18</v>
      </c>
    </row>
    <row r="415" spans="1:13" s="97" customFormat="1" ht="15.75" customHeight="1">
      <c r="A415" s="32">
        <v>5</v>
      </c>
      <c r="B415" s="33">
        <v>7</v>
      </c>
      <c r="C415" s="34">
        <v>5</v>
      </c>
      <c r="D415" s="34">
        <v>2</v>
      </c>
      <c r="E415" s="35">
        <v>40</v>
      </c>
      <c r="F415" s="33">
        <v>3</v>
      </c>
      <c r="G415" s="34">
        <v>2</v>
      </c>
      <c r="H415" s="34">
        <v>1</v>
      </c>
      <c r="I415" s="35">
        <v>75</v>
      </c>
      <c r="J415" s="33">
        <v>7</v>
      </c>
      <c r="K415" s="34">
        <v>2</v>
      </c>
      <c r="L415" s="34">
        <v>5</v>
      </c>
    </row>
    <row r="416" spans="1:13" s="97" customFormat="1" ht="15.75" customHeight="1">
      <c r="A416" s="32">
        <v>6</v>
      </c>
      <c r="B416" s="33">
        <v>3</v>
      </c>
      <c r="C416" s="34">
        <v>2</v>
      </c>
      <c r="D416" s="34">
        <v>1</v>
      </c>
      <c r="E416" s="35">
        <v>41</v>
      </c>
      <c r="F416" s="33">
        <v>11</v>
      </c>
      <c r="G416" s="34">
        <v>8</v>
      </c>
      <c r="H416" s="34">
        <v>3</v>
      </c>
      <c r="I416" s="35">
        <v>76</v>
      </c>
      <c r="J416" s="33">
        <v>10</v>
      </c>
      <c r="K416" s="34">
        <v>4</v>
      </c>
      <c r="L416" s="34">
        <v>6</v>
      </c>
    </row>
    <row r="417" spans="1:12" s="97" customFormat="1" ht="15.75" customHeight="1">
      <c r="A417" s="32">
        <v>7</v>
      </c>
      <c r="B417" s="33">
        <v>5</v>
      </c>
      <c r="C417" s="34">
        <v>1</v>
      </c>
      <c r="D417" s="34">
        <v>4</v>
      </c>
      <c r="E417" s="35">
        <v>42</v>
      </c>
      <c r="F417" s="33">
        <v>10</v>
      </c>
      <c r="G417" s="34">
        <v>4</v>
      </c>
      <c r="H417" s="34">
        <v>6</v>
      </c>
      <c r="I417" s="35">
        <v>77</v>
      </c>
      <c r="J417" s="33">
        <v>7</v>
      </c>
      <c r="K417" s="34">
        <v>3</v>
      </c>
      <c r="L417" s="34">
        <v>4</v>
      </c>
    </row>
    <row r="418" spans="1:12" s="97" customFormat="1" ht="15.75" customHeight="1">
      <c r="A418" s="32">
        <v>8</v>
      </c>
      <c r="B418" s="33">
        <v>2</v>
      </c>
      <c r="C418" s="34">
        <v>1</v>
      </c>
      <c r="D418" s="34">
        <v>1</v>
      </c>
      <c r="E418" s="35">
        <v>43</v>
      </c>
      <c r="F418" s="33">
        <v>6</v>
      </c>
      <c r="G418" s="34">
        <v>3</v>
      </c>
      <c r="H418" s="34">
        <v>3</v>
      </c>
      <c r="I418" s="35">
        <v>78</v>
      </c>
      <c r="J418" s="33">
        <v>3</v>
      </c>
      <c r="K418" s="34">
        <v>2</v>
      </c>
      <c r="L418" s="34">
        <v>1</v>
      </c>
    </row>
    <row r="419" spans="1:12" s="97" customFormat="1" ht="18" customHeight="1">
      <c r="A419" s="40">
        <v>9</v>
      </c>
      <c r="B419" s="44">
        <v>2</v>
      </c>
      <c r="C419" s="42">
        <v>1</v>
      </c>
      <c r="D419" s="42">
        <v>1</v>
      </c>
      <c r="E419" s="43">
        <v>44</v>
      </c>
      <c r="F419" s="44">
        <v>5</v>
      </c>
      <c r="G419" s="42">
        <v>1</v>
      </c>
      <c r="H419" s="42">
        <v>4</v>
      </c>
      <c r="I419" s="43">
        <v>79</v>
      </c>
      <c r="J419" s="44">
        <v>5</v>
      </c>
      <c r="K419" s="42">
        <v>3</v>
      </c>
      <c r="L419" s="42">
        <v>2</v>
      </c>
    </row>
    <row r="420" spans="1:12" s="31" customFormat="1" ht="25.5" customHeight="1">
      <c r="A420" s="23" t="s">
        <v>23</v>
      </c>
      <c r="B420" s="24">
        <v>15</v>
      </c>
      <c r="C420" s="24">
        <v>6</v>
      </c>
      <c r="D420" s="24">
        <v>9</v>
      </c>
      <c r="E420" s="25" t="s">
        <v>24</v>
      </c>
      <c r="F420" s="24">
        <v>44</v>
      </c>
      <c r="G420" s="24">
        <v>22</v>
      </c>
      <c r="H420" s="24">
        <v>22</v>
      </c>
      <c r="I420" s="25" t="s">
        <v>25</v>
      </c>
      <c r="J420" s="24">
        <v>30</v>
      </c>
      <c r="K420" s="24">
        <v>9</v>
      </c>
      <c r="L420" s="24">
        <v>21</v>
      </c>
    </row>
    <row r="421" spans="1:12" s="97" customFormat="1" ht="15.75" customHeight="1">
      <c r="A421" s="32">
        <v>10</v>
      </c>
      <c r="B421" s="33">
        <v>7</v>
      </c>
      <c r="C421" s="34">
        <v>2</v>
      </c>
      <c r="D421" s="34">
        <v>5</v>
      </c>
      <c r="E421" s="35">
        <v>45</v>
      </c>
      <c r="F421" s="33">
        <v>10</v>
      </c>
      <c r="G421" s="34">
        <v>5</v>
      </c>
      <c r="H421" s="34">
        <v>5</v>
      </c>
      <c r="I421" s="35">
        <v>80</v>
      </c>
      <c r="J421" s="33">
        <v>8</v>
      </c>
      <c r="K421" s="34">
        <v>1</v>
      </c>
      <c r="L421" s="34">
        <v>7</v>
      </c>
    </row>
    <row r="422" spans="1:12" s="97" customFormat="1" ht="15.75" customHeight="1">
      <c r="A422" s="32">
        <v>11</v>
      </c>
      <c r="B422" s="33">
        <v>1</v>
      </c>
      <c r="C422" s="34">
        <v>1</v>
      </c>
      <c r="D422" s="34">
        <v>0</v>
      </c>
      <c r="E422" s="35">
        <v>46</v>
      </c>
      <c r="F422" s="33">
        <v>10</v>
      </c>
      <c r="G422" s="34">
        <v>5</v>
      </c>
      <c r="H422" s="34">
        <v>5</v>
      </c>
      <c r="I422" s="35">
        <v>81</v>
      </c>
      <c r="J422" s="33">
        <v>3</v>
      </c>
      <c r="K422" s="34">
        <v>0</v>
      </c>
      <c r="L422" s="34">
        <v>3</v>
      </c>
    </row>
    <row r="423" spans="1:12" s="97" customFormat="1" ht="15.75" customHeight="1">
      <c r="A423" s="32">
        <v>12</v>
      </c>
      <c r="B423" s="33">
        <v>2</v>
      </c>
      <c r="C423" s="34">
        <v>0</v>
      </c>
      <c r="D423" s="34">
        <v>2</v>
      </c>
      <c r="E423" s="35">
        <v>47</v>
      </c>
      <c r="F423" s="33">
        <v>4</v>
      </c>
      <c r="G423" s="34">
        <v>3</v>
      </c>
      <c r="H423" s="34">
        <v>1</v>
      </c>
      <c r="I423" s="35">
        <v>82</v>
      </c>
      <c r="J423" s="33">
        <v>5</v>
      </c>
      <c r="K423" s="34">
        <v>1</v>
      </c>
      <c r="L423" s="34">
        <v>4</v>
      </c>
    </row>
    <row r="424" spans="1:12" s="97" customFormat="1" ht="15.75" customHeight="1">
      <c r="A424" s="32">
        <v>13</v>
      </c>
      <c r="B424" s="33">
        <v>2</v>
      </c>
      <c r="C424" s="34">
        <v>2</v>
      </c>
      <c r="D424" s="34">
        <v>0</v>
      </c>
      <c r="E424" s="35">
        <v>48</v>
      </c>
      <c r="F424" s="33">
        <v>11</v>
      </c>
      <c r="G424" s="34">
        <v>5</v>
      </c>
      <c r="H424" s="34">
        <v>6</v>
      </c>
      <c r="I424" s="35">
        <v>83</v>
      </c>
      <c r="J424" s="33">
        <v>6</v>
      </c>
      <c r="K424" s="34">
        <v>3</v>
      </c>
      <c r="L424" s="34">
        <v>3</v>
      </c>
    </row>
    <row r="425" spans="1:12" s="97" customFormat="1" ht="18" customHeight="1">
      <c r="A425" s="40">
        <v>14</v>
      </c>
      <c r="B425" s="44">
        <v>3</v>
      </c>
      <c r="C425" s="42">
        <v>1</v>
      </c>
      <c r="D425" s="42">
        <v>2</v>
      </c>
      <c r="E425" s="43">
        <v>49</v>
      </c>
      <c r="F425" s="44">
        <v>9</v>
      </c>
      <c r="G425" s="42">
        <v>4</v>
      </c>
      <c r="H425" s="42">
        <v>5</v>
      </c>
      <c r="I425" s="43">
        <v>84</v>
      </c>
      <c r="J425" s="44">
        <v>8</v>
      </c>
      <c r="K425" s="42">
        <v>4</v>
      </c>
      <c r="L425" s="42">
        <v>4</v>
      </c>
    </row>
    <row r="426" spans="1:12" s="31" customFormat="1" ht="25.5" customHeight="1">
      <c r="A426" s="23" t="s">
        <v>26</v>
      </c>
      <c r="B426" s="24">
        <v>17</v>
      </c>
      <c r="C426" s="24">
        <v>9</v>
      </c>
      <c r="D426" s="24">
        <v>8</v>
      </c>
      <c r="E426" s="25" t="s">
        <v>27</v>
      </c>
      <c r="F426" s="24">
        <v>32</v>
      </c>
      <c r="G426" s="24">
        <v>19</v>
      </c>
      <c r="H426" s="24">
        <v>13</v>
      </c>
      <c r="I426" s="25" t="s">
        <v>28</v>
      </c>
      <c r="J426" s="24">
        <v>28</v>
      </c>
      <c r="K426" s="24">
        <v>9</v>
      </c>
      <c r="L426" s="24">
        <v>19</v>
      </c>
    </row>
    <row r="427" spans="1:12" s="97" customFormat="1" ht="15.75" customHeight="1">
      <c r="A427" s="32">
        <v>15</v>
      </c>
      <c r="B427" s="33">
        <v>3</v>
      </c>
      <c r="C427" s="34">
        <v>2</v>
      </c>
      <c r="D427" s="34">
        <v>1</v>
      </c>
      <c r="E427" s="35">
        <v>50</v>
      </c>
      <c r="F427" s="33">
        <v>9</v>
      </c>
      <c r="G427" s="34">
        <v>7</v>
      </c>
      <c r="H427" s="34">
        <v>2</v>
      </c>
      <c r="I427" s="35">
        <v>85</v>
      </c>
      <c r="J427" s="33">
        <v>5</v>
      </c>
      <c r="K427" s="34">
        <v>3</v>
      </c>
      <c r="L427" s="34">
        <v>2</v>
      </c>
    </row>
    <row r="428" spans="1:12" s="97" customFormat="1" ht="15.75" customHeight="1">
      <c r="A428" s="32">
        <v>16</v>
      </c>
      <c r="B428" s="33">
        <v>4</v>
      </c>
      <c r="C428" s="34">
        <v>2</v>
      </c>
      <c r="D428" s="34">
        <v>2</v>
      </c>
      <c r="E428" s="35">
        <v>51</v>
      </c>
      <c r="F428" s="33">
        <v>4</v>
      </c>
      <c r="G428" s="34">
        <v>1</v>
      </c>
      <c r="H428" s="34">
        <v>3</v>
      </c>
      <c r="I428" s="35">
        <v>86</v>
      </c>
      <c r="J428" s="33">
        <v>3</v>
      </c>
      <c r="K428" s="34">
        <v>0</v>
      </c>
      <c r="L428" s="34">
        <v>3</v>
      </c>
    </row>
    <row r="429" spans="1:12" s="97" customFormat="1" ht="15.75" customHeight="1">
      <c r="A429" s="32">
        <v>17</v>
      </c>
      <c r="B429" s="33">
        <v>3</v>
      </c>
      <c r="C429" s="34">
        <v>2</v>
      </c>
      <c r="D429" s="34">
        <v>1</v>
      </c>
      <c r="E429" s="35">
        <v>52</v>
      </c>
      <c r="F429" s="33">
        <v>5</v>
      </c>
      <c r="G429" s="34">
        <v>5</v>
      </c>
      <c r="H429" s="34">
        <v>0</v>
      </c>
      <c r="I429" s="35">
        <v>87</v>
      </c>
      <c r="J429" s="33">
        <v>5</v>
      </c>
      <c r="K429" s="34">
        <v>2</v>
      </c>
      <c r="L429" s="34">
        <v>3</v>
      </c>
    </row>
    <row r="430" spans="1:12" s="97" customFormat="1" ht="15.75" customHeight="1">
      <c r="A430" s="32">
        <v>18</v>
      </c>
      <c r="B430" s="33">
        <v>3</v>
      </c>
      <c r="C430" s="34">
        <v>1</v>
      </c>
      <c r="D430" s="34">
        <v>2</v>
      </c>
      <c r="E430" s="35">
        <v>53</v>
      </c>
      <c r="F430" s="33">
        <v>7</v>
      </c>
      <c r="G430" s="34">
        <v>4</v>
      </c>
      <c r="H430" s="34">
        <v>3</v>
      </c>
      <c r="I430" s="35">
        <v>88</v>
      </c>
      <c r="J430" s="33">
        <v>8</v>
      </c>
      <c r="K430" s="34">
        <v>1</v>
      </c>
      <c r="L430" s="34">
        <v>7</v>
      </c>
    </row>
    <row r="431" spans="1:12" s="97" customFormat="1" ht="18" customHeight="1">
      <c r="A431" s="40">
        <v>19</v>
      </c>
      <c r="B431" s="44">
        <v>4</v>
      </c>
      <c r="C431" s="42">
        <v>2</v>
      </c>
      <c r="D431" s="42">
        <v>2</v>
      </c>
      <c r="E431" s="43">
        <v>54</v>
      </c>
      <c r="F431" s="44">
        <v>7</v>
      </c>
      <c r="G431" s="42">
        <v>2</v>
      </c>
      <c r="H431" s="42">
        <v>5</v>
      </c>
      <c r="I431" s="43">
        <v>89</v>
      </c>
      <c r="J431" s="44">
        <v>7</v>
      </c>
      <c r="K431" s="42">
        <v>3</v>
      </c>
      <c r="L431" s="42">
        <v>4</v>
      </c>
    </row>
    <row r="432" spans="1:12" s="31" customFormat="1" ht="25.5" customHeight="1">
      <c r="A432" s="23" t="s">
        <v>29</v>
      </c>
      <c r="B432" s="24">
        <v>18</v>
      </c>
      <c r="C432" s="24">
        <v>11</v>
      </c>
      <c r="D432" s="24">
        <v>7</v>
      </c>
      <c r="E432" s="25" t="s">
        <v>30</v>
      </c>
      <c r="F432" s="24">
        <v>37</v>
      </c>
      <c r="G432" s="24">
        <v>18</v>
      </c>
      <c r="H432" s="24">
        <v>19</v>
      </c>
      <c r="I432" s="25" t="s">
        <v>31</v>
      </c>
      <c r="J432" s="24">
        <v>9</v>
      </c>
      <c r="K432" s="24">
        <v>3</v>
      </c>
      <c r="L432" s="24">
        <v>6</v>
      </c>
    </row>
    <row r="433" spans="1:12" s="97" customFormat="1" ht="15.75" customHeight="1">
      <c r="A433" s="32">
        <v>20</v>
      </c>
      <c r="B433" s="33">
        <v>4</v>
      </c>
      <c r="C433" s="34">
        <v>3</v>
      </c>
      <c r="D433" s="34">
        <v>1</v>
      </c>
      <c r="E433" s="35">
        <v>55</v>
      </c>
      <c r="F433" s="33">
        <v>6</v>
      </c>
      <c r="G433" s="34">
        <v>3</v>
      </c>
      <c r="H433" s="34">
        <v>3</v>
      </c>
      <c r="I433" s="35">
        <v>90</v>
      </c>
      <c r="J433" s="33">
        <v>4</v>
      </c>
      <c r="K433" s="34">
        <v>3</v>
      </c>
      <c r="L433" s="34">
        <v>1</v>
      </c>
    </row>
    <row r="434" spans="1:12" s="97" customFormat="1" ht="15.75" customHeight="1">
      <c r="A434" s="32">
        <v>21</v>
      </c>
      <c r="B434" s="33">
        <v>5</v>
      </c>
      <c r="C434" s="34">
        <v>1</v>
      </c>
      <c r="D434" s="34">
        <v>4</v>
      </c>
      <c r="E434" s="35">
        <v>56</v>
      </c>
      <c r="F434" s="33">
        <v>9</v>
      </c>
      <c r="G434" s="34">
        <v>6</v>
      </c>
      <c r="H434" s="34">
        <v>3</v>
      </c>
      <c r="I434" s="35">
        <v>91</v>
      </c>
      <c r="J434" s="33">
        <v>1</v>
      </c>
      <c r="K434" s="34">
        <v>0</v>
      </c>
      <c r="L434" s="34">
        <v>1</v>
      </c>
    </row>
    <row r="435" spans="1:12" s="97" customFormat="1" ht="15.75" customHeight="1">
      <c r="A435" s="32">
        <v>22</v>
      </c>
      <c r="B435" s="33">
        <v>5</v>
      </c>
      <c r="C435" s="34">
        <v>5</v>
      </c>
      <c r="D435" s="34">
        <v>0</v>
      </c>
      <c r="E435" s="35">
        <v>57</v>
      </c>
      <c r="F435" s="33">
        <v>7</v>
      </c>
      <c r="G435" s="34">
        <v>3</v>
      </c>
      <c r="H435" s="34">
        <v>4</v>
      </c>
      <c r="I435" s="35">
        <v>92</v>
      </c>
      <c r="J435" s="33">
        <v>3</v>
      </c>
      <c r="K435" s="34">
        <v>0</v>
      </c>
      <c r="L435" s="34">
        <v>3</v>
      </c>
    </row>
    <row r="436" spans="1:12" s="97" customFormat="1" ht="15.75" customHeight="1">
      <c r="A436" s="32">
        <v>23</v>
      </c>
      <c r="B436" s="33">
        <v>2</v>
      </c>
      <c r="C436" s="34">
        <v>1</v>
      </c>
      <c r="D436" s="34">
        <v>1</v>
      </c>
      <c r="E436" s="35">
        <v>58</v>
      </c>
      <c r="F436" s="33">
        <v>4</v>
      </c>
      <c r="G436" s="34">
        <v>4</v>
      </c>
      <c r="H436" s="34">
        <v>0</v>
      </c>
      <c r="I436" s="35">
        <v>93</v>
      </c>
      <c r="J436" s="33">
        <v>0</v>
      </c>
      <c r="K436" s="34">
        <v>0</v>
      </c>
      <c r="L436" s="34">
        <v>0</v>
      </c>
    </row>
    <row r="437" spans="1:12" s="97" customFormat="1" ht="18" customHeight="1">
      <c r="A437" s="40">
        <v>24</v>
      </c>
      <c r="B437" s="44">
        <v>2</v>
      </c>
      <c r="C437" s="42">
        <v>1</v>
      </c>
      <c r="D437" s="42">
        <v>1</v>
      </c>
      <c r="E437" s="43">
        <v>59</v>
      </c>
      <c r="F437" s="44">
        <v>11</v>
      </c>
      <c r="G437" s="42">
        <v>2</v>
      </c>
      <c r="H437" s="42">
        <v>9</v>
      </c>
      <c r="I437" s="43">
        <v>94</v>
      </c>
      <c r="J437" s="44">
        <v>1</v>
      </c>
      <c r="K437" s="42">
        <v>0</v>
      </c>
      <c r="L437" s="42">
        <v>1</v>
      </c>
    </row>
    <row r="438" spans="1:12" s="31" customFormat="1" ht="25.5" customHeight="1">
      <c r="A438" s="23" t="s">
        <v>32</v>
      </c>
      <c r="B438" s="24">
        <v>21</v>
      </c>
      <c r="C438" s="24">
        <v>6</v>
      </c>
      <c r="D438" s="24">
        <v>15</v>
      </c>
      <c r="E438" s="25" t="s">
        <v>33</v>
      </c>
      <c r="F438" s="24">
        <v>38</v>
      </c>
      <c r="G438" s="24">
        <v>20</v>
      </c>
      <c r="H438" s="24">
        <v>18</v>
      </c>
      <c r="I438" s="64" t="s">
        <v>34</v>
      </c>
      <c r="J438" s="24">
        <v>5</v>
      </c>
      <c r="K438" s="24">
        <v>0</v>
      </c>
      <c r="L438" s="24">
        <v>5</v>
      </c>
    </row>
    <row r="439" spans="1:12" s="97" customFormat="1" ht="15.75" customHeight="1">
      <c r="A439" s="32">
        <v>25</v>
      </c>
      <c r="B439" s="33">
        <v>4</v>
      </c>
      <c r="C439" s="34">
        <v>2</v>
      </c>
      <c r="D439" s="34">
        <v>2</v>
      </c>
      <c r="E439" s="35">
        <v>60</v>
      </c>
      <c r="F439" s="33">
        <v>5</v>
      </c>
      <c r="G439" s="34">
        <v>4</v>
      </c>
      <c r="H439" s="34">
        <v>1</v>
      </c>
      <c r="I439" s="35">
        <v>95</v>
      </c>
      <c r="J439" s="33">
        <v>1</v>
      </c>
      <c r="K439" s="34">
        <v>0</v>
      </c>
      <c r="L439" s="34">
        <v>1</v>
      </c>
    </row>
    <row r="440" spans="1:12" s="97" customFormat="1" ht="15.75" customHeight="1">
      <c r="A440" s="32">
        <v>26</v>
      </c>
      <c r="B440" s="33">
        <v>3</v>
      </c>
      <c r="C440" s="34">
        <v>0</v>
      </c>
      <c r="D440" s="34">
        <v>3</v>
      </c>
      <c r="E440" s="35">
        <v>61</v>
      </c>
      <c r="F440" s="33">
        <v>6</v>
      </c>
      <c r="G440" s="34">
        <v>2</v>
      </c>
      <c r="H440" s="34">
        <v>4</v>
      </c>
      <c r="I440" s="35">
        <v>96</v>
      </c>
      <c r="J440" s="33">
        <v>2</v>
      </c>
      <c r="K440" s="34">
        <v>0</v>
      </c>
      <c r="L440" s="34">
        <v>2</v>
      </c>
    </row>
    <row r="441" spans="1:12" s="97" customFormat="1" ht="15.75" customHeight="1">
      <c r="A441" s="32">
        <v>27</v>
      </c>
      <c r="B441" s="33">
        <v>1</v>
      </c>
      <c r="C441" s="34">
        <v>1</v>
      </c>
      <c r="D441" s="34">
        <v>0</v>
      </c>
      <c r="E441" s="35">
        <v>62</v>
      </c>
      <c r="F441" s="33">
        <v>10</v>
      </c>
      <c r="G441" s="34">
        <v>4</v>
      </c>
      <c r="H441" s="34">
        <v>6</v>
      </c>
      <c r="I441" s="35">
        <v>97</v>
      </c>
      <c r="J441" s="33">
        <v>0</v>
      </c>
      <c r="K441" s="34">
        <v>0</v>
      </c>
      <c r="L441" s="34">
        <v>0</v>
      </c>
    </row>
    <row r="442" spans="1:12" s="97" customFormat="1" ht="15.75" customHeight="1">
      <c r="A442" s="32">
        <v>28</v>
      </c>
      <c r="B442" s="33">
        <v>7</v>
      </c>
      <c r="C442" s="34">
        <v>2</v>
      </c>
      <c r="D442" s="34">
        <v>5</v>
      </c>
      <c r="E442" s="35">
        <v>63</v>
      </c>
      <c r="F442" s="33">
        <v>8</v>
      </c>
      <c r="G442" s="34">
        <v>5</v>
      </c>
      <c r="H442" s="34">
        <v>3</v>
      </c>
      <c r="I442" s="35">
        <v>98</v>
      </c>
      <c r="J442" s="33">
        <v>0</v>
      </c>
      <c r="K442" s="34">
        <v>0</v>
      </c>
      <c r="L442" s="34">
        <v>0</v>
      </c>
    </row>
    <row r="443" spans="1:12" s="97" customFormat="1" ht="18" customHeight="1">
      <c r="A443" s="40">
        <v>29</v>
      </c>
      <c r="B443" s="44">
        <v>6</v>
      </c>
      <c r="C443" s="42">
        <v>1</v>
      </c>
      <c r="D443" s="42">
        <v>5</v>
      </c>
      <c r="E443" s="43">
        <v>64</v>
      </c>
      <c r="F443" s="44">
        <v>9</v>
      </c>
      <c r="G443" s="42">
        <v>5</v>
      </c>
      <c r="H443" s="42">
        <v>4</v>
      </c>
      <c r="I443" s="35">
        <v>99</v>
      </c>
      <c r="J443" s="33">
        <v>1</v>
      </c>
      <c r="K443" s="34">
        <v>0</v>
      </c>
      <c r="L443" s="34">
        <v>1</v>
      </c>
    </row>
    <row r="444" spans="1:12" s="31" customFormat="1" ht="25.5" customHeight="1">
      <c r="A444" s="23" t="s">
        <v>35</v>
      </c>
      <c r="B444" s="24">
        <v>37</v>
      </c>
      <c r="C444" s="24">
        <v>21</v>
      </c>
      <c r="D444" s="24">
        <v>16</v>
      </c>
      <c r="E444" s="25" t="s">
        <v>36</v>
      </c>
      <c r="F444" s="24">
        <v>35</v>
      </c>
      <c r="G444" s="24">
        <v>20</v>
      </c>
      <c r="H444" s="24">
        <v>15</v>
      </c>
      <c r="I444" s="68">
        <v>100</v>
      </c>
      <c r="J444" s="69">
        <v>1</v>
      </c>
      <c r="K444" s="70">
        <v>0</v>
      </c>
      <c r="L444" s="70">
        <v>1</v>
      </c>
    </row>
    <row r="445" spans="1:12" s="97" customFormat="1" ht="15.75" customHeight="1">
      <c r="A445" s="32">
        <v>30</v>
      </c>
      <c r="B445" s="33">
        <v>7</v>
      </c>
      <c r="C445" s="34">
        <v>5</v>
      </c>
      <c r="D445" s="34">
        <v>2</v>
      </c>
      <c r="E445" s="35">
        <v>65</v>
      </c>
      <c r="F445" s="33">
        <v>7</v>
      </c>
      <c r="G445" s="34">
        <v>5</v>
      </c>
      <c r="H445" s="34">
        <v>2</v>
      </c>
      <c r="I445" s="35">
        <v>101</v>
      </c>
      <c r="J445" s="33">
        <v>0</v>
      </c>
      <c r="K445" s="34">
        <v>0</v>
      </c>
      <c r="L445" s="34">
        <v>0</v>
      </c>
    </row>
    <row r="446" spans="1:12" s="97" customFormat="1" ht="15.75" customHeight="1">
      <c r="A446" s="32">
        <v>31</v>
      </c>
      <c r="B446" s="33">
        <v>8</v>
      </c>
      <c r="C446" s="34">
        <v>3</v>
      </c>
      <c r="D446" s="34">
        <v>5</v>
      </c>
      <c r="E446" s="35">
        <v>66</v>
      </c>
      <c r="F446" s="33">
        <v>5</v>
      </c>
      <c r="G446" s="34">
        <v>2</v>
      </c>
      <c r="H446" s="34">
        <v>3</v>
      </c>
      <c r="I446" s="35">
        <v>102</v>
      </c>
      <c r="J446" s="33">
        <v>0</v>
      </c>
      <c r="K446" s="34">
        <v>0</v>
      </c>
      <c r="L446" s="34">
        <v>0</v>
      </c>
    </row>
    <row r="447" spans="1:12" s="97" customFormat="1" ht="15.75" customHeight="1">
      <c r="A447" s="32">
        <v>32</v>
      </c>
      <c r="B447" s="33">
        <v>10</v>
      </c>
      <c r="C447" s="34">
        <v>5</v>
      </c>
      <c r="D447" s="34">
        <v>5</v>
      </c>
      <c r="E447" s="35">
        <v>67</v>
      </c>
      <c r="F447" s="33">
        <v>7</v>
      </c>
      <c r="G447" s="34">
        <v>3</v>
      </c>
      <c r="H447" s="34">
        <v>4</v>
      </c>
      <c r="I447" s="35">
        <v>103</v>
      </c>
      <c r="J447" s="33">
        <v>0</v>
      </c>
      <c r="K447" s="34">
        <v>0</v>
      </c>
      <c r="L447" s="34">
        <v>0</v>
      </c>
    </row>
    <row r="448" spans="1:12" s="97" customFormat="1" ht="15.75" customHeight="1">
      <c r="A448" s="32">
        <v>33</v>
      </c>
      <c r="B448" s="33">
        <v>6</v>
      </c>
      <c r="C448" s="34">
        <v>3</v>
      </c>
      <c r="D448" s="34">
        <v>3</v>
      </c>
      <c r="E448" s="35">
        <v>68</v>
      </c>
      <c r="F448" s="33">
        <v>10</v>
      </c>
      <c r="G448" s="34">
        <v>8</v>
      </c>
      <c r="H448" s="34">
        <v>2</v>
      </c>
      <c r="I448" s="72" t="s">
        <v>37</v>
      </c>
      <c r="J448" s="44">
        <v>0</v>
      </c>
      <c r="K448" s="42">
        <v>0</v>
      </c>
      <c r="L448" s="42">
        <v>0</v>
      </c>
    </row>
    <row r="449" spans="1:13" s="97" customFormat="1" ht="21" customHeight="1" thickBot="1">
      <c r="A449" s="74">
        <v>34</v>
      </c>
      <c r="B449" s="33">
        <v>6</v>
      </c>
      <c r="C449" s="34">
        <v>5</v>
      </c>
      <c r="D449" s="34">
        <v>1</v>
      </c>
      <c r="E449" s="35">
        <v>69</v>
      </c>
      <c r="F449" s="33">
        <v>6</v>
      </c>
      <c r="G449" s="34">
        <v>2</v>
      </c>
      <c r="H449" s="34">
        <v>4</v>
      </c>
      <c r="I449" s="75" t="s">
        <v>8</v>
      </c>
      <c r="J449" s="69">
        <v>543</v>
      </c>
      <c r="K449" s="69">
        <v>262</v>
      </c>
      <c r="L449" s="69">
        <v>281</v>
      </c>
    </row>
    <row r="450" spans="1:13" s="106" customFormat="1" ht="24" customHeight="1" thickTop="1" thickBot="1">
      <c r="A450" s="81" t="s">
        <v>38</v>
      </c>
      <c r="B450" s="82">
        <v>53</v>
      </c>
      <c r="C450" s="83">
        <v>22</v>
      </c>
      <c r="D450" s="83">
        <v>31</v>
      </c>
      <c r="E450" s="84" t="s">
        <v>39</v>
      </c>
      <c r="F450" s="83">
        <v>312</v>
      </c>
      <c r="G450" s="83">
        <v>165</v>
      </c>
      <c r="H450" s="83">
        <v>147</v>
      </c>
      <c r="I450" s="85" t="s">
        <v>40</v>
      </c>
      <c r="J450" s="83">
        <v>178</v>
      </c>
      <c r="K450" s="83">
        <v>75</v>
      </c>
      <c r="L450" s="83">
        <v>103</v>
      </c>
      <c r="M450" s="105"/>
    </row>
    <row r="451" spans="1:13" s="13" customFormat="1" ht="24" customHeight="1" thickBot="1">
      <c r="A451" s="1"/>
      <c r="B451" s="2" t="s">
        <v>221</v>
      </c>
      <c r="C451" s="3"/>
      <c r="D451" s="4"/>
      <c r="E451" s="5"/>
      <c r="F451" s="6"/>
      <c r="G451" s="96" t="s">
        <v>238</v>
      </c>
      <c r="H451" s="6"/>
      <c r="I451" s="5"/>
      <c r="J451" s="6"/>
      <c r="K451" s="107" t="s">
        <v>67</v>
      </c>
      <c r="L451" s="9"/>
      <c r="M451" s="97"/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  <c r="M452" s="98"/>
    </row>
    <row r="453" spans="1:13" s="31" customFormat="1" ht="25.5" customHeight="1">
      <c r="A453" s="23" t="s">
        <v>9</v>
      </c>
      <c r="B453" s="24">
        <v>21</v>
      </c>
      <c r="C453" s="24">
        <v>11</v>
      </c>
      <c r="D453" s="24">
        <v>10</v>
      </c>
      <c r="E453" s="25" t="s">
        <v>10</v>
      </c>
      <c r="F453" s="24">
        <v>52</v>
      </c>
      <c r="G453" s="24">
        <v>30</v>
      </c>
      <c r="H453" s="24">
        <v>22</v>
      </c>
      <c r="I453" s="25" t="s">
        <v>11</v>
      </c>
      <c r="J453" s="24">
        <v>51</v>
      </c>
      <c r="K453" s="24">
        <v>26</v>
      </c>
      <c r="L453" s="24">
        <v>25</v>
      </c>
    </row>
    <row r="454" spans="1:13" s="97" customFormat="1" ht="15.75" customHeight="1">
      <c r="A454" s="32">
        <v>0</v>
      </c>
      <c r="B454" s="33">
        <v>1</v>
      </c>
      <c r="C454" s="34">
        <v>1</v>
      </c>
      <c r="D454" s="34">
        <v>0</v>
      </c>
      <c r="E454" s="35">
        <v>35</v>
      </c>
      <c r="F454" s="33">
        <v>9</v>
      </c>
      <c r="G454" s="34">
        <v>4</v>
      </c>
      <c r="H454" s="34">
        <v>5</v>
      </c>
      <c r="I454" s="35">
        <v>70</v>
      </c>
      <c r="J454" s="33">
        <v>11</v>
      </c>
      <c r="K454" s="34">
        <v>5</v>
      </c>
      <c r="L454" s="34">
        <v>6</v>
      </c>
    </row>
    <row r="455" spans="1:13" s="97" customFormat="1" ht="15.75" customHeight="1">
      <c r="A455" s="32">
        <v>1</v>
      </c>
      <c r="B455" s="33">
        <v>7</v>
      </c>
      <c r="C455" s="34">
        <v>3</v>
      </c>
      <c r="D455" s="34">
        <v>4</v>
      </c>
      <c r="E455" s="35">
        <v>36</v>
      </c>
      <c r="F455" s="33">
        <v>11</v>
      </c>
      <c r="G455" s="34">
        <v>7</v>
      </c>
      <c r="H455" s="34">
        <v>4</v>
      </c>
      <c r="I455" s="35">
        <v>71</v>
      </c>
      <c r="J455" s="33">
        <v>11</v>
      </c>
      <c r="K455" s="34">
        <v>6</v>
      </c>
      <c r="L455" s="34">
        <v>5</v>
      </c>
    </row>
    <row r="456" spans="1:13" s="97" customFormat="1" ht="15.75" customHeight="1">
      <c r="A456" s="32">
        <v>2</v>
      </c>
      <c r="B456" s="33">
        <v>1</v>
      </c>
      <c r="C456" s="34">
        <v>1</v>
      </c>
      <c r="D456" s="34">
        <v>0</v>
      </c>
      <c r="E456" s="35">
        <v>37</v>
      </c>
      <c r="F456" s="33">
        <v>8</v>
      </c>
      <c r="G456" s="34">
        <v>3</v>
      </c>
      <c r="H456" s="34">
        <v>5</v>
      </c>
      <c r="I456" s="35">
        <v>72</v>
      </c>
      <c r="J456" s="33">
        <v>9</v>
      </c>
      <c r="K456" s="34">
        <v>3</v>
      </c>
      <c r="L456" s="34">
        <v>6</v>
      </c>
    </row>
    <row r="457" spans="1:13" s="97" customFormat="1" ht="15.75" customHeight="1">
      <c r="A457" s="32">
        <v>3</v>
      </c>
      <c r="B457" s="33">
        <v>5</v>
      </c>
      <c r="C457" s="34">
        <v>3</v>
      </c>
      <c r="D457" s="34">
        <v>2</v>
      </c>
      <c r="E457" s="35">
        <v>38</v>
      </c>
      <c r="F457" s="33">
        <v>9</v>
      </c>
      <c r="G457" s="34">
        <v>4</v>
      </c>
      <c r="H457" s="34">
        <v>5</v>
      </c>
      <c r="I457" s="35">
        <v>73</v>
      </c>
      <c r="J457" s="33">
        <v>8</v>
      </c>
      <c r="K457" s="34">
        <v>6</v>
      </c>
      <c r="L457" s="34">
        <v>2</v>
      </c>
    </row>
    <row r="458" spans="1:13" s="97" customFormat="1" ht="18" customHeight="1">
      <c r="A458" s="40">
        <v>4</v>
      </c>
      <c r="B458" s="41">
        <v>7</v>
      </c>
      <c r="C458" s="42">
        <v>3</v>
      </c>
      <c r="D458" s="42">
        <v>4</v>
      </c>
      <c r="E458" s="43">
        <v>39</v>
      </c>
      <c r="F458" s="44">
        <v>15</v>
      </c>
      <c r="G458" s="42">
        <v>12</v>
      </c>
      <c r="H458" s="42">
        <v>3</v>
      </c>
      <c r="I458" s="43">
        <v>74</v>
      </c>
      <c r="J458" s="44">
        <v>12</v>
      </c>
      <c r="K458" s="42">
        <v>6</v>
      </c>
      <c r="L458" s="42">
        <v>6</v>
      </c>
    </row>
    <row r="459" spans="1:13" s="31" customFormat="1" ht="25.5" customHeight="1">
      <c r="A459" s="23" t="s">
        <v>13</v>
      </c>
      <c r="B459" s="24">
        <v>39</v>
      </c>
      <c r="C459" s="24">
        <v>15</v>
      </c>
      <c r="D459" s="24">
        <v>24</v>
      </c>
      <c r="E459" s="25" t="s">
        <v>14</v>
      </c>
      <c r="F459" s="24">
        <v>75</v>
      </c>
      <c r="G459" s="24">
        <v>30</v>
      </c>
      <c r="H459" s="24">
        <v>45</v>
      </c>
      <c r="I459" s="25" t="s">
        <v>15</v>
      </c>
      <c r="J459" s="24">
        <v>39</v>
      </c>
      <c r="K459" s="24">
        <v>21</v>
      </c>
      <c r="L459" s="24">
        <v>18</v>
      </c>
    </row>
    <row r="460" spans="1:13" s="97" customFormat="1" ht="15.75" customHeight="1">
      <c r="A460" s="32">
        <v>5</v>
      </c>
      <c r="B460" s="33">
        <v>6</v>
      </c>
      <c r="C460" s="34">
        <v>2</v>
      </c>
      <c r="D460" s="34">
        <v>4</v>
      </c>
      <c r="E460" s="35">
        <v>40</v>
      </c>
      <c r="F460" s="33">
        <v>18</v>
      </c>
      <c r="G460" s="34">
        <v>3</v>
      </c>
      <c r="H460" s="34">
        <v>15</v>
      </c>
      <c r="I460" s="35">
        <v>75</v>
      </c>
      <c r="J460" s="33">
        <v>6</v>
      </c>
      <c r="K460" s="34">
        <v>4</v>
      </c>
      <c r="L460" s="34">
        <v>2</v>
      </c>
    </row>
    <row r="461" spans="1:13" s="97" customFormat="1" ht="15.75" customHeight="1">
      <c r="A461" s="32">
        <v>6</v>
      </c>
      <c r="B461" s="33">
        <v>9</v>
      </c>
      <c r="C461" s="34">
        <v>3</v>
      </c>
      <c r="D461" s="34">
        <v>6</v>
      </c>
      <c r="E461" s="35">
        <v>41</v>
      </c>
      <c r="F461" s="33">
        <v>14</v>
      </c>
      <c r="G461" s="34">
        <v>4</v>
      </c>
      <c r="H461" s="34">
        <v>10</v>
      </c>
      <c r="I461" s="35">
        <v>76</v>
      </c>
      <c r="J461" s="33">
        <v>11</v>
      </c>
      <c r="K461" s="34">
        <v>6</v>
      </c>
      <c r="L461" s="34">
        <v>5</v>
      </c>
    </row>
    <row r="462" spans="1:13" s="97" customFormat="1" ht="15.75" customHeight="1">
      <c r="A462" s="32">
        <v>7</v>
      </c>
      <c r="B462" s="33">
        <v>7</v>
      </c>
      <c r="C462" s="34">
        <v>3</v>
      </c>
      <c r="D462" s="34">
        <v>4</v>
      </c>
      <c r="E462" s="35">
        <v>42</v>
      </c>
      <c r="F462" s="33">
        <v>20</v>
      </c>
      <c r="G462" s="34">
        <v>8</v>
      </c>
      <c r="H462" s="34">
        <v>12</v>
      </c>
      <c r="I462" s="35">
        <v>77</v>
      </c>
      <c r="J462" s="33">
        <v>7</v>
      </c>
      <c r="K462" s="34">
        <v>2</v>
      </c>
      <c r="L462" s="34">
        <v>5</v>
      </c>
    </row>
    <row r="463" spans="1:13" s="97" customFormat="1" ht="15.75" customHeight="1">
      <c r="A463" s="32">
        <v>8</v>
      </c>
      <c r="B463" s="33">
        <v>7</v>
      </c>
      <c r="C463" s="34">
        <v>3</v>
      </c>
      <c r="D463" s="34">
        <v>4</v>
      </c>
      <c r="E463" s="35">
        <v>43</v>
      </c>
      <c r="F463" s="33">
        <v>11</v>
      </c>
      <c r="G463" s="34">
        <v>7</v>
      </c>
      <c r="H463" s="34">
        <v>4</v>
      </c>
      <c r="I463" s="35">
        <v>78</v>
      </c>
      <c r="J463" s="33">
        <v>5</v>
      </c>
      <c r="K463" s="34">
        <v>2</v>
      </c>
      <c r="L463" s="34">
        <v>3</v>
      </c>
    </row>
    <row r="464" spans="1:13" s="97" customFormat="1" ht="18" customHeight="1">
      <c r="A464" s="40">
        <v>9</v>
      </c>
      <c r="B464" s="44">
        <v>10</v>
      </c>
      <c r="C464" s="42">
        <v>4</v>
      </c>
      <c r="D464" s="42">
        <v>6</v>
      </c>
      <c r="E464" s="43">
        <v>44</v>
      </c>
      <c r="F464" s="44">
        <v>12</v>
      </c>
      <c r="G464" s="42">
        <v>8</v>
      </c>
      <c r="H464" s="42">
        <v>4</v>
      </c>
      <c r="I464" s="43">
        <v>79</v>
      </c>
      <c r="J464" s="44">
        <v>10</v>
      </c>
      <c r="K464" s="42">
        <v>7</v>
      </c>
      <c r="L464" s="42">
        <v>3</v>
      </c>
    </row>
    <row r="465" spans="1:12" s="31" customFormat="1" ht="25.5" customHeight="1">
      <c r="A465" s="23" t="s">
        <v>23</v>
      </c>
      <c r="B465" s="24">
        <v>46</v>
      </c>
      <c r="C465" s="24">
        <v>29</v>
      </c>
      <c r="D465" s="24">
        <v>17</v>
      </c>
      <c r="E465" s="25" t="s">
        <v>24</v>
      </c>
      <c r="F465" s="24">
        <v>49</v>
      </c>
      <c r="G465" s="24">
        <v>27</v>
      </c>
      <c r="H465" s="24">
        <v>22</v>
      </c>
      <c r="I465" s="25" t="s">
        <v>25</v>
      </c>
      <c r="J465" s="24">
        <v>49</v>
      </c>
      <c r="K465" s="24">
        <v>19</v>
      </c>
      <c r="L465" s="24">
        <v>30</v>
      </c>
    </row>
    <row r="466" spans="1:12" s="97" customFormat="1" ht="15.75" customHeight="1">
      <c r="A466" s="32">
        <v>10</v>
      </c>
      <c r="B466" s="33">
        <v>7</v>
      </c>
      <c r="C466" s="34">
        <v>5</v>
      </c>
      <c r="D466" s="34">
        <v>2</v>
      </c>
      <c r="E466" s="35">
        <v>45</v>
      </c>
      <c r="F466" s="33">
        <v>9</v>
      </c>
      <c r="G466" s="34">
        <v>6</v>
      </c>
      <c r="H466" s="34">
        <v>3</v>
      </c>
      <c r="I466" s="35">
        <v>80</v>
      </c>
      <c r="J466" s="33">
        <v>12</v>
      </c>
      <c r="K466" s="34">
        <v>6</v>
      </c>
      <c r="L466" s="34">
        <v>6</v>
      </c>
    </row>
    <row r="467" spans="1:12" s="97" customFormat="1" ht="15.75" customHeight="1">
      <c r="A467" s="32">
        <v>11</v>
      </c>
      <c r="B467" s="33">
        <v>9</v>
      </c>
      <c r="C467" s="34">
        <v>5</v>
      </c>
      <c r="D467" s="34">
        <v>4</v>
      </c>
      <c r="E467" s="35">
        <v>46</v>
      </c>
      <c r="F467" s="33">
        <v>10</v>
      </c>
      <c r="G467" s="34">
        <v>5</v>
      </c>
      <c r="H467" s="34">
        <v>5</v>
      </c>
      <c r="I467" s="35">
        <v>81</v>
      </c>
      <c r="J467" s="33">
        <v>6</v>
      </c>
      <c r="K467" s="34">
        <v>2</v>
      </c>
      <c r="L467" s="34">
        <v>4</v>
      </c>
    </row>
    <row r="468" spans="1:12" s="97" customFormat="1" ht="15.75" customHeight="1">
      <c r="A468" s="32">
        <v>12</v>
      </c>
      <c r="B468" s="33">
        <v>11</v>
      </c>
      <c r="C468" s="34">
        <v>7</v>
      </c>
      <c r="D468" s="34">
        <v>4</v>
      </c>
      <c r="E468" s="35">
        <v>47</v>
      </c>
      <c r="F468" s="33">
        <v>10</v>
      </c>
      <c r="G468" s="34">
        <v>5</v>
      </c>
      <c r="H468" s="34">
        <v>5</v>
      </c>
      <c r="I468" s="35">
        <v>82</v>
      </c>
      <c r="J468" s="33">
        <v>9</v>
      </c>
      <c r="K468" s="34">
        <v>3</v>
      </c>
      <c r="L468" s="34">
        <v>6</v>
      </c>
    </row>
    <row r="469" spans="1:12" s="97" customFormat="1" ht="15.75" customHeight="1">
      <c r="A469" s="32">
        <v>13</v>
      </c>
      <c r="B469" s="33">
        <v>7</v>
      </c>
      <c r="C469" s="34">
        <v>4</v>
      </c>
      <c r="D469" s="34">
        <v>3</v>
      </c>
      <c r="E469" s="35">
        <v>48</v>
      </c>
      <c r="F469" s="33">
        <v>9</v>
      </c>
      <c r="G469" s="34">
        <v>4</v>
      </c>
      <c r="H469" s="34">
        <v>5</v>
      </c>
      <c r="I469" s="35">
        <v>83</v>
      </c>
      <c r="J469" s="33">
        <v>9</v>
      </c>
      <c r="K469" s="34">
        <v>5</v>
      </c>
      <c r="L469" s="34">
        <v>4</v>
      </c>
    </row>
    <row r="470" spans="1:12" s="97" customFormat="1" ht="18" customHeight="1">
      <c r="A470" s="40">
        <v>14</v>
      </c>
      <c r="B470" s="44">
        <v>12</v>
      </c>
      <c r="C470" s="42">
        <v>8</v>
      </c>
      <c r="D470" s="42">
        <v>4</v>
      </c>
      <c r="E470" s="43">
        <v>49</v>
      </c>
      <c r="F470" s="44">
        <v>11</v>
      </c>
      <c r="G470" s="42">
        <v>7</v>
      </c>
      <c r="H470" s="42">
        <v>4</v>
      </c>
      <c r="I470" s="43">
        <v>84</v>
      </c>
      <c r="J470" s="44">
        <v>13</v>
      </c>
      <c r="K470" s="42">
        <v>3</v>
      </c>
      <c r="L470" s="42">
        <v>10</v>
      </c>
    </row>
    <row r="471" spans="1:12" s="31" customFormat="1" ht="25.5" customHeight="1">
      <c r="A471" s="23" t="s">
        <v>26</v>
      </c>
      <c r="B471" s="24">
        <v>30</v>
      </c>
      <c r="C471" s="24">
        <v>16</v>
      </c>
      <c r="D471" s="24">
        <v>14</v>
      </c>
      <c r="E471" s="25" t="s">
        <v>27</v>
      </c>
      <c r="F471" s="24">
        <v>36</v>
      </c>
      <c r="G471" s="24">
        <v>16</v>
      </c>
      <c r="H471" s="24">
        <v>20</v>
      </c>
      <c r="I471" s="25" t="s">
        <v>28</v>
      </c>
      <c r="J471" s="24">
        <v>37</v>
      </c>
      <c r="K471" s="24">
        <v>15</v>
      </c>
      <c r="L471" s="24">
        <v>22</v>
      </c>
    </row>
    <row r="472" spans="1:12" s="97" customFormat="1" ht="15.75" customHeight="1">
      <c r="A472" s="32">
        <v>15</v>
      </c>
      <c r="B472" s="33">
        <v>4</v>
      </c>
      <c r="C472" s="34">
        <v>3</v>
      </c>
      <c r="D472" s="34">
        <v>1</v>
      </c>
      <c r="E472" s="35">
        <v>50</v>
      </c>
      <c r="F472" s="33">
        <v>4</v>
      </c>
      <c r="G472" s="34">
        <v>1</v>
      </c>
      <c r="H472" s="34">
        <v>3</v>
      </c>
      <c r="I472" s="35">
        <v>85</v>
      </c>
      <c r="J472" s="33">
        <v>8</v>
      </c>
      <c r="K472" s="34">
        <v>4</v>
      </c>
      <c r="L472" s="34">
        <v>4</v>
      </c>
    </row>
    <row r="473" spans="1:12" s="97" customFormat="1" ht="15.75" customHeight="1">
      <c r="A473" s="32">
        <v>16</v>
      </c>
      <c r="B473" s="33">
        <v>5</v>
      </c>
      <c r="C473" s="34">
        <v>2</v>
      </c>
      <c r="D473" s="34">
        <v>3</v>
      </c>
      <c r="E473" s="35">
        <v>51</v>
      </c>
      <c r="F473" s="33">
        <v>8</v>
      </c>
      <c r="G473" s="34">
        <v>4</v>
      </c>
      <c r="H473" s="34">
        <v>4</v>
      </c>
      <c r="I473" s="35">
        <v>86</v>
      </c>
      <c r="J473" s="33">
        <v>9</v>
      </c>
      <c r="K473" s="34">
        <v>2</v>
      </c>
      <c r="L473" s="34">
        <v>7</v>
      </c>
    </row>
    <row r="474" spans="1:12" s="97" customFormat="1" ht="15.75" customHeight="1">
      <c r="A474" s="32">
        <v>17</v>
      </c>
      <c r="B474" s="33">
        <v>7</v>
      </c>
      <c r="C474" s="34">
        <v>3</v>
      </c>
      <c r="D474" s="34">
        <v>4</v>
      </c>
      <c r="E474" s="35">
        <v>52</v>
      </c>
      <c r="F474" s="33">
        <v>10</v>
      </c>
      <c r="G474" s="34">
        <v>5</v>
      </c>
      <c r="H474" s="34">
        <v>5</v>
      </c>
      <c r="I474" s="35">
        <v>87</v>
      </c>
      <c r="J474" s="33">
        <v>8</v>
      </c>
      <c r="K474" s="34">
        <v>5</v>
      </c>
      <c r="L474" s="34">
        <v>3</v>
      </c>
    </row>
    <row r="475" spans="1:12" s="97" customFormat="1" ht="15.75" customHeight="1">
      <c r="A475" s="32">
        <v>18</v>
      </c>
      <c r="B475" s="33">
        <v>9</v>
      </c>
      <c r="C475" s="34">
        <v>6</v>
      </c>
      <c r="D475" s="34">
        <v>3</v>
      </c>
      <c r="E475" s="35">
        <v>53</v>
      </c>
      <c r="F475" s="33">
        <v>6</v>
      </c>
      <c r="G475" s="34">
        <v>3</v>
      </c>
      <c r="H475" s="34">
        <v>3</v>
      </c>
      <c r="I475" s="35">
        <v>88</v>
      </c>
      <c r="J475" s="33">
        <v>7</v>
      </c>
      <c r="K475" s="34">
        <v>1</v>
      </c>
      <c r="L475" s="34">
        <v>6</v>
      </c>
    </row>
    <row r="476" spans="1:12" s="97" customFormat="1" ht="18" customHeight="1">
      <c r="A476" s="40">
        <v>19</v>
      </c>
      <c r="B476" s="44">
        <v>5</v>
      </c>
      <c r="C476" s="42">
        <v>2</v>
      </c>
      <c r="D476" s="42">
        <v>3</v>
      </c>
      <c r="E476" s="43">
        <v>54</v>
      </c>
      <c r="F476" s="44">
        <v>8</v>
      </c>
      <c r="G476" s="42">
        <v>3</v>
      </c>
      <c r="H476" s="42">
        <v>5</v>
      </c>
      <c r="I476" s="43">
        <v>89</v>
      </c>
      <c r="J476" s="44">
        <v>5</v>
      </c>
      <c r="K476" s="42">
        <v>3</v>
      </c>
      <c r="L476" s="42">
        <v>2</v>
      </c>
    </row>
    <row r="477" spans="1:12" s="31" customFormat="1" ht="25.5" customHeight="1">
      <c r="A477" s="23" t="s">
        <v>29</v>
      </c>
      <c r="B477" s="24">
        <v>20</v>
      </c>
      <c r="C477" s="24">
        <v>12</v>
      </c>
      <c r="D477" s="24">
        <v>8</v>
      </c>
      <c r="E477" s="25" t="s">
        <v>30</v>
      </c>
      <c r="F477" s="24">
        <v>48</v>
      </c>
      <c r="G477" s="24">
        <v>26</v>
      </c>
      <c r="H477" s="24">
        <v>22</v>
      </c>
      <c r="I477" s="25" t="s">
        <v>31</v>
      </c>
      <c r="J477" s="24">
        <v>13</v>
      </c>
      <c r="K477" s="24">
        <v>3</v>
      </c>
      <c r="L477" s="24">
        <v>10</v>
      </c>
    </row>
    <row r="478" spans="1:12" s="97" customFormat="1" ht="15.75" customHeight="1">
      <c r="A478" s="32">
        <v>20</v>
      </c>
      <c r="B478" s="33">
        <v>3</v>
      </c>
      <c r="C478" s="34">
        <v>3</v>
      </c>
      <c r="D478" s="34">
        <v>0</v>
      </c>
      <c r="E478" s="35">
        <v>55</v>
      </c>
      <c r="F478" s="33">
        <v>9</v>
      </c>
      <c r="G478" s="34">
        <v>5</v>
      </c>
      <c r="H478" s="34">
        <v>4</v>
      </c>
      <c r="I478" s="35">
        <v>90</v>
      </c>
      <c r="J478" s="33">
        <v>3</v>
      </c>
      <c r="K478" s="34">
        <v>2</v>
      </c>
      <c r="L478" s="34">
        <v>1</v>
      </c>
    </row>
    <row r="479" spans="1:12" s="97" customFormat="1" ht="15.75" customHeight="1">
      <c r="A479" s="32">
        <v>21</v>
      </c>
      <c r="B479" s="33">
        <v>5</v>
      </c>
      <c r="C479" s="34">
        <v>4</v>
      </c>
      <c r="D479" s="34">
        <v>1</v>
      </c>
      <c r="E479" s="35">
        <v>56</v>
      </c>
      <c r="F479" s="33">
        <v>12</v>
      </c>
      <c r="G479" s="34">
        <v>6</v>
      </c>
      <c r="H479" s="34">
        <v>6</v>
      </c>
      <c r="I479" s="35">
        <v>91</v>
      </c>
      <c r="J479" s="33">
        <v>6</v>
      </c>
      <c r="K479" s="34">
        <v>0</v>
      </c>
      <c r="L479" s="34">
        <v>6</v>
      </c>
    </row>
    <row r="480" spans="1:12" s="97" customFormat="1" ht="15.75" customHeight="1">
      <c r="A480" s="32">
        <v>22</v>
      </c>
      <c r="B480" s="33">
        <v>2</v>
      </c>
      <c r="C480" s="34">
        <v>0</v>
      </c>
      <c r="D480" s="34">
        <v>2</v>
      </c>
      <c r="E480" s="35">
        <v>57</v>
      </c>
      <c r="F480" s="33">
        <v>9</v>
      </c>
      <c r="G480" s="34">
        <v>6</v>
      </c>
      <c r="H480" s="34">
        <v>3</v>
      </c>
      <c r="I480" s="35">
        <v>92</v>
      </c>
      <c r="J480" s="33">
        <v>0</v>
      </c>
      <c r="K480" s="34">
        <v>0</v>
      </c>
      <c r="L480" s="34">
        <v>0</v>
      </c>
    </row>
    <row r="481" spans="1:13" s="97" customFormat="1" ht="15.75" customHeight="1">
      <c r="A481" s="32">
        <v>23</v>
      </c>
      <c r="B481" s="33">
        <v>6</v>
      </c>
      <c r="C481" s="34">
        <v>3</v>
      </c>
      <c r="D481" s="34">
        <v>3</v>
      </c>
      <c r="E481" s="35">
        <v>58</v>
      </c>
      <c r="F481" s="33">
        <v>6</v>
      </c>
      <c r="G481" s="34">
        <v>3</v>
      </c>
      <c r="H481" s="34">
        <v>3</v>
      </c>
      <c r="I481" s="35">
        <v>93</v>
      </c>
      <c r="J481" s="33">
        <v>1</v>
      </c>
      <c r="K481" s="34">
        <v>0</v>
      </c>
      <c r="L481" s="34">
        <v>1</v>
      </c>
    </row>
    <row r="482" spans="1:13" s="97" customFormat="1" ht="18" customHeight="1">
      <c r="A482" s="40">
        <v>24</v>
      </c>
      <c r="B482" s="44">
        <v>4</v>
      </c>
      <c r="C482" s="42">
        <v>2</v>
      </c>
      <c r="D482" s="42">
        <v>2</v>
      </c>
      <c r="E482" s="43">
        <v>59</v>
      </c>
      <c r="F482" s="44">
        <v>12</v>
      </c>
      <c r="G482" s="42">
        <v>6</v>
      </c>
      <c r="H482" s="42">
        <v>6</v>
      </c>
      <c r="I482" s="43">
        <v>94</v>
      </c>
      <c r="J482" s="44">
        <v>3</v>
      </c>
      <c r="K482" s="42">
        <v>1</v>
      </c>
      <c r="L482" s="42">
        <v>2</v>
      </c>
    </row>
    <row r="483" spans="1:13" s="31" customFormat="1" ht="25.5" customHeight="1">
      <c r="A483" s="23" t="s">
        <v>32</v>
      </c>
      <c r="B483" s="24">
        <v>22</v>
      </c>
      <c r="C483" s="24">
        <v>13</v>
      </c>
      <c r="D483" s="24">
        <v>9</v>
      </c>
      <c r="E483" s="25" t="s">
        <v>33</v>
      </c>
      <c r="F483" s="24">
        <v>47</v>
      </c>
      <c r="G483" s="24">
        <v>18</v>
      </c>
      <c r="H483" s="24">
        <v>29</v>
      </c>
      <c r="I483" s="64" t="s">
        <v>34</v>
      </c>
      <c r="J483" s="24">
        <v>6</v>
      </c>
      <c r="K483" s="24">
        <v>0</v>
      </c>
      <c r="L483" s="24">
        <v>6</v>
      </c>
    </row>
    <row r="484" spans="1:13" s="97" customFormat="1" ht="15.75" customHeight="1">
      <c r="A484" s="32">
        <v>25</v>
      </c>
      <c r="B484" s="33">
        <v>5</v>
      </c>
      <c r="C484" s="34">
        <v>4</v>
      </c>
      <c r="D484" s="34">
        <v>1</v>
      </c>
      <c r="E484" s="35">
        <v>60</v>
      </c>
      <c r="F484" s="33">
        <v>8</v>
      </c>
      <c r="G484" s="34">
        <v>2</v>
      </c>
      <c r="H484" s="34">
        <v>6</v>
      </c>
      <c r="I484" s="35">
        <v>95</v>
      </c>
      <c r="J484" s="33">
        <v>2</v>
      </c>
      <c r="K484" s="34">
        <v>0</v>
      </c>
      <c r="L484" s="34">
        <v>2</v>
      </c>
    </row>
    <row r="485" spans="1:13" s="97" customFormat="1" ht="15.75" customHeight="1">
      <c r="A485" s="32">
        <v>26</v>
      </c>
      <c r="B485" s="33">
        <v>5</v>
      </c>
      <c r="C485" s="34">
        <v>3</v>
      </c>
      <c r="D485" s="34">
        <v>2</v>
      </c>
      <c r="E485" s="35">
        <v>61</v>
      </c>
      <c r="F485" s="33">
        <v>8</v>
      </c>
      <c r="G485" s="34">
        <v>5</v>
      </c>
      <c r="H485" s="34">
        <v>3</v>
      </c>
      <c r="I485" s="35">
        <v>96</v>
      </c>
      <c r="J485" s="33">
        <v>1</v>
      </c>
      <c r="K485" s="34">
        <v>0</v>
      </c>
      <c r="L485" s="34">
        <v>1</v>
      </c>
    </row>
    <row r="486" spans="1:13" s="97" customFormat="1" ht="15.75" customHeight="1">
      <c r="A486" s="32">
        <v>27</v>
      </c>
      <c r="B486" s="33">
        <v>3</v>
      </c>
      <c r="C486" s="34">
        <v>1</v>
      </c>
      <c r="D486" s="34">
        <v>2</v>
      </c>
      <c r="E486" s="35">
        <v>62</v>
      </c>
      <c r="F486" s="33">
        <v>8</v>
      </c>
      <c r="G486" s="34">
        <v>4</v>
      </c>
      <c r="H486" s="34">
        <v>4</v>
      </c>
      <c r="I486" s="35">
        <v>97</v>
      </c>
      <c r="J486" s="33">
        <v>0</v>
      </c>
      <c r="K486" s="34">
        <v>0</v>
      </c>
      <c r="L486" s="34">
        <v>0</v>
      </c>
    </row>
    <row r="487" spans="1:13" s="97" customFormat="1" ht="15.75" customHeight="1">
      <c r="A487" s="32">
        <v>28</v>
      </c>
      <c r="B487" s="33">
        <v>3</v>
      </c>
      <c r="C487" s="34">
        <v>3</v>
      </c>
      <c r="D487" s="34">
        <v>0</v>
      </c>
      <c r="E487" s="35">
        <v>63</v>
      </c>
      <c r="F487" s="33">
        <v>8</v>
      </c>
      <c r="G487" s="34">
        <v>1</v>
      </c>
      <c r="H487" s="34">
        <v>7</v>
      </c>
      <c r="I487" s="35">
        <v>98</v>
      </c>
      <c r="J487" s="33">
        <v>1</v>
      </c>
      <c r="K487" s="34">
        <v>0</v>
      </c>
      <c r="L487" s="34">
        <v>1</v>
      </c>
    </row>
    <row r="488" spans="1:13" s="97" customFormat="1" ht="18" customHeight="1">
      <c r="A488" s="40">
        <v>29</v>
      </c>
      <c r="B488" s="44">
        <v>6</v>
      </c>
      <c r="C488" s="42">
        <v>2</v>
      </c>
      <c r="D488" s="42">
        <v>4</v>
      </c>
      <c r="E488" s="43">
        <v>64</v>
      </c>
      <c r="F488" s="44">
        <v>15</v>
      </c>
      <c r="G488" s="42">
        <v>6</v>
      </c>
      <c r="H488" s="42">
        <v>9</v>
      </c>
      <c r="I488" s="35">
        <v>99</v>
      </c>
      <c r="J488" s="33">
        <v>2</v>
      </c>
      <c r="K488" s="34">
        <v>0</v>
      </c>
      <c r="L488" s="34">
        <v>2</v>
      </c>
    </row>
    <row r="489" spans="1:13" s="31" customFormat="1" ht="25.5" customHeight="1">
      <c r="A489" s="23" t="s">
        <v>35</v>
      </c>
      <c r="B489" s="24">
        <v>30</v>
      </c>
      <c r="C489" s="24">
        <v>15</v>
      </c>
      <c r="D489" s="24">
        <v>15</v>
      </c>
      <c r="E489" s="25" t="s">
        <v>36</v>
      </c>
      <c r="F489" s="24">
        <v>84</v>
      </c>
      <c r="G489" s="24">
        <v>42</v>
      </c>
      <c r="H489" s="24">
        <v>42</v>
      </c>
      <c r="I489" s="68">
        <v>100</v>
      </c>
      <c r="J489" s="69">
        <v>0</v>
      </c>
      <c r="K489" s="70">
        <v>0</v>
      </c>
      <c r="L489" s="70">
        <v>0</v>
      </c>
    </row>
    <row r="490" spans="1:13" s="97" customFormat="1" ht="15.75" customHeight="1">
      <c r="A490" s="32">
        <v>30</v>
      </c>
      <c r="B490" s="33">
        <v>6</v>
      </c>
      <c r="C490" s="34">
        <v>3</v>
      </c>
      <c r="D490" s="34">
        <v>3</v>
      </c>
      <c r="E490" s="35">
        <v>65</v>
      </c>
      <c r="F490" s="33">
        <v>16</v>
      </c>
      <c r="G490" s="34">
        <v>8</v>
      </c>
      <c r="H490" s="34">
        <v>8</v>
      </c>
      <c r="I490" s="35">
        <v>101</v>
      </c>
      <c r="J490" s="33">
        <v>0</v>
      </c>
      <c r="K490" s="34">
        <v>0</v>
      </c>
      <c r="L490" s="34">
        <v>0</v>
      </c>
    </row>
    <row r="491" spans="1:13" s="97" customFormat="1" ht="15.75" customHeight="1">
      <c r="A491" s="32">
        <v>31</v>
      </c>
      <c r="B491" s="33">
        <v>6</v>
      </c>
      <c r="C491" s="34">
        <v>4</v>
      </c>
      <c r="D491" s="34">
        <v>2</v>
      </c>
      <c r="E491" s="35">
        <v>66</v>
      </c>
      <c r="F491" s="33">
        <v>10</v>
      </c>
      <c r="G491" s="34">
        <v>6</v>
      </c>
      <c r="H491" s="34">
        <v>4</v>
      </c>
      <c r="I491" s="35">
        <v>102</v>
      </c>
      <c r="J491" s="33">
        <v>0</v>
      </c>
      <c r="K491" s="34">
        <v>0</v>
      </c>
      <c r="L491" s="34">
        <v>0</v>
      </c>
    </row>
    <row r="492" spans="1:13" s="97" customFormat="1" ht="15.75" customHeight="1">
      <c r="A492" s="32">
        <v>32</v>
      </c>
      <c r="B492" s="33">
        <v>6</v>
      </c>
      <c r="C492" s="34">
        <v>2</v>
      </c>
      <c r="D492" s="34">
        <v>4</v>
      </c>
      <c r="E492" s="35">
        <v>67</v>
      </c>
      <c r="F492" s="33">
        <v>19</v>
      </c>
      <c r="G492" s="34">
        <v>9</v>
      </c>
      <c r="H492" s="34">
        <v>10</v>
      </c>
      <c r="I492" s="35">
        <v>103</v>
      </c>
      <c r="J492" s="33">
        <v>0</v>
      </c>
      <c r="K492" s="34">
        <v>0</v>
      </c>
      <c r="L492" s="34">
        <v>0</v>
      </c>
    </row>
    <row r="493" spans="1:13" s="97" customFormat="1" ht="15.75" customHeight="1">
      <c r="A493" s="32">
        <v>33</v>
      </c>
      <c r="B493" s="33">
        <v>2</v>
      </c>
      <c r="C493" s="34">
        <v>2</v>
      </c>
      <c r="D493" s="34">
        <v>0</v>
      </c>
      <c r="E493" s="35">
        <v>68</v>
      </c>
      <c r="F493" s="33">
        <v>24</v>
      </c>
      <c r="G493" s="34">
        <v>11</v>
      </c>
      <c r="H493" s="34">
        <v>13</v>
      </c>
      <c r="I493" s="72" t="s">
        <v>37</v>
      </c>
      <c r="J493" s="44">
        <v>0</v>
      </c>
      <c r="K493" s="42">
        <v>0</v>
      </c>
      <c r="L493" s="42">
        <v>0</v>
      </c>
    </row>
    <row r="494" spans="1:13" s="97" customFormat="1" ht="21" customHeight="1" thickBot="1">
      <c r="A494" s="74">
        <v>34</v>
      </c>
      <c r="B494" s="33">
        <v>10</v>
      </c>
      <c r="C494" s="34">
        <v>4</v>
      </c>
      <c r="D494" s="34">
        <v>6</v>
      </c>
      <c r="E494" s="35">
        <v>69</v>
      </c>
      <c r="F494" s="33">
        <v>15</v>
      </c>
      <c r="G494" s="34">
        <v>8</v>
      </c>
      <c r="H494" s="34">
        <v>7</v>
      </c>
      <c r="I494" s="75" t="s">
        <v>8</v>
      </c>
      <c r="J494" s="69">
        <v>794</v>
      </c>
      <c r="K494" s="69">
        <v>384</v>
      </c>
      <c r="L494" s="69">
        <v>410</v>
      </c>
    </row>
    <row r="495" spans="1:13" s="106" customFormat="1" ht="24" customHeight="1" thickTop="1" thickBot="1">
      <c r="A495" s="81" t="s">
        <v>38</v>
      </c>
      <c r="B495" s="82">
        <v>106</v>
      </c>
      <c r="C495" s="83">
        <v>55</v>
      </c>
      <c r="D495" s="83">
        <v>51</v>
      </c>
      <c r="E495" s="84" t="s">
        <v>39</v>
      </c>
      <c r="F495" s="83">
        <v>409</v>
      </c>
      <c r="G495" s="83">
        <v>203</v>
      </c>
      <c r="H495" s="83">
        <v>206</v>
      </c>
      <c r="I495" s="85" t="s">
        <v>40</v>
      </c>
      <c r="J495" s="83">
        <v>279</v>
      </c>
      <c r="K495" s="83">
        <v>126</v>
      </c>
      <c r="L495" s="83">
        <v>153</v>
      </c>
      <c r="M495" s="105"/>
    </row>
    <row r="502" spans="1:13" s="113" customFormat="1">
      <c r="A502" s="95"/>
      <c r="B502" s="110"/>
      <c r="C502" s="110"/>
      <c r="D502" s="110"/>
      <c r="E502" s="111"/>
      <c r="F502" s="112"/>
      <c r="I502" s="111"/>
      <c r="J502" s="112"/>
      <c r="M502" s="114"/>
    </row>
    <row r="503" spans="1:13" s="113" customFormat="1">
      <c r="A503" s="95"/>
      <c r="B503" s="110"/>
      <c r="C503" s="110"/>
      <c r="D503" s="110"/>
      <c r="E503" s="111"/>
      <c r="F503" s="112"/>
      <c r="I503" s="111"/>
      <c r="J503" s="112"/>
      <c r="M503" s="114"/>
    </row>
    <row r="504" spans="1:13" s="113" customFormat="1">
      <c r="A504" s="95"/>
      <c r="B504" s="110"/>
      <c r="C504" s="110"/>
      <c r="D504" s="110"/>
      <c r="E504" s="111"/>
      <c r="F504" s="112"/>
      <c r="I504" s="111"/>
      <c r="J504" s="112"/>
      <c r="M504" s="114"/>
    </row>
    <row r="505" spans="1:13" s="113" customFormat="1">
      <c r="A505" s="95"/>
      <c r="B505" s="110"/>
      <c r="C505" s="110"/>
      <c r="D505" s="110"/>
      <c r="E505" s="111"/>
      <c r="F505" s="112"/>
      <c r="I505" s="111"/>
      <c r="J505" s="112"/>
      <c r="M505" s="114"/>
    </row>
    <row r="506" spans="1:13" s="113" customFormat="1">
      <c r="A506" s="95"/>
      <c r="B506" s="110"/>
      <c r="C506" s="110"/>
      <c r="D506" s="110"/>
      <c r="E506" s="111"/>
      <c r="F506" s="112"/>
      <c r="I506" s="111"/>
      <c r="J506" s="112"/>
      <c r="M506" s="114"/>
    </row>
    <row r="507" spans="1:13" s="113" customFormat="1">
      <c r="A507" s="95"/>
      <c r="B507" s="110"/>
      <c r="C507" s="110"/>
      <c r="D507" s="110"/>
      <c r="E507" s="111"/>
      <c r="F507" s="112"/>
      <c r="I507" s="111"/>
      <c r="J507" s="112"/>
      <c r="M507" s="114"/>
    </row>
    <row r="508" spans="1:13" s="113" customFormat="1">
      <c r="A508" s="95"/>
      <c r="B508" s="110"/>
      <c r="C508" s="110"/>
      <c r="D508" s="110"/>
      <c r="E508" s="111"/>
      <c r="F508" s="112"/>
      <c r="I508" s="111"/>
      <c r="J508" s="112"/>
      <c r="M508" s="114"/>
    </row>
    <row r="509" spans="1:13" s="113" customFormat="1">
      <c r="A509" s="95"/>
      <c r="B509" s="110"/>
      <c r="C509" s="110"/>
      <c r="D509" s="110"/>
      <c r="E509" s="111"/>
      <c r="F509" s="112"/>
      <c r="I509" s="111"/>
      <c r="J509" s="112"/>
      <c r="M509" s="114"/>
    </row>
    <row r="510" spans="1:13" s="113" customFormat="1">
      <c r="A510" s="95"/>
      <c r="B510" s="110"/>
      <c r="C510" s="110"/>
      <c r="D510" s="110"/>
      <c r="E510" s="111"/>
      <c r="F510" s="112"/>
      <c r="I510" s="111"/>
      <c r="J510" s="112"/>
      <c r="M510" s="114"/>
    </row>
    <row r="511" spans="1:13" s="113" customFormat="1">
      <c r="A511" s="95"/>
      <c r="B511" s="110"/>
      <c r="C511" s="110"/>
      <c r="D511" s="110"/>
      <c r="E511" s="111"/>
      <c r="F511" s="112"/>
      <c r="I511" s="111"/>
      <c r="J511" s="112"/>
      <c r="M511" s="114"/>
    </row>
    <row r="512" spans="1:13" s="113" customFormat="1">
      <c r="A512" s="95"/>
      <c r="B512" s="110"/>
      <c r="C512" s="110"/>
      <c r="D512" s="110"/>
      <c r="E512" s="111"/>
      <c r="F512" s="112"/>
      <c r="I512" s="111"/>
      <c r="J512" s="112"/>
      <c r="M512" s="114"/>
    </row>
    <row r="513" spans="1:13" s="113" customFormat="1">
      <c r="A513" s="95"/>
      <c r="B513" s="110"/>
      <c r="C513" s="110"/>
      <c r="D513" s="110"/>
      <c r="E513" s="111"/>
      <c r="F513" s="112"/>
      <c r="I513" s="111"/>
      <c r="J513" s="112"/>
      <c r="M513" s="114"/>
    </row>
    <row r="514" spans="1:13" s="113" customFormat="1">
      <c r="A514" s="95"/>
      <c r="B514" s="110"/>
      <c r="C514" s="110"/>
      <c r="D514" s="110"/>
      <c r="E514" s="111"/>
      <c r="F514" s="112"/>
      <c r="I514" s="111"/>
      <c r="J514" s="112"/>
      <c r="M514" s="114"/>
    </row>
    <row r="515" spans="1:13" s="113" customFormat="1">
      <c r="A515" s="95"/>
      <c r="B515" s="110"/>
      <c r="C515" s="110"/>
      <c r="D515" s="110"/>
      <c r="E515" s="111"/>
      <c r="F515" s="112"/>
      <c r="I515" s="111"/>
      <c r="J515" s="112"/>
      <c r="M515" s="114"/>
    </row>
    <row r="516" spans="1:13" s="113" customFormat="1">
      <c r="A516" s="95"/>
      <c r="B516" s="110"/>
      <c r="C516" s="110"/>
      <c r="D516" s="110"/>
      <c r="E516" s="111"/>
      <c r="F516" s="112"/>
      <c r="I516" s="111"/>
      <c r="J516" s="112"/>
      <c r="M516" s="114"/>
    </row>
    <row r="517" spans="1:13" s="113" customFormat="1">
      <c r="A517" s="95"/>
      <c r="B517" s="110"/>
      <c r="C517" s="110"/>
      <c r="D517" s="110"/>
      <c r="E517" s="111"/>
      <c r="F517" s="112"/>
      <c r="I517" s="111"/>
      <c r="J517" s="112"/>
      <c r="M517" s="114"/>
    </row>
    <row r="518" spans="1:13" s="113" customFormat="1">
      <c r="A518" s="95"/>
      <c r="B518" s="110"/>
      <c r="C518" s="110"/>
      <c r="D518" s="110"/>
      <c r="E518" s="111"/>
      <c r="F518" s="112"/>
      <c r="I518" s="111"/>
      <c r="J518" s="112"/>
      <c r="M518" s="114"/>
    </row>
    <row r="519" spans="1:13" s="113" customFormat="1">
      <c r="A519" s="95"/>
      <c r="B519" s="110"/>
      <c r="C519" s="110"/>
      <c r="D519" s="110"/>
      <c r="E519" s="111"/>
      <c r="F519" s="112"/>
      <c r="I519" s="111"/>
      <c r="J519" s="112"/>
      <c r="M519" s="114"/>
    </row>
    <row r="520" spans="1:13" s="113" customFormat="1">
      <c r="A520" s="95"/>
      <c r="B520" s="110"/>
      <c r="C520" s="110"/>
      <c r="D520" s="110"/>
      <c r="E520" s="111"/>
      <c r="F520" s="112"/>
      <c r="I520" s="111"/>
      <c r="J520" s="112"/>
      <c r="M520" s="114"/>
    </row>
    <row r="521" spans="1:13" s="113" customFormat="1">
      <c r="A521" s="95"/>
      <c r="B521" s="110"/>
      <c r="C521" s="110"/>
      <c r="D521" s="110"/>
      <c r="E521" s="111"/>
      <c r="F521" s="112"/>
      <c r="I521" s="111"/>
      <c r="J521" s="112"/>
      <c r="M521" s="114"/>
    </row>
    <row r="522" spans="1:13" s="113" customFormat="1">
      <c r="A522" s="95"/>
      <c r="B522" s="110"/>
      <c r="C522" s="110"/>
      <c r="D522" s="110"/>
      <c r="E522" s="111"/>
      <c r="F522" s="112"/>
      <c r="I522" s="111"/>
      <c r="J522" s="112"/>
      <c r="M522" s="114"/>
    </row>
    <row r="523" spans="1:13" s="113" customFormat="1">
      <c r="A523" s="95"/>
      <c r="B523" s="110"/>
      <c r="C523" s="110"/>
      <c r="D523" s="110"/>
      <c r="E523" s="111"/>
      <c r="F523" s="112"/>
      <c r="I523" s="111"/>
      <c r="J523" s="112"/>
      <c r="M523" s="114"/>
    </row>
    <row r="524" spans="1:13" s="113" customFormat="1">
      <c r="A524" s="95"/>
      <c r="B524" s="110"/>
      <c r="C524" s="110"/>
      <c r="D524" s="110"/>
      <c r="E524" s="111"/>
      <c r="F524" s="112"/>
      <c r="I524" s="111"/>
      <c r="J524" s="112"/>
      <c r="M524" s="114"/>
    </row>
    <row r="525" spans="1:13" s="113" customFormat="1">
      <c r="A525" s="95"/>
      <c r="B525" s="110"/>
      <c r="C525" s="110"/>
      <c r="D525" s="110"/>
      <c r="E525" s="111"/>
      <c r="F525" s="112"/>
      <c r="I525" s="111"/>
      <c r="J525" s="112"/>
      <c r="M525" s="114"/>
    </row>
    <row r="526" spans="1:13" s="113" customFormat="1">
      <c r="A526" s="95"/>
      <c r="B526" s="110"/>
      <c r="C526" s="110"/>
      <c r="D526" s="110"/>
      <c r="E526" s="111"/>
      <c r="F526" s="112"/>
      <c r="I526" s="111"/>
      <c r="J526" s="112"/>
      <c r="M526" s="114"/>
    </row>
    <row r="527" spans="1:13" s="113" customFormat="1">
      <c r="A527" s="95"/>
      <c r="B527" s="110"/>
      <c r="C527" s="110"/>
      <c r="D527" s="110"/>
      <c r="E527" s="111"/>
      <c r="F527" s="112"/>
      <c r="I527" s="111"/>
      <c r="J527" s="112"/>
      <c r="M527" s="114"/>
    </row>
    <row r="528" spans="1:13" s="113" customFormat="1">
      <c r="A528" s="95"/>
      <c r="B528" s="110"/>
      <c r="C528" s="110"/>
      <c r="D528" s="110"/>
      <c r="E528" s="111"/>
      <c r="F528" s="112"/>
      <c r="I528" s="111"/>
      <c r="J528" s="112"/>
      <c r="M528" s="114"/>
    </row>
    <row r="529" spans="1:13" s="113" customFormat="1">
      <c r="A529" s="95"/>
      <c r="B529" s="110"/>
      <c r="C529" s="110"/>
      <c r="D529" s="110"/>
      <c r="E529" s="111"/>
      <c r="F529" s="112"/>
      <c r="I529" s="111"/>
      <c r="J529" s="112"/>
      <c r="M529" s="114"/>
    </row>
    <row r="530" spans="1:13" s="113" customFormat="1">
      <c r="A530" s="95"/>
      <c r="B530" s="110"/>
      <c r="C530" s="110"/>
      <c r="D530" s="110"/>
      <c r="E530" s="111"/>
      <c r="F530" s="112"/>
      <c r="I530" s="111"/>
      <c r="J530" s="112"/>
      <c r="M530" s="114"/>
    </row>
    <row r="531" spans="1:13" s="113" customFormat="1">
      <c r="A531" s="95"/>
      <c r="B531" s="110"/>
      <c r="C531" s="110"/>
      <c r="D531" s="110"/>
      <c r="E531" s="111"/>
      <c r="F531" s="112"/>
      <c r="I531" s="111"/>
      <c r="J531" s="112"/>
      <c r="M531" s="114"/>
    </row>
    <row r="532" spans="1:13" s="113" customFormat="1">
      <c r="A532" s="95"/>
      <c r="B532" s="110"/>
      <c r="C532" s="110"/>
      <c r="D532" s="110"/>
      <c r="E532" s="111"/>
      <c r="F532" s="112"/>
      <c r="I532" s="111"/>
      <c r="J532" s="112"/>
      <c r="M532" s="114"/>
    </row>
    <row r="533" spans="1:13" s="113" customFormat="1">
      <c r="A533" s="95"/>
      <c r="B533" s="110"/>
      <c r="C533" s="110"/>
      <c r="D533" s="110"/>
      <c r="E533" s="111"/>
      <c r="F533" s="112"/>
      <c r="I533" s="111"/>
      <c r="J533" s="112"/>
      <c r="M533" s="114"/>
    </row>
    <row r="534" spans="1:13" s="113" customFormat="1">
      <c r="A534" s="95"/>
      <c r="B534" s="110"/>
      <c r="C534" s="110"/>
      <c r="D534" s="110"/>
      <c r="E534" s="111"/>
      <c r="F534" s="112"/>
      <c r="I534" s="111"/>
      <c r="J534" s="112"/>
      <c r="M534" s="114"/>
    </row>
    <row r="535" spans="1:13" s="113" customFormat="1">
      <c r="A535" s="95"/>
      <c r="B535" s="110"/>
      <c r="C535" s="110"/>
      <c r="D535" s="110"/>
      <c r="E535" s="111"/>
      <c r="F535" s="112"/>
      <c r="I535" s="111"/>
      <c r="J535" s="112"/>
      <c r="M535" s="114"/>
    </row>
    <row r="536" spans="1:13" s="113" customFormat="1">
      <c r="A536" s="95"/>
      <c r="B536" s="110"/>
      <c r="C536" s="110"/>
      <c r="D536" s="110"/>
      <c r="E536" s="111"/>
      <c r="F536" s="112"/>
      <c r="I536" s="111"/>
      <c r="J536" s="112"/>
      <c r="M536" s="114"/>
    </row>
    <row r="537" spans="1:13" s="113" customFormat="1">
      <c r="A537" s="95"/>
      <c r="B537" s="110"/>
      <c r="C537" s="110"/>
      <c r="D537" s="110"/>
      <c r="E537" s="111"/>
      <c r="F537" s="112"/>
      <c r="I537" s="111"/>
      <c r="J537" s="112"/>
      <c r="M537" s="114"/>
    </row>
    <row r="538" spans="1:13" s="113" customFormat="1">
      <c r="A538" s="95"/>
      <c r="B538" s="110"/>
      <c r="C538" s="110"/>
      <c r="D538" s="110"/>
      <c r="E538" s="111"/>
      <c r="F538" s="112"/>
      <c r="I538" s="111"/>
      <c r="J538" s="112"/>
      <c r="M538" s="114"/>
    </row>
    <row r="539" spans="1:13" s="113" customFormat="1">
      <c r="A539" s="95"/>
      <c r="B539" s="110"/>
      <c r="C539" s="110"/>
      <c r="D539" s="110"/>
      <c r="E539" s="111"/>
      <c r="F539" s="112"/>
      <c r="I539" s="111"/>
      <c r="J539" s="112"/>
      <c r="M539" s="114"/>
    </row>
    <row r="540" spans="1:13" s="113" customFormat="1">
      <c r="A540" s="95"/>
      <c r="B540" s="110"/>
      <c r="C540" s="110"/>
      <c r="D540" s="110"/>
      <c r="E540" s="111"/>
      <c r="F540" s="112"/>
      <c r="I540" s="111"/>
      <c r="J540" s="112"/>
      <c r="M540" s="114"/>
    </row>
    <row r="541" spans="1:13" s="113" customFormat="1">
      <c r="A541" s="95"/>
      <c r="B541" s="110"/>
      <c r="C541" s="110"/>
      <c r="D541" s="110"/>
      <c r="E541" s="111"/>
      <c r="F541" s="112"/>
      <c r="I541" s="111"/>
      <c r="J541" s="112"/>
      <c r="M541" s="114"/>
    </row>
    <row r="542" spans="1:13" s="113" customFormat="1">
      <c r="A542" s="95"/>
      <c r="B542" s="110"/>
      <c r="C542" s="110"/>
      <c r="D542" s="110"/>
      <c r="E542" s="111"/>
      <c r="F542" s="112"/>
      <c r="I542" s="111"/>
      <c r="J542" s="112"/>
      <c r="M542" s="114"/>
    </row>
    <row r="543" spans="1:13" s="113" customFormat="1">
      <c r="A543" s="95"/>
      <c r="B543" s="110"/>
      <c r="C543" s="110"/>
      <c r="D543" s="110"/>
      <c r="E543" s="111"/>
      <c r="F543" s="112"/>
      <c r="I543" s="111"/>
      <c r="J543" s="112"/>
      <c r="M543" s="114"/>
    </row>
    <row r="544" spans="1:13" s="113" customFormat="1">
      <c r="A544" s="95"/>
      <c r="B544" s="110"/>
      <c r="C544" s="110"/>
      <c r="D544" s="110"/>
      <c r="E544" s="111"/>
      <c r="F544" s="112"/>
      <c r="I544" s="111"/>
      <c r="J544" s="112"/>
      <c r="M544" s="114"/>
    </row>
    <row r="545" spans="1:13" s="113" customFormat="1">
      <c r="A545" s="95"/>
      <c r="B545" s="110"/>
      <c r="C545" s="110"/>
      <c r="D545" s="110"/>
      <c r="E545" s="111"/>
      <c r="F545" s="112"/>
      <c r="I545" s="111"/>
      <c r="J545" s="112"/>
      <c r="M545" s="114"/>
    </row>
    <row r="546" spans="1:13" s="113" customFormat="1">
      <c r="A546" s="95"/>
      <c r="B546" s="110"/>
      <c r="C546" s="110"/>
      <c r="D546" s="110"/>
      <c r="E546" s="111"/>
      <c r="F546" s="112"/>
      <c r="I546" s="111"/>
      <c r="J546" s="112"/>
      <c r="M546" s="114"/>
    </row>
    <row r="547" spans="1:13" s="113" customFormat="1">
      <c r="A547" s="95"/>
      <c r="B547" s="110"/>
      <c r="C547" s="110"/>
      <c r="D547" s="110"/>
      <c r="E547" s="111"/>
      <c r="F547" s="112"/>
      <c r="I547" s="111"/>
      <c r="J547" s="112"/>
      <c r="M547" s="114"/>
    </row>
    <row r="548" spans="1:13" s="113" customFormat="1">
      <c r="A548" s="95"/>
      <c r="B548" s="110"/>
      <c r="C548" s="110"/>
      <c r="D548" s="110"/>
      <c r="E548" s="111"/>
      <c r="F548" s="112"/>
      <c r="I548" s="111"/>
      <c r="J548" s="112"/>
      <c r="M548" s="114"/>
    </row>
    <row r="549" spans="1:13" s="113" customFormat="1">
      <c r="A549" s="95"/>
      <c r="B549" s="110"/>
      <c r="C549" s="110"/>
      <c r="D549" s="110"/>
      <c r="E549" s="111"/>
      <c r="F549" s="112"/>
      <c r="I549" s="111"/>
      <c r="J549" s="112"/>
      <c r="M549" s="114"/>
    </row>
    <row r="550" spans="1:13" s="113" customFormat="1">
      <c r="A550" s="95"/>
      <c r="B550" s="110"/>
      <c r="C550" s="110"/>
      <c r="D550" s="110"/>
      <c r="E550" s="111"/>
      <c r="F550" s="112"/>
      <c r="I550" s="111"/>
      <c r="J550" s="112"/>
      <c r="M550" s="114"/>
    </row>
    <row r="551" spans="1:13" s="113" customFormat="1">
      <c r="A551" s="95"/>
      <c r="B551" s="110"/>
      <c r="C551" s="110"/>
      <c r="D551" s="110"/>
      <c r="E551" s="111"/>
      <c r="F551" s="112"/>
      <c r="I551" s="111"/>
      <c r="J551" s="112"/>
      <c r="M551" s="114"/>
    </row>
    <row r="552" spans="1:13" s="113" customFormat="1">
      <c r="A552" s="95"/>
      <c r="B552" s="110"/>
      <c r="C552" s="110"/>
      <c r="D552" s="110"/>
      <c r="E552" s="111"/>
      <c r="F552" s="112"/>
      <c r="I552" s="111"/>
      <c r="J552" s="112"/>
      <c r="M552" s="114"/>
    </row>
    <row r="553" spans="1:13" s="113" customFormat="1">
      <c r="A553" s="95"/>
      <c r="B553" s="110"/>
      <c r="C553" s="110"/>
      <c r="D553" s="110"/>
      <c r="E553" s="111"/>
      <c r="F553" s="112"/>
      <c r="I553" s="111"/>
      <c r="J553" s="112"/>
      <c r="M553" s="114"/>
    </row>
    <row r="554" spans="1:13" s="113" customFormat="1">
      <c r="A554" s="95"/>
      <c r="B554" s="110"/>
      <c r="C554" s="110"/>
      <c r="D554" s="110"/>
      <c r="E554" s="111"/>
      <c r="F554" s="112"/>
      <c r="I554" s="111"/>
      <c r="J554" s="112"/>
      <c r="M554" s="114"/>
    </row>
    <row r="555" spans="1:13" s="113" customFormat="1">
      <c r="A555" s="95"/>
      <c r="B555" s="110"/>
      <c r="C555" s="110"/>
      <c r="D555" s="110"/>
      <c r="E555" s="111"/>
      <c r="F555" s="112"/>
      <c r="I555" s="111"/>
      <c r="J555" s="112"/>
      <c r="M555" s="114"/>
    </row>
    <row r="556" spans="1:13" s="113" customFormat="1">
      <c r="A556" s="95"/>
      <c r="B556" s="110"/>
      <c r="C556" s="110"/>
      <c r="D556" s="110"/>
      <c r="E556" s="111"/>
      <c r="F556" s="112"/>
      <c r="I556" s="111"/>
      <c r="J556" s="112"/>
      <c r="M556" s="114"/>
    </row>
    <row r="557" spans="1:13" s="113" customFormat="1">
      <c r="A557" s="95"/>
      <c r="B557" s="110"/>
      <c r="C557" s="110"/>
      <c r="D557" s="110"/>
      <c r="E557" s="111"/>
      <c r="F557" s="112"/>
      <c r="I557" s="111"/>
      <c r="J557" s="112"/>
      <c r="M557" s="114"/>
    </row>
    <row r="558" spans="1:13" s="113" customFormat="1">
      <c r="A558" s="95"/>
      <c r="B558" s="110"/>
      <c r="C558" s="110"/>
      <c r="D558" s="110"/>
      <c r="E558" s="111"/>
      <c r="F558" s="112"/>
      <c r="I558" s="111"/>
      <c r="J558" s="112"/>
      <c r="M558" s="114"/>
    </row>
    <row r="559" spans="1:13" s="113" customFormat="1">
      <c r="A559" s="95"/>
      <c r="B559" s="110"/>
      <c r="C559" s="110"/>
      <c r="D559" s="110"/>
      <c r="E559" s="111"/>
      <c r="F559" s="112"/>
      <c r="I559" s="111"/>
      <c r="J559" s="112"/>
      <c r="M559" s="114"/>
    </row>
    <row r="560" spans="1:13" s="113" customFormat="1">
      <c r="A560" s="95"/>
      <c r="B560" s="110"/>
      <c r="C560" s="110"/>
      <c r="D560" s="110"/>
      <c r="E560" s="111"/>
      <c r="F560" s="112"/>
      <c r="I560" s="111"/>
      <c r="J560" s="112"/>
      <c r="M560" s="114"/>
    </row>
    <row r="561" spans="1:13" s="113" customFormat="1">
      <c r="A561" s="95"/>
      <c r="B561" s="110"/>
      <c r="C561" s="110"/>
      <c r="D561" s="110"/>
      <c r="E561" s="111"/>
      <c r="F561" s="112"/>
      <c r="I561" s="111"/>
      <c r="J561" s="112"/>
      <c r="M561" s="114"/>
    </row>
    <row r="562" spans="1:13" s="113" customFormat="1">
      <c r="A562" s="95"/>
      <c r="B562" s="110"/>
      <c r="C562" s="110"/>
      <c r="D562" s="110"/>
      <c r="E562" s="111"/>
      <c r="F562" s="112"/>
      <c r="I562" s="111"/>
      <c r="J562" s="112"/>
      <c r="M562" s="114"/>
    </row>
    <row r="563" spans="1:13" s="113" customFormat="1">
      <c r="A563" s="95"/>
      <c r="B563" s="110"/>
      <c r="C563" s="110"/>
      <c r="D563" s="110"/>
      <c r="E563" s="111"/>
      <c r="F563" s="112"/>
      <c r="I563" s="111"/>
      <c r="J563" s="112"/>
      <c r="M563" s="114"/>
    </row>
    <row r="564" spans="1:13" s="113" customFormat="1">
      <c r="A564" s="95"/>
      <c r="B564" s="110"/>
      <c r="C564" s="110"/>
      <c r="D564" s="110"/>
      <c r="E564" s="111"/>
      <c r="F564" s="112"/>
      <c r="I564" s="111"/>
      <c r="J564" s="112"/>
      <c r="M564" s="114"/>
    </row>
    <row r="565" spans="1:13" s="113" customFormat="1">
      <c r="A565" s="95"/>
      <c r="B565" s="110"/>
      <c r="C565" s="110"/>
      <c r="D565" s="110"/>
      <c r="E565" s="111"/>
      <c r="F565" s="112"/>
      <c r="I565" s="111"/>
      <c r="J565" s="112"/>
      <c r="M565" s="114"/>
    </row>
    <row r="566" spans="1:13" s="113" customFormat="1">
      <c r="A566" s="95"/>
      <c r="B566" s="110"/>
      <c r="C566" s="110"/>
      <c r="D566" s="110"/>
      <c r="E566" s="111"/>
      <c r="F566" s="112"/>
      <c r="I566" s="111"/>
      <c r="J566" s="112"/>
      <c r="M566" s="114"/>
    </row>
    <row r="567" spans="1:13" s="113" customFormat="1">
      <c r="A567" s="95"/>
      <c r="B567" s="110"/>
      <c r="C567" s="110"/>
      <c r="D567" s="110"/>
      <c r="E567" s="111"/>
      <c r="F567" s="112"/>
      <c r="I567" s="111"/>
      <c r="J567" s="112"/>
      <c r="M567" s="114"/>
    </row>
    <row r="568" spans="1:13" s="113" customFormat="1">
      <c r="A568" s="95"/>
      <c r="B568" s="110"/>
      <c r="C568" s="110"/>
      <c r="D568" s="110"/>
      <c r="E568" s="111"/>
      <c r="F568" s="112"/>
      <c r="I568" s="111"/>
      <c r="J568" s="112"/>
      <c r="M568" s="114"/>
    </row>
    <row r="569" spans="1:13" s="113" customFormat="1">
      <c r="A569" s="95"/>
      <c r="B569" s="110"/>
      <c r="C569" s="110"/>
      <c r="D569" s="110"/>
      <c r="E569" s="111"/>
      <c r="F569" s="112"/>
      <c r="I569" s="111"/>
      <c r="J569" s="112"/>
      <c r="M569" s="114"/>
    </row>
    <row r="570" spans="1:13" s="113" customFormat="1">
      <c r="A570" s="95"/>
      <c r="B570" s="110"/>
      <c r="C570" s="110"/>
      <c r="D570" s="110"/>
      <c r="E570" s="111"/>
      <c r="F570" s="112"/>
      <c r="I570" s="111"/>
      <c r="J570" s="112"/>
      <c r="M570" s="114"/>
    </row>
    <row r="571" spans="1:13" s="113" customFormat="1">
      <c r="A571" s="95"/>
      <c r="B571" s="110"/>
      <c r="C571" s="110"/>
      <c r="D571" s="110"/>
      <c r="E571" s="111"/>
      <c r="F571" s="112"/>
      <c r="I571" s="111"/>
      <c r="J571" s="112"/>
      <c r="M571" s="114"/>
    </row>
    <row r="572" spans="1:13" s="113" customFormat="1">
      <c r="A572" s="95"/>
      <c r="B572" s="110"/>
      <c r="C572" s="110"/>
      <c r="D572" s="110"/>
      <c r="E572" s="111"/>
      <c r="F572" s="112"/>
      <c r="I572" s="111"/>
      <c r="J572" s="112"/>
      <c r="M572" s="114"/>
    </row>
    <row r="573" spans="1:13" s="113" customFormat="1">
      <c r="A573" s="95"/>
      <c r="B573" s="110"/>
      <c r="C573" s="110"/>
      <c r="D573" s="110"/>
      <c r="E573" s="111"/>
      <c r="F573" s="112"/>
      <c r="I573" s="111"/>
      <c r="J573" s="112"/>
      <c r="M573" s="114"/>
    </row>
    <row r="574" spans="1:13" s="113" customFormat="1">
      <c r="A574" s="95"/>
      <c r="B574" s="110"/>
      <c r="C574" s="110"/>
      <c r="D574" s="110"/>
      <c r="E574" s="111"/>
      <c r="F574" s="112"/>
      <c r="I574" s="111"/>
      <c r="J574" s="112"/>
      <c r="M574" s="114"/>
    </row>
    <row r="575" spans="1:13" s="113" customFormat="1">
      <c r="A575" s="95"/>
      <c r="B575" s="110"/>
      <c r="C575" s="110"/>
      <c r="D575" s="110"/>
      <c r="E575" s="111"/>
      <c r="F575" s="112"/>
      <c r="I575" s="111"/>
      <c r="J575" s="112"/>
      <c r="M575" s="114"/>
    </row>
    <row r="576" spans="1:13" s="113" customFormat="1">
      <c r="A576" s="95"/>
      <c r="B576" s="110"/>
      <c r="C576" s="110"/>
      <c r="D576" s="110"/>
      <c r="E576" s="111"/>
      <c r="F576" s="112"/>
      <c r="I576" s="111"/>
      <c r="J576" s="112"/>
      <c r="M576" s="114"/>
    </row>
    <row r="577" spans="1:13" s="113" customFormat="1">
      <c r="A577" s="95"/>
      <c r="B577" s="110"/>
      <c r="C577" s="110"/>
      <c r="D577" s="110"/>
      <c r="E577" s="111"/>
      <c r="F577" s="112"/>
      <c r="I577" s="111"/>
      <c r="J577" s="112"/>
      <c r="M577" s="114"/>
    </row>
    <row r="578" spans="1:13" s="113" customFormat="1">
      <c r="A578" s="95"/>
      <c r="B578" s="110"/>
      <c r="C578" s="110"/>
      <c r="D578" s="110"/>
      <c r="E578" s="111"/>
      <c r="F578" s="112"/>
      <c r="I578" s="111"/>
      <c r="J578" s="112"/>
      <c r="M578" s="114"/>
    </row>
    <row r="579" spans="1:13" s="113" customFormat="1">
      <c r="A579" s="95"/>
      <c r="B579" s="110"/>
      <c r="C579" s="110"/>
      <c r="D579" s="110"/>
      <c r="E579" s="111"/>
      <c r="F579" s="112"/>
      <c r="I579" s="111"/>
      <c r="J579" s="112"/>
      <c r="M579" s="114"/>
    </row>
    <row r="580" spans="1:13" s="113" customFormat="1">
      <c r="A580" s="95"/>
      <c r="B580" s="110"/>
      <c r="C580" s="110"/>
      <c r="D580" s="110"/>
      <c r="E580" s="111"/>
      <c r="F580" s="112"/>
      <c r="I580" s="111"/>
      <c r="J580" s="112"/>
      <c r="M580" s="114"/>
    </row>
    <row r="581" spans="1:13" s="113" customFormat="1">
      <c r="A581" s="95"/>
      <c r="B581" s="110"/>
      <c r="C581" s="110"/>
      <c r="D581" s="110"/>
      <c r="E581" s="111"/>
      <c r="F581" s="112"/>
      <c r="I581" s="111"/>
      <c r="J581" s="112"/>
      <c r="M581" s="114"/>
    </row>
    <row r="582" spans="1:13" s="113" customFormat="1">
      <c r="A582" s="95"/>
      <c r="B582" s="110"/>
      <c r="C582" s="110"/>
      <c r="D582" s="110"/>
      <c r="E582" s="111"/>
      <c r="F582" s="112"/>
      <c r="I582" s="111"/>
      <c r="J582" s="112"/>
      <c r="M582" s="114"/>
    </row>
    <row r="583" spans="1:13" s="113" customFormat="1">
      <c r="A583" s="95"/>
      <c r="B583" s="110"/>
      <c r="C583" s="110"/>
      <c r="D583" s="110"/>
      <c r="E583" s="111"/>
      <c r="F583" s="112"/>
      <c r="I583" s="111"/>
      <c r="J583" s="112"/>
      <c r="M583" s="114"/>
    </row>
    <row r="584" spans="1:13" s="113" customFormat="1">
      <c r="A584" s="95"/>
      <c r="B584" s="110"/>
      <c r="C584" s="110"/>
      <c r="D584" s="110"/>
      <c r="E584" s="111"/>
      <c r="F584" s="112"/>
      <c r="I584" s="111"/>
      <c r="J584" s="112"/>
      <c r="M584" s="114"/>
    </row>
    <row r="585" spans="1:13" s="113" customFormat="1">
      <c r="A585" s="95"/>
      <c r="B585" s="110"/>
      <c r="C585" s="110"/>
      <c r="D585" s="110"/>
      <c r="E585" s="111"/>
      <c r="F585" s="112"/>
      <c r="I585" s="111"/>
      <c r="J585" s="112"/>
      <c r="M585" s="114"/>
    </row>
    <row r="586" spans="1:13" s="113" customFormat="1">
      <c r="A586" s="95"/>
      <c r="B586" s="110"/>
      <c r="C586" s="110"/>
      <c r="D586" s="110"/>
      <c r="E586" s="111"/>
      <c r="F586" s="112"/>
      <c r="I586" s="111"/>
      <c r="J586" s="112"/>
      <c r="M586" s="114"/>
    </row>
    <row r="587" spans="1:13" s="113" customFormat="1">
      <c r="A587" s="95"/>
      <c r="B587" s="110"/>
      <c r="C587" s="110"/>
      <c r="D587" s="110"/>
      <c r="E587" s="111"/>
      <c r="F587" s="112"/>
      <c r="I587" s="111"/>
      <c r="J587" s="112"/>
      <c r="M587" s="114"/>
    </row>
    <row r="588" spans="1:13" s="113" customFormat="1">
      <c r="A588" s="95"/>
      <c r="B588" s="110"/>
      <c r="C588" s="110"/>
      <c r="D588" s="110"/>
      <c r="E588" s="111"/>
      <c r="F588" s="112"/>
      <c r="I588" s="111"/>
      <c r="J588" s="112"/>
      <c r="M588" s="114"/>
    </row>
    <row r="589" spans="1:13" s="113" customFormat="1">
      <c r="A589" s="95"/>
      <c r="B589" s="110"/>
      <c r="C589" s="110"/>
      <c r="D589" s="110"/>
      <c r="E589" s="111"/>
      <c r="F589" s="112"/>
      <c r="I589" s="111"/>
      <c r="J589" s="112"/>
      <c r="M589" s="114"/>
    </row>
    <row r="590" spans="1:13" s="113" customFormat="1">
      <c r="A590" s="95"/>
      <c r="B590" s="110"/>
      <c r="C590" s="110"/>
      <c r="D590" s="110"/>
      <c r="E590" s="111"/>
      <c r="F590" s="112"/>
      <c r="I590" s="111"/>
      <c r="J590" s="112"/>
      <c r="M590" s="114"/>
    </row>
    <row r="591" spans="1:13" s="113" customFormat="1">
      <c r="A591" s="95"/>
      <c r="B591" s="110"/>
      <c r="C591" s="110"/>
      <c r="D591" s="110"/>
      <c r="E591" s="111"/>
      <c r="F591" s="112"/>
      <c r="I591" s="111"/>
      <c r="J591" s="112"/>
      <c r="M591" s="114"/>
    </row>
    <row r="592" spans="1:13" s="113" customFormat="1">
      <c r="A592" s="95"/>
      <c r="B592" s="110"/>
      <c r="C592" s="110"/>
      <c r="D592" s="110"/>
      <c r="E592" s="111"/>
      <c r="F592" s="112"/>
      <c r="I592" s="111"/>
      <c r="J592" s="112"/>
      <c r="M592" s="114"/>
    </row>
    <row r="593" spans="1:13" s="113" customFormat="1">
      <c r="A593" s="95"/>
      <c r="B593" s="110"/>
      <c r="C593" s="110"/>
      <c r="D593" s="110"/>
      <c r="E593" s="111"/>
      <c r="F593" s="112"/>
      <c r="I593" s="111"/>
      <c r="J593" s="112"/>
      <c r="M593" s="114"/>
    </row>
    <row r="594" spans="1:13" s="113" customFormat="1">
      <c r="A594" s="95"/>
      <c r="B594" s="110"/>
      <c r="C594" s="110"/>
      <c r="D594" s="110"/>
      <c r="E594" s="111"/>
      <c r="F594" s="112"/>
      <c r="I594" s="111"/>
      <c r="J594" s="112"/>
      <c r="M594" s="114"/>
    </row>
    <row r="595" spans="1:13" s="113" customFormat="1">
      <c r="A595" s="95"/>
      <c r="B595" s="110"/>
      <c r="C595" s="110"/>
      <c r="D595" s="110"/>
      <c r="E595" s="111"/>
      <c r="F595" s="112"/>
      <c r="I595" s="111"/>
      <c r="J595" s="112"/>
      <c r="M595" s="114"/>
    </row>
    <row r="596" spans="1:13" s="113" customFormat="1">
      <c r="A596" s="95"/>
      <c r="B596" s="110"/>
      <c r="C596" s="110"/>
      <c r="D596" s="110"/>
      <c r="E596" s="111"/>
      <c r="F596" s="112"/>
      <c r="I596" s="111"/>
      <c r="J596" s="112"/>
      <c r="M596" s="114"/>
    </row>
    <row r="597" spans="1:13" s="113" customFormat="1">
      <c r="A597" s="95"/>
      <c r="B597" s="110"/>
      <c r="C597" s="110"/>
      <c r="D597" s="110"/>
      <c r="E597" s="111"/>
      <c r="F597" s="112"/>
      <c r="I597" s="111"/>
      <c r="J597" s="112"/>
      <c r="M597" s="114"/>
    </row>
    <row r="598" spans="1:13" s="113" customFormat="1">
      <c r="A598" s="95"/>
      <c r="B598" s="110"/>
      <c r="C598" s="110"/>
      <c r="D598" s="110"/>
      <c r="E598" s="111"/>
      <c r="F598" s="112"/>
      <c r="I598" s="111"/>
      <c r="J598" s="112"/>
      <c r="M598" s="114"/>
    </row>
    <row r="599" spans="1:13" s="113" customFormat="1">
      <c r="A599" s="95"/>
      <c r="B599" s="110"/>
      <c r="C599" s="110"/>
      <c r="D599" s="110"/>
      <c r="E599" s="111"/>
      <c r="F599" s="112"/>
      <c r="I599" s="111"/>
      <c r="J599" s="112"/>
      <c r="M599" s="114"/>
    </row>
    <row r="600" spans="1:13" s="113" customFormat="1">
      <c r="A600" s="95"/>
      <c r="B600" s="110"/>
      <c r="C600" s="110"/>
      <c r="D600" s="110"/>
      <c r="E600" s="111"/>
      <c r="F600" s="112"/>
      <c r="I600" s="111"/>
      <c r="J600" s="112"/>
      <c r="M600" s="114"/>
    </row>
    <row r="601" spans="1:13" s="113" customFormat="1">
      <c r="A601" s="95"/>
      <c r="B601" s="110"/>
      <c r="C601" s="110"/>
      <c r="D601" s="110"/>
      <c r="E601" s="111"/>
      <c r="F601" s="112"/>
      <c r="I601" s="111"/>
      <c r="J601" s="112"/>
      <c r="M601" s="114"/>
    </row>
    <row r="602" spans="1:13" s="113" customFormat="1">
      <c r="A602" s="95"/>
      <c r="B602" s="110"/>
      <c r="C602" s="110"/>
      <c r="D602" s="110"/>
      <c r="E602" s="111"/>
      <c r="F602" s="112"/>
      <c r="I602" s="111"/>
      <c r="J602" s="112"/>
      <c r="M602" s="114"/>
    </row>
    <row r="603" spans="1:13" s="113" customFormat="1">
      <c r="A603" s="95"/>
      <c r="B603" s="110"/>
      <c r="C603" s="110"/>
      <c r="D603" s="110"/>
      <c r="E603" s="111"/>
      <c r="F603" s="112"/>
      <c r="I603" s="111"/>
      <c r="J603" s="112"/>
      <c r="M603" s="114"/>
    </row>
    <row r="604" spans="1:13" s="113" customFormat="1">
      <c r="A604" s="95"/>
      <c r="B604" s="110"/>
      <c r="C604" s="110"/>
      <c r="D604" s="110"/>
      <c r="E604" s="111"/>
      <c r="F604" s="112"/>
      <c r="I604" s="111"/>
      <c r="J604" s="112"/>
      <c r="M604" s="114"/>
    </row>
    <row r="605" spans="1:13" s="113" customFormat="1">
      <c r="A605" s="95"/>
      <c r="B605" s="110"/>
      <c r="C605" s="110"/>
      <c r="D605" s="110"/>
      <c r="E605" s="111"/>
      <c r="F605" s="112"/>
      <c r="I605" s="111"/>
      <c r="J605" s="112"/>
      <c r="M605" s="114"/>
    </row>
    <row r="606" spans="1:13" s="113" customFormat="1">
      <c r="A606" s="95"/>
      <c r="B606" s="110"/>
      <c r="C606" s="110"/>
      <c r="D606" s="110"/>
      <c r="E606" s="111"/>
      <c r="F606" s="112"/>
      <c r="I606" s="111"/>
      <c r="J606" s="112"/>
      <c r="M606" s="114"/>
    </row>
    <row r="607" spans="1:13" s="113" customFormat="1">
      <c r="A607" s="95"/>
      <c r="B607" s="110"/>
      <c r="C607" s="110"/>
      <c r="D607" s="110"/>
      <c r="E607" s="111"/>
      <c r="F607" s="112"/>
      <c r="I607" s="111"/>
      <c r="J607" s="112"/>
      <c r="M607" s="114"/>
    </row>
    <row r="608" spans="1:13" s="113" customFormat="1">
      <c r="A608" s="95"/>
      <c r="B608" s="110"/>
      <c r="C608" s="110"/>
      <c r="D608" s="110"/>
      <c r="E608" s="111"/>
      <c r="F608" s="112"/>
      <c r="I608" s="111"/>
      <c r="J608" s="112"/>
      <c r="M608" s="114"/>
    </row>
    <row r="609" spans="1:13" s="113" customFormat="1">
      <c r="A609" s="95"/>
      <c r="B609" s="110"/>
      <c r="C609" s="110"/>
      <c r="D609" s="110"/>
      <c r="E609" s="111"/>
      <c r="F609" s="112"/>
      <c r="I609" s="111"/>
      <c r="J609" s="112"/>
      <c r="M609" s="114"/>
    </row>
    <row r="610" spans="1:13" s="113" customFormat="1">
      <c r="A610" s="95"/>
      <c r="B610" s="110"/>
      <c r="C610" s="110"/>
      <c r="D610" s="110"/>
      <c r="E610" s="111"/>
      <c r="F610" s="112"/>
      <c r="I610" s="111"/>
      <c r="J610" s="112"/>
      <c r="M610" s="114"/>
    </row>
    <row r="611" spans="1:13" s="113" customFormat="1">
      <c r="A611" s="95"/>
      <c r="B611" s="110"/>
      <c r="C611" s="110"/>
      <c r="D611" s="110"/>
      <c r="E611" s="111"/>
      <c r="F611" s="112"/>
      <c r="I611" s="111"/>
      <c r="J611" s="112"/>
      <c r="M611" s="114"/>
    </row>
    <row r="612" spans="1:13" s="113" customFormat="1">
      <c r="A612" s="95"/>
      <c r="B612" s="110"/>
      <c r="C612" s="110"/>
      <c r="D612" s="110"/>
      <c r="E612" s="111"/>
      <c r="F612" s="112"/>
      <c r="I612" s="111"/>
      <c r="J612" s="112"/>
      <c r="M612" s="114"/>
    </row>
    <row r="613" spans="1:13" s="113" customFormat="1">
      <c r="A613" s="95"/>
      <c r="B613" s="110"/>
      <c r="C613" s="110"/>
      <c r="D613" s="110"/>
      <c r="E613" s="111"/>
      <c r="F613" s="112"/>
      <c r="I613" s="111"/>
      <c r="J613" s="112"/>
      <c r="M613" s="114"/>
    </row>
    <row r="614" spans="1:13" s="113" customFormat="1">
      <c r="A614" s="95"/>
      <c r="B614" s="110"/>
      <c r="C614" s="110"/>
      <c r="D614" s="110"/>
      <c r="E614" s="111"/>
      <c r="F614" s="112"/>
      <c r="I614" s="111"/>
      <c r="J614" s="112"/>
      <c r="M614" s="114"/>
    </row>
    <row r="615" spans="1:13" s="113" customFormat="1">
      <c r="A615" s="95"/>
      <c r="B615" s="110"/>
      <c r="C615" s="110"/>
      <c r="D615" s="110"/>
      <c r="E615" s="111"/>
      <c r="F615" s="112"/>
      <c r="I615" s="111"/>
      <c r="J615" s="112"/>
      <c r="M615" s="114"/>
    </row>
    <row r="616" spans="1:13" s="113" customFormat="1">
      <c r="A616" s="95"/>
      <c r="B616" s="110"/>
      <c r="C616" s="110"/>
      <c r="D616" s="110"/>
      <c r="E616" s="111"/>
      <c r="F616" s="112"/>
      <c r="I616" s="111"/>
      <c r="J616" s="112"/>
      <c r="M616" s="114"/>
    </row>
    <row r="617" spans="1:13" s="113" customFormat="1">
      <c r="A617" s="95"/>
      <c r="B617" s="110"/>
      <c r="C617" s="110"/>
      <c r="D617" s="110"/>
      <c r="E617" s="111"/>
      <c r="F617" s="112"/>
      <c r="I617" s="111"/>
      <c r="J617" s="112"/>
      <c r="M617" s="114"/>
    </row>
    <row r="618" spans="1:13" s="113" customFormat="1">
      <c r="A618" s="95"/>
      <c r="B618" s="110"/>
      <c r="C618" s="110"/>
      <c r="D618" s="110"/>
      <c r="E618" s="111"/>
      <c r="F618" s="112"/>
      <c r="I618" s="111"/>
      <c r="J618" s="112"/>
      <c r="M618" s="114"/>
    </row>
    <row r="619" spans="1:13" s="113" customFormat="1">
      <c r="A619" s="95"/>
      <c r="B619" s="110"/>
      <c r="C619" s="110"/>
      <c r="D619" s="110"/>
      <c r="E619" s="111"/>
      <c r="F619" s="112"/>
      <c r="I619" s="111"/>
      <c r="J619" s="112"/>
      <c r="M619" s="114"/>
    </row>
    <row r="620" spans="1:13" s="113" customFormat="1">
      <c r="A620" s="95"/>
      <c r="B620" s="110"/>
      <c r="C620" s="110"/>
      <c r="D620" s="110"/>
      <c r="E620" s="111"/>
      <c r="F620" s="112"/>
      <c r="I620" s="111"/>
      <c r="J620" s="112"/>
      <c r="M620" s="114"/>
    </row>
    <row r="621" spans="1:13" s="113" customFormat="1">
      <c r="A621" s="95"/>
      <c r="B621" s="110"/>
      <c r="C621" s="110"/>
      <c r="D621" s="110"/>
      <c r="E621" s="111"/>
      <c r="F621" s="112"/>
      <c r="I621" s="111"/>
      <c r="J621" s="112"/>
      <c r="M621" s="114"/>
    </row>
    <row r="622" spans="1:13" s="113" customFormat="1">
      <c r="A622" s="95"/>
      <c r="B622" s="110"/>
      <c r="C622" s="110"/>
      <c r="D622" s="110"/>
      <c r="E622" s="111"/>
      <c r="F622" s="112"/>
      <c r="I622" s="111"/>
      <c r="J622" s="112"/>
      <c r="M622" s="114"/>
    </row>
    <row r="623" spans="1:13" s="113" customFormat="1">
      <c r="A623" s="95"/>
      <c r="B623" s="110"/>
      <c r="C623" s="110"/>
      <c r="D623" s="110"/>
      <c r="E623" s="111"/>
      <c r="F623" s="112"/>
      <c r="I623" s="111"/>
      <c r="J623" s="112"/>
      <c r="M623" s="114"/>
    </row>
    <row r="624" spans="1:13" s="113" customFormat="1">
      <c r="A624" s="95"/>
      <c r="B624" s="110"/>
      <c r="C624" s="110"/>
      <c r="D624" s="110"/>
      <c r="E624" s="111"/>
      <c r="F624" s="112"/>
      <c r="I624" s="111"/>
      <c r="J624" s="112"/>
      <c r="M624" s="114"/>
    </row>
    <row r="625" spans="1:13" s="113" customFormat="1">
      <c r="A625" s="95"/>
      <c r="B625" s="110"/>
      <c r="C625" s="110"/>
      <c r="D625" s="110"/>
      <c r="E625" s="111"/>
      <c r="F625" s="112"/>
      <c r="I625" s="111"/>
      <c r="J625" s="112"/>
      <c r="M625" s="114"/>
    </row>
    <row r="626" spans="1:13" s="113" customFormat="1">
      <c r="A626" s="95"/>
      <c r="B626" s="110"/>
      <c r="C626" s="110"/>
      <c r="D626" s="110"/>
      <c r="E626" s="111"/>
      <c r="F626" s="112"/>
      <c r="I626" s="111"/>
      <c r="J626" s="112"/>
      <c r="M626" s="114"/>
    </row>
    <row r="627" spans="1:13" s="113" customFormat="1">
      <c r="A627" s="95"/>
      <c r="B627" s="110"/>
      <c r="C627" s="110"/>
      <c r="D627" s="110"/>
      <c r="E627" s="111"/>
      <c r="F627" s="112"/>
      <c r="I627" s="111"/>
      <c r="J627" s="112"/>
      <c r="M627" s="114"/>
    </row>
    <row r="628" spans="1:13" s="113" customFormat="1">
      <c r="A628" s="95"/>
      <c r="B628" s="110"/>
      <c r="C628" s="110"/>
      <c r="D628" s="110"/>
      <c r="E628" s="111"/>
      <c r="F628" s="112"/>
      <c r="I628" s="111"/>
      <c r="J628" s="112"/>
      <c r="M628" s="114"/>
    </row>
    <row r="629" spans="1:13" s="113" customFormat="1">
      <c r="A629" s="95"/>
      <c r="B629" s="110"/>
      <c r="C629" s="110"/>
      <c r="D629" s="110"/>
      <c r="E629" s="111"/>
      <c r="F629" s="112"/>
      <c r="I629" s="111"/>
      <c r="J629" s="112"/>
      <c r="M629" s="114"/>
    </row>
    <row r="630" spans="1:13" s="113" customFormat="1">
      <c r="A630" s="95"/>
      <c r="B630" s="110"/>
      <c r="C630" s="110"/>
      <c r="D630" s="110"/>
      <c r="E630" s="111"/>
      <c r="F630" s="112"/>
      <c r="I630" s="111"/>
      <c r="J630" s="112"/>
      <c r="M630" s="114"/>
    </row>
    <row r="631" spans="1:13" s="113" customFormat="1">
      <c r="A631" s="95"/>
      <c r="B631" s="110"/>
      <c r="C631" s="110"/>
      <c r="D631" s="110"/>
      <c r="E631" s="111"/>
      <c r="F631" s="112"/>
      <c r="I631" s="111"/>
      <c r="J631" s="112"/>
      <c r="M631" s="114"/>
    </row>
    <row r="632" spans="1:13" s="113" customFormat="1">
      <c r="A632" s="95"/>
      <c r="B632" s="110"/>
      <c r="C632" s="110"/>
      <c r="D632" s="110"/>
      <c r="E632" s="111"/>
      <c r="F632" s="112"/>
      <c r="I632" s="111"/>
      <c r="J632" s="112"/>
      <c r="M632" s="114"/>
    </row>
    <row r="633" spans="1:13" s="113" customFormat="1">
      <c r="A633" s="95"/>
      <c r="B633" s="110"/>
      <c r="C633" s="110"/>
      <c r="D633" s="110"/>
      <c r="E633" s="111"/>
      <c r="F633" s="112"/>
      <c r="I633" s="111"/>
      <c r="J633" s="112"/>
      <c r="M633" s="114"/>
    </row>
    <row r="634" spans="1:13" s="113" customFormat="1">
      <c r="A634" s="95"/>
      <c r="B634" s="110"/>
      <c r="C634" s="110"/>
      <c r="D634" s="110"/>
      <c r="E634" s="111"/>
      <c r="F634" s="112"/>
      <c r="I634" s="111"/>
      <c r="J634" s="112"/>
      <c r="M634" s="114"/>
    </row>
    <row r="635" spans="1:13" s="113" customFormat="1">
      <c r="A635" s="95"/>
      <c r="B635" s="110"/>
      <c r="C635" s="110"/>
      <c r="D635" s="110"/>
      <c r="E635" s="111"/>
      <c r="F635" s="112"/>
      <c r="I635" s="111"/>
      <c r="J635" s="112"/>
      <c r="M635" s="114"/>
    </row>
    <row r="636" spans="1:13" s="113" customFormat="1">
      <c r="A636" s="95"/>
      <c r="B636" s="110"/>
      <c r="C636" s="110"/>
      <c r="D636" s="110"/>
      <c r="E636" s="111"/>
      <c r="F636" s="112"/>
      <c r="I636" s="111"/>
      <c r="J636" s="112"/>
      <c r="M636" s="114"/>
    </row>
    <row r="637" spans="1:13" s="113" customFormat="1">
      <c r="A637" s="95"/>
      <c r="B637" s="110"/>
      <c r="C637" s="110"/>
      <c r="D637" s="110"/>
      <c r="E637" s="111"/>
      <c r="F637" s="112"/>
      <c r="I637" s="111"/>
      <c r="J637" s="112"/>
      <c r="M637" s="114"/>
    </row>
    <row r="638" spans="1:13" s="113" customFormat="1">
      <c r="A638" s="95"/>
      <c r="B638" s="110"/>
      <c r="C638" s="110"/>
      <c r="D638" s="110"/>
      <c r="E638" s="111"/>
      <c r="F638" s="112"/>
      <c r="I638" s="111"/>
      <c r="J638" s="112"/>
      <c r="M638" s="114"/>
    </row>
    <row r="639" spans="1:13" s="113" customFormat="1">
      <c r="A639" s="95"/>
      <c r="B639" s="110"/>
      <c r="C639" s="110"/>
      <c r="D639" s="110"/>
      <c r="E639" s="111"/>
      <c r="F639" s="112"/>
      <c r="I639" s="111"/>
      <c r="J639" s="112"/>
      <c r="M639" s="114"/>
    </row>
    <row r="640" spans="1:13" s="113" customFormat="1">
      <c r="A640" s="95"/>
      <c r="B640" s="110"/>
      <c r="C640" s="110"/>
      <c r="D640" s="110"/>
      <c r="E640" s="111"/>
      <c r="F640" s="112"/>
      <c r="I640" s="111"/>
      <c r="J640" s="112"/>
      <c r="M640" s="114"/>
    </row>
    <row r="641" spans="1:13" s="113" customFormat="1">
      <c r="A641" s="95"/>
      <c r="B641" s="110"/>
      <c r="C641" s="110"/>
      <c r="D641" s="110"/>
      <c r="E641" s="111"/>
      <c r="F641" s="112"/>
      <c r="I641" s="111"/>
      <c r="J641" s="112"/>
      <c r="M641" s="114"/>
    </row>
    <row r="642" spans="1:13" s="113" customFormat="1">
      <c r="A642" s="95"/>
      <c r="B642" s="110"/>
      <c r="C642" s="110"/>
      <c r="D642" s="110"/>
      <c r="E642" s="111"/>
      <c r="F642" s="112"/>
      <c r="I642" s="111"/>
      <c r="J642" s="112"/>
      <c r="M642" s="114"/>
    </row>
    <row r="643" spans="1:13" s="113" customFormat="1">
      <c r="A643" s="95"/>
      <c r="B643" s="110"/>
      <c r="C643" s="110"/>
      <c r="D643" s="110"/>
      <c r="E643" s="111"/>
      <c r="F643" s="112"/>
      <c r="I643" s="111"/>
      <c r="J643" s="112"/>
      <c r="M643" s="114"/>
    </row>
    <row r="644" spans="1:13" s="113" customFormat="1">
      <c r="A644" s="95"/>
      <c r="B644" s="110"/>
      <c r="C644" s="110"/>
      <c r="D644" s="110"/>
      <c r="E644" s="111"/>
      <c r="F644" s="112"/>
      <c r="I644" s="111"/>
      <c r="J644" s="112"/>
      <c r="M644" s="114"/>
    </row>
    <row r="645" spans="1:13" s="113" customFormat="1">
      <c r="A645" s="95"/>
      <c r="B645" s="110"/>
      <c r="C645" s="110"/>
      <c r="D645" s="110"/>
      <c r="E645" s="111"/>
      <c r="F645" s="112"/>
      <c r="I645" s="111"/>
      <c r="J645" s="112"/>
      <c r="M645" s="114"/>
    </row>
    <row r="646" spans="1:13" s="113" customFormat="1">
      <c r="A646" s="95"/>
      <c r="B646" s="110"/>
      <c r="C646" s="110"/>
      <c r="D646" s="110"/>
      <c r="E646" s="111"/>
      <c r="F646" s="112"/>
      <c r="I646" s="111"/>
      <c r="J646" s="112"/>
      <c r="M646" s="114"/>
    </row>
    <row r="647" spans="1:13" s="113" customFormat="1">
      <c r="A647" s="95"/>
      <c r="B647" s="110"/>
      <c r="C647" s="110"/>
      <c r="D647" s="110"/>
      <c r="E647" s="111"/>
      <c r="F647" s="112"/>
      <c r="I647" s="111"/>
      <c r="J647" s="112"/>
      <c r="M647" s="114"/>
    </row>
    <row r="648" spans="1:13" s="113" customFormat="1">
      <c r="A648" s="95"/>
      <c r="B648" s="110"/>
      <c r="C648" s="110"/>
      <c r="D648" s="110"/>
      <c r="E648" s="111"/>
      <c r="F648" s="112"/>
      <c r="I648" s="111"/>
      <c r="J648" s="112"/>
      <c r="M648" s="114"/>
    </row>
    <row r="649" spans="1:13" s="113" customFormat="1">
      <c r="A649" s="95"/>
      <c r="B649" s="110"/>
      <c r="C649" s="110"/>
      <c r="D649" s="110"/>
      <c r="E649" s="111"/>
      <c r="F649" s="112"/>
      <c r="I649" s="111"/>
      <c r="J649" s="112"/>
      <c r="M649" s="114"/>
    </row>
    <row r="650" spans="1:13" s="113" customFormat="1">
      <c r="A650" s="95"/>
      <c r="B650" s="110"/>
      <c r="C650" s="110"/>
      <c r="D650" s="110"/>
      <c r="E650" s="111"/>
      <c r="F650" s="112"/>
      <c r="I650" s="111"/>
      <c r="J650" s="112"/>
      <c r="M650" s="114"/>
    </row>
    <row r="651" spans="1:13" s="113" customFormat="1">
      <c r="A651" s="95"/>
      <c r="B651" s="110"/>
      <c r="C651" s="110"/>
      <c r="D651" s="110"/>
      <c r="E651" s="111"/>
      <c r="F651" s="112"/>
      <c r="I651" s="111"/>
      <c r="J651" s="112"/>
      <c r="M651" s="114"/>
    </row>
    <row r="652" spans="1:13" s="113" customFormat="1">
      <c r="A652" s="95"/>
      <c r="B652" s="110"/>
      <c r="C652" s="110"/>
      <c r="D652" s="110"/>
      <c r="E652" s="111"/>
      <c r="F652" s="112"/>
      <c r="I652" s="111"/>
      <c r="J652" s="112"/>
      <c r="M652" s="114"/>
    </row>
    <row r="653" spans="1:13" s="113" customFormat="1">
      <c r="A653" s="95"/>
      <c r="B653" s="110"/>
      <c r="C653" s="110"/>
      <c r="D653" s="110"/>
      <c r="E653" s="111"/>
      <c r="F653" s="112"/>
      <c r="I653" s="111"/>
      <c r="J653" s="112"/>
      <c r="M653" s="114"/>
    </row>
    <row r="654" spans="1:13" s="113" customFormat="1">
      <c r="A654" s="95"/>
      <c r="B654" s="110"/>
      <c r="C654" s="110"/>
      <c r="D654" s="110"/>
      <c r="E654" s="111"/>
      <c r="F654" s="112"/>
      <c r="I654" s="111"/>
      <c r="J654" s="112"/>
      <c r="M654" s="114"/>
    </row>
    <row r="655" spans="1:13" s="113" customFormat="1">
      <c r="A655" s="95"/>
      <c r="B655" s="110"/>
      <c r="C655" s="110"/>
      <c r="D655" s="110"/>
      <c r="E655" s="111"/>
      <c r="F655" s="112"/>
      <c r="I655" s="111"/>
      <c r="J655" s="112"/>
      <c r="M655" s="114"/>
    </row>
    <row r="656" spans="1:13" s="113" customFormat="1">
      <c r="A656" s="95"/>
      <c r="B656" s="110"/>
      <c r="C656" s="110"/>
      <c r="D656" s="110"/>
      <c r="E656" s="111"/>
      <c r="F656" s="112"/>
      <c r="I656" s="111"/>
      <c r="J656" s="112"/>
      <c r="M656" s="114"/>
    </row>
    <row r="657" spans="1:13" s="113" customFormat="1">
      <c r="A657" s="95"/>
      <c r="B657" s="110"/>
      <c r="C657" s="110"/>
      <c r="D657" s="110"/>
      <c r="E657" s="111"/>
      <c r="F657" s="112"/>
      <c r="I657" s="111"/>
      <c r="J657" s="112"/>
      <c r="M657" s="114"/>
    </row>
    <row r="658" spans="1:13" s="113" customFormat="1">
      <c r="A658" s="95"/>
      <c r="B658" s="110"/>
      <c r="C658" s="110"/>
      <c r="D658" s="110"/>
      <c r="E658" s="111"/>
      <c r="F658" s="112"/>
      <c r="I658" s="111"/>
      <c r="J658" s="112"/>
      <c r="M658" s="114"/>
    </row>
    <row r="659" spans="1:13" s="113" customFormat="1">
      <c r="A659" s="95"/>
      <c r="B659" s="110"/>
      <c r="C659" s="110"/>
      <c r="D659" s="110"/>
      <c r="E659" s="111"/>
      <c r="F659" s="112"/>
      <c r="I659" s="111"/>
      <c r="J659" s="112"/>
      <c r="M659" s="114"/>
    </row>
    <row r="660" spans="1:13" s="113" customFormat="1">
      <c r="A660" s="95"/>
      <c r="B660" s="110"/>
      <c r="C660" s="110"/>
      <c r="D660" s="110"/>
      <c r="E660" s="111"/>
      <c r="F660" s="112"/>
      <c r="I660" s="111"/>
      <c r="J660" s="112"/>
      <c r="M660" s="114"/>
    </row>
    <row r="661" spans="1:13" s="113" customFormat="1">
      <c r="A661" s="95"/>
      <c r="B661" s="110"/>
      <c r="C661" s="110"/>
      <c r="D661" s="110"/>
      <c r="E661" s="111"/>
      <c r="F661" s="112"/>
      <c r="I661" s="111"/>
      <c r="J661" s="112"/>
      <c r="M661" s="114"/>
    </row>
    <row r="662" spans="1:13" s="113" customFormat="1">
      <c r="A662" s="95"/>
      <c r="B662" s="110"/>
      <c r="C662" s="110"/>
      <c r="D662" s="110"/>
      <c r="E662" s="111"/>
      <c r="F662" s="112"/>
      <c r="I662" s="111"/>
      <c r="J662" s="112"/>
      <c r="M662" s="114"/>
    </row>
    <row r="663" spans="1:13" s="113" customFormat="1">
      <c r="A663" s="95"/>
      <c r="B663" s="110"/>
      <c r="C663" s="110"/>
      <c r="D663" s="110"/>
      <c r="E663" s="111"/>
      <c r="F663" s="112"/>
      <c r="I663" s="111"/>
      <c r="J663" s="112"/>
      <c r="M663" s="114"/>
    </row>
    <row r="664" spans="1:13" s="113" customFormat="1">
      <c r="A664" s="95"/>
      <c r="B664" s="110"/>
      <c r="C664" s="110"/>
      <c r="D664" s="110"/>
      <c r="E664" s="111"/>
      <c r="F664" s="112"/>
      <c r="I664" s="111"/>
      <c r="J664" s="112"/>
      <c r="M664" s="114"/>
    </row>
    <row r="665" spans="1:13" s="113" customFormat="1">
      <c r="A665" s="95"/>
      <c r="B665" s="110"/>
      <c r="C665" s="110"/>
      <c r="D665" s="110"/>
      <c r="E665" s="111"/>
      <c r="F665" s="112"/>
      <c r="I665" s="111"/>
      <c r="J665" s="112"/>
      <c r="M665" s="114"/>
    </row>
    <row r="666" spans="1:13" s="113" customFormat="1">
      <c r="A666" s="95"/>
      <c r="B666" s="110"/>
      <c r="C666" s="110"/>
      <c r="D666" s="110"/>
      <c r="E666" s="111"/>
      <c r="F666" s="112"/>
      <c r="I666" s="111"/>
      <c r="J666" s="112"/>
      <c r="M666" s="114"/>
    </row>
    <row r="667" spans="1:13" s="113" customFormat="1">
      <c r="A667" s="95"/>
      <c r="B667" s="110"/>
      <c r="C667" s="110"/>
      <c r="D667" s="110"/>
      <c r="E667" s="111"/>
      <c r="F667" s="112"/>
      <c r="I667" s="111"/>
      <c r="J667" s="112"/>
      <c r="M667" s="114"/>
    </row>
    <row r="668" spans="1:13" s="113" customFormat="1">
      <c r="A668" s="95"/>
      <c r="B668" s="110"/>
      <c r="C668" s="110"/>
      <c r="D668" s="110"/>
      <c r="E668" s="111"/>
      <c r="F668" s="112"/>
      <c r="I668" s="111"/>
      <c r="J668" s="112"/>
      <c r="M668" s="114"/>
    </row>
    <row r="669" spans="1:13" s="113" customFormat="1">
      <c r="A669" s="95"/>
      <c r="B669" s="110"/>
      <c r="C669" s="110"/>
      <c r="D669" s="110"/>
      <c r="E669" s="111"/>
      <c r="F669" s="112"/>
      <c r="I669" s="111"/>
      <c r="J669" s="112"/>
      <c r="M669" s="114"/>
    </row>
    <row r="670" spans="1:13" s="113" customFormat="1">
      <c r="A670" s="95"/>
      <c r="B670" s="110"/>
      <c r="C670" s="110"/>
      <c r="D670" s="110"/>
      <c r="E670" s="111"/>
      <c r="F670" s="112"/>
      <c r="I670" s="111"/>
      <c r="J670" s="112"/>
      <c r="M670" s="114"/>
    </row>
    <row r="671" spans="1:13" s="113" customFormat="1">
      <c r="A671" s="95"/>
      <c r="B671" s="110"/>
      <c r="C671" s="110"/>
      <c r="D671" s="110"/>
      <c r="E671" s="111"/>
      <c r="F671" s="112"/>
      <c r="I671" s="111"/>
      <c r="J671" s="112"/>
      <c r="M671" s="114"/>
    </row>
    <row r="672" spans="1:13" s="113" customFormat="1">
      <c r="A672" s="95"/>
      <c r="B672" s="110"/>
      <c r="C672" s="110"/>
      <c r="D672" s="110"/>
      <c r="E672" s="111"/>
      <c r="F672" s="112"/>
      <c r="I672" s="111"/>
      <c r="J672" s="112"/>
      <c r="M672" s="114"/>
    </row>
    <row r="673" spans="1:13" s="113" customFormat="1">
      <c r="A673" s="95"/>
      <c r="B673" s="110"/>
      <c r="C673" s="110"/>
      <c r="D673" s="110"/>
      <c r="E673" s="111"/>
      <c r="F673" s="112"/>
      <c r="I673" s="111"/>
      <c r="J673" s="112"/>
      <c r="M673" s="114"/>
    </row>
    <row r="674" spans="1:13" s="113" customFormat="1">
      <c r="A674" s="95"/>
      <c r="B674" s="110"/>
      <c r="C674" s="110"/>
      <c r="D674" s="110"/>
      <c r="E674" s="111"/>
      <c r="F674" s="112"/>
      <c r="I674" s="111"/>
      <c r="J674" s="112"/>
      <c r="M674" s="114"/>
    </row>
    <row r="675" spans="1:13" s="113" customFormat="1">
      <c r="A675" s="95"/>
      <c r="B675" s="110"/>
      <c r="C675" s="110"/>
      <c r="D675" s="110"/>
      <c r="E675" s="111"/>
      <c r="F675" s="112"/>
      <c r="I675" s="111"/>
      <c r="J675" s="112"/>
      <c r="M675" s="114"/>
    </row>
    <row r="676" spans="1:13" s="113" customFormat="1">
      <c r="A676" s="95"/>
      <c r="B676" s="110"/>
      <c r="C676" s="110"/>
      <c r="D676" s="110"/>
      <c r="E676" s="111"/>
      <c r="F676" s="112"/>
      <c r="I676" s="111"/>
      <c r="J676" s="112"/>
      <c r="M676" s="114"/>
    </row>
    <row r="677" spans="1:13" s="113" customFormat="1">
      <c r="A677" s="95"/>
      <c r="B677" s="110"/>
      <c r="C677" s="110"/>
      <c r="D677" s="110"/>
      <c r="E677" s="111"/>
      <c r="F677" s="112"/>
      <c r="I677" s="111"/>
      <c r="J677" s="112"/>
      <c r="M677" s="114"/>
    </row>
    <row r="678" spans="1:13" s="113" customFormat="1">
      <c r="A678" s="95"/>
      <c r="B678" s="110"/>
      <c r="C678" s="110"/>
      <c r="D678" s="110"/>
      <c r="E678" s="111"/>
      <c r="F678" s="112"/>
      <c r="I678" s="111"/>
      <c r="J678" s="112"/>
      <c r="M678" s="114"/>
    </row>
    <row r="679" spans="1:13" s="113" customFormat="1">
      <c r="A679" s="95"/>
      <c r="B679" s="110"/>
      <c r="C679" s="110"/>
      <c r="D679" s="110"/>
      <c r="E679" s="111"/>
      <c r="F679" s="112"/>
      <c r="I679" s="111"/>
      <c r="J679" s="112"/>
      <c r="M679" s="114"/>
    </row>
    <row r="680" spans="1:13" s="113" customFormat="1">
      <c r="A680" s="95"/>
      <c r="B680" s="110"/>
      <c r="C680" s="110"/>
      <c r="D680" s="110"/>
      <c r="E680" s="111"/>
      <c r="F680" s="112"/>
      <c r="I680" s="111"/>
      <c r="J680" s="112"/>
      <c r="M680" s="114"/>
    </row>
    <row r="681" spans="1:13" s="113" customFormat="1">
      <c r="A681" s="95"/>
      <c r="B681" s="110"/>
      <c r="C681" s="110"/>
      <c r="D681" s="110"/>
      <c r="E681" s="111"/>
      <c r="F681" s="112"/>
      <c r="I681" s="111"/>
      <c r="J681" s="112"/>
      <c r="M681" s="114"/>
    </row>
    <row r="682" spans="1:13" s="113" customFormat="1">
      <c r="A682" s="95"/>
      <c r="B682" s="110"/>
      <c r="C682" s="110"/>
      <c r="D682" s="110"/>
      <c r="E682" s="111"/>
      <c r="F682" s="112"/>
      <c r="I682" s="111"/>
      <c r="J682" s="112"/>
      <c r="M682" s="114"/>
    </row>
    <row r="683" spans="1:13" s="113" customFormat="1">
      <c r="A683" s="95"/>
      <c r="B683" s="110"/>
      <c r="C683" s="110"/>
      <c r="D683" s="110"/>
      <c r="E683" s="111"/>
      <c r="F683" s="112"/>
      <c r="I683" s="111"/>
      <c r="J683" s="112"/>
      <c r="M683" s="114"/>
    </row>
    <row r="684" spans="1:13" s="113" customFormat="1">
      <c r="A684" s="95"/>
      <c r="B684" s="110"/>
      <c r="C684" s="110"/>
      <c r="D684" s="110"/>
      <c r="E684" s="111"/>
      <c r="F684" s="112"/>
      <c r="I684" s="111"/>
      <c r="J684" s="112"/>
      <c r="M684" s="114"/>
    </row>
    <row r="685" spans="1:13" s="113" customFormat="1">
      <c r="A685" s="95"/>
      <c r="B685" s="110"/>
      <c r="C685" s="110"/>
      <c r="D685" s="110"/>
      <c r="E685" s="111"/>
      <c r="F685" s="112"/>
      <c r="I685" s="111"/>
      <c r="J685" s="112"/>
      <c r="M685" s="114"/>
    </row>
    <row r="686" spans="1:13" s="113" customFormat="1">
      <c r="A686" s="95"/>
      <c r="B686" s="110"/>
      <c r="C686" s="110"/>
      <c r="D686" s="110"/>
      <c r="E686" s="111"/>
      <c r="F686" s="112"/>
      <c r="I686" s="111"/>
      <c r="J686" s="112"/>
      <c r="M686" s="114"/>
    </row>
    <row r="687" spans="1:13" s="113" customFormat="1">
      <c r="A687" s="95"/>
      <c r="B687" s="110"/>
      <c r="C687" s="110"/>
      <c r="D687" s="110"/>
      <c r="E687" s="111"/>
      <c r="F687" s="112"/>
      <c r="I687" s="111"/>
      <c r="J687" s="112"/>
      <c r="M687" s="114"/>
    </row>
    <row r="688" spans="1:13" s="113" customFormat="1">
      <c r="A688" s="95"/>
      <c r="B688" s="110"/>
      <c r="C688" s="110"/>
      <c r="D688" s="110"/>
      <c r="E688" s="111"/>
      <c r="F688" s="112"/>
      <c r="I688" s="111"/>
      <c r="J688" s="112"/>
      <c r="M688" s="114"/>
    </row>
    <row r="689" spans="1:13" s="113" customFormat="1">
      <c r="A689" s="95"/>
      <c r="B689" s="110"/>
      <c r="C689" s="110"/>
      <c r="D689" s="110"/>
      <c r="E689" s="111"/>
      <c r="F689" s="112"/>
      <c r="I689" s="111"/>
      <c r="J689" s="112"/>
      <c r="M689" s="114"/>
    </row>
    <row r="690" spans="1:13" s="113" customFormat="1">
      <c r="A690" s="95"/>
      <c r="B690" s="110"/>
      <c r="C690" s="110"/>
      <c r="D690" s="110"/>
      <c r="E690" s="111"/>
      <c r="F690" s="112"/>
      <c r="I690" s="111"/>
      <c r="J690" s="112"/>
      <c r="M690" s="114"/>
    </row>
    <row r="691" spans="1:13" s="113" customFormat="1">
      <c r="A691" s="95"/>
      <c r="B691" s="110"/>
      <c r="C691" s="110"/>
      <c r="D691" s="110"/>
      <c r="E691" s="111"/>
      <c r="F691" s="112"/>
      <c r="I691" s="111"/>
      <c r="J691" s="112"/>
      <c r="M691" s="114"/>
    </row>
    <row r="692" spans="1:13" s="113" customFormat="1">
      <c r="A692" s="95"/>
      <c r="B692" s="110"/>
      <c r="C692" s="110"/>
      <c r="D692" s="110"/>
      <c r="E692" s="111"/>
      <c r="F692" s="112"/>
      <c r="I692" s="111"/>
      <c r="J692" s="112"/>
      <c r="M692" s="114"/>
    </row>
    <row r="693" spans="1:13" s="113" customFormat="1">
      <c r="A693" s="95"/>
      <c r="B693" s="110"/>
      <c r="C693" s="110"/>
      <c r="D693" s="110"/>
      <c r="E693" s="111"/>
      <c r="F693" s="112"/>
      <c r="I693" s="111"/>
      <c r="J693" s="112"/>
      <c r="M693" s="114"/>
    </row>
    <row r="694" spans="1:13" s="113" customFormat="1">
      <c r="A694" s="95"/>
      <c r="B694" s="110"/>
      <c r="C694" s="110"/>
      <c r="D694" s="110"/>
      <c r="E694" s="111"/>
      <c r="F694" s="112"/>
      <c r="I694" s="111"/>
      <c r="J694" s="112"/>
      <c r="M694" s="114"/>
    </row>
    <row r="695" spans="1:13" s="113" customFormat="1">
      <c r="A695" s="95"/>
      <c r="B695" s="110"/>
      <c r="C695" s="110"/>
      <c r="D695" s="110"/>
      <c r="E695" s="111"/>
      <c r="F695" s="112"/>
      <c r="I695" s="111"/>
      <c r="J695" s="112"/>
      <c r="M695" s="114"/>
    </row>
    <row r="696" spans="1:13" s="113" customFormat="1">
      <c r="A696" s="95"/>
      <c r="B696" s="110"/>
      <c r="C696" s="110"/>
      <c r="D696" s="110"/>
      <c r="E696" s="111"/>
      <c r="F696" s="112"/>
      <c r="I696" s="111"/>
      <c r="J696" s="112"/>
      <c r="M696" s="114"/>
    </row>
    <row r="697" spans="1:13" s="113" customFormat="1">
      <c r="A697" s="95"/>
      <c r="B697" s="110"/>
      <c r="C697" s="110"/>
      <c r="D697" s="110"/>
      <c r="E697" s="111"/>
      <c r="F697" s="112"/>
      <c r="I697" s="111"/>
      <c r="J697" s="112"/>
      <c r="M697" s="114"/>
    </row>
    <row r="698" spans="1:13" s="113" customFormat="1">
      <c r="A698" s="95"/>
      <c r="B698" s="110"/>
      <c r="C698" s="110"/>
      <c r="D698" s="110"/>
      <c r="E698" s="111"/>
      <c r="F698" s="112"/>
      <c r="I698" s="111"/>
      <c r="J698" s="112"/>
      <c r="M698" s="114"/>
    </row>
    <row r="699" spans="1:13" s="113" customFormat="1">
      <c r="A699" s="95"/>
      <c r="B699" s="110"/>
      <c r="C699" s="110"/>
      <c r="D699" s="110"/>
      <c r="E699" s="111"/>
      <c r="F699" s="112"/>
      <c r="I699" s="111"/>
      <c r="J699" s="112"/>
      <c r="M699" s="114"/>
    </row>
    <row r="700" spans="1:13" s="113" customFormat="1">
      <c r="A700" s="95"/>
      <c r="B700" s="110"/>
      <c r="C700" s="110"/>
      <c r="D700" s="110"/>
      <c r="E700" s="111"/>
      <c r="F700" s="112"/>
      <c r="I700" s="111"/>
      <c r="J700" s="112"/>
      <c r="M700" s="114"/>
    </row>
    <row r="701" spans="1:13" s="113" customFormat="1">
      <c r="A701" s="95"/>
      <c r="B701" s="110"/>
      <c r="C701" s="110"/>
      <c r="D701" s="110"/>
      <c r="E701" s="111"/>
      <c r="F701" s="112"/>
      <c r="I701" s="111"/>
      <c r="J701" s="112"/>
      <c r="M701" s="114"/>
    </row>
    <row r="702" spans="1:13" s="113" customFormat="1">
      <c r="A702" s="95"/>
      <c r="B702" s="110"/>
      <c r="C702" s="110"/>
      <c r="D702" s="110"/>
      <c r="E702" s="111"/>
      <c r="F702" s="112"/>
      <c r="I702" s="111"/>
      <c r="J702" s="112"/>
      <c r="M702" s="114"/>
    </row>
    <row r="703" spans="1:13" s="113" customFormat="1">
      <c r="A703" s="95"/>
      <c r="B703" s="110"/>
      <c r="C703" s="110"/>
      <c r="D703" s="110"/>
      <c r="E703" s="111"/>
      <c r="F703" s="112"/>
      <c r="I703" s="111"/>
      <c r="J703" s="112"/>
      <c r="M703" s="114"/>
    </row>
    <row r="704" spans="1:13" s="113" customFormat="1">
      <c r="A704" s="95"/>
      <c r="B704" s="110"/>
      <c r="C704" s="110"/>
      <c r="D704" s="110"/>
      <c r="E704" s="111"/>
      <c r="F704" s="112"/>
      <c r="I704" s="111"/>
      <c r="J704" s="112"/>
      <c r="M704" s="114"/>
    </row>
    <row r="705" spans="1:13" s="113" customFormat="1">
      <c r="A705" s="95"/>
      <c r="B705" s="110"/>
      <c r="C705" s="110"/>
      <c r="D705" s="110"/>
      <c r="E705" s="111"/>
      <c r="F705" s="112"/>
      <c r="I705" s="111"/>
      <c r="J705" s="112"/>
      <c r="M705" s="114"/>
    </row>
    <row r="706" spans="1:13" s="113" customFormat="1">
      <c r="A706" s="95"/>
      <c r="B706" s="110"/>
      <c r="C706" s="110"/>
      <c r="D706" s="110"/>
      <c r="E706" s="111"/>
      <c r="F706" s="112"/>
      <c r="I706" s="111"/>
      <c r="J706" s="112"/>
      <c r="M706" s="114"/>
    </row>
    <row r="707" spans="1:13" s="113" customFormat="1">
      <c r="A707" s="95"/>
      <c r="B707" s="110"/>
      <c r="C707" s="110"/>
      <c r="D707" s="110"/>
      <c r="E707" s="111"/>
      <c r="F707" s="112"/>
      <c r="I707" s="111"/>
      <c r="J707" s="112"/>
      <c r="M707" s="114"/>
    </row>
    <row r="708" spans="1:13" s="113" customFormat="1">
      <c r="A708" s="95"/>
      <c r="B708" s="110"/>
      <c r="C708" s="110"/>
      <c r="D708" s="110"/>
      <c r="E708" s="111"/>
      <c r="F708" s="112"/>
      <c r="I708" s="111"/>
      <c r="J708" s="112"/>
      <c r="M708" s="114"/>
    </row>
    <row r="709" spans="1:13" s="113" customFormat="1">
      <c r="A709" s="95"/>
      <c r="B709" s="110"/>
      <c r="C709" s="110"/>
      <c r="D709" s="110"/>
      <c r="E709" s="111"/>
      <c r="F709" s="112"/>
      <c r="I709" s="111"/>
      <c r="J709" s="112"/>
      <c r="M709" s="114"/>
    </row>
    <row r="710" spans="1:13" s="113" customFormat="1">
      <c r="A710" s="95"/>
      <c r="B710" s="110"/>
      <c r="C710" s="110"/>
      <c r="D710" s="110"/>
      <c r="E710" s="111"/>
      <c r="F710" s="112"/>
      <c r="I710" s="111"/>
      <c r="J710" s="112"/>
      <c r="M710" s="114"/>
    </row>
    <row r="711" spans="1:13" s="113" customFormat="1">
      <c r="A711" s="95"/>
      <c r="B711" s="110"/>
      <c r="C711" s="110"/>
      <c r="D711" s="110"/>
      <c r="E711" s="111"/>
      <c r="F711" s="112"/>
      <c r="I711" s="111"/>
      <c r="J711" s="112"/>
      <c r="M711" s="114"/>
    </row>
    <row r="712" spans="1:13" s="113" customFormat="1">
      <c r="A712" s="95"/>
      <c r="B712" s="110"/>
      <c r="C712" s="110"/>
      <c r="D712" s="110"/>
      <c r="E712" s="111"/>
      <c r="F712" s="112"/>
      <c r="I712" s="111"/>
      <c r="J712" s="112"/>
      <c r="M712" s="114"/>
    </row>
    <row r="713" spans="1:13" s="113" customFormat="1">
      <c r="A713" s="95"/>
      <c r="B713" s="110"/>
      <c r="C713" s="110"/>
      <c r="D713" s="110"/>
      <c r="E713" s="111"/>
      <c r="F713" s="112"/>
      <c r="I713" s="111"/>
      <c r="J713" s="112"/>
      <c r="M713" s="114"/>
    </row>
    <row r="714" spans="1:13" s="113" customFormat="1">
      <c r="A714" s="95"/>
      <c r="B714" s="110"/>
      <c r="C714" s="110"/>
      <c r="D714" s="110"/>
      <c r="E714" s="111"/>
      <c r="F714" s="112"/>
      <c r="I714" s="111"/>
      <c r="J714" s="112"/>
      <c r="M714" s="114"/>
    </row>
    <row r="715" spans="1:13" s="113" customFormat="1">
      <c r="A715" s="95"/>
      <c r="B715" s="110"/>
      <c r="C715" s="110"/>
      <c r="D715" s="110"/>
      <c r="E715" s="111"/>
      <c r="F715" s="112"/>
      <c r="I715" s="111"/>
      <c r="J715" s="112"/>
      <c r="M715" s="114"/>
    </row>
    <row r="716" spans="1:13" s="113" customFormat="1">
      <c r="A716" s="95"/>
      <c r="B716" s="110"/>
      <c r="C716" s="110"/>
      <c r="D716" s="110"/>
      <c r="E716" s="111"/>
      <c r="F716" s="112"/>
      <c r="I716" s="111"/>
      <c r="J716" s="112"/>
      <c r="M716" s="114"/>
    </row>
    <row r="717" spans="1:13" s="113" customFormat="1">
      <c r="A717" s="95"/>
      <c r="B717" s="110"/>
      <c r="C717" s="110"/>
      <c r="D717" s="110"/>
      <c r="E717" s="111"/>
      <c r="F717" s="112"/>
      <c r="I717" s="111"/>
      <c r="J717" s="112"/>
      <c r="M717" s="114"/>
    </row>
    <row r="718" spans="1:13" s="113" customFormat="1">
      <c r="A718" s="95"/>
      <c r="B718" s="110"/>
      <c r="C718" s="110"/>
      <c r="D718" s="110"/>
      <c r="E718" s="111"/>
      <c r="F718" s="112"/>
      <c r="I718" s="111"/>
      <c r="J718" s="112"/>
      <c r="M718" s="114"/>
    </row>
    <row r="719" spans="1:13" s="113" customFormat="1">
      <c r="A719" s="95"/>
      <c r="B719" s="110"/>
      <c r="C719" s="110"/>
      <c r="D719" s="110"/>
      <c r="E719" s="111"/>
      <c r="F719" s="112"/>
      <c r="I719" s="111"/>
      <c r="J719" s="112"/>
      <c r="M719" s="114"/>
    </row>
    <row r="720" spans="1:13" s="113" customFormat="1">
      <c r="A720" s="95"/>
      <c r="B720" s="110"/>
      <c r="C720" s="110"/>
      <c r="D720" s="110"/>
      <c r="E720" s="111"/>
      <c r="F720" s="112"/>
      <c r="I720" s="111"/>
      <c r="J720" s="112"/>
      <c r="M720" s="114"/>
    </row>
    <row r="721" spans="1:13" s="113" customFormat="1">
      <c r="A721" s="95"/>
      <c r="B721" s="110"/>
      <c r="C721" s="110"/>
      <c r="D721" s="110"/>
      <c r="E721" s="111"/>
      <c r="F721" s="112"/>
      <c r="I721" s="111"/>
      <c r="J721" s="112"/>
      <c r="M721" s="114"/>
    </row>
    <row r="722" spans="1:13" s="113" customFormat="1">
      <c r="A722" s="95"/>
      <c r="B722" s="110"/>
      <c r="C722" s="110"/>
      <c r="D722" s="110"/>
      <c r="E722" s="111"/>
      <c r="F722" s="112"/>
      <c r="I722" s="111"/>
      <c r="J722" s="112"/>
      <c r="M722" s="114"/>
    </row>
    <row r="723" spans="1:13" s="113" customFormat="1">
      <c r="A723" s="95"/>
      <c r="B723" s="110"/>
      <c r="C723" s="110"/>
      <c r="D723" s="110"/>
      <c r="E723" s="111"/>
      <c r="F723" s="112"/>
      <c r="I723" s="111"/>
      <c r="J723" s="112"/>
      <c r="M723" s="114"/>
    </row>
    <row r="724" spans="1:13" s="113" customFormat="1">
      <c r="A724" s="95"/>
      <c r="B724" s="110"/>
      <c r="C724" s="110"/>
      <c r="D724" s="110"/>
      <c r="E724" s="111"/>
      <c r="F724" s="112"/>
      <c r="I724" s="111"/>
      <c r="J724" s="112"/>
      <c r="M724" s="114"/>
    </row>
    <row r="725" spans="1:13" s="113" customFormat="1">
      <c r="A725" s="95"/>
      <c r="B725" s="110"/>
      <c r="C725" s="110"/>
      <c r="D725" s="110"/>
      <c r="E725" s="111"/>
      <c r="F725" s="112"/>
      <c r="I725" s="111"/>
      <c r="J725" s="112"/>
      <c r="M725" s="114"/>
    </row>
    <row r="726" spans="1:13" s="113" customFormat="1">
      <c r="A726" s="95"/>
      <c r="B726" s="110"/>
      <c r="C726" s="110"/>
      <c r="D726" s="110"/>
      <c r="E726" s="111"/>
      <c r="F726" s="112"/>
      <c r="I726" s="111"/>
      <c r="J726" s="112"/>
      <c r="M726" s="114"/>
    </row>
    <row r="727" spans="1:13" s="113" customFormat="1">
      <c r="A727" s="95"/>
      <c r="B727" s="110"/>
      <c r="C727" s="110"/>
      <c r="D727" s="110"/>
      <c r="E727" s="111"/>
      <c r="F727" s="112"/>
      <c r="I727" s="111"/>
      <c r="J727" s="112"/>
      <c r="M727" s="114"/>
    </row>
    <row r="728" spans="1:13" s="113" customFormat="1">
      <c r="A728" s="95"/>
      <c r="B728" s="110"/>
      <c r="C728" s="110"/>
      <c r="D728" s="110"/>
      <c r="E728" s="111"/>
      <c r="F728" s="112"/>
      <c r="I728" s="111"/>
      <c r="J728" s="112"/>
      <c r="M728" s="114"/>
    </row>
    <row r="729" spans="1:13" s="113" customFormat="1">
      <c r="A729" s="95"/>
      <c r="B729" s="110"/>
      <c r="C729" s="110"/>
      <c r="D729" s="110"/>
      <c r="E729" s="111"/>
      <c r="F729" s="112"/>
      <c r="I729" s="111"/>
      <c r="J729" s="112"/>
      <c r="M729" s="114"/>
    </row>
    <row r="730" spans="1:13" s="113" customFormat="1">
      <c r="A730" s="95"/>
      <c r="B730" s="110"/>
      <c r="C730" s="110"/>
      <c r="D730" s="110"/>
      <c r="E730" s="111"/>
      <c r="F730" s="112"/>
      <c r="I730" s="111"/>
      <c r="J730" s="112"/>
      <c r="M730" s="114"/>
    </row>
    <row r="731" spans="1:13" s="113" customFormat="1">
      <c r="A731" s="95"/>
      <c r="B731" s="110"/>
      <c r="C731" s="110"/>
      <c r="D731" s="110"/>
      <c r="E731" s="111"/>
      <c r="F731" s="112"/>
      <c r="I731" s="111"/>
      <c r="J731" s="112"/>
      <c r="M731" s="114"/>
    </row>
    <row r="732" spans="1:13" s="113" customFormat="1">
      <c r="A732" s="95"/>
      <c r="B732" s="110"/>
      <c r="C732" s="110"/>
      <c r="D732" s="110"/>
      <c r="E732" s="111"/>
      <c r="F732" s="112"/>
      <c r="I732" s="111"/>
      <c r="J732" s="112"/>
      <c r="M732" s="114"/>
    </row>
    <row r="733" spans="1:13" s="113" customFormat="1">
      <c r="A733" s="95"/>
      <c r="B733" s="110"/>
      <c r="C733" s="110"/>
      <c r="D733" s="110"/>
      <c r="E733" s="111"/>
      <c r="F733" s="112"/>
      <c r="I733" s="111"/>
      <c r="J733" s="112"/>
      <c r="M733" s="114"/>
    </row>
    <row r="734" spans="1:13" s="113" customFormat="1">
      <c r="A734" s="95"/>
      <c r="B734" s="110"/>
      <c r="C734" s="110"/>
      <c r="D734" s="110"/>
      <c r="E734" s="111"/>
      <c r="F734" s="112"/>
      <c r="I734" s="111"/>
      <c r="J734" s="112"/>
      <c r="M734" s="114"/>
    </row>
    <row r="735" spans="1:13" s="113" customFormat="1">
      <c r="A735" s="95"/>
      <c r="B735" s="110"/>
      <c r="C735" s="110"/>
      <c r="D735" s="110"/>
      <c r="E735" s="111"/>
      <c r="F735" s="112"/>
      <c r="I735" s="111"/>
      <c r="J735" s="112"/>
      <c r="M735" s="114"/>
    </row>
    <row r="736" spans="1:13" s="113" customFormat="1">
      <c r="A736" s="95"/>
      <c r="B736" s="110"/>
      <c r="C736" s="110"/>
      <c r="D736" s="110"/>
      <c r="E736" s="111"/>
      <c r="F736" s="112"/>
      <c r="I736" s="111"/>
      <c r="J736" s="112"/>
      <c r="M736" s="114"/>
    </row>
    <row r="737" spans="1:13" s="113" customFormat="1">
      <c r="A737" s="95"/>
      <c r="B737" s="110"/>
      <c r="C737" s="110"/>
      <c r="D737" s="110"/>
      <c r="E737" s="111"/>
      <c r="F737" s="112"/>
      <c r="I737" s="111"/>
      <c r="J737" s="112"/>
      <c r="M737" s="114"/>
    </row>
    <row r="738" spans="1:13" s="113" customFormat="1">
      <c r="A738" s="95"/>
      <c r="B738" s="110"/>
      <c r="C738" s="110"/>
      <c r="D738" s="110"/>
      <c r="E738" s="111"/>
      <c r="F738" s="112"/>
      <c r="I738" s="111"/>
      <c r="J738" s="112"/>
      <c r="M738" s="114"/>
    </row>
    <row r="739" spans="1:13" s="113" customFormat="1">
      <c r="A739" s="95"/>
      <c r="B739" s="110"/>
      <c r="C739" s="110"/>
      <c r="D739" s="110"/>
      <c r="E739" s="111"/>
      <c r="F739" s="112"/>
      <c r="I739" s="111"/>
      <c r="J739" s="112"/>
      <c r="M739" s="114"/>
    </row>
    <row r="740" spans="1:13" s="113" customFormat="1">
      <c r="A740" s="95"/>
      <c r="B740" s="110"/>
      <c r="C740" s="110"/>
      <c r="D740" s="110"/>
      <c r="E740" s="111"/>
      <c r="F740" s="112"/>
      <c r="I740" s="111"/>
      <c r="J740" s="112"/>
      <c r="M740" s="114"/>
    </row>
    <row r="741" spans="1:13" s="113" customFormat="1">
      <c r="A741" s="95"/>
      <c r="B741" s="110"/>
      <c r="C741" s="110"/>
      <c r="D741" s="110"/>
      <c r="E741" s="111"/>
      <c r="F741" s="112"/>
      <c r="I741" s="111"/>
      <c r="J741" s="112"/>
      <c r="M741" s="114"/>
    </row>
    <row r="742" spans="1:13" s="113" customFormat="1">
      <c r="A742" s="95"/>
      <c r="B742" s="110"/>
      <c r="C742" s="110"/>
      <c r="D742" s="110"/>
      <c r="E742" s="111"/>
      <c r="F742" s="112"/>
      <c r="I742" s="111"/>
      <c r="J742" s="112"/>
      <c r="M742" s="114"/>
    </row>
    <row r="743" spans="1:13" s="113" customFormat="1">
      <c r="A743" s="95"/>
      <c r="B743" s="110"/>
      <c r="C743" s="110"/>
      <c r="D743" s="110"/>
      <c r="E743" s="111"/>
      <c r="F743" s="112"/>
      <c r="I743" s="111"/>
      <c r="J743" s="112"/>
      <c r="M743" s="114"/>
    </row>
    <row r="744" spans="1:13" s="113" customFormat="1">
      <c r="A744" s="95"/>
      <c r="B744" s="110"/>
      <c r="C744" s="110"/>
      <c r="D744" s="110"/>
      <c r="E744" s="111"/>
      <c r="F744" s="112"/>
      <c r="I744" s="111"/>
      <c r="J744" s="112"/>
      <c r="M744" s="114"/>
    </row>
    <row r="745" spans="1:13" s="113" customFormat="1">
      <c r="A745" s="95"/>
      <c r="B745" s="110"/>
      <c r="C745" s="110"/>
      <c r="D745" s="110"/>
      <c r="E745" s="111"/>
      <c r="F745" s="112"/>
      <c r="I745" s="111"/>
      <c r="J745" s="112"/>
      <c r="M745" s="114"/>
    </row>
    <row r="746" spans="1:13" s="113" customFormat="1">
      <c r="A746" s="95"/>
      <c r="B746" s="110"/>
      <c r="C746" s="110"/>
      <c r="D746" s="110"/>
      <c r="E746" s="111"/>
      <c r="F746" s="112"/>
      <c r="I746" s="111"/>
      <c r="J746" s="112"/>
      <c r="M746" s="114"/>
    </row>
    <row r="747" spans="1:13" s="113" customFormat="1">
      <c r="A747" s="95"/>
      <c r="B747" s="110"/>
      <c r="C747" s="110"/>
      <c r="D747" s="110"/>
      <c r="E747" s="111"/>
      <c r="F747" s="112"/>
      <c r="I747" s="111"/>
      <c r="J747" s="112"/>
      <c r="M747" s="114"/>
    </row>
    <row r="748" spans="1:13" s="113" customFormat="1">
      <c r="A748" s="95"/>
      <c r="B748" s="110"/>
      <c r="C748" s="110"/>
      <c r="D748" s="110"/>
      <c r="E748" s="111"/>
      <c r="F748" s="112"/>
      <c r="I748" s="111"/>
      <c r="J748" s="112"/>
      <c r="M748" s="114"/>
    </row>
    <row r="749" spans="1:13" s="113" customFormat="1">
      <c r="A749" s="95"/>
      <c r="B749" s="110"/>
      <c r="C749" s="110"/>
      <c r="D749" s="110"/>
      <c r="E749" s="111"/>
      <c r="F749" s="112"/>
      <c r="I749" s="111"/>
      <c r="J749" s="112"/>
      <c r="M749" s="114"/>
    </row>
    <row r="750" spans="1:13" s="113" customFormat="1">
      <c r="A750" s="95"/>
      <c r="B750" s="110"/>
      <c r="C750" s="110"/>
      <c r="D750" s="110"/>
      <c r="E750" s="111"/>
      <c r="F750" s="112"/>
      <c r="I750" s="111"/>
      <c r="J750" s="112"/>
      <c r="M750" s="114"/>
    </row>
    <row r="751" spans="1:13" s="113" customFormat="1">
      <c r="A751" s="95"/>
      <c r="B751" s="110"/>
      <c r="C751" s="110"/>
      <c r="D751" s="110"/>
      <c r="E751" s="111"/>
      <c r="F751" s="112"/>
      <c r="I751" s="111"/>
      <c r="J751" s="112"/>
      <c r="M751" s="114"/>
    </row>
    <row r="752" spans="1:13" s="113" customFormat="1">
      <c r="A752" s="95"/>
      <c r="B752" s="110"/>
      <c r="C752" s="110"/>
      <c r="D752" s="110"/>
      <c r="E752" s="111"/>
      <c r="F752" s="112"/>
      <c r="I752" s="111"/>
      <c r="J752" s="112"/>
      <c r="M752" s="114"/>
    </row>
    <row r="753" spans="1:13" s="113" customFormat="1">
      <c r="A753" s="95"/>
      <c r="B753" s="110"/>
      <c r="C753" s="110"/>
      <c r="D753" s="110"/>
      <c r="E753" s="111"/>
      <c r="F753" s="112"/>
      <c r="I753" s="111"/>
      <c r="J753" s="112"/>
      <c r="M753" s="114"/>
    </row>
    <row r="754" spans="1:13" s="113" customFormat="1">
      <c r="A754" s="95"/>
      <c r="B754" s="110"/>
      <c r="C754" s="110"/>
      <c r="D754" s="110"/>
      <c r="E754" s="111"/>
      <c r="F754" s="112"/>
      <c r="I754" s="111"/>
      <c r="J754" s="112"/>
      <c r="M754" s="114"/>
    </row>
    <row r="755" spans="1:13" s="113" customFormat="1">
      <c r="A755" s="95"/>
      <c r="B755" s="110"/>
      <c r="C755" s="110"/>
      <c r="D755" s="110"/>
      <c r="E755" s="111"/>
      <c r="F755" s="112"/>
      <c r="I755" s="111"/>
      <c r="J755" s="112"/>
      <c r="M755" s="114"/>
    </row>
    <row r="756" spans="1:13" s="113" customFormat="1">
      <c r="A756" s="95"/>
      <c r="B756" s="110"/>
      <c r="C756" s="110"/>
      <c r="D756" s="110"/>
      <c r="E756" s="111"/>
      <c r="F756" s="112"/>
      <c r="I756" s="111"/>
      <c r="J756" s="112"/>
      <c r="M756" s="114"/>
    </row>
    <row r="757" spans="1:13" s="113" customFormat="1">
      <c r="A757" s="95"/>
      <c r="B757" s="110"/>
      <c r="C757" s="110"/>
      <c r="D757" s="110"/>
      <c r="E757" s="111"/>
      <c r="F757" s="112"/>
      <c r="I757" s="111"/>
      <c r="J757" s="112"/>
      <c r="M757" s="114"/>
    </row>
    <row r="758" spans="1:13" s="113" customFormat="1">
      <c r="A758" s="95"/>
      <c r="B758" s="110"/>
      <c r="C758" s="110"/>
      <c r="D758" s="110"/>
      <c r="E758" s="111"/>
      <c r="F758" s="112"/>
      <c r="I758" s="111"/>
      <c r="J758" s="112"/>
      <c r="M758" s="114"/>
    </row>
    <row r="759" spans="1:13" s="113" customFormat="1">
      <c r="A759" s="95"/>
      <c r="B759" s="110"/>
      <c r="C759" s="110"/>
      <c r="D759" s="110"/>
      <c r="E759" s="111"/>
      <c r="F759" s="112"/>
      <c r="I759" s="111"/>
      <c r="J759" s="112"/>
      <c r="M759" s="114"/>
    </row>
    <row r="760" spans="1:13" s="113" customFormat="1">
      <c r="A760" s="95"/>
      <c r="B760" s="110"/>
      <c r="C760" s="110"/>
      <c r="D760" s="110"/>
      <c r="E760" s="111"/>
      <c r="F760" s="112"/>
      <c r="I760" s="111"/>
      <c r="J760" s="112"/>
      <c r="M760" s="114"/>
    </row>
    <row r="761" spans="1:13" s="113" customFormat="1">
      <c r="A761" s="95"/>
      <c r="B761" s="110"/>
      <c r="C761" s="110"/>
      <c r="D761" s="110"/>
      <c r="E761" s="111"/>
      <c r="F761" s="112"/>
      <c r="I761" s="111"/>
      <c r="J761" s="112"/>
      <c r="M761" s="114"/>
    </row>
    <row r="762" spans="1:13" s="113" customFormat="1">
      <c r="A762" s="95"/>
      <c r="B762" s="110"/>
      <c r="C762" s="110"/>
      <c r="D762" s="110"/>
      <c r="E762" s="111"/>
      <c r="F762" s="112"/>
      <c r="I762" s="111"/>
      <c r="J762" s="112"/>
      <c r="M762" s="114"/>
    </row>
    <row r="763" spans="1:13" s="113" customFormat="1">
      <c r="A763" s="95"/>
      <c r="B763" s="110"/>
      <c r="C763" s="110"/>
      <c r="D763" s="110"/>
      <c r="E763" s="111"/>
      <c r="F763" s="112"/>
      <c r="I763" s="111"/>
      <c r="J763" s="112"/>
      <c r="M763" s="114"/>
    </row>
    <row r="764" spans="1:13" s="113" customFormat="1">
      <c r="A764" s="95"/>
      <c r="B764" s="110"/>
      <c r="C764" s="110"/>
      <c r="D764" s="110"/>
      <c r="E764" s="111"/>
      <c r="F764" s="112"/>
      <c r="I764" s="111"/>
      <c r="J764" s="112"/>
      <c r="M764" s="114"/>
    </row>
    <row r="765" spans="1:13" s="113" customFormat="1">
      <c r="A765" s="95"/>
      <c r="B765" s="110"/>
      <c r="C765" s="110"/>
      <c r="D765" s="110"/>
      <c r="E765" s="111"/>
      <c r="F765" s="112"/>
      <c r="I765" s="111"/>
      <c r="J765" s="112"/>
      <c r="M765" s="114"/>
    </row>
    <row r="766" spans="1:13" s="113" customFormat="1">
      <c r="A766" s="95"/>
      <c r="B766" s="110"/>
      <c r="C766" s="110"/>
      <c r="D766" s="110"/>
      <c r="E766" s="111"/>
      <c r="F766" s="112"/>
      <c r="I766" s="111"/>
      <c r="J766" s="112"/>
      <c r="M766" s="114"/>
    </row>
    <row r="767" spans="1:13" s="113" customFormat="1">
      <c r="A767" s="95"/>
      <c r="B767" s="110"/>
      <c r="C767" s="110"/>
      <c r="D767" s="110"/>
      <c r="E767" s="111"/>
      <c r="F767" s="112"/>
      <c r="I767" s="111"/>
      <c r="J767" s="112"/>
      <c r="M767" s="114"/>
    </row>
    <row r="768" spans="1:13" s="113" customFormat="1">
      <c r="A768" s="95"/>
      <c r="B768" s="110"/>
      <c r="C768" s="110"/>
      <c r="D768" s="110"/>
      <c r="E768" s="111"/>
      <c r="F768" s="112"/>
      <c r="I768" s="111"/>
      <c r="J768" s="112"/>
      <c r="M768" s="114"/>
    </row>
    <row r="769" spans="1:13" s="113" customFormat="1">
      <c r="A769" s="95"/>
      <c r="B769" s="110"/>
      <c r="C769" s="110"/>
      <c r="D769" s="110"/>
      <c r="E769" s="111"/>
      <c r="F769" s="112"/>
      <c r="I769" s="111"/>
      <c r="J769" s="112"/>
      <c r="M769" s="114"/>
    </row>
    <row r="770" spans="1:13" s="113" customFormat="1">
      <c r="A770" s="95"/>
      <c r="B770" s="110"/>
      <c r="C770" s="110"/>
      <c r="D770" s="110"/>
      <c r="E770" s="111"/>
      <c r="F770" s="112"/>
      <c r="I770" s="111"/>
      <c r="J770" s="112"/>
      <c r="M770" s="114"/>
    </row>
    <row r="771" spans="1:13" s="113" customFormat="1">
      <c r="A771" s="95"/>
      <c r="B771" s="110"/>
      <c r="C771" s="110"/>
      <c r="D771" s="110"/>
      <c r="E771" s="111"/>
      <c r="F771" s="112"/>
      <c r="I771" s="111"/>
      <c r="J771" s="112"/>
      <c r="M771" s="114"/>
    </row>
    <row r="772" spans="1:13" s="113" customFormat="1">
      <c r="A772" s="95"/>
      <c r="B772" s="110"/>
      <c r="C772" s="110"/>
      <c r="D772" s="110"/>
      <c r="E772" s="111"/>
      <c r="F772" s="112"/>
      <c r="I772" s="111"/>
      <c r="J772" s="112"/>
      <c r="M772" s="114"/>
    </row>
    <row r="773" spans="1:13" s="113" customFormat="1">
      <c r="A773" s="95"/>
      <c r="B773" s="110"/>
      <c r="C773" s="110"/>
      <c r="D773" s="110"/>
      <c r="E773" s="111"/>
      <c r="F773" s="112"/>
      <c r="I773" s="111"/>
      <c r="J773" s="112"/>
      <c r="M773" s="114"/>
    </row>
    <row r="774" spans="1:13" s="113" customFormat="1">
      <c r="A774" s="95"/>
      <c r="B774" s="110"/>
      <c r="C774" s="110"/>
      <c r="D774" s="110"/>
      <c r="E774" s="111"/>
      <c r="F774" s="112"/>
      <c r="I774" s="111"/>
      <c r="J774" s="112"/>
      <c r="M774" s="114"/>
    </row>
    <row r="775" spans="1:13" s="113" customFormat="1">
      <c r="A775" s="95"/>
      <c r="B775" s="110"/>
      <c r="C775" s="110"/>
      <c r="D775" s="110"/>
      <c r="E775" s="111"/>
      <c r="F775" s="112"/>
      <c r="I775" s="111"/>
      <c r="J775" s="112"/>
      <c r="M775" s="114"/>
    </row>
    <row r="776" spans="1:13" s="113" customFormat="1">
      <c r="A776" s="95"/>
      <c r="B776" s="110"/>
      <c r="C776" s="110"/>
      <c r="D776" s="110"/>
      <c r="E776" s="111"/>
      <c r="F776" s="112"/>
      <c r="I776" s="111"/>
      <c r="J776" s="112"/>
      <c r="M776" s="114"/>
    </row>
    <row r="777" spans="1:13" s="113" customFormat="1">
      <c r="A777" s="95"/>
      <c r="B777" s="110"/>
      <c r="C777" s="110"/>
      <c r="D777" s="110"/>
      <c r="E777" s="111"/>
      <c r="F777" s="112"/>
      <c r="I777" s="111"/>
      <c r="J777" s="112"/>
      <c r="M777" s="114"/>
    </row>
    <row r="778" spans="1:13" s="113" customFormat="1">
      <c r="A778" s="95"/>
      <c r="B778" s="110"/>
      <c r="C778" s="110"/>
      <c r="D778" s="110"/>
      <c r="E778" s="111"/>
      <c r="F778" s="112"/>
      <c r="I778" s="111"/>
      <c r="J778" s="112"/>
      <c r="M778" s="114"/>
    </row>
    <row r="779" spans="1:13" s="113" customFormat="1">
      <c r="A779" s="95"/>
      <c r="B779" s="110"/>
      <c r="C779" s="110"/>
      <c r="D779" s="110"/>
      <c r="E779" s="111"/>
      <c r="F779" s="112"/>
      <c r="I779" s="111"/>
      <c r="J779" s="112"/>
      <c r="M779" s="114"/>
    </row>
    <row r="780" spans="1:13" s="113" customFormat="1">
      <c r="A780" s="95"/>
      <c r="B780" s="110"/>
      <c r="C780" s="110"/>
      <c r="D780" s="110"/>
      <c r="E780" s="111"/>
      <c r="F780" s="112"/>
      <c r="I780" s="111"/>
      <c r="J780" s="112"/>
      <c r="M780" s="114"/>
    </row>
    <row r="781" spans="1:13" s="113" customFormat="1">
      <c r="A781" s="95"/>
      <c r="B781" s="110"/>
      <c r="C781" s="110"/>
      <c r="D781" s="110"/>
      <c r="E781" s="111"/>
      <c r="F781" s="112"/>
      <c r="I781" s="111"/>
      <c r="J781" s="112"/>
      <c r="M781" s="114"/>
    </row>
    <row r="782" spans="1:13" s="113" customFormat="1">
      <c r="A782" s="95"/>
      <c r="B782" s="110"/>
      <c r="C782" s="110"/>
      <c r="D782" s="110"/>
      <c r="E782" s="111"/>
      <c r="F782" s="112"/>
      <c r="I782" s="111"/>
      <c r="J782" s="112"/>
      <c r="M782" s="114"/>
    </row>
    <row r="783" spans="1:13" s="113" customFormat="1">
      <c r="A783" s="95"/>
      <c r="B783" s="110"/>
      <c r="C783" s="110"/>
      <c r="D783" s="110"/>
      <c r="E783" s="111"/>
      <c r="F783" s="112"/>
      <c r="I783" s="111"/>
      <c r="J783" s="112"/>
      <c r="M783" s="114"/>
    </row>
    <row r="784" spans="1:13" s="113" customFormat="1">
      <c r="A784" s="95"/>
      <c r="B784" s="110"/>
      <c r="C784" s="110"/>
      <c r="D784" s="110"/>
      <c r="E784" s="111"/>
      <c r="F784" s="112"/>
      <c r="I784" s="111"/>
      <c r="J784" s="112"/>
      <c r="M784" s="114"/>
    </row>
    <row r="785" spans="1:13" s="113" customFormat="1">
      <c r="A785" s="95"/>
      <c r="B785" s="110"/>
      <c r="C785" s="110"/>
      <c r="D785" s="110"/>
      <c r="E785" s="111"/>
      <c r="F785" s="112"/>
      <c r="I785" s="111"/>
      <c r="J785" s="112"/>
      <c r="M785" s="114"/>
    </row>
    <row r="786" spans="1:13" s="113" customFormat="1">
      <c r="A786" s="95"/>
      <c r="B786" s="110"/>
      <c r="C786" s="110"/>
      <c r="D786" s="110"/>
      <c r="E786" s="111"/>
      <c r="F786" s="112"/>
      <c r="I786" s="111"/>
      <c r="J786" s="112"/>
      <c r="M786" s="114"/>
    </row>
    <row r="787" spans="1:13" s="113" customFormat="1">
      <c r="A787" s="95"/>
      <c r="B787" s="110"/>
      <c r="C787" s="110"/>
      <c r="D787" s="110"/>
      <c r="E787" s="111"/>
      <c r="F787" s="112"/>
      <c r="I787" s="111"/>
      <c r="J787" s="112"/>
      <c r="M787" s="114"/>
    </row>
    <row r="788" spans="1:13" s="113" customFormat="1">
      <c r="A788" s="95"/>
      <c r="B788" s="110"/>
      <c r="C788" s="110"/>
      <c r="D788" s="110"/>
      <c r="E788" s="111"/>
      <c r="F788" s="112"/>
      <c r="I788" s="111"/>
      <c r="J788" s="112"/>
      <c r="M788" s="114"/>
    </row>
    <row r="789" spans="1:13" s="113" customFormat="1">
      <c r="A789" s="95"/>
      <c r="B789" s="110"/>
      <c r="C789" s="110"/>
      <c r="D789" s="110"/>
      <c r="E789" s="111"/>
      <c r="F789" s="112"/>
      <c r="I789" s="111"/>
      <c r="J789" s="112"/>
      <c r="M789" s="114"/>
    </row>
    <row r="790" spans="1:13" s="113" customFormat="1">
      <c r="A790" s="95"/>
      <c r="B790" s="110"/>
      <c r="C790" s="110"/>
      <c r="D790" s="110"/>
      <c r="E790" s="111"/>
      <c r="F790" s="112"/>
      <c r="I790" s="111"/>
      <c r="J790" s="112"/>
      <c r="M790" s="114"/>
    </row>
    <row r="791" spans="1:13" s="113" customFormat="1">
      <c r="A791" s="95"/>
      <c r="B791" s="110"/>
      <c r="C791" s="110"/>
      <c r="D791" s="110"/>
      <c r="E791" s="111"/>
      <c r="F791" s="112"/>
      <c r="I791" s="111"/>
      <c r="J791" s="112"/>
      <c r="M791" s="114"/>
    </row>
    <row r="792" spans="1:13" s="113" customFormat="1">
      <c r="A792" s="95"/>
      <c r="B792" s="110"/>
      <c r="C792" s="110"/>
      <c r="D792" s="110"/>
      <c r="E792" s="111"/>
      <c r="F792" s="112"/>
      <c r="I792" s="111"/>
      <c r="J792" s="112"/>
      <c r="M792" s="114"/>
    </row>
    <row r="793" spans="1:13" s="113" customFormat="1">
      <c r="A793" s="95"/>
      <c r="B793" s="110"/>
      <c r="C793" s="110"/>
      <c r="D793" s="110"/>
      <c r="E793" s="111"/>
      <c r="F793" s="112"/>
      <c r="I793" s="111"/>
      <c r="J793" s="112"/>
      <c r="M793" s="114"/>
    </row>
    <row r="794" spans="1:13" s="113" customFormat="1">
      <c r="A794" s="95"/>
      <c r="B794" s="110"/>
      <c r="C794" s="110"/>
      <c r="D794" s="110"/>
      <c r="E794" s="111"/>
      <c r="F794" s="112"/>
      <c r="I794" s="111"/>
      <c r="J794" s="112"/>
      <c r="M794" s="114"/>
    </row>
    <row r="795" spans="1:13" s="113" customFormat="1">
      <c r="A795" s="95"/>
      <c r="B795" s="110"/>
      <c r="C795" s="110"/>
      <c r="D795" s="110"/>
      <c r="E795" s="111"/>
      <c r="F795" s="112"/>
      <c r="I795" s="111"/>
      <c r="J795" s="112"/>
      <c r="M795" s="114"/>
    </row>
    <row r="796" spans="1:13" s="113" customFormat="1">
      <c r="A796" s="95"/>
      <c r="B796" s="110"/>
      <c r="C796" s="110"/>
      <c r="D796" s="110"/>
      <c r="E796" s="111"/>
      <c r="F796" s="112"/>
      <c r="I796" s="111"/>
      <c r="J796" s="112"/>
      <c r="M796" s="114"/>
    </row>
    <row r="797" spans="1:13" s="113" customFormat="1">
      <c r="A797" s="95"/>
      <c r="B797" s="110"/>
      <c r="C797" s="110"/>
      <c r="D797" s="110"/>
      <c r="E797" s="111"/>
      <c r="F797" s="112"/>
      <c r="I797" s="111"/>
      <c r="J797" s="112"/>
      <c r="M797" s="114"/>
    </row>
    <row r="798" spans="1:13" s="113" customFormat="1">
      <c r="A798" s="95"/>
      <c r="B798" s="110"/>
      <c r="C798" s="110"/>
      <c r="D798" s="110"/>
      <c r="E798" s="111"/>
      <c r="F798" s="112"/>
      <c r="I798" s="111"/>
      <c r="J798" s="112"/>
      <c r="M798" s="114"/>
    </row>
    <row r="799" spans="1:13" s="113" customFormat="1">
      <c r="A799" s="95"/>
      <c r="B799" s="110"/>
      <c r="C799" s="110"/>
      <c r="D799" s="110"/>
      <c r="E799" s="111"/>
      <c r="F799" s="112"/>
      <c r="I799" s="111"/>
      <c r="J799" s="112"/>
      <c r="M799" s="114"/>
    </row>
    <row r="800" spans="1:13" s="113" customFormat="1">
      <c r="A800" s="95"/>
      <c r="B800" s="110"/>
      <c r="C800" s="110"/>
      <c r="D800" s="110"/>
      <c r="E800" s="111"/>
      <c r="F800" s="112"/>
      <c r="I800" s="111"/>
      <c r="J800" s="112"/>
      <c r="M800" s="114"/>
    </row>
    <row r="801" spans="1:13" s="113" customFormat="1">
      <c r="A801" s="95"/>
      <c r="B801" s="110"/>
      <c r="C801" s="110"/>
      <c r="D801" s="110"/>
      <c r="E801" s="111"/>
      <c r="F801" s="112"/>
      <c r="I801" s="111"/>
      <c r="J801" s="112"/>
      <c r="M801" s="114"/>
    </row>
    <row r="802" spans="1:13" s="113" customFormat="1">
      <c r="A802" s="95"/>
      <c r="B802" s="110"/>
      <c r="C802" s="110"/>
      <c r="D802" s="110"/>
      <c r="E802" s="111"/>
      <c r="F802" s="112"/>
      <c r="I802" s="111"/>
      <c r="J802" s="112"/>
      <c r="M802" s="114"/>
    </row>
    <row r="803" spans="1:13" s="113" customFormat="1">
      <c r="A803" s="95"/>
      <c r="B803" s="110"/>
      <c r="C803" s="110"/>
      <c r="D803" s="110"/>
      <c r="E803" s="111"/>
      <c r="F803" s="112"/>
      <c r="I803" s="111"/>
      <c r="J803" s="112"/>
      <c r="M803" s="114"/>
    </row>
    <row r="804" spans="1:13" s="113" customFormat="1">
      <c r="A804" s="95"/>
      <c r="B804" s="110"/>
      <c r="C804" s="110"/>
      <c r="D804" s="110"/>
      <c r="E804" s="111"/>
      <c r="F804" s="112"/>
      <c r="I804" s="111"/>
      <c r="J804" s="112"/>
      <c r="M804" s="114"/>
    </row>
    <row r="805" spans="1:13" s="113" customFormat="1">
      <c r="A805" s="95"/>
      <c r="B805" s="110"/>
      <c r="C805" s="110"/>
      <c r="D805" s="110"/>
      <c r="E805" s="111"/>
      <c r="F805" s="112"/>
      <c r="I805" s="111"/>
      <c r="J805" s="112"/>
      <c r="M805" s="114"/>
    </row>
    <row r="806" spans="1:13" s="113" customFormat="1">
      <c r="A806" s="95"/>
      <c r="B806" s="110"/>
      <c r="C806" s="110"/>
      <c r="D806" s="110"/>
      <c r="E806" s="111"/>
      <c r="F806" s="112"/>
      <c r="I806" s="111"/>
      <c r="J806" s="112"/>
      <c r="M806" s="114"/>
    </row>
    <row r="807" spans="1:13" s="113" customFormat="1">
      <c r="A807" s="95"/>
      <c r="B807" s="110"/>
      <c r="C807" s="110"/>
      <c r="D807" s="110"/>
      <c r="E807" s="111"/>
      <c r="F807" s="112"/>
      <c r="I807" s="111"/>
      <c r="J807" s="112"/>
      <c r="M807" s="114"/>
    </row>
    <row r="808" spans="1:13" s="113" customFormat="1">
      <c r="A808" s="95"/>
      <c r="B808" s="110"/>
      <c r="C808" s="110"/>
      <c r="D808" s="110"/>
      <c r="E808" s="111"/>
      <c r="F808" s="112"/>
      <c r="I808" s="111"/>
      <c r="J808" s="112"/>
      <c r="M808" s="114"/>
    </row>
    <row r="809" spans="1:13" s="113" customFormat="1">
      <c r="A809" s="95"/>
      <c r="B809" s="110"/>
      <c r="C809" s="110"/>
      <c r="D809" s="110"/>
      <c r="E809" s="111"/>
      <c r="F809" s="112"/>
      <c r="I809" s="111"/>
      <c r="J809" s="112"/>
      <c r="M809" s="114"/>
    </row>
    <row r="810" spans="1:13" s="113" customFormat="1">
      <c r="A810" s="95"/>
      <c r="B810" s="110"/>
      <c r="C810" s="110"/>
      <c r="D810" s="110"/>
      <c r="E810" s="111"/>
      <c r="F810" s="112"/>
      <c r="I810" s="111"/>
      <c r="J810" s="112"/>
      <c r="M810" s="114"/>
    </row>
    <row r="811" spans="1:13" s="113" customFormat="1">
      <c r="A811" s="95"/>
      <c r="B811" s="110"/>
      <c r="C811" s="110"/>
      <c r="D811" s="110"/>
      <c r="E811" s="111"/>
      <c r="F811" s="112"/>
      <c r="I811" s="111"/>
      <c r="J811" s="112"/>
      <c r="M811" s="114"/>
    </row>
    <row r="812" spans="1:13" s="113" customFormat="1">
      <c r="A812" s="95"/>
      <c r="B812" s="110"/>
      <c r="C812" s="110"/>
      <c r="D812" s="110"/>
      <c r="E812" s="111"/>
      <c r="F812" s="112"/>
      <c r="I812" s="111"/>
      <c r="J812" s="112"/>
      <c r="M812" s="114"/>
    </row>
    <row r="813" spans="1:13" s="113" customFormat="1">
      <c r="A813" s="95"/>
      <c r="B813" s="110"/>
      <c r="C813" s="110"/>
      <c r="D813" s="110"/>
      <c r="E813" s="111"/>
      <c r="F813" s="112"/>
      <c r="I813" s="111"/>
      <c r="J813" s="112"/>
      <c r="M813" s="114"/>
    </row>
    <row r="814" spans="1:13" s="113" customFormat="1">
      <c r="A814" s="95"/>
      <c r="B814" s="110"/>
      <c r="C814" s="110"/>
      <c r="D814" s="110"/>
      <c r="E814" s="111"/>
      <c r="F814" s="112"/>
      <c r="I814" s="111"/>
      <c r="J814" s="112"/>
      <c r="M814" s="114"/>
    </row>
    <row r="815" spans="1:13" s="113" customFormat="1">
      <c r="A815" s="95"/>
      <c r="B815" s="110"/>
      <c r="C815" s="110"/>
      <c r="D815" s="110"/>
      <c r="E815" s="111"/>
      <c r="F815" s="112"/>
      <c r="I815" s="111"/>
      <c r="J815" s="112"/>
      <c r="M815" s="114"/>
    </row>
    <row r="816" spans="1:13" s="113" customFormat="1">
      <c r="A816" s="95"/>
      <c r="B816" s="110"/>
      <c r="C816" s="110"/>
      <c r="D816" s="110"/>
      <c r="E816" s="111"/>
      <c r="F816" s="112"/>
      <c r="I816" s="111"/>
      <c r="J816" s="112"/>
      <c r="M816" s="114"/>
    </row>
    <row r="817" spans="1:13" s="113" customFormat="1">
      <c r="A817" s="95"/>
      <c r="B817" s="110"/>
      <c r="C817" s="110"/>
      <c r="D817" s="110"/>
      <c r="E817" s="111"/>
      <c r="F817" s="112"/>
      <c r="I817" s="111"/>
      <c r="J817" s="112"/>
      <c r="M817" s="114"/>
    </row>
    <row r="818" spans="1:13" s="113" customFormat="1">
      <c r="A818" s="95"/>
      <c r="B818" s="110"/>
      <c r="C818" s="110"/>
      <c r="D818" s="110"/>
      <c r="E818" s="111"/>
      <c r="F818" s="112"/>
      <c r="I818" s="111"/>
      <c r="J818" s="112"/>
      <c r="M818" s="114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21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/>
  <dimension ref="A1:O945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68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821</v>
      </c>
      <c r="C3" s="24">
        <v>421</v>
      </c>
      <c r="D3" s="30">
        <v>400</v>
      </c>
      <c r="E3" s="23" t="s">
        <v>10</v>
      </c>
      <c r="F3" s="24">
        <v>1267</v>
      </c>
      <c r="G3" s="24">
        <v>645</v>
      </c>
      <c r="H3" s="30">
        <v>622</v>
      </c>
      <c r="I3" s="23" t="s">
        <v>11</v>
      </c>
      <c r="J3" s="24">
        <v>1190</v>
      </c>
      <c r="K3" s="24">
        <v>564</v>
      </c>
      <c r="L3" s="24">
        <v>626</v>
      </c>
    </row>
    <row r="4" spans="1:12" s="97" customFormat="1" ht="15.75" customHeight="1">
      <c r="A4" s="32">
        <v>0</v>
      </c>
      <c r="B4" s="33">
        <v>129</v>
      </c>
      <c r="C4" s="33">
        <v>60</v>
      </c>
      <c r="D4" s="37">
        <v>69</v>
      </c>
      <c r="E4" s="38">
        <v>35</v>
      </c>
      <c r="F4" s="33">
        <v>213</v>
      </c>
      <c r="G4" s="33">
        <v>102</v>
      </c>
      <c r="H4" s="37">
        <v>111</v>
      </c>
      <c r="I4" s="38">
        <v>70</v>
      </c>
      <c r="J4" s="33">
        <v>292</v>
      </c>
      <c r="K4" s="33">
        <v>159</v>
      </c>
      <c r="L4" s="33">
        <v>133</v>
      </c>
    </row>
    <row r="5" spans="1:12" s="97" customFormat="1" ht="15.75" customHeight="1">
      <c r="A5" s="32">
        <v>1</v>
      </c>
      <c r="B5" s="33">
        <v>145</v>
      </c>
      <c r="C5" s="33">
        <v>81</v>
      </c>
      <c r="D5" s="37">
        <v>64</v>
      </c>
      <c r="E5" s="38">
        <v>36</v>
      </c>
      <c r="F5" s="33">
        <v>254</v>
      </c>
      <c r="G5" s="33">
        <v>130</v>
      </c>
      <c r="H5" s="37">
        <v>124</v>
      </c>
      <c r="I5" s="38">
        <v>71</v>
      </c>
      <c r="J5" s="33">
        <v>196</v>
      </c>
      <c r="K5" s="33">
        <v>87</v>
      </c>
      <c r="L5" s="33">
        <v>109</v>
      </c>
    </row>
    <row r="6" spans="1:12" s="97" customFormat="1" ht="15.75" customHeight="1">
      <c r="A6" s="32">
        <v>2</v>
      </c>
      <c r="B6" s="33">
        <v>177</v>
      </c>
      <c r="C6" s="33">
        <v>96</v>
      </c>
      <c r="D6" s="37">
        <v>81</v>
      </c>
      <c r="E6" s="38">
        <v>37</v>
      </c>
      <c r="F6" s="33">
        <v>260</v>
      </c>
      <c r="G6" s="33">
        <v>131</v>
      </c>
      <c r="H6" s="37">
        <v>129</v>
      </c>
      <c r="I6" s="38">
        <v>72</v>
      </c>
      <c r="J6" s="33">
        <v>203</v>
      </c>
      <c r="K6" s="33">
        <v>93</v>
      </c>
      <c r="L6" s="33">
        <v>110</v>
      </c>
    </row>
    <row r="7" spans="1:12" s="97" customFormat="1" ht="15.75" customHeight="1">
      <c r="A7" s="32">
        <v>3</v>
      </c>
      <c r="B7" s="33">
        <v>170</v>
      </c>
      <c r="C7" s="33">
        <v>84</v>
      </c>
      <c r="D7" s="37">
        <v>86</v>
      </c>
      <c r="E7" s="38">
        <v>38</v>
      </c>
      <c r="F7" s="33">
        <v>264</v>
      </c>
      <c r="G7" s="33">
        <v>146</v>
      </c>
      <c r="H7" s="37">
        <v>118</v>
      </c>
      <c r="I7" s="38">
        <v>73</v>
      </c>
      <c r="J7" s="33">
        <v>250</v>
      </c>
      <c r="K7" s="33">
        <v>123</v>
      </c>
      <c r="L7" s="33">
        <v>127</v>
      </c>
    </row>
    <row r="8" spans="1:12" s="97" customFormat="1" ht="18" customHeight="1">
      <c r="A8" s="40">
        <v>4</v>
      </c>
      <c r="B8" s="44">
        <v>200</v>
      </c>
      <c r="C8" s="44">
        <v>100</v>
      </c>
      <c r="D8" s="47">
        <v>100</v>
      </c>
      <c r="E8" s="48">
        <v>39</v>
      </c>
      <c r="F8" s="44">
        <v>276</v>
      </c>
      <c r="G8" s="44">
        <v>136</v>
      </c>
      <c r="H8" s="47">
        <v>140</v>
      </c>
      <c r="I8" s="48">
        <v>74</v>
      </c>
      <c r="J8" s="44">
        <v>249</v>
      </c>
      <c r="K8" s="44">
        <v>102</v>
      </c>
      <c r="L8" s="44">
        <v>147</v>
      </c>
    </row>
    <row r="9" spans="1:12" s="31" customFormat="1" ht="25.5" customHeight="1">
      <c r="A9" s="23" t="s">
        <v>13</v>
      </c>
      <c r="B9" s="24">
        <v>1018</v>
      </c>
      <c r="C9" s="24">
        <v>515</v>
      </c>
      <c r="D9" s="30">
        <v>503</v>
      </c>
      <c r="E9" s="23" t="s">
        <v>14</v>
      </c>
      <c r="F9" s="24">
        <v>1575</v>
      </c>
      <c r="G9" s="24">
        <v>763</v>
      </c>
      <c r="H9" s="30">
        <v>812</v>
      </c>
      <c r="I9" s="23" t="s">
        <v>15</v>
      </c>
      <c r="J9" s="24">
        <v>1061</v>
      </c>
      <c r="K9" s="24">
        <v>457</v>
      </c>
      <c r="L9" s="24">
        <v>604</v>
      </c>
    </row>
    <row r="10" spans="1:12" s="97" customFormat="1" ht="15.75" customHeight="1">
      <c r="A10" s="32">
        <v>5</v>
      </c>
      <c r="B10" s="33">
        <v>207</v>
      </c>
      <c r="C10" s="33">
        <v>98</v>
      </c>
      <c r="D10" s="37">
        <v>109</v>
      </c>
      <c r="E10" s="38">
        <v>40</v>
      </c>
      <c r="F10" s="33">
        <v>271</v>
      </c>
      <c r="G10" s="33">
        <v>140</v>
      </c>
      <c r="H10" s="37">
        <v>131</v>
      </c>
      <c r="I10" s="38">
        <v>75</v>
      </c>
      <c r="J10" s="33">
        <v>241</v>
      </c>
      <c r="K10" s="33">
        <v>104</v>
      </c>
      <c r="L10" s="33">
        <v>137</v>
      </c>
    </row>
    <row r="11" spans="1:12" s="97" customFormat="1" ht="15.75" customHeight="1">
      <c r="A11" s="32">
        <v>6</v>
      </c>
      <c r="B11" s="33">
        <v>211</v>
      </c>
      <c r="C11" s="33">
        <v>109</v>
      </c>
      <c r="D11" s="37">
        <v>102</v>
      </c>
      <c r="E11" s="38">
        <v>41</v>
      </c>
      <c r="F11" s="33">
        <v>294</v>
      </c>
      <c r="G11" s="33">
        <v>146</v>
      </c>
      <c r="H11" s="37">
        <v>148</v>
      </c>
      <c r="I11" s="38">
        <v>76</v>
      </c>
      <c r="J11" s="33">
        <v>226</v>
      </c>
      <c r="K11" s="33">
        <v>111</v>
      </c>
      <c r="L11" s="33">
        <v>115</v>
      </c>
    </row>
    <row r="12" spans="1:12" s="97" customFormat="1" ht="15.75" customHeight="1">
      <c r="A12" s="32">
        <v>7</v>
      </c>
      <c r="B12" s="33">
        <v>192</v>
      </c>
      <c r="C12" s="33">
        <v>103</v>
      </c>
      <c r="D12" s="37">
        <v>89</v>
      </c>
      <c r="E12" s="38">
        <v>42</v>
      </c>
      <c r="F12" s="33">
        <v>325</v>
      </c>
      <c r="G12" s="33">
        <v>157</v>
      </c>
      <c r="H12" s="37">
        <v>168</v>
      </c>
      <c r="I12" s="38">
        <v>77</v>
      </c>
      <c r="J12" s="33">
        <v>227</v>
      </c>
      <c r="K12" s="33">
        <v>95</v>
      </c>
      <c r="L12" s="33">
        <v>132</v>
      </c>
    </row>
    <row r="13" spans="1:12" s="97" customFormat="1" ht="15.75" customHeight="1">
      <c r="A13" s="32">
        <v>8</v>
      </c>
      <c r="B13" s="33">
        <v>193</v>
      </c>
      <c r="C13" s="33">
        <v>96</v>
      </c>
      <c r="D13" s="37">
        <v>97</v>
      </c>
      <c r="E13" s="38">
        <v>43</v>
      </c>
      <c r="F13" s="33">
        <v>335</v>
      </c>
      <c r="G13" s="33">
        <v>160</v>
      </c>
      <c r="H13" s="37">
        <v>175</v>
      </c>
      <c r="I13" s="38">
        <v>78</v>
      </c>
      <c r="J13" s="33">
        <v>173</v>
      </c>
      <c r="K13" s="33">
        <v>70</v>
      </c>
      <c r="L13" s="33">
        <v>103</v>
      </c>
    </row>
    <row r="14" spans="1:12" s="97" customFormat="1" ht="18" customHeight="1">
      <c r="A14" s="40">
        <v>9</v>
      </c>
      <c r="B14" s="44">
        <v>215</v>
      </c>
      <c r="C14" s="44">
        <v>109</v>
      </c>
      <c r="D14" s="47">
        <v>106</v>
      </c>
      <c r="E14" s="48">
        <v>44</v>
      </c>
      <c r="F14" s="44">
        <v>350</v>
      </c>
      <c r="G14" s="44">
        <v>160</v>
      </c>
      <c r="H14" s="47">
        <v>190</v>
      </c>
      <c r="I14" s="48">
        <v>79</v>
      </c>
      <c r="J14" s="44">
        <v>194</v>
      </c>
      <c r="K14" s="44">
        <v>77</v>
      </c>
      <c r="L14" s="44">
        <v>117</v>
      </c>
    </row>
    <row r="15" spans="1:12" s="31" customFormat="1" ht="25.5" customHeight="1">
      <c r="A15" s="23" t="s">
        <v>23</v>
      </c>
      <c r="B15" s="24">
        <v>1154</v>
      </c>
      <c r="C15" s="24">
        <v>587</v>
      </c>
      <c r="D15" s="30">
        <v>567</v>
      </c>
      <c r="E15" s="23" t="s">
        <v>24</v>
      </c>
      <c r="F15" s="24">
        <v>1740</v>
      </c>
      <c r="G15" s="24">
        <v>852</v>
      </c>
      <c r="H15" s="30">
        <v>888</v>
      </c>
      <c r="I15" s="23" t="s">
        <v>25</v>
      </c>
      <c r="J15" s="24">
        <v>964</v>
      </c>
      <c r="K15" s="24">
        <v>389</v>
      </c>
      <c r="L15" s="24">
        <v>575</v>
      </c>
    </row>
    <row r="16" spans="1:12" s="97" customFormat="1" ht="15.75" customHeight="1">
      <c r="A16" s="32">
        <v>10</v>
      </c>
      <c r="B16" s="33">
        <v>225</v>
      </c>
      <c r="C16" s="33">
        <v>109</v>
      </c>
      <c r="D16" s="37">
        <v>116</v>
      </c>
      <c r="E16" s="38">
        <v>45</v>
      </c>
      <c r="F16" s="33">
        <v>362</v>
      </c>
      <c r="G16" s="33">
        <v>181</v>
      </c>
      <c r="H16" s="37">
        <v>181</v>
      </c>
      <c r="I16" s="38">
        <v>80</v>
      </c>
      <c r="J16" s="33">
        <v>216</v>
      </c>
      <c r="K16" s="33">
        <v>101</v>
      </c>
      <c r="L16" s="33">
        <v>115</v>
      </c>
    </row>
    <row r="17" spans="1:12" s="97" customFormat="1" ht="15.75" customHeight="1">
      <c r="A17" s="32">
        <v>11</v>
      </c>
      <c r="B17" s="33">
        <v>232</v>
      </c>
      <c r="C17" s="33">
        <v>108</v>
      </c>
      <c r="D17" s="37">
        <v>124</v>
      </c>
      <c r="E17" s="38">
        <v>46</v>
      </c>
      <c r="F17" s="33">
        <v>374</v>
      </c>
      <c r="G17" s="33">
        <v>184</v>
      </c>
      <c r="H17" s="37">
        <v>190</v>
      </c>
      <c r="I17" s="38">
        <v>81</v>
      </c>
      <c r="J17" s="33">
        <v>185</v>
      </c>
      <c r="K17" s="33">
        <v>64</v>
      </c>
      <c r="L17" s="33">
        <v>121</v>
      </c>
    </row>
    <row r="18" spans="1:12" s="97" customFormat="1" ht="15.75" customHeight="1">
      <c r="A18" s="32">
        <v>12</v>
      </c>
      <c r="B18" s="33">
        <v>216</v>
      </c>
      <c r="C18" s="33">
        <v>107</v>
      </c>
      <c r="D18" s="37">
        <v>109</v>
      </c>
      <c r="E18" s="38">
        <v>47</v>
      </c>
      <c r="F18" s="33">
        <v>352</v>
      </c>
      <c r="G18" s="33">
        <v>165</v>
      </c>
      <c r="H18" s="37">
        <v>187</v>
      </c>
      <c r="I18" s="38">
        <v>82</v>
      </c>
      <c r="J18" s="33">
        <v>186</v>
      </c>
      <c r="K18" s="33">
        <v>77</v>
      </c>
      <c r="L18" s="33">
        <v>109</v>
      </c>
    </row>
    <row r="19" spans="1:12" s="97" customFormat="1" ht="15.75" customHeight="1">
      <c r="A19" s="32">
        <v>13</v>
      </c>
      <c r="B19" s="33">
        <v>235</v>
      </c>
      <c r="C19" s="33">
        <v>134</v>
      </c>
      <c r="D19" s="37">
        <v>101</v>
      </c>
      <c r="E19" s="38">
        <v>48</v>
      </c>
      <c r="F19" s="33">
        <v>339</v>
      </c>
      <c r="G19" s="33">
        <v>173</v>
      </c>
      <c r="H19" s="37">
        <v>166</v>
      </c>
      <c r="I19" s="38">
        <v>83</v>
      </c>
      <c r="J19" s="33">
        <v>203</v>
      </c>
      <c r="K19" s="33">
        <v>79</v>
      </c>
      <c r="L19" s="33">
        <v>124</v>
      </c>
    </row>
    <row r="20" spans="1:12" s="97" customFormat="1" ht="18" customHeight="1">
      <c r="A20" s="40">
        <v>14</v>
      </c>
      <c r="B20" s="44">
        <v>246</v>
      </c>
      <c r="C20" s="44">
        <v>129</v>
      </c>
      <c r="D20" s="47">
        <v>117</v>
      </c>
      <c r="E20" s="48">
        <v>49</v>
      </c>
      <c r="F20" s="44">
        <v>313</v>
      </c>
      <c r="G20" s="44">
        <v>149</v>
      </c>
      <c r="H20" s="47">
        <v>164</v>
      </c>
      <c r="I20" s="48">
        <v>84</v>
      </c>
      <c r="J20" s="44">
        <v>174</v>
      </c>
      <c r="K20" s="44">
        <v>68</v>
      </c>
      <c r="L20" s="44">
        <v>106</v>
      </c>
    </row>
    <row r="21" spans="1:12" s="31" customFormat="1" ht="25.5" customHeight="1">
      <c r="A21" s="23" t="s">
        <v>26</v>
      </c>
      <c r="B21" s="24">
        <v>1156</v>
      </c>
      <c r="C21" s="24">
        <v>633</v>
      </c>
      <c r="D21" s="30">
        <v>523</v>
      </c>
      <c r="E21" s="23" t="s">
        <v>27</v>
      </c>
      <c r="F21" s="24">
        <v>1526</v>
      </c>
      <c r="G21" s="24">
        <v>778</v>
      </c>
      <c r="H21" s="30">
        <v>748</v>
      </c>
      <c r="I21" s="23" t="s">
        <v>28</v>
      </c>
      <c r="J21" s="24">
        <v>725</v>
      </c>
      <c r="K21" s="24">
        <v>237</v>
      </c>
      <c r="L21" s="24">
        <v>488</v>
      </c>
    </row>
    <row r="22" spans="1:12" s="97" customFormat="1" ht="15.75" customHeight="1">
      <c r="A22" s="32">
        <v>15</v>
      </c>
      <c r="B22" s="33">
        <v>231</v>
      </c>
      <c r="C22" s="33">
        <v>127</v>
      </c>
      <c r="D22" s="37">
        <v>104</v>
      </c>
      <c r="E22" s="38">
        <v>50</v>
      </c>
      <c r="F22" s="33">
        <v>345</v>
      </c>
      <c r="G22" s="33">
        <v>189</v>
      </c>
      <c r="H22" s="37">
        <v>156</v>
      </c>
      <c r="I22" s="38">
        <v>85</v>
      </c>
      <c r="J22" s="33">
        <v>176</v>
      </c>
      <c r="K22" s="33">
        <v>60</v>
      </c>
      <c r="L22" s="33">
        <v>116</v>
      </c>
    </row>
    <row r="23" spans="1:12" s="97" customFormat="1" ht="15.75" customHeight="1">
      <c r="A23" s="32">
        <v>16</v>
      </c>
      <c r="B23" s="33">
        <v>211</v>
      </c>
      <c r="C23" s="33">
        <v>106</v>
      </c>
      <c r="D23" s="37">
        <v>105</v>
      </c>
      <c r="E23" s="38">
        <v>51</v>
      </c>
      <c r="F23" s="33">
        <v>255</v>
      </c>
      <c r="G23" s="33">
        <v>141</v>
      </c>
      <c r="H23" s="37">
        <v>114</v>
      </c>
      <c r="I23" s="38">
        <v>86</v>
      </c>
      <c r="J23" s="33">
        <v>155</v>
      </c>
      <c r="K23" s="33">
        <v>46</v>
      </c>
      <c r="L23" s="33">
        <v>109</v>
      </c>
    </row>
    <row r="24" spans="1:12" s="97" customFormat="1" ht="15.75" customHeight="1">
      <c r="A24" s="32">
        <v>17</v>
      </c>
      <c r="B24" s="33">
        <v>223</v>
      </c>
      <c r="C24" s="33">
        <v>120</v>
      </c>
      <c r="D24" s="37">
        <v>103</v>
      </c>
      <c r="E24" s="38">
        <v>52</v>
      </c>
      <c r="F24" s="33">
        <v>294</v>
      </c>
      <c r="G24" s="33">
        <v>144</v>
      </c>
      <c r="H24" s="37">
        <v>150</v>
      </c>
      <c r="I24" s="38">
        <v>87</v>
      </c>
      <c r="J24" s="33">
        <v>136</v>
      </c>
      <c r="K24" s="33">
        <v>48</v>
      </c>
      <c r="L24" s="33">
        <v>88</v>
      </c>
    </row>
    <row r="25" spans="1:12" s="97" customFormat="1" ht="15.75" customHeight="1">
      <c r="A25" s="32">
        <v>18</v>
      </c>
      <c r="B25" s="33">
        <v>241</v>
      </c>
      <c r="C25" s="33">
        <v>124</v>
      </c>
      <c r="D25" s="37">
        <v>117</v>
      </c>
      <c r="E25" s="38">
        <v>53</v>
      </c>
      <c r="F25" s="33">
        <v>337</v>
      </c>
      <c r="G25" s="33">
        <v>163</v>
      </c>
      <c r="H25" s="37">
        <v>174</v>
      </c>
      <c r="I25" s="38">
        <v>88</v>
      </c>
      <c r="J25" s="33">
        <v>136</v>
      </c>
      <c r="K25" s="33">
        <v>50</v>
      </c>
      <c r="L25" s="33">
        <v>86</v>
      </c>
    </row>
    <row r="26" spans="1:12" s="97" customFormat="1" ht="18" customHeight="1">
      <c r="A26" s="40">
        <v>19</v>
      </c>
      <c r="B26" s="44">
        <v>250</v>
      </c>
      <c r="C26" s="44">
        <v>156</v>
      </c>
      <c r="D26" s="47">
        <v>94</v>
      </c>
      <c r="E26" s="48">
        <v>54</v>
      </c>
      <c r="F26" s="44">
        <v>295</v>
      </c>
      <c r="G26" s="44">
        <v>141</v>
      </c>
      <c r="H26" s="47">
        <v>154</v>
      </c>
      <c r="I26" s="48">
        <v>89</v>
      </c>
      <c r="J26" s="44">
        <v>122</v>
      </c>
      <c r="K26" s="44">
        <v>33</v>
      </c>
      <c r="L26" s="44">
        <v>89</v>
      </c>
    </row>
    <row r="27" spans="1:12" s="31" customFormat="1" ht="25.5" customHeight="1">
      <c r="A27" s="23" t="s">
        <v>29</v>
      </c>
      <c r="B27" s="24">
        <v>1274</v>
      </c>
      <c r="C27" s="24">
        <v>797</v>
      </c>
      <c r="D27" s="30">
        <v>477</v>
      </c>
      <c r="E27" s="23" t="s">
        <v>30</v>
      </c>
      <c r="F27" s="24">
        <v>1348</v>
      </c>
      <c r="G27" s="24">
        <v>677</v>
      </c>
      <c r="H27" s="30">
        <v>671</v>
      </c>
      <c r="I27" s="23" t="s">
        <v>31</v>
      </c>
      <c r="J27" s="24">
        <v>374</v>
      </c>
      <c r="K27" s="24">
        <v>123</v>
      </c>
      <c r="L27" s="24">
        <v>251</v>
      </c>
    </row>
    <row r="28" spans="1:12" s="97" customFormat="1" ht="15.75" customHeight="1">
      <c r="A28" s="32">
        <v>20</v>
      </c>
      <c r="B28" s="33">
        <v>275</v>
      </c>
      <c r="C28" s="33">
        <v>172</v>
      </c>
      <c r="D28" s="37">
        <v>103</v>
      </c>
      <c r="E28" s="38">
        <v>55</v>
      </c>
      <c r="F28" s="33">
        <v>284</v>
      </c>
      <c r="G28" s="33">
        <v>145</v>
      </c>
      <c r="H28" s="37">
        <v>139</v>
      </c>
      <c r="I28" s="38">
        <v>90</v>
      </c>
      <c r="J28" s="33">
        <v>89</v>
      </c>
      <c r="K28" s="33">
        <v>37</v>
      </c>
      <c r="L28" s="33">
        <v>52</v>
      </c>
    </row>
    <row r="29" spans="1:12" s="97" customFormat="1" ht="15.75" customHeight="1">
      <c r="A29" s="32">
        <v>21</v>
      </c>
      <c r="B29" s="33">
        <v>281</v>
      </c>
      <c r="C29" s="33">
        <v>177</v>
      </c>
      <c r="D29" s="37">
        <v>104</v>
      </c>
      <c r="E29" s="38">
        <v>56</v>
      </c>
      <c r="F29" s="33">
        <v>255</v>
      </c>
      <c r="G29" s="33">
        <v>134</v>
      </c>
      <c r="H29" s="37">
        <v>121</v>
      </c>
      <c r="I29" s="38">
        <v>91</v>
      </c>
      <c r="J29" s="33">
        <v>79</v>
      </c>
      <c r="K29" s="33">
        <v>23</v>
      </c>
      <c r="L29" s="33">
        <v>56</v>
      </c>
    </row>
    <row r="30" spans="1:12" s="97" customFormat="1" ht="15.75" customHeight="1">
      <c r="A30" s="32">
        <v>22</v>
      </c>
      <c r="B30" s="33">
        <v>258</v>
      </c>
      <c r="C30" s="33">
        <v>161</v>
      </c>
      <c r="D30" s="37">
        <v>97</v>
      </c>
      <c r="E30" s="38">
        <v>57</v>
      </c>
      <c r="F30" s="33">
        <v>266</v>
      </c>
      <c r="G30" s="33">
        <v>134</v>
      </c>
      <c r="H30" s="37">
        <v>132</v>
      </c>
      <c r="I30" s="38">
        <v>92</v>
      </c>
      <c r="J30" s="33">
        <v>104</v>
      </c>
      <c r="K30" s="33">
        <v>34</v>
      </c>
      <c r="L30" s="33">
        <v>70</v>
      </c>
    </row>
    <row r="31" spans="1:12" s="97" customFormat="1" ht="15.75" customHeight="1">
      <c r="A31" s="32">
        <v>23</v>
      </c>
      <c r="B31" s="33">
        <v>235</v>
      </c>
      <c r="C31" s="33">
        <v>145</v>
      </c>
      <c r="D31" s="37">
        <v>90</v>
      </c>
      <c r="E31" s="38">
        <v>58</v>
      </c>
      <c r="F31" s="33">
        <v>304</v>
      </c>
      <c r="G31" s="33">
        <v>149</v>
      </c>
      <c r="H31" s="37">
        <v>155</v>
      </c>
      <c r="I31" s="38">
        <v>93</v>
      </c>
      <c r="J31" s="33">
        <v>54</v>
      </c>
      <c r="K31" s="33">
        <v>12</v>
      </c>
      <c r="L31" s="33">
        <v>42</v>
      </c>
    </row>
    <row r="32" spans="1:12" s="97" customFormat="1" ht="18" customHeight="1">
      <c r="A32" s="40">
        <v>24</v>
      </c>
      <c r="B32" s="44">
        <v>225</v>
      </c>
      <c r="C32" s="44">
        <v>142</v>
      </c>
      <c r="D32" s="47">
        <v>83</v>
      </c>
      <c r="E32" s="48">
        <v>59</v>
      </c>
      <c r="F32" s="44">
        <v>239</v>
      </c>
      <c r="G32" s="44">
        <v>115</v>
      </c>
      <c r="H32" s="47">
        <v>124</v>
      </c>
      <c r="I32" s="48">
        <v>94</v>
      </c>
      <c r="J32" s="44">
        <v>48</v>
      </c>
      <c r="K32" s="44">
        <v>17</v>
      </c>
      <c r="L32" s="44">
        <v>31</v>
      </c>
    </row>
    <row r="33" spans="1:13" s="31" customFormat="1" ht="25.5" customHeight="1">
      <c r="A33" s="23" t="s">
        <v>32</v>
      </c>
      <c r="B33" s="24">
        <v>925</v>
      </c>
      <c r="C33" s="24">
        <v>503</v>
      </c>
      <c r="D33" s="30">
        <v>422</v>
      </c>
      <c r="E33" s="23" t="s">
        <v>33</v>
      </c>
      <c r="F33" s="24">
        <v>1444</v>
      </c>
      <c r="G33" s="24">
        <v>728</v>
      </c>
      <c r="H33" s="30">
        <v>716</v>
      </c>
      <c r="I33" s="65" t="s">
        <v>34</v>
      </c>
      <c r="J33" s="24">
        <v>118</v>
      </c>
      <c r="K33" s="24">
        <v>22</v>
      </c>
      <c r="L33" s="24">
        <v>96</v>
      </c>
    </row>
    <row r="34" spans="1:13" s="97" customFormat="1" ht="15.75" customHeight="1">
      <c r="A34" s="32">
        <v>25</v>
      </c>
      <c r="B34" s="33">
        <v>189</v>
      </c>
      <c r="C34" s="33">
        <v>106</v>
      </c>
      <c r="D34" s="37">
        <v>83</v>
      </c>
      <c r="E34" s="38">
        <v>60</v>
      </c>
      <c r="F34" s="33">
        <v>308</v>
      </c>
      <c r="G34" s="33">
        <v>137</v>
      </c>
      <c r="H34" s="37">
        <v>171</v>
      </c>
      <c r="I34" s="66">
        <v>95</v>
      </c>
      <c r="J34" s="67">
        <v>40</v>
      </c>
      <c r="K34" s="67">
        <v>11</v>
      </c>
      <c r="L34" s="67">
        <v>29</v>
      </c>
    </row>
    <row r="35" spans="1:13" s="97" customFormat="1" ht="15.75" customHeight="1">
      <c r="A35" s="32">
        <v>26</v>
      </c>
      <c r="B35" s="33">
        <v>201</v>
      </c>
      <c r="C35" s="33">
        <v>119</v>
      </c>
      <c r="D35" s="37">
        <v>82</v>
      </c>
      <c r="E35" s="38">
        <v>61</v>
      </c>
      <c r="F35" s="33">
        <v>255</v>
      </c>
      <c r="G35" s="33">
        <v>130</v>
      </c>
      <c r="H35" s="37">
        <v>125</v>
      </c>
      <c r="I35" s="66">
        <v>96</v>
      </c>
      <c r="J35" s="67">
        <v>25</v>
      </c>
      <c r="K35" s="67">
        <v>5</v>
      </c>
      <c r="L35" s="67">
        <v>20</v>
      </c>
    </row>
    <row r="36" spans="1:13" s="97" customFormat="1" ht="15.75" customHeight="1">
      <c r="A36" s="32">
        <v>27</v>
      </c>
      <c r="B36" s="33">
        <v>176</v>
      </c>
      <c r="C36" s="33">
        <v>94</v>
      </c>
      <c r="D36" s="37">
        <v>82</v>
      </c>
      <c r="E36" s="38">
        <v>62</v>
      </c>
      <c r="F36" s="33">
        <v>308</v>
      </c>
      <c r="G36" s="33">
        <v>173</v>
      </c>
      <c r="H36" s="37">
        <v>135</v>
      </c>
      <c r="I36" s="66">
        <v>97</v>
      </c>
      <c r="J36" s="67">
        <v>14</v>
      </c>
      <c r="K36" s="67">
        <v>3</v>
      </c>
      <c r="L36" s="67">
        <v>11</v>
      </c>
    </row>
    <row r="37" spans="1:13" s="97" customFormat="1" ht="15.75" customHeight="1">
      <c r="A37" s="32">
        <v>28</v>
      </c>
      <c r="B37" s="33">
        <v>173</v>
      </c>
      <c r="C37" s="33">
        <v>93</v>
      </c>
      <c r="D37" s="37">
        <v>80</v>
      </c>
      <c r="E37" s="38">
        <v>63</v>
      </c>
      <c r="F37" s="33">
        <v>276</v>
      </c>
      <c r="G37" s="33">
        <v>137</v>
      </c>
      <c r="H37" s="37">
        <v>139</v>
      </c>
      <c r="I37" s="66">
        <v>98</v>
      </c>
      <c r="J37" s="67">
        <v>10</v>
      </c>
      <c r="K37" s="67">
        <v>1</v>
      </c>
      <c r="L37" s="67">
        <v>9</v>
      </c>
    </row>
    <row r="38" spans="1:13" s="97" customFormat="1" ht="18" customHeight="1">
      <c r="A38" s="40">
        <v>29</v>
      </c>
      <c r="B38" s="44">
        <v>186</v>
      </c>
      <c r="C38" s="44">
        <v>91</v>
      </c>
      <c r="D38" s="47">
        <v>95</v>
      </c>
      <c r="E38" s="48">
        <v>64</v>
      </c>
      <c r="F38" s="44">
        <v>297</v>
      </c>
      <c r="G38" s="44">
        <v>151</v>
      </c>
      <c r="H38" s="47">
        <v>146</v>
      </c>
      <c r="I38" s="66">
        <v>99</v>
      </c>
      <c r="J38" s="67">
        <v>8</v>
      </c>
      <c r="K38" s="67">
        <v>1</v>
      </c>
      <c r="L38" s="67">
        <v>7</v>
      </c>
    </row>
    <row r="39" spans="1:13" s="31" customFormat="1" ht="25.5" customHeight="1">
      <c r="A39" s="23" t="s">
        <v>35</v>
      </c>
      <c r="B39" s="24">
        <v>1014</v>
      </c>
      <c r="C39" s="24">
        <v>523</v>
      </c>
      <c r="D39" s="30">
        <v>491</v>
      </c>
      <c r="E39" s="23" t="s">
        <v>36</v>
      </c>
      <c r="F39" s="24">
        <v>1505</v>
      </c>
      <c r="G39" s="24">
        <v>734</v>
      </c>
      <c r="H39" s="30">
        <v>771</v>
      </c>
      <c r="I39" s="71">
        <v>100</v>
      </c>
      <c r="J39" s="69">
        <v>10</v>
      </c>
      <c r="K39" s="69">
        <v>1</v>
      </c>
      <c r="L39" s="69">
        <v>9</v>
      </c>
    </row>
    <row r="40" spans="1:13" s="97" customFormat="1" ht="15.75" customHeight="1">
      <c r="A40" s="32">
        <v>30</v>
      </c>
      <c r="B40" s="33">
        <v>166</v>
      </c>
      <c r="C40" s="33">
        <v>85</v>
      </c>
      <c r="D40" s="37">
        <v>81</v>
      </c>
      <c r="E40" s="38">
        <v>65</v>
      </c>
      <c r="F40" s="33">
        <v>283</v>
      </c>
      <c r="G40" s="33">
        <v>130</v>
      </c>
      <c r="H40" s="37">
        <v>153</v>
      </c>
      <c r="I40" s="38">
        <v>101</v>
      </c>
      <c r="J40" s="33">
        <v>2</v>
      </c>
      <c r="K40" s="33">
        <v>0</v>
      </c>
      <c r="L40" s="33">
        <v>2</v>
      </c>
    </row>
    <row r="41" spans="1:13" s="97" customFormat="1" ht="15.75" customHeight="1">
      <c r="A41" s="32">
        <v>31</v>
      </c>
      <c r="B41" s="33">
        <v>196</v>
      </c>
      <c r="C41" s="33">
        <v>105</v>
      </c>
      <c r="D41" s="37">
        <v>91</v>
      </c>
      <c r="E41" s="38">
        <v>66</v>
      </c>
      <c r="F41" s="33">
        <v>268</v>
      </c>
      <c r="G41" s="33">
        <v>154</v>
      </c>
      <c r="H41" s="37">
        <v>114</v>
      </c>
      <c r="I41" s="38">
        <v>102</v>
      </c>
      <c r="J41" s="33">
        <v>2</v>
      </c>
      <c r="K41" s="33">
        <v>0</v>
      </c>
      <c r="L41" s="33">
        <v>2</v>
      </c>
    </row>
    <row r="42" spans="1:13" s="97" customFormat="1" ht="15.75" customHeight="1">
      <c r="A42" s="32">
        <v>32</v>
      </c>
      <c r="B42" s="33">
        <v>206</v>
      </c>
      <c r="C42" s="33">
        <v>107</v>
      </c>
      <c r="D42" s="37">
        <v>99</v>
      </c>
      <c r="E42" s="38">
        <v>67</v>
      </c>
      <c r="F42" s="33">
        <v>315</v>
      </c>
      <c r="G42" s="33">
        <v>146</v>
      </c>
      <c r="H42" s="37">
        <v>169</v>
      </c>
      <c r="I42" s="38">
        <v>103</v>
      </c>
      <c r="J42" s="33">
        <v>3</v>
      </c>
      <c r="K42" s="33">
        <v>0</v>
      </c>
      <c r="L42" s="33">
        <v>3</v>
      </c>
    </row>
    <row r="43" spans="1:13" s="97" customFormat="1" ht="15.75" customHeight="1">
      <c r="A43" s="32">
        <v>33</v>
      </c>
      <c r="B43" s="33">
        <v>217</v>
      </c>
      <c r="C43" s="33">
        <v>113</v>
      </c>
      <c r="D43" s="37">
        <v>104</v>
      </c>
      <c r="E43" s="38">
        <v>68</v>
      </c>
      <c r="F43" s="33">
        <v>293</v>
      </c>
      <c r="G43" s="33">
        <v>132</v>
      </c>
      <c r="H43" s="37">
        <v>161</v>
      </c>
      <c r="I43" s="73" t="s">
        <v>37</v>
      </c>
      <c r="J43" s="44">
        <v>4</v>
      </c>
      <c r="K43" s="44">
        <v>0</v>
      </c>
      <c r="L43" s="44">
        <v>4</v>
      </c>
    </row>
    <row r="44" spans="1:13" s="97" customFormat="1" ht="21" customHeight="1" thickBot="1">
      <c r="A44" s="74">
        <v>34</v>
      </c>
      <c r="B44" s="76">
        <v>229</v>
      </c>
      <c r="C44" s="76">
        <v>113</v>
      </c>
      <c r="D44" s="77">
        <v>116</v>
      </c>
      <c r="E44" s="78">
        <v>69</v>
      </c>
      <c r="F44" s="76">
        <v>346</v>
      </c>
      <c r="G44" s="76">
        <v>172</v>
      </c>
      <c r="H44" s="77">
        <v>174</v>
      </c>
      <c r="I44" s="79" t="s">
        <v>8</v>
      </c>
      <c r="J44" s="80">
        <v>22199</v>
      </c>
      <c r="K44" s="80">
        <v>10948</v>
      </c>
      <c r="L44" s="80">
        <v>11251</v>
      </c>
    </row>
    <row r="45" spans="1:13" s="100" customFormat="1" ht="24" customHeight="1" thickTop="1" thickBot="1">
      <c r="A45" s="81" t="s">
        <v>38</v>
      </c>
      <c r="B45" s="87">
        <v>2993</v>
      </c>
      <c r="C45" s="87">
        <v>1523</v>
      </c>
      <c r="D45" s="88">
        <v>1470</v>
      </c>
      <c r="E45" s="81" t="s">
        <v>39</v>
      </c>
      <c r="F45" s="87">
        <v>13269</v>
      </c>
      <c r="G45" s="87">
        <v>6899</v>
      </c>
      <c r="H45" s="88">
        <v>6370</v>
      </c>
      <c r="I45" s="89" t="s">
        <v>40</v>
      </c>
      <c r="J45" s="87">
        <v>5937</v>
      </c>
      <c r="K45" s="87">
        <v>2526</v>
      </c>
      <c r="L45" s="87">
        <v>3411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69</v>
      </c>
      <c r="L46" s="9"/>
      <c r="M46" s="97"/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27</v>
      </c>
      <c r="C48" s="24">
        <v>11</v>
      </c>
      <c r="D48" s="24">
        <v>16</v>
      </c>
      <c r="E48" s="25" t="s">
        <v>10</v>
      </c>
      <c r="F48" s="24">
        <v>68</v>
      </c>
      <c r="G48" s="24">
        <v>36</v>
      </c>
      <c r="H48" s="24">
        <v>32</v>
      </c>
      <c r="I48" s="25" t="s">
        <v>11</v>
      </c>
      <c r="J48" s="24">
        <v>96</v>
      </c>
      <c r="K48" s="24">
        <v>41</v>
      </c>
      <c r="L48" s="24">
        <v>55</v>
      </c>
    </row>
    <row r="49" spans="1:12" s="97" customFormat="1" ht="15.75" customHeight="1">
      <c r="A49" s="32">
        <v>0</v>
      </c>
      <c r="B49" s="33">
        <v>3</v>
      </c>
      <c r="C49" s="34">
        <v>0</v>
      </c>
      <c r="D49" s="34">
        <v>3</v>
      </c>
      <c r="E49" s="35">
        <v>35</v>
      </c>
      <c r="F49" s="33">
        <v>8</v>
      </c>
      <c r="G49" s="34">
        <v>4</v>
      </c>
      <c r="H49" s="34">
        <v>4</v>
      </c>
      <c r="I49" s="35">
        <v>70</v>
      </c>
      <c r="J49" s="33">
        <v>20</v>
      </c>
      <c r="K49" s="34">
        <v>14</v>
      </c>
      <c r="L49" s="34">
        <v>6</v>
      </c>
    </row>
    <row r="50" spans="1:12" s="97" customFormat="1" ht="15.75" customHeight="1">
      <c r="A50" s="32">
        <v>1</v>
      </c>
      <c r="B50" s="33">
        <v>3</v>
      </c>
      <c r="C50" s="34">
        <v>1</v>
      </c>
      <c r="D50" s="34">
        <v>2</v>
      </c>
      <c r="E50" s="35">
        <v>36</v>
      </c>
      <c r="F50" s="33">
        <v>9</v>
      </c>
      <c r="G50" s="34">
        <v>4</v>
      </c>
      <c r="H50" s="34">
        <v>5</v>
      </c>
      <c r="I50" s="35">
        <v>71</v>
      </c>
      <c r="J50" s="33">
        <v>18</v>
      </c>
      <c r="K50" s="34">
        <v>8</v>
      </c>
      <c r="L50" s="34">
        <v>10</v>
      </c>
    </row>
    <row r="51" spans="1:12" s="97" customFormat="1" ht="15.75" customHeight="1">
      <c r="A51" s="32">
        <v>2</v>
      </c>
      <c r="B51" s="33">
        <v>4</v>
      </c>
      <c r="C51" s="34">
        <v>3</v>
      </c>
      <c r="D51" s="34">
        <v>1</v>
      </c>
      <c r="E51" s="35">
        <v>37</v>
      </c>
      <c r="F51" s="33">
        <v>25</v>
      </c>
      <c r="G51" s="34">
        <v>15</v>
      </c>
      <c r="H51" s="34">
        <v>10</v>
      </c>
      <c r="I51" s="35">
        <v>72</v>
      </c>
      <c r="J51" s="33">
        <v>19</v>
      </c>
      <c r="K51" s="34">
        <v>6</v>
      </c>
      <c r="L51" s="34">
        <v>13</v>
      </c>
    </row>
    <row r="52" spans="1:12" s="97" customFormat="1" ht="15.75" customHeight="1">
      <c r="A52" s="32">
        <v>3</v>
      </c>
      <c r="B52" s="33">
        <v>8</v>
      </c>
      <c r="C52" s="34">
        <v>4</v>
      </c>
      <c r="D52" s="34">
        <v>4</v>
      </c>
      <c r="E52" s="35">
        <v>38</v>
      </c>
      <c r="F52" s="33">
        <v>11</v>
      </c>
      <c r="G52" s="34">
        <v>5</v>
      </c>
      <c r="H52" s="34">
        <v>6</v>
      </c>
      <c r="I52" s="35">
        <v>73</v>
      </c>
      <c r="J52" s="33">
        <v>21</v>
      </c>
      <c r="K52" s="34">
        <v>9</v>
      </c>
      <c r="L52" s="34">
        <v>12</v>
      </c>
    </row>
    <row r="53" spans="1:12" s="97" customFormat="1" ht="18" customHeight="1">
      <c r="A53" s="40">
        <v>4</v>
      </c>
      <c r="B53" s="41">
        <v>9</v>
      </c>
      <c r="C53" s="42">
        <v>3</v>
      </c>
      <c r="D53" s="42">
        <v>6</v>
      </c>
      <c r="E53" s="43">
        <v>39</v>
      </c>
      <c r="F53" s="44">
        <v>15</v>
      </c>
      <c r="G53" s="42">
        <v>8</v>
      </c>
      <c r="H53" s="42">
        <v>7</v>
      </c>
      <c r="I53" s="43">
        <v>74</v>
      </c>
      <c r="J53" s="44">
        <v>18</v>
      </c>
      <c r="K53" s="42">
        <v>4</v>
      </c>
      <c r="L53" s="42">
        <v>14</v>
      </c>
    </row>
    <row r="54" spans="1:12" s="31" customFormat="1" ht="25.5" customHeight="1">
      <c r="A54" s="23" t="s">
        <v>13</v>
      </c>
      <c r="B54" s="24">
        <v>42</v>
      </c>
      <c r="C54" s="24">
        <v>23</v>
      </c>
      <c r="D54" s="24">
        <v>19</v>
      </c>
      <c r="E54" s="25" t="s">
        <v>14</v>
      </c>
      <c r="F54" s="24">
        <v>93</v>
      </c>
      <c r="G54" s="24">
        <v>52</v>
      </c>
      <c r="H54" s="24">
        <v>41</v>
      </c>
      <c r="I54" s="25" t="s">
        <v>15</v>
      </c>
      <c r="J54" s="24">
        <v>94</v>
      </c>
      <c r="K54" s="24">
        <v>43</v>
      </c>
      <c r="L54" s="24">
        <v>51</v>
      </c>
    </row>
    <row r="55" spans="1:12" s="97" customFormat="1" ht="15.75" customHeight="1">
      <c r="A55" s="32">
        <v>5</v>
      </c>
      <c r="B55" s="33">
        <v>5</v>
      </c>
      <c r="C55" s="34">
        <v>2</v>
      </c>
      <c r="D55" s="34">
        <v>3</v>
      </c>
      <c r="E55" s="35">
        <v>40</v>
      </c>
      <c r="F55" s="33">
        <v>14</v>
      </c>
      <c r="G55" s="34">
        <v>10</v>
      </c>
      <c r="H55" s="34">
        <v>4</v>
      </c>
      <c r="I55" s="35">
        <v>75</v>
      </c>
      <c r="J55" s="33">
        <v>31</v>
      </c>
      <c r="K55" s="34">
        <v>11</v>
      </c>
      <c r="L55" s="34">
        <v>20</v>
      </c>
    </row>
    <row r="56" spans="1:12" s="97" customFormat="1" ht="15.75" customHeight="1">
      <c r="A56" s="32">
        <v>6</v>
      </c>
      <c r="B56" s="33">
        <v>10</v>
      </c>
      <c r="C56" s="34">
        <v>5</v>
      </c>
      <c r="D56" s="34">
        <v>5</v>
      </c>
      <c r="E56" s="35">
        <v>41</v>
      </c>
      <c r="F56" s="33">
        <v>17</v>
      </c>
      <c r="G56" s="34">
        <v>10</v>
      </c>
      <c r="H56" s="34">
        <v>7</v>
      </c>
      <c r="I56" s="35">
        <v>76</v>
      </c>
      <c r="J56" s="33">
        <v>14</v>
      </c>
      <c r="K56" s="34">
        <v>7</v>
      </c>
      <c r="L56" s="34">
        <v>7</v>
      </c>
    </row>
    <row r="57" spans="1:12" s="97" customFormat="1" ht="15.75" customHeight="1">
      <c r="A57" s="32">
        <v>7</v>
      </c>
      <c r="B57" s="33">
        <v>6</v>
      </c>
      <c r="C57" s="34">
        <v>3</v>
      </c>
      <c r="D57" s="34">
        <v>3</v>
      </c>
      <c r="E57" s="35">
        <v>42</v>
      </c>
      <c r="F57" s="33">
        <v>19</v>
      </c>
      <c r="G57" s="34">
        <v>11</v>
      </c>
      <c r="H57" s="34">
        <v>8</v>
      </c>
      <c r="I57" s="35">
        <v>77</v>
      </c>
      <c r="J57" s="33">
        <v>14</v>
      </c>
      <c r="K57" s="34">
        <v>4</v>
      </c>
      <c r="L57" s="34">
        <v>10</v>
      </c>
    </row>
    <row r="58" spans="1:12" s="97" customFormat="1" ht="15.75" customHeight="1">
      <c r="A58" s="32">
        <v>8</v>
      </c>
      <c r="B58" s="33">
        <v>5</v>
      </c>
      <c r="C58" s="34">
        <v>3</v>
      </c>
      <c r="D58" s="34">
        <v>2</v>
      </c>
      <c r="E58" s="35">
        <v>43</v>
      </c>
      <c r="F58" s="33">
        <v>19</v>
      </c>
      <c r="G58" s="34">
        <v>10</v>
      </c>
      <c r="H58" s="34">
        <v>9</v>
      </c>
      <c r="I58" s="35">
        <v>78</v>
      </c>
      <c r="J58" s="33">
        <v>15</v>
      </c>
      <c r="K58" s="34">
        <v>9</v>
      </c>
      <c r="L58" s="34">
        <v>6</v>
      </c>
    </row>
    <row r="59" spans="1:12" s="97" customFormat="1" ht="18" customHeight="1">
      <c r="A59" s="40">
        <v>9</v>
      </c>
      <c r="B59" s="44">
        <v>16</v>
      </c>
      <c r="C59" s="42">
        <v>10</v>
      </c>
      <c r="D59" s="42">
        <v>6</v>
      </c>
      <c r="E59" s="43">
        <v>44</v>
      </c>
      <c r="F59" s="44">
        <v>24</v>
      </c>
      <c r="G59" s="42">
        <v>11</v>
      </c>
      <c r="H59" s="42">
        <v>13</v>
      </c>
      <c r="I59" s="43">
        <v>79</v>
      </c>
      <c r="J59" s="44">
        <v>20</v>
      </c>
      <c r="K59" s="42">
        <v>12</v>
      </c>
      <c r="L59" s="42">
        <v>8</v>
      </c>
    </row>
    <row r="60" spans="1:12" s="31" customFormat="1" ht="25.5" customHeight="1">
      <c r="A60" s="23" t="s">
        <v>23</v>
      </c>
      <c r="B60" s="24">
        <v>30</v>
      </c>
      <c r="C60" s="24">
        <v>20</v>
      </c>
      <c r="D60" s="24">
        <v>10</v>
      </c>
      <c r="E60" s="25" t="s">
        <v>24</v>
      </c>
      <c r="F60" s="24">
        <v>100</v>
      </c>
      <c r="G60" s="24">
        <v>58</v>
      </c>
      <c r="H60" s="24">
        <v>42</v>
      </c>
      <c r="I60" s="25" t="s">
        <v>25</v>
      </c>
      <c r="J60" s="24">
        <v>74</v>
      </c>
      <c r="K60" s="24">
        <v>26</v>
      </c>
      <c r="L60" s="24">
        <v>48</v>
      </c>
    </row>
    <row r="61" spans="1:12" s="97" customFormat="1" ht="15.75" customHeight="1">
      <c r="A61" s="32">
        <v>10</v>
      </c>
      <c r="B61" s="33">
        <v>4</v>
      </c>
      <c r="C61" s="34">
        <v>3</v>
      </c>
      <c r="D61" s="34">
        <v>1</v>
      </c>
      <c r="E61" s="35">
        <v>45</v>
      </c>
      <c r="F61" s="33">
        <v>21</v>
      </c>
      <c r="G61" s="34">
        <v>13</v>
      </c>
      <c r="H61" s="34">
        <v>8</v>
      </c>
      <c r="I61" s="35">
        <v>80</v>
      </c>
      <c r="J61" s="33">
        <v>18</v>
      </c>
      <c r="K61" s="34">
        <v>8</v>
      </c>
      <c r="L61" s="34">
        <v>10</v>
      </c>
    </row>
    <row r="62" spans="1:12" s="97" customFormat="1" ht="15.75" customHeight="1">
      <c r="A62" s="32">
        <v>11</v>
      </c>
      <c r="B62" s="33">
        <v>12</v>
      </c>
      <c r="C62" s="34">
        <v>8</v>
      </c>
      <c r="D62" s="34">
        <v>4</v>
      </c>
      <c r="E62" s="35">
        <v>46</v>
      </c>
      <c r="F62" s="33">
        <v>19</v>
      </c>
      <c r="G62" s="34">
        <v>10</v>
      </c>
      <c r="H62" s="34">
        <v>9</v>
      </c>
      <c r="I62" s="35">
        <v>81</v>
      </c>
      <c r="J62" s="33">
        <v>17</v>
      </c>
      <c r="K62" s="34">
        <v>4</v>
      </c>
      <c r="L62" s="34">
        <v>13</v>
      </c>
    </row>
    <row r="63" spans="1:12" s="97" customFormat="1" ht="15.75" customHeight="1">
      <c r="A63" s="32">
        <v>12</v>
      </c>
      <c r="B63" s="33">
        <v>2</v>
      </c>
      <c r="C63" s="34">
        <v>0</v>
      </c>
      <c r="D63" s="34">
        <v>2</v>
      </c>
      <c r="E63" s="35">
        <v>47</v>
      </c>
      <c r="F63" s="33">
        <v>20</v>
      </c>
      <c r="G63" s="34">
        <v>11</v>
      </c>
      <c r="H63" s="34">
        <v>9</v>
      </c>
      <c r="I63" s="35">
        <v>82</v>
      </c>
      <c r="J63" s="33">
        <v>12</v>
      </c>
      <c r="K63" s="34">
        <v>4</v>
      </c>
      <c r="L63" s="34">
        <v>8</v>
      </c>
    </row>
    <row r="64" spans="1:12" s="97" customFormat="1" ht="15.75" customHeight="1">
      <c r="A64" s="32">
        <v>13</v>
      </c>
      <c r="B64" s="33">
        <v>4</v>
      </c>
      <c r="C64" s="34">
        <v>4</v>
      </c>
      <c r="D64" s="34">
        <v>0</v>
      </c>
      <c r="E64" s="35">
        <v>48</v>
      </c>
      <c r="F64" s="33">
        <v>20</v>
      </c>
      <c r="G64" s="34">
        <v>12</v>
      </c>
      <c r="H64" s="34">
        <v>8</v>
      </c>
      <c r="I64" s="35">
        <v>83</v>
      </c>
      <c r="J64" s="33">
        <v>15</v>
      </c>
      <c r="K64" s="34">
        <v>5</v>
      </c>
      <c r="L64" s="34">
        <v>10</v>
      </c>
    </row>
    <row r="65" spans="1:12" s="97" customFormat="1" ht="18" customHeight="1">
      <c r="A65" s="40">
        <v>14</v>
      </c>
      <c r="B65" s="44">
        <v>8</v>
      </c>
      <c r="C65" s="42">
        <v>5</v>
      </c>
      <c r="D65" s="42">
        <v>3</v>
      </c>
      <c r="E65" s="43">
        <v>49</v>
      </c>
      <c r="F65" s="44">
        <v>20</v>
      </c>
      <c r="G65" s="42">
        <v>12</v>
      </c>
      <c r="H65" s="42">
        <v>8</v>
      </c>
      <c r="I65" s="43">
        <v>84</v>
      </c>
      <c r="J65" s="44">
        <v>12</v>
      </c>
      <c r="K65" s="42">
        <v>5</v>
      </c>
      <c r="L65" s="42">
        <v>7</v>
      </c>
    </row>
    <row r="66" spans="1:12" s="31" customFormat="1" ht="25.5" customHeight="1">
      <c r="A66" s="23" t="s">
        <v>26</v>
      </c>
      <c r="B66" s="24">
        <v>43</v>
      </c>
      <c r="C66" s="24">
        <v>20</v>
      </c>
      <c r="D66" s="24">
        <v>23</v>
      </c>
      <c r="E66" s="25" t="s">
        <v>27</v>
      </c>
      <c r="F66" s="24">
        <v>56</v>
      </c>
      <c r="G66" s="24">
        <v>28</v>
      </c>
      <c r="H66" s="24">
        <v>28</v>
      </c>
      <c r="I66" s="25" t="s">
        <v>28</v>
      </c>
      <c r="J66" s="24">
        <v>60</v>
      </c>
      <c r="K66" s="24">
        <v>18</v>
      </c>
      <c r="L66" s="24">
        <v>42</v>
      </c>
    </row>
    <row r="67" spans="1:12" s="97" customFormat="1" ht="15.75" customHeight="1">
      <c r="A67" s="32">
        <v>15</v>
      </c>
      <c r="B67" s="33">
        <v>9</v>
      </c>
      <c r="C67" s="34">
        <v>4</v>
      </c>
      <c r="D67" s="34">
        <v>5</v>
      </c>
      <c r="E67" s="35">
        <v>50</v>
      </c>
      <c r="F67" s="33">
        <v>15</v>
      </c>
      <c r="G67" s="34">
        <v>8</v>
      </c>
      <c r="H67" s="34">
        <v>7</v>
      </c>
      <c r="I67" s="35">
        <v>85</v>
      </c>
      <c r="J67" s="33">
        <v>15</v>
      </c>
      <c r="K67" s="34">
        <v>4</v>
      </c>
      <c r="L67" s="34">
        <v>11</v>
      </c>
    </row>
    <row r="68" spans="1:12" s="97" customFormat="1" ht="15.75" customHeight="1">
      <c r="A68" s="32">
        <v>16</v>
      </c>
      <c r="B68" s="33">
        <v>8</v>
      </c>
      <c r="C68" s="34">
        <v>3</v>
      </c>
      <c r="D68" s="34">
        <v>5</v>
      </c>
      <c r="E68" s="35">
        <v>51</v>
      </c>
      <c r="F68" s="33">
        <v>5</v>
      </c>
      <c r="G68" s="34">
        <v>4</v>
      </c>
      <c r="H68" s="34">
        <v>1</v>
      </c>
      <c r="I68" s="35">
        <v>86</v>
      </c>
      <c r="J68" s="33">
        <v>19</v>
      </c>
      <c r="K68" s="34">
        <v>3</v>
      </c>
      <c r="L68" s="34">
        <v>16</v>
      </c>
    </row>
    <row r="69" spans="1:12" s="97" customFormat="1" ht="15.75" customHeight="1">
      <c r="A69" s="32">
        <v>17</v>
      </c>
      <c r="B69" s="33">
        <v>7</v>
      </c>
      <c r="C69" s="34">
        <v>4</v>
      </c>
      <c r="D69" s="34">
        <v>3</v>
      </c>
      <c r="E69" s="35">
        <v>52</v>
      </c>
      <c r="F69" s="33">
        <v>16</v>
      </c>
      <c r="G69" s="34">
        <v>8</v>
      </c>
      <c r="H69" s="34">
        <v>8</v>
      </c>
      <c r="I69" s="35">
        <v>87</v>
      </c>
      <c r="J69" s="33">
        <v>8</v>
      </c>
      <c r="K69" s="34">
        <v>4</v>
      </c>
      <c r="L69" s="34">
        <v>4</v>
      </c>
    </row>
    <row r="70" spans="1:12" s="97" customFormat="1" ht="15.75" customHeight="1">
      <c r="A70" s="32">
        <v>18</v>
      </c>
      <c r="B70" s="33">
        <v>9</v>
      </c>
      <c r="C70" s="34">
        <v>4</v>
      </c>
      <c r="D70" s="34">
        <v>5</v>
      </c>
      <c r="E70" s="35">
        <v>53</v>
      </c>
      <c r="F70" s="33">
        <v>12</v>
      </c>
      <c r="G70" s="34">
        <v>7</v>
      </c>
      <c r="H70" s="34">
        <v>5</v>
      </c>
      <c r="I70" s="35">
        <v>88</v>
      </c>
      <c r="J70" s="33">
        <v>8</v>
      </c>
      <c r="K70" s="34">
        <v>4</v>
      </c>
      <c r="L70" s="34">
        <v>4</v>
      </c>
    </row>
    <row r="71" spans="1:12" s="97" customFormat="1" ht="18" customHeight="1">
      <c r="A71" s="40">
        <v>19</v>
      </c>
      <c r="B71" s="44">
        <v>10</v>
      </c>
      <c r="C71" s="42">
        <v>5</v>
      </c>
      <c r="D71" s="42">
        <v>5</v>
      </c>
      <c r="E71" s="43">
        <v>54</v>
      </c>
      <c r="F71" s="44">
        <v>8</v>
      </c>
      <c r="G71" s="42">
        <v>1</v>
      </c>
      <c r="H71" s="42">
        <v>7</v>
      </c>
      <c r="I71" s="43">
        <v>89</v>
      </c>
      <c r="J71" s="44">
        <v>10</v>
      </c>
      <c r="K71" s="42">
        <v>3</v>
      </c>
      <c r="L71" s="42">
        <v>7</v>
      </c>
    </row>
    <row r="72" spans="1:12" s="31" customFormat="1" ht="25.5" customHeight="1">
      <c r="A72" s="23" t="s">
        <v>29</v>
      </c>
      <c r="B72" s="24">
        <v>49</v>
      </c>
      <c r="C72" s="24">
        <v>31</v>
      </c>
      <c r="D72" s="24">
        <v>18</v>
      </c>
      <c r="E72" s="25" t="s">
        <v>30</v>
      </c>
      <c r="F72" s="24">
        <v>66</v>
      </c>
      <c r="G72" s="24">
        <v>32</v>
      </c>
      <c r="H72" s="24">
        <v>34</v>
      </c>
      <c r="I72" s="25" t="s">
        <v>31</v>
      </c>
      <c r="J72" s="24">
        <v>33</v>
      </c>
      <c r="K72" s="24">
        <v>10</v>
      </c>
      <c r="L72" s="24">
        <v>23</v>
      </c>
    </row>
    <row r="73" spans="1:12" s="97" customFormat="1" ht="15.75" customHeight="1">
      <c r="A73" s="32">
        <v>20</v>
      </c>
      <c r="B73" s="33">
        <v>11</v>
      </c>
      <c r="C73" s="34">
        <v>6</v>
      </c>
      <c r="D73" s="34">
        <v>5</v>
      </c>
      <c r="E73" s="35">
        <v>55</v>
      </c>
      <c r="F73" s="33">
        <v>15</v>
      </c>
      <c r="G73" s="34">
        <v>6</v>
      </c>
      <c r="H73" s="34">
        <v>9</v>
      </c>
      <c r="I73" s="35">
        <v>90</v>
      </c>
      <c r="J73" s="33">
        <v>10</v>
      </c>
      <c r="K73" s="34">
        <v>3</v>
      </c>
      <c r="L73" s="34">
        <v>7</v>
      </c>
    </row>
    <row r="74" spans="1:12" s="97" customFormat="1" ht="15.75" customHeight="1">
      <c r="A74" s="32">
        <v>21</v>
      </c>
      <c r="B74" s="33">
        <v>12</v>
      </c>
      <c r="C74" s="34">
        <v>9</v>
      </c>
      <c r="D74" s="34">
        <v>3</v>
      </c>
      <c r="E74" s="35">
        <v>56</v>
      </c>
      <c r="F74" s="33">
        <v>16</v>
      </c>
      <c r="G74" s="34">
        <v>8</v>
      </c>
      <c r="H74" s="34">
        <v>8</v>
      </c>
      <c r="I74" s="35">
        <v>91</v>
      </c>
      <c r="J74" s="33">
        <v>5</v>
      </c>
      <c r="K74" s="34">
        <v>4</v>
      </c>
      <c r="L74" s="34">
        <v>1</v>
      </c>
    </row>
    <row r="75" spans="1:12" s="97" customFormat="1" ht="15.75" customHeight="1">
      <c r="A75" s="32">
        <v>22</v>
      </c>
      <c r="B75" s="33">
        <v>8</v>
      </c>
      <c r="C75" s="34">
        <v>5</v>
      </c>
      <c r="D75" s="34">
        <v>3</v>
      </c>
      <c r="E75" s="35">
        <v>57</v>
      </c>
      <c r="F75" s="33">
        <v>13</v>
      </c>
      <c r="G75" s="34">
        <v>8</v>
      </c>
      <c r="H75" s="34">
        <v>5</v>
      </c>
      <c r="I75" s="35">
        <v>92</v>
      </c>
      <c r="J75" s="33">
        <v>9</v>
      </c>
      <c r="K75" s="34">
        <v>2</v>
      </c>
      <c r="L75" s="34">
        <v>7</v>
      </c>
    </row>
    <row r="76" spans="1:12" s="97" customFormat="1" ht="15.75" customHeight="1">
      <c r="A76" s="32">
        <v>23</v>
      </c>
      <c r="B76" s="33">
        <v>8</v>
      </c>
      <c r="C76" s="34">
        <v>4</v>
      </c>
      <c r="D76" s="34">
        <v>4</v>
      </c>
      <c r="E76" s="35">
        <v>58</v>
      </c>
      <c r="F76" s="33">
        <v>13</v>
      </c>
      <c r="G76" s="34">
        <v>6</v>
      </c>
      <c r="H76" s="34">
        <v>7</v>
      </c>
      <c r="I76" s="35">
        <v>93</v>
      </c>
      <c r="J76" s="33">
        <v>7</v>
      </c>
      <c r="K76" s="34">
        <v>1</v>
      </c>
      <c r="L76" s="34">
        <v>6</v>
      </c>
    </row>
    <row r="77" spans="1:12" s="97" customFormat="1" ht="18" customHeight="1">
      <c r="A77" s="40">
        <v>24</v>
      </c>
      <c r="B77" s="44">
        <v>10</v>
      </c>
      <c r="C77" s="42">
        <v>7</v>
      </c>
      <c r="D77" s="42">
        <v>3</v>
      </c>
      <c r="E77" s="43">
        <v>59</v>
      </c>
      <c r="F77" s="44">
        <v>9</v>
      </c>
      <c r="G77" s="42">
        <v>4</v>
      </c>
      <c r="H77" s="42">
        <v>5</v>
      </c>
      <c r="I77" s="43">
        <v>94</v>
      </c>
      <c r="J77" s="44">
        <v>2</v>
      </c>
      <c r="K77" s="42">
        <v>0</v>
      </c>
      <c r="L77" s="42">
        <v>2</v>
      </c>
    </row>
    <row r="78" spans="1:12" s="31" customFormat="1" ht="25.5" customHeight="1">
      <c r="A78" s="23" t="s">
        <v>32</v>
      </c>
      <c r="B78" s="24">
        <v>47</v>
      </c>
      <c r="C78" s="24">
        <v>27</v>
      </c>
      <c r="D78" s="24">
        <v>20</v>
      </c>
      <c r="E78" s="25" t="s">
        <v>33</v>
      </c>
      <c r="F78" s="24">
        <v>88</v>
      </c>
      <c r="G78" s="24">
        <v>43</v>
      </c>
      <c r="H78" s="24">
        <v>45</v>
      </c>
      <c r="I78" s="64" t="s">
        <v>34</v>
      </c>
      <c r="J78" s="24">
        <v>10</v>
      </c>
      <c r="K78" s="24">
        <v>1</v>
      </c>
      <c r="L78" s="24">
        <v>9</v>
      </c>
    </row>
    <row r="79" spans="1:12" s="97" customFormat="1" ht="15.75" customHeight="1">
      <c r="A79" s="32">
        <v>25</v>
      </c>
      <c r="B79" s="33">
        <v>10</v>
      </c>
      <c r="C79" s="34">
        <v>6</v>
      </c>
      <c r="D79" s="34">
        <v>4</v>
      </c>
      <c r="E79" s="35">
        <v>60</v>
      </c>
      <c r="F79" s="33">
        <v>16</v>
      </c>
      <c r="G79" s="34">
        <v>9</v>
      </c>
      <c r="H79" s="34">
        <v>7</v>
      </c>
      <c r="I79" s="35">
        <v>95</v>
      </c>
      <c r="J79" s="33">
        <v>4</v>
      </c>
      <c r="K79" s="34">
        <v>0</v>
      </c>
      <c r="L79" s="34">
        <v>4</v>
      </c>
    </row>
    <row r="80" spans="1:12" s="97" customFormat="1" ht="15.75" customHeight="1">
      <c r="A80" s="32">
        <v>26</v>
      </c>
      <c r="B80" s="33">
        <v>5</v>
      </c>
      <c r="C80" s="34">
        <v>3</v>
      </c>
      <c r="D80" s="34">
        <v>2</v>
      </c>
      <c r="E80" s="35">
        <v>61</v>
      </c>
      <c r="F80" s="33">
        <v>19</v>
      </c>
      <c r="G80" s="34">
        <v>7</v>
      </c>
      <c r="H80" s="34">
        <v>12</v>
      </c>
      <c r="I80" s="35">
        <v>96</v>
      </c>
      <c r="J80" s="33">
        <v>2</v>
      </c>
      <c r="K80" s="34">
        <v>1</v>
      </c>
      <c r="L80" s="34">
        <v>1</v>
      </c>
    </row>
    <row r="81" spans="1:13" s="97" customFormat="1" ht="15.75" customHeight="1">
      <c r="A81" s="32">
        <v>27</v>
      </c>
      <c r="B81" s="33">
        <v>17</v>
      </c>
      <c r="C81" s="34">
        <v>10</v>
      </c>
      <c r="D81" s="34">
        <v>7</v>
      </c>
      <c r="E81" s="35">
        <v>62</v>
      </c>
      <c r="F81" s="33">
        <v>19</v>
      </c>
      <c r="G81" s="34">
        <v>8</v>
      </c>
      <c r="H81" s="34">
        <v>11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5</v>
      </c>
      <c r="C82" s="34">
        <v>4</v>
      </c>
      <c r="D82" s="34">
        <v>1</v>
      </c>
      <c r="E82" s="35">
        <v>63</v>
      </c>
      <c r="F82" s="33">
        <v>18</v>
      </c>
      <c r="G82" s="34">
        <v>11</v>
      </c>
      <c r="H82" s="34">
        <v>7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10</v>
      </c>
      <c r="C83" s="42">
        <v>4</v>
      </c>
      <c r="D83" s="42">
        <v>6</v>
      </c>
      <c r="E83" s="43">
        <v>64</v>
      </c>
      <c r="F83" s="44">
        <v>16</v>
      </c>
      <c r="G83" s="42">
        <v>8</v>
      </c>
      <c r="H83" s="42">
        <v>8</v>
      </c>
      <c r="I83" s="35">
        <v>99</v>
      </c>
      <c r="J83" s="33">
        <v>1</v>
      </c>
      <c r="K83" s="34">
        <v>0</v>
      </c>
      <c r="L83" s="34">
        <v>1</v>
      </c>
    </row>
    <row r="84" spans="1:13" s="31" customFormat="1" ht="25.5" customHeight="1">
      <c r="A84" s="23" t="s">
        <v>35</v>
      </c>
      <c r="B84" s="24">
        <v>46</v>
      </c>
      <c r="C84" s="24">
        <v>25</v>
      </c>
      <c r="D84" s="24">
        <v>21</v>
      </c>
      <c r="E84" s="25" t="s">
        <v>36</v>
      </c>
      <c r="F84" s="24">
        <v>96</v>
      </c>
      <c r="G84" s="24">
        <v>40</v>
      </c>
      <c r="H84" s="24">
        <v>56</v>
      </c>
      <c r="I84" s="68">
        <v>100</v>
      </c>
      <c r="J84" s="69">
        <v>1</v>
      </c>
      <c r="K84" s="70">
        <v>0</v>
      </c>
      <c r="L84" s="70">
        <v>1</v>
      </c>
    </row>
    <row r="85" spans="1:13" s="97" customFormat="1" ht="15.75" customHeight="1">
      <c r="A85" s="32">
        <v>30</v>
      </c>
      <c r="B85" s="33">
        <v>8</v>
      </c>
      <c r="C85" s="34">
        <v>6</v>
      </c>
      <c r="D85" s="34">
        <v>2</v>
      </c>
      <c r="E85" s="35">
        <v>65</v>
      </c>
      <c r="F85" s="33">
        <v>19</v>
      </c>
      <c r="G85" s="34">
        <v>14</v>
      </c>
      <c r="H85" s="34">
        <v>5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9</v>
      </c>
      <c r="C86" s="34">
        <v>6</v>
      </c>
      <c r="D86" s="34">
        <v>3</v>
      </c>
      <c r="E86" s="35">
        <v>66</v>
      </c>
      <c r="F86" s="33">
        <v>11</v>
      </c>
      <c r="G86" s="34">
        <v>4</v>
      </c>
      <c r="H86" s="34">
        <v>7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7</v>
      </c>
      <c r="C87" s="34">
        <v>3</v>
      </c>
      <c r="D87" s="34">
        <v>4</v>
      </c>
      <c r="E87" s="35">
        <v>67</v>
      </c>
      <c r="F87" s="33">
        <v>14</v>
      </c>
      <c r="G87" s="34">
        <v>5</v>
      </c>
      <c r="H87" s="34">
        <v>9</v>
      </c>
      <c r="I87" s="35">
        <v>103</v>
      </c>
      <c r="J87" s="33">
        <v>1</v>
      </c>
      <c r="K87" s="34">
        <v>0</v>
      </c>
      <c r="L87" s="34">
        <v>1</v>
      </c>
    </row>
    <row r="88" spans="1:13" s="97" customFormat="1" ht="15.75" customHeight="1">
      <c r="A88" s="32">
        <v>33</v>
      </c>
      <c r="B88" s="33">
        <v>7</v>
      </c>
      <c r="C88" s="34">
        <v>3</v>
      </c>
      <c r="D88" s="34">
        <v>4</v>
      </c>
      <c r="E88" s="35">
        <v>68</v>
      </c>
      <c r="F88" s="33">
        <v>17</v>
      </c>
      <c r="G88" s="34">
        <v>5</v>
      </c>
      <c r="H88" s="34">
        <v>12</v>
      </c>
      <c r="I88" s="72" t="s">
        <v>37</v>
      </c>
      <c r="J88" s="44">
        <v>1</v>
      </c>
      <c r="K88" s="42">
        <v>0</v>
      </c>
      <c r="L88" s="42">
        <v>1</v>
      </c>
    </row>
    <row r="89" spans="1:13" s="97" customFormat="1" ht="21" customHeight="1" thickBot="1">
      <c r="A89" s="74">
        <v>34</v>
      </c>
      <c r="B89" s="33">
        <v>15</v>
      </c>
      <c r="C89" s="34">
        <v>7</v>
      </c>
      <c r="D89" s="34">
        <v>8</v>
      </c>
      <c r="E89" s="35">
        <v>69</v>
      </c>
      <c r="F89" s="33">
        <v>35</v>
      </c>
      <c r="G89" s="34">
        <v>12</v>
      </c>
      <c r="H89" s="34">
        <v>23</v>
      </c>
      <c r="I89" s="75" t="s">
        <v>8</v>
      </c>
      <c r="J89" s="69">
        <v>1218</v>
      </c>
      <c r="K89" s="69">
        <v>585</v>
      </c>
      <c r="L89" s="69">
        <v>633</v>
      </c>
    </row>
    <row r="90" spans="1:13" s="106" customFormat="1" ht="24" customHeight="1" thickTop="1" thickBot="1">
      <c r="A90" s="81" t="s">
        <v>38</v>
      </c>
      <c r="B90" s="82">
        <v>99</v>
      </c>
      <c r="C90" s="83">
        <v>54</v>
      </c>
      <c r="D90" s="83">
        <v>45</v>
      </c>
      <c r="E90" s="84" t="s">
        <v>39</v>
      </c>
      <c r="F90" s="83">
        <v>656</v>
      </c>
      <c r="G90" s="83">
        <v>352</v>
      </c>
      <c r="H90" s="83">
        <v>304</v>
      </c>
      <c r="I90" s="85" t="s">
        <v>40</v>
      </c>
      <c r="J90" s="83">
        <v>463</v>
      </c>
      <c r="K90" s="83">
        <v>179</v>
      </c>
      <c r="L90" s="83">
        <v>284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70</v>
      </c>
      <c r="L91" s="9"/>
      <c r="M91" s="97"/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43</v>
      </c>
      <c r="C93" s="24">
        <v>21</v>
      </c>
      <c r="D93" s="24">
        <v>22</v>
      </c>
      <c r="E93" s="25" t="s">
        <v>10</v>
      </c>
      <c r="F93" s="24">
        <v>65</v>
      </c>
      <c r="G93" s="24">
        <v>28</v>
      </c>
      <c r="H93" s="24">
        <v>37</v>
      </c>
      <c r="I93" s="25" t="s">
        <v>11</v>
      </c>
      <c r="J93" s="24">
        <v>53</v>
      </c>
      <c r="K93" s="24">
        <v>27</v>
      </c>
      <c r="L93" s="24">
        <v>26</v>
      </c>
    </row>
    <row r="94" spans="1:13" s="97" customFormat="1" ht="15.75" customHeight="1">
      <c r="A94" s="32">
        <v>0</v>
      </c>
      <c r="B94" s="33">
        <v>4</v>
      </c>
      <c r="C94" s="34">
        <v>1</v>
      </c>
      <c r="D94" s="34">
        <v>3</v>
      </c>
      <c r="E94" s="35">
        <v>35</v>
      </c>
      <c r="F94" s="33">
        <v>7</v>
      </c>
      <c r="G94" s="34">
        <v>1</v>
      </c>
      <c r="H94" s="34">
        <v>6</v>
      </c>
      <c r="I94" s="35">
        <v>70</v>
      </c>
      <c r="J94" s="33">
        <v>15</v>
      </c>
      <c r="K94" s="34">
        <v>7</v>
      </c>
      <c r="L94" s="34">
        <v>8</v>
      </c>
    </row>
    <row r="95" spans="1:13" s="97" customFormat="1" ht="15.75" customHeight="1">
      <c r="A95" s="32">
        <v>1</v>
      </c>
      <c r="B95" s="33">
        <v>9</v>
      </c>
      <c r="C95" s="34">
        <v>5</v>
      </c>
      <c r="D95" s="34">
        <v>4</v>
      </c>
      <c r="E95" s="35">
        <v>36</v>
      </c>
      <c r="F95" s="33">
        <v>16</v>
      </c>
      <c r="G95" s="34">
        <v>7</v>
      </c>
      <c r="H95" s="34">
        <v>9</v>
      </c>
      <c r="I95" s="35">
        <v>71</v>
      </c>
      <c r="J95" s="33">
        <v>11</v>
      </c>
      <c r="K95" s="34">
        <v>6</v>
      </c>
      <c r="L95" s="34">
        <v>5</v>
      </c>
    </row>
    <row r="96" spans="1:13" s="97" customFormat="1" ht="15.75" customHeight="1">
      <c r="A96" s="32">
        <v>2</v>
      </c>
      <c r="B96" s="33">
        <v>7</v>
      </c>
      <c r="C96" s="34">
        <v>4</v>
      </c>
      <c r="D96" s="34">
        <v>3</v>
      </c>
      <c r="E96" s="35">
        <v>37</v>
      </c>
      <c r="F96" s="33">
        <v>15</v>
      </c>
      <c r="G96" s="34">
        <v>8</v>
      </c>
      <c r="H96" s="34">
        <v>7</v>
      </c>
      <c r="I96" s="35">
        <v>72</v>
      </c>
      <c r="J96" s="33">
        <v>5</v>
      </c>
      <c r="K96" s="34">
        <v>1</v>
      </c>
      <c r="L96" s="34">
        <v>4</v>
      </c>
    </row>
    <row r="97" spans="1:12" s="97" customFormat="1" ht="15.75" customHeight="1">
      <c r="A97" s="32">
        <v>3</v>
      </c>
      <c r="B97" s="33">
        <v>12</v>
      </c>
      <c r="C97" s="34">
        <v>8</v>
      </c>
      <c r="D97" s="34">
        <v>4</v>
      </c>
      <c r="E97" s="35">
        <v>38</v>
      </c>
      <c r="F97" s="33">
        <v>13</v>
      </c>
      <c r="G97" s="34">
        <v>8</v>
      </c>
      <c r="H97" s="34">
        <v>5</v>
      </c>
      <c r="I97" s="35">
        <v>73</v>
      </c>
      <c r="J97" s="33">
        <v>11</v>
      </c>
      <c r="K97" s="34">
        <v>8</v>
      </c>
      <c r="L97" s="34">
        <v>3</v>
      </c>
    </row>
    <row r="98" spans="1:12" s="97" customFormat="1" ht="18" customHeight="1">
      <c r="A98" s="40">
        <v>4</v>
      </c>
      <c r="B98" s="41">
        <v>11</v>
      </c>
      <c r="C98" s="42">
        <v>3</v>
      </c>
      <c r="D98" s="42">
        <v>8</v>
      </c>
      <c r="E98" s="43">
        <v>39</v>
      </c>
      <c r="F98" s="44">
        <v>14</v>
      </c>
      <c r="G98" s="42">
        <v>4</v>
      </c>
      <c r="H98" s="42">
        <v>10</v>
      </c>
      <c r="I98" s="43">
        <v>74</v>
      </c>
      <c r="J98" s="44">
        <v>11</v>
      </c>
      <c r="K98" s="42">
        <v>5</v>
      </c>
      <c r="L98" s="42">
        <v>6</v>
      </c>
    </row>
    <row r="99" spans="1:12" s="31" customFormat="1" ht="25.5" customHeight="1">
      <c r="A99" s="23" t="s">
        <v>13</v>
      </c>
      <c r="B99" s="24">
        <v>58</v>
      </c>
      <c r="C99" s="24">
        <v>29</v>
      </c>
      <c r="D99" s="24">
        <v>29</v>
      </c>
      <c r="E99" s="25" t="s">
        <v>14</v>
      </c>
      <c r="F99" s="24">
        <v>83</v>
      </c>
      <c r="G99" s="24">
        <v>41</v>
      </c>
      <c r="H99" s="24">
        <v>42</v>
      </c>
      <c r="I99" s="25" t="s">
        <v>15</v>
      </c>
      <c r="J99" s="24">
        <v>47</v>
      </c>
      <c r="K99" s="24">
        <v>19</v>
      </c>
      <c r="L99" s="24">
        <v>28</v>
      </c>
    </row>
    <row r="100" spans="1:12" s="97" customFormat="1" ht="15.75" customHeight="1">
      <c r="A100" s="32">
        <v>5</v>
      </c>
      <c r="B100" s="33">
        <v>12</v>
      </c>
      <c r="C100" s="34">
        <v>7</v>
      </c>
      <c r="D100" s="34">
        <v>5</v>
      </c>
      <c r="E100" s="35">
        <v>40</v>
      </c>
      <c r="F100" s="33">
        <v>18</v>
      </c>
      <c r="G100" s="34">
        <v>13</v>
      </c>
      <c r="H100" s="34">
        <v>5</v>
      </c>
      <c r="I100" s="35">
        <v>75</v>
      </c>
      <c r="J100" s="33">
        <v>7</v>
      </c>
      <c r="K100" s="34">
        <v>2</v>
      </c>
      <c r="L100" s="34">
        <v>5</v>
      </c>
    </row>
    <row r="101" spans="1:12" s="97" customFormat="1" ht="15.75" customHeight="1">
      <c r="A101" s="32">
        <v>6</v>
      </c>
      <c r="B101" s="33">
        <v>14</v>
      </c>
      <c r="C101" s="34">
        <v>6</v>
      </c>
      <c r="D101" s="34">
        <v>8</v>
      </c>
      <c r="E101" s="35">
        <v>41</v>
      </c>
      <c r="F101" s="33">
        <v>19</v>
      </c>
      <c r="G101" s="34">
        <v>8</v>
      </c>
      <c r="H101" s="34">
        <v>11</v>
      </c>
      <c r="I101" s="35">
        <v>76</v>
      </c>
      <c r="J101" s="33">
        <v>9</v>
      </c>
      <c r="K101" s="34">
        <v>4</v>
      </c>
      <c r="L101" s="34">
        <v>5</v>
      </c>
    </row>
    <row r="102" spans="1:12" s="97" customFormat="1" ht="15.75" customHeight="1">
      <c r="A102" s="32">
        <v>7</v>
      </c>
      <c r="B102" s="33">
        <v>13</v>
      </c>
      <c r="C102" s="34">
        <v>8</v>
      </c>
      <c r="D102" s="34">
        <v>5</v>
      </c>
      <c r="E102" s="35">
        <v>42</v>
      </c>
      <c r="F102" s="33">
        <v>22</v>
      </c>
      <c r="G102" s="34">
        <v>8</v>
      </c>
      <c r="H102" s="34">
        <v>14</v>
      </c>
      <c r="I102" s="35">
        <v>77</v>
      </c>
      <c r="J102" s="33">
        <v>13</v>
      </c>
      <c r="K102" s="34">
        <v>7</v>
      </c>
      <c r="L102" s="34">
        <v>6</v>
      </c>
    </row>
    <row r="103" spans="1:12" s="97" customFormat="1" ht="15.75" customHeight="1">
      <c r="A103" s="32">
        <v>8</v>
      </c>
      <c r="B103" s="33">
        <v>11</v>
      </c>
      <c r="C103" s="34">
        <v>4</v>
      </c>
      <c r="D103" s="34">
        <v>7</v>
      </c>
      <c r="E103" s="35">
        <v>43</v>
      </c>
      <c r="F103" s="33">
        <v>13</v>
      </c>
      <c r="G103" s="34">
        <v>8</v>
      </c>
      <c r="H103" s="34">
        <v>5</v>
      </c>
      <c r="I103" s="35">
        <v>78</v>
      </c>
      <c r="J103" s="33">
        <v>8</v>
      </c>
      <c r="K103" s="34">
        <v>3</v>
      </c>
      <c r="L103" s="34">
        <v>5</v>
      </c>
    </row>
    <row r="104" spans="1:12" s="97" customFormat="1" ht="18" customHeight="1">
      <c r="A104" s="40">
        <v>9</v>
      </c>
      <c r="B104" s="44">
        <v>8</v>
      </c>
      <c r="C104" s="42">
        <v>4</v>
      </c>
      <c r="D104" s="42">
        <v>4</v>
      </c>
      <c r="E104" s="43">
        <v>44</v>
      </c>
      <c r="F104" s="44">
        <v>11</v>
      </c>
      <c r="G104" s="42">
        <v>4</v>
      </c>
      <c r="H104" s="42">
        <v>7</v>
      </c>
      <c r="I104" s="43">
        <v>79</v>
      </c>
      <c r="J104" s="44">
        <v>10</v>
      </c>
      <c r="K104" s="42">
        <v>3</v>
      </c>
      <c r="L104" s="42">
        <v>7</v>
      </c>
    </row>
    <row r="105" spans="1:12" s="31" customFormat="1" ht="25.5" customHeight="1">
      <c r="A105" s="23" t="s">
        <v>23</v>
      </c>
      <c r="B105" s="24">
        <v>74</v>
      </c>
      <c r="C105" s="24">
        <v>35</v>
      </c>
      <c r="D105" s="24">
        <v>39</v>
      </c>
      <c r="E105" s="25" t="s">
        <v>24</v>
      </c>
      <c r="F105" s="24">
        <v>100</v>
      </c>
      <c r="G105" s="24">
        <v>51</v>
      </c>
      <c r="H105" s="24">
        <v>49</v>
      </c>
      <c r="I105" s="25" t="s">
        <v>25</v>
      </c>
      <c r="J105" s="24">
        <v>23</v>
      </c>
      <c r="K105" s="24">
        <v>6</v>
      </c>
      <c r="L105" s="24">
        <v>17</v>
      </c>
    </row>
    <row r="106" spans="1:12" s="97" customFormat="1" ht="15.75" customHeight="1">
      <c r="A106" s="32">
        <v>10</v>
      </c>
      <c r="B106" s="33">
        <v>12</v>
      </c>
      <c r="C106" s="34">
        <v>4</v>
      </c>
      <c r="D106" s="34">
        <v>8</v>
      </c>
      <c r="E106" s="35">
        <v>45</v>
      </c>
      <c r="F106" s="33">
        <v>18</v>
      </c>
      <c r="G106" s="34">
        <v>11</v>
      </c>
      <c r="H106" s="34">
        <v>7</v>
      </c>
      <c r="I106" s="35">
        <v>80</v>
      </c>
      <c r="J106" s="33">
        <v>4</v>
      </c>
      <c r="K106" s="34">
        <v>2</v>
      </c>
      <c r="L106" s="34">
        <v>2</v>
      </c>
    </row>
    <row r="107" spans="1:12" s="97" customFormat="1" ht="15.75" customHeight="1">
      <c r="A107" s="32">
        <v>11</v>
      </c>
      <c r="B107" s="33">
        <v>17</v>
      </c>
      <c r="C107" s="34">
        <v>4</v>
      </c>
      <c r="D107" s="34">
        <v>13</v>
      </c>
      <c r="E107" s="35">
        <v>46</v>
      </c>
      <c r="F107" s="33">
        <v>22</v>
      </c>
      <c r="G107" s="34">
        <v>8</v>
      </c>
      <c r="H107" s="34">
        <v>14</v>
      </c>
      <c r="I107" s="35">
        <v>81</v>
      </c>
      <c r="J107" s="33">
        <v>6</v>
      </c>
      <c r="K107" s="34">
        <v>1</v>
      </c>
      <c r="L107" s="34">
        <v>5</v>
      </c>
    </row>
    <row r="108" spans="1:12" s="97" customFormat="1" ht="15.75" customHeight="1">
      <c r="A108" s="32">
        <v>12</v>
      </c>
      <c r="B108" s="33">
        <v>13</v>
      </c>
      <c r="C108" s="34">
        <v>8</v>
      </c>
      <c r="D108" s="34">
        <v>5</v>
      </c>
      <c r="E108" s="35">
        <v>47</v>
      </c>
      <c r="F108" s="33">
        <v>20</v>
      </c>
      <c r="G108" s="34">
        <v>13</v>
      </c>
      <c r="H108" s="34">
        <v>7</v>
      </c>
      <c r="I108" s="35">
        <v>82</v>
      </c>
      <c r="J108" s="33">
        <v>5</v>
      </c>
      <c r="K108" s="34">
        <v>1</v>
      </c>
      <c r="L108" s="34">
        <v>4</v>
      </c>
    </row>
    <row r="109" spans="1:12" s="97" customFormat="1" ht="15.75" customHeight="1">
      <c r="A109" s="32">
        <v>13</v>
      </c>
      <c r="B109" s="33">
        <v>9</v>
      </c>
      <c r="C109" s="34">
        <v>4</v>
      </c>
      <c r="D109" s="34">
        <v>5</v>
      </c>
      <c r="E109" s="35">
        <v>48</v>
      </c>
      <c r="F109" s="33">
        <v>22</v>
      </c>
      <c r="G109" s="34">
        <v>10</v>
      </c>
      <c r="H109" s="34">
        <v>12</v>
      </c>
      <c r="I109" s="35">
        <v>83</v>
      </c>
      <c r="J109" s="33">
        <v>6</v>
      </c>
      <c r="K109" s="34">
        <v>1</v>
      </c>
      <c r="L109" s="34">
        <v>5</v>
      </c>
    </row>
    <row r="110" spans="1:12" s="97" customFormat="1" ht="18" customHeight="1">
      <c r="A110" s="40">
        <v>14</v>
      </c>
      <c r="B110" s="44">
        <v>23</v>
      </c>
      <c r="C110" s="42">
        <v>15</v>
      </c>
      <c r="D110" s="42">
        <v>8</v>
      </c>
      <c r="E110" s="43">
        <v>49</v>
      </c>
      <c r="F110" s="44">
        <v>18</v>
      </c>
      <c r="G110" s="42">
        <v>9</v>
      </c>
      <c r="H110" s="42">
        <v>9</v>
      </c>
      <c r="I110" s="43">
        <v>84</v>
      </c>
      <c r="J110" s="44">
        <v>2</v>
      </c>
      <c r="K110" s="42">
        <v>1</v>
      </c>
      <c r="L110" s="42">
        <v>1</v>
      </c>
    </row>
    <row r="111" spans="1:12" s="31" customFormat="1" ht="25.5" customHeight="1">
      <c r="A111" s="23" t="s">
        <v>26</v>
      </c>
      <c r="B111" s="24">
        <v>72</v>
      </c>
      <c r="C111" s="24">
        <v>37</v>
      </c>
      <c r="D111" s="24">
        <v>35</v>
      </c>
      <c r="E111" s="25" t="s">
        <v>27</v>
      </c>
      <c r="F111" s="24">
        <v>83</v>
      </c>
      <c r="G111" s="24">
        <v>44</v>
      </c>
      <c r="H111" s="24">
        <v>39</v>
      </c>
      <c r="I111" s="25" t="s">
        <v>28</v>
      </c>
      <c r="J111" s="24">
        <v>30</v>
      </c>
      <c r="K111" s="24">
        <v>11</v>
      </c>
      <c r="L111" s="24">
        <v>19</v>
      </c>
    </row>
    <row r="112" spans="1:12" s="97" customFormat="1" ht="15.75" customHeight="1">
      <c r="A112" s="32">
        <v>15</v>
      </c>
      <c r="B112" s="33">
        <v>23</v>
      </c>
      <c r="C112" s="34">
        <v>15</v>
      </c>
      <c r="D112" s="34">
        <v>8</v>
      </c>
      <c r="E112" s="35">
        <v>50</v>
      </c>
      <c r="F112" s="33">
        <v>22</v>
      </c>
      <c r="G112" s="34">
        <v>12</v>
      </c>
      <c r="H112" s="34">
        <v>10</v>
      </c>
      <c r="I112" s="35">
        <v>85</v>
      </c>
      <c r="J112" s="33">
        <v>6</v>
      </c>
      <c r="K112" s="34">
        <v>3</v>
      </c>
      <c r="L112" s="34">
        <v>3</v>
      </c>
    </row>
    <row r="113" spans="1:12" s="97" customFormat="1" ht="15.75" customHeight="1">
      <c r="A113" s="32">
        <v>16</v>
      </c>
      <c r="B113" s="33">
        <v>8</v>
      </c>
      <c r="C113" s="34">
        <v>4</v>
      </c>
      <c r="D113" s="34">
        <v>4</v>
      </c>
      <c r="E113" s="35">
        <v>51</v>
      </c>
      <c r="F113" s="33">
        <v>14</v>
      </c>
      <c r="G113" s="34">
        <v>8</v>
      </c>
      <c r="H113" s="34">
        <v>6</v>
      </c>
      <c r="I113" s="35">
        <v>86</v>
      </c>
      <c r="J113" s="33">
        <v>6</v>
      </c>
      <c r="K113" s="34">
        <v>3</v>
      </c>
      <c r="L113" s="34">
        <v>3</v>
      </c>
    </row>
    <row r="114" spans="1:12" s="97" customFormat="1" ht="15.75" customHeight="1">
      <c r="A114" s="32">
        <v>17</v>
      </c>
      <c r="B114" s="33">
        <v>12</v>
      </c>
      <c r="C114" s="34">
        <v>3</v>
      </c>
      <c r="D114" s="34">
        <v>9</v>
      </c>
      <c r="E114" s="35">
        <v>52</v>
      </c>
      <c r="F114" s="33">
        <v>18</v>
      </c>
      <c r="G114" s="34">
        <v>11</v>
      </c>
      <c r="H114" s="34">
        <v>7</v>
      </c>
      <c r="I114" s="35">
        <v>87</v>
      </c>
      <c r="J114" s="33">
        <v>7</v>
      </c>
      <c r="K114" s="34">
        <v>2</v>
      </c>
      <c r="L114" s="34">
        <v>5</v>
      </c>
    </row>
    <row r="115" spans="1:12" s="97" customFormat="1" ht="15.75" customHeight="1">
      <c r="A115" s="32">
        <v>18</v>
      </c>
      <c r="B115" s="33">
        <v>16</v>
      </c>
      <c r="C115" s="34">
        <v>9</v>
      </c>
      <c r="D115" s="34">
        <v>7</v>
      </c>
      <c r="E115" s="35">
        <v>53</v>
      </c>
      <c r="F115" s="33">
        <v>16</v>
      </c>
      <c r="G115" s="34">
        <v>7</v>
      </c>
      <c r="H115" s="34">
        <v>9</v>
      </c>
      <c r="I115" s="35">
        <v>88</v>
      </c>
      <c r="J115" s="33">
        <v>5</v>
      </c>
      <c r="K115" s="34">
        <v>1</v>
      </c>
      <c r="L115" s="34">
        <v>4</v>
      </c>
    </row>
    <row r="116" spans="1:12" s="97" customFormat="1" ht="18" customHeight="1">
      <c r="A116" s="40">
        <v>19</v>
      </c>
      <c r="B116" s="44">
        <v>13</v>
      </c>
      <c r="C116" s="42">
        <v>6</v>
      </c>
      <c r="D116" s="42">
        <v>7</v>
      </c>
      <c r="E116" s="43">
        <v>54</v>
      </c>
      <c r="F116" s="44">
        <v>13</v>
      </c>
      <c r="G116" s="42">
        <v>6</v>
      </c>
      <c r="H116" s="42">
        <v>7</v>
      </c>
      <c r="I116" s="43">
        <v>89</v>
      </c>
      <c r="J116" s="44">
        <v>6</v>
      </c>
      <c r="K116" s="42">
        <v>2</v>
      </c>
      <c r="L116" s="42">
        <v>4</v>
      </c>
    </row>
    <row r="117" spans="1:12" s="31" customFormat="1" ht="25.5" customHeight="1">
      <c r="A117" s="23" t="s">
        <v>29</v>
      </c>
      <c r="B117" s="24">
        <v>55</v>
      </c>
      <c r="C117" s="24">
        <v>35</v>
      </c>
      <c r="D117" s="24">
        <v>20</v>
      </c>
      <c r="E117" s="25" t="s">
        <v>30</v>
      </c>
      <c r="F117" s="24">
        <v>57</v>
      </c>
      <c r="G117" s="24">
        <v>31</v>
      </c>
      <c r="H117" s="24">
        <v>26</v>
      </c>
      <c r="I117" s="25" t="s">
        <v>31</v>
      </c>
      <c r="J117" s="24">
        <v>13</v>
      </c>
      <c r="K117" s="24">
        <v>2</v>
      </c>
      <c r="L117" s="24">
        <v>11</v>
      </c>
    </row>
    <row r="118" spans="1:12" s="97" customFormat="1" ht="15.75" customHeight="1">
      <c r="A118" s="32">
        <v>20</v>
      </c>
      <c r="B118" s="33">
        <v>7</v>
      </c>
      <c r="C118" s="34">
        <v>3</v>
      </c>
      <c r="D118" s="34">
        <v>4</v>
      </c>
      <c r="E118" s="35">
        <v>55</v>
      </c>
      <c r="F118" s="33">
        <v>11</v>
      </c>
      <c r="G118" s="34">
        <v>6</v>
      </c>
      <c r="H118" s="34">
        <v>5</v>
      </c>
      <c r="I118" s="35">
        <v>90</v>
      </c>
      <c r="J118" s="33">
        <v>2</v>
      </c>
      <c r="K118" s="34">
        <v>1</v>
      </c>
      <c r="L118" s="34">
        <v>1</v>
      </c>
    </row>
    <row r="119" spans="1:12" s="97" customFormat="1" ht="15.75" customHeight="1">
      <c r="A119" s="32">
        <v>21</v>
      </c>
      <c r="B119" s="33">
        <v>15</v>
      </c>
      <c r="C119" s="34">
        <v>8</v>
      </c>
      <c r="D119" s="34">
        <v>7</v>
      </c>
      <c r="E119" s="35">
        <v>56</v>
      </c>
      <c r="F119" s="33">
        <v>18</v>
      </c>
      <c r="G119" s="34">
        <v>11</v>
      </c>
      <c r="H119" s="34">
        <v>7</v>
      </c>
      <c r="I119" s="35">
        <v>91</v>
      </c>
      <c r="J119" s="33">
        <v>3</v>
      </c>
      <c r="K119" s="34">
        <v>0</v>
      </c>
      <c r="L119" s="34">
        <v>3</v>
      </c>
    </row>
    <row r="120" spans="1:12" s="97" customFormat="1" ht="15.75" customHeight="1">
      <c r="A120" s="32">
        <v>22</v>
      </c>
      <c r="B120" s="33">
        <v>8</v>
      </c>
      <c r="C120" s="34">
        <v>7</v>
      </c>
      <c r="D120" s="34">
        <v>1</v>
      </c>
      <c r="E120" s="35">
        <v>57</v>
      </c>
      <c r="F120" s="33">
        <v>12</v>
      </c>
      <c r="G120" s="34">
        <v>8</v>
      </c>
      <c r="H120" s="34">
        <v>4</v>
      </c>
      <c r="I120" s="35">
        <v>92</v>
      </c>
      <c r="J120" s="33">
        <v>3</v>
      </c>
      <c r="K120" s="34">
        <v>0</v>
      </c>
      <c r="L120" s="34">
        <v>3</v>
      </c>
    </row>
    <row r="121" spans="1:12" s="97" customFormat="1" ht="15.75" customHeight="1">
      <c r="A121" s="32">
        <v>23</v>
      </c>
      <c r="B121" s="33">
        <v>13</v>
      </c>
      <c r="C121" s="34">
        <v>10</v>
      </c>
      <c r="D121" s="34">
        <v>3</v>
      </c>
      <c r="E121" s="35">
        <v>58</v>
      </c>
      <c r="F121" s="33">
        <v>9</v>
      </c>
      <c r="G121" s="34">
        <v>3</v>
      </c>
      <c r="H121" s="34">
        <v>6</v>
      </c>
      <c r="I121" s="35">
        <v>93</v>
      </c>
      <c r="J121" s="33">
        <v>3</v>
      </c>
      <c r="K121" s="34">
        <v>0</v>
      </c>
      <c r="L121" s="34">
        <v>3</v>
      </c>
    </row>
    <row r="122" spans="1:12" s="97" customFormat="1" ht="18" customHeight="1">
      <c r="A122" s="40">
        <v>24</v>
      </c>
      <c r="B122" s="44">
        <v>12</v>
      </c>
      <c r="C122" s="42">
        <v>7</v>
      </c>
      <c r="D122" s="42">
        <v>5</v>
      </c>
      <c r="E122" s="43">
        <v>59</v>
      </c>
      <c r="F122" s="44">
        <v>7</v>
      </c>
      <c r="G122" s="42">
        <v>3</v>
      </c>
      <c r="H122" s="42">
        <v>4</v>
      </c>
      <c r="I122" s="43">
        <v>94</v>
      </c>
      <c r="J122" s="44">
        <v>2</v>
      </c>
      <c r="K122" s="42">
        <v>1</v>
      </c>
      <c r="L122" s="42">
        <v>1</v>
      </c>
    </row>
    <row r="123" spans="1:12" s="31" customFormat="1" ht="25.5" customHeight="1">
      <c r="A123" s="23" t="s">
        <v>32</v>
      </c>
      <c r="B123" s="24">
        <v>27</v>
      </c>
      <c r="C123" s="24">
        <v>14</v>
      </c>
      <c r="D123" s="24">
        <v>13</v>
      </c>
      <c r="E123" s="25" t="s">
        <v>33</v>
      </c>
      <c r="F123" s="24">
        <v>78</v>
      </c>
      <c r="G123" s="24">
        <v>39</v>
      </c>
      <c r="H123" s="24">
        <v>39</v>
      </c>
      <c r="I123" s="64" t="s">
        <v>34</v>
      </c>
      <c r="J123" s="24">
        <v>7</v>
      </c>
      <c r="K123" s="24">
        <v>1</v>
      </c>
      <c r="L123" s="24">
        <v>6</v>
      </c>
    </row>
    <row r="124" spans="1:12" s="97" customFormat="1" ht="15.75" customHeight="1">
      <c r="A124" s="32">
        <v>25</v>
      </c>
      <c r="B124" s="33">
        <v>4</v>
      </c>
      <c r="C124" s="34">
        <v>1</v>
      </c>
      <c r="D124" s="34">
        <v>3</v>
      </c>
      <c r="E124" s="35">
        <v>60</v>
      </c>
      <c r="F124" s="33">
        <v>18</v>
      </c>
      <c r="G124" s="34">
        <v>9</v>
      </c>
      <c r="H124" s="34">
        <v>9</v>
      </c>
      <c r="I124" s="35">
        <v>95</v>
      </c>
      <c r="J124" s="33">
        <v>5</v>
      </c>
      <c r="K124" s="34">
        <v>1</v>
      </c>
      <c r="L124" s="34">
        <v>4</v>
      </c>
    </row>
    <row r="125" spans="1:12" s="97" customFormat="1" ht="15.75" customHeight="1">
      <c r="A125" s="32">
        <v>26</v>
      </c>
      <c r="B125" s="33">
        <v>6</v>
      </c>
      <c r="C125" s="34">
        <v>5</v>
      </c>
      <c r="D125" s="34">
        <v>1</v>
      </c>
      <c r="E125" s="35">
        <v>61</v>
      </c>
      <c r="F125" s="33">
        <v>19</v>
      </c>
      <c r="G125" s="34">
        <v>10</v>
      </c>
      <c r="H125" s="34">
        <v>9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4</v>
      </c>
      <c r="C126" s="34">
        <v>2</v>
      </c>
      <c r="D126" s="34">
        <v>2</v>
      </c>
      <c r="E126" s="35">
        <v>62</v>
      </c>
      <c r="F126" s="33">
        <v>13</v>
      </c>
      <c r="G126" s="34">
        <v>8</v>
      </c>
      <c r="H126" s="34">
        <v>5</v>
      </c>
      <c r="I126" s="35">
        <v>97</v>
      </c>
      <c r="J126" s="33">
        <v>0</v>
      </c>
      <c r="K126" s="34">
        <v>0</v>
      </c>
      <c r="L126" s="34">
        <v>0</v>
      </c>
    </row>
    <row r="127" spans="1:12" s="97" customFormat="1" ht="15.75" customHeight="1">
      <c r="A127" s="32">
        <v>28</v>
      </c>
      <c r="B127" s="33">
        <v>8</v>
      </c>
      <c r="C127" s="34">
        <v>4</v>
      </c>
      <c r="D127" s="34">
        <v>4</v>
      </c>
      <c r="E127" s="35">
        <v>63</v>
      </c>
      <c r="F127" s="33">
        <v>15</v>
      </c>
      <c r="G127" s="34">
        <v>8</v>
      </c>
      <c r="H127" s="34">
        <v>7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5</v>
      </c>
      <c r="C128" s="42">
        <v>2</v>
      </c>
      <c r="D128" s="42">
        <v>3</v>
      </c>
      <c r="E128" s="43">
        <v>64</v>
      </c>
      <c r="F128" s="44">
        <v>13</v>
      </c>
      <c r="G128" s="42">
        <v>4</v>
      </c>
      <c r="H128" s="42">
        <v>9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41</v>
      </c>
      <c r="C129" s="24">
        <v>20</v>
      </c>
      <c r="D129" s="24">
        <v>21</v>
      </c>
      <c r="E129" s="25" t="s">
        <v>36</v>
      </c>
      <c r="F129" s="24">
        <v>55</v>
      </c>
      <c r="G129" s="24">
        <v>29</v>
      </c>
      <c r="H129" s="24">
        <v>26</v>
      </c>
      <c r="I129" s="68">
        <v>100</v>
      </c>
      <c r="J129" s="69">
        <v>2</v>
      </c>
      <c r="K129" s="70">
        <v>0</v>
      </c>
      <c r="L129" s="70">
        <v>2</v>
      </c>
    </row>
    <row r="130" spans="1:13" s="97" customFormat="1" ht="15.75" customHeight="1">
      <c r="A130" s="32">
        <v>30</v>
      </c>
      <c r="B130" s="33">
        <v>5</v>
      </c>
      <c r="C130" s="34">
        <v>4</v>
      </c>
      <c r="D130" s="34">
        <v>1</v>
      </c>
      <c r="E130" s="35">
        <v>65</v>
      </c>
      <c r="F130" s="33">
        <v>9</v>
      </c>
      <c r="G130" s="34">
        <v>4</v>
      </c>
      <c r="H130" s="34">
        <v>5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4</v>
      </c>
      <c r="C131" s="34">
        <v>1</v>
      </c>
      <c r="D131" s="34">
        <v>3</v>
      </c>
      <c r="E131" s="35">
        <v>66</v>
      </c>
      <c r="F131" s="33">
        <v>7</v>
      </c>
      <c r="G131" s="34">
        <v>3</v>
      </c>
      <c r="H131" s="34">
        <v>4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8</v>
      </c>
      <c r="C132" s="34">
        <v>5</v>
      </c>
      <c r="D132" s="34">
        <v>3</v>
      </c>
      <c r="E132" s="35">
        <v>67</v>
      </c>
      <c r="F132" s="33">
        <v>14</v>
      </c>
      <c r="G132" s="34">
        <v>7</v>
      </c>
      <c r="H132" s="34">
        <v>7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13</v>
      </c>
      <c r="C133" s="34">
        <v>8</v>
      </c>
      <c r="D133" s="34">
        <v>5</v>
      </c>
      <c r="E133" s="35">
        <v>68</v>
      </c>
      <c r="F133" s="33">
        <v>8</v>
      </c>
      <c r="G133" s="34">
        <v>4</v>
      </c>
      <c r="H133" s="34">
        <v>4</v>
      </c>
      <c r="I133" s="72" t="s">
        <v>37</v>
      </c>
      <c r="J133" s="44">
        <v>0</v>
      </c>
      <c r="K133" s="42">
        <v>0</v>
      </c>
      <c r="L133" s="42">
        <v>0</v>
      </c>
    </row>
    <row r="134" spans="1:13" s="97" customFormat="1" ht="21" customHeight="1" thickBot="1">
      <c r="A134" s="74">
        <v>34</v>
      </c>
      <c r="B134" s="33">
        <v>11</v>
      </c>
      <c r="C134" s="34">
        <v>2</v>
      </c>
      <c r="D134" s="34">
        <v>9</v>
      </c>
      <c r="E134" s="35">
        <v>69</v>
      </c>
      <c r="F134" s="33">
        <v>17</v>
      </c>
      <c r="G134" s="34">
        <v>11</v>
      </c>
      <c r="H134" s="34">
        <v>6</v>
      </c>
      <c r="I134" s="75" t="s">
        <v>8</v>
      </c>
      <c r="J134" s="69">
        <v>1064</v>
      </c>
      <c r="K134" s="69">
        <v>520</v>
      </c>
      <c r="L134" s="69">
        <v>544</v>
      </c>
    </row>
    <row r="135" spans="1:13" s="106" customFormat="1" ht="24" customHeight="1" thickTop="1" thickBot="1">
      <c r="A135" s="81" t="s">
        <v>38</v>
      </c>
      <c r="B135" s="82">
        <v>175</v>
      </c>
      <c r="C135" s="83">
        <v>85</v>
      </c>
      <c r="D135" s="83">
        <v>90</v>
      </c>
      <c r="E135" s="84" t="s">
        <v>39</v>
      </c>
      <c r="F135" s="83">
        <v>661</v>
      </c>
      <c r="G135" s="83">
        <v>340</v>
      </c>
      <c r="H135" s="83">
        <v>321</v>
      </c>
      <c r="I135" s="85" t="s">
        <v>40</v>
      </c>
      <c r="J135" s="83">
        <v>228</v>
      </c>
      <c r="K135" s="83">
        <v>95</v>
      </c>
      <c r="L135" s="83">
        <v>133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71</v>
      </c>
      <c r="L136" s="9"/>
      <c r="M136" s="97"/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78</v>
      </c>
      <c r="C138" s="24">
        <v>37</v>
      </c>
      <c r="D138" s="24">
        <v>41</v>
      </c>
      <c r="E138" s="25" t="s">
        <v>10</v>
      </c>
      <c r="F138" s="24">
        <v>113</v>
      </c>
      <c r="G138" s="24">
        <v>51</v>
      </c>
      <c r="H138" s="24">
        <v>62</v>
      </c>
      <c r="I138" s="25" t="s">
        <v>11</v>
      </c>
      <c r="J138" s="24">
        <v>106</v>
      </c>
      <c r="K138" s="24">
        <v>53</v>
      </c>
      <c r="L138" s="24">
        <v>53</v>
      </c>
    </row>
    <row r="139" spans="1:13" s="97" customFormat="1" ht="15.75" customHeight="1">
      <c r="A139" s="32">
        <v>0</v>
      </c>
      <c r="B139" s="33">
        <v>11</v>
      </c>
      <c r="C139" s="34">
        <v>6</v>
      </c>
      <c r="D139" s="34">
        <v>5</v>
      </c>
      <c r="E139" s="35">
        <v>35</v>
      </c>
      <c r="F139" s="33">
        <v>17</v>
      </c>
      <c r="G139" s="34">
        <v>7</v>
      </c>
      <c r="H139" s="34">
        <v>10</v>
      </c>
      <c r="I139" s="35">
        <v>70</v>
      </c>
      <c r="J139" s="33">
        <v>29</v>
      </c>
      <c r="K139" s="34">
        <v>20</v>
      </c>
      <c r="L139" s="34">
        <v>9</v>
      </c>
    </row>
    <row r="140" spans="1:13" s="97" customFormat="1" ht="15.75" customHeight="1">
      <c r="A140" s="32">
        <v>1</v>
      </c>
      <c r="B140" s="33">
        <v>15</v>
      </c>
      <c r="C140" s="34">
        <v>10</v>
      </c>
      <c r="D140" s="34">
        <v>5</v>
      </c>
      <c r="E140" s="35">
        <v>36</v>
      </c>
      <c r="F140" s="33">
        <v>23</v>
      </c>
      <c r="G140" s="34">
        <v>11</v>
      </c>
      <c r="H140" s="34">
        <v>12</v>
      </c>
      <c r="I140" s="35">
        <v>71</v>
      </c>
      <c r="J140" s="33">
        <v>11</v>
      </c>
      <c r="K140" s="34">
        <v>5</v>
      </c>
      <c r="L140" s="34">
        <v>6</v>
      </c>
    </row>
    <row r="141" spans="1:13" s="97" customFormat="1" ht="15.75" customHeight="1">
      <c r="A141" s="32">
        <v>2</v>
      </c>
      <c r="B141" s="33">
        <v>16</v>
      </c>
      <c r="C141" s="34">
        <v>10</v>
      </c>
      <c r="D141" s="34">
        <v>6</v>
      </c>
      <c r="E141" s="35">
        <v>37</v>
      </c>
      <c r="F141" s="33">
        <v>22</v>
      </c>
      <c r="G141" s="34">
        <v>11</v>
      </c>
      <c r="H141" s="34">
        <v>11</v>
      </c>
      <c r="I141" s="35">
        <v>72</v>
      </c>
      <c r="J141" s="33">
        <v>23</v>
      </c>
      <c r="K141" s="34">
        <v>13</v>
      </c>
      <c r="L141" s="34">
        <v>10</v>
      </c>
    </row>
    <row r="142" spans="1:13" s="97" customFormat="1" ht="15.75" customHeight="1">
      <c r="A142" s="32">
        <v>3</v>
      </c>
      <c r="B142" s="33">
        <v>19</v>
      </c>
      <c r="C142" s="34">
        <v>3</v>
      </c>
      <c r="D142" s="34">
        <v>16</v>
      </c>
      <c r="E142" s="35">
        <v>38</v>
      </c>
      <c r="F142" s="33">
        <v>33</v>
      </c>
      <c r="G142" s="34">
        <v>13</v>
      </c>
      <c r="H142" s="34">
        <v>20</v>
      </c>
      <c r="I142" s="35">
        <v>73</v>
      </c>
      <c r="J142" s="33">
        <v>25</v>
      </c>
      <c r="K142" s="34">
        <v>8</v>
      </c>
      <c r="L142" s="34">
        <v>17</v>
      </c>
    </row>
    <row r="143" spans="1:13" s="97" customFormat="1" ht="18" customHeight="1">
      <c r="A143" s="40">
        <v>4</v>
      </c>
      <c r="B143" s="41">
        <v>17</v>
      </c>
      <c r="C143" s="42">
        <v>8</v>
      </c>
      <c r="D143" s="42">
        <v>9</v>
      </c>
      <c r="E143" s="43">
        <v>39</v>
      </c>
      <c r="F143" s="44">
        <v>18</v>
      </c>
      <c r="G143" s="42">
        <v>9</v>
      </c>
      <c r="H143" s="42">
        <v>9</v>
      </c>
      <c r="I143" s="43">
        <v>74</v>
      </c>
      <c r="J143" s="44">
        <v>18</v>
      </c>
      <c r="K143" s="42">
        <v>7</v>
      </c>
      <c r="L143" s="42">
        <v>11</v>
      </c>
    </row>
    <row r="144" spans="1:13" s="31" customFormat="1" ht="25.5" customHeight="1">
      <c r="A144" s="23" t="s">
        <v>13</v>
      </c>
      <c r="B144" s="24">
        <v>123</v>
      </c>
      <c r="C144" s="24">
        <v>62</v>
      </c>
      <c r="D144" s="24">
        <v>61</v>
      </c>
      <c r="E144" s="25" t="s">
        <v>14</v>
      </c>
      <c r="F144" s="24">
        <v>156</v>
      </c>
      <c r="G144" s="24">
        <v>66</v>
      </c>
      <c r="H144" s="24">
        <v>90</v>
      </c>
      <c r="I144" s="25" t="s">
        <v>15</v>
      </c>
      <c r="J144" s="24">
        <v>82</v>
      </c>
      <c r="K144" s="24">
        <v>39</v>
      </c>
      <c r="L144" s="24">
        <v>43</v>
      </c>
    </row>
    <row r="145" spans="1:12" s="97" customFormat="1" ht="15.75" customHeight="1">
      <c r="A145" s="32">
        <v>5</v>
      </c>
      <c r="B145" s="33">
        <v>19</v>
      </c>
      <c r="C145" s="34">
        <v>10</v>
      </c>
      <c r="D145" s="34">
        <v>9</v>
      </c>
      <c r="E145" s="35">
        <v>40</v>
      </c>
      <c r="F145" s="33">
        <v>17</v>
      </c>
      <c r="G145" s="34">
        <v>8</v>
      </c>
      <c r="H145" s="34">
        <v>9</v>
      </c>
      <c r="I145" s="35">
        <v>75</v>
      </c>
      <c r="J145" s="33">
        <v>13</v>
      </c>
      <c r="K145" s="34">
        <v>7</v>
      </c>
      <c r="L145" s="34">
        <v>6</v>
      </c>
    </row>
    <row r="146" spans="1:12" s="97" customFormat="1" ht="15.75" customHeight="1">
      <c r="A146" s="32">
        <v>6</v>
      </c>
      <c r="B146" s="33">
        <v>23</v>
      </c>
      <c r="C146" s="34">
        <v>12</v>
      </c>
      <c r="D146" s="34">
        <v>11</v>
      </c>
      <c r="E146" s="35">
        <v>41</v>
      </c>
      <c r="F146" s="33">
        <v>30</v>
      </c>
      <c r="G146" s="34">
        <v>13</v>
      </c>
      <c r="H146" s="34">
        <v>17</v>
      </c>
      <c r="I146" s="35">
        <v>76</v>
      </c>
      <c r="J146" s="33">
        <v>16</v>
      </c>
      <c r="K146" s="34">
        <v>9</v>
      </c>
      <c r="L146" s="34">
        <v>7</v>
      </c>
    </row>
    <row r="147" spans="1:12" s="97" customFormat="1" ht="15.75" customHeight="1">
      <c r="A147" s="32">
        <v>7</v>
      </c>
      <c r="B147" s="33">
        <v>23</v>
      </c>
      <c r="C147" s="34">
        <v>12</v>
      </c>
      <c r="D147" s="34">
        <v>11</v>
      </c>
      <c r="E147" s="35">
        <v>42</v>
      </c>
      <c r="F147" s="33">
        <v>40</v>
      </c>
      <c r="G147" s="34">
        <v>18</v>
      </c>
      <c r="H147" s="34">
        <v>22</v>
      </c>
      <c r="I147" s="35">
        <v>77</v>
      </c>
      <c r="J147" s="33">
        <v>25</v>
      </c>
      <c r="K147" s="34">
        <v>5</v>
      </c>
      <c r="L147" s="34">
        <v>20</v>
      </c>
    </row>
    <row r="148" spans="1:12" s="97" customFormat="1" ht="15.75" customHeight="1">
      <c r="A148" s="32">
        <v>8</v>
      </c>
      <c r="B148" s="33">
        <v>20</v>
      </c>
      <c r="C148" s="34">
        <v>7</v>
      </c>
      <c r="D148" s="34">
        <v>13</v>
      </c>
      <c r="E148" s="35">
        <v>43</v>
      </c>
      <c r="F148" s="33">
        <v>31</v>
      </c>
      <c r="G148" s="34">
        <v>13</v>
      </c>
      <c r="H148" s="34">
        <v>18</v>
      </c>
      <c r="I148" s="35">
        <v>78</v>
      </c>
      <c r="J148" s="33">
        <v>15</v>
      </c>
      <c r="K148" s="34">
        <v>10</v>
      </c>
      <c r="L148" s="34">
        <v>5</v>
      </c>
    </row>
    <row r="149" spans="1:12" s="97" customFormat="1" ht="18" customHeight="1">
      <c r="A149" s="40">
        <v>9</v>
      </c>
      <c r="B149" s="44">
        <v>38</v>
      </c>
      <c r="C149" s="42">
        <v>21</v>
      </c>
      <c r="D149" s="42">
        <v>17</v>
      </c>
      <c r="E149" s="43">
        <v>44</v>
      </c>
      <c r="F149" s="44">
        <v>38</v>
      </c>
      <c r="G149" s="42">
        <v>14</v>
      </c>
      <c r="H149" s="42">
        <v>24</v>
      </c>
      <c r="I149" s="43">
        <v>79</v>
      </c>
      <c r="J149" s="44">
        <v>13</v>
      </c>
      <c r="K149" s="42">
        <v>8</v>
      </c>
      <c r="L149" s="42">
        <v>5</v>
      </c>
    </row>
    <row r="150" spans="1:12" s="31" customFormat="1" ht="25.5" customHeight="1">
      <c r="A150" s="23" t="s">
        <v>23</v>
      </c>
      <c r="B150" s="24">
        <v>152</v>
      </c>
      <c r="C150" s="24">
        <v>80</v>
      </c>
      <c r="D150" s="24">
        <v>72</v>
      </c>
      <c r="E150" s="25" t="s">
        <v>24</v>
      </c>
      <c r="F150" s="24">
        <v>196</v>
      </c>
      <c r="G150" s="24">
        <v>89</v>
      </c>
      <c r="H150" s="24">
        <v>107</v>
      </c>
      <c r="I150" s="25" t="s">
        <v>25</v>
      </c>
      <c r="J150" s="24">
        <v>98</v>
      </c>
      <c r="K150" s="24">
        <v>40</v>
      </c>
      <c r="L150" s="24">
        <v>58</v>
      </c>
    </row>
    <row r="151" spans="1:12" s="97" customFormat="1" ht="15.75" customHeight="1">
      <c r="A151" s="32">
        <v>10</v>
      </c>
      <c r="B151" s="33">
        <v>36</v>
      </c>
      <c r="C151" s="34">
        <v>22</v>
      </c>
      <c r="D151" s="34">
        <v>14</v>
      </c>
      <c r="E151" s="35">
        <v>45</v>
      </c>
      <c r="F151" s="33">
        <v>32</v>
      </c>
      <c r="G151" s="34">
        <v>14</v>
      </c>
      <c r="H151" s="34">
        <v>18</v>
      </c>
      <c r="I151" s="35">
        <v>80</v>
      </c>
      <c r="J151" s="33">
        <v>19</v>
      </c>
      <c r="K151" s="34">
        <v>7</v>
      </c>
      <c r="L151" s="34">
        <v>12</v>
      </c>
    </row>
    <row r="152" spans="1:12" s="97" customFormat="1" ht="15.75" customHeight="1">
      <c r="A152" s="32">
        <v>11</v>
      </c>
      <c r="B152" s="33">
        <v>24</v>
      </c>
      <c r="C152" s="34">
        <v>13</v>
      </c>
      <c r="D152" s="34">
        <v>11</v>
      </c>
      <c r="E152" s="35">
        <v>46</v>
      </c>
      <c r="F152" s="33">
        <v>45</v>
      </c>
      <c r="G152" s="34">
        <v>22</v>
      </c>
      <c r="H152" s="34">
        <v>23</v>
      </c>
      <c r="I152" s="35">
        <v>81</v>
      </c>
      <c r="J152" s="33">
        <v>20</v>
      </c>
      <c r="K152" s="34">
        <v>7</v>
      </c>
      <c r="L152" s="34">
        <v>13</v>
      </c>
    </row>
    <row r="153" spans="1:12" s="97" customFormat="1" ht="15.75" customHeight="1">
      <c r="A153" s="32">
        <v>12</v>
      </c>
      <c r="B153" s="33">
        <v>31</v>
      </c>
      <c r="C153" s="34">
        <v>13</v>
      </c>
      <c r="D153" s="34">
        <v>18</v>
      </c>
      <c r="E153" s="35">
        <v>47</v>
      </c>
      <c r="F153" s="33">
        <v>40</v>
      </c>
      <c r="G153" s="34">
        <v>18</v>
      </c>
      <c r="H153" s="34">
        <v>22</v>
      </c>
      <c r="I153" s="35">
        <v>82</v>
      </c>
      <c r="J153" s="33">
        <v>21</v>
      </c>
      <c r="K153" s="34">
        <v>10</v>
      </c>
      <c r="L153" s="34">
        <v>11</v>
      </c>
    </row>
    <row r="154" spans="1:12" s="97" customFormat="1" ht="15.75" customHeight="1">
      <c r="A154" s="32">
        <v>13</v>
      </c>
      <c r="B154" s="33">
        <v>32</v>
      </c>
      <c r="C154" s="34">
        <v>19</v>
      </c>
      <c r="D154" s="34">
        <v>13</v>
      </c>
      <c r="E154" s="35">
        <v>48</v>
      </c>
      <c r="F154" s="33">
        <v>44</v>
      </c>
      <c r="G154" s="34">
        <v>19</v>
      </c>
      <c r="H154" s="34">
        <v>25</v>
      </c>
      <c r="I154" s="35">
        <v>83</v>
      </c>
      <c r="J154" s="33">
        <v>19</v>
      </c>
      <c r="K154" s="34">
        <v>7</v>
      </c>
      <c r="L154" s="34">
        <v>12</v>
      </c>
    </row>
    <row r="155" spans="1:12" s="97" customFormat="1" ht="18" customHeight="1">
      <c r="A155" s="40">
        <v>14</v>
      </c>
      <c r="B155" s="44">
        <v>29</v>
      </c>
      <c r="C155" s="42">
        <v>13</v>
      </c>
      <c r="D155" s="42">
        <v>16</v>
      </c>
      <c r="E155" s="43">
        <v>49</v>
      </c>
      <c r="F155" s="44">
        <v>35</v>
      </c>
      <c r="G155" s="42">
        <v>16</v>
      </c>
      <c r="H155" s="42">
        <v>19</v>
      </c>
      <c r="I155" s="43">
        <v>84</v>
      </c>
      <c r="J155" s="44">
        <v>19</v>
      </c>
      <c r="K155" s="42">
        <v>9</v>
      </c>
      <c r="L155" s="42">
        <v>10</v>
      </c>
    </row>
    <row r="156" spans="1:12" s="31" customFormat="1" ht="25.5" customHeight="1">
      <c r="A156" s="23" t="s">
        <v>26</v>
      </c>
      <c r="B156" s="24">
        <v>155</v>
      </c>
      <c r="C156" s="24">
        <v>78</v>
      </c>
      <c r="D156" s="24">
        <v>77</v>
      </c>
      <c r="E156" s="25" t="s">
        <v>27</v>
      </c>
      <c r="F156" s="24">
        <v>183</v>
      </c>
      <c r="G156" s="24">
        <v>91</v>
      </c>
      <c r="H156" s="24">
        <v>92</v>
      </c>
      <c r="I156" s="25" t="s">
        <v>28</v>
      </c>
      <c r="J156" s="24">
        <v>71</v>
      </c>
      <c r="K156" s="24">
        <v>21</v>
      </c>
      <c r="L156" s="24">
        <v>50</v>
      </c>
    </row>
    <row r="157" spans="1:12" s="97" customFormat="1" ht="15.75" customHeight="1">
      <c r="A157" s="32">
        <v>15</v>
      </c>
      <c r="B157" s="33">
        <v>28</v>
      </c>
      <c r="C157" s="34">
        <v>14</v>
      </c>
      <c r="D157" s="34">
        <v>14</v>
      </c>
      <c r="E157" s="35">
        <v>50</v>
      </c>
      <c r="F157" s="33">
        <v>43</v>
      </c>
      <c r="G157" s="34">
        <v>23</v>
      </c>
      <c r="H157" s="34">
        <v>20</v>
      </c>
      <c r="I157" s="35">
        <v>85</v>
      </c>
      <c r="J157" s="33">
        <v>18</v>
      </c>
      <c r="K157" s="34">
        <v>7</v>
      </c>
      <c r="L157" s="34">
        <v>11</v>
      </c>
    </row>
    <row r="158" spans="1:12" s="97" customFormat="1" ht="15.75" customHeight="1">
      <c r="A158" s="32">
        <v>16</v>
      </c>
      <c r="B158" s="33">
        <v>30</v>
      </c>
      <c r="C158" s="34">
        <v>14</v>
      </c>
      <c r="D158" s="34">
        <v>16</v>
      </c>
      <c r="E158" s="35">
        <v>51</v>
      </c>
      <c r="F158" s="33">
        <v>35</v>
      </c>
      <c r="G158" s="34">
        <v>21</v>
      </c>
      <c r="H158" s="34">
        <v>14</v>
      </c>
      <c r="I158" s="35">
        <v>86</v>
      </c>
      <c r="J158" s="33">
        <v>15</v>
      </c>
      <c r="K158" s="34">
        <v>4</v>
      </c>
      <c r="L158" s="34">
        <v>11</v>
      </c>
    </row>
    <row r="159" spans="1:12" s="97" customFormat="1" ht="15.75" customHeight="1">
      <c r="A159" s="32">
        <v>17</v>
      </c>
      <c r="B159" s="33">
        <v>33</v>
      </c>
      <c r="C159" s="34">
        <v>15</v>
      </c>
      <c r="D159" s="34">
        <v>18</v>
      </c>
      <c r="E159" s="35">
        <v>52</v>
      </c>
      <c r="F159" s="33">
        <v>35</v>
      </c>
      <c r="G159" s="34">
        <v>13</v>
      </c>
      <c r="H159" s="34">
        <v>22</v>
      </c>
      <c r="I159" s="35">
        <v>87</v>
      </c>
      <c r="J159" s="33">
        <v>16</v>
      </c>
      <c r="K159" s="34">
        <v>4</v>
      </c>
      <c r="L159" s="34">
        <v>12</v>
      </c>
    </row>
    <row r="160" spans="1:12" s="97" customFormat="1" ht="15.75" customHeight="1">
      <c r="A160" s="32">
        <v>18</v>
      </c>
      <c r="B160" s="33">
        <v>28</v>
      </c>
      <c r="C160" s="34">
        <v>14</v>
      </c>
      <c r="D160" s="34">
        <v>14</v>
      </c>
      <c r="E160" s="35">
        <v>53</v>
      </c>
      <c r="F160" s="33">
        <v>32</v>
      </c>
      <c r="G160" s="34">
        <v>16</v>
      </c>
      <c r="H160" s="34">
        <v>16</v>
      </c>
      <c r="I160" s="35">
        <v>88</v>
      </c>
      <c r="J160" s="33">
        <v>9</v>
      </c>
      <c r="K160" s="34">
        <v>3</v>
      </c>
      <c r="L160" s="34">
        <v>6</v>
      </c>
    </row>
    <row r="161" spans="1:12" s="97" customFormat="1" ht="18" customHeight="1">
      <c r="A161" s="40">
        <v>19</v>
      </c>
      <c r="B161" s="44">
        <v>36</v>
      </c>
      <c r="C161" s="42">
        <v>21</v>
      </c>
      <c r="D161" s="42">
        <v>15</v>
      </c>
      <c r="E161" s="43">
        <v>54</v>
      </c>
      <c r="F161" s="44">
        <v>38</v>
      </c>
      <c r="G161" s="42">
        <v>18</v>
      </c>
      <c r="H161" s="42">
        <v>20</v>
      </c>
      <c r="I161" s="43">
        <v>89</v>
      </c>
      <c r="J161" s="44">
        <v>13</v>
      </c>
      <c r="K161" s="42">
        <v>3</v>
      </c>
      <c r="L161" s="42">
        <v>10</v>
      </c>
    </row>
    <row r="162" spans="1:12" s="31" customFormat="1" ht="25.5" customHeight="1">
      <c r="A162" s="23" t="s">
        <v>29</v>
      </c>
      <c r="B162" s="24">
        <v>112</v>
      </c>
      <c r="C162" s="24">
        <v>65</v>
      </c>
      <c r="D162" s="24">
        <v>47</v>
      </c>
      <c r="E162" s="25" t="s">
        <v>30</v>
      </c>
      <c r="F162" s="24">
        <v>165</v>
      </c>
      <c r="G162" s="24">
        <v>83</v>
      </c>
      <c r="H162" s="24">
        <v>82</v>
      </c>
      <c r="I162" s="25" t="s">
        <v>31</v>
      </c>
      <c r="J162" s="24">
        <v>44</v>
      </c>
      <c r="K162" s="24">
        <v>15</v>
      </c>
      <c r="L162" s="24">
        <v>29</v>
      </c>
    </row>
    <row r="163" spans="1:12" s="97" customFormat="1" ht="15.75" customHeight="1">
      <c r="A163" s="32">
        <v>20</v>
      </c>
      <c r="B163" s="33">
        <v>27</v>
      </c>
      <c r="C163" s="34">
        <v>16</v>
      </c>
      <c r="D163" s="34">
        <v>11</v>
      </c>
      <c r="E163" s="35">
        <v>55</v>
      </c>
      <c r="F163" s="33">
        <v>39</v>
      </c>
      <c r="G163" s="34">
        <v>16</v>
      </c>
      <c r="H163" s="34">
        <v>23</v>
      </c>
      <c r="I163" s="35">
        <v>90</v>
      </c>
      <c r="J163" s="33">
        <v>9</v>
      </c>
      <c r="K163" s="34">
        <v>4</v>
      </c>
      <c r="L163" s="34">
        <v>5</v>
      </c>
    </row>
    <row r="164" spans="1:12" s="97" customFormat="1" ht="15.75" customHeight="1">
      <c r="A164" s="32">
        <v>21</v>
      </c>
      <c r="B164" s="33">
        <v>21</v>
      </c>
      <c r="C164" s="34">
        <v>13</v>
      </c>
      <c r="D164" s="34">
        <v>8</v>
      </c>
      <c r="E164" s="35">
        <v>56</v>
      </c>
      <c r="F164" s="33">
        <v>31</v>
      </c>
      <c r="G164" s="34">
        <v>20</v>
      </c>
      <c r="H164" s="34">
        <v>11</v>
      </c>
      <c r="I164" s="35">
        <v>91</v>
      </c>
      <c r="J164" s="33">
        <v>11</v>
      </c>
      <c r="K164" s="34">
        <v>4</v>
      </c>
      <c r="L164" s="34">
        <v>7</v>
      </c>
    </row>
    <row r="165" spans="1:12" s="97" customFormat="1" ht="15.75" customHeight="1">
      <c r="A165" s="32">
        <v>22</v>
      </c>
      <c r="B165" s="33">
        <v>28</v>
      </c>
      <c r="C165" s="34">
        <v>13</v>
      </c>
      <c r="D165" s="34">
        <v>15</v>
      </c>
      <c r="E165" s="35">
        <v>57</v>
      </c>
      <c r="F165" s="33">
        <v>29</v>
      </c>
      <c r="G165" s="34">
        <v>13</v>
      </c>
      <c r="H165" s="34">
        <v>16</v>
      </c>
      <c r="I165" s="35">
        <v>92</v>
      </c>
      <c r="J165" s="33">
        <v>10</v>
      </c>
      <c r="K165" s="34">
        <v>2</v>
      </c>
      <c r="L165" s="34">
        <v>8</v>
      </c>
    </row>
    <row r="166" spans="1:12" s="97" customFormat="1" ht="15.75" customHeight="1">
      <c r="A166" s="32">
        <v>23</v>
      </c>
      <c r="B166" s="33">
        <v>20</v>
      </c>
      <c r="C166" s="34">
        <v>12</v>
      </c>
      <c r="D166" s="34">
        <v>8</v>
      </c>
      <c r="E166" s="35">
        <v>58</v>
      </c>
      <c r="F166" s="33">
        <v>32</v>
      </c>
      <c r="G166" s="34">
        <v>16</v>
      </c>
      <c r="H166" s="34">
        <v>16</v>
      </c>
      <c r="I166" s="35">
        <v>93</v>
      </c>
      <c r="J166" s="33">
        <v>7</v>
      </c>
      <c r="K166" s="34">
        <v>3</v>
      </c>
      <c r="L166" s="34">
        <v>4</v>
      </c>
    </row>
    <row r="167" spans="1:12" s="97" customFormat="1" ht="18" customHeight="1">
      <c r="A167" s="40">
        <v>24</v>
      </c>
      <c r="B167" s="44">
        <v>16</v>
      </c>
      <c r="C167" s="42">
        <v>11</v>
      </c>
      <c r="D167" s="42">
        <v>5</v>
      </c>
      <c r="E167" s="43">
        <v>59</v>
      </c>
      <c r="F167" s="44">
        <v>34</v>
      </c>
      <c r="G167" s="42">
        <v>18</v>
      </c>
      <c r="H167" s="42">
        <v>16</v>
      </c>
      <c r="I167" s="43">
        <v>94</v>
      </c>
      <c r="J167" s="44">
        <v>7</v>
      </c>
      <c r="K167" s="42">
        <v>2</v>
      </c>
      <c r="L167" s="42">
        <v>5</v>
      </c>
    </row>
    <row r="168" spans="1:12" s="31" customFormat="1" ht="25.5" customHeight="1">
      <c r="A168" s="23" t="s">
        <v>32</v>
      </c>
      <c r="B168" s="24">
        <v>78</v>
      </c>
      <c r="C168" s="24">
        <v>40</v>
      </c>
      <c r="D168" s="24">
        <v>38</v>
      </c>
      <c r="E168" s="25" t="s">
        <v>33</v>
      </c>
      <c r="F168" s="24">
        <v>146</v>
      </c>
      <c r="G168" s="24">
        <v>83</v>
      </c>
      <c r="H168" s="24">
        <v>63</v>
      </c>
      <c r="I168" s="64" t="s">
        <v>34</v>
      </c>
      <c r="J168" s="24">
        <v>12</v>
      </c>
      <c r="K168" s="24">
        <v>3</v>
      </c>
      <c r="L168" s="24">
        <v>9</v>
      </c>
    </row>
    <row r="169" spans="1:12" s="97" customFormat="1" ht="15.75" customHeight="1">
      <c r="A169" s="32">
        <v>25</v>
      </c>
      <c r="B169" s="33">
        <v>16</v>
      </c>
      <c r="C169" s="34">
        <v>6</v>
      </c>
      <c r="D169" s="34">
        <v>10</v>
      </c>
      <c r="E169" s="35">
        <v>60</v>
      </c>
      <c r="F169" s="33">
        <v>30</v>
      </c>
      <c r="G169" s="34">
        <v>14</v>
      </c>
      <c r="H169" s="34">
        <v>16</v>
      </c>
      <c r="I169" s="35">
        <v>95</v>
      </c>
      <c r="J169" s="33">
        <v>5</v>
      </c>
      <c r="K169" s="34">
        <v>1</v>
      </c>
      <c r="L169" s="34">
        <v>4</v>
      </c>
    </row>
    <row r="170" spans="1:12" s="97" customFormat="1" ht="15.75" customHeight="1">
      <c r="A170" s="32">
        <v>26</v>
      </c>
      <c r="B170" s="33">
        <v>17</v>
      </c>
      <c r="C170" s="34">
        <v>14</v>
      </c>
      <c r="D170" s="34">
        <v>3</v>
      </c>
      <c r="E170" s="35">
        <v>61</v>
      </c>
      <c r="F170" s="33">
        <v>32</v>
      </c>
      <c r="G170" s="34">
        <v>18</v>
      </c>
      <c r="H170" s="34">
        <v>14</v>
      </c>
      <c r="I170" s="35">
        <v>96</v>
      </c>
      <c r="J170" s="33">
        <v>2</v>
      </c>
      <c r="K170" s="34">
        <v>0</v>
      </c>
      <c r="L170" s="34">
        <v>2</v>
      </c>
    </row>
    <row r="171" spans="1:12" s="97" customFormat="1" ht="15.75" customHeight="1">
      <c r="A171" s="32">
        <v>27</v>
      </c>
      <c r="B171" s="33">
        <v>17</v>
      </c>
      <c r="C171" s="34">
        <v>7</v>
      </c>
      <c r="D171" s="34">
        <v>10</v>
      </c>
      <c r="E171" s="35">
        <v>62</v>
      </c>
      <c r="F171" s="33">
        <v>26</v>
      </c>
      <c r="G171" s="34">
        <v>15</v>
      </c>
      <c r="H171" s="34">
        <v>11</v>
      </c>
      <c r="I171" s="35">
        <v>97</v>
      </c>
      <c r="J171" s="33">
        <v>1</v>
      </c>
      <c r="K171" s="34">
        <v>1</v>
      </c>
      <c r="L171" s="34">
        <v>0</v>
      </c>
    </row>
    <row r="172" spans="1:12" s="97" customFormat="1" ht="15.75" customHeight="1">
      <c r="A172" s="32">
        <v>28</v>
      </c>
      <c r="B172" s="33">
        <v>11</v>
      </c>
      <c r="C172" s="34">
        <v>6</v>
      </c>
      <c r="D172" s="34">
        <v>5</v>
      </c>
      <c r="E172" s="35">
        <v>63</v>
      </c>
      <c r="F172" s="33">
        <v>31</v>
      </c>
      <c r="G172" s="34">
        <v>20</v>
      </c>
      <c r="H172" s="34">
        <v>11</v>
      </c>
      <c r="I172" s="35">
        <v>98</v>
      </c>
      <c r="J172" s="33">
        <v>1</v>
      </c>
      <c r="K172" s="34">
        <v>0</v>
      </c>
      <c r="L172" s="34">
        <v>1</v>
      </c>
    </row>
    <row r="173" spans="1:12" s="97" customFormat="1" ht="18" customHeight="1">
      <c r="A173" s="40">
        <v>29</v>
      </c>
      <c r="B173" s="44">
        <v>17</v>
      </c>
      <c r="C173" s="42">
        <v>7</v>
      </c>
      <c r="D173" s="42">
        <v>10</v>
      </c>
      <c r="E173" s="43">
        <v>64</v>
      </c>
      <c r="F173" s="44">
        <v>27</v>
      </c>
      <c r="G173" s="42">
        <v>16</v>
      </c>
      <c r="H173" s="42">
        <v>11</v>
      </c>
      <c r="I173" s="35">
        <v>99</v>
      </c>
      <c r="J173" s="33">
        <v>2</v>
      </c>
      <c r="K173" s="34">
        <v>1</v>
      </c>
      <c r="L173" s="34">
        <v>1</v>
      </c>
    </row>
    <row r="174" spans="1:12" s="31" customFormat="1" ht="25.5" customHeight="1">
      <c r="A174" s="23" t="s">
        <v>35</v>
      </c>
      <c r="B174" s="24">
        <v>83</v>
      </c>
      <c r="C174" s="24">
        <v>43</v>
      </c>
      <c r="D174" s="24">
        <v>40</v>
      </c>
      <c r="E174" s="25" t="s">
        <v>36</v>
      </c>
      <c r="F174" s="24">
        <v>145</v>
      </c>
      <c r="G174" s="24">
        <v>76</v>
      </c>
      <c r="H174" s="24">
        <v>69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14</v>
      </c>
      <c r="C175" s="34">
        <v>6</v>
      </c>
      <c r="D175" s="34">
        <v>8</v>
      </c>
      <c r="E175" s="35">
        <v>65</v>
      </c>
      <c r="F175" s="33">
        <v>24</v>
      </c>
      <c r="G175" s="34">
        <v>9</v>
      </c>
      <c r="H175" s="34">
        <v>15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18</v>
      </c>
      <c r="C176" s="34">
        <v>10</v>
      </c>
      <c r="D176" s="34">
        <v>8</v>
      </c>
      <c r="E176" s="35">
        <v>66</v>
      </c>
      <c r="F176" s="33">
        <v>21</v>
      </c>
      <c r="G176" s="34">
        <v>14</v>
      </c>
      <c r="H176" s="34">
        <v>7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13</v>
      </c>
      <c r="C177" s="34">
        <v>4</v>
      </c>
      <c r="D177" s="34">
        <v>9</v>
      </c>
      <c r="E177" s="35">
        <v>67</v>
      </c>
      <c r="F177" s="33">
        <v>26</v>
      </c>
      <c r="G177" s="34">
        <v>15</v>
      </c>
      <c r="H177" s="34">
        <v>11</v>
      </c>
      <c r="I177" s="35">
        <v>103</v>
      </c>
      <c r="J177" s="33">
        <v>1</v>
      </c>
      <c r="K177" s="34">
        <v>0</v>
      </c>
      <c r="L177" s="34">
        <v>1</v>
      </c>
    </row>
    <row r="178" spans="1:13" s="97" customFormat="1" ht="15.75" customHeight="1">
      <c r="A178" s="32">
        <v>33</v>
      </c>
      <c r="B178" s="33">
        <v>17</v>
      </c>
      <c r="C178" s="34">
        <v>10</v>
      </c>
      <c r="D178" s="34">
        <v>7</v>
      </c>
      <c r="E178" s="35">
        <v>68</v>
      </c>
      <c r="F178" s="33">
        <v>35</v>
      </c>
      <c r="G178" s="34">
        <v>20</v>
      </c>
      <c r="H178" s="34">
        <v>15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21</v>
      </c>
      <c r="C179" s="34">
        <v>13</v>
      </c>
      <c r="D179" s="34">
        <v>8</v>
      </c>
      <c r="E179" s="35">
        <v>69</v>
      </c>
      <c r="F179" s="33">
        <v>39</v>
      </c>
      <c r="G179" s="34">
        <v>18</v>
      </c>
      <c r="H179" s="34">
        <v>21</v>
      </c>
      <c r="I179" s="75" t="s">
        <v>8</v>
      </c>
      <c r="J179" s="69">
        <v>2298</v>
      </c>
      <c r="K179" s="69">
        <v>1115</v>
      </c>
      <c r="L179" s="69">
        <v>1183</v>
      </c>
    </row>
    <row r="180" spans="1:13" s="106" customFormat="1" ht="24" customHeight="1" thickTop="1" thickBot="1">
      <c r="A180" s="81" t="s">
        <v>38</v>
      </c>
      <c r="B180" s="82">
        <v>353</v>
      </c>
      <c r="C180" s="83">
        <v>179</v>
      </c>
      <c r="D180" s="83">
        <v>174</v>
      </c>
      <c r="E180" s="84" t="s">
        <v>39</v>
      </c>
      <c r="F180" s="83">
        <v>1387</v>
      </c>
      <c r="G180" s="83">
        <v>689</v>
      </c>
      <c r="H180" s="83">
        <v>698</v>
      </c>
      <c r="I180" s="85" t="s">
        <v>40</v>
      </c>
      <c r="J180" s="83">
        <v>558</v>
      </c>
      <c r="K180" s="83">
        <v>247</v>
      </c>
      <c r="L180" s="83">
        <v>311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72</v>
      </c>
      <c r="L181" s="9"/>
      <c r="M181" s="97"/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7" t="s">
        <v>7</v>
      </c>
      <c r="E182" s="102" t="s">
        <v>4</v>
      </c>
      <c r="F182" s="15" t="s">
        <v>5</v>
      </c>
      <c r="G182" s="15" t="s">
        <v>6</v>
      </c>
      <c r="H182" s="17" t="s">
        <v>7</v>
      </c>
      <c r="I182" s="102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42</v>
      </c>
      <c r="C183" s="24">
        <v>23</v>
      </c>
      <c r="D183" s="24">
        <v>19</v>
      </c>
      <c r="E183" s="25" t="s">
        <v>10</v>
      </c>
      <c r="F183" s="24">
        <v>69</v>
      </c>
      <c r="G183" s="24">
        <v>32</v>
      </c>
      <c r="H183" s="24">
        <v>37</v>
      </c>
      <c r="I183" s="25" t="s">
        <v>11</v>
      </c>
      <c r="J183" s="24">
        <v>49</v>
      </c>
      <c r="K183" s="24">
        <v>18</v>
      </c>
      <c r="L183" s="24">
        <v>31</v>
      </c>
    </row>
    <row r="184" spans="1:13" s="97" customFormat="1" ht="15.75" customHeight="1">
      <c r="A184" s="32">
        <v>0</v>
      </c>
      <c r="B184" s="33">
        <v>4</v>
      </c>
      <c r="C184" s="34">
        <v>2</v>
      </c>
      <c r="D184" s="34">
        <v>2</v>
      </c>
      <c r="E184" s="35">
        <v>35</v>
      </c>
      <c r="F184" s="33">
        <v>14</v>
      </c>
      <c r="G184" s="34">
        <v>4</v>
      </c>
      <c r="H184" s="34">
        <v>10</v>
      </c>
      <c r="I184" s="35">
        <v>70</v>
      </c>
      <c r="J184" s="33">
        <v>12</v>
      </c>
      <c r="K184" s="34">
        <v>6</v>
      </c>
      <c r="L184" s="34">
        <v>6</v>
      </c>
    </row>
    <row r="185" spans="1:13" s="97" customFormat="1" ht="15.75" customHeight="1">
      <c r="A185" s="32">
        <v>1</v>
      </c>
      <c r="B185" s="33">
        <v>9</v>
      </c>
      <c r="C185" s="34">
        <v>4</v>
      </c>
      <c r="D185" s="34">
        <v>5</v>
      </c>
      <c r="E185" s="35">
        <v>36</v>
      </c>
      <c r="F185" s="33">
        <v>18</v>
      </c>
      <c r="G185" s="34">
        <v>10</v>
      </c>
      <c r="H185" s="34">
        <v>8</v>
      </c>
      <c r="I185" s="35">
        <v>71</v>
      </c>
      <c r="J185" s="33">
        <v>9</v>
      </c>
      <c r="K185" s="34">
        <v>1</v>
      </c>
      <c r="L185" s="34">
        <v>8</v>
      </c>
    </row>
    <row r="186" spans="1:13" s="97" customFormat="1" ht="15.75" customHeight="1">
      <c r="A186" s="32">
        <v>2</v>
      </c>
      <c r="B186" s="33">
        <v>6</v>
      </c>
      <c r="C186" s="34">
        <v>5</v>
      </c>
      <c r="D186" s="34">
        <v>1</v>
      </c>
      <c r="E186" s="35">
        <v>37</v>
      </c>
      <c r="F186" s="33">
        <v>11</v>
      </c>
      <c r="G186" s="34">
        <v>6</v>
      </c>
      <c r="H186" s="34">
        <v>5</v>
      </c>
      <c r="I186" s="35">
        <v>72</v>
      </c>
      <c r="J186" s="33">
        <v>8</v>
      </c>
      <c r="K186" s="34">
        <v>4</v>
      </c>
      <c r="L186" s="34">
        <v>4</v>
      </c>
    </row>
    <row r="187" spans="1:13" s="97" customFormat="1" ht="15.75" customHeight="1">
      <c r="A187" s="32">
        <v>3</v>
      </c>
      <c r="B187" s="33">
        <v>14</v>
      </c>
      <c r="C187" s="34">
        <v>8</v>
      </c>
      <c r="D187" s="34">
        <v>6</v>
      </c>
      <c r="E187" s="35">
        <v>38</v>
      </c>
      <c r="F187" s="33">
        <v>15</v>
      </c>
      <c r="G187" s="34">
        <v>7</v>
      </c>
      <c r="H187" s="34">
        <v>8</v>
      </c>
      <c r="I187" s="35">
        <v>73</v>
      </c>
      <c r="J187" s="33">
        <v>8</v>
      </c>
      <c r="K187" s="34">
        <v>4</v>
      </c>
      <c r="L187" s="34">
        <v>4</v>
      </c>
    </row>
    <row r="188" spans="1:13" s="97" customFormat="1" ht="18" customHeight="1">
      <c r="A188" s="40">
        <v>4</v>
      </c>
      <c r="B188" s="41">
        <v>9</v>
      </c>
      <c r="C188" s="42">
        <v>4</v>
      </c>
      <c r="D188" s="42">
        <v>5</v>
      </c>
      <c r="E188" s="43">
        <v>39</v>
      </c>
      <c r="F188" s="44">
        <v>11</v>
      </c>
      <c r="G188" s="42">
        <v>5</v>
      </c>
      <c r="H188" s="42">
        <v>6</v>
      </c>
      <c r="I188" s="43">
        <v>74</v>
      </c>
      <c r="J188" s="44">
        <v>12</v>
      </c>
      <c r="K188" s="42">
        <v>3</v>
      </c>
      <c r="L188" s="42">
        <v>9</v>
      </c>
    </row>
    <row r="189" spans="1:13" s="31" customFormat="1" ht="25.5" customHeight="1">
      <c r="A189" s="23" t="s">
        <v>13</v>
      </c>
      <c r="B189" s="24">
        <v>65</v>
      </c>
      <c r="C189" s="24">
        <v>31</v>
      </c>
      <c r="D189" s="24">
        <v>34</v>
      </c>
      <c r="E189" s="25" t="s">
        <v>14</v>
      </c>
      <c r="F189" s="24">
        <v>109</v>
      </c>
      <c r="G189" s="24">
        <v>46</v>
      </c>
      <c r="H189" s="24">
        <v>63</v>
      </c>
      <c r="I189" s="25" t="s">
        <v>15</v>
      </c>
      <c r="J189" s="24">
        <v>45</v>
      </c>
      <c r="K189" s="24">
        <v>21</v>
      </c>
      <c r="L189" s="24">
        <v>24</v>
      </c>
    </row>
    <row r="190" spans="1:13" s="97" customFormat="1" ht="15.75" customHeight="1">
      <c r="A190" s="32">
        <v>5</v>
      </c>
      <c r="B190" s="33">
        <v>14</v>
      </c>
      <c r="C190" s="34">
        <v>8</v>
      </c>
      <c r="D190" s="34">
        <v>6</v>
      </c>
      <c r="E190" s="35">
        <v>40</v>
      </c>
      <c r="F190" s="33">
        <v>20</v>
      </c>
      <c r="G190" s="34">
        <v>8</v>
      </c>
      <c r="H190" s="34">
        <v>12</v>
      </c>
      <c r="I190" s="35">
        <v>75</v>
      </c>
      <c r="J190" s="33">
        <v>10</v>
      </c>
      <c r="K190" s="34">
        <v>7</v>
      </c>
      <c r="L190" s="34">
        <v>3</v>
      </c>
    </row>
    <row r="191" spans="1:13" s="97" customFormat="1" ht="15.75" customHeight="1">
      <c r="A191" s="32">
        <v>6</v>
      </c>
      <c r="B191" s="33">
        <v>10</v>
      </c>
      <c r="C191" s="34">
        <v>2</v>
      </c>
      <c r="D191" s="34">
        <v>8</v>
      </c>
      <c r="E191" s="35">
        <v>41</v>
      </c>
      <c r="F191" s="33">
        <v>17</v>
      </c>
      <c r="G191" s="34">
        <v>7</v>
      </c>
      <c r="H191" s="34">
        <v>10</v>
      </c>
      <c r="I191" s="35">
        <v>76</v>
      </c>
      <c r="J191" s="33">
        <v>12</v>
      </c>
      <c r="K191" s="34">
        <v>5</v>
      </c>
      <c r="L191" s="34">
        <v>7</v>
      </c>
    </row>
    <row r="192" spans="1:13" s="97" customFormat="1" ht="15.75" customHeight="1">
      <c r="A192" s="32">
        <v>7</v>
      </c>
      <c r="B192" s="33">
        <v>15</v>
      </c>
      <c r="C192" s="34">
        <v>8</v>
      </c>
      <c r="D192" s="34">
        <v>7</v>
      </c>
      <c r="E192" s="35">
        <v>42</v>
      </c>
      <c r="F192" s="33">
        <v>19</v>
      </c>
      <c r="G192" s="34">
        <v>9</v>
      </c>
      <c r="H192" s="34">
        <v>10</v>
      </c>
      <c r="I192" s="35">
        <v>77</v>
      </c>
      <c r="J192" s="33">
        <v>12</v>
      </c>
      <c r="K192" s="34">
        <v>5</v>
      </c>
      <c r="L192" s="34">
        <v>7</v>
      </c>
    </row>
    <row r="193" spans="1:12" s="97" customFormat="1" ht="15.75" customHeight="1">
      <c r="A193" s="32">
        <v>8</v>
      </c>
      <c r="B193" s="33">
        <v>12</v>
      </c>
      <c r="C193" s="34">
        <v>5</v>
      </c>
      <c r="D193" s="34">
        <v>7</v>
      </c>
      <c r="E193" s="35">
        <v>43</v>
      </c>
      <c r="F193" s="33">
        <v>31</v>
      </c>
      <c r="G193" s="34">
        <v>11</v>
      </c>
      <c r="H193" s="34">
        <v>20</v>
      </c>
      <c r="I193" s="35">
        <v>78</v>
      </c>
      <c r="J193" s="33">
        <v>6</v>
      </c>
      <c r="K193" s="34">
        <v>2</v>
      </c>
      <c r="L193" s="34">
        <v>4</v>
      </c>
    </row>
    <row r="194" spans="1:12" s="97" customFormat="1" ht="18" customHeight="1">
      <c r="A194" s="40">
        <v>9</v>
      </c>
      <c r="B194" s="44">
        <v>14</v>
      </c>
      <c r="C194" s="42">
        <v>8</v>
      </c>
      <c r="D194" s="42">
        <v>6</v>
      </c>
      <c r="E194" s="43">
        <v>44</v>
      </c>
      <c r="F194" s="44">
        <v>22</v>
      </c>
      <c r="G194" s="42">
        <v>11</v>
      </c>
      <c r="H194" s="42">
        <v>11</v>
      </c>
      <c r="I194" s="43">
        <v>79</v>
      </c>
      <c r="J194" s="44">
        <v>5</v>
      </c>
      <c r="K194" s="42">
        <v>2</v>
      </c>
      <c r="L194" s="42">
        <v>3</v>
      </c>
    </row>
    <row r="195" spans="1:12" s="31" customFormat="1" ht="25.5" customHeight="1">
      <c r="A195" s="23" t="s">
        <v>23</v>
      </c>
      <c r="B195" s="24">
        <v>90</v>
      </c>
      <c r="C195" s="24">
        <v>49</v>
      </c>
      <c r="D195" s="24">
        <v>41</v>
      </c>
      <c r="E195" s="25" t="s">
        <v>24</v>
      </c>
      <c r="F195" s="24">
        <v>117</v>
      </c>
      <c r="G195" s="24">
        <v>57</v>
      </c>
      <c r="H195" s="24">
        <v>60</v>
      </c>
      <c r="I195" s="25" t="s">
        <v>25</v>
      </c>
      <c r="J195" s="24">
        <v>49</v>
      </c>
      <c r="K195" s="24">
        <v>25</v>
      </c>
      <c r="L195" s="24">
        <v>24</v>
      </c>
    </row>
    <row r="196" spans="1:12" s="97" customFormat="1" ht="15.75" customHeight="1">
      <c r="A196" s="32">
        <v>10</v>
      </c>
      <c r="B196" s="33">
        <v>15</v>
      </c>
      <c r="C196" s="34">
        <v>8</v>
      </c>
      <c r="D196" s="34">
        <v>7</v>
      </c>
      <c r="E196" s="35">
        <v>45</v>
      </c>
      <c r="F196" s="33">
        <v>30</v>
      </c>
      <c r="G196" s="34">
        <v>15</v>
      </c>
      <c r="H196" s="34">
        <v>15</v>
      </c>
      <c r="I196" s="35">
        <v>80</v>
      </c>
      <c r="J196" s="33">
        <v>14</v>
      </c>
      <c r="K196" s="34">
        <v>7</v>
      </c>
      <c r="L196" s="34">
        <v>7</v>
      </c>
    </row>
    <row r="197" spans="1:12" s="97" customFormat="1" ht="15.75" customHeight="1">
      <c r="A197" s="32">
        <v>11</v>
      </c>
      <c r="B197" s="33">
        <v>20</v>
      </c>
      <c r="C197" s="34">
        <v>9</v>
      </c>
      <c r="D197" s="34">
        <v>11</v>
      </c>
      <c r="E197" s="35">
        <v>46</v>
      </c>
      <c r="F197" s="33">
        <v>27</v>
      </c>
      <c r="G197" s="34">
        <v>14</v>
      </c>
      <c r="H197" s="34">
        <v>13</v>
      </c>
      <c r="I197" s="35">
        <v>81</v>
      </c>
      <c r="J197" s="33">
        <v>7</v>
      </c>
      <c r="K197" s="34">
        <v>6</v>
      </c>
      <c r="L197" s="34">
        <v>1</v>
      </c>
    </row>
    <row r="198" spans="1:12" s="97" customFormat="1" ht="15.75" customHeight="1">
      <c r="A198" s="32">
        <v>12</v>
      </c>
      <c r="B198" s="33">
        <v>19</v>
      </c>
      <c r="C198" s="34">
        <v>10</v>
      </c>
      <c r="D198" s="34">
        <v>9</v>
      </c>
      <c r="E198" s="35">
        <v>47</v>
      </c>
      <c r="F198" s="33">
        <v>17</v>
      </c>
      <c r="G198" s="34">
        <v>8</v>
      </c>
      <c r="H198" s="34">
        <v>9</v>
      </c>
      <c r="I198" s="35">
        <v>82</v>
      </c>
      <c r="J198" s="33">
        <v>12</v>
      </c>
      <c r="K198" s="34">
        <v>4</v>
      </c>
      <c r="L198" s="34">
        <v>8</v>
      </c>
    </row>
    <row r="199" spans="1:12" s="97" customFormat="1" ht="15.75" customHeight="1">
      <c r="A199" s="32">
        <v>13</v>
      </c>
      <c r="B199" s="33">
        <v>17</v>
      </c>
      <c r="C199" s="34">
        <v>11</v>
      </c>
      <c r="D199" s="34">
        <v>6</v>
      </c>
      <c r="E199" s="35">
        <v>48</v>
      </c>
      <c r="F199" s="33">
        <v>23</v>
      </c>
      <c r="G199" s="34">
        <v>12</v>
      </c>
      <c r="H199" s="34">
        <v>11</v>
      </c>
      <c r="I199" s="35">
        <v>83</v>
      </c>
      <c r="J199" s="33">
        <v>10</v>
      </c>
      <c r="K199" s="34">
        <v>5</v>
      </c>
      <c r="L199" s="34">
        <v>5</v>
      </c>
    </row>
    <row r="200" spans="1:12" s="97" customFormat="1" ht="18" customHeight="1">
      <c r="A200" s="40">
        <v>14</v>
      </c>
      <c r="B200" s="44">
        <v>19</v>
      </c>
      <c r="C200" s="42">
        <v>11</v>
      </c>
      <c r="D200" s="42">
        <v>8</v>
      </c>
      <c r="E200" s="43">
        <v>49</v>
      </c>
      <c r="F200" s="44">
        <v>20</v>
      </c>
      <c r="G200" s="42">
        <v>8</v>
      </c>
      <c r="H200" s="42">
        <v>12</v>
      </c>
      <c r="I200" s="43">
        <v>84</v>
      </c>
      <c r="J200" s="44">
        <v>6</v>
      </c>
      <c r="K200" s="42">
        <v>3</v>
      </c>
      <c r="L200" s="42">
        <v>3</v>
      </c>
    </row>
    <row r="201" spans="1:12" s="31" customFormat="1" ht="25.5" customHeight="1">
      <c r="A201" s="23" t="s">
        <v>26</v>
      </c>
      <c r="B201" s="24">
        <v>77</v>
      </c>
      <c r="C201" s="24">
        <v>47</v>
      </c>
      <c r="D201" s="24">
        <v>30</v>
      </c>
      <c r="E201" s="25" t="s">
        <v>27</v>
      </c>
      <c r="F201" s="24">
        <v>81</v>
      </c>
      <c r="G201" s="24">
        <v>45</v>
      </c>
      <c r="H201" s="24">
        <v>36</v>
      </c>
      <c r="I201" s="25" t="s">
        <v>28</v>
      </c>
      <c r="J201" s="24">
        <v>39</v>
      </c>
      <c r="K201" s="24">
        <v>13</v>
      </c>
      <c r="L201" s="24">
        <v>26</v>
      </c>
    </row>
    <row r="202" spans="1:12" s="97" customFormat="1" ht="15.75" customHeight="1">
      <c r="A202" s="32">
        <v>15</v>
      </c>
      <c r="B202" s="33">
        <v>10</v>
      </c>
      <c r="C202" s="34">
        <v>9</v>
      </c>
      <c r="D202" s="34">
        <v>1</v>
      </c>
      <c r="E202" s="35">
        <v>50</v>
      </c>
      <c r="F202" s="33">
        <v>17</v>
      </c>
      <c r="G202" s="34">
        <v>9</v>
      </c>
      <c r="H202" s="34">
        <v>8</v>
      </c>
      <c r="I202" s="35">
        <v>85</v>
      </c>
      <c r="J202" s="33">
        <v>7</v>
      </c>
      <c r="K202" s="34">
        <v>2</v>
      </c>
      <c r="L202" s="34">
        <v>5</v>
      </c>
    </row>
    <row r="203" spans="1:12" s="97" customFormat="1" ht="15.75" customHeight="1">
      <c r="A203" s="32">
        <v>16</v>
      </c>
      <c r="B203" s="33">
        <v>17</v>
      </c>
      <c r="C203" s="34">
        <v>7</v>
      </c>
      <c r="D203" s="34">
        <v>10</v>
      </c>
      <c r="E203" s="35">
        <v>51</v>
      </c>
      <c r="F203" s="33">
        <v>13</v>
      </c>
      <c r="G203" s="34">
        <v>6</v>
      </c>
      <c r="H203" s="34">
        <v>7</v>
      </c>
      <c r="I203" s="35">
        <v>86</v>
      </c>
      <c r="J203" s="33">
        <v>13</v>
      </c>
      <c r="K203" s="34">
        <v>5</v>
      </c>
      <c r="L203" s="34">
        <v>8</v>
      </c>
    </row>
    <row r="204" spans="1:12" s="97" customFormat="1" ht="15.75" customHeight="1">
      <c r="A204" s="32">
        <v>17</v>
      </c>
      <c r="B204" s="33">
        <v>22</v>
      </c>
      <c r="C204" s="34">
        <v>15</v>
      </c>
      <c r="D204" s="34">
        <v>7</v>
      </c>
      <c r="E204" s="35">
        <v>52</v>
      </c>
      <c r="F204" s="33">
        <v>26</v>
      </c>
      <c r="G204" s="34">
        <v>16</v>
      </c>
      <c r="H204" s="34">
        <v>10</v>
      </c>
      <c r="I204" s="35">
        <v>87</v>
      </c>
      <c r="J204" s="33">
        <v>5</v>
      </c>
      <c r="K204" s="34">
        <v>1</v>
      </c>
      <c r="L204" s="34">
        <v>4</v>
      </c>
    </row>
    <row r="205" spans="1:12" s="97" customFormat="1" ht="15.75" customHeight="1">
      <c r="A205" s="32">
        <v>18</v>
      </c>
      <c r="B205" s="33">
        <v>13</v>
      </c>
      <c r="C205" s="34">
        <v>8</v>
      </c>
      <c r="D205" s="34">
        <v>5</v>
      </c>
      <c r="E205" s="35">
        <v>53</v>
      </c>
      <c r="F205" s="33">
        <v>15</v>
      </c>
      <c r="G205" s="34">
        <v>8</v>
      </c>
      <c r="H205" s="34">
        <v>7</v>
      </c>
      <c r="I205" s="35">
        <v>88</v>
      </c>
      <c r="J205" s="33">
        <v>8</v>
      </c>
      <c r="K205" s="34">
        <v>4</v>
      </c>
      <c r="L205" s="34">
        <v>4</v>
      </c>
    </row>
    <row r="206" spans="1:12" s="97" customFormat="1" ht="18" customHeight="1">
      <c r="A206" s="40">
        <v>19</v>
      </c>
      <c r="B206" s="44">
        <v>15</v>
      </c>
      <c r="C206" s="42">
        <v>8</v>
      </c>
      <c r="D206" s="42">
        <v>7</v>
      </c>
      <c r="E206" s="43">
        <v>54</v>
      </c>
      <c r="F206" s="44">
        <v>10</v>
      </c>
      <c r="G206" s="42">
        <v>6</v>
      </c>
      <c r="H206" s="42">
        <v>4</v>
      </c>
      <c r="I206" s="43">
        <v>89</v>
      </c>
      <c r="J206" s="44">
        <v>6</v>
      </c>
      <c r="K206" s="42">
        <v>1</v>
      </c>
      <c r="L206" s="42">
        <v>5</v>
      </c>
    </row>
    <row r="207" spans="1:12" s="31" customFormat="1" ht="25.5" customHeight="1">
      <c r="A207" s="23" t="s">
        <v>29</v>
      </c>
      <c r="B207" s="24">
        <v>40</v>
      </c>
      <c r="C207" s="24">
        <v>21</v>
      </c>
      <c r="D207" s="24">
        <v>19</v>
      </c>
      <c r="E207" s="25" t="s">
        <v>30</v>
      </c>
      <c r="F207" s="24">
        <v>72</v>
      </c>
      <c r="G207" s="24">
        <v>39</v>
      </c>
      <c r="H207" s="24">
        <v>33</v>
      </c>
      <c r="I207" s="25" t="s">
        <v>31</v>
      </c>
      <c r="J207" s="24">
        <v>22</v>
      </c>
      <c r="K207" s="24">
        <v>5</v>
      </c>
      <c r="L207" s="24">
        <v>17</v>
      </c>
    </row>
    <row r="208" spans="1:12" s="97" customFormat="1" ht="15.75" customHeight="1">
      <c r="A208" s="32">
        <v>20</v>
      </c>
      <c r="B208" s="33">
        <v>13</v>
      </c>
      <c r="C208" s="34">
        <v>5</v>
      </c>
      <c r="D208" s="34">
        <v>8</v>
      </c>
      <c r="E208" s="35">
        <v>55</v>
      </c>
      <c r="F208" s="33">
        <v>14</v>
      </c>
      <c r="G208" s="34">
        <v>9</v>
      </c>
      <c r="H208" s="34">
        <v>5</v>
      </c>
      <c r="I208" s="35">
        <v>90</v>
      </c>
      <c r="J208" s="33">
        <v>8</v>
      </c>
      <c r="K208" s="34">
        <v>2</v>
      </c>
      <c r="L208" s="34">
        <v>6</v>
      </c>
    </row>
    <row r="209" spans="1:12" s="97" customFormat="1" ht="15.75" customHeight="1">
      <c r="A209" s="32">
        <v>21</v>
      </c>
      <c r="B209" s="33">
        <v>10</v>
      </c>
      <c r="C209" s="34">
        <v>6</v>
      </c>
      <c r="D209" s="34">
        <v>4</v>
      </c>
      <c r="E209" s="35">
        <v>56</v>
      </c>
      <c r="F209" s="33">
        <v>15</v>
      </c>
      <c r="G209" s="34">
        <v>7</v>
      </c>
      <c r="H209" s="34">
        <v>8</v>
      </c>
      <c r="I209" s="35">
        <v>91</v>
      </c>
      <c r="J209" s="33">
        <v>2</v>
      </c>
      <c r="K209" s="34">
        <v>0</v>
      </c>
      <c r="L209" s="34">
        <v>2</v>
      </c>
    </row>
    <row r="210" spans="1:12" s="97" customFormat="1" ht="15.75" customHeight="1">
      <c r="A210" s="32">
        <v>22</v>
      </c>
      <c r="B210" s="33">
        <v>8</v>
      </c>
      <c r="C210" s="34">
        <v>5</v>
      </c>
      <c r="D210" s="34">
        <v>3</v>
      </c>
      <c r="E210" s="35">
        <v>57</v>
      </c>
      <c r="F210" s="33">
        <v>12</v>
      </c>
      <c r="G210" s="34">
        <v>7</v>
      </c>
      <c r="H210" s="34">
        <v>5</v>
      </c>
      <c r="I210" s="35">
        <v>92</v>
      </c>
      <c r="J210" s="33">
        <v>6</v>
      </c>
      <c r="K210" s="34">
        <v>3</v>
      </c>
      <c r="L210" s="34">
        <v>3</v>
      </c>
    </row>
    <row r="211" spans="1:12" s="97" customFormat="1" ht="15.75" customHeight="1">
      <c r="A211" s="32">
        <v>23</v>
      </c>
      <c r="B211" s="33">
        <v>3</v>
      </c>
      <c r="C211" s="34">
        <v>1</v>
      </c>
      <c r="D211" s="34">
        <v>2</v>
      </c>
      <c r="E211" s="35">
        <v>58</v>
      </c>
      <c r="F211" s="33">
        <v>20</v>
      </c>
      <c r="G211" s="34">
        <v>11</v>
      </c>
      <c r="H211" s="34">
        <v>9</v>
      </c>
      <c r="I211" s="35">
        <v>93</v>
      </c>
      <c r="J211" s="33">
        <v>4</v>
      </c>
      <c r="K211" s="34">
        <v>0</v>
      </c>
      <c r="L211" s="34">
        <v>4</v>
      </c>
    </row>
    <row r="212" spans="1:12" s="97" customFormat="1" ht="18" customHeight="1">
      <c r="A212" s="40">
        <v>24</v>
      </c>
      <c r="B212" s="44">
        <v>6</v>
      </c>
      <c r="C212" s="42">
        <v>4</v>
      </c>
      <c r="D212" s="42">
        <v>2</v>
      </c>
      <c r="E212" s="43">
        <v>59</v>
      </c>
      <c r="F212" s="44">
        <v>11</v>
      </c>
      <c r="G212" s="42">
        <v>5</v>
      </c>
      <c r="H212" s="42">
        <v>6</v>
      </c>
      <c r="I212" s="43">
        <v>94</v>
      </c>
      <c r="J212" s="44">
        <v>2</v>
      </c>
      <c r="K212" s="42">
        <v>0</v>
      </c>
      <c r="L212" s="42">
        <v>2</v>
      </c>
    </row>
    <row r="213" spans="1:12" s="31" customFormat="1" ht="25.5" customHeight="1">
      <c r="A213" s="23" t="s">
        <v>32</v>
      </c>
      <c r="B213" s="24">
        <v>33</v>
      </c>
      <c r="C213" s="24">
        <v>20</v>
      </c>
      <c r="D213" s="24">
        <v>13</v>
      </c>
      <c r="E213" s="25" t="s">
        <v>33</v>
      </c>
      <c r="F213" s="24">
        <v>70</v>
      </c>
      <c r="G213" s="24">
        <v>29</v>
      </c>
      <c r="H213" s="24">
        <v>41</v>
      </c>
      <c r="I213" s="64" t="s">
        <v>34</v>
      </c>
      <c r="J213" s="24">
        <v>4</v>
      </c>
      <c r="K213" s="24">
        <v>2</v>
      </c>
      <c r="L213" s="24">
        <v>2</v>
      </c>
    </row>
    <row r="214" spans="1:12" s="97" customFormat="1" ht="15.75" customHeight="1">
      <c r="A214" s="32">
        <v>25</v>
      </c>
      <c r="B214" s="33">
        <v>2</v>
      </c>
      <c r="C214" s="34">
        <v>2</v>
      </c>
      <c r="D214" s="34">
        <v>0</v>
      </c>
      <c r="E214" s="35">
        <v>60</v>
      </c>
      <c r="F214" s="33">
        <v>21</v>
      </c>
      <c r="G214" s="34">
        <v>7</v>
      </c>
      <c r="H214" s="34">
        <v>14</v>
      </c>
      <c r="I214" s="35">
        <v>95</v>
      </c>
      <c r="J214" s="33">
        <v>2</v>
      </c>
      <c r="K214" s="34">
        <v>1</v>
      </c>
      <c r="L214" s="34">
        <v>1</v>
      </c>
    </row>
    <row r="215" spans="1:12" s="97" customFormat="1" ht="15.75" customHeight="1">
      <c r="A215" s="32">
        <v>26</v>
      </c>
      <c r="B215" s="33">
        <v>8</v>
      </c>
      <c r="C215" s="34">
        <v>4</v>
      </c>
      <c r="D215" s="34">
        <v>4</v>
      </c>
      <c r="E215" s="35">
        <v>61</v>
      </c>
      <c r="F215" s="33">
        <v>10</v>
      </c>
      <c r="G215" s="34">
        <v>4</v>
      </c>
      <c r="H215" s="34">
        <v>6</v>
      </c>
      <c r="I215" s="35">
        <v>96</v>
      </c>
      <c r="J215" s="33">
        <v>2</v>
      </c>
      <c r="K215" s="34">
        <v>1</v>
      </c>
      <c r="L215" s="34">
        <v>1</v>
      </c>
    </row>
    <row r="216" spans="1:12" s="97" customFormat="1" ht="15.75" customHeight="1">
      <c r="A216" s="32">
        <v>27</v>
      </c>
      <c r="B216" s="33">
        <v>9</v>
      </c>
      <c r="C216" s="34">
        <v>5</v>
      </c>
      <c r="D216" s="34">
        <v>4</v>
      </c>
      <c r="E216" s="35">
        <v>62</v>
      </c>
      <c r="F216" s="33">
        <v>9</v>
      </c>
      <c r="G216" s="34">
        <v>6</v>
      </c>
      <c r="H216" s="34">
        <v>3</v>
      </c>
      <c r="I216" s="35">
        <v>97</v>
      </c>
      <c r="J216" s="33">
        <v>0</v>
      </c>
      <c r="K216" s="34">
        <v>0</v>
      </c>
      <c r="L216" s="34">
        <v>0</v>
      </c>
    </row>
    <row r="217" spans="1:12" s="97" customFormat="1" ht="15.75" customHeight="1">
      <c r="A217" s="32">
        <v>28</v>
      </c>
      <c r="B217" s="33">
        <v>6</v>
      </c>
      <c r="C217" s="34">
        <v>3</v>
      </c>
      <c r="D217" s="34">
        <v>3</v>
      </c>
      <c r="E217" s="35">
        <v>63</v>
      </c>
      <c r="F217" s="33">
        <v>18</v>
      </c>
      <c r="G217" s="34">
        <v>6</v>
      </c>
      <c r="H217" s="34">
        <v>12</v>
      </c>
      <c r="I217" s="35">
        <v>98</v>
      </c>
      <c r="J217" s="33">
        <v>0</v>
      </c>
      <c r="K217" s="34">
        <v>0</v>
      </c>
      <c r="L217" s="34">
        <v>0</v>
      </c>
    </row>
    <row r="218" spans="1:12" s="97" customFormat="1" ht="18" customHeight="1">
      <c r="A218" s="40">
        <v>29</v>
      </c>
      <c r="B218" s="44">
        <v>8</v>
      </c>
      <c r="C218" s="42">
        <v>6</v>
      </c>
      <c r="D218" s="42">
        <v>2</v>
      </c>
      <c r="E218" s="43">
        <v>64</v>
      </c>
      <c r="F218" s="44">
        <v>12</v>
      </c>
      <c r="G218" s="42">
        <v>6</v>
      </c>
      <c r="H218" s="42">
        <v>6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37</v>
      </c>
      <c r="C219" s="24">
        <v>23</v>
      </c>
      <c r="D219" s="24">
        <v>14</v>
      </c>
      <c r="E219" s="25" t="s">
        <v>36</v>
      </c>
      <c r="F219" s="24">
        <v>79</v>
      </c>
      <c r="G219" s="24">
        <v>43</v>
      </c>
      <c r="H219" s="24">
        <v>36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5</v>
      </c>
      <c r="C220" s="34">
        <v>1</v>
      </c>
      <c r="D220" s="34">
        <v>4</v>
      </c>
      <c r="E220" s="35">
        <v>65</v>
      </c>
      <c r="F220" s="33">
        <v>18</v>
      </c>
      <c r="G220" s="34">
        <v>7</v>
      </c>
      <c r="H220" s="34">
        <v>11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10</v>
      </c>
      <c r="C221" s="34">
        <v>6</v>
      </c>
      <c r="D221" s="34">
        <v>4</v>
      </c>
      <c r="E221" s="35">
        <v>66</v>
      </c>
      <c r="F221" s="33">
        <v>12</v>
      </c>
      <c r="G221" s="34">
        <v>10</v>
      </c>
      <c r="H221" s="34">
        <v>2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6</v>
      </c>
      <c r="C222" s="34">
        <v>5</v>
      </c>
      <c r="D222" s="34">
        <v>1</v>
      </c>
      <c r="E222" s="35">
        <v>67</v>
      </c>
      <c r="F222" s="33">
        <v>12</v>
      </c>
      <c r="G222" s="34">
        <v>7</v>
      </c>
      <c r="H222" s="34">
        <v>5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2</v>
      </c>
      <c r="C223" s="34">
        <v>2</v>
      </c>
      <c r="D223" s="34">
        <v>0</v>
      </c>
      <c r="E223" s="35">
        <v>68</v>
      </c>
      <c r="F223" s="33">
        <v>22</v>
      </c>
      <c r="G223" s="34">
        <v>9</v>
      </c>
      <c r="H223" s="34">
        <v>13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14</v>
      </c>
      <c r="C224" s="34">
        <v>9</v>
      </c>
      <c r="D224" s="34">
        <v>5</v>
      </c>
      <c r="E224" s="35">
        <v>69</v>
      </c>
      <c r="F224" s="33">
        <v>15</v>
      </c>
      <c r="G224" s="34">
        <v>10</v>
      </c>
      <c r="H224" s="34">
        <v>5</v>
      </c>
      <c r="I224" s="75" t="s">
        <v>8</v>
      </c>
      <c r="J224" s="69">
        <v>1189</v>
      </c>
      <c r="K224" s="69">
        <v>589</v>
      </c>
      <c r="L224" s="69">
        <v>600</v>
      </c>
    </row>
    <row r="225" spans="1:13" s="106" customFormat="1" ht="24" customHeight="1" thickTop="1" thickBot="1">
      <c r="A225" s="81" t="s">
        <v>38</v>
      </c>
      <c r="B225" s="82">
        <v>197</v>
      </c>
      <c r="C225" s="83">
        <v>103</v>
      </c>
      <c r="D225" s="83">
        <v>94</v>
      </c>
      <c r="E225" s="84" t="s">
        <v>39</v>
      </c>
      <c r="F225" s="83">
        <v>705</v>
      </c>
      <c r="G225" s="83">
        <v>359</v>
      </c>
      <c r="H225" s="83">
        <v>346</v>
      </c>
      <c r="I225" s="85" t="s">
        <v>40</v>
      </c>
      <c r="J225" s="83">
        <v>287</v>
      </c>
      <c r="K225" s="83">
        <v>127</v>
      </c>
      <c r="L225" s="83">
        <v>160</v>
      </c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73</v>
      </c>
      <c r="L226" s="9"/>
      <c r="M226" s="97"/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20</v>
      </c>
      <c r="C228" s="24">
        <v>10</v>
      </c>
      <c r="D228" s="24">
        <v>10</v>
      </c>
      <c r="E228" s="25" t="s">
        <v>10</v>
      </c>
      <c r="F228" s="24">
        <v>43</v>
      </c>
      <c r="G228" s="24">
        <v>26</v>
      </c>
      <c r="H228" s="24">
        <v>17</v>
      </c>
      <c r="I228" s="25" t="s">
        <v>11</v>
      </c>
      <c r="J228" s="24">
        <v>43</v>
      </c>
      <c r="K228" s="24">
        <v>22</v>
      </c>
      <c r="L228" s="24">
        <v>21</v>
      </c>
    </row>
    <row r="229" spans="1:13" s="97" customFormat="1" ht="15.75" customHeight="1">
      <c r="A229" s="32">
        <v>0</v>
      </c>
      <c r="B229" s="33">
        <v>4</v>
      </c>
      <c r="C229" s="34">
        <v>3</v>
      </c>
      <c r="D229" s="34">
        <v>1</v>
      </c>
      <c r="E229" s="35">
        <v>35</v>
      </c>
      <c r="F229" s="33">
        <v>3</v>
      </c>
      <c r="G229" s="34">
        <v>1</v>
      </c>
      <c r="H229" s="34">
        <v>2</v>
      </c>
      <c r="I229" s="35">
        <v>70</v>
      </c>
      <c r="J229" s="33">
        <v>14</v>
      </c>
      <c r="K229" s="34">
        <v>9</v>
      </c>
      <c r="L229" s="34">
        <v>5</v>
      </c>
    </row>
    <row r="230" spans="1:13" s="97" customFormat="1" ht="15.75" customHeight="1">
      <c r="A230" s="32">
        <v>1</v>
      </c>
      <c r="B230" s="33">
        <v>2</v>
      </c>
      <c r="C230" s="34">
        <v>2</v>
      </c>
      <c r="D230" s="34">
        <v>0</v>
      </c>
      <c r="E230" s="35">
        <v>36</v>
      </c>
      <c r="F230" s="33">
        <v>10</v>
      </c>
      <c r="G230" s="34">
        <v>7</v>
      </c>
      <c r="H230" s="34">
        <v>3</v>
      </c>
      <c r="I230" s="35">
        <v>71</v>
      </c>
      <c r="J230" s="33">
        <v>7</v>
      </c>
      <c r="K230" s="34">
        <v>4</v>
      </c>
      <c r="L230" s="34">
        <v>3</v>
      </c>
    </row>
    <row r="231" spans="1:13" s="97" customFormat="1" ht="15.75" customHeight="1">
      <c r="A231" s="32">
        <v>2</v>
      </c>
      <c r="B231" s="33">
        <v>5</v>
      </c>
      <c r="C231" s="34">
        <v>1</v>
      </c>
      <c r="D231" s="34">
        <v>4</v>
      </c>
      <c r="E231" s="35">
        <v>37</v>
      </c>
      <c r="F231" s="33">
        <v>12</v>
      </c>
      <c r="G231" s="34">
        <v>4</v>
      </c>
      <c r="H231" s="34">
        <v>8</v>
      </c>
      <c r="I231" s="35">
        <v>72</v>
      </c>
      <c r="J231" s="33">
        <v>6</v>
      </c>
      <c r="K231" s="34">
        <v>3</v>
      </c>
      <c r="L231" s="34">
        <v>3</v>
      </c>
    </row>
    <row r="232" spans="1:13" s="97" customFormat="1" ht="15.75" customHeight="1">
      <c r="A232" s="32">
        <v>3</v>
      </c>
      <c r="B232" s="33">
        <v>3</v>
      </c>
      <c r="C232" s="34">
        <v>1</v>
      </c>
      <c r="D232" s="34">
        <v>2</v>
      </c>
      <c r="E232" s="35">
        <v>38</v>
      </c>
      <c r="F232" s="33">
        <v>8</v>
      </c>
      <c r="G232" s="34">
        <v>7</v>
      </c>
      <c r="H232" s="34">
        <v>1</v>
      </c>
      <c r="I232" s="35">
        <v>73</v>
      </c>
      <c r="J232" s="33">
        <v>7</v>
      </c>
      <c r="K232" s="34">
        <v>2</v>
      </c>
      <c r="L232" s="34">
        <v>5</v>
      </c>
    </row>
    <row r="233" spans="1:13" s="97" customFormat="1" ht="18" customHeight="1">
      <c r="A233" s="40">
        <v>4</v>
      </c>
      <c r="B233" s="41">
        <v>6</v>
      </c>
      <c r="C233" s="42">
        <v>3</v>
      </c>
      <c r="D233" s="42">
        <v>3</v>
      </c>
      <c r="E233" s="43">
        <v>39</v>
      </c>
      <c r="F233" s="44">
        <v>10</v>
      </c>
      <c r="G233" s="42">
        <v>7</v>
      </c>
      <c r="H233" s="42">
        <v>3</v>
      </c>
      <c r="I233" s="43">
        <v>74</v>
      </c>
      <c r="J233" s="44">
        <v>9</v>
      </c>
      <c r="K233" s="42">
        <v>4</v>
      </c>
      <c r="L233" s="42">
        <v>5</v>
      </c>
    </row>
    <row r="234" spans="1:13" s="31" customFormat="1" ht="25.5" customHeight="1">
      <c r="A234" s="23" t="s">
        <v>13</v>
      </c>
      <c r="B234" s="24">
        <v>37</v>
      </c>
      <c r="C234" s="24">
        <v>15</v>
      </c>
      <c r="D234" s="24">
        <v>22</v>
      </c>
      <c r="E234" s="25" t="s">
        <v>14</v>
      </c>
      <c r="F234" s="24">
        <v>55</v>
      </c>
      <c r="G234" s="24">
        <v>27</v>
      </c>
      <c r="H234" s="24">
        <v>28</v>
      </c>
      <c r="I234" s="25" t="s">
        <v>15</v>
      </c>
      <c r="J234" s="24">
        <v>41</v>
      </c>
      <c r="K234" s="24">
        <v>17</v>
      </c>
      <c r="L234" s="24">
        <v>24</v>
      </c>
    </row>
    <row r="235" spans="1:13" s="97" customFormat="1" ht="15.75" customHeight="1">
      <c r="A235" s="32">
        <v>5</v>
      </c>
      <c r="B235" s="33">
        <v>8</v>
      </c>
      <c r="C235" s="34">
        <v>2</v>
      </c>
      <c r="D235" s="34">
        <v>6</v>
      </c>
      <c r="E235" s="35">
        <v>40</v>
      </c>
      <c r="F235" s="33">
        <v>4</v>
      </c>
      <c r="G235" s="34">
        <v>1</v>
      </c>
      <c r="H235" s="34">
        <v>3</v>
      </c>
      <c r="I235" s="35">
        <v>75</v>
      </c>
      <c r="J235" s="33">
        <v>9</v>
      </c>
      <c r="K235" s="34">
        <v>3</v>
      </c>
      <c r="L235" s="34">
        <v>6</v>
      </c>
    </row>
    <row r="236" spans="1:13" s="97" customFormat="1" ht="15.75" customHeight="1">
      <c r="A236" s="32">
        <v>6</v>
      </c>
      <c r="B236" s="33">
        <v>8</v>
      </c>
      <c r="C236" s="34">
        <v>4</v>
      </c>
      <c r="D236" s="34">
        <v>4</v>
      </c>
      <c r="E236" s="35">
        <v>41</v>
      </c>
      <c r="F236" s="33">
        <v>11</v>
      </c>
      <c r="G236" s="34">
        <v>4</v>
      </c>
      <c r="H236" s="34">
        <v>7</v>
      </c>
      <c r="I236" s="35">
        <v>76</v>
      </c>
      <c r="J236" s="33">
        <v>11</v>
      </c>
      <c r="K236" s="34">
        <v>5</v>
      </c>
      <c r="L236" s="34">
        <v>6</v>
      </c>
    </row>
    <row r="237" spans="1:13" s="97" customFormat="1" ht="15.75" customHeight="1">
      <c r="A237" s="32">
        <v>7</v>
      </c>
      <c r="B237" s="33">
        <v>6</v>
      </c>
      <c r="C237" s="34">
        <v>3</v>
      </c>
      <c r="D237" s="34">
        <v>3</v>
      </c>
      <c r="E237" s="35">
        <v>42</v>
      </c>
      <c r="F237" s="33">
        <v>17</v>
      </c>
      <c r="G237" s="34">
        <v>12</v>
      </c>
      <c r="H237" s="34">
        <v>5</v>
      </c>
      <c r="I237" s="35">
        <v>77</v>
      </c>
      <c r="J237" s="33">
        <v>5</v>
      </c>
      <c r="K237" s="34">
        <v>1</v>
      </c>
      <c r="L237" s="34">
        <v>4</v>
      </c>
    </row>
    <row r="238" spans="1:13" s="97" customFormat="1" ht="15.75" customHeight="1">
      <c r="A238" s="32">
        <v>8</v>
      </c>
      <c r="B238" s="33">
        <v>5</v>
      </c>
      <c r="C238" s="34">
        <v>2</v>
      </c>
      <c r="D238" s="34">
        <v>3</v>
      </c>
      <c r="E238" s="35">
        <v>43</v>
      </c>
      <c r="F238" s="33">
        <v>11</v>
      </c>
      <c r="G238" s="34">
        <v>6</v>
      </c>
      <c r="H238" s="34">
        <v>5</v>
      </c>
      <c r="I238" s="35">
        <v>78</v>
      </c>
      <c r="J238" s="33">
        <v>7</v>
      </c>
      <c r="K238" s="34">
        <v>3</v>
      </c>
      <c r="L238" s="34">
        <v>4</v>
      </c>
    </row>
    <row r="239" spans="1:13" s="97" customFormat="1" ht="18" customHeight="1">
      <c r="A239" s="40">
        <v>9</v>
      </c>
      <c r="B239" s="44">
        <v>10</v>
      </c>
      <c r="C239" s="42">
        <v>4</v>
      </c>
      <c r="D239" s="42">
        <v>6</v>
      </c>
      <c r="E239" s="43">
        <v>44</v>
      </c>
      <c r="F239" s="44">
        <v>12</v>
      </c>
      <c r="G239" s="42">
        <v>4</v>
      </c>
      <c r="H239" s="42">
        <v>8</v>
      </c>
      <c r="I239" s="43">
        <v>79</v>
      </c>
      <c r="J239" s="44">
        <v>9</v>
      </c>
      <c r="K239" s="42">
        <v>5</v>
      </c>
      <c r="L239" s="42">
        <v>4</v>
      </c>
    </row>
    <row r="240" spans="1:13" s="31" customFormat="1" ht="25.5" customHeight="1">
      <c r="A240" s="23" t="s">
        <v>23</v>
      </c>
      <c r="B240" s="24">
        <v>34</v>
      </c>
      <c r="C240" s="24">
        <v>17</v>
      </c>
      <c r="D240" s="24">
        <v>17</v>
      </c>
      <c r="E240" s="25" t="s">
        <v>24</v>
      </c>
      <c r="F240" s="24">
        <v>58</v>
      </c>
      <c r="G240" s="24">
        <v>28</v>
      </c>
      <c r="H240" s="24">
        <v>30</v>
      </c>
      <c r="I240" s="25" t="s">
        <v>25</v>
      </c>
      <c r="J240" s="24">
        <v>41</v>
      </c>
      <c r="K240" s="24">
        <v>17</v>
      </c>
      <c r="L240" s="24">
        <v>24</v>
      </c>
    </row>
    <row r="241" spans="1:12" s="97" customFormat="1" ht="15.75" customHeight="1">
      <c r="A241" s="32">
        <v>10</v>
      </c>
      <c r="B241" s="33">
        <v>6</v>
      </c>
      <c r="C241" s="34">
        <v>1</v>
      </c>
      <c r="D241" s="34">
        <v>5</v>
      </c>
      <c r="E241" s="35">
        <v>45</v>
      </c>
      <c r="F241" s="33">
        <v>8</v>
      </c>
      <c r="G241" s="34">
        <v>4</v>
      </c>
      <c r="H241" s="34">
        <v>4</v>
      </c>
      <c r="I241" s="35">
        <v>80</v>
      </c>
      <c r="J241" s="33">
        <v>4</v>
      </c>
      <c r="K241" s="34">
        <v>3</v>
      </c>
      <c r="L241" s="34">
        <v>1</v>
      </c>
    </row>
    <row r="242" spans="1:12" s="97" customFormat="1" ht="15.75" customHeight="1">
      <c r="A242" s="32">
        <v>11</v>
      </c>
      <c r="B242" s="33">
        <v>2</v>
      </c>
      <c r="C242" s="34">
        <v>2</v>
      </c>
      <c r="D242" s="34">
        <v>0</v>
      </c>
      <c r="E242" s="35">
        <v>46</v>
      </c>
      <c r="F242" s="33">
        <v>8</v>
      </c>
      <c r="G242" s="34">
        <v>5</v>
      </c>
      <c r="H242" s="34">
        <v>3</v>
      </c>
      <c r="I242" s="35">
        <v>81</v>
      </c>
      <c r="J242" s="33">
        <v>9</v>
      </c>
      <c r="K242" s="34">
        <v>2</v>
      </c>
      <c r="L242" s="34">
        <v>7</v>
      </c>
    </row>
    <row r="243" spans="1:12" s="97" customFormat="1" ht="15.75" customHeight="1">
      <c r="A243" s="32">
        <v>12</v>
      </c>
      <c r="B243" s="33">
        <v>6</v>
      </c>
      <c r="C243" s="34">
        <v>2</v>
      </c>
      <c r="D243" s="34">
        <v>4</v>
      </c>
      <c r="E243" s="35">
        <v>47</v>
      </c>
      <c r="F243" s="33">
        <v>13</v>
      </c>
      <c r="G243" s="34">
        <v>7</v>
      </c>
      <c r="H243" s="34">
        <v>6</v>
      </c>
      <c r="I243" s="35">
        <v>82</v>
      </c>
      <c r="J243" s="33">
        <v>10</v>
      </c>
      <c r="K243" s="34">
        <v>6</v>
      </c>
      <c r="L243" s="34">
        <v>4</v>
      </c>
    </row>
    <row r="244" spans="1:12" s="97" customFormat="1" ht="15.75" customHeight="1">
      <c r="A244" s="32">
        <v>13</v>
      </c>
      <c r="B244" s="33">
        <v>11</v>
      </c>
      <c r="C244" s="34">
        <v>5</v>
      </c>
      <c r="D244" s="34">
        <v>6</v>
      </c>
      <c r="E244" s="35">
        <v>48</v>
      </c>
      <c r="F244" s="33">
        <v>16</v>
      </c>
      <c r="G244" s="34">
        <v>5</v>
      </c>
      <c r="H244" s="34">
        <v>11</v>
      </c>
      <c r="I244" s="35">
        <v>83</v>
      </c>
      <c r="J244" s="33">
        <v>9</v>
      </c>
      <c r="K244" s="34">
        <v>3</v>
      </c>
      <c r="L244" s="34">
        <v>6</v>
      </c>
    </row>
    <row r="245" spans="1:12" s="97" customFormat="1" ht="18" customHeight="1">
      <c r="A245" s="40">
        <v>14</v>
      </c>
      <c r="B245" s="44">
        <v>9</v>
      </c>
      <c r="C245" s="42">
        <v>7</v>
      </c>
      <c r="D245" s="42">
        <v>2</v>
      </c>
      <c r="E245" s="43">
        <v>49</v>
      </c>
      <c r="F245" s="44">
        <v>13</v>
      </c>
      <c r="G245" s="42">
        <v>7</v>
      </c>
      <c r="H245" s="42">
        <v>6</v>
      </c>
      <c r="I245" s="43">
        <v>84</v>
      </c>
      <c r="J245" s="44">
        <v>9</v>
      </c>
      <c r="K245" s="42">
        <v>3</v>
      </c>
      <c r="L245" s="42">
        <v>6</v>
      </c>
    </row>
    <row r="246" spans="1:12" s="31" customFormat="1" ht="25.5" customHeight="1">
      <c r="A246" s="23" t="s">
        <v>26</v>
      </c>
      <c r="B246" s="24">
        <v>37</v>
      </c>
      <c r="C246" s="24">
        <v>23</v>
      </c>
      <c r="D246" s="24">
        <v>14</v>
      </c>
      <c r="E246" s="25" t="s">
        <v>27</v>
      </c>
      <c r="F246" s="24">
        <v>50</v>
      </c>
      <c r="G246" s="24">
        <v>25</v>
      </c>
      <c r="H246" s="24">
        <v>25</v>
      </c>
      <c r="I246" s="25" t="s">
        <v>28</v>
      </c>
      <c r="J246" s="24">
        <v>28</v>
      </c>
      <c r="K246" s="24">
        <v>7</v>
      </c>
      <c r="L246" s="24">
        <v>21</v>
      </c>
    </row>
    <row r="247" spans="1:12" s="97" customFormat="1" ht="15.75" customHeight="1">
      <c r="A247" s="32">
        <v>15</v>
      </c>
      <c r="B247" s="33">
        <v>10</v>
      </c>
      <c r="C247" s="34">
        <v>5</v>
      </c>
      <c r="D247" s="34">
        <v>5</v>
      </c>
      <c r="E247" s="35">
        <v>50</v>
      </c>
      <c r="F247" s="33">
        <v>16</v>
      </c>
      <c r="G247" s="34">
        <v>9</v>
      </c>
      <c r="H247" s="34">
        <v>7</v>
      </c>
      <c r="I247" s="35">
        <v>85</v>
      </c>
      <c r="J247" s="33">
        <v>7</v>
      </c>
      <c r="K247" s="34">
        <v>3</v>
      </c>
      <c r="L247" s="34">
        <v>4</v>
      </c>
    </row>
    <row r="248" spans="1:12" s="97" customFormat="1" ht="15.75" customHeight="1">
      <c r="A248" s="32">
        <v>16</v>
      </c>
      <c r="B248" s="33">
        <v>5</v>
      </c>
      <c r="C248" s="34">
        <v>3</v>
      </c>
      <c r="D248" s="34">
        <v>2</v>
      </c>
      <c r="E248" s="35">
        <v>51</v>
      </c>
      <c r="F248" s="33">
        <v>4</v>
      </c>
      <c r="G248" s="34">
        <v>1</v>
      </c>
      <c r="H248" s="34">
        <v>3</v>
      </c>
      <c r="I248" s="35">
        <v>86</v>
      </c>
      <c r="J248" s="33">
        <v>5</v>
      </c>
      <c r="K248" s="34">
        <v>1</v>
      </c>
      <c r="L248" s="34">
        <v>4</v>
      </c>
    </row>
    <row r="249" spans="1:12" s="97" customFormat="1" ht="15.75" customHeight="1">
      <c r="A249" s="32">
        <v>17</v>
      </c>
      <c r="B249" s="33">
        <v>10</v>
      </c>
      <c r="C249" s="34">
        <v>7</v>
      </c>
      <c r="D249" s="34">
        <v>3</v>
      </c>
      <c r="E249" s="35">
        <v>52</v>
      </c>
      <c r="F249" s="33">
        <v>7</v>
      </c>
      <c r="G249" s="34">
        <v>2</v>
      </c>
      <c r="H249" s="34">
        <v>5</v>
      </c>
      <c r="I249" s="35">
        <v>87</v>
      </c>
      <c r="J249" s="33">
        <v>3</v>
      </c>
      <c r="K249" s="34">
        <v>0</v>
      </c>
      <c r="L249" s="34">
        <v>3</v>
      </c>
    </row>
    <row r="250" spans="1:12" s="97" customFormat="1" ht="15.75" customHeight="1">
      <c r="A250" s="32">
        <v>18</v>
      </c>
      <c r="B250" s="33">
        <v>5</v>
      </c>
      <c r="C250" s="34">
        <v>2</v>
      </c>
      <c r="D250" s="34">
        <v>3</v>
      </c>
      <c r="E250" s="35">
        <v>53</v>
      </c>
      <c r="F250" s="33">
        <v>14</v>
      </c>
      <c r="G250" s="34">
        <v>10</v>
      </c>
      <c r="H250" s="34">
        <v>4</v>
      </c>
      <c r="I250" s="35">
        <v>88</v>
      </c>
      <c r="J250" s="33">
        <v>6</v>
      </c>
      <c r="K250" s="34">
        <v>2</v>
      </c>
      <c r="L250" s="34">
        <v>4</v>
      </c>
    </row>
    <row r="251" spans="1:12" s="97" customFormat="1" ht="18" customHeight="1">
      <c r="A251" s="40">
        <v>19</v>
      </c>
      <c r="B251" s="44">
        <v>7</v>
      </c>
      <c r="C251" s="42">
        <v>6</v>
      </c>
      <c r="D251" s="42">
        <v>1</v>
      </c>
      <c r="E251" s="43">
        <v>54</v>
      </c>
      <c r="F251" s="44">
        <v>9</v>
      </c>
      <c r="G251" s="42">
        <v>3</v>
      </c>
      <c r="H251" s="42">
        <v>6</v>
      </c>
      <c r="I251" s="43">
        <v>89</v>
      </c>
      <c r="J251" s="44">
        <v>7</v>
      </c>
      <c r="K251" s="42">
        <v>1</v>
      </c>
      <c r="L251" s="42">
        <v>6</v>
      </c>
    </row>
    <row r="252" spans="1:12" s="31" customFormat="1" ht="25.5" customHeight="1">
      <c r="A252" s="23" t="s">
        <v>29</v>
      </c>
      <c r="B252" s="24">
        <v>23</v>
      </c>
      <c r="C252" s="24">
        <v>11</v>
      </c>
      <c r="D252" s="24">
        <v>12</v>
      </c>
      <c r="E252" s="25" t="s">
        <v>30</v>
      </c>
      <c r="F252" s="24">
        <v>45</v>
      </c>
      <c r="G252" s="24">
        <v>23</v>
      </c>
      <c r="H252" s="24">
        <v>22</v>
      </c>
      <c r="I252" s="25" t="s">
        <v>31</v>
      </c>
      <c r="J252" s="24">
        <v>16</v>
      </c>
      <c r="K252" s="24">
        <v>4</v>
      </c>
      <c r="L252" s="24">
        <v>12</v>
      </c>
    </row>
    <row r="253" spans="1:12" s="97" customFormat="1" ht="15.75" customHeight="1">
      <c r="A253" s="32">
        <v>20</v>
      </c>
      <c r="B253" s="33">
        <v>8</v>
      </c>
      <c r="C253" s="34">
        <v>5</v>
      </c>
      <c r="D253" s="34">
        <v>3</v>
      </c>
      <c r="E253" s="35">
        <v>55</v>
      </c>
      <c r="F253" s="33">
        <v>7</v>
      </c>
      <c r="G253" s="34">
        <v>3</v>
      </c>
      <c r="H253" s="34">
        <v>4</v>
      </c>
      <c r="I253" s="35">
        <v>90</v>
      </c>
      <c r="J253" s="33">
        <v>2</v>
      </c>
      <c r="K253" s="34">
        <v>0</v>
      </c>
      <c r="L253" s="34">
        <v>2</v>
      </c>
    </row>
    <row r="254" spans="1:12" s="97" customFormat="1" ht="15.75" customHeight="1">
      <c r="A254" s="32">
        <v>21</v>
      </c>
      <c r="B254" s="33">
        <v>3</v>
      </c>
      <c r="C254" s="34">
        <v>1</v>
      </c>
      <c r="D254" s="34">
        <v>2</v>
      </c>
      <c r="E254" s="35">
        <v>56</v>
      </c>
      <c r="F254" s="33">
        <v>9</v>
      </c>
      <c r="G254" s="34">
        <v>6</v>
      </c>
      <c r="H254" s="34">
        <v>3</v>
      </c>
      <c r="I254" s="35">
        <v>91</v>
      </c>
      <c r="J254" s="33">
        <v>3</v>
      </c>
      <c r="K254" s="34">
        <v>1</v>
      </c>
      <c r="L254" s="34">
        <v>2</v>
      </c>
    </row>
    <row r="255" spans="1:12" s="97" customFormat="1" ht="15.75" customHeight="1">
      <c r="A255" s="32">
        <v>22</v>
      </c>
      <c r="B255" s="33">
        <v>3</v>
      </c>
      <c r="C255" s="34">
        <v>2</v>
      </c>
      <c r="D255" s="34">
        <v>1</v>
      </c>
      <c r="E255" s="35">
        <v>57</v>
      </c>
      <c r="F255" s="33">
        <v>10</v>
      </c>
      <c r="G255" s="34">
        <v>6</v>
      </c>
      <c r="H255" s="34">
        <v>4</v>
      </c>
      <c r="I255" s="35">
        <v>92</v>
      </c>
      <c r="J255" s="33">
        <v>7</v>
      </c>
      <c r="K255" s="34">
        <v>2</v>
      </c>
      <c r="L255" s="34">
        <v>5</v>
      </c>
    </row>
    <row r="256" spans="1:12" s="97" customFormat="1" ht="15.75" customHeight="1">
      <c r="A256" s="32">
        <v>23</v>
      </c>
      <c r="B256" s="33">
        <v>3</v>
      </c>
      <c r="C256" s="34">
        <v>1</v>
      </c>
      <c r="D256" s="34">
        <v>2</v>
      </c>
      <c r="E256" s="35">
        <v>58</v>
      </c>
      <c r="F256" s="33">
        <v>9</v>
      </c>
      <c r="G256" s="34">
        <v>3</v>
      </c>
      <c r="H256" s="34">
        <v>6</v>
      </c>
      <c r="I256" s="35">
        <v>93</v>
      </c>
      <c r="J256" s="33">
        <v>1</v>
      </c>
      <c r="K256" s="34">
        <v>1</v>
      </c>
      <c r="L256" s="34">
        <v>0</v>
      </c>
    </row>
    <row r="257" spans="1:13" s="97" customFormat="1" ht="18" customHeight="1">
      <c r="A257" s="40">
        <v>24</v>
      </c>
      <c r="B257" s="44">
        <v>6</v>
      </c>
      <c r="C257" s="42">
        <v>2</v>
      </c>
      <c r="D257" s="42">
        <v>4</v>
      </c>
      <c r="E257" s="43">
        <v>59</v>
      </c>
      <c r="F257" s="44">
        <v>10</v>
      </c>
      <c r="G257" s="42">
        <v>5</v>
      </c>
      <c r="H257" s="42">
        <v>5</v>
      </c>
      <c r="I257" s="43">
        <v>94</v>
      </c>
      <c r="J257" s="44">
        <v>3</v>
      </c>
      <c r="K257" s="42">
        <v>0</v>
      </c>
      <c r="L257" s="42">
        <v>3</v>
      </c>
    </row>
    <row r="258" spans="1:13" s="31" customFormat="1" ht="25.5" customHeight="1">
      <c r="A258" s="23" t="s">
        <v>32</v>
      </c>
      <c r="B258" s="24">
        <v>26</v>
      </c>
      <c r="C258" s="24">
        <v>13</v>
      </c>
      <c r="D258" s="24">
        <v>13</v>
      </c>
      <c r="E258" s="25" t="s">
        <v>33</v>
      </c>
      <c r="F258" s="24">
        <v>64</v>
      </c>
      <c r="G258" s="24">
        <v>31</v>
      </c>
      <c r="H258" s="24">
        <v>33</v>
      </c>
      <c r="I258" s="64" t="s">
        <v>34</v>
      </c>
      <c r="J258" s="24">
        <v>4</v>
      </c>
      <c r="K258" s="24">
        <v>2</v>
      </c>
      <c r="L258" s="24">
        <v>2</v>
      </c>
    </row>
    <row r="259" spans="1:13" s="97" customFormat="1" ht="15.75" customHeight="1">
      <c r="A259" s="32">
        <v>25</v>
      </c>
      <c r="B259" s="33">
        <v>3</v>
      </c>
      <c r="C259" s="34">
        <v>1</v>
      </c>
      <c r="D259" s="34">
        <v>2</v>
      </c>
      <c r="E259" s="35">
        <v>60</v>
      </c>
      <c r="F259" s="33">
        <v>18</v>
      </c>
      <c r="G259" s="34">
        <v>9</v>
      </c>
      <c r="H259" s="34">
        <v>9</v>
      </c>
      <c r="I259" s="35">
        <v>95</v>
      </c>
      <c r="J259" s="33">
        <v>1</v>
      </c>
      <c r="K259" s="34">
        <v>0</v>
      </c>
      <c r="L259" s="34">
        <v>1</v>
      </c>
    </row>
    <row r="260" spans="1:13" s="97" customFormat="1" ht="15.75" customHeight="1">
      <c r="A260" s="32">
        <v>26</v>
      </c>
      <c r="B260" s="33">
        <v>6</v>
      </c>
      <c r="C260" s="34">
        <v>2</v>
      </c>
      <c r="D260" s="34">
        <v>4</v>
      </c>
      <c r="E260" s="35">
        <v>61</v>
      </c>
      <c r="F260" s="33">
        <v>14</v>
      </c>
      <c r="G260" s="34">
        <v>5</v>
      </c>
      <c r="H260" s="34">
        <v>9</v>
      </c>
      <c r="I260" s="35">
        <v>96</v>
      </c>
      <c r="J260" s="33">
        <v>1</v>
      </c>
      <c r="K260" s="34">
        <v>1</v>
      </c>
      <c r="L260" s="34">
        <v>0</v>
      </c>
    </row>
    <row r="261" spans="1:13" s="97" customFormat="1" ht="15.75" customHeight="1">
      <c r="A261" s="32">
        <v>27</v>
      </c>
      <c r="B261" s="33">
        <v>5</v>
      </c>
      <c r="C261" s="34">
        <v>3</v>
      </c>
      <c r="D261" s="34">
        <v>2</v>
      </c>
      <c r="E261" s="35">
        <v>62</v>
      </c>
      <c r="F261" s="33">
        <v>14</v>
      </c>
      <c r="G261" s="34">
        <v>9</v>
      </c>
      <c r="H261" s="34">
        <v>5</v>
      </c>
      <c r="I261" s="35">
        <v>97</v>
      </c>
      <c r="J261" s="33">
        <v>1</v>
      </c>
      <c r="K261" s="34">
        <v>1</v>
      </c>
      <c r="L261" s="34">
        <v>0</v>
      </c>
    </row>
    <row r="262" spans="1:13" s="97" customFormat="1" ht="15.75" customHeight="1">
      <c r="A262" s="32">
        <v>28</v>
      </c>
      <c r="B262" s="33">
        <v>9</v>
      </c>
      <c r="C262" s="34">
        <v>5</v>
      </c>
      <c r="D262" s="34">
        <v>4</v>
      </c>
      <c r="E262" s="35">
        <v>63</v>
      </c>
      <c r="F262" s="33">
        <v>8</v>
      </c>
      <c r="G262" s="34">
        <v>5</v>
      </c>
      <c r="H262" s="34">
        <v>3</v>
      </c>
      <c r="I262" s="35">
        <v>98</v>
      </c>
      <c r="J262" s="33">
        <v>0</v>
      </c>
      <c r="K262" s="34">
        <v>0</v>
      </c>
      <c r="L262" s="34">
        <v>0</v>
      </c>
    </row>
    <row r="263" spans="1:13" s="97" customFormat="1" ht="18" customHeight="1">
      <c r="A263" s="40">
        <v>29</v>
      </c>
      <c r="B263" s="44">
        <v>3</v>
      </c>
      <c r="C263" s="42">
        <v>2</v>
      </c>
      <c r="D263" s="42">
        <v>1</v>
      </c>
      <c r="E263" s="43">
        <v>64</v>
      </c>
      <c r="F263" s="44">
        <v>10</v>
      </c>
      <c r="G263" s="42">
        <v>3</v>
      </c>
      <c r="H263" s="42">
        <v>7</v>
      </c>
      <c r="I263" s="35">
        <v>99</v>
      </c>
      <c r="J263" s="33">
        <v>1</v>
      </c>
      <c r="K263" s="34">
        <v>0</v>
      </c>
      <c r="L263" s="34">
        <v>1</v>
      </c>
    </row>
    <row r="264" spans="1:13" s="31" customFormat="1" ht="25.5" customHeight="1">
      <c r="A264" s="23" t="s">
        <v>35</v>
      </c>
      <c r="B264" s="24">
        <v>35</v>
      </c>
      <c r="C264" s="24">
        <v>22</v>
      </c>
      <c r="D264" s="24">
        <v>13</v>
      </c>
      <c r="E264" s="25" t="s">
        <v>36</v>
      </c>
      <c r="F264" s="24">
        <v>70</v>
      </c>
      <c r="G264" s="24">
        <v>32</v>
      </c>
      <c r="H264" s="24">
        <v>38</v>
      </c>
      <c r="I264" s="68">
        <v>100</v>
      </c>
      <c r="J264" s="69">
        <v>0</v>
      </c>
      <c r="K264" s="70">
        <v>0</v>
      </c>
      <c r="L264" s="70">
        <v>0</v>
      </c>
    </row>
    <row r="265" spans="1:13" s="97" customFormat="1" ht="15.75" customHeight="1">
      <c r="A265" s="32">
        <v>30</v>
      </c>
      <c r="B265" s="33">
        <v>8</v>
      </c>
      <c r="C265" s="34">
        <v>4</v>
      </c>
      <c r="D265" s="34">
        <v>4</v>
      </c>
      <c r="E265" s="35">
        <v>65</v>
      </c>
      <c r="F265" s="33">
        <v>16</v>
      </c>
      <c r="G265" s="34">
        <v>8</v>
      </c>
      <c r="H265" s="34">
        <v>8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7</v>
      </c>
      <c r="C266" s="34">
        <v>5</v>
      </c>
      <c r="D266" s="34">
        <v>2</v>
      </c>
      <c r="E266" s="35">
        <v>66</v>
      </c>
      <c r="F266" s="33">
        <v>16</v>
      </c>
      <c r="G266" s="34">
        <v>6</v>
      </c>
      <c r="H266" s="34">
        <v>10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4</v>
      </c>
      <c r="C267" s="34">
        <v>2</v>
      </c>
      <c r="D267" s="34">
        <v>2</v>
      </c>
      <c r="E267" s="35">
        <v>67</v>
      </c>
      <c r="F267" s="33">
        <v>16</v>
      </c>
      <c r="G267" s="34">
        <v>10</v>
      </c>
      <c r="H267" s="34">
        <v>6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10</v>
      </c>
      <c r="C268" s="34">
        <v>7</v>
      </c>
      <c r="D268" s="34">
        <v>3</v>
      </c>
      <c r="E268" s="35">
        <v>68</v>
      </c>
      <c r="F268" s="33">
        <v>8</v>
      </c>
      <c r="G268" s="34">
        <v>1</v>
      </c>
      <c r="H268" s="34">
        <v>7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6</v>
      </c>
      <c r="C269" s="34">
        <v>4</v>
      </c>
      <c r="D269" s="34">
        <v>2</v>
      </c>
      <c r="E269" s="35">
        <v>69</v>
      </c>
      <c r="F269" s="33">
        <v>14</v>
      </c>
      <c r="G269" s="34">
        <v>7</v>
      </c>
      <c r="H269" s="34">
        <v>7</v>
      </c>
      <c r="I269" s="75" t="s">
        <v>8</v>
      </c>
      <c r="J269" s="69">
        <v>770</v>
      </c>
      <c r="K269" s="69">
        <v>372</v>
      </c>
      <c r="L269" s="69">
        <v>398</v>
      </c>
    </row>
    <row r="270" spans="1:13" s="106" customFormat="1" ht="24" customHeight="1" thickTop="1" thickBot="1">
      <c r="A270" s="81" t="s">
        <v>38</v>
      </c>
      <c r="B270" s="82">
        <v>91</v>
      </c>
      <c r="C270" s="83">
        <v>42</v>
      </c>
      <c r="D270" s="83">
        <v>49</v>
      </c>
      <c r="E270" s="84" t="s">
        <v>39</v>
      </c>
      <c r="F270" s="83">
        <v>436</v>
      </c>
      <c r="G270" s="83">
        <v>229</v>
      </c>
      <c r="H270" s="83">
        <v>207</v>
      </c>
      <c r="I270" s="85" t="s">
        <v>40</v>
      </c>
      <c r="J270" s="83">
        <v>243</v>
      </c>
      <c r="K270" s="83">
        <v>101</v>
      </c>
      <c r="L270" s="83">
        <v>142</v>
      </c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74</v>
      </c>
      <c r="L271" s="9"/>
      <c r="M271" s="97"/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19</v>
      </c>
      <c r="C273" s="24">
        <v>10</v>
      </c>
      <c r="D273" s="24">
        <v>9</v>
      </c>
      <c r="E273" s="25" t="s">
        <v>10</v>
      </c>
      <c r="F273" s="24">
        <v>44</v>
      </c>
      <c r="G273" s="24">
        <v>24</v>
      </c>
      <c r="H273" s="24">
        <v>20</v>
      </c>
      <c r="I273" s="25" t="s">
        <v>11</v>
      </c>
      <c r="J273" s="24">
        <v>44</v>
      </c>
      <c r="K273" s="24">
        <v>21</v>
      </c>
      <c r="L273" s="24">
        <v>23</v>
      </c>
    </row>
    <row r="274" spans="1:12" s="97" customFormat="1" ht="15.75" customHeight="1">
      <c r="A274" s="32">
        <v>0</v>
      </c>
      <c r="B274" s="33">
        <v>2</v>
      </c>
      <c r="C274" s="34">
        <v>0</v>
      </c>
      <c r="D274" s="34">
        <v>2</v>
      </c>
      <c r="E274" s="35">
        <v>35</v>
      </c>
      <c r="F274" s="33">
        <v>9</v>
      </c>
      <c r="G274" s="34">
        <v>5</v>
      </c>
      <c r="H274" s="34">
        <v>4</v>
      </c>
      <c r="I274" s="35">
        <v>70</v>
      </c>
      <c r="J274" s="33">
        <v>10</v>
      </c>
      <c r="K274" s="34">
        <v>7</v>
      </c>
      <c r="L274" s="34">
        <v>3</v>
      </c>
    </row>
    <row r="275" spans="1:12" s="97" customFormat="1" ht="15.75" customHeight="1">
      <c r="A275" s="32">
        <v>1</v>
      </c>
      <c r="B275" s="33">
        <v>3</v>
      </c>
      <c r="C275" s="34">
        <v>2</v>
      </c>
      <c r="D275" s="34">
        <v>1</v>
      </c>
      <c r="E275" s="35">
        <v>36</v>
      </c>
      <c r="F275" s="33">
        <v>10</v>
      </c>
      <c r="G275" s="34">
        <v>6</v>
      </c>
      <c r="H275" s="34">
        <v>4</v>
      </c>
      <c r="I275" s="35">
        <v>71</v>
      </c>
      <c r="J275" s="33">
        <v>9</v>
      </c>
      <c r="K275" s="34">
        <v>2</v>
      </c>
      <c r="L275" s="34">
        <v>7</v>
      </c>
    </row>
    <row r="276" spans="1:12" s="97" customFormat="1" ht="15.75" customHeight="1">
      <c r="A276" s="32">
        <v>2</v>
      </c>
      <c r="B276" s="33">
        <v>6</v>
      </c>
      <c r="C276" s="34">
        <v>3</v>
      </c>
      <c r="D276" s="34">
        <v>3</v>
      </c>
      <c r="E276" s="35">
        <v>37</v>
      </c>
      <c r="F276" s="33">
        <v>11</v>
      </c>
      <c r="G276" s="34">
        <v>5</v>
      </c>
      <c r="H276" s="34">
        <v>6</v>
      </c>
      <c r="I276" s="35">
        <v>72</v>
      </c>
      <c r="J276" s="33">
        <v>3</v>
      </c>
      <c r="K276" s="34">
        <v>1</v>
      </c>
      <c r="L276" s="34">
        <v>2</v>
      </c>
    </row>
    <row r="277" spans="1:12" s="97" customFormat="1" ht="15.75" customHeight="1">
      <c r="A277" s="32">
        <v>3</v>
      </c>
      <c r="B277" s="33">
        <v>2</v>
      </c>
      <c r="C277" s="34">
        <v>2</v>
      </c>
      <c r="D277" s="34">
        <v>0</v>
      </c>
      <c r="E277" s="35">
        <v>38</v>
      </c>
      <c r="F277" s="33">
        <v>9</v>
      </c>
      <c r="G277" s="34">
        <v>6</v>
      </c>
      <c r="H277" s="34">
        <v>3</v>
      </c>
      <c r="I277" s="35">
        <v>73</v>
      </c>
      <c r="J277" s="33">
        <v>12</v>
      </c>
      <c r="K277" s="34">
        <v>6</v>
      </c>
      <c r="L277" s="34">
        <v>6</v>
      </c>
    </row>
    <row r="278" spans="1:12" s="97" customFormat="1" ht="18" customHeight="1">
      <c r="A278" s="40">
        <v>4</v>
      </c>
      <c r="B278" s="41">
        <v>6</v>
      </c>
      <c r="C278" s="42">
        <v>3</v>
      </c>
      <c r="D278" s="42">
        <v>3</v>
      </c>
      <c r="E278" s="43">
        <v>39</v>
      </c>
      <c r="F278" s="44">
        <v>5</v>
      </c>
      <c r="G278" s="42">
        <v>2</v>
      </c>
      <c r="H278" s="42">
        <v>3</v>
      </c>
      <c r="I278" s="43">
        <v>74</v>
      </c>
      <c r="J278" s="44">
        <v>10</v>
      </c>
      <c r="K278" s="42">
        <v>5</v>
      </c>
      <c r="L278" s="42">
        <v>5</v>
      </c>
    </row>
    <row r="279" spans="1:12" s="31" customFormat="1" ht="25.5" customHeight="1">
      <c r="A279" s="23" t="s">
        <v>13</v>
      </c>
      <c r="B279" s="24">
        <v>17</v>
      </c>
      <c r="C279" s="24">
        <v>9</v>
      </c>
      <c r="D279" s="24">
        <v>8</v>
      </c>
      <c r="E279" s="25" t="s">
        <v>14</v>
      </c>
      <c r="F279" s="24">
        <v>44</v>
      </c>
      <c r="G279" s="24">
        <v>22</v>
      </c>
      <c r="H279" s="24">
        <v>22</v>
      </c>
      <c r="I279" s="25" t="s">
        <v>15</v>
      </c>
      <c r="J279" s="24">
        <v>46</v>
      </c>
      <c r="K279" s="24">
        <v>18</v>
      </c>
      <c r="L279" s="24">
        <v>28</v>
      </c>
    </row>
    <row r="280" spans="1:12" s="97" customFormat="1" ht="15.75" customHeight="1">
      <c r="A280" s="32">
        <v>5</v>
      </c>
      <c r="B280" s="33">
        <v>4</v>
      </c>
      <c r="C280" s="34">
        <v>3</v>
      </c>
      <c r="D280" s="34">
        <v>1</v>
      </c>
      <c r="E280" s="35">
        <v>40</v>
      </c>
      <c r="F280" s="33">
        <v>6</v>
      </c>
      <c r="G280" s="34">
        <v>5</v>
      </c>
      <c r="H280" s="34">
        <v>1</v>
      </c>
      <c r="I280" s="35">
        <v>75</v>
      </c>
      <c r="J280" s="33">
        <v>15</v>
      </c>
      <c r="K280" s="34">
        <v>5</v>
      </c>
      <c r="L280" s="34">
        <v>10</v>
      </c>
    </row>
    <row r="281" spans="1:12" s="97" customFormat="1" ht="15.75" customHeight="1">
      <c r="A281" s="32">
        <v>6</v>
      </c>
      <c r="B281" s="33">
        <v>3</v>
      </c>
      <c r="C281" s="34">
        <v>2</v>
      </c>
      <c r="D281" s="34">
        <v>1</v>
      </c>
      <c r="E281" s="35">
        <v>41</v>
      </c>
      <c r="F281" s="33">
        <v>7</v>
      </c>
      <c r="G281" s="34">
        <v>5</v>
      </c>
      <c r="H281" s="34">
        <v>2</v>
      </c>
      <c r="I281" s="35">
        <v>76</v>
      </c>
      <c r="J281" s="33">
        <v>6</v>
      </c>
      <c r="K281" s="34">
        <v>4</v>
      </c>
      <c r="L281" s="34">
        <v>2</v>
      </c>
    </row>
    <row r="282" spans="1:12" s="97" customFormat="1" ht="15.75" customHeight="1">
      <c r="A282" s="32">
        <v>7</v>
      </c>
      <c r="B282" s="33">
        <v>3</v>
      </c>
      <c r="C282" s="34">
        <v>1</v>
      </c>
      <c r="D282" s="34">
        <v>2</v>
      </c>
      <c r="E282" s="35">
        <v>42</v>
      </c>
      <c r="F282" s="33">
        <v>8</v>
      </c>
      <c r="G282" s="34">
        <v>4</v>
      </c>
      <c r="H282" s="34">
        <v>4</v>
      </c>
      <c r="I282" s="35">
        <v>77</v>
      </c>
      <c r="J282" s="33">
        <v>12</v>
      </c>
      <c r="K282" s="34">
        <v>3</v>
      </c>
      <c r="L282" s="34">
        <v>9</v>
      </c>
    </row>
    <row r="283" spans="1:12" s="97" customFormat="1" ht="15.75" customHeight="1">
      <c r="A283" s="32">
        <v>8</v>
      </c>
      <c r="B283" s="33">
        <v>3</v>
      </c>
      <c r="C283" s="34">
        <v>1</v>
      </c>
      <c r="D283" s="34">
        <v>2</v>
      </c>
      <c r="E283" s="35">
        <v>43</v>
      </c>
      <c r="F283" s="33">
        <v>9</v>
      </c>
      <c r="G283" s="34">
        <v>3</v>
      </c>
      <c r="H283" s="34">
        <v>6</v>
      </c>
      <c r="I283" s="35">
        <v>78</v>
      </c>
      <c r="J283" s="33">
        <v>4</v>
      </c>
      <c r="K283" s="34">
        <v>1</v>
      </c>
      <c r="L283" s="34">
        <v>3</v>
      </c>
    </row>
    <row r="284" spans="1:12" s="97" customFormat="1" ht="18" customHeight="1">
      <c r="A284" s="40">
        <v>9</v>
      </c>
      <c r="B284" s="44">
        <v>4</v>
      </c>
      <c r="C284" s="42">
        <v>2</v>
      </c>
      <c r="D284" s="42">
        <v>2</v>
      </c>
      <c r="E284" s="43">
        <v>44</v>
      </c>
      <c r="F284" s="44">
        <v>14</v>
      </c>
      <c r="G284" s="42">
        <v>5</v>
      </c>
      <c r="H284" s="42">
        <v>9</v>
      </c>
      <c r="I284" s="43">
        <v>79</v>
      </c>
      <c r="J284" s="44">
        <v>9</v>
      </c>
      <c r="K284" s="42">
        <v>5</v>
      </c>
      <c r="L284" s="42">
        <v>4</v>
      </c>
    </row>
    <row r="285" spans="1:12" s="31" customFormat="1" ht="25.5" customHeight="1">
      <c r="A285" s="23" t="s">
        <v>23</v>
      </c>
      <c r="B285" s="24">
        <v>27</v>
      </c>
      <c r="C285" s="24">
        <v>10</v>
      </c>
      <c r="D285" s="24">
        <v>17</v>
      </c>
      <c r="E285" s="25" t="s">
        <v>24</v>
      </c>
      <c r="F285" s="24">
        <v>57</v>
      </c>
      <c r="G285" s="24">
        <v>33</v>
      </c>
      <c r="H285" s="24">
        <v>24</v>
      </c>
      <c r="I285" s="25" t="s">
        <v>25</v>
      </c>
      <c r="J285" s="24">
        <v>36</v>
      </c>
      <c r="K285" s="24">
        <v>15</v>
      </c>
      <c r="L285" s="24">
        <v>21</v>
      </c>
    </row>
    <row r="286" spans="1:12" s="97" customFormat="1" ht="15.75" customHeight="1">
      <c r="A286" s="32">
        <v>10</v>
      </c>
      <c r="B286" s="33">
        <v>7</v>
      </c>
      <c r="C286" s="34">
        <v>3</v>
      </c>
      <c r="D286" s="34">
        <v>4</v>
      </c>
      <c r="E286" s="35">
        <v>45</v>
      </c>
      <c r="F286" s="33">
        <v>11</v>
      </c>
      <c r="G286" s="34">
        <v>5</v>
      </c>
      <c r="H286" s="34">
        <v>6</v>
      </c>
      <c r="I286" s="35">
        <v>80</v>
      </c>
      <c r="J286" s="33">
        <v>4</v>
      </c>
      <c r="K286" s="34">
        <v>3</v>
      </c>
      <c r="L286" s="34">
        <v>1</v>
      </c>
    </row>
    <row r="287" spans="1:12" s="97" customFormat="1" ht="15.75" customHeight="1">
      <c r="A287" s="32">
        <v>11</v>
      </c>
      <c r="B287" s="33">
        <v>5</v>
      </c>
      <c r="C287" s="34">
        <v>1</v>
      </c>
      <c r="D287" s="34">
        <v>4</v>
      </c>
      <c r="E287" s="35">
        <v>46</v>
      </c>
      <c r="F287" s="33">
        <v>12</v>
      </c>
      <c r="G287" s="34">
        <v>7</v>
      </c>
      <c r="H287" s="34">
        <v>5</v>
      </c>
      <c r="I287" s="35">
        <v>81</v>
      </c>
      <c r="J287" s="33">
        <v>10</v>
      </c>
      <c r="K287" s="34">
        <v>2</v>
      </c>
      <c r="L287" s="34">
        <v>8</v>
      </c>
    </row>
    <row r="288" spans="1:12" s="97" customFormat="1" ht="15.75" customHeight="1">
      <c r="A288" s="32">
        <v>12</v>
      </c>
      <c r="B288" s="33">
        <v>8</v>
      </c>
      <c r="C288" s="34">
        <v>5</v>
      </c>
      <c r="D288" s="34">
        <v>3</v>
      </c>
      <c r="E288" s="35">
        <v>47</v>
      </c>
      <c r="F288" s="33">
        <v>16</v>
      </c>
      <c r="G288" s="34">
        <v>9</v>
      </c>
      <c r="H288" s="34">
        <v>7</v>
      </c>
      <c r="I288" s="35">
        <v>82</v>
      </c>
      <c r="J288" s="33">
        <v>9</v>
      </c>
      <c r="K288" s="34">
        <v>5</v>
      </c>
      <c r="L288" s="34">
        <v>4</v>
      </c>
    </row>
    <row r="289" spans="1:12" s="97" customFormat="1" ht="15.75" customHeight="1">
      <c r="A289" s="32">
        <v>13</v>
      </c>
      <c r="B289" s="33">
        <v>4</v>
      </c>
      <c r="C289" s="34">
        <v>1</v>
      </c>
      <c r="D289" s="34">
        <v>3</v>
      </c>
      <c r="E289" s="35">
        <v>48</v>
      </c>
      <c r="F289" s="33">
        <v>6</v>
      </c>
      <c r="G289" s="34">
        <v>3</v>
      </c>
      <c r="H289" s="34">
        <v>3</v>
      </c>
      <c r="I289" s="35">
        <v>83</v>
      </c>
      <c r="J289" s="33">
        <v>7</v>
      </c>
      <c r="K289" s="34">
        <v>3</v>
      </c>
      <c r="L289" s="34">
        <v>4</v>
      </c>
    </row>
    <row r="290" spans="1:12" s="97" customFormat="1" ht="18" customHeight="1">
      <c r="A290" s="40">
        <v>14</v>
      </c>
      <c r="B290" s="44">
        <v>3</v>
      </c>
      <c r="C290" s="42">
        <v>0</v>
      </c>
      <c r="D290" s="42">
        <v>3</v>
      </c>
      <c r="E290" s="43">
        <v>49</v>
      </c>
      <c r="F290" s="44">
        <v>12</v>
      </c>
      <c r="G290" s="42">
        <v>9</v>
      </c>
      <c r="H290" s="42">
        <v>3</v>
      </c>
      <c r="I290" s="43">
        <v>84</v>
      </c>
      <c r="J290" s="44">
        <v>6</v>
      </c>
      <c r="K290" s="42">
        <v>2</v>
      </c>
      <c r="L290" s="42">
        <v>4</v>
      </c>
    </row>
    <row r="291" spans="1:12" s="31" customFormat="1" ht="25.5" customHeight="1">
      <c r="A291" s="23" t="s">
        <v>26</v>
      </c>
      <c r="B291" s="24">
        <v>40</v>
      </c>
      <c r="C291" s="24">
        <v>20</v>
      </c>
      <c r="D291" s="24">
        <v>20</v>
      </c>
      <c r="E291" s="25" t="s">
        <v>27</v>
      </c>
      <c r="F291" s="24">
        <v>55</v>
      </c>
      <c r="G291" s="24">
        <v>32</v>
      </c>
      <c r="H291" s="24">
        <v>23</v>
      </c>
      <c r="I291" s="25" t="s">
        <v>28</v>
      </c>
      <c r="J291" s="24">
        <v>32</v>
      </c>
      <c r="K291" s="24">
        <v>8</v>
      </c>
      <c r="L291" s="24">
        <v>24</v>
      </c>
    </row>
    <row r="292" spans="1:12" s="97" customFormat="1" ht="15.75" customHeight="1">
      <c r="A292" s="32">
        <v>15</v>
      </c>
      <c r="B292" s="33">
        <v>3</v>
      </c>
      <c r="C292" s="34">
        <v>1</v>
      </c>
      <c r="D292" s="34">
        <v>2</v>
      </c>
      <c r="E292" s="35">
        <v>50</v>
      </c>
      <c r="F292" s="33">
        <v>11</v>
      </c>
      <c r="G292" s="34">
        <v>4</v>
      </c>
      <c r="H292" s="34">
        <v>7</v>
      </c>
      <c r="I292" s="35">
        <v>85</v>
      </c>
      <c r="J292" s="33">
        <v>9</v>
      </c>
      <c r="K292" s="34">
        <v>1</v>
      </c>
      <c r="L292" s="34">
        <v>8</v>
      </c>
    </row>
    <row r="293" spans="1:12" s="97" customFormat="1" ht="15.75" customHeight="1">
      <c r="A293" s="32">
        <v>16</v>
      </c>
      <c r="B293" s="33">
        <v>5</v>
      </c>
      <c r="C293" s="34">
        <v>2</v>
      </c>
      <c r="D293" s="34">
        <v>3</v>
      </c>
      <c r="E293" s="35">
        <v>51</v>
      </c>
      <c r="F293" s="33">
        <v>9</v>
      </c>
      <c r="G293" s="34">
        <v>8</v>
      </c>
      <c r="H293" s="34">
        <v>1</v>
      </c>
      <c r="I293" s="35">
        <v>86</v>
      </c>
      <c r="J293" s="33">
        <v>4</v>
      </c>
      <c r="K293" s="34">
        <v>0</v>
      </c>
      <c r="L293" s="34">
        <v>4</v>
      </c>
    </row>
    <row r="294" spans="1:12" s="97" customFormat="1" ht="15.75" customHeight="1">
      <c r="A294" s="32">
        <v>17</v>
      </c>
      <c r="B294" s="33">
        <v>3</v>
      </c>
      <c r="C294" s="34">
        <v>3</v>
      </c>
      <c r="D294" s="34">
        <v>0</v>
      </c>
      <c r="E294" s="35">
        <v>52</v>
      </c>
      <c r="F294" s="33">
        <v>9</v>
      </c>
      <c r="G294" s="34">
        <v>6</v>
      </c>
      <c r="H294" s="34">
        <v>3</v>
      </c>
      <c r="I294" s="35">
        <v>87</v>
      </c>
      <c r="J294" s="33">
        <v>9</v>
      </c>
      <c r="K294" s="34">
        <v>4</v>
      </c>
      <c r="L294" s="34">
        <v>5</v>
      </c>
    </row>
    <row r="295" spans="1:12" s="97" customFormat="1" ht="15.75" customHeight="1">
      <c r="A295" s="32">
        <v>18</v>
      </c>
      <c r="B295" s="33">
        <v>14</v>
      </c>
      <c r="C295" s="34">
        <v>6</v>
      </c>
      <c r="D295" s="34">
        <v>8</v>
      </c>
      <c r="E295" s="35">
        <v>53</v>
      </c>
      <c r="F295" s="33">
        <v>12</v>
      </c>
      <c r="G295" s="34">
        <v>7</v>
      </c>
      <c r="H295" s="34">
        <v>5</v>
      </c>
      <c r="I295" s="35">
        <v>88</v>
      </c>
      <c r="J295" s="33">
        <v>4</v>
      </c>
      <c r="K295" s="34">
        <v>2</v>
      </c>
      <c r="L295" s="34">
        <v>2</v>
      </c>
    </row>
    <row r="296" spans="1:12" s="97" customFormat="1" ht="18" customHeight="1">
      <c r="A296" s="40">
        <v>19</v>
      </c>
      <c r="B296" s="44">
        <v>15</v>
      </c>
      <c r="C296" s="42">
        <v>8</v>
      </c>
      <c r="D296" s="42">
        <v>7</v>
      </c>
      <c r="E296" s="43">
        <v>54</v>
      </c>
      <c r="F296" s="44">
        <v>14</v>
      </c>
      <c r="G296" s="42">
        <v>7</v>
      </c>
      <c r="H296" s="42">
        <v>7</v>
      </c>
      <c r="I296" s="43">
        <v>89</v>
      </c>
      <c r="J296" s="44">
        <v>6</v>
      </c>
      <c r="K296" s="42">
        <v>1</v>
      </c>
      <c r="L296" s="42">
        <v>5</v>
      </c>
    </row>
    <row r="297" spans="1:12" s="31" customFormat="1" ht="25.5" customHeight="1">
      <c r="A297" s="23" t="s">
        <v>29</v>
      </c>
      <c r="B297" s="24">
        <v>70</v>
      </c>
      <c r="C297" s="24">
        <v>51</v>
      </c>
      <c r="D297" s="24">
        <v>19</v>
      </c>
      <c r="E297" s="25" t="s">
        <v>30</v>
      </c>
      <c r="F297" s="24">
        <v>42</v>
      </c>
      <c r="G297" s="24">
        <v>28</v>
      </c>
      <c r="H297" s="24">
        <v>14</v>
      </c>
      <c r="I297" s="25" t="s">
        <v>31</v>
      </c>
      <c r="J297" s="24">
        <v>17</v>
      </c>
      <c r="K297" s="24">
        <v>7</v>
      </c>
      <c r="L297" s="24">
        <v>10</v>
      </c>
    </row>
    <row r="298" spans="1:12" s="97" customFormat="1" ht="15.75" customHeight="1">
      <c r="A298" s="32">
        <v>20</v>
      </c>
      <c r="B298" s="33">
        <v>28</v>
      </c>
      <c r="C298" s="34">
        <v>17</v>
      </c>
      <c r="D298" s="34">
        <v>11</v>
      </c>
      <c r="E298" s="35">
        <v>55</v>
      </c>
      <c r="F298" s="33">
        <v>7</v>
      </c>
      <c r="G298" s="34">
        <v>4</v>
      </c>
      <c r="H298" s="34">
        <v>3</v>
      </c>
      <c r="I298" s="35">
        <v>90</v>
      </c>
      <c r="J298" s="33">
        <v>4</v>
      </c>
      <c r="K298" s="34">
        <v>3</v>
      </c>
      <c r="L298" s="34">
        <v>1</v>
      </c>
    </row>
    <row r="299" spans="1:12" s="97" customFormat="1" ht="15.75" customHeight="1">
      <c r="A299" s="32">
        <v>21</v>
      </c>
      <c r="B299" s="33">
        <v>13</v>
      </c>
      <c r="C299" s="34">
        <v>11</v>
      </c>
      <c r="D299" s="34">
        <v>2</v>
      </c>
      <c r="E299" s="35">
        <v>56</v>
      </c>
      <c r="F299" s="33">
        <v>11</v>
      </c>
      <c r="G299" s="34">
        <v>7</v>
      </c>
      <c r="H299" s="34">
        <v>4</v>
      </c>
      <c r="I299" s="35">
        <v>91</v>
      </c>
      <c r="J299" s="33">
        <v>4</v>
      </c>
      <c r="K299" s="34">
        <v>0</v>
      </c>
      <c r="L299" s="34">
        <v>4</v>
      </c>
    </row>
    <row r="300" spans="1:12" s="97" customFormat="1" ht="15.75" customHeight="1">
      <c r="A300" s="32">
        <v>22</v>
      </c>
      <c r="B300" s="33">
        <v>5</v>
      </c>
      <c r="C300" s="34">
        <v>5</v>
      </c>
      <c r="D300" s="34">
        <v>0</v>
      </c>
      <c r="E300" s="35">
        <v>57</v>
      </c>
      <c r="F300" s="33">
        <v>7</v>
      </c>
      <c r="G300" s="34">
        <v>4</v>
      </c>
      <c r="H300" s="34">
        <v>3</v>
      </c>
      <c r="I300" s="35">
        <v>92</v>
      </c>
      <c r="J300" s="33">
        <v>5</v>
      </c>
      <c r="K300" s="34">
        <v>2</v>
      </c>
      <c r="L300" s="34">
        <v>3</v>
      </c>
    </row>
    <row r="301" spans="1:12" s="97" customFormat="1" ht="15.75" customHeight="1">
      <c r="A301" s="32">
        <v>23</v>
      </c>
      <c r="B301" s="33">
        <v>15</v>
      </c>
      <c r="C301" s="34">
        <v>14</v>
      </c>
      <c r="D301" s="34">
        <v>1</v>
      </c>
      <c r="E301" s="35">
        <v>58</v>
      </c>
      <c r="F301" s="33">
        <v>8</v>
      </c>
      <c r="G301" s="34">
        <v>5</v>
      </c>
      <c r="H301" s="34">
        <v>3</v>
      </c>
      <c r="I301" s="35">
        <v>93</v>
      </c>
      <c r="J301" s="33">
        <v>2</v>
      </c>
      <c r="K301" s="34">
        <v>1</v>
      </c>
      <c r="L301" s="34">
        <v>1</v>
      </c>
    </row>
    <row r="302" spans="1:12" s="97" customFormat="1" ht="18" customHeight="1">
      <c r="A302" s="40">
        <v>24</v>
      </c>
      <c r="B302" s="44">
        <v>9</v>
      </c>
      <c r="C302" s="42">
        <v>4</v>
      </c>
      <c r="D302" s="42">
        <v>5</v>
      </c>
      <c r="E302" s="43">
        <v>59</v>
      </c>
      <c r="F302" s="44">
        <v>9</v>
      </c>
      <c r="G302" s="42">
        <v>8</v>
      </c>
      <c r="H302" s="42">
        <v>1</v>
      </c>
      <c r="I302" s="43">
        <v>94</v>
      </c>
      <c r="J302" s="44">
        <v>2</v>
      </c>
      <c r="K302" s="42">
        <v>1</v>
      </c>
      <c r="L302" s="42">
        <v>1</v>
      </c>
    </row>
    <row r="303" spans="1:12" s="31" customFormat="1" ht="25.5" customHeight="1">
      <c r="A303" s="23" t="s">
        <v>32</v>
      </c>
      <c r="B303" s="24">
        <v>30</v>
      </c>
      <c r="C303" s="24">
        <v>14</v>
      </c>
      <c r="D303" s="24">
        <v>16</v>
      </c>
      <c r="E303" s="25" t="s">
        <v>33</v>
      </c>
      <c r="F303" s="24">
        <v>42</v>
      </c>
      <c r="G303" s="24">
        <v>20</v>
      </c>
      <c r="H303" s="24">
        <v>22</v>
      </c>
      <c r="I303" s="64" t="s">
        <v>34</v>
      </c>
      <c r="J303" s="24">
        <v>6</v>
      </c>
      <c r="K303" s="24">
        <v>0</v>
      </c>
      <c r="L303" s="24">
        <v>6</v>
      </c>
    </row>
    <row r="304" spans="1:12" s="97" customFormat="1" ht="15.75" customHeight="1">
      <c r="A304" s="32">
        <v>25</v>
      </c>
      <c r="B304" s="33">
        <v>6</v>
      </c>
      <c r="C304" s="34">
        <v>2</v>
      </c>
      <c r="D304" s="34">
        <v>4</v>
      </c>
      <c r="E304" s="35">
        <v>60</v>
      </c>
      <c r="F304" s="33">
        <v>9</v>
      </c>
      <c r="G304" s="34">
        <v>3</v>
      </c>
      <c r="H304" s="34">
        <v>6</v>
      </c>
      <c r="I304" s="35">
        <v>95</v>
      </c>
      <c r="J304" s="33">
        <v>1</v>
      </c>
      <c r="K304" s="34">
        <v>0</v>
      </c>
      <c r="L304" s="34">
        <v>1</v>
      </c>
    </row>
    <row r="305" spans="1:13" s="97" customFormat="1" ht="15.75" customHeight="1">
      <c r="A305" s="32">
        <v>26</v>
      </c>
      <c r="B305" s="33">
        <v>4</v>
      </c>
      <c r="C305" s="34">
        <v>2</v>
      </c>
      <c r="D305" s="34">
        <v>2</v>
      </c>
      <c r="E305" s="35">
        <v>61</v>
      </c>
      <c r="F305" s="33">
        <v>5</v>
      </c>
      <c r="G305" s="34">
        <v>1</v>
      </c>
      <c r="H305" s="34">
        <v>4</v>
      </c>
      <c r="I305" s="35">
        <v>96</v>
      </c>
      <c r="J305" s="33">
        <v>0</v>
      </c>
      <c r="K305" s="34">
        <v>0</v>
      </c>
      <c r="L305" s="34">
        <v>0</v>
      </c>
    </row>
    <row r="306" spans="1:13" s="97" customFormat="1" ht="15.75" customHeight="1">
      <c r="A306" s="32">
        <v>27</v>
      </c>
      <c r="B306" s="33">
        <v>5</v>
      </c>
      <c r="C306" s="34">
        <v>2</v>
      </c>
      <c r="D306" s="34">
        <v>3</v>
      </c>
      <c r="E306" s="35">
        <v>62</v>
      </c>
      <c r="F306" s="33">
        <v>11</v>
      </c>
      <c r="G306" s="34">
        <v>7</v>
      </c>
      <c r="H306" s="34">
        <v>4</v>
      </c>
      <c r="I306" s="35">
        <v>97</v>
      </c>
      <c r="J306" s="33">
        <v>3</v>
      </c>
      <c r="K306" s="34">
        <v>0</v>
      </c>
      <c r="L306" s="34">
        <v>3</v>
      </c>
    </row>
    <row r="307" spans="1:13" s="97" customFormat="1" ht="15.75" customHeight="1">
      <c r="A307" s="32">
        <v>28</v>
      </c>
      <c r="B307" s="33">
        <v>6</v>
      </c>
      <c r="C307" s="34">
        <v>3</v>
      </c>
      <c r="D307" s="34">
        <v>3</v>
      </c>
      <c r="E307" s="35">
        <v>63</v>
      </c>
      <c r="F307" s="33">
        <v>11</v>
      </c>
      <c r="G307" s="34">
        <v>6</v>
      </c>
      <c r="H307" s="34">
        <v>5</v>
      </c>
      <c r="I307" s="35">
        <v>98</v>
      </c>
      <c r="J307" s="33">
        <v>1</v>
      </c>
      <c r="K307" s="34">
        <v>0</v>
      </c>
      <c r="L307" s="34">
        <v>1</v>
      </c>
    </row>
    <row r="308" spans="1:13" s="97" customFormat="1" ht="18" customHeight="1">
      <c r="A308" s="40">
        <v>29</v>
      </c>
      <c r="B308" s="44">
        <v>9</v>
      </c>
      <c r="C308" s="42">
        <v>5</v>
      </c>
      <c r="D308" s="42">
        <v>4</v>
      </c>
      <c r="E308" s="43">
        <v>64</v>
      </c>
      <c r="F308" s="44">
        <v>6</v>
      </c>
      <c r="G308" s="42">
        <v>3</v>
      </c>
      <c r="H308" s="42">
        <v>3</v>
      </c>
      <c r="I308" s="35">
        <v>99</v>
      </c>
      <c r="J308" s="33">
        <v>0</v>
      </c>
      <c r="K308" s="34">
        <v>0</v>
      </c>
      <c r="L308" s="34">
        <v>0</v>
      </c>
    </row>
    <row r="309" spans="1:13" s="31" customFormat="1" ht="25.5" customHeight="1">
      <c r="A309" s="23" t="s">
        <v>35</v>
      </c>
      <c r="B309" s="24">
        <v>39</v>
      </c>
      <c r="C309" s="24">
        <v>16</v>
      </c>
      <c r="D309" s="24">
        <v>23</v>
      </c>
      <c r="E309" s="25" t="s">
        <v>36</v>
      </c>
      <c r="F309" s="24">
        <v>58</v>
      </c>
      <c r="G309" s="24">
        <v>29</v>
      </c>
      <c r="H309" s="24">
        <v>29</v>
      </c>
      <c r="I309" s="68">
        <v>100</v>
      </c>
      <c r="J309" s="69">
        <v>0</v>
      </c>
      <c r="K309" s="70">
        <v>0</v>
      </c>
      <c r="L309" s="70">
        <v>0</v>
      </c>
    </row>
    <row r="310" spans="1:13" s="97" customFormat="1" ht="15.75" customHeight="1">
      <c r="A310" s="32">
        <v>30</v>
      </c>
      <c r="B310" s="33">
        <v>4</v>
      </c>
      <c r="C310" s="34">
        <v>1</v>
      </c>
      <c r="D310" s="34">
        <v>3</v>
      </c>
      <c r="E310" s="35">
        <v>65</v>
      </c>
      <c r="F310" s="33">
        <v>7</v>
      </c>
      <c r="G310" s="34">
        <v>2</v>
      </c>
      <c r="H310" s="34">
        <v>5</v>
      </c>
      <c r="I310" s="35">
        <v>101</v>
      </c>
      <c r="J310" s="33">
        <v>1</v>
      </c>
      <c r="K310" s="34">
        <v>0</v>
      </c>
      <c r="L310" s="34">
        <v>1</v>
      </c>
    </row>
    <row r="311" spans="1:13" s="97" customFormat="1" ht="15.75" customHeight="1">
      <c r="A311" s="32">
        <v>31</v>
      </c>
      <c r="B311" s="33">
        <v>7</v>
      </c>
      <c r="C311" s="34">
        <v>2</v>
      </c>
      <c r="D311" s="34">
        <v>5</v>
      </c>
      <c r="E311" s="35">
        <v>66</v>
      </c>
      <c r="F311" s="33">
        <v>10</v>
      </c>
      <c r="G311" s="34">
        <v>5</v>
      </c>
      <c r="H311" s="34">
        <v>5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7</v>
      </c>
      <c r="C312" s="34">
        <v>3</v>
      </c>
      <c r="D312" s="34">
        <v>4</v>
      </c>
      <c r="E312" s="35">
        <v>67</v>
      </c>
      <c r="F312" s="33">
        <v>12</v>
      </c>
      <c r="G312" s="34">
        <v>7</v>
      </c>
      <c r="H312" s="34">
        <v>5</v>
      </c>
      <c r="I312" s="35">
        <v>103</v>
      </c>
      <c r="J312" s="33">
        <v>0</v>
      </c>
      <c r="K312" s="34">
        <v>0</v>
      </c>
      <c r="L312" s="34">
        <v>0</v>
      </c>
    </row>
    <row r="313" spans="1:13" s="97" customFormat="1" ht="15.75" customHeight="1">
      <c r="A313" s="32">
        <v>33</v>
      </c>
      <c r="B313" s="33">
        <v>12</v>
      </c>
      <c r="C313" s="34">
        <v>6</v>
      </c>
      <c r="D313" s="34">
        <v>6</v>
      </c>
      <c r="E313" s="35">
        <v>68</v>
      </c>
      <c r="F313" s="33">
        <v>19</v>
      </c>
      <c r="G313" s="34">
        <v>9</v>
      </c>
      <c r="H313" s="34">
        <v>10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9</v>
      </c>
      <c r="C314" s="34">
        <v>4</v>
      </c>
      <c r="D314" s="34">
        <v>5</v>
      </c>
      <c r="E314" s="35">
        <v>69</v>
      </c>
      <c r="F314" s="33">
        <v>10</v>
      </c>
      <c r="G314" s="34">
        <v>6</v>
      </c>
      <c r="H314" s="34">
        <v>4</v>
      </c>
      <c r="I314" s="75" t="s">
        <v>8</v>
      </c>
      <c r="J314" s="69">
        <v>765</v>
      </c>
      <c r="K314" s="69">
        <v>387</v>
      </c>
      <c r="L314" s="69">
        <v>378</v>
      </c>
    </row>
    <row r="315" spans="1:13" s="106" customFormat="1" ht="24" customHeight="1" thickTop="1" thickBot="1">
      <c r="A315" s="81" t="s">
        <v>38</v>
      </c>
      <c r="B315" s="82">
        <v>63</v>
      </c>
      <c r="C315" s="83">
        <v>29</v>
      </c>
      <c r="D315" s="83">
        <v>34</v>
      </c>
      <c r="E315" s="84" t="s">
        <v>39</v>
      </c>
      <c r="F315" s="83">
        <v>463</v>
      </c>
      <c r="G315" s="83">
        <v>260</v>
      </c>
      <c r="H315" s="83">
        <v>203</v>
      </c>
      <c r="I315" s="85" t="s">
        <v>40</v>
      </c>
      <c r="J315" s="83">
        <v>239</v>
      </c>
      <c r="K315" s="83">
        <v>98</v>
      </c>
      <c r="L315" s="83">
        <v>141</v>
      </c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75</v>
      </c>
      <c r="L316" s="9"/>
      <c r="M316" s="97"/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55</v>
      </c>
      <c r="C318" s="24">
        <v>26</v>
      </c>
      <c r="D318" s="24">
        <v>29</v>
      </c>
      <c r="E318" s="25" t="s">
        <v>10</v>
      </c>
      <c r="F318" s="24">
        <v>86</v>
      </c>
      <c r="G318" s="24">
        <v>43</v>
      </c>
      <c r="H318" s="24">
        <v>43</v>
      </c>
      <c r="I318" s="25" t="s">
        <v>11</v>
      </c>
      <c r="J318" s="24">
        <v>97</v>
      </c>
      <c r="K318" s="24">
        <v>50</v>
      </c>
      <c r="L318" s="24">
        <v>47</v>
      </c>
    </row>
    <row r="319" spans="1:13" s="97" customFormat="1" ht="15.75" customHeight="1">
      <c r="A319" s="32">
        <v>0</v>
      </c>
      <c r="B319" s="33">
        <v>12</v>
      </c>
      <c r="C319" s="34">
        <v>2</v>
      </c>
      <c r="D319" s="34">
        <v>10</v>
      </c>
      <c r="E319" s="35">
        <v>35</v>
      </c>
      <c r="F319" s="33">
        <v>16</v>
      </c>
      <c r="G319" s="34">
        <v>9</v>
      </c>
      <c r="H319" s="34">
        <v>7</v>
      </c>
      <c r="I319" s="35">
        <v>70</v>
      </c>
      <c r="J319" s="33">
        <v>17</v>
      </c>
      <c r="K319" s="34">
        <v>9</v>
      </c>
      <c r="L319" s="34">
        <v>8</v>
      </c>
    </row>
    <row r="320" spans="1:13" s="97" customFormat="1" ht="15.75" customHeight="1">
      <c r="A320" s="32">
        <v>1</v>
      </c>
      <c r="B320" s="33">
        <v>5</v>
      </c>
      <c r="C320" s="34">
        <v>3</v>
      </c>
      <c r="D320" s="34">
        <v>2</v>
      </c>
      <c r="E320" s="35">
        <v>36</v>
      </c>
      <c r="F320" s="33">
        <v>21</v>
      </c>
      <c r="G320" s="34">
        <v>10</v>
      </c>
      <c r="H320" s="34">
        <v>11</v>
      </c>
      <c r="I320" s="35">
        <v>71</v>
      </c>
      <c r="J320" s="33">
        <v>16</v>
      </c>
      <c r="K320" s="34">
        <v>7</v>
      </c>
      <c r="L320" s="34">
        <v>9</v>
      </c>
    </row>
    <row r="321" spans="1:12" s="97" customFormat="1" ht="15.75" customHeight="1">
      <c r="A321" s="32">
        <v>2</v>
      </c>
      <c r="B321" s="33">
        <v>12</v>
      </c>
      <c r="C321" s="34">
        <v>8</v>
      </c>
      <c r="D321" s="34">
        <v>4</v>
      </c>
      <c r="E321" s="35">
        <v>37</v>
      </c>
      <c r="F321" s="33">
        <v>12</v>
      </c>
      <c r="G321" s="34">
        <v>4</v>
      </c>
      <c r="H321" s="34">
        <v>8</v>
      </c>
      <c r="I321" s="35">
        <v>72</v>
      </c>
      <c r="J321" s="33">
        <v>21</v>
      </c>
      <c r="K321" s="34">
        <v>10</v>
      </c>
      <c r="L321" s="34">
        <v>11</v>
      </c>
    </row>
    <row r="322" spans="1:12" s="97" customFormat="1" ht="15.75" customHeight="1">
      <c r="A322" s="32">
        <v>3</v>
      </c>
      <c r="B322" s="33">
        <v>12</v>
      </c>
      <c r="C322" s="34">
        <v>5</v>
      </c>
      <c r="D322" s="34">
        <v>7</v>
      </c>
      <c r="E322" s="35">
        <v>38</v>
      </c>
      <c r="F322" s="33">
        <v>17</v>
      </c>
      <c r="G322" s="34">
        <v>11</v>
      </c>
      <c r="H322" s="34">
        <v>6</v>
      </c>
      <c r="I322" s="35">
        <v>73</v>
      </c>
      <c r="J322" s="33">
        <v>23</v>
      </c>
      <c r="K322" s="34">
        <v>9</v>
      </c>
      <c r="L322" s="34">
        <v>14</v>
      </c>
    </row>
    <row r="323" spans="1:12" s="97" customFormat="1" ht="18" customHeight="1">
      <c r="A323" s="40">
        <v>4</v>
      </c>
      <c r="B323" s="41">
        <v>14</v>
      </c>
      <c r="C323" s="42">
        <v>8</v>
      </c>
      <c r="D323" s="42">
        <v>6</v>
      </c>
      <c r="E323" s="43">
        <v>39</v>
      </c>
      <c r="F323" s="44">
        <v>20</v>
      </c>
      <c r="G323" s="42">
        <v>9</v>
      </c>
      <c r="H323" s="42">
        <v>11</v>
      </c>
      <c r="I323" s="43">
        <v>74</v>
      </c>
      <c r="J323" s="44">
        <v>20</v>
      </c>
      <c r="K323" s="42">
        <v>15</v>
      </c>
      <c r="L323" s="42">
        <v>5</v>
      </c>
    </row>
    <row r="324" spans="1:12" s="31" customFormat="1" ht="25.5" customHeight="1">
      <c r="A324" s="23" t="s">
        <v>13</v>
      </c>
      <c r="B324" s="24">
        <v>68</v>
      </c>
      <c r="C324" s="24">
        <v>36</v>
      </c>
      <c r="D324" s="24">
        <v>32</v>
      </c>
      <c r="E324" s="25" t="s">
        <v>14</v>
      </c>
      <c r="F324" s="24">
        <v>139</v>
      </c>
      <c r="G324" s="24">
        <v>68</v>
      </c>
      <c r="H324" s="24">
        <v>71</v>
      </c>
      <c r="I324" s="25" t="s">
        <v>15</v>
      </c>
      <c r="J324" s="24">
        <v>86</v>
      </c>
      <c r="K324" s="24">
        <v>24</v>
      </c>
      <c r="L324" s="24">
        <v>62</v>
      </c>
    </row>
    <row r="325" spans="1:12" s="97" customFormat="1" ht="15.75" customHeight="1">
      <c r="A325" s="32">
        <v>5</v>
      </c>
      <c r="B325" s="33">
        <v>19</v>
      </c>
      <c r="C325" s="34">
        <v>9</v>
      </c>
      <c r="D325" s="34">
        <v>10</v>
      </c>
      <c r="E325" s="35">
        <v>40</v>
      </c>
      <c r="F325" s="33">
        <v>24</v>
      </c>
      <c r="G325" s="34">
        <v>10</v>
      </c>
      <c r="H325" s="34">
        <v>14</v>
      </c>
      <c r="I325" s="35">
        <v>75</v>
      </c>
      <c r="J325" s="33">
        <v>15</v>
      </c>
      <c r="K325" s="34">
        <v>4</v>
      </c>
      <c r="L325" s="34">
        <v>11</v>
      </c>
    </row>
    <row r="326" spans="1:12" s="97" customFormat="1" ht="15.75" customHeight="1">
      <c r="A326" s="32">
        <v>6</v>
      </c>
      <c r="B326" s="33">
        <v>11</v>
      </c>
      <c r="C326" s="34">
        <v>9</v>
      </c>
      <c r="D326" s="34">
        <v>2</v>
      </c>
      <c r="E326" s="35">
        <v>41</v>
      </c>
      <c r="F326" s="33">
        <v>29</v>
      </c>
      <c r="G326" s="34">
        <v>15</v>
      </c>
      <c r="H326" s="34">
        <v>14</v>
      </c>
      <c r="I326" s="35">
        <v>76</v>
      </c>
      <c r="J326" s="33">
        <v>16</v>
      </c>
      <c r="K326" s="34">
        <v>4</v>
      </c>
      <c r="L326" s="34">
        <v>12</v>
      </c>
    </row>
    <row r="327" spans="1:12" s="97" customFormat="1" ht="15.75" customHeight="1">
      <c r="A327" s="32">
        <v>7</v>
      </c>
      <c r="B327" s="33">
        <v>12</v>
      </c>
      <c r="C327" s="34">
        <v>8</v>
      </c>
      <c r="D327" s="34">
        <v>4</v>
      </c>
      <c r="E327" s="35">
        <v>42</v>
      </c>
      <c r="F327" s="33">
        <v>25</v>
      </c>
      <c r="G327" s="34">
        <v>14</v>
      </c>
      <c r="H327" s="34">
        <v>11</v>
      </c>
      <c r="I327" s="35">
        <v>77</v>
      </c>
      <c r="J327" s="33">
        <v>16</v>
      </c>
      <c r="K327" s="34">
        <v>5</v>
      </c>
      <c r="L327" s="34">
        <v>11</v>
      </c>
    </row>
    <row r="328" spans="1:12" s="97" customFormat="1" ht="15.75" customHeight="1">
      <c r="A328" s="32">
        <v>8</v>
      </c>
      <c r="B328" s="33">
        <v>16</v>
      </c>
      <c r="C328" s="34">
        <v>6</v>
      </c>
      <c r="D328" s="34">
        <v>10</v>
      </c>
      <c r="E328" s="35">
        <v>43</v>
      </c>
      <c r="F328" s="33">
        <v>26</v>
      </c>
      <c r="G328" s="34">
        <v>9</v>
      </c>
      <c r="H328" s="34">
        <v>17</v>
      </c>
      <c r="I328" s="35">
        <v>78</v>
      </c>
      <c r="J328" s="33">
        <v>18</v>
      </c>
      <c r="K328" s="34">
        <v>3</v>
      </c>
      <c r="L328" s="34">
        <v>15</v>
      </c>
    </row>
    <row r="329" spans="1:12" s="97" customFormat="1" ht="18" customHeight="1">
      <c r="A329" s="40">
        <v>9</v>
      </c>
      <c r="B329" s="44">
        <v>10</v>
      </c>
      <c r="C329" s="42">
        <v>4</v>
      </c>
      <c r="D329" s="42">
        <v>6</v>
      </c>
      <c r="E329" s="43">
        <v>44</v>
      </c>
      <c r="F329" s="44">
        <v>35</v>
      </c>
      <c r="G329" s="42">
        <v>20</v>
      </c>
      <c r="H329" s="42">
        <v>15</v>
      </c>
      <c r="I329" s="43">
        <v>79</v>
      </c>
      <c r="J329" s="44">
        <v>21</v>
      </c>
      <c r="K329" s="42">
        <v>8</v>
      </c>
      <c r="L329" s="42">
        <v>13</v>
      </c>
    </row>
    <row r="330" spans="1:12" s="31" customFormat="1" ht="25.5" customHeight="1">
      <c r="A330" s="23" t="s">
        <v>23</v>
      </c>
      <c r="B330" s="24">
        <v>76</v>
      </c>
      <c r="C330" s="24">
        <v>33</v>
      </c>
      <c r="D330" s="24">
        <v>43</v>
      </c>
      <c r="E330" s="25" t="s">
        <v>24</v>
      </c>
      <c r="F330" s="24">
        <v>128</v>
      </c>
      <c r="G330" s="24">
        <v>56</v>
      </c>
      <c r="H330" s="24">
        <v>72</v>
      </c>
      <c r="I330" s="25" t="s">
        <v>25</v>
      </c>
      <c r="J330" s="24">
        <v>78</v>
      </c>
      <c r="K330" s="24">
        <v>30</v>
      </c>
      <c r="L330" s="24">
        <v>48</v>
      </c>
    </row>
    <row r="331" spans="1:12" s="97" customFormat="1" ht="15.75" customHeight="1">
      <c r="A331" s="32">
        <v>10</v>
      </c>
      <c r="B331" s="33">
        <v>13</v>
      </c>
      <c r="C331" s="34">
        <v>6</v>
      </c>
      <c r="D331" s="34">
        <v>7</v>
      </c>
      <c r="E331" s="35">
        <v>45</v>
      </c>
      <c r="F331" s="33">
        <v>29</v>
      </c>
      <c r="G331" s="34">
        <v>10</v>
      </c>
      <c r="H331" s="34">
        <v>19</v>
      </c>
      <c r="I331" s="35">
        <v>80</v>
      </c>
      <c r="J331" s="33">
        <v>21</v>
      </c>
      <c r="K331" s="34">
        <v>8</v>
      </c>
      <c r="L331" s="34">
        <v>13</v>
      </c>
    </row>
    <row r="332" spans="1:12" s="97" customFormat="1" ht="15.75" customHeight="1">
      <c r="A332" s="32">
        <v>11</v>
      </c>
      <c r="B332" s="33">
        <v>18</v>
      </c>
      <c r="C332" s="34">
        <v>7</v>
      </c>
      <c r="D332" s="34">
        <v>11</v>
      </c>
      <c r="E332" s="35">
        <v>46</v>
      </c>
      <c r="F332" s="33">
        <v>26</v>
      </c>
      <c r="G332" s="34">
        <v>13</v>
      </c>
      <c r="H332" s="34">
        <v>13</v>
      </c>
      <c r="I332" s="35">
        <v>81</v>
      </c>
      <c r="J332" s="33">
        <v>16</v>
      </c>
      <c r="K332" s="34">
        <v>6</v>
      </c>
      <c r="L332" s="34">
        <v>10</v>
      </c>
    </row>
    <row r="333" spans="1:12" s="97" customFormat="1" ht="15.75" customHeight="1">
      <c r="A333" s="32">
        <v>12</v>
      </c>
      <c r="B333" s="33">
        <v>14</v>
      </c>
      <c r="C333" s="34">
        <v>7</v>
      </c>
      <c r="D333" s="34">
        <v>7</v>
      </c>
      <c r="E333" s="35">
        <v>47</v>
      </c>
      <c r="F333" s="33">
        <v>27</v>
      </c>
      <c r="G333" s="34">
        <v>10</v>
      </c>
      <c r="H333" s="34">
        <v>17</v>
      </c>
      <c r="I333" s="35">
        <v>82</v>
      </c>
      <c r="J333" s="33">
        <v>13</v>
      </c>
      <c r="K333" s="34">
        <v>5</v>
      </c>
      <c r="L333" s="34">
        <v>8</v>
      </c>
    </row>
    <row r="334" spans="1:12" s="97" customFormat="1" ht="15.75" customHeight="1">
      <c r="A334" s="32">
        <v>13</v>
      </c>
      <c r="B334" s="33">
        <v>17</v>
      </c>
      <c r="C334" s="34">
        <v>8</v>
      </c>
      <c r="D334" s="34">
        <v>9</v>
      </c>
      <c r="E334" s="35">
        <v>48</v>
      </c>
      <c r="F334" s="33">
        <v>15</v>
      </c>
      <c r="G334" s="34">
        <v>9</v>
      </c>
      <c r="H334" s="34">
        <v>6</v>
      </c>
      <c r="I334" s="35">
        <v>83</v>
      </c>
      <c r="J334" s="33">
        <v>19</v>
      </c>
      <c r="K334" s="34">
        <v>9</v>
      </c>
      <c r="L334" s="34">
        <v>10</v>
      </c>
    </row>
    <row r="335" spans="1:12" s="97" customFormat="1" ht="18" customHeight="1">
      <c r="A335" s="40">
        <v>14</v>
      </c>
      <c r="B335" s="44">
        <v>14</v>
      </c>
      <c r="C335" s="42">
        <v>5</v>
      </c>
      <c r="D335" s="42">
        <v>9</v>
      </c>
      <c r="E335" s="43">
        <v>49</v>
      </c>
      <c r="F335" s="44">
        <v>31</v>
      </c>
      <c r="G335" s="42">
        <v>14</v>
      </c>
      <c r="H335" s="42">
        <v>17</v>
      </c>
      <c r="I335" s="43">
        <v>84</v>
      </c>
      <c r="J335" s="44">
        <v>9</v>
      </c>
      <c r="K335" s="42">
        <v>2</v>
      </c>
      <c r="L335" s="42">
        <v>7</v>
      </c>
    </row>
    <row r="336" spans="1:12" s="31" customFormat="1" ht="25.5" customHeight="1">
      <c r="A336" s="23" t="s">
        <v>26</v>
      </c>
      <c r="B336" s="24">
        <v>82</v>
      </c>
      <c r="C336" s="24">
        <v>52</v>
      </c>
      <c r="D336" s="24">
        <v>30</v>
      </c>
      <c r="E336" s="25" t="s">
        <v>27</v>
      </c>
      <c r="F336" s="24">
        <v>126</v>
      </c>
      <c r="G336" s="24">
        <v>60</v>
      </c>
      <c r="H336" s="24">
        <v>66</v>
      </c>
      <c r="I336" s="25" t="s">
        <v>28</v>
      </c>
      <c r="J336" s="24">
        <v>77</v>
      </c>
      <c r="K336" s="24">
        <v>28</v>
      </c>
      <c r="L336" s="24">
        <v>49</v>
      </c>
    </row>
    <row r="337" spans="1:12" s="97" customFormat="1" ht="15.75" customHeight="1">
      <c r="A337" s="32">
        <v>15</v>
      </c>
      <c r="B337" s="33">
        <v>12</v>
      </c>
      <c r="C337" s="34">
        <v>7</v>
      </c>
      <c r="D337" s="34">
        <v>5</v>
      </c>
      <c r="E337" s="35">
        <v>50</v>
      </c>
      <c r="F337" s="33">
        <v>19</v>
      </c>
      <c r="G337" s="34">
        <v>8</v>
      </c>
      <c r="H337" s="34">
        <v>11</v>
      </c>
      <c r="I337" s="35">
        <v>85</v>
      </c>
      <c r="J337" s="33">
        <v>12</v>
      </c>
      <c r="K337" s="34">
        <v>4</v>
      </c>
      <c r="L337" s="34">
        <v>8</v>
      </c>
    </row>
    <row r="338" spans="1:12" s="97" customFormat="1" ht="15.75" customHeight="1">
      <c r="A338" s="32">
        <v>16</v>
      </c>
      <c r="B338" s="33">
        <v>11</v>
      </c>
      <c r="C338" s="34">
        <v>9</v>
      </c>
      <c r="D338" s="34">
        <v>2</v>
      </c>
      <c r="E338" s="35">
        <v>51</v>
      </c>
      <c r="F338" s="33">
        <v>20</v>
      </c>
      <c r="G338" s="34">
        <v>11</v>
      </c>
      <c r="H338" s="34">
        <v>9</v>
      </c>
      <c r="I338" s="35">
        <v>86</v>
      </c>
      <c r="J338" s="33">
        <v>19</v>
      </c>
      <c r="K338" s="34">
        <v>6</v>
      </c>
      <c r="L338" s="34">
        <v>13</v>
      </c>
    </row>
    <row r="339" spans="1:12" s="97" customFormat="1" ht="15.75" customHeight="1">
      <c r="A339" s="32">
        <v>17</v>
      </c>
      <c r="B339" s="33">
        <v>15</v>
      </c>
      <c r="C339" s="34">
        <v>10</v>
      </c>
      <c r="D339" s="34">
        <v>5</v>
      </c>
      <c r="E339" s="35">
        <v>52</v>
      </c>
      <c r="F339" s="33">
        <v>23</v>
      </c>
      <c r="G339" s="34">
        <v>12</v>
      </c>
      <c r="H339" s="34">
        <v>11</v>
      </c>
      <c r="I339" s="35">
        <v>87</v>
      </c>
      <c r="J339" s="33">
        <v>17</v>
      </c>
      <c r="K339" s="34">
        <v>7</v>
      </c>
      <c r="L339" s="34">
        <v>10</v>
      </c>
    </row>
    <row r="340" spans="1:12" s="97" customFormat="1" ht="15.75" customHeight="1">
      <c r="A340" s="32">
        <v>18</v>
      </c>
      <c r="B340" s="33">
        <v>20</v>
      </c>
      <c r="C340" s="34">
        <v>11</v>
      </c>
      <c r="D340" s="34">
        <v>9</v>
      </c>
      <c r="E340" s="35">
        <v>53</v>
      </c>
      <c r="F340" s="33">
        <v>35</v>
      </c>
      <c r="G340" s="34">
        <v>17</v>
      </c>
      <c r="H340" s="34">
        <v>18</v>
      </c>
      <c r="I340" s="35">
        <v>88</v>
      </c>
      <c r="J340" s="33">
        <v>18</v>
      </c>
      <c r="K340" s="34">
        <v>8</v>
      </c>
      <c r="L340" s="34">
        <v>10</v>
      </c>
    </row>
    <row r="341" spans="1:12" s="97" customFormat="1" ht="18" customHeight="1">
      <c r="A341" s="40">
        <v>19</v>
      </c>
      <c r="B341" s="44">
        <v>24</v>
      </c>
      <c r="C341" s="42">
        <v>15</v>
      </c>
      <c r="D341" s="42">
        <v>9</v>
      </c>
      <c r="E341" s="43">
        <v>54</v>
      </c>
      <c r="F341" s="44">
        <v>29</v>
      </c>
      <c r="G341" s="42">
        <v>12</v>
      </c>
      <c r="H341" s="42">
        <v>17</v>
      </c>
      <c r="I341" s="43">
        <v>89</v>
      </c>
      <c r="J341" s="44">
        <v>11</v>
      </c>
      <c r="K341" s="42">
        <v>3</v>
      </c>
      <c r="L341" s="42">
        <v>8</v>
      </c>
    </row>
    <row r="342" spans="1:12" s="31" customFormat="1" ht="25.5" customHeight="1">
      <c r="A342" s="23" t="s">
        <v>29</v>
      </c>
      <c r="B342" s="24">
        <v>151</v>
      </c>
      <c r="C342" s="24">
        <v>96</v>
      </c>
      <c r="D342" s="24">
        <v>55</v>
      </c>
      <c r="E342" s="25" t="s">
        <v>30</v>
      </c>
      <c r="F342" s="24">
        <v>145</v>
      </c>
      <c r="G342" s="24">
        <v>73</v>
      </c>
      <c r="H342" s="24">
        <v>72</v>
      </c>
      <c r="I342" s="25" t="s">
        <v>31</v>
      </c>
      <c r="J342" s="24">
        <v>40</v>
      </c>
      <c r="K342" s="24">
        <v>13</v>
      </c>
      <c r="L342" s="24">
        <v>27</v>
      </c>
    </row>
    <row r="343" spans="1:12" s="97" customFormat="1" ht="15.75" customHeight="1">
      <c r="A343" s="32">
        <v>20</v>
      </c>
      <c r="B343" s="33">
        <v>35</v>
      </c>
      <c r="C343" s="34">
        <v>20</v>
      </c>
      <c r="D343" s="34">
        <v>15</v>
      </c>
      <c r="E343" s="35">
        <v>55</v>
      </c>
      <c r="F343" s="33">
        <v>35</v>
      </c>
      <c r="G343" s="34">
        <v>19</v>
      </c>
      <c r="H343" s="34">
        <v>16</v>
      </c>
      <c r="I343" s="35">
        <v>90</v>
      </c>
      <c r="J343" s="33">
        <v>6</v>
      </c>
      <c r="K343" s="34">
        <v>3</v>
      </c>
      <c r="L343" s="34">
        <v>3</v>
      </c>
    </row>
    <row r="344" spans="1:12" s="97" customFormat="1" ht="15.75" customHeight="1">
      <c r="A344" s="32">
        <v>21</v>
      </c>
      <c r="B344" s="33">
        <v>32</v>
      </c>
      <c r="C344" s="34">
        <v>17</v>
      </c>
      <c r="D344" s="34">
        <v>15</v>
      </c>
      <c r="E344" s="35">
        <v>56</v>
      </c>
      <c r="F344" s="33">
        <v>30</v>
      </c>
      <c r="G344" s="34">
        <v>14</v>
      </c>
      <c r="H344" s="34">
        <v>16</v>
      </c>
      <c r="I344" s="35">
        <v>91</v>
      </c>
      <c r="J344" s="33">
        <v>11</v>
      </c>
      <c r="K344" s="34">
        <v>2</v>
      </c>
      <c r="L344" s="34">
        <v>9</v>
      </c>
    </row>
    <row r="345" spans="1:12" s="97" customFormat="1" ht="15.75" customHeight="1">
      <c r="A345" s="32">
        <v>22</v>
      </c>
      <c r="B345" s="33">
        <v>28</v>
      </c>
      <c r="C345" s="34">
        <v>15</v>
      </c>
      <c r="D345" s="34">
        <v>13</v>
      </c>
      <c r="E345" s="35">
        <v>57</v>
      </c>
      <c r="F345" s="33">
        <v>24</v>
      </c>
      <c r="G345" s="34">
        <v>12</v>
      </c>
      <c r="H345" s="34">
        <v>12</v>
      </c>
      <c r="I345" s="35">
        <v>92</v>
      </c>
      <c r="J345" s="33">
        <v>11</v>
      </c>
      <c r="K345" s="34">
        <v>5</v>
      </c>
      <c r="L345" s="34">
        <v>6</v>
      </c>
    </row>
    <row r="346" spans="1:12" s="97" customFormat="1" ht="15.75" customHeight="1">
      <c r="A346" s="32">
        <v>23</v>
      </c>
      <c r="B346" s="33">
        <v>24</v>
      </c>
      <c r="C346" s="34">
        <v>18</v>
      </c>
      <c r="D346" s="34">
        <v>6</v>
      </c>
      <c r="E346" s="35">
        <v>58</v>
      </c>
      <c r="F346" s="33">
        <v>33</v>
      </c>
      <c r="G346" s="34">
        <v>17</v>
      </c>
      <c r="H346" s="34">
        <v>16</v>
      </c>
      <c r="I346" s="35">
        <v>93</v>
      </c>
      <c r="J346" s="33">
        <v>9</v>
      </c>
      <c r="K346" s="34">
        <v>2</v>
      </c>
      <c r="L346" s="34">
        <v>7</v>
      </c>
    </row>
    <row r="347" spans="1:12" s="97" customFormat="1" ht="18" customHeight="1">
      <c r="A347" s="40">
        <v>24</v>
      </c>
      <c r="B347" s="44">
        <v>32</v>
      </c>
      <c r="C347" s="42">
        <v>26</v>
      </c>
      <c r="D347" s="42">
        <v>6</v>
      </c>
      <c r="E347" s="43">
        <v>59</v>
      </c>
      <c r="F347" s="44">
        <v>23</v>
      </c>
      <c r="G347" s="42">
        <v>11</v>
      </c>
      <c r="H347" s="42">
        <v>12</v>
      </c>
      <c r="I347" s="43">
        <v>94</v>
      </c>
      <c r="J347" s="44">
        <v>3</v>
      </c>
      <c r="K347" s="42">
        <v>1</v>
      </c>
      <c r="L347" s="42">
        <v>2</v>
      </c>
    </row>
    <row r="348" spans="1:12" s="31" customFormat="1" ht="25.5" customHeight="1">
      <c r="A348" s="23" t="s">
        <v>32</v>
      </c>
      <c r="B348" s="24">
        <v>105</v>
      </c>
      <c r="C348" s="24">
        <v>65</v>
      </c>
      <c r="D348" s="24">
        <v>40</v>
      </c>
      <c r="E348" s="25" t="s">
        <v>33</v>
      </c>
      <c r="F348" s="24">
        <v>114</v>
      </c>
      <c r="G348" s="24">
        <v>55</v>
      </c>
      <c r="H348" s="24">
        <v>59</v>
      </c>
      <c r="I348" s="64" t="s">
        <v>34</v>
      </c>
      <c r="J348" s="24">
        <v>8</v>
      </c>
      <c r="K348" s="24">
        <v>1</v>
      </c>
      <c r="L348" s="24">
        <v>7</v>
      </c>
    </row>
    <row r="349" spans="1:12" s="97" customFormat="1" ht="15.75" customHeight="1">
      <c r="A349" s="32">
        <v>25</v>
      </c>
      <c r="B349" s="33">
        <v>22</v>
      </c>
      <c r="C349" s="34">
        <v>15</v>
      </c>
      <c r="D349" s="34">
        <v>7</v>
      </c>
      <c r="E349" s="35">
        <v>60</v>
      </c>
      <c r="F349" s="33">
        <v>31</v>
      </c>
      <c r="G349" s="34">
        <v>14</v>
      </c>
      <c r="H349" s="34">
        <v>17</v>
      </c>
      <c r="I349" s="35">
        <v>95</v>
      </c>
      <c r="J349" s="33">
        <v>3</v>
      </c>
      <c r="K349" s="34">
        <v>1</v>
      </c>
      <c r="L349" s="34">
        <v>2</v>
      </c>
    </row>
    <row r="350" spans="1:12" s="97" customFormat="1" ht="15.75" customHeight="1">
      <c r="A350" s="32">
        <v>26</v>
      </c>
      <c r="B350" s="33">
        <v>22</v>
      </c>
      <c r="C350" s="34">
        <v>14</v>
      </c>
      <c r="D350" s="34">
        <v>8</v>
      </c>
      <c r="E350" s="35">
        <v>61</v>
      </c>
      <c r="F350" s="33">
        <v>17</v>
      </c>
      <c r="G350" s="34">
        <v>10</v>
      </c>
      <c r="H350" s="34">
        <v>7</v>
      </c>
      <c r="I350" s="35">
        <v>96</v>
      </c>
      <c r="J350" s="33">
        <v>1</v>
      </c>
      <c r="K350" s="34">
        <v>0</v>
      </c>
      <c r="L350" s="34">
        <v>1</v>
      </c>
    </row>
    <row r="351" spans="1:12" s="97" customFormat="1" ht="15.75" customHeight="1">
      <c r="A351" s="32">
        <v>27</v>
      </c>
      <c r="B351" s="33">
        <v>22</v>
      </c>
      <c r="C351" s="34">
        <v>14</v>
      </c>
      <c r="D351" s="34">
        <v>8</v>
      </c>
      <c r="E351" s="35">
        <v>62</v>
      </c>
      <c r="F351" s="33">
        <v>26</v>
      </c>
      <c r="G351" s="34">
        <v>14</v>
      </c>
      <c r="H351" s="34">
        <v>12</v>
      </c>
      <c r="I351" s="35">
        <v>97</v>
      </c>
      <c r="J351" s="33">
        <v>0</v>
      </c>
      <c r="K351" s="34">
        <v>0</v>
      </c>
      <c r="L351" s="34">
        <v>0</v>
      </c>
    </row>
    <row r="352" spans="1:12" s="97" customFormat="1" ht="15.75" customHeight="1">
      <c r="A352" s="32">
        <v>28</v>
      </c>
      <c r="B352" s="33">
        <v>21</v>
      </c>
      <c r="C352" s="34">
        <v>11</v>
      </c>
      <c r="D352" s="34">
        <v>10</v>
      </c>
      <c r="E352" s="35">
        <v>63</v>
      </c>
      <c r="F352" s="33">
        <v>19</v>
      </c>
      <c r="G352" s="34">
        <v>9</v>
      </c>
      <c r="H352" s="34">
        <v>10</v>
      </c>
      <c r="I352" s="35">
        <v>98</v>
      </c>
      <c r="J352" s="33">
        <v>2</v>
      </c>
      <c r="K352" s="34">
        <v>0</v>
      </c>
      <c r="L352" s="34">
        <v>2</v>
      </c>
    </row>
    <row r="353" spans="1:13" s="97" customFormat="1" ht="18" customHeight="1">
      <c r="A353" s="40">
        <v>29</v>
      </c>
      <c r="B353" s="44">
        <v>18</v>
      </c>
      <c r="C353" s="42">
        <v>11</v>
      </c>
      <c r="D353" s="42">
        <v>7</v>
      </c>
      <c r="E353" s="43">
        <v>64</v>
      </c>
      <c r="F353" s="44">
        <v>21</v>
      </c>
      <c r="G353" s="42">
        <v>8</v>
      </c>
      <c r="H353" s="42">
        <v>13</v>
      </c>
      <c r="I353" s="35">
        <v>99</v>
      </c>
      <c r="J353" s="33">
        <v>1</v>
      </c>
      <c r="K353" s="34">
        <v>0</v>
      </c>
      <c r="L353" s="34">
        <v>1</v>
      </c>
    </row>
    <row r="354" spans="1:13" s="31" customFormat="1" ht="25.5" customHeight="1">
      <c r="A354" s="23" t="s">
        <v>35</v>
      </c>
      <c r="B354" s="24">
        <v>66</v>
      </c>
      <c r="C354" s="24">
        <v>37</v>
      </c>
      <c r="D354" s="24">
        <v>29</v>
      </c>
      <c r="E354" s="25" t="s">
        <v>36</v>
      </c>
      <c r="F354" s="24">
        <v>118</v>
      </c>
      <c r="G354" s="24">
        <v>60</v>
      </c>
      <c r="H354" s="24">
        <v>58</v>
      </c>
      <c r="I354" s="68">
        <v>100</v>
      </c>
      <c r="J354" s="69">
        <v>1</v>
      </c>
      <c r="K354" s="70">
        <v>0</v>
      </c>
      <c r="L354" s="70">
        <v>1</v>
      </c>
    </row>
    <row r="355" spans="1:13" s="97" customFormat="1" ht="15.75" customHeight="1">
      <c r="A355" s="32">
        <v>30</v>
      </c>
      <c r="B355" s="33">
        <v>12</v>
      </c>
      <c r="C355" s="34">
        <v>6</v>
      </c>
      <c r="D355" s="34">
        <v>6</v>
      </c>
      <c r="E355" s="35">
        <v>65</v>
      </c>
      <c r="F355" s="33">
        <v>23</v>
      </c>
      <c r="G355" s="34">
        <v>11</v>
      </c>
      <c r="H355" s="34">
        <v>12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14</v>
      </c>
      <c r="C356" s="34">
        <v>10</v>
      </c>
      <c r="D356" s="34">
        <v>4</v>
      </c>
      <c r="E356" s="35">
        <v>66</v>
      </c>
      <c r="F356" s="33">
        <v>21</v>
      </c>
      <c r="G356" s="34">
        <v>10</v>
      </c>
      <c r="H356" s="34">
        <v>11</v>
      </c>
      <c r="I356" s="35">
        <v>102</v>
      </c>
      <c r="J356" s="33">
        <v>0</v>
      </c>
      <c r="K356" s="34">
        <v>0</v>
      </c>
      <c r="L356" s="34">
        <v>0</v>
      </c>
    </row>
    <row r="357" spans="1:13" s="97" customFormat="1" ht="15.75" customHeight="1">
      <c r="A357" s="32">
        <v>32</v>
      </c>
      <c r="B357" s="33">
        <v>16</v>
      </c>
      <c r="C357" s="34">
        <v>6</v>
      </c>
      <c r="D357" s="34">
        <v>10</v>
      </c>
      <c r="E357" s="35">
        <v>67</v>
      </c>
      <c r="F357" s="33">
        <v>25</v>
      </c>
      <c r="G357" s="34">
        <v>15</v>
      </c>
      <c r="H357" s="34">
        <v>10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11</v>
      </c>
      <c r="C358" s="34">
        <v>9</v>
      </c>
      <c r="D358" s="34">
        <v>2</v>
      </c>
      <c r="E358" s="35">
        <v>68</v>
      </c>
      <c r="F358" s="33">
        <v>25</v>
      </c>
      <c r="G358" s="34">
        <v>10</v>
      </c>
      <c r="H358" s="34">
        <v>15</v>
      </c>
      <c r="I358" s="72" t="s">
        <v>37</v>
      </c>
      <c r="J358" s="44">
        <v>0</v>
      </c>
      <c r="K358" s="42">
        <v>0</v>
      </c>
      <c r="L358" s="42">
        <v>0</v>
      </c>
    </row>
    <row r="359" spans="1:13" s="97" customFormat="1" ht="21" customHeight="1" thickBot="1">
      <c r="A359" s="74">
        <v>34</v>
      </c>
      <c r="B359" s="33">
        <v>13</v>
      </c>
      <c r="C359" s="34">
        <v>6</v>
      </c>
      <c r="D359" s="34">
        <v>7</v>
      </c>
      <c r="E359" s="35">
        <v>69</v>
      </c>
      <c r="F359" s="33">
        <v>24</v>
      </c>
      <c r="G359" s="34">
        <v>14</v>
      </c>
      <c r="H359" s="34">
        <v>10</v>
      </c>
      <c r="I359" s="75" t="s">
        <v>8</v>
      </c>
      <c r="J359" s="69">
        <v>1845</v>
      </c>
      <c r="K359" s="69">
        <v>906</v>
      </c>
      <c r="L359" s="69">
        <v>939</v>
      </c>
    </row>
    <row r="360" spans="1:13" s="106" customFormat="1" ht="24" customHeight="1" thickTop="1" thickBot="1">
      <c r="A360" s="81" t="s">
        <v>38</v>
      </c>
      <c r="B360" s="82">
        <v>199</v>
      </c>
      <c r="C360" s="83">
        <v>95</v>
      </c>
      <c r="D360" s="83">
        <v>104</v>
      </c>
      <c r="E360" s="84" t="s">
        <v>39</v>
      </c>
      <c r="F360" s="83">
        <v>1142</v>
      </c>
      <c r="G360" s="83">
        <v>605</v>
      </c>
      <c r="H360" s="83">
        <v>537</v>
      </c>
      <c r="I360" s="85" t="s">
        <v>40</v>
      </c>
      <c r="J360" s="83">
        <v>504</v>
      </c>
      <c r="K360" s="83">
        <v>206</v>
      </c>
      <c r="L360" s="83">
        <v>298</v>
      </c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76</v>
      </c>
      <c r="L361" s="9"/>
      <c r="M361" s="97"/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</row>
    <row r="363" spans="1:13" s="31" customFormat="1" ht="25.5" customHeight="1">
      <c r="A363" s="23" t="s">
        <v>9</v>
      </c>
      <c r="B363" s="24">
        <v>7</v>
      </c>
      <c r="C363" s="24">
        <v>5</v>
      </c>
      <c r="D363" s="24">
        <v>2</v>
      </c>
      <c r="E363" s="25" t="s">
        <v>10</v>
      </c>
      <c r="F363" s="24">
        <v>15</v>
      </c>
      <c r="G363" s="24">
        <v>8</v>
      </c>
      <c r="H363" s="24">
        <v>7</v>
      </c>
      <c r="I363" s="25" t="s">
        <v>11</v>
      </c>
      <c r="J363" s="24">
        <v>16</v>
      </c>
      <c r="K363" s="24">
        <v>5</v>
      </c>
      <c r="L363" s="24">
        <v>11</v>
      </c>
    </row>
    <row r="364" spans="1:13" s="97" customFormat="1" ht="15.75" customHeight="1">
      <c r="A364" s="32">
        <v>0</v>
      </c>
      <c r="B364" s="33">
        <v>1</v>
      </c>
      <c r="C364" s="34">
        <v>0</v>
      </c>
      <c r="D364" s="34">
        <v>1</v>
      </c>
      <c r="E364" s="35">
        <v>35</v>
      </c>
      <c r="F364" s="33">
        <v>2</v>
      </c>
      <c r="G364" s="34">
        <v>1</v>
      </c>
      <c r="H364" s="34">
        <v>1</v>
      </c>
      <c r="I364" s="35">
        <v>70</v>
      </c>
      <c r="J364" s="33">
        <v>3</v>
      </c>
      <c r="K364" s="34">
        <v>1</v>
      </c>
      <c r="L364" s="34">
        <v>2</v>
      </c>
    </row>
    <row r="365" spans="1:13" s="97" customFormat="1" ht="15.75" customHeight="1">
      <c r="A365" s="32">
        <v>1</v>
      </c>
      <c r="B365" s="33">
        <v>1</v>
      </c>
      <c r="C365" s="34">
        <v>1</v>
      </c>
      <c r="D365" s="34">
        <v>0</v>
      </c>
      <c r="E365" s="35">
        <v>36</v>
      </c>
      <c r="F365" s="33">
        <v>3</v>
      </c>
      <c r="G365" s="34">
        <v>1</v>
      </c>
      <c r="H365" s="34">
        <v>2</v>
      </c>
      <c r="I365" s="35">
        <v>71</v>
      </c>
      <c r="J365" s="33">
        <v>3</v>
      </c>
      <c r="K365" s="34">
        <v>0</v>
      </c>
      <c r="L365" s="34">
        <v>3</v>
      </c>
    </row>
    <row r="366" spans="1:13" s="97" customFormat="1" ht="15.75" customHeight="1">
      <c r="A366" s="32">
        <v>2</v>
      </c>
      <c r="B366" s="33">
        <v>2</v>
      </c>
      <c r="C366" s="34">
        <v>1</v>
      </c>
      <c r="D366" s="34">
        <v>1</v>
      </c>
      <c r="E366" s="35">
        <v>37</v>
      </c>
      <c r="F366" s="33">
        <v>6</v>
      </c>
      <c r="G366" s="34">
        <v>3</v>
      </c>
      <c r="H366" s="34">
        <v>3</v>
      </c>
      <c r="I366" s="35">
        <v>72</v>
      </c>
      <c r="J366" s="33">
        <v>4</v>
      </c>
      <c r="K366" s="34">
        <v>2</v>
      </c>
      <c r="L366" s="34">
        <v>2</v>
      </c>
    </row>
    <row r="367" spans="1:13" s="97" customFormat="1" ht="15.75" customHeight="1">
      <c r="A367" s="32">
        <v>3</v>
      </c>
      <c r="B367" s="33">
        <v>2</v>
      </c>
      <c r="C367" s="34">
        <v>2</v>
      </c>
      <c r="D367" s="34">
        <v>0</v>
      </c>
      <c r="E367" s="35">
        <v>38</v>
      </c>
      <c r="F367" s="33">
        <v>1</v>
      </c>
      <c r="G367" s="34">
        <v>1</v>
      </c>
      <c r="H367" s="34">
        <v>0</v>
      </c>
      <c r="I367" s="35">
        <v>73</v>
      </c>
      <c r="J367" s="33">
        <v>4</v>
      </c>
      <c r="K367" s="34">
        <v>2</v>
      </c>
      <c r="L367" s="34">
        <v>2</v>
      </c>
    </row>
    <row r="368" spans="1:13" s="97" customFormat="1" ht="18" customHeight="1">
      <c r="A368" s="40">
        <v>4</v>
      </c>
      <c r="B368" s="41">
        <v>1</v>
      </c>
      <c r="C368" s="42">
        <v>1</v>
      </c>
      <c r="D368" s="42">
        <v>0</v>
      </c>
      <c r="E368" s="43">
        <v>39</v>
      </c>
      <c r="F368" s="44">
        <v>3</v>
      </c>
      <c r="G368" s="42">
        <v>2</v>
      </c>
      <c r="H368" s="42">
        <v>1</v>
      </c>
      <c r="I368" s="43">
        <v>74</v>
      </c>
      <c r="J368" s="44">
        <v>2</v>
      </c>
      <c r="K368" s="42">
        <v>0</v>
      </c>
      <c r="L368" s="42">
        <v>2</v>
      </c>
    </row>
    <row r="369" spans="1:12" s="31" customFormat="1" ht="25.5" customHeight="1">
      <c r="A369" s="23" t="s">
        <v>13</v>
      </c>
      <c r="B369" s="24">
        <v>12</v>
      </c>
      <c r="C369" s="24">
        <v>9</v>
      </c>
      <c r="D369" s="24">
        <v>3</v>
      </c>
      <c r="E369" s="25" t="s">
        <v>14</v>
      </c>
      <c r="F369" s="24">
        <v>12</v>
      </c>
      <c r="G369" s="24">
        <v>7</v>
      </c>
      <c r="H369" s="24">
        <v>5</v>
      </c>
      <c r="I369" s="25" t="s">
        <v>15</v>
      </c>
      <c r="J369" s="24">
        <v>9</v>
      </c>
      <c r="K369" s="24">
        <v>5</v>
      </c>
      <c r="L369" s="24">
        <v>4</v>
      </c>
    </row>
    <row r="370" spans="1:12" s="97" customFormat="1" ht="15.75" customHeight="1">
      <c r="A370" s="32">
        <v>5</v>
      </c>
      <c r="B370" s="33">
        <v>2</v>
      </c>
      <c r="C370" s="34">
        <v>2</v>
      </c>
      <c r="D370" s="34">
        <v>0</v>
      </c>
      <c r="E370" s="35">
        <v>40</v>
      </c>
      <c r="F370" s="33">
        <v>1</v>
      </c>
      <c r="G370" s="34">
        <v>0</v>
      </c>
      <c r="H370" s="34">
        <v>1</v>
      </c>
      <c r="I370" s="35">
        <v>75</v>
      </c>
      <c r="J370" s="33">
        <v>1</v>
      </c>
      <c r="K370" s="34">
        <v>1</v>
      </c>
      <c r="L370" s="34">
        <v>0</v>
      </c>
    </row>
    <row r="371" spans="1:12" s="97" customFormat="1" ht="15.75" customHeight="1">
      <c r="A371" s="32">
        <v>6</v>
      </c>
      <c r="B371" s="33">
        <v>4</v>
      </c>
      <c r="C371" s="34">
        <v>2</v>
      </c>
      <c r="D371" s="34">
        <v>2</v>
      </c>
      <c r="E371" s="35">
        <v>41</v>
      </c>
      <c r="F371" s="33">
        <v>2</v>
      </c>
      <c r="G371" s="34">
        <v>2</v>
      </c>
      <c r="H371" s="34">
        <v>0</v>
      </c>
      <c r="I371" s="35">
        <v>76</v>
      </c>
      <c r="J371" s="33">
        <v>1</v>
      </c>
      <c r="K371" s="34">
        <v>1</v>
      </c>
      <c r="L371" s="34">
        <v>0</v>
      </c>
    </row>
    <row r="372" spans="1:12" s="97" customFormat="1" ht="15.75" customHeight="1">
      <c r="A372" s="32">
        <v>7</v>
      </c>
      <c r="B372" s="33">
        <v>3</v>
      </c>
      <c r="C372" s="34">
        <v>2</v>
      </c>
      <c r="D372" s="34">
        <v>1</v>
      </c>
      <c r="E372" s="35">
        <v>42</v>
      </c>
      <c r="F372" s="33">
        <v>2</v>
      </c>
      <c r="G372" s="34">
        <v>0</v>
      </c>
      <c r="H372" s="34">
        <v>2</v>
      </c>
      <c r="I372" s="35">
        <v>77</v>
      </c>
      <c r="J372" s="33">
        <v>1</v>
      </c>
      <c r="K372" s="34">
        <v>1</v>
      </c>
      <c r="L372" s="34">
        <v>0</v>
      </c>
    </row>
    <row r="373" spans="1:12" s="97" customFormat="1" ht="15.75" customHeight="1">
      <c r="A373" s="32">
        <v>8</v>
      </c>
      <c r="B373" s="33">
        <v>2</v>
      </c>
      <c r="C373" s="34">
        <v>2</v>
      </c>
      <c r="D373" s="34">
        <v>0</v>
      </c>
      <c r="E373" s="35">
        <v>43</v>
      </c>
      <c r="F373" s="33">
        <v>2</v>
      </c>
      <c r="G373" s="34">
        <v>1</v>
      </c>
      <c r="H373" s="34">
        <v>1</v>
      </c>
      <c r="I373" s="35">
        <v>78</v>
      </c>
      <c r="J373" s="33">
        <v>4</v>
      </c>
      <c r="K373" s="34">
        <v>1</v>
      </c>
      <c r="L373" s="34">
        <v>3</v>
      </c>
    </row>
    <row r="374" spans="1:12" s="97" customFormat="1" ht="18" customHeight="1">
      <c r="A374" s="40">
        <v>9</v>
      </c>
      <c r="B374" s="44">
        <v>1</v>
      </c>
      <c r="C374" s="42">
        <v>1</v>
      </c>
      <c r="D374" s="42">
        <v>0</v>
      </c>
      <c r="E374" s="43">
        <v>44</v>
      </c>
      <c r="F374" s="44">
        <v>5</v>
      </c>
      <c r="G374" s="42">
        <v>4</v>
      </c>
      <c r="H374" s="42">
        <v>1</v>
      </c>
      <c r="I374" s="43">
        <v>79</v>
      </c>
      <c r="J374" s="44">
        <v>2</v>
      </c>
      <c r="K374" s="42">
        <v>1</v>
      </c>
      <c r="L374" s="42">
        <v>1</v>
      </c>
    </row>
    <row r="375" spans="1:12" s="31" customFormat="1" ht="25.5" customHeight="1">
      <c r="A375" s="23" t="s">
        <v>23</v>
      </c>
      <c r="B375" s="24">
        <v>5</v>
      </c>
      <c r="C375" s="24">
        <v>2</v>
      </c>
      <c r="D375" s="24">
        <v>3</v>
      </c>
      <c r="E375" s="25" t="s">
        <v>24</v>
      </c>
      <c r="F375" s="24">
        <v>14</v>
      </c>
      <c r="G375" s="24">
        <v>7</v>
      </c>
      <c r="H375" s="24">
        <v>7</v>
      </c>
      <c r="I375" s="25" t="s">
        <v>25</v>
      </c>
      <c r="J375" s="24">
        <v>11</v>
      </c>
      <c r="K375" s="24">
        <v>4</v>
      </c>
      <c r="L375" s="24">
        <v>7</v>
      </c>
    </row>
    <row r="376" spans="1:12" s="97" customFormat="1" ht="15.75" customHeight="1">
      <c r="A376" s="32">
        <v>10</v>
      </c>
      <c r="B376" s="33">
        <v>0</v>
      </c>
      <c r="C376" s="34">
        <v>0</v>
      </c>
      <c r="D376" s="34">
        <v>0</v>
      </c>
      <c r="E376" s="35">
        <v>45</v>
      </c>
      <c r="F376" s="33">
        <v>2</v>
      </c>
      <c r="G376" s="34">
        <v>1</v>
      </c>
      <c r="H376" s="34">
        <v>1</v>
      </c>
      <c r="I376" s="35">
        <v>80</v>
      </c>
      <c r="J376" s="33">
        <v>3</v>
      </c>
      <c r="K376" s="34">
        <v>1</v>
      </c>
      <c r="L376" s="34">
        <v>2</v>
      </c>
    </row>
    <row r="377" spans="1:12" s="97" customFormat="1" ht="15.75" customHeight="1">
      <c r="A377" s="32">
        <v>11</v>
      </c>
      <c r="B377" s="33">
        <v>1</v>
      </c>
      <c r="C377" s="34">
        <v>0</v>
      </c>
      <c r="D377" s="34">
        <v>1</v>
      </c>
      <c r="E377" s="35">
        <v>46</v>
      </c>
      <c r="F377" s="33">
        <v>2</v>
      </c>
      <c r="G377" s="34">
        <v>1</v>
      </c>
      <c r="H377" s="34">
        <v>1</v>
      </c>
      <c r="I377" s="35">
        <v>81</v>
      </c>
      <c r="J377" s="33">
        <v>2</v>
      </c>
      <c r="K377" s="34">
        <v>1</v>
      </c>
      <c r="L377" s="34">
        <v>1</v>
      </c>
    </row>
    <row r="378" spans="1:12" s="97" customFormat="1" ht="15.75" customHeight="1">
      <c r="A378" s="32">
        <v>12</v>
      </c>
      <c r="B378" s="33">
        <v>1</v>
      </c>
      <c r="C378" s="34">
        <v>0</v>
      </c>
      <c r="D378" s="34">
        <v>1</v>
      </c>
      <c r="E378" s="35">
        <v>47</v>
      </c>
      <c r="F378" s="33">
        <v>2</v>
      </c>
      <c r="G378" s="34">
        <v>1</v>
      </c>
      <c r="H378" s="34">
        <v>1</v>
      </c>
      <c r="I378" s="35">
        <v>82</v>
      </c>
      <c r="J378" s="33">
        <v>3</v>
      </c>
      <c r="K378" s="34">
        <v>1</v>
      </c>
      <c r="L378" s="34">
        <v>2</v>
      </c>
    </row>
    <row r="379" spans="1:12" s="97" customFormat="1" ht="15.75" customHeight="1">
      <c r="A379" s="32">
        <v>13</v>
      </c>
      <c r="B379" s="33">
        <v>2</v>
      </c>
      <c r="C379" s="34">
        <v>2</v>
      </c>
      <c r="D379" s="34">
        <v>0</v>
      </c>
      <c r="E379" s="35">
        <v>48</v>
      </c>
      <c r="F379" s="33">
        <v>5</v>
      </c>
      <c r="G379" s="34">
        <v>1</v>
      </c>
      <c r="H379" s="34">
        <v>4</v>
      </c>
      <c r="I379" s="35">
        <v>83</v>
      </c>
      <c r="J379" s="33">
        <v>2</v>
      </c>
      <c r="K379" s="34">
        <v>1</v>
      </c>
      <c r="L379" s="34">
        <v>1</v>
      </c>
    </row>
    <row r="380" spans="1:12" s="97" customFormat="1" ht="18" customHeight="1">
      <c r="A380" s="40">
        <v>14</v>
      </c>
      <c r="B380" s="44">
        <v>1</v>
      </c>
      <c r="C380" s="42">
        <v>0</v>
      </c>
      <c r="D380" s="42">
        <v>1</v>
      </c>
      <c r="E380" s="43">
        <v>49</v>
      </c>
      <c r="F380" s="44">
        <v>3</v>
      </c>
      <c r="G380" s="42">
        <v>3</v>
      </c>
      <c r="H380" s="42">
        <v>0</v>
      </c>
      <c r="I380" s="43">
        <v>84</v>
      </c>
      <c r="J380" s="44">
        <v>1</v>
      </c>
      <c r="K380" s="42">
        <v>0</v>
      </c>
      <c r="L380" s="42">
        <v>1</v>
      </c>
    </row>
    <row r="381" spans="1:12" s="31" customFormat="1" ht="25.5" customHeight="1">
      <c r="A381" s="23" t="s">
        <v>26</v>
      </c>
      <c r="B381" s="24">
        <v>12</v>
      </c>
      <c r="C381" s="24">
        <v>8</v>
      </c>
      <c r="D381" s="24">
        <v>4</v>
      </c>
      <c r="E381" s="25" t="s">
        <v>27</v>
      </c>
      <c r="F381" s="24">
        <v>15</v>
      </c>
      <c r="G381" s="24">
        <v>9</v>
      </c>
      <c r="H381" s="24">
        <v>6</v>
      </c>
      <c r="I381" s="25" t="s">
        <v>28</v>
      </c>
      <c r="J381" s="24">
        <v>2</v>
      </c>
      <c r="K381" s="24">
        <v>0</v>
      </c>
      <c r="L381" s="24">
        <v>2</v>
      </c>
    </row>
    <row r="382" spans="1:12" s="97" customFormat="1" ht="15.75" customHeight="1">
      <c r="A382" s="32">
        <v>15</v>
      </c>
      <c r="B382" s="33">
        <v>0</v>
      </c>
      <c r="C382" s="34">
        <v>0</v>
      </c>
      <c r="D382" s="34">
        <v>0</v>
      </c>
      <c r="E382" s="35">
        <v>50</v>
      </c>
      <c r="F382" s="33">
        <v>2</v>
      </c>
      <c r="G382" s="34">
        <v>1</v>
      </c>
      <c r="H382" s="34">
        <v>1</v>
      </c>
      <c r="I382" s="35">
        <v>85</v>
      </c>
      <c r="J382" s="33">
        <v>0</v>
      </c>
      <c r="K382" s="34">
        <v>0</v>
      </c>
      <c r="L382" s="34">
        <v>0</v>
      </c>
    </row>
    <row r="383" spans="1:12" s="97" customFormat="1" ht="15.75" customHeight="1">
      <c r="A383" s="32">
        <v>16</v>
      </c>
      <c r="B383" s="33">
        <v>4</v>
      </c>
      <c r="C383" s="34">
        <v>4</v>
      </c>
      <c r="D383" s="34">
        <v>0</v>
      </c>
      <c r="E383" s="35">
        <v>51</v>
      </c>
      <c r="F383" s="33">
        <v>4</v>
      </c>
      <c r="G383" s="34">
        <v>3</v>
      </c>
      <c r="H383" s="34">
        <v>1</v>
      </c>
      <c r="I383" s="35">
        <v>86</v>
      </c>
      <c r="J383" s="33">
        <v>1</v>
      </c>
      <c r="K383" s="34">
        <v>0</v>
      </c>
      <c r="L383" s="34">
        <v>1</v>
      </c>
    </row>
    <row r="384" spans="1:12" s="97" customFormat="1" ht="15.75" customHeight="1">
      <c r="A384" s="32">
        <v>17</v>
      </c>
      <c r="B384" s="33">
        <v>2</v>
      </c>
      <c r="C384" s="34">
        <v>0</v>
      </c>
      <c r="D384" s="34">
        <v>2</v>
      </c>
      <c r="E384" s="35">
        <v>52</v>
      </c>
      <c r="F384" s="33">
        <v>3</v>
      </c>
      <c r="G384" s="34">
        <v>2</v>
      </c>
      <c r="H384" s="34">
        <v>1</v>
      </c>
      <c r="I384" s="35">
        <v>87</v>
      </c>
      <c r="J384" s="33">
        <v>1</v>
      </c>
      <c r="K384" s="34">
        <v>0</v>
      </c>
      <c r="L384" s="34">
        <v>1</v>
      </c>
    </row>
    <row r="385" spans="1:12" s="97" customFormat="1" ht="15.75" customHeight="1">
      <c r="A385" s="32">
        <v>18</v>
      </c>
      <c r="B385" s="33">
        <v>1</v>
      </c>
      <c r="C385" s="34">
        <v>1</v>
      </c>
      <c r="D385" s="34">
        <v>0</v>
      </c>
      <c r="E385" s="35">
        <v>53</v>
      </c>
      <c r="F385" s="33">
        <v>4</v>
      </c>
      <c r="G385" s="34">
        <v>2</v>
      </c>
      <c r="H385" s="34">
        <v>2</v>
      </c>
      <c r="I385" s="35">
        <v>88</v>
      </c>
      <c r="J385" s="33">
        <v>0</v>
      </c>
      <c r="K385" s="34">
        <v>0</v>
      </c>
      <c r="L385" s="34">
        <v>0</v>
      </c>
    </row>
    <row r="386" spans="1:12" s="97" customFormat="1" ht="18" customHeight="1">
      <c r="A386" s="40">
        <v>19</v>
      </c>
      <c r="B386" s="44">
        <v>5</v>
      </c>
      <c r="C386" s="42">
        <v>3</v>
      </c>
      <c r="D386" s="42">
        <v>2</v>
      </c>
      <c r="E386" s="43">
        <v>54</v>
      </c>
      <c r="F386" s="44">
        <v>2</v>
      </c>
      <c r="G386" s="42">
        <v>1</v>
      </c>
      <c r="H386" s="42">
        <v>1</v>
      </c>
      <c r="I386" s="43">
        <v>89</v>
      </c>
      <c r="J386" s="44">
        <v>0</v>
      </c>
      <c r="K386" s="42">
        <v>0</v>
      </c>
      <c r="L386" s="42">
        <v>0</v>
      </c>
    </row>
    <row r="387" spans="1:12" s="31" customFormat="1" ht="25.5" customHeight="1">
      <c r="A387" s="23" t="s">
        <v>29</v>
      </c>
      <c r="B387" s="24">
        <v>24</v>
      </c>
      <c r="C387" s="24">
        <v>23</v>
      </c>
      <c r="D387" s="24">
        <v>1</v>
      </c>
      <c r="E387" s="25" t="s">
        <v>30</v>
      </c>
      <c r="F387" s="24">
        <v>14</v>
      </c>
      <c r="G387" s="24">
        <v>8</v>
      </c>
      <c r="H387" s="24">
        <v>6</v>
      </c>
      <c r="I387" s="25" t="s">
        <v>31</v>
      </c>
      <c r="J387" s="24">
        <v>0</v>
      </c>
      <c r="K387" s="24">
        <v>0</v>
      </c>
      <c r="L387" s="24">
        <v>0</v>
      </c>
    </row>
    <row r="388" spans="1:12" s="97" customFormat="1" ht="15.75" customHeight="1">
      <c r="A388" s="32">
        <v>20</v>
      </c>
      <c r="B388" s="33">
        <v>6</v>
      </c>
      <c r="C388" s="34">
        <v>6</v>
      </c>
      <c r="D388" s="34">
        <v>0</v>
      </c>
      <c r="E388" s="35">
        <v>55</v>
      </c>
      <c r="F388" s="33">
        <v>2</v>
      </c>
      <c r="G388" s="34">
        <v>2</v>
      </c>
      <c r="H388" s="34">
        <v>0</v>
      </c>
      <c r="I388" s="35">
        <v>90</v>
      </c>
      <c r="J388" s="33">
        <v>0</v>
      </c>
      <c r="K388" s="34">
        <v>0</v>
      </c>
      <c r="L388" s="34">
        <v>0</v>
      </c>
    </row>
    <row r="389" spans="1:12" s="97" customFormat="1" ht="15.75" customHeight="1">
      <c r="A389" s="32">
        <v>21</v>
      </c>
      <c r="B389" s="33">
        <v>5</v>
      </c>
      <c r="C389" s="34">
        <v>5</v>
      </c>
      <c r="D389" s="34">
        <v>0</v>
      </c>
      <c r="E389" s="35">
        <v>56</v>
      </c>
      <c r="F389" s="33">
        <v>4</v>
      </c>
      <c r="G389" s="34">
        <v>2</v>
      </c>
      <c r="H389" s="34">
        <v>2</v>
      </c>
      <c r="I389" s="35">
        <v>91</v>
      </c>
      <c r="J389" s="33">
        <v>0</v>
      </c>
      <c r="K389" s="34">
        <v>0</v>
      </c>
      <c r="L389" s="34">
        <v>0</v>
      </c>
    </row>
    <row r="390" spans="1:12" s="97" customFormat="1" ht="15.75" customHeight="1">
      <c r="A390" s="32">
        <v>22</v>
      </c>
      <c r="B390" s="33">
        <v>1</v>
      </c>
      <c r="C390" s="34">
        <v>1</v>
      </c>
      <c r="D390" s="34">
        <v>0</v>
      </c>
      <c r="E390" s="35">
        <v>57</v>
      </c>
      <c r="F390" s="33">
        <v>4</v>
      </c>
      <c r="G390" s="34">
        <v>1</v>
      </c>
      <c r="H390" s="34">
        <v>3</v>
      </c>
      <c r="I390" s="35">
        <v>92</v>
      </c>
      <c r="J390" s="33">
        <v>0</v>
      </c>
      <c r="K390" s="34">
        <v>0</v>
      </c>
      <c r="L390" s="34">
        <v>0</v>
      </c>
    </row>
    <row r="391" spans="1:12" s="97" customFormat="1" ht="15.75" customHeight="1">
      <c r="A391" s="32">
        <v>23</v>
      </c>
      <c r="B391" s="33">
        <v>5</v>
      </c>
      <c r="C391" s="34">
        <v>4</v>
      </c>
      <c r="D391" s="34">
        <v>1</v>
      </c>
      <c r="E391" s="35">
        <v>58</v>
      </c>
      <c r="F391" s="33">
        <v>3</v>
      </c>
      <c r="G391" s="34">
        <v>2</v>
      </c>
      <c r="H391" s="34">
        <v>1</v>
      </c>
      <c r="I391" s="35">
        <v>93</v>
      </c>
      <c r="J391" s="33">
        <v>0</v>
      </c>
      <c r="K391" s="34">
        <v>0</v>
      </c>
      <c r="L391" s="34">
        <v>0</v>
      </c>
    </row>
    <row r="392" spans="1:12" s="97" customFormat="1" ht="18" customHeight="1">
      <c r="A392" s="40">
        <v>24</v>
      </c>
      <c r="B392" s="44">
        <v>7</v>
      </c>
      <c r="C392" s="42">
        <v>7</v>
      </c>
      <c r="D392" s="42">
        <v>0</v>
      </c>
      <c r="E392" s="43">
        <v>59</v>
      </c>
      <c r="F392" s="44">
        <v>1</v>
      </c>
      <c r="G392" s="42">
        <v>1</v>
      </c>
      <c r="H392" s="42">
        <v>0</v>
      </c>
      <c r="I392" s="43">
        <v>94</v>
      </c>
      <c r="J392" s="44">
        <v>0</v>
      </c>
      <c r="K392" s="42">
        <v>0</v>
      </c>
      <c r="L392" s="42">
        <v>0</v>
      </c>
    </row>
    <row r="393" spans="1:12" s="31" customFormat="1" ht="25.5" customHeight="1">
      <c r="A393" s="23" t="s">
        <v>32</v>
      </c>
      <c r="B393" s="24">
        <v>12</v>
      </c>
      <c r="C393" s="24">
        <v>7</v>
      </c>
      <c r="D393" s="24">
        <v>5</v>
      </c>
      <c r="E393" s="25" t="s">
        <v>33</v>
      </c>
      <c r="F393" s="24">
        <v>10</v>
      </c>
      <c r="G393" s="24">
        <v>6</v>
      </c>
      <c r="H393" s="24">
        <v>4</v>
      </c>
      <c r="I393" s="64" t="s">
        <v>34</v>
      </c>
      <c r="J393" s="24">
        <v>0</v>
      </c>
      <c r="K393" s="24">
        <v>0</v>
      </c>
      <c r="L393" s="24">
        <v>0</v>
      </c>
    </row>
    <row r="394" spans="1:12" s="97" customFormat="1" ht="15.75" customHeight="1">
      <c r="A394" s="32">
        <v>25</v>
      </c>
      <c r="B394" s="33">
        <v>3</v>
      </c>
      <c r="C394" s="34">
        <v>2</v>
      </c>
      <c r="D394" s="34">
        <v>1</v>
      </c>
      <c r="E394" s="35">
        <v>60</v>
      </c>
      <c r="F394" s="33">
        <v>2</v>
      </c>
      <c r="G394" s="34">
        <v>1</v>
      </c>
      <c r="H394" s="34">
        <v>1</v>
      </c>
      <c r="I394" s="35">
        <v>95</v>
      </c>
      <c r="J394" s="33">
        <v>0</v>
      </c>
      <c r="K394" s="34">
        <v>0</v>
      </c>
      <c r="L394" s="34">
        <v>0</v>
      </c>
    </row>
    <row r="395" spans="1:12" s="97" customFormat="1" ht="15.75" customHeight="1">
      <c r="A395" s="32">
        <v>26</v>
      </c>
      <c r="B395" s="33">
        <v>4</v>
      </c>
      <c r="C395" s="34">
        <v>3</v>
      </c>
      <c r="D395" s="34">
        <v>1</v>
      </c>
      <c r="E395" s="35">
        <v>61</v>
      </c>
      <c r="F395" s="33">
        <v>2</v>
      </c>
      <c r="G395" s="34">
        <v>2</v>
      </c>
      <c r="H395" s="34">
        <v>0</v>
      </c>
      <c r="I395" s="35">
        <v>96</v>
      </c>
      <c r="J395" s="33">
        <v>0</v>
      </c>
      <c r="K395" s="34">
        <v>0</v>
      </c>
      <c r="L395" s="34">
        <v>0</v>
      </c>
    </row>
    <row r="396" spans="1:12" s="97" customFormat="1" ht="15.75" customHeight="1">
      <c r="A396" s="32">
        <v>27</v>
      </c>
      <c r="B396" s="33">
        <v>2</v>
      </c>
      <c r="C396" s="34">
        <v>0</v>
      </c>
      <c r="D396" s="34">
        <v>2</v>
      </c>
      <c r="E396" s="35">
        <v>62</v>
      </c>
      <c r="F396" s="33">
        <v>2</v>
      </c>
      <c r="G396" s="34">
        <v>1</v>
      </c>
      <c r="H396" s="34">
        <v>1</v>
      </c>
      <c r="I396" s="35">
        <v>97</v>
      </c>
      <c r="J396" s="33">
        <v>0</v>
      </c>
      <c r="K396" s="34">
        <v>0</v>
      </c>
      <c r="L396" s="34">
        <v>0</v>
      </c>
    </row>
    <row r="397" spans="1:12" s="97" customFormat="1" ht="15.75" customHeight="1">
      <c r="A397" s="32">
        <v>28</v>
      </c>
      <c r="B397" s="33">
        <v>2</v>
      </c>
      <c r="C397" s="34">
        <v>1</v>
      </c>
      <c r="D397" s="34">
        <v>1</v>
      </c>
      <c r="E397" s="35">
        <v>63</v>
      </c>
      <c r="F397" s="33">
        <v>3</v>
      </c>
      <c r="G397" s="34">
        <v>1</v>
      </c>
      <c r="H397" s="34">
        <v>2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1</v>
      </c>
      <c r="C398" s="42">
        <v>1</v>
      </c>
      <c r="D398" s="42">
        <v>0</v>
      </c>
      <c r="E398" s="43">
        <v>64</v>
      </c>
      <c r="F398" s="44">
        <v>1</v>
      </c>
      <c r="G398" s="42">
        <v>1</v>
      </c>
      <c r="H398" s="42">
        <v>0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8</v>
      </c>
      <c r="C399" s="24">
        <v>5</v>
      </c>
      <c r="D399" s="24">
        <v>3</v>
      </c>
      <c r="E399" s="25" t="s">
        <v>36</v>
      </c>
      <c r="F399" s="24">
        <v>7</v>
      </c>
      <c r="G399" s="24">
        <v>5</v>
      </c>
      <c r="H399" s="24">
        <v>2</v>
      </c>
      <c r="I399" s="68">
        <v>100</v>
      </c>
      <c r="J399" s="69">
        <v>0</v>
      </c>
      <c r="K399" s="70">
        <v>0</v>
      </c>
      <c r="L399" s="70">
        <v>0</v>
      </c>
    </row>
    <row r="400" spans="1:12" s="97" customFormat="1" ht="15.75" customHeight="1">
      <c r="A400" s="32">
        <v>30</v>
      </c>
      <c r="B400" s="33">
        <v>2</v>
      </c>
      <c r="C400" s="34">
        <v>2</v>
      </c>
      <c r="D400" s="34">
        <v>0</v>
      </c>
      <c r="E400" s="35">
        <v>65</v>
      </c>
      <c r="F400" s="33">
        <v>1</v>
      </c>
      <c r="G400" s="34">
        <v>1</v>
      </c>
      <c r="H400" s="34">
        <v>0</v>
      </c>
      <c r="I400" s="35">
        <v>101</v>
      </c>
      <c r="J400" s="33">
        <v>0</v>
      </c>
      <c r="K400" s="34">
        <v>0</v>
      </c>
      <c r="L400" s="34">
        <v>0</v>
      </c>
    </row>
    <row r="401" spans="1:13" s="97" customFormat="1" ht="15.75" customHeight="1">
      <c r="A401" s="32">
        <v>31</v>
      </c>
      <c r="B401" s="33">
        <v>2</v>
      </c>
      <c r="C401" s="34">
        <v>0</v>
      </c>
      <c r="D401" s="34">
        <v>2</v>
      </c>
      <c r="E401" s="35">
        <v>66</v>
      </c>
      <c r="F401" s="33">
        <v>1</v>
      </c>
      <c r="G401" s="34">
        <v>1</v>
      </c>
      <c r="H401" s="34">
        <v>0</v>
      </c>
      <c r="I401" s="35">
        <v>102</v>
      </c>
      <c r="J401" s="33">
        <v>0</v>
      </c>
      <c r="K401" s="34">
        <v>0</v>
      </c>
      <c r="L401" s="34">
        <v>0</v>
      </c>
    </row>
    <row r="402" spans="1:13" s="97" customFormat="1" ht="15.75" customHeight="1">
      <c r="A402" s="32">
        <v>32</v>
      </c>
      <c r="B402" s="33">
        <v>2</v>
      </c>
      <c r="C402" s="34">
        <v>1</v>
      </c>
      <c r="D402" s="34">
        <v>1</v>
      </c>
      <c r="E402" s="35">
        <v>67</v>
      </c>
      <c r="F402" s="33">
        <v>4</v>
      </c>
      <c r="G402" s="34">
        <v>2</v>
      </c>
      <c r="H402" s="34">
        <v>2</v>
      </c>
      <c r="I402" s="35">
        <v>103</v>
      </c>
      <c r="J402" s="33">
        <v>0</v>
      </c>
      <c r="K402" s="34">
        <v>0</v>
      </c>
      <c r="L402" s="34">
        <v>0</v>
      </c>
    </row>
    <row r="403" spans="1:13" s="97" customFormat="1" ht="15.75" customHeight="1">
      <c r="A403" s="32">
        <v>33</v>
      </c>
      <c r="B403" s="33">
        <v>0</v>
      </c>
      <c r="C403" s="34">
        <v>0</v>
      </c>
      <c r="D403" s="34">
        <v>0</v>
      </c>
      <c r="E403" s="35">
        <v>68</v>
      </c>
      <c r="F403" s="33">
        <v>1</v>
      </c>
      <c r="G403" s="34">
        <v>1</v>
      </c>
      <c r="H403" s="34">
        <v>0</v>
      </c>
      <c r="I403" s="72" t="s">
        <v>37</v>
      </c>
      <c r="J403" s="44">
        <v>0</v>
      </c>
      <c r="K403" s="42">
        <v>0</v>
      </c>
      <c r="L403" s="42">
        <v>0</v>
      </c>
    </row>
    <row r="404" spans="1:13" s="97" customFormat="1" ht="21" customHeight="1" thickBot="1">
      <c r="A404" s="74">
        <v>34</v>
      </c>
      <c r="B404" s="33">
        <v>2</v>
      </c>
      <c r="C404" s="34">
        <v>2</v>
      </c>
      <c r="D404" s="34">
        <v>0</v>
      </c>
      <c r="E404" s="35">
        <v>69</v>
      </c>
      <c r="F404" s="33">
        <v>0</v>
      </c>
      <c r="G404" s="34">
        <v>0</v>
      </c>
      <c r="H404" s="34">
        <v>0</v>
      </c>
      <c r="I404" s="75" t="s">
        <v>8</v>
      </c>
      <c r="J404" s="69">
        <v>205</v>
      </c>
      <c r="K404" s="69">
        <v>123</v>
      </c>
      <c r="L404" s="69">
        <v>82</v>
      </c>
    </row>
    <row r="405" spans="1:13" s="106" customFormat="1" ht="24" customHeight="1" thickTop="1" thickBot="1">
      <c r="A405" s="81" t="s">
        <v>38</v>
      </c>
      <c r="B405" s="82">
        <v>24</v>
      </c>
      <c r="C405" s="83">
        <v>16</v>
      </c>
      <c r="D405" s="83">
        <v>8</v>
      </c>
      <c r="E405" s="84" t="s">
        <v>39</v>
      </c>
      <c r="F405" s="83">
        <v>136</v>
      </c>
      <c r="G405" s="83">
        <v>88</v>
      </c>
      <c r="H405" s="83">
        <v>48</v>
      </c>
      <c r="I405" s="85" t="s">
        <v>40</v>
      </c>
      <c r="J405" s="83">
        <v>45</v>
      </c>
      <c r="K405" s="83">
        <v>19</v>
      </c>
      <c r="L405" s="83">
        <v>26</v>
      </c>
    </row>
    <row r="406" spans="1:13" s="13" customFormat="1" ht="24" customHeight="1" thickBot="1">
      <c r="A406" s="1"/>
      <c r="B406" s="2" t="s">
        <v>221</v>
      </c>
      <c r="C406" s="3"/>
      <c r="D406" s="4"/>
      <c r="E406" s="5"/>
      <c r="F406" s="6"/>
      <c r="G406" s="96" t="s">
        <v>238</v>
      </c>
      <c r="H406" s="6"/>
      <c r="I406" s="5"/>
      <c r="J406" s="6"/>
      <c r="K406" s="107" t="s">
        <v>77</v>
      </c>
      <c r="L406" s="9"/>
      <c r="M406" s="97"/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</row>
    <row r="408" spans="1:13" s="31" customFormat="1" ht="25.5" customHeight="1">
      <c r="A408" s="23" t="s">
        <v>9</v>
      </c>
      <c r="B408" s="24">
        <v>16</v>
      </c>
      <c r="C408" s="24">
        <v>11</v>
      </c>
      <c r="D408" s="24">
        <v>5</v>
      </c>
      <c r="E408" s="25" t="s">
        <v>10</v>
      </c>
      <c r="F408" s="24">
        <v>28</v>
      </c>
      <c r="G408" s="24">
        <v>15</v>
      </c>
      <c r="H408" s="24">
        <v>13</v>
      </c>
      <c r="I408" s="25" t="s">
        <v>11</v>
      </c>
      <c r="J408" s="24">
        <v>38</v>
      </c>
      <c r="K408" s="24">
        <v>22</v>
      </c>
      <c r="L408" s="24">
        <v>16</v>
      </c>
    </row>
    <row r="409" spans="1:13" s="97" customFormat="1" ht="15.75" customHeight="1">
      <c r="A409" s="32">
        <v>0</v>
      </c>
      <c r="B409" s="33">
        <v>3</v>
      </c>
      <c r="C409" s="34">
        <v>2</v>
      </c>
      <c r="D409" s="34">
        <v>1</v>
      </c>
      <c r="E409" s="35">
        <v>35</v>
      </c>
      <c r="F409" s="33">
        <v>5</v>
      </c>
      <c r="G409" s="34">
        <v>5</v>
      </c>
      <c r="H409" s="34">
        <v>0</v>
      </c>
      <c r="I409" s="35">
        <v>70</v>
      </c>
      <c r="J409" s="33">
        <v>8</v>
      </c>
      <c r="K409" s="34">
        <v>2</v>
      </c>
      <c r="L409" s="34">
        <v>6</v>
      </c>
    </row>
    <row r="410" spans="1:13" s="97" customFormat="1" ht="15.75" customHeight="1">
      <c r="A410" s="32">
        <v>1</v>
      </c>
      <c r="B410" s="33">
        <v>5</v>
      </c>
      <c r="C410" s="34">
        <v>4</v>
      </c>
      <c r="D410" s="34">
        <v>1</v>
      </c>
      <c r="E410" s="35">
        <v>36</v>
      </c>
      <c r="F410" s="33">
        <v>5</v>
      </c>
      <c r="G410" s="34">
        <v>2</v>
      </c>
      <c r="H410" s="34">
        <v>3</v>
      </c>
      <c r="I410" s="35">
        <v>71</v>
      </c>
      <c r="J410" s="33">
        <v>8</v>
      </c>
      <c r="K410" s="34">
        <v>5</v>
      </c>
      <c r="L410" s="34">
        <v>3</v>
      </c>
    </row>
    <row r="411" spans="1:13" s="97" customFormat="1" ht="15.75" customHeight="1">
      <c r="A411" s="32">
        <v>2</v>
      </c>
      <c r="B411" s="33">
        <v>3</v>
      </c>
      <c r="C411" s="34">
        <v>1</v>
      </c>
      <c r="D411" s="34">
        <v>2</v>
      </c>
      <c r="E411" s="35">
        <v>37</v>
      </c>
      <c r="F411" s="33">
        <v>2</v>
      </c>
      <c r="G411" s="34">
        <v>1</v>
      </c>
      <c r="H411" s="34">
        <v>1</v>
      </c>
      <c r="I411" s="35">
        <v>72</v>
      </c>
      <c r="J411" s="33">
        <v>0</v>
      </c>
      <c r="K411" s="34">
        <v>0</v>
      </c>
      <c r="L411" s="34">
        <v>0</v>
      </c>
    </row>
    <row r="412" spans="1:13" s="97" customFormat="1" ht="15.75" customHeight="1">
      <c r="A412" s="32">
        <v>3</v>
      </c>
      <c r="B412" s="33">
        <v>1</v>
      </c>
      <c r="C412" s="34">
        <v>1</v>
      </c>
      <c r="D412" s="34">
        <v>0</v>
      </c>
      <c r="E412" s="35">
        <v>38</v>
      </c>
      <c r="F412" s="33">
        <v>7</v>
      </c>
      <c r="G412" s="34">
        <v>2</v>
      </c>
      <c r="H412" s="34">
        <v>5</v>
      </c>
      <c r="I412" s="35">
        <v>73</v>
      </c>
      <c r="J412" s="33">
        <v>14</v>
      </c>
      <c r="K412" s="34">
        <v>10</v>
      </c>
      <c r="L412" s="34">
        <v>4</v>
      </c>
    </row>
    <row r="413" spans="1:13" s="97" customFormat="1" ht="18" customHeight="1">
      <c r="A413" s="40">
        <v>4</v>
      </c>
      <c r="B413" s="41">
        <v>4</v>
      </c>
      <c r="C413" s="42">
        <v>3</v>
      </c>
      <c r="D413" s="42">
        <v>1</v>
      </c>
      <c r="E413" s="43">
        <v>39</v>
      </c>
      <c r="F413" s="44">
        <v>9</v>
      </c>
      <c r="G413" s="42">
        <v>5</v>
      </c>
      <c r="H413" s="42">
        <v>4</v>
      </c>
      <c r="I413" s="43">
        <v>74</v>
      </c>
      <c r="J413" s="44">
        <v>8</v>
      </c>
      <c r="K413" s="42">
        <v>5</v>
      </c>
      <c r="L413" s="42">
        <v>3</v>
      </c>
    </row>
    <row r="414" spans="1:13" s="31" customFormat="1" ht="25.5" customHeight="1">
      <c r="A414" s="23" t="s">
        <v>13</v>
      </c>
      <c r="B414" s="24">
        <v>19</v>
      </c>
      <c r="C414" s="24">
        <v>15</v>
      </c>
      <c r="D414" s="24">
        <v>4</v>
      </c>
      <c r="E414" s="25" t="s">
        <v>14</v>
      </c>
      <c r="F414" s="24">
        <v>26</v>
      </c>
      <c r="G414" s="24">
        <v>13</v>
      </c>
      <c r="H414" s="24">
        <v>13</v>
      </c>
      <c r="I414" s="25" t="s">
        <v>15</v>
      </c>
      <c r="J414" s="24">
        <v>36</v>
      </c>
      <c r="K414" s="24">
        <v>14</v>
      </c>
      <c r="L414" s="24">
        <v>22</v>
      </c>
    </row>
    <row r="415" spans="1:13" s="97" customFormat="1" ht="15.75" customHeight="1">
      <c r="A415" s="32">
        <v>5</v>
      </c>
      <c r="B415" s="33">
        <v>7</v>
      </c>
      <c r="C415" s="34">
        <v>5</v>
      </c>
      <c r="D415" s="34">
        <v>2</v>
      </c>
      <c r="E415" s="35">
        <v>40</v>
      </c>
      <c r="F415" s="33">
        <v>5</v>
      </c>
      <c r="G415" s="34">
        <v>2</v>
      </c>
      <c r="H415" s="34">
        <v>3</v>
      </c>
      <c r="I415" s="35">
        <v>75</v>
      </c>
      <c r="J415" s="33">
        <v>5</v>
      </c>
      <c r="K415" s="34">
        <v>2</v>
      </c>
      <c r="L415" s="34">
        <v>3</v>
      </c>
    </row>
    <row r="416" spans="1:13" s="97" customFormat="1" ht="15.75" customHeight="1">
      <c r="A416" s="32">
        <v>6</v>
      </c>
      <c r="B416" s="33">
        <v>2</v>
      </c>
      <c r="C416" s="34">
        <v>2</v>
      </c>
      <c r="D416" s="34">
        <v>0</v>
      </c>
      <c r="E416" s="35">
        <v>41</v>
      </c>
      <c r="F416" s="33">
        <v>7</v>
      </c>
      <c r="G416" s="34">
        <v>5</v>
      </c>
      <c r="H416" s="34">
        <v>2</v>
      </c>
      <c r="I416" s="35">
        <v>76</v>
      </c>
      <c r="J416" s="33">
        <v>3</v>
      </c>
      <c r="K416" s="34">
        <v>3</v>
      </c>
      <c r="L416" s="34">
        <v>0</v>
      </c>
    </row>
    <row r="417" spans="1:12" s="97" customFormat="1" ht="15.75" customHeight="1">
      <c r="A417" s="32">
        <v>7</v>
      </c>
      <c r="B417" s="33">
        <v>3</v>
      </c>
      <c r="C417" s="34">
        <v>2</v>
      </c>
      <c r="D417" s="34">
        <v>1</v>
      </c>
      <c r="E417" s="35">
        <v>42</v>
      </c>
      <c r="F417" s="33">
        <v>6</v>
      </c>
      <c r="G417" s="34">
        <v>3</v>
      </c>
      <c r="H417" s="34">
        <v>3</v>
      </c>
      <c r="I417" s="35">
        <v>77</v>
      </c>
      <c r="J417" s="33">
        <v>9</v>
      </c>
      <c r="K417" s="34">
        <v>4</v>
      </c>
      <c r="L417" s="34">
        <v>5</v>
      </c>
    </row>
    <row r="418" spans="1:12" s="97" customFormat="1" ht="15.75" customHeight="1">
      <c r="A418" s="32">
        <v>8</v>
      </c>
      <c r="B418" s="33">
        <v>2</v>
      </c>
      <c r="C418" s="34">
        <v>2</v>
      </c>
      <c r="D418" s="34">
        <v>0</v>
      </c>
      <c r="E418" s="35">
        <v>43</v>
      </c>
      <c r="F418" s="33">
        <v>3</v>
      </c>
      <c r="G418" s="34">
        <v>1</v>
      </c>
      <c r="H418" s="34">
        <v>2</v>
      </c>
      <c r="I418" s="35">
        <v>78</v>
      </c>
      <c r="J418" s="33">
        <v>6</v>
      </c>
      <c r="K418" s="34">
        <v>2</v>
      </c>
      <c r="L418" s="34">
        <v>4</v>
      </c>
    </row>
    <row r="419" spans="1:12" s="97" customFormat="1" ht="18" customHeight="1">
      <c r="A419" s="40">
        <v>9</v>
      </c>
      <c r="B419" s="44">
        <v>5</v>
      </c>
      <c r="C419" s="42">
        <v>4</v>
      </c>
      <c r="D419" s="42">
        <v>1</v>
      </c>
      <c r="E419" s="43">
        <v>44</v>
      </c>
      <c r="F419" s="44">
        <v>5</v>
      </c>
      <c r="G419" s="42">
        <v>2</v>
      </c>
      <c r="H419" s="42">
        <v>3</v>
      </c>
      <c r="I419" s="43">
        <v>79</v>
      </c>
      <c r="J419" s="44">
        <v>13</v>
      </c>
      <c r="K419" s="42">
        <v>3</v>
      </c>
      <c r="L419" s="42">
        <v>10</v>
      </c>
    </row>
    <row r="420" spans="1:12" s="31" customFormat="1" ht="25.5" customHeight="1">
      <c r="A420" s="23" t="s">
        <v>23</v>
      </c>
      <c r="B420" s="24">
        <v>22</v>
      </c>
      <c r="C420" s="24">
        <v>11</v>
      </c>
      <c r="D420" s="24">
        <v>11</v>
      </c>
      <c r="E420" s="25" t="s">
        <v>24</v>
      </c>
      <c r="F420" s="24">
        <v>23</v>
      </c>
      <c r="G420" s="24">
        <v>10</v>
      </c>
      <c r="H420" s="24">
        <v>13</v>
      </c>
      <c r="I420" s="25" t="s">
        <v>25</v>
      </c>
      <c r="J420" s="24">
        <v>29</v>
      </c>
      <c r="K420" s="24">
        <v>14</v>
      </c>
      <c r="L420" s="24">
        <v>15</v>
      </c>
    </row>
    <row r="421" spans="1:12" s="97" customFormat="1" ht="15.75" customHeight="1">
      <c r="A421" s="32">
        <v>10</v>
      </c>
      <c r="B421" s="33">
        <v>0</v>
      </c>
      <c r="C421" s="34">
        <v>0</v>
      </c>
      <c r="D421" s="34">
        <v>0</v>
      </c>
      <c r="E421" s="35">
        <v>45</v>
      </c>
      <c r="F421" s="33">
        <v>5</v>
      </c>
      <c r="G421" s="34">
        <v>2</v>
      </c>
      <c r="H421" s="34">
        <v>3</v>
      </c>
      <c r="I421" s="35">
        <v>80</v>
      </c>
      <c r="J421" s="33">
        <v>7</v>
      </c>
      <c r="K421" s="34">
        <v>2</v>
      </c>
      <c r="L421" s="34">
        <v>5</v>
      </c>
    </row>
    <row r="422" spans="1:12" s="97" customFormat="1" ht="15.75" customHeight="1">
      <c r="A422" s="32">
        <v>11</v>
      </c>
      <c r="B422" s="33">
        <v>4</v>
      </c>
      <c r="C422" s="34">
        <v>0</v>
      </c>
      <c r="D422" s="34">
        <v>4</v>
      </c>
      <c r="E422" s="35">
        <v>46</v>
      </c>
      <c r="F422" s="33">
        <v>3</v>
      </c>
      <c r="G422" s="34">
        <v>3</v>
      </c>
      <c r="H422" s="34">
        <v>0</v>
      </c>
      <c r="I422" s="35">
        <v>81</v>
      </c>
      <c r="J422" s="33">
        <v>7</v>
      </c>
      <c r="K422" s="34">
        <v>1</v>
      </c>
      <c r="L422" s="34">
        <v>6</v>
      </c>
    </row>
    <row r="423" spans="1:12" s="97" customFormat="1" ht="15.75" customHeight="1">
      <c r="A423" s="32">
        <v>12</v>
      </c>
      <c r="B423" s="33">
        <v>2</v>
      </c>
      <c r="C423" s="34">
        <v>2</v>
      </c>
      <c r="D423" s="34">
        <v>0</v>
      </c>
      <c r="E423" s="35">
        <v>47</v>
      </c>
      <c r="F423" s="33">
        <v>6</v>
      </c>
      <c r="G423" s="34">
        <v>2</v>
      </c>
      <c r="H423" s="34">
        <v>4</v>
      </c>
      <c r="I423" s="35">
        <v>82</v>
      </c>
      <c r="J423" s="33">
        <v>3</v>
      </c>
      <c r="K423" s="34">
        <v>3</v>
      </c>
      <c r="L423" s="34">
        <v>0</v>
      </c>
    </row>
    <row r="424" spans="1:12" s="97" customFormat="1" ht="15.75" customHeight="1">
      <c r="A424" s="32">
        <v>13</v>
      </c>
      <c r="B424" s="33">
        <v>10</v>
      </c>
      <c r="C424" s="34">
        <v>6</v>
      </c>
      <c r="D424" s="34">
        <v>4</v>
      </c>
      <c r="E424" s="35">
        <v>48</v>
      </c>
      <c r="F424" s="33">
        <v>4</v>
      </c>
      <c r="G424" s="34">
        <v>3</v>
      </c>
      <c r="H424" s="34">
        <v>1</v>
      </c>
      <c r="I424" s="35">
        <v>83</v>
      </c>
      <c r="J424" s="33">
        <v>4</v>
      </c>
      <c r="K424" s="34">
        <v>3</v>
      </c>
      <c r="L424" s="34">
        <v>1</v>
      </c>
    </row>
    <row r="425" spans="1:12" s="97" customFormat="1" ht="18" customHeight="1">
      <c r="A425" s="40">
        <v>14</v>
      </c>
      <c r="B425" s="44">
        <v>6</v>
      </c>
      <c r="C425" s="42">
        <v>3</v>
      </c>
      <c r="D425" s="42">
        <v>3</v>
      </c>
      <c r="E425" s="43">
        <v>49</v>
      </c>
      <c r="F425" s="44">
        <v>5</v>
      </c>
      <c r="G425" s="42">
        <v>0</v>
      </c>
      <c r="H425" s="42">
        <v>5</v>
      </c>
      <c r="I425" s="43">
        <v>84</v>
      </c>
      <c r="J425" s="44">
        <v>8</v>
      </c>
      <c r="K425" s="42">
        <v>5</v>
      </c>
      <c r="L425" s="42">
        <v>3</v>
      </c>
    </row>
    <row r="426" spans="1:12" s="31" customFormat="1" ht="25.5" customHeight="1">
      <c r="A426" s="23" t="s">
        <v>26</v>
      </c>
      <c r="B426" s="24">
        <v>19</v>
      </c>
      <c r="C426" s="24">
        <v>11</v>
      </c>
      <c r="D426" s="24">
        <v>8</v>
      </c>
      <c r="E426" s="25" t="s">
        <v>27</v>
      </c>
      <c r="F426" s="24">
        <v>27</v>
      </c>
      <c r="G426" s="24">
        <v>13</v>
      </c>
      <c r="H426" s="24">
        <v>14</v>
      </c>
      <c r="I426" s="25" t="s">
        <v>28</v>
      </c>
      <c r="J426" s="24">
        <v>21</v>
      </c>
      <c r="K426" s="24">
        <v>7</v>
      </c>
      <c r="L426" s="24">
        <v>14</v>
      </c>
    </row>
    <row r="427" spans="1:12" s="97" customFormat="1" ht="15.75" customHeight="1">
      <c r="A427" s="32">
        <v>15</v>
      </c>
      <c r="B427" s="33">
        <v>5</v>
      </c>
      <c r="C427" s="34">
        <v>2</v>
      </c>
      <c r="D427" s="34">
        <v>3</v>
      </c>
      <c r="E427" s="35">
        <v>50</v>
      </c>
      <c r="F427" s="33">
        <v>1</v>
      </c>
      <c r="G427" s="34">
        <v>0</v>
      </c>
      <c r="H427" s="34">
        <v>1</v>
      </c>
      <c r="I427" s="35">
        <v>85</v>
      </c>
      <c r="J427" s="33">
        <v>8</v>
      </c>
      <c r="K427" s="34">
        <v>2</v>
      </c>
      <c r="L427" s="34">
        <v>6</v>
      </c>
    </row>
    <row r="428" spans="1:12" s="97" customFormat="1" ht="15.75" customHeight="1">
      <c r="A428" s="32">
        <v>16</v>
      </c>
      <c r="B428" s="33">
        <v>6</v>
      </c>
      <c r="C428" s="34">
        <v>4</v>
      </c>
      <c r="D428" s="34">
        <v>2</v>
      </c>
      <c r="E428" s="35">
        <v>51</v>
      </c>
      <c r="F428" s="33">
        <v>5</v>
      </c>
      <c r="G428" s="34">
        <v>4</v>
      </c>
      <c r="H428" s="34">
        <v>1</v>
      </c>
      <c r="I428" s="35">
        <v>86</v>
      </c>
      <c r="J428" s="33">
        <v>2</v>
      </c>
      <c r="K428" s="34">
        <v>1</v>
      </c>
      <c r="L428" s="34">
        <v>1</v>
      </c>
    </row>
    <row r="429" spans="1:12" s="97" customFormat="1" ht="15.75" customHeight="1">
      <c r="A429" s="32">
        <v>17</v>
      </c>
      <c r="B429" s="33">
        <v>2</v>
      </c>
      <c r="C429" s="34">
        <v>2</v>
      </c>
      <c r="D429" s="34">
        <v>0</v>
      </c>
      <c r="E429" s="35">
        <v>52</v>
      </c>
      <c r="F429" s="33">
        <v>6</v>
      </c>
      <c r="G429" s="34">
        <v>2</v>
      </c>
      <c r="H429" s="34">
        <v>4</v>
      </c>
      <c r="I429" s="35">
        <v>87</v>
      </c>
      <c r="J429" s="33">
        <v>2</v>
      </c>
      <c r="K429" s="34">
        <v>0</v>
      </c>
      <c r="L429" s="34">
        <v>2</v>
      </c>
    </row>
    <row r="430" spans="1:12" s="97" customFormat="1" ht="15.75" customHeight="1">
      <c r="A430" s="32">
        <v>18</v>
      </c>
      <c r="B430" s="33">
        <v>3</v>
      </c>
      <c r="C430" s="34">
        <v>1</v>
      </c>
      <c r="D430" s="34">
        <v>2</v>
      </c>
      <c r="E430" s="35">
        <v>53</v>
      </c>
      <c r="F430" s="33">
        <v>4</v>
      </c>
      <c r="G430" s="34">
        <v>1</v>
      </c>
      <c r="H430" s="34">
        <v>3</v>
      </c>
      <c r="I430" s="35">
        <v>88</v>
      </c>
      <c r="J430" s="33">
        <v>6</v>
      </c>
      <c r="K430" s="34">
        <v>2</v>
      </c>
      <c r="L430" s="34">
        <v>4</v>
      </c>
    </row>
    <row r="431" spans="1:12" s="97" customFormat="1" ht="18" customHeight="1">
      <c r="A431" s="40">
        <v>19</v>
      </c>
      <c r="B431" s="44">
        <v>3</v>
      </c>
      <c r="C431" s="42">
        <v>2</v>
      </c>
      <c r="D431" s="42">
        <v>1</v>
      </c>
      <c r="E431" s="43">
        <v>54</v>
      </c>
      <c r="F431" s="44">
        <v>11</v>
      </c>
      <c r="G431" s="42">
        <v>6</v>
      </c>
      <c r="H431" s="42">
        <v>5</v>
      </c>
      <c r="I431" s="43">
        <v>89</v>
      </c>
      <c r="J431" s="44">
        <v>3</v>
      </c>
      <c r="K431" s="42">
        <v>2</v>
      </c>
      <c r="L431" s="42">
        <v>1</v>
      </c>
    </row>
    <row r="432" spans="1:12" s="31" customFormat="1" ht="25.5" customHeight="1">
      <c r="A432" s="23" t="s">
        <v>29</v>
      </c>
      <c r="B432" s="24">
        <v>43</v>
      </c>
      <c r="C432" s="24">
        <v>28</v>
      </c>
      <c r="D432" s="24">
        <v>15</v>
      </c>
      <c r="E432" s="25" t="s">
        <v>30</v>
      </c>
      <c r="F432" s="24">
        <v>44</v>
      </c>
      <c r="G432" s="24">
        <v>18</v>
      </c>
      <c r="H432" s="24">
        <v>26</v>
      </c>
      <c r="I432" s="25" t="s">
        <v>31</v>
      </c>
      <c r="J432" s="24">
        <v>8</v>
      </c>
      <c r="K432" s="24">
        <v>3</v>
      </c>
      <c r="L432" s="24">
        <v>5</v>
      </c>
    </row>
    <row r="433" spans="1:12" s="97" customFormat="1" ht="15.75" customHeight="1">
      <c r="A433" s="32">
        <v>20</v>
      </c>
      <c r="B433" s="33">
        <v>7</v>
      </c>
      <c r="C433" s="34">
        <v>5</v>
      </c>
      <c r="D433" s="34">
        <v>2</v>
      </c>
      <c r="E433" s="35">
        <v>55</v>
      </c>
      <c r="F433" s="33">
        <v>11</v>
      </c>
      <c r="G433" s="34">
        <v>6</v>
      </c>
      <c r="H433" s="34">
        <v>5</v>
      </c>
      <c r="I433" s="35">
        <v>90</v>
      </c>
      <c r="J433" s="33">
        <v>5</v>
      </c>
      <c r="K433" s="34">
        <v>2</v>
      </c>
      <c r="L433" s="34">
        <v>3</v>
      </c>
    </row>
    <row r="434" spans="1:12" s="97" customFormat="1" ht="15.75" customHeight="1">
      <c r="A434" s="32">
        <v>21</v>
      </c>
      <c r="B434" s="33">
        <v>9</v>
      </c>
      <c r="C434" s="34">
        <v>7</v>
      </c>
      <c r="D434" s="34">
        <v>2</v>
      </c>
      <c r="E434" s="35">
        <v>56</v>
      </c>
      <c r="F434" s="33">
        <v>10</v>
      </c>
      <c r="G434" s="34">
        <v>6</v>
      </c>
      <c r="H434" s="34">
        <v>4</v>
      </c>
      <c r="I434" s="35">
        <v>91</v>
      </c>
      <c r="J434" s="33">
        <v>1</v>
      </c>
      <c r="K434" s="34">
        <v>1</v>
      </c>
      <c r="L434" s="34">
        <v>0</v>
      </c>
    </row>
    <row r="435" spans="1:12" s="97" customFormat="1" ht="15.75" customHeight="1">
      <c r="A435" s="32">
        <v>22</v>
      </c>
      <c r="B435" s="33">
        <v>10</v>
      </c>
      <c r="C435" s="34">
        <v>7</v>
      </c>
      <c r="D435" s="34">
        <v>3</v>
      </c>
      <c r="E435" s="35">
        <v>57</v>
      </c>
      <c r="F435" s="33">
        <v>6</v>
      </c>
      <c r="G435" s="34">
        <v>1</v>
      </c>
      <c r="H435" s="34">
        <v>5</v>
      </c>
      <c r="I435" s="35">
        <v>92</v>
      </c>
      <c r="J435" s="33">
        <v>1</v>
      </c>
      <c r="K435" s="34">
        <v>0</v>
      </c>
      <c r="L435" s="34">
        <v>1</v>
      </c>
    </row>
    <row r="436" spans="1:12" s="97" customFormat="1" ht="15.75" customHeight="1">
      <c r="A436" s="32">
        <v>23</v>
      </c>
      <c r="B436" s="33">
        <v>11</v>
      </c>
      <c r="C436" s="34">
        <v>6</v>
      </c>
      <c r="D436" s="34">
        <v>5</v>
      </c>
      <c r="E436" s="35">
        <v>58</v>
      </c>
      <c r="F436" s="33">
        <v>12</v>
      </c>
      <c r="G436" s="34">
        <v>3</v>
      </c>
      <c r="H436" s="34">
        <v>9</v>
      </c>
      <c r="I436" s="35">
        <v>93</v>
      </c>
      <c r="J436" s="33">
        <v>1</v>
      </c>
      <c r="K436" s="34">
        <v>0</v>
      </c>
      <c r="L436" s="34">
        <v>1</v>
      </c>
    </row>
    <row r="437" spans="1:12" s="97" customFormat="1" ht="18" customHeight="1">
      <c r="A437" s="40">
        <v>24</v>
      </c>
      <c r="B437" s="44">
        <v>6</v>
      </c>
      <c r="C437" s="42">
        <v>3</v>
      </c>
      <c r="D437" s="42">
        <v>3</v>
      </c>
      <c r="E437" s="43">
        <v>59</v>
      </c>
      <c r="F437" s="44">
        <v>5</v>
      </c>
      <c r="G437" s="42">
        <v>2</v>
      </c>
      <c r="H437" s="42">
        <v>3</v>
      </c>
      <c r="I437" s="43">
        <v>94</v>
      </c>
      <c r="J437" s="44">
        <v>0</v>
      </c>
      <c r="K437" s="42">
        <v>0</v>
      </c>
      <c r="L437" s="42">
        <v>0</v>
      </c>
    </row>
    <row r="438" spans="1:12" s="31" customFormat="1" ht="25.5" customHeight="1">
      <c r="A438" s="23" t="s">
        <v>32</v>
      </c>
      <c r="B438" s="24">
        <v>32</v>
      </c>
      <c r="C438" s="24">
        <v>16</v>
      </c>
      <c r="D438" s="24">
        <v>16</v>
      </c>
      <c r="E438" s="25" t="s">
        <v>33</v>
      </c>
      <c r="F438" s="24">
        <v>53</v>
      </c>
      <c r="G438" s="24">
        <v>32</v>
      </c>
      <c r="H438" s="24">
        <v>21</v>
      </c>
      <c r="I438" s="64" t="s">
        <v>34</v>
      </c>
      <c r="J438" s="24">
        <v>6</v>
      </c>
      <c r="K438" s="24">
        <v>1</v>
      </c>
      <c r="L438" s="24">
        <v>5</v>
      </c>
    </row>
    <row r="439" spans="1:12" s="97" customFormat="1" ht="15.75" customHeight="1">
      <c r="A439" s="32">
        <v>25</v>
      </c>
      <c r="B439" s="33">
        <v>7</v>
      </c>
      <c r="C439" s="34">
        <v>6</v>
      </c>
      <c r="D439" s="34">
        <v>1</v>
      </c>
      <c r="E439" s="35">
        <v>60</v>
      </c>
      <c r="F439" s="33">
        <v>14</v>
      </c>
      <c r="G439" s="34">
        <v>7</v>
      </c>
      <c r="H439" s="34">
        <v>7</v>
      </c>
      <c r="I439" s="35">
        <v>95</v>
      </c>
      <c r="J439" s="33">
        <v>1</v>
      </c>
      <c r="K439" s="34">
        <v>1</v>
      </c>
      <c r="L439" s="34">
        <v>0</v>
      </c>
    </row>
    <row r="440" spans="1:12" s="97" customFormat="1" ht="15.75" customHeight="1">
      <c r="A440" s="32">
        <v>26</v>
      </c>
      <c r="B440" s="33">
        <v>7</v>
      </c>
      <c r="C440" s="34">
        <v>5</v>
      </c>
      <c r="D440" s="34">
        <v>2</v>
      </c>
      <c r="E440" s="35">
        <v>61</v>
      </c>
      <c r="F440" s="33">
        <v>5</v>
      </c>
      <c r="G440" s="34">
        <v>4</v>
      </c>
      <c r="H440" s="34">
        <v>1</v>
      </c>
      <c r="I440" s="35">
        <v>96</v>
      </c>
      <c r="J440" s="33">
        <v>2</v>
      </c>
      <c r="K440" s="34">
        <v>0</v>
      </c>
      <c r="L440" s="34">
        <v>2</v>
      </c>
    </row>
    <row r="441" spans="1:12" s="97" customFormat="1" ht="15.75" customHeight="1">
      <c r="A441" s="32">
        <v>27</v>
      </c>
      <c r="B441" s="33">
        <v>4</v>
      </c>
      <c r="C441" s="34">
        <v>1</v>
      </c>
      <c r="D441" s="34">
        <v>3</v>
      </c>
      <c r="E441" s="35">
        <v>62</v>
      </c>
      <c r="F441" s="33">
        <v>13</v>
      </c>
      <c r="G441" s="34">
        <v>8</v>
      </c>
      <c r="H441" s="34">
        <v>5</v>
      </c>
      <c r="I441" s="35">
        <v>97</v>
      </c>
      <c r="J441" s="33">
        <v>1</v>
      </c>
      <c r="K441" s="34">
        <v>0</v>
      </c>
      <c r="L441" s="34">
        <v>1</v>
      </c>
    </row>
    <row r="442" spans="1:12" s="97" customFormat="1" ht="15.75" customHeight="1">
      <c r="A442" s="32">
        <v>28</v>
      </c>
      <c r="B442" s="33">
        <v>8</v>
      </c>
      <c r="C442" s="34">
        <v>3</v>
      </c>
      <c r="D442" s="34">
        <v>5</v>
      </c>
      <c r="E442" s="35">
        <v>63</v>
      </c>
      <c r="F442" s="33">
        <v>13</v>
      </c>
      <c r="G442" s="34">
        <v>8</v>
      </c>
      <c r="H442" s="34">
        <v>5</v>
      </c>
      <c r="I442" s="35">
        <v>98</v>
      </c>
      <c r="J442" s="33">
        <v>0</v>
      </c>
      <c r="K442" s="34">
        <v>0</v>
      </c>
      <c r="L442" s="34">
        <v>0</v>
      </c>
    </row>
    <row r="443" spans="1:12" s="97" customFormat="1" ht="18" customHeight="1">
      <c r="A443" s="40">
        <v>29</v>
      </c>
      <c r="B443" s="44">
        <v>6</v>
      </c>
      <c r="C443" s="42">
        <v>1</v>
      </c>
      <c r="D443" s="42">
        <v>5</v>
      </c>
      <c r="E443" s="43">
        <v>64</v>
      </c>
      <c r="F443" s="44">
        <v>8</v>
      </c>
      <c r="G443" s="42">
        <v>5</v>
      </c>
      <c r="H443" s="42">
        <v>3</v>
      </c>
      <c r="I443" s="35">
        <v>99</v>
      </c>
      <c r="J443" s="33">
        <v>1</v>
      </c>
      <c r="K443" s="34">
        <v>0</v>
      </c>
      <c r="L443" s="34">
        <v>1</v>
      </c>
    </row>
    <row r="444" spans="1:12" s="31" customFormat="1" ht="25.5" customHeight="1">
      <c r="A444" s="23" t="s">
        <v>35</v>
      </c>
      <c r="B444" s="24">
        <v>35</v>
      </c>
      <c r="C444" s="24">
        <v>21</v>
      </c>
      <c r="D444" s="24">
        <v>14</v>
      </c>
      <c r="E444" s="25" t="s">
        <v>36</v>
      </c>
      <c r="F444" s="24">
        <v>55</v>
      </c>
      <c r="G444" s="24">
        <v>29</v>
      </c>
      <c r="H444" s="24">
        <v>26</v>
      </c>
      <c r="I444" s="68">
        <v>100</v>
      </c>
      <c r="J444" s="69">
        <v>0</v>
      </c>
      <c r="K444" s="70">
        <v>0</v>
      </c>
      <c r="L444" s="70">
        <v>0</v>
      </c>
    </row>
    <row r="445" spans="1:12" s="97" customFormat="1" ht="15.75" customHeight="1">
      <c r="A445" s="32">
        <v>30</v>
      </c>
      <c r="B445" s="33">
        <v>9</v>
      </c>
      <c r="C445" s="34">
        <v>4</v>
      </c>
      <c r="D445" s="34">
        <v>5</v>
      </c>
      <c r="E445" s="35">
        <v>65</v>
      </c>
      <c r="F445" s="33">
        <v>11</v>
      </c>
      <c r="G445" s="34">
        <v>7</v>
      </c>
      <c r="H445" s="34">
        <v>4</v>
      </c>
      <c r="I445" s="35">
        <v>101</v>
      </c>
      <c r="J445" s="33">
        <v>0</v>
      </c>
      <c r="K445" s="34">
        <v>0</v>
      </c>
      <c r="L445" s="34">
        <v>0</v>
      </c>
    </row>
    <row r="446" spans="1:12" s="97" customFormat="1" ht="15.75" customHeight="1">
      <c r="A446" s="32">
        <v>31</v>
      </c>
      <c r="B446" s="33">
        <v>6</v>
      </c>
      <c r="C446" s="34">
        <v>5</v>
      </c>
      <c r="D446" s="34">
        <v>1</v>
      </c>
      <c r="E446" s="35">
        <v>66</v>
      </c>
      <c r="F446" s="33">
        <v>8</v>
      </c>
      <c r="G446" s="34">
        <v>5</v>
      </c>
      <c r="H446" s="34">
        <v>3</v>
      </c>
      <c r="I446" s="35">
        <v>102</v>
      </c>
      <c r="J446" s="33">
        <v>0</v>
      </c>
      <c r="K446" s="34">
        <v>0</v>
      </c>
      <c r="L446" s="34">
        <v>0</v>
      </c>
    </row>
    <row r="447" spans="1:12" s="97" customFormat="1" ht="15.75" customHeight="1">
      <c r="A447" s="32">
        <v>32</v>
      </c>
      <c r="B447" s="33">
        <v>7</v>
      </c>
      <c r="C447" s="34">
        <v>6</v>
      </c>
      <c r="D447" s="34">
        <v>1</v>
      </c>
      <c r="E447" s="35">
        <v>67</v>
      </c>
      <c r="F447" s="33">
        <v>11</v>
      </c>
      <c r="G447" s="34">
        <v>4</v>
      </c>
      <c r="H447" s="34">
        <v>7</v>
      </c>
      <c r="I447" s="35">
        <v>103</v>
      </c>
      <c r="J447" s="33">
        <v>0</v>
      </c>
      <c r="K447" s="34">
        <v>0</v>
      </c>
      <c r="L447" s="34">
        <v>0</v>
      </c>
    </row>
    <row r="448" spans="1:12" s="97" customFormat="1" ht="15.75" customHeight="1">
      <c r="A448" s="32">
        <v>33</v>
      </c>
      <c r="B448" s="33">
        <v>9</v>
      </c>
      <c r="C448" s="34">
        <v>4</v>
      </c>
      <c r="D448" s="34">
        <v>5</v>
      </c>
      <c r="E448" s="35">
        <v>68</v>
      </c>
      <c r="F448" s="33">
        <v>9</v>
      </c>
      <c r="G448" s="34">
        <v>5</v>
      </c>
      <c r="H448" s="34">
        <v>4</v>
      </c>
      <c r="I448" s="72" t="s">
        <v>37</v>
      </c>
      <c r="J448" s="44">
        <v>1</v>
      </c>
      <c r="K448" s="42">
        <v>0</v>
      </c>
      <c r="L448" s="42">
        <v>1</v>
      </c>
    </row>
    <row r="449" spans="1:13" s="97" customFormat="1" ht="21" customHeight="1" thickBot="1">
      <c r="A449" s="74">
        <v>34</v>
      </c>
      <c r="B449" s="33">
        <v>4</v>
      </c>
      <c r="C449" s="34">
        <v>2</v>
      </c>
      <c r="D449" s="34">
        <v>2</v>
      </c>
      <c r="E449" s="35">
        <v>69</v>
      </c>
      <c r="F449" s="33">
        <v>16</v>
      </c>
      <c r="G449" s="34">
        <v>8</v>
      </c>
      <c r="H449" s="34">
        <v>8</v>
      </c>
      <c r="I449" s="75" t="s">
        <v>8</v>
      </c>
      <c r="J449" s="69">
        <v>580</v>
      </c>
      <c r="K449" s="69">
        <v>304</v>
      </c>
      <c r="L449" s="69">
        <v>276</v>
      </c>
    </row>
    <row r="450" spans="1:13" s="106" customFormat="1" ht="24" customHeight="1" thickTop="1" thickBot="1">
      <c r="A450" s="81" t="s">
        <v>38</v>
      </c>
      <c r="B450" s="82">
        <v>57</v>
      </c>
      <c r="C450" s="83">
        <v>37</v>
      </c>
      <c r="D450" s="83">
        <v>20</v>
      </c>
      <c r="E450" s="84" t="s">
        <v>39</v>
      </c>
      <c r="F450" s="83">
        <v>330</v>
      </c>
      <c r="G450" s="83">
        <v>177</v>
      </c>
      <c r="H450" s="83">
        <v>153</v>
      </c>
      <c r="I450" s="85" t="s">
        <v>40</v>
      </c>
      <c r="J450" s="83">
        <v>193</v>
      </c>
      <c r="K450" s="83">
        <v>90</v>
      </c>
      <c r="L450" s="83">
        <v>103</v>
      </c>
    </row>
    <row r="451" spans="1:13" s="13" customFormat="1" ht="24" customHeight="1" thickBot="1">
      <c r="A451" s="1"/>
      <c r="B451" s="2" t="s">
        <v>221</v>
      </c>
      <c r="C451" s="3"/>
      <c r="D451" s="4"/>
      <c r="E451" s="5"/>
      <c r="F451" s="6"/>
      <c r="G451" s="96" t="s">
        <v>238</v>
      </c>
      <c r="H451" s="6"/>
      <c r="I451" s="5"/>
      <c r="J451" s="6"/>
      <c r="K451" s="107" t="s">
        <v>78</v>
      </c>
      <c r="L451" s="9"/>
      <c r="M451" s="97"/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</row>
    <row r="453" spans="1:13" s="31" customFormat="1" ht="25.5" customHeight="1">
      <c r="A453" s="23" t="s">
        <v>9</v>
      </c>
      <c r="B453" s="24">
        <v>36</v>
      </c>
      <c r="C453" s="24">
        <v>20</v>
      </c>
      <c r="D453" s="24">
        <v>16</v>
      </c>
      <c r="E453" s="25" t="s">
        <v>10</v>
      </c>
      <c r="F453" s="24">
        <v>40</v>
      </c>
      <c r="G453" s="24">
        <v>24</v>
      </c>
      <c r="H453" s="24">
        <v>16</v>
      </c>
      <c r="I453" s="25" t="s">
        <v>11</v>
      </c>
      <c r="J453" s="24">
        <v>74</v>
      </c>
      <c r="K453" s="24">
        <v>37</v>
      </c>
      <c r="L453" s="24">
        <v>37</v>
      </c>
    </row>
    <row r="454" spans="1:13" s="97" customFormat="1" ht="15.75" customHeight="1">
      <c r="A454" s="32">
        <v>0</v>
      </c>
      <c r="B454" s="33">
        <v>7</v>
      </c>
      <c r="C454" s="34">
        <v>5</v>
      </c>
      <c r="D454" s="34">
        <v>2</v>
      </c>
      <c r="E454" s="35">
        <v>35</v>
      </c>
      <c r="F454" s="33">
        <v>6</v>
      </c>
      <c r="G454" s="34">
        <v>2</v>
      </c>
      <c r="H454" s="34">
        <v>4</v>
      </c>
      <c r="I454" s="35">
        <v>70</v>
      </c>
      <c r="J454" s="33">
        <v>12</v>
      </c>
      <c r="K454" s="34">
        <v>7</v>
      </c>
      <c r="L454" s="34">
        <v>5</v>
      </c>
    </row>
    <row r="455" spans="1:13" s="97" customFormat="1" ht="15.75" customHeight="1">
      <c r="A455" s="32">
        <v>1</v>
      </c>
      <c r="B455" s="33">
        <v>5</v>
      </c>
      <c r="C455" s="34">
        <v>4</v>
      </c>
      <c r="D455" s="34">
        <v>1</v>
      </c>
      <c r="E455" s="35">
        <v>36</v>
      </c>
      <c r="F455" s="33">
        <v>9</v>
      </c>
      <c r="G455" s="34">
        <v>5</v>
      </c>
      <c r="H455" s="34">
        <v>4</v>
      </c>
      <c r="I455" s="35">
        <v>71</v>
      </c>
      <c r="J455" s="33">
        <v>11</v>
      </c>
      <c r="K455" s="34">
        <v>4</v>
      </c>
      <c r="L455" s="34">
        <v>7</v>
      </c>
    </row>
    <row r="456" spans="1:13" s="97" customFormat="1" ht="15.75" customHeight="1">
      <c r="A456" s="32">
        <v>2</v>
      </c>
      <c r="B456" s="33">
        <v>7</v>
      </c>
      <c r="C456" s="34">
        <v>3</v>
      </c>
      <c r="D456" s="34">
        <v>4</v>
      </c>
      <c r="E456" s="35">
        <v>37</v>
      </c>
      <c r="F456" s="33">
        <v>8</v>
      </c>
      <c r="G456" s="34">
        <v>7</v>
      </c>
      <c r="H456" s="34">
        <v>1</v>
      </c>
      <c r="I456" s="35">
        <v>72</v>
      </c>
      <c r="J456" s="33">
        <v>19</v>
      </c>
      <c r="K456" s="34">
        <v>11</v>
      </c>
      <c r="L456" s="34">
        <v>8</v>
      </c>
    </row>
    <row r="457" spans="1:13" s="97" customFormat="1" ht="15.75" customHeight="1">
      <c r="A457" s="32">
        <v>3</v>
      </c>
      <c r="B457" s="33">
        <v>9</v>
      </c>
      <c r="C457" s="34">
        <v>3</v>
      </c>
      <c r="D457" s="34">
        <v>6</v>
      </c>
      <c r="E457" s="35">
        <v>38</v>
      </c>
      <c r="F457" s="33">
        <v>9</v>
      </c>
      <c r="G457" s="34">
        <v>4</v>
      </c>
      <c r="H457" s="34">
        <v>5</v>
      </c>
      <c r="I457" s="35">
        <v>73</v>
      </c>
      <c r="J457" s="33">
        <v>16</v>
      </c>
      <c r="K457" s="34">
        <v>9</v>
      </c>
      <c r="L457" s="34">
        <v>7</v>
      </c>
    </row>
    <row r="458" spans="1:13" s="97" customFormat="1" ht="18" customHeight="1">
      <c r="A458" s="40">
        <v>4</v>
      </c>
      <c r="B458" s="41">
        <v>8</v>
      </c>
      <c r="C458" s="42">
        <v>5</v>
      </c>
      <c r="D458" s="42">
        <v>3</v>
      </c>
      <c r="E458" s="43">
        <v>39</v>
      </c>
      <c r="F458" s="44">
        <v>8</v>
      </c>
      <c r="G458" s="42">
        <v>6</v>
      </c>
      <c r="H458" s="42">
        <v>2</v>
      </c>
      <c r="I458" s="43">
        <v>74</v>
      </c>
      <c r="J458" s="44">
        <v>16</v>
      </c>
      <c r="K458" s="42">
        <v>6</v>
      </c>
      <c r="L458" s="42">
        <v>10</v>
      </c>
    </row>
    <row r="459" spans="1:13" s="31" customFormat="1" ht="25.5" customHeight="1">
      <c r="A459" s="23" t="s">
        <v>13</v>
      </c>
      <c r="B459" s="24">
        <v>26</v>
      </c>
      <c r="C459" s="24">
        <v>11</v>
      </c>
      <c r="D459" s="24">
        <v>15</v>
      </c>
      <c r="E459" s="25" t="s">
        <v>14</v>
      </c>
      <c r="F459" s="24">
        <v>58</v>
      </c>
      <c r="G459" s="24">
        <v>32</v>
      </c>
      <c r="H459" s="24">
        <v>26</v>
      </c>
      <c r="I459" s="25" t="s">
        <v>15</v>
      </c>
      <c r="J459" s="24">
        <v>72</v>
      </c>
      <c r="K459" s="24">
        <v>29</v>
      </c>
      <c r="L459" s="24">
        <v>43</v>
      </c>
    </row>
    <row r="460" spans="1:13" s="97" customFormat="1" ht="15.75" customHeight="1">
      <c r="A460" s="32">
        <v>5</v>
      </c>
      <c r="B460" s="33">
        <v>5</v>
      </c>
      <c r="C460" s="34">
        <v>0</v>
      </c>
      <c r="D460" s="34">
        <v>5</v>
      </c>
      <c r="E460" s="35">
        <v>40</v>
      </c>
      <c r="F460" s="33">
        <v>10</v>
      </c>
      <c r="G460" s="34">
        <v>4</v>
      </c>
      <c r="H460" s="34">
        <v>6</v>
      </c>
      <c r="I460" s="35">
        <v>75</v>
      </c>
      <c r="J460" s="33">
        <v>10</v>
      </c>
      <c r="K460" s="34">
        <v>3</v>
      </c>
      <c r="L460" s="34">
        <v>7</v>
      </c>
    </row>
    <row r="461" spans="1:13" s="97" customFormat="1" ht="15.75" customHeight="1">
      <c r="A461" s="32">
        <v>6</v>
      </c>
      <c r="B461" s="33">
        <v>7</v>
      </c>
      <c r="C461" s="34">
        <v>2</v>
      </c>
      <c r="D461" s="34">
        <v>5</v>
      </c>
      <c r="E461" s="35">
        <v>41</v>
      </c>
      <c r="F461" s="33">
        <v>10</v>
      </c>
      <c r="G461" s="34">
        <v>6</v>
      </c>
      <c r="H461" s="34">
        <v>4</v>
      </c>
      <c r="I461" s="35">
        <v>76</v>
      </c>
      <c r="J461" s="33">
        <v>20</v>
      </c>
      <c r="K461" s="34">
        <v>12</v>
      </c>
      <c r="L461" s="34">
        <v>8</v>
      </c>
    </row>
    <row r="462" spans="1:13" s="97" customFormat="1" ht="15.75" customHeight="1">
      <c r="A462" s="32">
        <v>7</v>
      </c>
      <c r="B462" s="33">
        <v>6</v>
      </c>
      <c r="C462" s="34">
        <v>3</v>
      </c>
      <c r="D462" s="34">
        <v>3</v>
      </c>
      <c r="E462" s="35">
        <v>42</v>
      </c>
      <c r="F462" s="33">
        <v>13</v>
      </c>
      <c r="G462" s="34">
        <v>7</v>
      </c>
      <c r="H462" s="34">
        <v>6</v>
      </c>
      <c r="I462" s="35">
        <v>77</v>
      </c>
      <c r="J462" s="33">
        <v>16</v>
      </c>
      <c r="K462" s="34">
        <v>7</v>
      </c>
      <c r="L462" s="34">
        <v>9</v>
      </c>
    </row>
    <row r="463" spans="1:13" s="97" customFormat="1" ht="15.75" customHeight="1">
      <c r="A463" s="32">
        <v>8</v>
      </c>
      <c r="B463" s="33">
        <v>5</v>
      </c>
      <c r="C463" s="34">
        <v>5</v>
      </c>
      <c r="D463" s="34">
        <v>0</v>
      </c>
      <c r="E463" s="35">
        <v>43</v>
      </c>
      <c r="F463" s="33">
        <v>16</v>
      </c>
      <c r="G463" s="34">
        <v>10</v>
      </c>
      <c r="H463" s="34">
        <v>6</v>
      </c>
      <c r="I463" s="35">
        <v>78</v>
      </c>
      <c r="J463" s="33">
        <v>12</v>
      </c>
      <c r="K463" s="34">
        <v>4</v>
      </c>
      <c r="L463" s="34">
        <v>8</v>
      </c>
    </row>
    <row r="464" spans="1:13" s="97" customFormat="1" ht="18" customHeight="1">
      <c r="A464" s="40">
        <v>9</v>
      </c>
      <c r="B464" s="44">
        <v>3</v>
      </c>
      <c r="C464" s="42">
        <v>1</v>
      </c>
      <c r="D464" s="42">
        <v>2</v>
      </c>
      <c r="E464" s="43">
        <v>44</v>
      </c>
      <c r="F464" s="44">
        <v>9</v>
      </c>
      <c r="G464" s="42">
        <v>5</v>
      </c>
      <c r="H464" s="42">
        <v>4</v>
      </c>
      <c r="I464" s="43">
        <v>79</v>
      </c>
      <c r="J464" s="44">
        <v>14</v>
      </c>
      <c r="K464" s="42">
        <v>3</v>
      </c>
      <c r="L464" s="42">
        <v>11</v>
      </c>
    </row>
    <row r="465" spans="1:12" s="31" customFormat="1" ht="25.5" customHeight="1">
      <c r="A465" s="23" t="s">
        <v>23</v>
      </c>
      <c r="B465" s="24">
        <v>21</v>
      </c>
      <c r="C465" s="24">
        <v>12</v>
      </c>
      <c r="D465" s="24">
        <v>9</v>
      </c>
      <c r="E465" s="25" t="s">
        <v>24</v>
      </c>
      <c r="F465" s="24">
        <v>58</v>
      </c>
      <c r="G465" s="24">
        <v>27</v>
      </c>
      <c r="H465" s="24">
        <v>31</v>
      </c>
      <c r="I465" s="25" t="s">
        <v>25</v>
      </c>
      <c r="J465" s="24">
        <v>47</v>
      </c>
      <c r="K465" s="24">
        <v>21</v>
      </c>
      <c r="L465" s="24">
        <v>26</v>
      </c>
    </row>
    <row r="466" spans="1:12" s="97" customFormat="1" ht="15.75" customHeight="1">
      <c r="A466" s="32">
        <v>10</v>
      </c>
      <c r="B466" s="33">
        <v>5</v>
      </c>
      <c r="C466" s="34">
        <v>1</v>
      </c>
      <c r="D466" s="34">
        <v>4</v>
      </c>
      <c r="E466" s="35">
        <v>45</v>
      </c>
      <c r="F466" s="33">
        <v>10</v>
      </c>
      <c r="G466" s="34">
        <v>6</v>
      </c>
      <c r="H466" s="34">
        <v>4</v>
      </c>
      <c r="I466" s="35">
        <v>80</v>
      </c>
      <c r="J466" s="33">
        <v>14</v>
      </c>
      <c r="K466" s="34">
        <v>7</v>
      </c>
      <c r="L466" s="34">
        <v>7</v>
      </c>
    </row>
    <row r="467" spans="1:12" s="97" customFormat="1" ht="15.75" customHeight="1">
      <c r="A467" s="32">
        <v>11</v>
      </c>
      <c r="B467" s="33">
        <v>2</v>
      </c>
      <c r="C467" s="34">
        <v>1</v>
      </c>
      <c r="D467" s="34">
        <v>1</v>
      </c>
      <c r="E467" s="35">
        <v>46</v>
      </c>
      <c r="F467" s="33">
        <v>17</v>
      </c>
      <c r="G467" s="34">
        <v>7</v>
      </c>
      <c r="H467" s="34">
        <v>10</v>
      </c>
      <c r="I467" s="35">
        <v>81</v>
      </c>
      <c r="J467" s="33">
        <v>6</v>
      </c>
      <c r="K467" s="34">
        <v>4</v>
      </c>
      <c r="L467" s="34">
        <v>2</v>
      </c>
    </row>
    <row r="468" spans="1:12" s="97" customFormat="1" ht="15.75" customHeight="1">
      <c r="A468" s="32">
        <v>12</v>
      </c>
      <c r="B468" s="33">
        <v>2</v>
      </c>
      <c r="C468" s="34">
        <v>2</v>
      </c>
      <c r="D468" s="34">
        <v>0</v>
      </c>
      <c r="E468" s="35">
        <v>47</v>
      </c>
      <c r="F468" s="33">
        <v>9</v>
      </c>
      <c r="G468" s="34">
        <v>4</v>
      </c>
      <c r="H468" s="34">
        <v>5</v>
      </c>
      <c r="I468" s="35">
        <v>82</v>
      </c>
      <c r="J468" s="33">
        <v>10</v>
      </c>
      <c r="K468" s="34">
        <v>3</v>
      </c>
      <c r="L468" s="34">
        <v>7</v>
      </c>
    </row>
    <row r="469" spans="1:12" s="97" customFormat="1" ht="15.75" customHeight="1">
      <c r="A469" s="32">
        <v>13</v>
      </c>
      <c r="B469" s="33">
        <v>7</v>
      </c>
      <c r="C469" s="34">
        <v>4</v>
      </c>
      <c r="D469" s="34">
        <v>3</v>
      </c>
      <c r="E469" s="35">
        <v>48</v>
      </c>
      <c r="F469" s="33">
        <v>14</v>
      </c>
      <c r="G469" s="34">
        <v>7</v>
      </c>
      <c r="H469" s="34">
        <v>7</v>
      </c>
      <c r="I469" s="35">
        <v>83</v>
      </c>
      <c r="J469" s="33">
        <v>13</v>
      </c>
      <c r="K469" s="34">
        <v>5</v>
      </c>
      <c r="L469" s="34">
        <v>8</v>
      </c>
    </row>
    <row r="470" spans="1:12" s="97" customFormat="1" ht="18" customHeight="1">
      <c r="A470" s="40">
        <v>14</v>
      </c>
      <c r="B470" s="44">
        <v>5</v>
      </c>
      <c r="C470" s="42">
        <v>4</v>
      </c>
      <c r="D470" s="42">
        <v>1</v>
      </c>
      <c r="E470" s="43">
        <v>49</v>
      </c>
      <c r="F470" s="44">
        <v>8</v>
      </c>
      <c r="G470" s="42">
        <v>3</v>
      </c>
      <c r="H470" s="42">
        <v>5</v>
      </c>
      <c r="I470" s="43">
        <v>84</v>
      </c>
      <c r="J470" s="44">
        <v>4</v>
      </c>
      <c r="K470" s="42">
        <v>2</v>
      </c>
      <c r="L470" s="42">
        <v>2</v>
      </c>
    </row>
    <row r="471" spans="1:12" s="31" customFormat="1" ht="25.5" customHeight="1">
      <c r="A471" s="23" t="s">
        <v>26</v>
      </c>
      <c r="B471" s="24">
        <v>51</v>
      </c>
      <c r="C471" s="24">
        <v>34</v>
      </c>
      <c r="D471" s="24">
        <v>17</v>
      </c>
      <c r="E471" s="25" t="s">
        <v>27</v>
      </c>
      <c r="F471" s="24">
        <v>63</v>
      </c>
      <c r="G471" s="24">
        <v>31</v>
      </c>
      <c r="H471" s="24">
        <v>32</v>
      </c>
      <c r="I471" s="25" t="s">
        <v>28</v>
      </c>
      <c r="J471" s="24">
        <v>42</v>
      </c>
      <c r="K471" s="24">
        <v>14</v>
      </c>
      <c r="L471" s="24">
        <v>28</v>
      </c>
    </row>
    <row r="472" spans="1:12" s="97" customFormat="1" ht="15.75" customHeight="1">
      <c r="A472" s="32">
        <v>15</v>
      </c>
      <c r="B472" s="33">
        <v>7</v>
      </c>
      <c r="C472" s="34">
        <v>4</v>
      </c>
      <c r="D472" s="34">
        <v>3</v>
      </c>
      <c r="E472" s="35">
        <v>50</v>
      </c>
      <c r="F472" s="33">
        <v>13</v>
      </c>
      <c r="G472" s="34">
        <v>8</v>
      </c>
      <c r="H472" s="34">
        <v>5</v>
      </c>
      <c r="I472" s="35">
        <v>85</v>
      </c>
      <c r="J472" s="33">
        <v>10</v>
      </c>
      <c r="K472" s="34">
        <v>4</v>
      </c>
      <c r="L472" s="34">
        <v>6</v>
      </c>
    </row>
    <row r="473" spans="1:12" s="97" customFormat="1" ht="15.75" customHeight="1">
      <c r="A473" s="32">
        <v>16</v>
      </c>
      <c r="B473" s="33">
        <v>4</v>
      </c>
      <c r="C473" s="34">
        <v>2</v>
      </c>
      <c r="D473" s="34">
        <v>2</v>
      </c>
      <c r="E473" s="35">
        <v>51</v>
      </c>
      <c r="F473" s="33">
        <v>16</v>
      </c>
      <c r="G473" s="34">
        <v>9</v>
      </c>
      <c r="H473" s="34">
        <v>7</v>
      </c>
      <c r="I473" s="35">
        <v>86</v>
      </c>
      <c r="J473" s="33">
        <v>11</v>
      </c>
      <c r="K473" s="34">
        <v>6</v>
      </c>
      <c r="L473" s="34">
        <v>5</v>
      </c>
    </row>
    <row r="474" spans="1:12" s="97" customFormat="1" ht="15.75" customHeight="1">
      <c r="A474" s="32">
        <v>17</v>
      </c>
      <c r="B474" s="33">
        <v>12</v>
      </c>
      <c r="C474" s="34">
        <v>10</v>
      </c>
      <c r="D474" s="34">
        <v>2</v>
      </c>
      <c r="E474" s="35">
        <v>52</v>
      </c>
      <c r="F474" s="33">
        <v>12</v>
      </c>
      <c r="G474" s="34">
        <v>5</v>
      </c>
      <c r="H474" s="34">
        <v>7</v>
      </c>
      <c r="I474" s="35">
        <v>87</v>
      </c>
      <c r="J474" s="33">
        <v>6</v>
      </c>
      <c r="K474" s="34">
        <v>0</v>
      </c>
      <c r="L474" s="34">
        <v>6</v>
      </c>
    </row>
    <row r="475" spans="1:12" s="97" customFormat="1" ht="15.75" customHeight="1">
      <c r="A475" s="32">
        <v>18</v>
      </c>
      <c r="B475" s="33">
        <v>19</v>
      </c>
      <c r="C475" s="34">
        <v>11</v>
      </c>
      <c r="D475" s="34">
        <v>8</v>
      </c>
      <c r="E475" s="35">
        <v>53</v>
      </c>
      <c r="F475" s="33">
        <v>12</v>
      </c>
      <c r="G475" s="34">
        <v>8</v>
      </c>
      <c r="H475" s="34">
        <v>4</v>
      </c>
      <c r="I475" s="35">
        <v>88</v>
      </c>
      <c r="J475" s="33">
        <v>7</v>
      </c>
      <c r="K475" s="34">
        <v>2</v>
      </c>
      <c r="L475" s="34">
        <v>5</v>
      </c>
    </row>
    <row r="476" spans="1:12" s="97" customFormat="1" ht="18" customHeight="1">
      <c r="A476" s="40">
        <v>19</v>
      </c>
      <c r="B476" s="44">
        <v>9</v>
      </c>
      <c r="C476" s="42">
        <v>7</v>
      </c>
      <c r="D476" s="42">
        <v>2</v>
      </c>
      <c r="E476" s="43">
        <v>54</v>
      </c>
      <c r="F476" s="44">
        <v>10</v>
      </c>
      <c r="G476" s="42">
        <v>1</v>
      </c>
      <c r="H476" s="42">
        <v>9</v>
      </c>
      <c r="I476" s="43">
        <v>89</v>
      </c>
      <c r="J476" s="44">
        <v>8</v>
      </c>
      <c r="K476" s="42">
        <v>2</v>
      </c>
      <c r="L476" s="42">
        <v>6</v>
      </c>
    </row>
    <row r="477" spans="1:12" s="31" customFormat="1" ht="25.5" customHeight="1">
      <c r="A477" s="23" t="s">
        <v>29</v>
      </c>
      <c r="B477" s="24">
        <v>88</v>
      </c>
      <c r="C477" s="24">
        <v>62</v>
      </c>
      <c r="D477" s="24">
        <v>26</v>
      </c>
      <c r="E477" s="25" t="s">
        <v>30</v>
      </c>
      <c r="F477" s="24">
        <v>56</v>
      </c>
      <c r="G477" s="24">
        <v>31</v>
      </c>
      <c r="H477" s="24">
        <v>25</v>
      </c>
      <c r="I477" s="25" t="s">
        <v>31</v>
      </c>
      <c r="J477" s="24">
        <v>17</v>
      </c>
      <c r="K477" s="24">
        <v>4</v>
      </c>
      <c r="L477" s="24">
        <v>13</v>
      </c>
    </row>
    <row r="478" spans="1:12" s="97" customFormat="1" ht="15.75" customHeight="1">
      <c r="A478" s="32">
        <v>20</v>
      </c>
      <c r="B478" s="33">
        <v>18</v>
      </c>
      <c r="C478" s="34">
        <v>11</v>
      </c>
      <c r="D478" s="34">
        <v>7</v>
      </c>
      <c r="E478" s="35">
        <v>55</v>
      </c>
      <c r="F478" s="33">
        <v>9</v>
      </c>
      <c r="G478" s="34">
        <v>6</v>
      </c>
      <c r="H478" s="34">
        <v>3</v>
      </c>
      <c r="I478" s="35">
        <v>90</v>
      </c>
      <c r="J478" s="33">
        <v>4</v>
      </c>
      <c r="K478" s="34">
        <v>1</v>
      </c>
      <c r="L478" s="34">
        <v>3</v>
      </c>
    </row>
    <row r="479" spans="1:12" s="97" customFormat="1" ht="15.75" customHeight="1">
      <c r="A479" s="32">
        <v>21</v>
      </c>
      <c r="B479" s="33">
        <v>12</v>
      </c>
      <c r="C479" s="34">
        <v>10</v>
      </c>
      <c r="D479" s="34">
        <v>2</v>
      </c>
      <c r="E479" s="35">
        <v>56</v>
      </c>
      <c r="F479" s="33">
        <v>12</v>
      </c>
      <c r="G479" s="34">
        <v>6</v>
      </c>
      <c r="H479" s="34">
        <v>6</v>
      </c>
      <c r="I479" s="35">
        <v>91</v>
      </c>
      <c r="J479" s="33">
        <v>2</v>
      </c>
      <c r="K479" s="34">
        <v>0</v>
      </c>
      <c r="L479" s="34">
        <v>2</v>
      </c>
    </row>
    <row r="480" spans="1:12" s="97" customFormat="1" ht="15.75" customHeight="1">
      <c r="A480" s="32">
        <v>22</v>
      </c>
      <c r="B480" s="33">
        <v>22</v>
      </c>
      <c r="C480" s="34">
        <v>16</v>
      </c>
      <c r="D480" s="34">
        <v>6</v>
      </c>
      <c r="E480" s="35">
        <v>57</v>
      </c>
      <c r="F480" s="33">
        <v>17</v>
      </c>
      <c r="G480" s="34">
        <v>11</v>
      </c>
      <c r="H480" s="34">
        <v>6</v>
      </c>
      <c r="I480" s="35">
        <v>92</v>
      </c>
      <c r="J480" s="33">
        <v>6</v>
      </c>
      <c r="K480" s="34">
        <v>2</v>
      </c>
      <c r="L480" s="34">
        <v>4</v>
      </c>
    </row>
    <row r="481" spans="1:13" s="97" customFormat="1" ht="15.75" customHeight="1">
      <c r="A481" s="32">
        <v>23</v>
      </c>
      <c r="B481" s="33">
        <v>15</v>
      </c>
      <c r="C481" s="34">
        <v>9</v>
      </c>
      <c r="D481" s="34">
        <v>6</v>
      </c>
      <c r="E481" s="35">
        <v>58</v>
      </c>
      <c r="F481" s="33">
        <v>8</v>
      </c>
      <c r="G481" s="34">
        <v>5</v>
      </c>
      <c r="H481" s="34">
        <v>3</v>
      </c>
      <c r="I481" s="35">
        <v>93</v>
      </c>
      <c r="J481" s="33">
        <v>2</v>
      </c>
      <c r="K481" s="34">
        <v>1</v>
      </c>
      <c r="L481" s="34">
        <v>1</v>
      </c>
    </row>
    <row r="482" spans="1:13" s="97" customFormat="1" ht="18" customHeight="1">
      <c r="A482" s="40">
        <v>24</v>
      </c>
      <c r="B482" s="44">
        <v>21</v>
      </c>
      <c r="C482" s="42">
        <v>16</v>
      </c>
      <c r="D482" s="42">
        <v>5</v>
      </c>
      <c r="E482" s="43">
        <v>59</v>
      </c>
      <c r="F482" s="44">
        <v>10</v>
      </c>
      <c r="G482" s="42">
        <v>3</v>
      </c>
      <c r="H482" s="42">
        <v>7</v>
      </c>
      <c r="I482" s="43">
        <v>94</v>
      </c>
      <c r="J482" s="44">
        <v>3</v>
      </c>
      <c r="K482" s="42">
        <v>0</v>
      </c>
      <c r="L482" s="42">
        <v>3</v>
      </c>
    </row>
    <row r="483" spans="1:13" s="31" customFormat="1" ht="25.5" customHeight="1">
      <c r="A483" s="23" t="s">
        <v>32</v>
      </c>
      <c r="B483" s="24">
        <v>47</v>
      </c>
      <c r="C483" s="24">
        <v>31</v>
      </c>
      <c r="D483" s="24">
        <v>16</v>
      </c>
      <c r="E483" s="25" t="s">
        <v>33</v>
      </c>
      <c r="F483" s="24">
        <v>87</v>
      </c>
      <c r="G483" s="24">
        <v>44</v>
      </c>
      <c r="H483" s="24">
        <v>43</v>
      </c>
      <c r="I483" s="64" t="s">
        <v>34</v>
      </c>
      <c r="J483" s="24">
        <v>6</v>
      </c>
      <c r="K483" s="24">
        <v>1</v>
      </c>
      <c r="L483" s="24">
        <v>5</v>
      </c>
    </row>
    <row r="484" spans="1:13" s="97" customFormat="1" ht="15.75" customHeight="1">
      <c r="A484" s="32">
        <v>25</v>
      </c>
      <c r="B484" s="33">
        <v>15</v>
      </c>
      <c r="C484" s="34">
        <v>11</v>
      </c>
      <c r="D484" s="34">
        <v>4</v>
      </c>
      <c r="E484" s="35">
        <v>60</v>
      </c>
      <c r="F484" s="33">
        <v>14</v>
      </c>
      <c r="G484" s="34">
        <v>5</v>
      </c>
      <c r="H484" s="34">
        <v>9</v>
      </c>
      <c r="I484" s="35">
        <v>95</v>
      </c>
      <c r="J484" s="33">
        <v>2</v>
      </c>
      <c r="K484" s="34">
        <v>0</v>
      </c>
      <c r="L484" s="34">
        <v>2</v>
      </c>
    </row>
    <row r="485" spans="1:13" s="97" customFormat="1" ht="15.75" customHeight="1">
      <c r="A485" s="32">
        <v>26</v>
      </c>
      <c r="B485" s="33">
        <v>10</v>
      </c>
      <c r="C485" s="34">
        <v>6</v>
      </c>
      <c r="D485" s="34">
        <v>4</v>
      </c>
      <c r="E485" s="35">
        <v>61</v>
      </c>
      <c r="F485" s="33">
        <v>11</v>
      </c>
      <c r="G485" s="34">
        <v>5</v>
      </c>
      <c r="H485" s="34">
        <v>6</v>
      </c>
      <c r="I485" s="35">
        <v>96</v>
      </c>
      <c r="J485" s="33">
        <v>1</v>
      </c>
      <c r="K485" s="34">
        <v>0</v>
      </c>
      <c r="L485" s="34">
        <v>1</v>
      </c>
    </row>
    <row r="486" spans="1:13" s="97" customFormat="1" ht="15.75" customHeight="1">
      <c r="A486" s="32">
        <v>27</v>
      </c>
      <c r="B486" s="33">
        <v>6</v>
      </c>
      <c r="C486" s="34">
        <v>3</v>
      </c>
      <c r="D486" s="34">
        <v>3</v>
      </c>
      <c r="E486" s="35">
        <v>62</v>
      </c>
      <c r="F486" s="33">
        <v>21</v>
      </c>
      <c r="G486" s="34">
        <v>15</v>
      </c>
      <c r="H486" s="34">
        <v>6</v>
      </c>
      <c r="I486" s="35">
        <v>97</v>
      </c>
      <c r="J486" s="33">
        <v>1</v>
      </c>
      <c r="K486" s="34">
        <v>0</v>
      </c>
      <c r="L486" s="34">
        <v>1</v>
      </c>
    </row>
    <row r="487" spans="1:13" s="97" customFormat="1" ht="15.75" customHeight="1">
      <c r="A487" s="32">
        <v>28</v>
      </c>
      <c r="B487" s="33">
        <v>9</v>
      </c>
      <c r="C487" s="34">
        <v>7</v>
      </c>
      <c r="D487" s="34">
        <v>2</v>
      </c>
      <c r="E487" s="35">
        <v>63</v>
      </c>
      <c r="F487" s="33">
        <v>16</v>
      </c>
      <c r="G487" s="34">
        <v>7</v>
      </c>
      <c r="H487" s="34">
        <v>9</v>
      </c>
      <c r="I487" s="35">
        <v>98</v>
      </c>
      <c r="J487" s="33">
        <v>1</v>
      </c>
      <c r="K487" s="34">
        <v>1</v>
      </c>
      <c r="L487" s="34">
        <v>0</v>
      </c>
    </row>
    <row r="488" spans="1:13" s="97" customFormat="1" ht="18" customHeight="1">
      <c r="A488" s="40">
        <v>29</v>
      </c>
      <c r="B488" s="44">
        <v>7</v>
      </c>
      <c r="C488" s="42">
        <v>4</v>
      </c>
      <c r="D488" s="42">
        <v>3</v>
      </c>
      <c r="E488" s="43">
        <v>64</v>
      </c>
      <c r="F488" s="44">
        <v>25</v>
      </c>
      <c r="G488" s="42">
        <v>12</v>
      </c>
      <c r="H488" s="42">
        <v>13</v>
      </c>
      <c r="I488" s="35">
        <v>99</v>
      </c>
      <c r="J488" s="33">
        <v>0</v>
      </c>
      <c r="K488" s="34">
        <v>0</v>
      </c>
      <c r="L488" s="34">
        <v>0</v>
      </c>
    </row>
    <row r="489" spans="1:13" s="31" customFormat="1" ht="25.5" customHeight="1">
      <c r="A489" s="23" t="s">
        <v>35</v>
      </c>
      <c r="B489" s="24">
        <v>49</v>
      </c>
      <c r="C489" s="24">
        <v>22</v>
      </c>
      <c r="D489" s="24">
        <v>27</v>
      </c>
      <c r="E489" s="25" t="s">
        <v>36</v>
      </c>
      <c r="F489" s="24">
        <v>86</v>
      </c>
      <c r="G489" s="24">
        <v>42</v>
      </c>
      <c r="H489" s="24">
        <v>44</v>
      </c>
      <c r="I489" s="68">
        <v>100</v>
      </c>
      <c r="J489" s="69">
        <v>0</v>
      </c>
      <c r="K489" s="70">
        <v>0</v>
      </c>
      <c r="L489" s="70">
        <v>0</v>
      </c>
    </row>
    <row r="490" spans="1:13" s="97" customFormat="1" ht="15.75" customHeight="1">
      <c r="A490" s="32">
        <v>30</v>
      </c>
      <c r="B490" s="33">
        <v>12</v>
      </c>
      <c r="C490" s="34">
        <v>5</v>
      </c>
      <c r="D490" s="34">
        <v>7</v>
      </c>
      <c r="E490" s="35">
        <v>65</v>
      </c>
      <c r="F490" s="33">
        <v>18</v>
      </c>
      <c r="G490" s="34">
        <v>8</v>
      </c>
      <c r="H490" s="34">
        <v>10</v>
      </c>
      <c r="I490" s="35">
        <v>101</v>
      </c>
      <c r="J490" s="33">
        <v>0</v>
      </c>
      <c r="K490" s="34">
        <v>0</v>
      </c>
      <c r="L490" s="34">
        <v>0</v>
      </c>
    </row>
    <row r="491" spans="1:13" s="97" customFormat="1" ht="15.75" customHeight="1">
      <c r="A491" s="32">
        <v>31</v>
      </c>
      <c r="B491" s="33">
        <v>11</v>
      </c>
      <c r="C491" s="34">
        <v>3</v>
      </c>
      <c r="D491" s="34">
        <v>8</v>
      </c>
      <c r="E491" s="35">
        <v>66</v>
      </c>
      <c r="F491" s="33">
        <v>17</v>
      </c>
      <c r="G491" s="34">
        <v>9</v>
      </c>
      <c r="H491" s="34">
        <v>8</v>
      </c>
      <c r="I491" s="35">
        <v>102</v>
      </c>
      <c r="J491" s="33">
        <v>0</v>
      </c>
      <c r="K491" s="34">
        <v>0</v>
      </c>
      <c r="L491" s="34">
        <v>0</v>
      </c>
    </row>
    <row r="492" spans="1:13" s="97" customFormat="1" ht="15.75" customHeight="1">
      <c r="A492" s="32">
        <v>32</v>
      </c>
      <c r="B492" s="33">
        <v>8</v>
      </c>
      <c r="C492" s="34">
        <v>5</v>
      </c>
      <c r="D492" s="34">
        <v>3</v>
      </c>
      <c r="E492" s="35">
        <v>67</v>
      </c>
      <c r="F492" s="33">
        <v>17</v>
      </c>
      <c r="G492" s="34">
        <v>9</v>
      </c>
      <c r="H492" s="34">
        <v>8</v>
      </c>
      <c r="I492" s="35">
        <v>103</v>
      </c>
      <c r="J492" s="33">
        <v>0</v>
      </c>
      <c r="K492" s="34">
        <v>0</v>
      </c>
      <c r="L492" s="34">
        <v>0</v>
      </c>
    </row>
    <row r="493" spans="1:13" s="97" customFormat="1" ht="15.75" customHeight="1">
      <c r="A493" s="32">
        <v>33</v>
      </c>
      <c r="B493" s="33">
        <v>13</v>
      </c>
      <c r="C493" s="34">
        <v>5</v>
      </c>
      <c r="D493" s="34">
        <v>8</v>
      </c>
      <c r="E493" s="35">
        <v>68</v>
      </c>
      <c r="F493" s="33">
        <v>16</v>
      </c>
      <c r="G493" s="34">
        <v>8</v>
      </c>
      <c r="H493" s="34">
        <v>8</v>
      </c>
      <c r="I493" s="72" t="s">
        <v>37</v>
      </c>
      <c r="J493" s="44">
        <v>1</v>
      </c>
      <c r="K493" s="42">
        <v>0</v>
      </c>
      <c r="L493" s="42">
        <v>1</v>
      </c>
    </row>
    <row r="494" spans="1:13" s="97" customFormat="1" ht="21" customHeight="1" thickBot="1">
      <c r="A494" s="74">
        <v>34</v>
      </c>
      <c r="B494" s="33">
        <v>5</v>
      </c>
      <c r="C494" s="34">
        <v>4</v>
      </c>
      <c r="D494" s="34">
        <v>1</v>
      </c>
      <c r="E494" s="35">
        <v>69</v>
      </c>
      <c r="F494" s="33">
        <v>18</v>
      </c>
      <c r="G494" s="34">
        <v>8</v>
      </c>
      <c r="H494" s="34">
        <v>10</v>
      </c>
      <c r="I494" s="75" t="s">
        <v>8</v>
      </c>
      <c r="J494" s="69">
        <v>1024</v>
      </c>
      <c r="K494" s="69">
        <v>529</v>
      </c>
      <c r="L494" s="69">
        <v>495</v>
      </c>
    </row>
    <row r="495" spans="1:13" s="106" customFormat="1" ht="24" customHeight="1" thickTop="1" thickBot="1">
      <c r="A495" s="81" t="s">
        <v>38</v>
      </c>
      <c r="B495" s="82">
        <v>83</v>
      </c>
      <c r="C495" s="83">
        <v>43</v>
      </c>
      <c r="D495" s="83">
        <v>40</v>
      </c>
      <c r="E495" s="84" t="s">
        <v>39</v>
      </c>
      <c r="F495" s="83">
        <v>597</v>
      </c>
      <c r="G495" s="83">
        <v>338</v>
      </c>
      <c r="H495" s="83">
        <v>259</v>
      </c>
      <c r="I495" s="85" t="s">
        <v>40</v>
      </c>
      <c r="J495" s="83">
        <v>344</v>
      </c>
      <c r="K495" s="83">
        <v>148</v>
      </c>
      <c r="L495" s="83">
        <v>196</v>
      </c>
    </row>
    <row r="496" spans="1:13" s="13" customFormat="1" ht="24" customHeight="1" thickBot="1">
      <c r="A496" s="1"/>
      <c r="B496" s="2" t="s">
        <v>221</v>
      </c>
      <c r="C496" s="3"/>
      <c r="D496" s="4"/>
      <c r="E496" s="5"/>
      <c r="F496" s="6"/>
      <c r="G496" s="96" t="s">
        <v>238</v>
      </c>
      <c r="H496" s="6"/>
      <c r="I496" s="5"/>
      <c r="J496" s="6"/>
      <c r="K496" s="107" t="s">
        <v>79</v>
      </c>
      <c r="L496" s="9"/>
      <c r="M496" s="97"/>
    </row>
    <row r="497" spans="1:12" s="22" customFormat="1" ht="21" customHeight="1">
      <c r="A497" s="14" t="s">
        <v>4</v>
      </c>
      <c r="B497" s="15" t="s">
        <v>5</v>
      </c>
      <c r="C497" s="15" t="s">
        <v>6</v>
      </c>
      <c r="D497" s="16" t="s">
        <v>7</v>
      </c>
      <c r="E497" s="14" t="s">
        <v>4</v>
      </c>
      <c r="F497" s="15" t="s">
        <v>5</v>
      </c>
      <c r="G497" s="15" t="s">
        <v>6</v>
      </c>
      <c r="H497" s="16" t="s">
        <v>7</v>
      </c>
      <c r="I497" s="14" t="s">
        <v>4</v>
      </c>
      <c r="J497" s="15" t="s">
        <v>5</v>
      </c>
      <c r="K497" s="15" t="s">
        <v>6</v>
      </c>
      <c r="L497" s="17" t="s">
        <v>7</v>
      </c>
    </row>
    <row r="498" spans="1:12" s="31" customFormat="1" ht="25.5" customHeight="1">
      <c r="A498" s="23" t="s">
        <v>9</v>
      </c>
      <c r="B498" s="24">
        <v>38</v>
      </c>
      <c r="C498" s="24">
        <v>20</v>
      </c>
      <c r="D498" s="24">
        <v>18</v>
      </c>
      <c r="E498" s="25" t="s">
        <v>10</v>
      </c>
      <c r="F498" s="24">
        <v>62</v>
      </c>
      <c r="G498" s="24">
        <v>31</v>
      </c>
      <c r="H498" s="24">
        <v>31</v>
      </c>
      <c r="I498" s="25" t="s">
        <v>11</v>
      </c>
      <c r="J498" s="24">
        <v>35</v>
      </c>
      <c r="K498" s="24">
        <v>25</v>
      </c>
      <c r="L498" s="24">
        <v>10</v>
      </c>
    </row>
    <row r="499" spans="1:12" s="97" customFormat="1" ht="15.75" customHeight="1">
      <c r="A499" s="32">
        <v>0</v>
      </c>
      <c r="B499" s="33">
        <v>5</v>
      </c>
      <c r="C499" s="34">
        <v>2</v>
      </c>
      <c r="D499" s="34">
        <v>3</v>
      </c>
      <c r="E499" s="35">
        <v>35</v>
      </c>
      <c r="F499" s="33">
        <v>12</v>
      </c>
      <c r="G499" s="34">
        <v>4</v>
      </c>
      <c r="H499" s="34">
        <v>8</v>
      </c>
      <c r="I499" s="35">
        <v>70</v>
      </c>
      <c r="J499" s="33">
        <v>11</v>
      </c>
      <c r="K499" s="34">
        <v>7</v>
      </c>
      <c r="L499" s="34">
        <v>4</v>
      </c>
    </row>
    <row r="500" spans="1:12" s="97" customFormat="1" ht="15.75" customHeight="1">
      <c r="A500" s="32">
        <v>1</v>
      </c>
      <c r="B500" s="33">
        <v>10</v>
      </c>
      <c r="C500" s="34">
        <v>6</v>
      </c>
      <c r="D500" s="34">
        <v>4</v>
      </c>
      <c r="E500" s="35">
        <v>36</v>
      </c>
      <c r="F500" s="33">
        <v>13</v>
      </c>
      <c r="G500" s="34">
        <v>6</v>
      </c>
      <c r="H500" s="34">
        <v>7</v>
      </c>
      <c r="I500" s="35">
        <v>71</v>
      </c>
      <c r="J500" s="33">
        <v>4</v>
      </c>
      <c r="K500" s="34">
        <v>3</v>
      </c>
      <c r="L500" s="34">
        <v>1</v>
      </c>
    </row>
    <row r="501" spans="1:12" s="97" customFormat="1" ht="15.75" customHeight="1">
      <c r="A501" s="32">
        <v>2</v>
      </c>
      <c r="B501" s="33">
        <v>9</v>
      </c>
      <c r="C501" s="34">
        <v>6</v>
      </c>
      <c r="D501" s="34">
        <v>3</v>
      </c>
      <c r="E501" s="35">
        <v>37</v>
      </c>
      <c r="F501" s="33">
        <v>9</v>
      </c>
      <c r="G501" s="34">
        <v>5</v>
      </c>
      <c r="H501" s="34">
        <v>4</v>
      </c>
      <c r="I501" s="35">
        <v>72</v>
      </c>
      <c r="J501" s="33">
        <v>4</v>
      </c>
      <c r="K501" s="34">
        <v>3</v>
      </c>
      <c r="L501" s="34">
        <v>1</v>
      </c>
    </row>
    <row r="502" spans="1:12" s="97" customFormat="1" ht="15.75" customHeight="1">
      <c r="A502" s="32">
        <v>3</v>
      </c>
      <c r="B502" s="33">
        <v>6</v>
      </c>
      <c r="C502" s="34">
        <v>3</v>
      </c>
      <c r="D502" s="34">
        <v>3</v>
      </c>
      <c r="E502" s="35">
        <v>38</v>
      </c>
      <c r="F502" s="33">
        <v>13</v>
      </c>
      <c r="G502" s="34">
        <v>10</v>
      </c>
      <c r="H502" s="34">
        <v>3</v>
      </c>
      <c r="I502" s="35">
        <v>73</v>
      </c>
      <c r="J502" s="33">
        <v>11</v>
      </c>
      <c r="K502" s="34">
        <v>8</v>
      </c>
      <c r="L502" s="34">
        <v>3</v>
      </c>
    </row>
    <row r="503" spans="1:12" s="97" customFormat="1" ht="18" customHeight="1">
      <c r="A503" s="40">
        <v>4</v>
      </c>
      <c r="B503" s="41">
        <v>8</v>
      </c>
      <c r="C503" s="42">
        <v>3</v>
      </c>
      <c r="D503" s="42">
        <v>5</v>
      </c>
      <c r="E503" s="43">
        <v>39</v>
      </c>
      <c r="F503" s="44">
        <v>15</v>
      </c>
      <c r="G503" s="42">
        <v>6</v>
      </c>
      <c r="H503" s="42">
        <v>9</v>
      </c>
      <c r="I503" s="43">
        <v>74</v>
      </c>
      <c r="J503" s="44">
        <v>5</v>
      </c>
      <c r="K503" s="42">
        <v>4</v>
      </c>
      <c r="L503" s="42">
        <v>1</v>
      </c>
    </row>
    <row r="504" spans="1:12" s="31" customFormat="1" ht="25.5" customHeight="1">
      <c r="A504" s="23" t="s">
        <v>13</v>
      </c>
      <c r="B504" s="24">
        <v>35</v>
      </c>
      <c r="C504" s="24">
        <v>15</v>
      </c>
      <c r="D504" s="24">
        <v>20</v>
      </c>
      <c r="E504" s="25" t="s">
        <v>14</v>
      </c>
      <c r="F504" s="24">
        <v>63</v>
      </c>
      <c r="G504" s="24">
        <v>36</v>
      </c>
      <c r="H504" s="24">
        <v>27</v>
      </c>
      <c r="I504" s="25" t="s">
        <v>15</v>
      </c>
      <c r="J504" s="24">
        <v>30</v>
      </c>
      <c r="K504" s="24">
        <v>14</v>
      </c>
      <c r="L504" s="24">
        <v>16</v>
      </c>
    </row>
    <row r="505" spans="1:12" s="97" customFormat="1" ht="15.75" customHeight="1">
      <c r="A505" s="32">
        <v>5</v>
      </c>
      <c r="B505" s="33">
        <v>10</v>
      </c>
      <c r="C505" s="34">
        <v>2</v>
      </c>
      <c r="D505" s="34">
        <v>8</v>
      </c>
      <c r="E505" s="35">
        <v>40</v>
      </c>
      <c r="F505" s="33">
        <v>15</v>
      </c>
      <c r="G505" s="34">
        <v>7</v>
      </c>
      <c r="H505" s="34">
        <v>8</v>
      </c>
      <c r="I505" s="35">
        <v>75</v>
      </c>
      <c r="J505" s="33">
        <v>4</v>
      </c>
      <c r="K505" s="34">
        <v>2</v>
      </c>
      <c r="L505" s="34">
        <v>2</v>
      </c>
    </row>
    <row r="506" spans="1:12" s="97" customFormat="1" ht="15.75" customHeight="1">
      <c r="A506" s="32">
        <v>6</v>
      </c>
      <c r="B506" s="33">
        <v>9</v>
      </c>
      <c r="C506" s="34">
        <v>6</v>
      </c>
      <c r="D506" s="34">
        <v>3</v>
      </c>
      <c r="E506" s="35">
        <v>41</v>
      </c>
      <c r="F506" s="33">
        <v>13</v>
      </c>
      <c r="G506" s="34">
        <v>8</v>
      </c>
      <c r="H506" s="34">
        <v>5</v>
      </c>
      <c r="I506" s="35">
        <v>76</v>
      </c>
      <c r="J506" s="33">
        <v>11</v>
      </c>
      <c r="K506" s="34">
        <v>6</v>
      </c>
      <c r="L506" s="34">
        <v>5</v>
      </c>
    </row>
    <row r="507" spans="1:12" s="97" customFormat="1" ht="15.75" customHeight="1">
      <c r="A507" s="32">
        <v>7</v>
      </c>
      <c r="B507" s="33">
        <v>4</v>
      </c>
      <c r="C507" s="34">
        <v>2</v>
      </c>
      <c r="D507" s="34">
        <v>2</v>
      </c>
      <c r="E507" s="35">
        <v>42</v>
      </c>
      <c r="F507" s="33">
        <v>18</v>
      </c>
      <c r="G507" s="34">
        <v>12</v>
      </c>
      <c r="H507" s="34">
        <v>6</v>
      </c>
      <c r="I507" s="35">
        <v>77</v>
      </c>
      <c r="J507" s="33">
        <v>7</v>
      </c>
      <c r="K507" s="34">
        <v>4</v>
      </c>
      <c r="L507" s="34">
        <v>3</v>
      </c>
    </row>
    <row r="508" spans="1:12" s="97" customFormat="1" ht="15.75" customHeight="1">
      <c r="A508" s="32">
        <v>8</v>
      </c>
      <c r="B508" s="33">
        <v>6</v>
      </c>
      <c r="C508" s="34">
        <v>2</v>
      </c>
      <c r="D508" s="34">
        <v>4</v>
      </c>
      <c r="E508" s="35">
        <v>43</v>
      </c>
      <c r="F508" s="33">
        <v>11</v>
      </c>
      <c r="G508" s="34">
        <v>6</v>
      </c>
      <c r="H508" s="34">
        <v>5</v>
      </c>
      <c r="I508" s="35">
        <v>78</v>
      </c>
      <c r="J508" s="33">
        <v>5</v>
      </c>
      <c r="K508" s="34">
        <v>1</v>
      </c>
      <c r="L508" s="34">
        <v>4</v>
      </c>
    </row>
    <row r="509" spans="1:12" s="97" customFormat="1" ht="18" customHeight="1">
      <c r="A509" s="40">
        <v>9</v>
      </c>
      <c r="B509" s="44">
        <v>6</v>
      </c>
      <c r="C509" s="42">
        <v>3</v>
      </c>
      <c r="D509" s="42">
        <v>3</v>
      </c>
      <c r="E509" s="43">
        <v>44</v>
      </c>
      <c r="F509" s="44">
        <v>6</v>
      </c>
      <c r="G509" s="42">
        <v>3</v>
      </c>
      <c r="H509" s="42">
        <v>3</v>
      </c>
      <c r="I509" s="43">
        <v>79</v>
      </c>
      <c r="J509" s="44">
        <v>3</v>
      </c>
      <c r="K509" s="42">
        <v>1</v>
      </c>
      <c r="L509" s="42">
        <v>2</v>
      </c>
    </row>
    <row r="510" spans="1:12" s="31" customFormat="1" ht="25.5" customHeight="1">
      <c r="A510" s="23" t="s">
        <v>23</v>
      </c>
      <c r="B510" s="24">
        <v>35</v>
      </c>
      <c r="C510" s="24">
        <v>14</v>
      </c>
      <c r="D510" s="24">
        <v>21</v>
      </c>
      <c r="E510" s="25" t="s">
        <v>24</v>
      </c>
      <c r="F510" s="24">
        <v>56</v>
      </c>
      <c r="G510" s="24">
        <v>29</v>
      </c>
      <c r="H510" s="24">
        <v>27</v>
      </c>
      <c r="I510" s="25" t="s">
        <v>25</v>
      </c>
      <c r="J510" s="24">
        <v>37</v>
      </c>
      <c r="K510" s="24">
        <v>15</v>
      </c>
      <c r="L510" s="24">
        <v>22</v>
      </c>
    </row>
    <row r="511" spans="1:12" s="97" customFormat="1" ht="15.75" customHeight="1">
      <c r="A511" s="32">
        <v>10</v>
      </c>
      <c r="B511" s="33">
        <v>5</v>
      </c>
      <c r="C511" s="34">
        <v>2</v>
      </c>
      <c r="D511" s="34">
        <v>3</v>
      </c>
      <c r="E511" s="35">
        <v>45</v>
      </c>
      <c r="F511" s="33">
        <v>8</v>
      </c>
      <c r="G511" s="34">
        <v>2</v>
      </c>
      <c r="H511" s="34">
        <v>6</v>
      </c>
      <c r="I511" s="35">
        <v>80</v>
      </c>
      <c r="J511" s="33">
        <v>6</v>
      </c>
      <c r="K511" s="34">
        <v>3</v>
      </c>
      <c r="L511" s="34">
        <v>3</v>
      </c>
    </row>
    <row r="512" spans="1:12" s="97" customFormat="1" ht="15.75" customHeight="1">
      <c r="A512" s="32">
        <v>11</v>
      </c>
      <c r="B512" s="33">
        <v>6</v>
      </c>
      <c r="C512" s="34">
        <v>1</v>
      </c>
      <c r="D512" s="34">
        <v>5</v>
      </c>
      <c r="E512" s="35">
        <v>46</v>
      </c>
      <c r="F512" s="33">
        <v>12</v>
      </c>
      <c r="G512" s="34">
        <v>5</v>
      </c>
      <c r="H512" s="34">
        <v>7</v>
      </c>
      <c r="I512" s="35">
        <v>81</v>
      </c>
      <c r="J512" s="33">
        <v>6</v>
      </c>
      <c r="K512" s="34">
        <v>1</v>
      </c>
      <c r="L512" s="34">
        <v>5</v>
      </c>
    </row>
    <row r="513" spans="1:12" s="97" customFormat="1" ht="15.75" customHeight="1">
      <c r="A513" s="32">
        <v>12</v>
      </c>
      <c r="B513" s="33">
        <v>9</v>
      </c>
      <c r="C513" s="34">
        <v>2</v>
      </c>
      <c r="D513" s="34">
        <v>7</v>
      </c>
      <c r="E513" s="35">
        <v>47</v>
      </c>
      <c r="F513" s="33">
        <v>10</v>
      </c>
      <c r="G513" s="34">
        <v>5</v>
      </c>
      <c r="H513" s="34">
        <v>5</v>
      </c>
      <c r="I513" s="35">
        <v>82</v>
      </c>
      <c r="J513" s="33">
        <v>9</v>
      </c>
      <c r="K513" s="34">
        <v>4</v>
      </c>
      <c r="L513" s="34">
        <v>5</v>
      </c>
    </row>
    <row r="514" spans="1:12" s="97" customFormat="1" ht="15.75" customHeight="1">
      <c r="A514" s="32">
        <v>13</v>
      </c>
      <c r="B514" s="33">
        <v>3</v>
      </c>
      <c r="C514" s="34">
        <v>2</v>
      </c>
      <c r="D514" s="34">
        <v>1</v>
      </c>
      <c r="E514" s="35">
        <v>48</v>
      </c>
      <c r="F514" s="33">
        <v>14</v>
      </c>
      <c r="G514" s="34">
        <v>9</v>
      </c>
      <c r="H514" s="34">
        <v>5</v>
      </c>
      <c r="I514" s="35">
        <v>83</v>
      </c>
      <c r="J514" s="33">
        <v>5</v>
      </c>
      <c r="K514" s="34">
        <v>1</v>
      </c>
      <c r="L514" s="34">
        <v>4</v>
      </c>
    </row>
    <row r="515" spans="1:12" s="97" customFormat="1" ht="18" customHeight="1">
      <c r="A515" s="40">
        <v>14</v>
      </c>
      <c r="B515" s="44">
        <v>12</v>
      </c>
      <c r="C515" s="42">
        <v>7</v>
      </c>
      <c r="D515" s="42">
        <v>5</v>
      </c>
      <c r="E515" s="43">
        <v>49</v>
      </c>
      <c r="F515" s="44">
        <v>12</v>
      </c>
      <c r="G515" s="42">
        <v>8</v>
      </c>
      <c r="H515" s="42">
        <v>4</v>
      </c>
      <c r="I515" s="43">
        <v>84</v>
      </c>
      <c r="J515" s="44">
        <v>11</v>
      </c>
      <c r="K515" s="42">
        <v>6</v>
      </c>
      <c r="L515" s="42">
        <v>5</v>
      </c>
    </row>
    <row r="516" spans="1:12" s="31" customFormat="1" ht="25.5" customHeight="1">
      <c r="A516" s="23" t="s">
        <v>26</v>
      </c>
      <c r="B516" s="24">
        <v>32</v>
      </c>
      <c r="C516" s="24">
        <v>14</v>
      </c>
      <c r="D516" s="24">
        <v>18</v>
      </c>
      <c r="E516" s="25" t="s">
        <v>27</v>
      </c>
      <c r="F516" s="24">
        <v>45</v>
      </c>
      <c r="G516" s="24">
        <v>27</v>
      </c>
      <c r="H516" s="24">
        <v>18</v>
      </c>
      <c r="I516" s="25" t="s">
        <v>28</v>
      </c>
      <c r="J516" s="24">
        <v>16</v>
      </c>
      <c r="K516" s="24">
        <v>4</v>
      </c>
      <c r="L516" s="24">
        <v>12</v>
      </c>
    </row>
    <row r="517" spans="1:12" s="97" customFormat="1" ht="15.75" customHeight="1">
      <c r="A517" s="32">
        <v>15</v>
      </c>
      <c r="B517" s="33">
        <v>8</v>
      </c>
      <c r="C517" s="34">
        <v>4</v>
      </c>
      <c r="D517" s="34">
        <v>4</v>
      </c>
      <c r="E517" s="35">
        <v>50</v>
      </c>
      <c r="F517" s="33">
        <v>12</v>
      </c>
      <c r="G517" s="34">
        <v>6</v>
      </c>
      <c r="H517" s="34">
        <v>6</v>
      </c>
      <c r="I517" s="35">
        <v>85</v>
      </c>
      <c r="J517" s="33">
        <v>3</v>
      </c>
      <c r="K517" s="34">
        <v>0</v>
      </c>
      <c r="L517" s="34">
        <v>3</v>
      </c>
    </row>
    <row r="518" spans="1:12" s="97" customFormat="1" ht="15.75" customHeight="1">
      <c r="A518" s="32">
        <v>16</v>
      </c>
      <c r="B518" s="33">
        <v>10</v>
      </c>
      <c r="C518" s="34">
        <v>3</v>
      </c>
      <c r="D518" s="34">
        <v>7</v>
      </c>
      <c r="E518" s="35">
        <v>51</v>
      </c>
      <c r="F518" s="33">
        <v>4</v>
      </c>
      <c r="G518" s="34">
        <v>3</v>
      </c>
      <c r="H518" s="34">
        <v>1</v>
      </c>
      <c r="I518" s="35">
        <v>86</v>
      </c>
      <c r="J518" s="33">
        <v>7</v>
      </c>
      <c r="K518" s="34">
        <v>2</v>
      </c>
      <c r="L518" s="34">
        <v>5</v>
      </c>
    </row>
    <row r="519" spans="1:12" s="97" customFormat="1" ht="15.75" customHeight="1">
      <c r="A519" s="32">
        <v>17</v>
      </c>
      <c r="B519" s="33">
        <v>3</v>
      </c>
      <c r="C519" s="34">
        <v>1</v>
      </c>
      <c r="D519" s="34">
        <v>2</v>
      </c>
      <c r="E519" s="35">
        <v>52</v>
      </c>
      <c r="F519" s="33">
        <v>9</v>
      </c>
      <c r="G519" s="34">
        <v>6</v>
      </c>
      <c r="H519" s="34">
        <v>3</v>
      </c>
      <c r="I519" s="35">
        <v>87</v>
      </c>
      <c r="J519" s="33">
        <v>2</v>
      </c>
      <c r="K519" s="34">
        <v>1</v>
      </c>
      <c r="L519" s="34">
        <v>1</v>
      </c>
    </row>
    <row r="520" spans="1:12" s="97" customFormat="1" ht="15.75" customHeight="1">
      <c r="A520" s="32">
        <v>18</v>
      </c>
      <c r="B520" s="33">
        <v>6</v>
      </c>
      <c r="C520" s="34">
        <v>3</v>
      </c>
      <c r="D520" s="34">
        <v>3</v>
      </c>
      <c r="E520" s="35">
        <v>53</v>
      </c>
      <c r="F520" s="33">
        <v>7</v>
      </c>
      <c r="G520" s="34">
        <v>3</v>
      </c>
      <c r="H520" s="34">
        <v>4</v>
      </c>
      <c r="I520" s="35">
        <v>88</v>
      </c>
      <c r="J520" s="33">
        <v>2</v>
      </c>
      <c r="K520" s="34">
        <v>0</v>
      </c>
      <c r="L520" s="34">
        <v>2</v>
      </c>
    </row>
    <row r="521" spans="1:12" s="97" customFormat="1" ht="18" customHeight="1">
      <c r="A521" s="40">
        <v>19</v>
      </c>
      <c r="B521" s="44">
        <v>5</v>
      </c>
      <c r="C521" s="42">
        <v>3</v>
      </c>
      <c r="D521" s="42">
        <v>2</v>
      </c>
      <c r="E521" s="43">
        <v>54</v>
      </c>
      <c r="F521" s="44">
        <v>13</v>
      </c>
      <c r="G521" s="42">
        <v>9</v>
      </c>
      <c r="H521" s="42">
        <v>4</v>
      </c>
      <c r="I521" s="43">
        <v>89</v>
      </c>
      <c r="J521" s="44">
        <v>2</v>
      </c>
      <c r="K521" s="42">
        <v>1</v>
      </c>
      <c r="L521" s="42">
        <v>1</v>
      </c>
    </row>
    <row r="522" spans="1:12" s="31" customFormat="1" ht="25.5" customHeight="1">
      <c r="A522" s="23" t="s">
        <v>29</v>
      </c>
      <c r="B522" s="24">
        <v>44</v>
      </c>
      <c r="C522" s="24">
        <v>28</v>
      </c>
      <c r="D522" s="24">
        <v>16</v>
      </c>
      <c r="E522" s="25" t="s">
        <v>30</v>
      </c>
      <c r="F522" s="24">
        <v>44</v>
      </c>
      <c r="G522" s="24">
        <v>25</v>
      </c>
      <c r="H522" s="24">
        <v>19</v>
      </c>
      <c r="I522" s="25" t="s">
        <v>31</v>
      </c>
      <c r="J522" s="24">
        <v>9</v>
      </c>
      <c r="K522" s="24">
        <v>2</v>
      </c>
      <c r="L522" s="24">
        <v>7</v>
      </c>
    </row>
    <row r="523" spans="1:12" s="97" customFormat="1" ht="15.75" customHeight="1">
      <c r="A523" s="32">
        <v>20</v>
      </c>
      <c r="B523" s="33">
        <v>11</v>
      </c>
      <c r="C523" s="34">
        <v>8</v>
      </c>
      <c r="D523" s="34">
        <v>3</v>
      </c>
      <c r="E523" s="35">
        <v>55</v>
      </c>
      <c r="F523" s="33">
        <v>9</v>
      </c>
      <c r="G523" s="34">
        <v>5</v>
      </c>
      <c r="H523" s="34">
        <v>4</v>
      </c>
      <c r="I523" s="35">
        <v>90</v>
      </c>
      <c r="J523" s="33">
        <v>0</v>
      </c>
      <c r="K523" s="34">
        <v>0</v>
      </c>
      <c r="L523" s="34">
        <v>0</v>
      </c>
    </row>
    <row r="524" spans="1:12" s="97" customFormat="1" ht="15.75" customHeight="1">
      <c r="A524" s="32">
        <v>21</v>
      </c>
      <c r="B524" s="33">
        <v>8</v>
      </c>
      <c r="C524" s="34">
        <v>5</v>
      </c>
      <c r="D524" s="34">
        <v>3</v>
      </c>
      <c r="E524" s="35">
        <v>56</v>
      </c>
      <c r="F524" s="33">
        <v>6</v>
      </c>
      <c r="G524" s="34">
        <v>3</v>
      </c>
      <c r="H524" s="34">
        <v>3</v>
      </c>
      <c r="I524" s="35">
        <v>91</v>
      </c>
      <c r="J524" s="33">
        <v>1</v>
      </c>
      <c r="K524" s="34">
        <v>0</v>
      </c>
      <c r="L524" s="34">
        <v>1</v>
      </c>
    </row>
    <row r="525" spans="1:12" s="97" customFormat="1" ht="15.75" customHeight="1">
      <c r="A525" s="32">
        <v>22</v>
      </c>
      <c r="B525" s="33">
        <v>14</v>
      </c>
      <c r="C525" s="34">
        <v>9</v>
      </c>
      <c r="D525" s="34">
        <v>5</v>
      </c>
      <c r="E525" s="35">
        <v>57</v>
      </c>
      <c r="F525" s="33">
        <v>9</v>
      </c>
      <c r="G525" s="34">
        <v>4</v>
      </c>
      <c r="H525" s="34">
        <v>5</v>
      </c>
      <c r="I525" s="35">
        <v>92</v>
      </c>
      <c r="J525" s="33">
        <v>4</v>
      </c>
      <c r="K525" s="34">
        <v>1</v>
      </c>
      <c r="L525" s="34">
        <v>3</v>
      </c>
    </row>
    <row r="526" spans="1:12" s="97" customFormat="1" ht="15.75" customHeight="1">
      <c r="A526" s="32">
        <v>23</v>
      </c>
      <c r="B526" s="33">
        <v>7</v>
      </c>
      <c r="C526" s="34">
        <v>4</v>
      </c>
      <c r="D526" s="34">
        <v>3</v>
      </c>
      <c r="E526" s="35">
        <v>58</v>
      </c>
      <c r="F526" s="33">
        <v>11</v>
      </c>
      <c r="G526" s="34">
        <v>5</v>
      </c>
      <c r="H526" s="34">
        <v>6</v>
      </c>
      <c r="I526" s="35">
        <v>93</v>
      </c>
      <c r="J526" s="33">
        <v>2</v>
      </c>
      <c r="K526" s="34">
        <v>1</v>
      </c>
      <c r="L526" s="34">
        <v>1</v>
      </c>
    </row>
    <row r="527" spans="1:12" s="97" customFormat="1" ht="18" customHeight="1">
      <c r="A527" s="40">
        <v>24</v>
      </c>
      <c r="B527" s="44">
        <v>4</v>
      </c>
      <c r="C527" s="42">
        <v>2</v>
      </c>
      <c r="D527" s="42">
        <v>2</v>
      </c>
      <c r="E527" s="43">
        <v>59</v>
      </c>
      <c r="F527" s="44">
        <v>9</v>
      </c>
      <c r="G527" s="42">
        <v>8</v>
      </c>
      <c r="H527" s="42">
        <v>1</v>
      </c>
      <c r="I527" s="43">
        <v>94</v>
      </c>
      <c r="J527" s="44">
        <v>2</v>
      </c>
      <c r="K527" s="42">
        <v>0</v>
      </c>
      <c r="L527" s="42">
        <v>2</v>
      </c>
    </row>
    <row r="528" spans="1:12" s="31" customFormat="1" ht="25.5" customHeight="1">
      <c r="A528" s="23" t="s">
        <v>32</v>
      </c>
      <c r="B528" s="24">
        <v>33</v>
      </c>
      <c r="C528" s="24">
        <v>18</v>
      </c>
      <c r="D528" s="24">
        <v>15</v>
      </c>
      <c r="E528" s="25" t="s">
        <v>33</v>
      </c>
      <c r="F528" s="24">
        <v>51</v>
      </c>
      <c r="G528" s="24">
        <v>25</v>
      </c>
      <c r="H528" s="24">
        <v>26</v>
      </c>
      <c r="I528" s="64" t="s">
        <v>34</v>
      </c>
      <c r="J528" s="24">
        <v>3</v>
      </c>
      <c r="K528" s="24">
        <v>0</v>
      </c>
      <c r="L528" s="24">
        <v>3</v>
      </c>
    </row>
    <row r="529" spans="1:13" s="97" customFormat="1" ht="15.75" customHeight="1">
      <c r="A529" s="32">
        <v>25</v>
      </c>
      <c r="B529" s="33">
        <v>7</v>
      </c>
      <c r="C529" s="34">
        <v>4</v>
      </c>
      <c r="D529" s="34">
        <v>3</v>
      </c>
      <c r="E529" s="35">
        <v>60</v>
      </c>
      <c r="F529" s="33">
        <v>8</v>
      </c>
      <c r="G529" s="34">
        <v>3</v>
      </c>
      <c r="H529" s="34">
        <v>5</v>
      </c>
      <c r="I529" s="35">
        <v>95</v>
      </c>
      <c r="J529" s="33">
        <v>0</v>
      </c>
      <c r="K529" s="34">
        <v>0</v>
      </c>
      <c r="L529" s="34">
        <v>0</v>
      </c>
    </row>
    <row r="530" spans="1:13" s="97" customFormat="1" ht="15.75" customHeight="1">
      <c r="A530" s="32">
        <v>26</v>
      </c>
      <c r="B530" s="33">
        <v>5</v>
      </c>
      <c r="C530" s="34">
        <v>4</v>
      </c>
      <c r="D530" s="34">
        <v>1</v>
      </c>
      <c r="E530" s="35">
        <v>61</v>
      </c>
      <c r="F530" s="33">
        <v>8</v>
      </c>
      <c r="G530" s="34">
        <v>3</v>
      </c>
      <c r="H530" s="34">
        <v>5</v>
      </c>
      <c r="I530" s="35">
        <v>96</v>
      </c>
      <c r="J530" s="33">
        <v>2</v>
      </c>
      <c r="K530" s="34">
        <v>0</v>
      </c>
      <c r="L530" s="34">
        <v>2</v>
      </c>
    </row>
    <row r="531" spans="1:13" s="97" customFormat="1" ht="15.75" customHeight="1">
      <c r="A531" s="32">
        <v>27</v>
      </c>
      <c r="B531" s="33">
        <v>4</v>
      </c>
      <c r="C531" s="34">
        <v>2</v>
      </c>
      <c r="D531" s="34">
        <v>2</v>
      </c>
      <c r="E531" s="35">
        <v>62</v>
      </c>
      <c r="F531" s="33">
        <v>8</v>
      </c>
      <c r="G531" s="34">
        <v>6</v>
      </c>
      <c r="H531" s="34">
        <v>2</v>
      </c>
      <c r="I531" s="35">
        <v>97</v>
      </c>
      <c r="J531" s="33">
        <v>0</v>
      </c>
      <c r="K531" s="34">
        <v>0</v>
      </c>
      <c r="L531" s="34">
        <v>0</v>
      </c>
    </row>
    <row r="532" spans="1:13" s="97" customFormat="1" ht="15.75" customHeight="1">
      <c r="A532" s="32">
        <v>28</v>
      </c>
      <c r="B532" s="33">
        <v>5</v>
      </c>
      <c r="C532" s="34">
        <v>3</v>
      </c>
      <c r="D532" s="34">
        <v>2</v>
      </c>
      <c r="E532" s="35">
        <v>63</v>
      </c>
      <c r="F532" s="33">
        <v>8</v>
      </c>
      <c r="G532" s="34">
        <v>4</v>
      </c>
      <c r="H532" s="34">
        <v>4</v>
      </c>
      <c r="I532" s="35">
        <v>98</v>
      </c>
      <c r="J532" s="33">
        <v>0</v>
      </c>
      <c r="K532" s="34">
        <v>0</v>
      </c>
      <c r="L532" s="34">
        <v>0</v>
      </c>
    </row>
    <row r="533" spans="1:13" s="97" customFormat="1" ht="18" customHeight="1">
      <c r="A533" s="40">
        <v>29</v>
      </c>
      <c r="B533" s="44">
        <v>12</v>
      </c>
      <c r="C533" s="42">
        <v>5</v>
      </c>
      <c r="D533" s="42">
        <v>7</v>
      </c>
      <c r="E533" s="43">
        <v>64</v>
      </c>
      <c r="F533" s="44">
        <v>19</v>
      </c>
      <c r="G533" s="42">
        <v>9</v>
      </c>
      <c r="H533" s="42">
        <v>10</v>
      </c>
      <c r="I533" s="35">
        <v>99</v>
      </c>
      <c r="J533" s="33">
        <v>1</v>
      </c>
      <c r="K533" s="34">
        <v>0</v>
      </c>
      <c r="L533" s="34">
        <v>1</v>
      </c>
    </row>
    <row r="534" spans="1:13" s="31" customFormat="1" ht="25.5" customHeight="1">
      <c r="A534" s="23" t="s">
        <v>35</v>
      </c>
      <c r="B534" s="24">
        <v>49</v>
      </c>
      <c r="C534" s="24">
        <v>22</v>
      </c>
      <c r="D534" s="24">
        <v>27</v>
      </c>
      <c r="E534" s="25" t="s">
        <v>36</v>
      </c>
      <c r="F534" s="24">
        <v>70</v>
      </c>
      <c r="G534" s="24">
        <v>27</v>
      </c>
      <c r="H534" s="24">
        <v>43</v>
      </c>
      <c r="I534" s="68">
        <v>100</v>
      </c>
      <c r="J534" s="69">
        <v>0</v>
      </c>
      <c r="K534" s="70">
        <v>0</v>
      </c>
      <c r="L534" s="70">
        <v>0</v>
      </c>
    </row>
    <row r="535" spans="1:13" s="97" customFormat="1" ht="15.75" customHeight="1">
      <c r="A535" s="32">
        <v>30</v>
      </c>
      <c r="B535" s="33">
        <v>8</v>
      </c>
      <c r="C535" s="34">
        <v>5</v>
      </c>
      <c r="D535" s="34">
        <v>3</v>
      </c>
      <c r="E535" s="35">
        <v>65</v>
      </c>
      <c r="F535" s="33">
        <v>13</v>
      </c>
      <c r="G535" s="34">
        <v>5</v>
      </c>
      <c r="H535" s="34">
        <v>8</v>
      </c>
      <c r="I535" s="35">
        <v>101</v>
      </c>
      <c r="J535" s="33">
        <v>0</v>
      </c>
      <c r="K535" s="34">
        <v>0</v>
      </c>
      <c r="L535" s="34">
        <v>0</v>
      </c>
    </row>
    <row r="536" spans="1:13" s="97" customFormat="1" ht="15.75" customHeight="1">
      <c r="A536" s="32">
        <v>31</v>
      </c>
      <c r="B536" s="33">
        <v>12</v>
      </c>
      <c r="C536" s="34">
        <v>7</v>
      </c>
      <c r="D536" s="34">
        <v>5</v>
      </c>
      <c r="E536" s="35">
        <v>66</v>
      </c>
      <c r="F536" s="33">
        <v>15</v>
      </c>
      <c r="G536" s="34">
        <v>11</v>
      </c>
      <c r="H536" s="34">
        <v>4</v>
      </c>
      <c r="I536" s="35">
        <v>102</v>
      </c>
      <c r="J536" s="33">
        <v>0</v>
      </c>
      <c r="K536" s="34">
        <v>0</v>
      </c>
      <c r="L536" s="34">
        <v>0</v>
      </c>
    </row>
    <row r="537" spans="1:13" s="97" customFormat="1" ht="15.75" customHeight="1">
      <c r="A537" s="32">
        <v>32</v>
      </c>
      <c r="B537" s="33">
        <v>12</v>
      </c>
      <c r="C537" s="34">
        <v>5</v>
      </c>
      <c r="D537" s="34">
        <v>7</v>
      </c>
      <c r="E537" s="35">
        <v>67</v>
      </c>
      <c r="F537" s="33">
        <v>12</v>
      </c>
      <c r="G537" s="34">
        <v>3</v>
      </c>
      <c r="H537" s="34">
        <v>9</v>
      </c>
      <c r="I537" s="35">
        <v>103</v>
      </c>
      <c r="J537" s="33">
        <v>0</v>
      </c>
      <c r="K537" s="34">
        <v>0</v>
      </c>
      <c r="L537" s="34">
        <v>0</v>
      </c>
    </row>
    <row r="538" spans="1:13" s="97" customFormat="1" ht="15.75" customHeight="1">
      <c r="A538" s="32">
        <v>33</v>
      </c>
      <c r="B538" s="33">
        <v>10</v>
      </c>
      <c r="C538" s="34">
        <v>3</v>
      </c>
      <c r="D538" s="34">
        <v>7</v>
      </c>
      <c r="E538" s="35">
        <v>68</v>
      </c>
      <c r="F538" s="33">
        <v>14</v>
      </c>
      <c r="G538" s="34">
        <v>2</v>
      </c>
      <c r="H538" s="34">
        <v>12</v>
      </c>
      <c r="I538" s="72" t="s">
        <v>37</v>
      </c>
      <c r="J538" s="44">
        <v>0</v>
      </c>
      <c r="K538" s="42">
        <v>0</v>
      </c>
      <c r="L538" s="42">
        <v>0</v>
      </c>
    </row>
    <row r="539" spans="1:13" s="97" customFormat="1" ht="21" customHeight="1" thickBot="1">
      <c r="A539" s="74">
        <v>34</v>
      </c>
      <c r="B539" s="33">
        <v>7</v>
      </c>
      <c r="C539" s="34">
        <v>2</v>
      </c>
      <c r="D539" s="34">
        <v>5</v>
      </c>
      <c r="E539" s="35">
        <v>69</v>
      </c>
      <c r="F539" s="33">
        <v>16</v>
      </c>
      <c r="G539" s="34">
        <v>6</v>
      </c>
      <c r="H539" s="34">
        <v>10</v>
      </c>
      <c r="I539" s="75" t="s">
        <v>8</v>
      </c>
      <c r="J539" s="69">
        <v>787</v>
      </c>
      <c r="K539" s="69">
        <v>391</v>
      </c>
      <c r="L539" s="69">
        <v>396</v>
      </c>
    </row>
    <row r="540" spans="1:13" s="106" customFormat="1" ht="24" customHeight="1" thickTop="1" thickBot="1">
      <c r="A540" s="81" t="s">
        <v>38</v>
      </c>
      <c r="B540" s="82">
        <v>108</v>
      </c>
      <c r="C540" s="83">
        <v>49</v>
      </c>
      <c r="D540" s="83">
        <v>59</v>
      </c>
      <c r="E540" s="84" t="s">
        <v>39</v>
      </c>
      <c r="F540" s="83">
        <v>479</v>
      </c>
      <c r="G540" s="83">
        <v>255</v>
      </c>
      <c r="H540" s="83">
        <v>224</v>
      </c>
      <c r="I540" s="85" t="s">
        <v>40</v>
      </c>
      <c r="J540" s="83">
        <v>200</v>
      </c>
      <c r="K540" s="83">
        <v>87</v>
      </c>
      <c r="L540" s="83">
        <v>113</v>
      </c>
    </row>
    <row r="541" spans="1:13" s="13" customFormat="1" ht="24" customHeight="1" thickBot="1">
      <c r="A541" s="1"/>
      <c r="B541" s="2" t="s">
        <v>221</v>
      </c>
      <c r="C541" s="3"/>
      <c r="D541" s="4"/>
      <c r="E541" s="5"/>
      <c r="F541" s="6"/>
      <c r="G541" s="96" t="s">
        <v>238</v>
      </c>
      <c r="H541" s="6"/>
      <c r="I541" s="5"/>
      <c r="J541" s="6"/>
      <c r="K541" s="107" t="s">
        <v>80</v>
      </c>
      <c r="L541" s="9"/>
      <c r="M541" s="97"/>
    </row>
    <row r="542" spans="1:13" s="22" customFormat="1" ht="21" customHeight="1">
      <c r="A542" s="14" t="s">
        <v>4</v>
      </c>
      <c r="B542" s="15" t="s">
        <v>5</v>
      </c>
      <c r="C542" s="15" t="s">
        <v>6</v>
      </c>
      <c r="D542" s="16" t="s">
        <v>7</v>
      </c>
      <c r="E542" s="14" t="s">
        <v>4</v>
      </c>
      <c r="F542" s="15" t="s">
        <v>5</v>
      </c>
      <c r="G542" s="15" t="s">
        <v>6</v>
      </c>
      <c r="H542" s="16" t="s">
        <v>7</v>
      </c>
      <c r="I542" s="14" t="s">
        <v>4</v>
      </c>
      <c r="J542" s="15" t="s">
        <v>5</v>
      </c>
      <c r="K542" s="15" t="s">
        <v>6</v>
      </c>
      <c r="L542" s="17" t="s">
        <v>7</v>
      </c>
    </row>
    <row r="543" spans="1:13" s="31" customFormat="1" ht="25.5" customHeight="1">
      <c r="A543" s="23" t="s">
        <v>9</v>
      </c>
      <c r="B543" s="24">
        <v>23</v>
      </c>
      <c r="C543" s="24">
        <v>11</v>
      </c>
      <c r="D543" s="24">
        <v>12</v>
      </c>
      <c r="E543" s="25" t="s">
        <v>10</v>
      </c>
      <c r="F543" s="24">
        <v>59</v>
      </c>
      <c r="G543" s="24">
        <v>31</v>
      </c>
      <c r="H543" s="24">
        <v>28</v>
      </c>
      <c r="I543" s="25" t="s">
        <v>11</v>
      </c>
      <c r="J543" s="24">
        <v>99</v>
      </c>
      <c r="K543" s="24">
        <v>47</v>
      </c>
      <c r="L543" s="24">
        <v>52</v>
      </c>
    </row>
    <row r="544" spans="1:13" s="97" customFormat="1" ht="15.75" customHeight="1">
      <c r="A544" s="32">
        <v>0</v>
      </c>
      <c r="B544" s="33">
        <v>5</v>
      </c>
      <c r="C544" s="34">
        <v>2</v>
      </c>
      <c r="D544" s="34">
        <v>3</v>
      </c>
      <c r="E544" s="35">
        <v>35</v>
      </c>
      <c r="F544" s="33">
        <v>11</v>
      </c>
      <c r="G544" s="34">
        <v>6</v>
      </c>
      <c r="H544" s="34">
        <v>5</v>
      </c>
      <c r="I544" s="35">
        <v>70</v>
      </c>
      <c r="J544" s="33">
        <v>27</v>
      </c>
      <c r="K544" s="34">
        <v>13</v>
      </c>
      <c r="L544" s="34">
        <v>14</v>
      </c>
    </row>
    <row r="545" spans="1:12" s="97" customFormat="1" ht="15.75" customHeight="1">
      <c r="A545" s="32">
        <v>1</v>
      </c>
      <c r="B545" s="33">
        <v>4</v>
      </c>
      <c r="C545" s="34">
        <v>1</v>
      </c>
      <c r="D545" s="34">
        <v>3</v>
      </c>
      <c r="E545" s="35">
        <v>36</v>
      </c>
      <c r="F545" s="33">
        <v>10</v>
      </c>
      <c r="G545" s="34">
        <v>7</v>
      </c>
      <c r="H545" s="34">
        <v>3</v>
      </c>
      <c r="I545" s="35">
        <v>71</v>
      </c>
      <c r="J545" s="33">
        <v>16</v>
      </c>
      <c r="K545" s="34">
        <v>7</v>
      </c>
      <c r="L545" s="34">
        <v>9</v>
      </c>
    </row>
    <row r="546" spans="1:12" s="97" customFormat="1" ht="15.75" customHeight="1">
      <c r="A546" s="32">
        <v>2</v>
      </c>
      <c r="B546" s="33">
        <v>7</v>
      </c>
      <c r="C546" s="34">
        <v>5</v>
      </c>
      <c r="D546" s="34">
        <v>2</v>
      </c>
      <c r="E546" s="35">
        <v>37</v>
      </c>
      <c r="F546" s="33">
        <v>11</v>
      </c>
      <c r="G546" s="34">
        <v>4</v>
      </c>
      <c r="H546" s="34">
        <v>7</v>
      </c>
      <c r="I546" s="35">
        <v>72</v>
      </c>
      <c r="J546" s="33">
        <v>21</v>
      </c>
      <c r="K546" s="34">
        <v>6</v>
      </c>
      <c r="L546" s="34">
        <v>15</v>
      </c>
    </row>
    <row r="547" spans="1:12" s="97" customFormat="1" ht="15.75" customHeight="1">
      <c r="A547" s="32">
        <v>3</v>
      </c>
      <c r="B547" s="33">
        <v>4</v>
      </c>
      <c r="C547" s="34">
        <v>3</v>
      </c>
      <c r="D547" s="34">
        <v>1</v>
      </c>
      <c r="E547" s="35">
        <v>38</v>
      </c>
      <c r="F547" s="33">
        <v>14</v>
      </c>
      <c r="G547" s="34">
        <v>6</v>
      </c>
      <c r="H547" s="34">
        <v>8</v>
      </c>
      <c r="I547" s="35">
        <v>73</v>
      </c>
      <c r="J547" s="33">
        <v>20</v>
      </c>
      <c r="K547" s="34">
        <v>13</v>
      </c>
      <c r="L547" s="34">
        <v>7</v>
      </c>
    </row>
    <row r="548" spans="1:12" s="97" customFormat="1" ht="18" customHeight="1">
      <c r="A548" s="40">
        <v>4</v>
      </c>
      <c r="B548" s="41">
        <v>3</v>
      </c>
      <c r="C548" s="42">
        <v>0</v>
      </c>
      <c r="D548" s="42">
        <v>3</v>
      </c>
      <c r="E548" s="43">
        <v>39</v>
      </c>
      <c r="F548" s="44">
        <v>13</v>
      </c>
      <c r="G548" s="42">
        <v>8</v>
      </c>
      <c r="H548" s="42">
        <v>5</v>
      </c>
      <c r="I548" s="43">
        <v>74</v>
      </c>
      <c r="J548" s="44">
        <v>15</v>
      </c>
      <c r="K548" s="42">
        <v>8</v>
      </c>
      <c r="L548" s="42">
        <v>7</v>
      </c>
    </row>
    <row r="549" spans="1:12" s="31" customFormat="1" ht="25.5" customHeight="1">
      <c r="A549" s="23" t="s">
        <v>13</v>
      </c>
      <c r="B549" s="24">
        <v>46</v>
      </c>
      <c r="C549" s="24">
        <v>23</v>
      </c>
      <c r="D549" s="24">
        <v>23</v>
      </c>
      <c r="E549" s="25" t="s">
        <v>14</v>
      </c>
      <c r="F549" s="24">
        <v>60</v>
      </c>
      <c r="G549" s="24">
        <v>34</v>
      </c>
      <c r="H549" s="24">
        <v>26</v>
      </c>
      <c r="I549" s="25" t="s">
        <v>15</v>
      </c>
      <c r="J549" s="24">
        <v>72</v>
      </c>
      <c r="K549" s="24">
        <v>36</v>
      </c>
      <c r="L549" s="24">
        <v>36</v>
      </c>
    </row>
    <row r="550" spans="1:12" s="97" customFormat="1" ht="15.75" customHeight="1">
      <c r="A550" s="32">
        <v>5</v>
      </c>
      <c r="B550" s="33">
        <v>9</v>
      </c>
      <c r="C550" s="34">
        <v>3</v>
      </c>
      <c r="D550" s="34">
        <v>6</v>
      </c>
      <c r="E550" s="35">
        <v>40</v>
      </c>
      <c r="F550" s="33">
        <v>8</v>
      </c>
      <c r="G550" s="34">
        <v>5</v>
      </c>
      <c r="H550" s="34">
        <v>3</v>
      </c>
      <c r="I550" s="35">
        <v>75</v>
      </c>
      <c r="J550" s="33">
        <v>18</v>
      </c>
      <c r="K550" s="34">
        <v>8</v>
      </c>
      <c r="L550" s="34">
        <v>10</v>
      </c>
    </row>
    <row r="551" spans="1:12" s="97" customFormat="1" ht="15.75" customHeight="1">
      <c r="A551" s="32">
        <v>6</v>
      </c>
      <c r="B551" s="33">
        <v>11</v>
      </c>
      <c r="C551" s="34">
        <v>3</v>
      </c>
      <c r="D551" s="34">
        <v>8</v>
      </c>
      <c r="E551" s="35">
        <v>41</v>
      </c>
      <c r="F551" s="33">
        <v>12</v>
      </c>
      <c r="G551" s="34">
        <v>10</v>
      </c>
      <c r="H551" s="34">
        <v>2</v>
      </c>
      <c r="I551" s="35">
        <v>76</v>
      </c>
      <c r="J551" s="33">
        <v>13</v>
      </c>
      <c r="K551" s="34">
        <v>9</v>
      </c>
      <c r="L551" s="34">
        <v>4</v>
      </c>
    </row>
    <row r="552" spans="1:12" s="97" customFormat="1" ht="15.75" customHeight="1">
      <c r="A552" s="32">
        <v>7</v>
      </c>
      <c r="B552" s="33">
        <v>5</v>
      </c>
      <c r="C552" s="34">
        <v>5</v>
      </c>
      <c r="D552" s="34">
        <v>0</v>
      </c>
      <c r="E552" s="35">
        <v>42</v>
      </c>
      <c r="F552" s="33">
        <v>12</v>
      </c>
      <c r="G552" s="34">
        <v>5</v>
      </c>
      <c r="H552" s="34">
        <v>7</v>
      </c>
      <c r="I552" s="35">
        <v>77</v>
      </c>
      <c r="J552" s="33">
        <v>24</v>
      </c>
      <c r="K552" s="34">
        <v>11</v>
      </c>
      <c r="L552" s="34">
        <v>13</v>
      </c>
    </row>
    <row r="553" spans="1:12" s="97" customFormat="1" ht="15.75" customHeight="1">
      <c r="A553" s="32">
        <v>8</v>
      </c>
      <c r="B553" s="33">
        <v>10</v>
      </c>
      <c r="C553" s="34">
        <v>5</v>
      </c>
      <c r="D553" s="34">
        <v>5</v>
      </c>
      <c r="E553" s="35">
        <v>43</v>
      </c>
      <c r="F553" s="33">
        <v>11</v>
      </c>
      <c r="G553" s="34">
        <v>6</v>
      </c>
      <c r="H553" s="34">
        <v>5</v>
      </c>
      <c r="I553" s="35">
        <v>78</v>
      </c>
      <c r="J553" s="33">
        <v>6</v>
      </c>
      <c r="K553" s="34">
        <v>4</v>
      </c>
      <c r="L553" s="34">
        <v>2</v>
      </c>
    </row>
    <row r="554" spans="1:12" s="97" customFormat="1" ht="18" customHeight="1">
      <c r="A554" s="40">
        <v>9</v>
      </c>
      <c r="B554" s="44">
        <v>11</v>
      </c>
      <c r="C554" s="42">
        <v>7</v>
      </c>
      <c r="D554" s="42">
        <v>4</v>
      </c>
      <c r="E554" s="43">
        <v>44</v>
      </c>
      <c r="F554" s="44">
        <v>17</v>
      </c>
      <c r="G554" s="42">
        <v>8</v>
      </c>
      <c r="H554" s="42">
        <v>9</v>
      </c>
      <c r="I554" s="43">
        <v>79</v>
      </c>
      <c r="J554" s="44">
        <v>11</v>
      </c>
      <c r="K554" s="42">
        <v>4</v>
      </c>
      <c r="L554" s="42">
        <v>7</v>
      </c>
    </row>
    <row r="555" spans="1:12" s="31" customFormat="1" ht="25.5" customHeight="1">
      <c r="A555" s="23" t="s">
        <v>23</v>
      </c>
      <c r="B555" s="24">
        <v>40</v>
      </c>
      <c r="C555" s="24">
        <v>22</v>
      </c>
      <c r="D555" s="24">
        <v>18</v>
      </c>
      <c r="E555" s="25" t="s">
        <v>24</v>
      </c>
      <c r="F555" s="24">
        <v>67</v>
      </c>
      <c r="G555" s="24">
        <v>36</v>
      </c>
      <c r="H555" s="24">
        <v>31</v>
      </c>
      <c r="I555" s="25" t="s">
        <v>25</v>
      </c>
      <c r="J555" s="24">
        <v>61</v>
      </c>
      <c r="K555" s="24">
        <v>22</v>
      </c>
      <c r="L555" s="24">
        <v>39</v>
      </c>
    </row>
    <row r="556" spans="1:12" s="97" customFormat="1" ht="15.75" customHeight="1">
      <c r="A556" s="32">
        <v>10</v>
      </c>
      <c r="B556" s="33">
        <v>8</v>
      </c>
      <c r="C556" s="34">
        <v>4</v>
      </c>
      <c r="D556" s="34">
        <v>4</v>
      </c>
      <c r="E556" s="35">
        <v>45</v>
      </c>
      <c r="F556" s="33">
        <v>15</v>
      </c>
      <c r="G556" s="34">
        <v>9</v>
      </c>
      <c r="H556" s="34">
        <v>6</v>
      </c>
      <c r="I556" s="35">
        <v>80</v>
      </c>
      <c r="J556" s="33">
        <v>16</v>
      </c>
      <c r="K556" s="34">
        <v>4</v>
      </c>
      <c r="L556" s="34">
        <v>12</v>
      </c>
    </row>
    <row r="557" spans="1:12" s="97" customFormat="1" ht="15.75" customHeight="1">
      <c r="A557" s="32">
        <v>11</v>
      </c>
      <c r="B557" s="33">
        <v>9</v>
      </c>
      <c r="C557" s="34">
        <v>3</v>
      </c>
      <c r="D557" s="34">
        <v>6</v>
      </c>
      <c r="E557" s="35">
        <v>46</v>
      </c>
      <c r="F557" s="33">
        <v>10</v>
      </c>
      <c r="G557" s="34">
        <v>6</v>
      </c>
      <c r="H557" s="34">
        <v>4</v>
      </c>
      <c r="I557" s="35">
        <v>81</v>
      </c>
      <c r="J557" s="33">
        <v>10</v>
      </c>
      <c r="K557" s="34">
        <v>3</v>
      </c>
      <c r="L557" s="34">
        <v>7</v>
      </c>
    </row>
    <row r="558" spans="1:12" s="97" customFormat="1" ht="15.75" customHeight="1">
      <c r="A558" s="32">
        <v>12</v>
      </c>
      <c r="B558" s="33">
        <v>7</v>
      </c>
      <c r="C558" s="34">
        <v>5</v>
      </c>
      <c r="D558" s="34">
        <v>2</v>
      </c>
      <c r="E558" s="35">
        <v>47</v>
      </c>
      <c r="F558" s="33">
        <v>13</v>
      </c>
      <c r="G558" s="34">
        <v>7</v>
      </c>
      <c r="H558" s="34">
        <v>6</v>
      </c>
      <c r="I558" s="35">
        <v>82</v>
      </c>
      <c r="J558" s="33">
        <v>12</v>
      </c>
      <c r="K558" s="34">
        <v>5</v>
      </c>
      <c r="L558" s="34">
        <v>7</v>
      </c>
    </row>
    <row r="559" spans="1:12" s="97" customFormat="1" ht="15.75" customHeight="1">
      <c r="A559" s="32">
        <v>13</v>
      </c>
      <c r="B559" s="33">
        <v>5</v>
      </c>
      <c r="C559" s="34">
        <v>3</v>
      </c>
      <c r="D559" s="34">
        <v>2</v>
      </c>
      <c r="E559" s="35">
        <v>48</v>
      </c>
      <c r="F559" s="33">
        <v>12</v>
      </c>
      <c r="G559" s="34">
        <v>6</v>
      </c>
      <c r="H559" s="34">
        <v>6</v>
      </c>
      <c r="I559" s="35">
        <v>83</v>
      </c>
      <c r="J559" s="33">
        <v>9</v>
      </c>
      <c r="K559" s="34">
        <v>5</v>
      </c>
      <c r="L559" s="34">
        <v>4</v>
      </c>
    </row>
    <row r="560" spans="1:12" s="97" customFormat="1" ht="18" customHeight="1">
      <c r="A560" s="40">
        <v>14</v>
      </c>
      <c r="B560" s="44">
        <v>11</v>
      </c>
      <c r="C560" s="42">
        <v>7</v>
      </c>
      <c r="D560" s="42">
        <v>4</v>
      </c>
      <c r="E560" s="43">
        <v>49</v>
      </c>
      <c r="F560" s="44">
        <v>17</v>
      </c>
      <c r="G560" s="42">
        <v>8</v>
      </c>
      <c r="H560" s="42">
        <v>9</v>
      </c>
      <c r="I560" s="43">
        <v>84</v>
      </c>
      <c r="J560" s="44">
        <v>14</v>
      </c>
      <c r="K560" s="42">
        <v>5</v>
      </c>
      <c r="L560" s="42">
        <v>9</v>
      </c>
    </row>
    <row r="561" spans="1:12" s="31" customFormat="1" ht="25.5" customHeight="1">
      <c r="A561" s="23" t="s">
        <v>26</v>
      </c>
      <c r="B561" s="24">
        <v>44</v>
      </c>
      <c r="C561" s="24">
        <v>22</v>
      </c>
      <c r="D561" s="24">
        <v>22</v>
      </c>
      <c r="E561" s="25" t="s">
        <v>27</v>
      </c>
      <c r="F561" s="24">
        <v>66</v>
      </c>
      <c r="G561" s="24">
        <v>34</v>
      </c>
      <c r="H561" s="24">
        <v>32</v>
      </c>
      <c r="I561" s="25" t="s">
        <v>28</v>
      </c>
      <c r="J561" s="24">
        <v>47</v>
      </c>
      <c r="K561" s="24">
        <v>13</v>
      </c>
      <c r="L561" s="24">
        <v>34</v>
      </c>
    </row>
    <row r="562" spans="1:12" s="97" customFormat="1" ht="15.75" customHeight="1">
      <c r="A562" s="32">
        <v>15</v>
      </c>
      <c r="B562" s="33">
        <v>4</v>
      </c>
      <c r="C562" s="34">
        <v>1</v>
      </c>
      <c r="D562" s="34">
        <v>3</v>
      </c>
      <c r="E562" s="35">
        <v>50</v>
      </c>
      <c r="F562" s="33">
        <v>17</v>
      </c>
      <c r="G562" s="34">
        <v>11</v>
      </c>
      <c r="H562" s="34">
        <v>6</v>
      </c>
      <c r="I562" s="35">
        <v>85</v>
      </c>
      <c r="J562" s="33">
        <v>11</v>
      </c>
      <c r="K562" s="34">
        <v>5</v>
      </c>
      <c r="L562" s="34">
        <v>6</v>
      </c>
    </row>
    <row r="563" spans="1:12" s="97" customFormat="1" ht="15.75" customHeight="1">
      <c r="A563" s="32">
        <v>16</v>
      </c>
      <c r="B563" s="33">
        <v>5</v>
      </c>
      <c r="C563" s="34">
        <v>3</v>
      </c>
      <c r="D563" s="34">
        <v>2</v>
      </c>
      <c r="E563" s="35">
        <v>51</v>
      </c>
      <c r="F563" s="33">
        <v>12</v>
      </c>
      <c r="G563" s="34">
        <v>6</v>
      </c>
      <c r="H563" s="34">
        <v>6</v>
      </c>
      <c r="I563" s="35">
        <v>86</v>
      </c>
      <c r="J563" s="33">
        <v>6</v>
      </c>
      <c r="K563" s="34">
        <v>1</v>
      </c>
      <c r="L563" s="34">
        <v>5</v>
      </c>
    </row>
    <row r="564" spans="1:12" s="97" customFormat="1" ht="15.75" customHeight="1">
      <c r="A564" s="32">
        <v>17</v>
      </c>
      <c r="B564" s="33">
        <v>9</v>
      </c>
      <c r="C564" s="34">
        <v>2</v>
      </c>
      <c r="D564" s="34">
        <v>7</v>
      </c>
      <c r="E564" s="35">
        <v>52</v>
      </c>
      <c r="F564" s="33">
        <v>11</v>
      </c>
      <c r="G564" s="34">
        <v>8</v>
      </c>
      <c r="H564" s="34">
        <v>3</v>
      </c>
      <c r="I564" s="35">
        <v>87</v>
      </c>
      <c r="J564" s="33">
        <v>11</v>
      </c>
      <c r="K564" s="34">
        <v>3</v>
      </c>
      <c r="L564" s="34">
        <v>8</v>
      </c>
    </row>
    <row r="565" spans="1:12" s="97" customFormat="1" ht="15.75" customHeight="1">
      <c r="A565" s="32">
        <v>18</v>
      </c>
      <c r="B565" s="33">
        <v>10</v>
      </c>
      <c r="C565" s="34">
        <v>7</v>
      </c>
      <c r="D565" s="34">
        <v>3</v>
      </c>
      <c r="E565" s="35">
        <v>53</v>
      </c>
      <c r="F565" s="33">
        <v>13</v>
      </c>
      <c r="G565" s="34">
        <v>5</v>
      </c>
      <c r="H565" s="34">
        <v>8</v>
      </c>
      <c r="I565" s="35">
        <v>88</v>
      </c>
      <c r="J565" s="33">
        <v>9</v>
      </c>
      <c r="K565" s="34">
        <v>2</v>
      </c>
      <c r="L565" s="34">
        <v>7</v>
      </c>
    </row>
    <row r="566" spans="1:12" s="97" customFormat="1" ht="18" customHeight="1">
      <c r="A566" s="40">
        <v>19</v>
      </c>
      <c r="B566" s="44">
        <v>16</v>
      </c>
      <c r="C566" s="42">
        <v>9</v>
      </c>
      <c r="D566" s="42">
        <v>7</v>
      </c>
      <c r="E566" s="43">
        <v>54</v>
      </c>
      <c r="F566" s="44">
        <v>13</v>
      </c>
      <c r="G566" s="42">
        <v>4</v>
      </c>
      <c r="H566" s="42">
        <v>9</v>
      </c>
      <c r="I566" s="43">
        <v>89</v>
      </c>
      <c r="J566" s="44">
        <v>10</v>
      </c>
      <c r="K566" s="42">
        <v>2</v>
      </c>
      <c r="L566" s="42">
        <v>8</v>
      </c>
    </row>
    <row r="567" spans="1:12" s="31" customFormat="1" ht="25.5" customHeight="1">
      <c r="A567" s="23" t="s">
        <v>29</v>
      </c>
      <c r="B567" s="24">
        <v>78</v>
      </c>
      <c r="C567" s="24">
        <v>49</v>
      </c>
      <c r="D567" s="24">
        <v>29</v>
      </c>
      <c r="E567" s="25" t="s">
        <v>30</v>
      </c>
      <c r="F567" s="24">
        <v>74</v>
      </c>
      <c r="G567" s="24">
        <v>33</v>
      </c>
      <c r="H567" s="24">
        <v>41</v>
      </c>
      <c r="I567" s="25" t="s">
        <v>31</v>
      </c>
      <c r="J567" s="24">
        <v>33</v>
      </c>
      <c r="K567" s="24">
        <v>11</v>
      </c>
      <c r="L567" s="24">
        <v>22</v>
      </c>
    </row>
    <row r="568" spans="1:12" s="97" customFormat="1" ht="15.75" customHeight="1">
      <c r="A568" s="32">
        <v>20</v>
      </c>
      <c r="B568" s="33">
        <v>17</v>
      </c>
      <c r="C568" s="34">
        <v>13</v>
      </c>
      <c r="D568" s="34">
        <v>4</v>
      </c>
      <c r="E568" s="35">
        <v>55</v>
      </c>
      <c r="F568" s="33">
        <v>14</v>
      </c>
      <c r="G568" s="34">
        <v>9</v>
      </c>
      <c r="H568" s="34">
        <v>5</v>
      </c>
      <c r="I568" s="35">
        <v>90</v>
      </c>
      <c r="J568" s="33">
        <v>9</v>
      </c>
      <c r="K568" s="34">
        <v>2</v>
      </c>
      <c r="L568" s="34">
        <v>7</v>
      </c>
    </row>
    <row r="569" spans="1:12" s="97" customFormat="1" ht="15.75" customHeight="1">
      <c r="A569" s="32">
        <v>21</v>
      </c>
      <c r="B569" s="33">
        <v>18</v>
      </c>
      <c r="C569" s="34">
        <v>11</v>
      </c>
      <c r="D569" s="34">
        <v>7</v>
      </c>
      <c r="E569" s="35">
        <v>56</v>
      </c>
      <c r="F569" s="33">
        <v>9</v>
      </c>
      <c r="G569" s="34">
        <v>3</v>
      </c>
      <c r="H569" s="34">
        <v>6</v>
      </c>
      <c r="I569" s="35">
        <v>91</v>
      </c>
      <c r="J569" s="33">
        <v>8</v>
      </c>
      <c r="K569" s="34">
        <v>3</v>
      </c>
      <c r="L569" s="34">
        <v>5</v>
      </c>
    </row>
    <row r="570" spans="1:12" s="97" customFormat="1" ht="15.75" customHeight="1">
      <c r="A570" s="32">
        <v>22</v>
      </c>
      <c r="B570" s="33">
        <v>19</v>
      </c>
      <c r="C570" s="34">
        <v>11</v>
      </c>
      <c r="D570" s="34">
        <v>8</v>
      </c>
      <c r="E570" s="35">
        <v>57</v>
      </c>
      <c r="F570" s="33">
        <v>19</v>
      </c>
      <c r="G570" s="34">
        <v>6</v>
      </c>
      <c r="H570" s="34">
        <v>13</v>
      </c>
      <c r="I570" s="35">
        <v>92</v>
      </c>
      <c r="J570" s="33">
        <v>10</v>
      </c>
      <c r="K570" s="34">
        <v>4</v>
      </c>
      <c r="L570" s="34">
        <v>6</v>
      </c>
    </row>
    <row r="571" spans="1:12" s="97" customFormat="1" ht="15.75" customHeight="1">
      <c r="A571" s="32">
        <v>23</v>
      </c>
      <c r="B571" s="33">
        <v>17</v>
      </c>
      <c r="C571" s="34">
        <v>10</v>
      </c>
      <c r="D571" s="34">
        <v>7</v>
      </c>
      <c r="E571" s="35">
        <v>58</v>
      </c>
      <c r="F571" s="33">
        <v>19</v>
      </c>
      <c r="G571" s="34">
        <v>11</v>
      </c>
      <c r="H571" s="34">
        <v>8</v>
      </c>
      <c r="I571" s="35">
        <v>93</v>
      </c>
      <c r="J571" s="33">
        <v>4</v>
      </c>
      <c r="K571" s="34">
        <v>1</v>
      </c>
      <c r="L571" s="34">
        <v>3</v>
      </c>
    </row>
    <row r="572" spans="1:12" s="97" customFormat="1" ht="18" customHeight="1">
      <c r="A572" s="40">
        <v>24</v>
      </c>
      <c r="B572" s="44">
        <v>7</v>
      </c>
      <c r="C572" s="42">
        <v>4</v>
      </c>
      <c r="D572" s="42">
        <v>3</v>
      </c>
      <c r="E572" s="43">
        <v>59</v>
      </c>
      <c r="F572" s="44">
        <v>13</v>
      </c>
      <c r="G572" s="42">
        <v>4</v>
      </c>
      <c r="H572" s="42">
        <v>9</v>
      </c>
      <c r="I572" s="43">
        <v>94</v>
      </c>
      <c r="J572" s="44">
        <v>2</v>
      </c>
      <c r="K572" s="42">
        <v>1</v>
      </c>
      <c r="L572" s="42">
        <v>1</v>
      </c>
    </row>
    <row r="573" spans="1:12" s="31" customFormat="1" ht="25.5" customHeight="1">
      <c r="A573" s="23" t="s">
        <v>32</v>
      </c>
      <c r="B573" s="24">
        <v>33</v>
      </c>
      <c r="C573" s="24">
        <v>18</v>
      </c>
      <c r="D573" s="24">
        <v>15</v>
      </c>
      <c r="E573" s="25" t="s">
        <v>33</v>
      </c>
      <c r="F573" s="24">
        <v>103</v>
      </c>
      <c r="G573" s="24">
        <v>48</v>
      </c>
      <c r="H573" s="24">
        <v>55</v>
      </c>
      <c r="I573" s="64" t="s">
        <v>34</v>
      </c>
      <c r="J573" s="24">
        <v>10</v>
      </c>
      <c r="K573" s="24">
        <v>2</v>
      </c>
      <c r="L573" s="24">
        <v>8</v>
      </c>
    </row>
    <row r="574" spans="1:12" s="97" customFormat="1" ht="15.75" customHeight="1">
      <c r="A574" s="32">
        <v>25</v>
      </c>
      <c r="B574" s="33">
        <v>6</v>
      </c>
      <c r="C574" s="34">
        <v>5</v>
      </c>
      <c r="D574" s="34">
        <v>1</v>
      </c>
      <c r="E574" s="35">
        <v>60</v>
      </c>
      <c r="F574" s="33">
        <v>21</v>
      </c>
      <c r="G574" s="34">
        <v>8</v>
      </c>
      <c r="H574" s="34">
        <v>13</v>
      </c>
      <c r="I574" s="35">
        <v>95</v>
      </c>
      <c r="J574" s="33">
        <v>3</v>
      </c>
      <c r="K574" s="34">
        <v>1</v>
      </c>
      <c r="L574" s="34">
        <v>2</v>
      </c>
    </row>
    <row r="575" spans="1:12" s="97" customFormat="1" ht="15.75" customHeight="1">
      <c r="A575" s="32">
        <v>26</v>
      </c>
      <c r="B575" s="33">
        <v>8</v>
      </c>
      <c r="C575" s="34">
        <v>3</v>
      </c>
      <c r="D575" s="34">
        <v>5</v>
      </c>
      <c r="E575" s="35">
        <v>61</v>
      </c>
      <c r="F575" s="33">
        <v>16</v>
      </c>
      <c r="G575" s="34">
        <v>7</v>
      </c>
      <c r="H575" s="34">
        <v>9</v>
      </c>
      <c r="I575" s="35">
        <v>96</v>
      </c>
      <c r="J575" s="33">
        <v>5</v>
      </c>
      <c r="K575" s="34">
        <v>1</v>
      </c>
      <c r="L575" s="34">
        <v>4</v>
      </c>
    </row>
    <row r="576" spans="1:12" s="97" customFormat="1" ht="15.75" customHeight="1">
      <c r="A576" s="32">
        <v>27</v>
      </c>
      <c r="B576" s="33">
        <v>5</v>
      </c>
      <c r="C576" s="34">
        <v>2</v>
      </c>
      <c r="D576" s="34">
        <v>3</v>
      </c>
      <c r="E576" s="35">
        <v>62</v>
      </c>
      <c r="F576" s="33">
        <v>25</v>
      </c>
      <c r="G576" s="34">
        <v>11</v>
      </c>
      <c r="H576" s="34">
        <v>14</v>
      </c>
      <c r="I576" s="35">
        <v>97</v>
      </c>
      <c r="J576" s="33">
        <v>1</v>
      </c>
      <c r="K576" s="34">
        <v>0</v>
      </c>
      <c r="L576" s="34">
        <v>1</v>
      </c>
    </row>
    <row r="577" spans="1:13" s="97" customFormat="1" ht="15.75" customHeight="1">
      <c r="A577" s="32">
        <v>28</v>
      </c>
      <c r="B577" s="33">
        <v>5</v>
      </c>
      <c r="C577" s="34">
        <v>2</v>
      </c>
      <c r="D577" s="34">
        <v>3</v>
      </c>
      <c r="E577" s="35">
        <v>63</v>
      </c>
      <c r="F577" s="33">
        <v>19</v>
      </c>
      <c r="G577" s="34">
        <v>11</v>
      </c>
      <c r="H577" s="34">
        <v>8</v>
      </c>
      <c r="I577" s="35">
        <v>98</v>
      </c>
      <c r="J577" s="33">
        <v>0</v>
      </c>
      <c r="K577" s="34">
        <v>0</v>
      </c>
      <c r="L577" s="34">
        <v>0</v>
      </c>
    </row>
    <row r="578" spans="1:13" s="97" customFormat="1" ht="18" customHeight="1">
      <c r="A578" s="40">
        <v>29</v>
      </c>
      <c r="B578" s="44">
        <v>9</v>
      </c>
      <c r="C578" s="42">
        <v>6</v>
      </c>
      <c r="D578" s="42">
        <v>3</v>
      </c>
      <c r="E578" s="43">
        <v>64</v>
      </c>
      <c r="F578" s="44">
        <v>22</v>
      </c>
      <c r="G578" s="42">
        <v>11</v>
      </c>
      <c r="H578" s="42">
        <v>11</v>
      </c>
      <c r="I578" s="35">
        <v>99</v>
      </c>
      <c r="J578" s="33">
        <v>0</v>
      </c>
      <c r="K578" s="34">
        <v>0</v>
      </c>
      <c r="L578" s="34">
        <v>0</v>
      </c>
    </row>
    <row r="579" spans="1:13" s="31" customFormat="1" ht="25.5" customHeight="1">
      <c r="A579" s="23" t="s">
        <v>35</v>
      </c>
      <c r="B579" s="24">
        <v>39</v>
      </c>
      <c r="C579" s="24">
        <v>18</v>
      </c>
      <c r="D579" s="24">
        <v>21</v>
      </c>
      <c r="E579" s="25" t="s">
        <v>36</v>
      </c>
      <c r="F579" s="24">
        <v>107</v>
      </c>
      <c r="G579" s="24">
        <v>54</v>
      </c>
      <c r="H579" s="24">
        <v>53</v>
      </c>
      <c r="I579" s="68">
        <v>100</v>
      </c>
      <c r="J579" s="69">
        <v>0</v>
      </c>
      <c r="K579" s="70">
        <v>0</v>
      </c>
      <c r="L579" s="70">
        <v>0</v>
      </c>
    </row>
    <row r="580" spans="1:13" s="97" customFormat="1" ht="15.75" customHeight="1">
      <c r="A580" s="32">
        <v>30</v>
      </c>
      <c r="B580" s="33">
        <v>5</v>
      </c>
      <c r="C580" s="34">
        <v>2</v>
      </c>
      <c r="D580" s="34">
        <v>3</v>
      </c>
      <c r="E580" s="35">
        <v>65</v>
      </c>
      <c r="F580" s="33">
        <v>19</v>
      </c>
      <c r="G580" s="34">
        <v>9</v>
      </c>
      <c r="H580" s="34">
        <v>10</v>
      </c>
      <c r="I580" s="35">
        <v>101</v>
      </c>
      <c r="J580" s="33">
        <v>0</v>
      </c>
      <c r="K580" s="34">
        <v>0</v>
      </c>
      <c r="L580" s="34">
        <v>0</v>
      </c>
    </row>
    <row r="581" spans="1:13" s="97" customFormat="1" ht="15.75" customHeight="1">
      <c r="A581" s="32">
        <v>31</v>
      </c>
      <c r="B581" s="33">
        <v>5</v>
      </c>
      <c r="C581" s="34">
        <v>2</v>
      </c>
      <c r="D581" s="34">
        <v>3</v>
      </c>
      <c r="E581" s="35">
        <v>66</v>
      </c>
      <c r="F581" s="33">
        <v>25</v>
      </c>
      <c r="G581" s="34">
        <v>18</v>
      </c>
      <c r="H581" s="34">
        <v>7</v>
      </c>
      <c r="I581" s="35">
        <v>102</v>
      </c>
      <c r="J581" s="33">
        <v>1</v>
      </c>
      <c r="K581" s="34">
        <v>0</v>
      </c>
      <c r="L581" s="34">
        <v>1</v>
      </c>
    </row>
    <row r="582" spans="1:13" s="97" customFormat="1" ht="15.75" customHeight="1">
      <c r="A582" s="32">
        <v>32</v>
      </c>
      <c r="B582" s="33">
        <v>11</v>
      </c>
      <c r="C582" s="34">
        <v>5</v>
      </c>
      <c r="D582" s="34">
        <v>6</v>
      </c>
      <c r="E582" s="35">
        <v>67</v>
      </c>
      <c r="F582" s="33">
        <v>23</v>
      </c>
      <c r="G582" s="34">
        <v>9</v>
      </c>
      <c r="H582" s="34">
        <v>14</v>
      </c>
      <c r="I582" s="35">
        <v>103</v>
      </c>
      <c r="J582" s="33">
        <v>0</v>
      </c>
      <c r="K582" s="34">
        <v>0</v>
      </c>
      <c r="L582" s="34">
        <v>0</v>
      </c>
    </row>
    <row r="583" spans="1:13" s="97" customFormat="1" ht="15.75" customHeight="1">
      <c r="A583" s="32">
        <v>33</v>
      </c>
      <c r="B583" s="33">
        <v>9</v>
      </c>
      <c r="C583" s="34">
        <v>4</v>
      </c>
      <c r="D583" s="34">
        <v>5</v>
      </c>
      <c r="E583" s="35">
        <v>68</v>
      </c>
      <c r="F583" s="33">
        <v>22</v>
      </c>
      <c r="G583" s="34">
        <v>11</v>
      </c>
      <c r="H583" s="34">
        <v>11</v>
      </c>
      <c r="I583" s="72" t="s">
        <v>37</v>
      </c>
      <c r="J583" s="44">
        <v>0</v>
      </c>
      <c r="K583" s="42">
        <v>0</v>
      </c>
      <c r="L583" s="42">
        <v>0</v>
      </c>
    </row>
    <row r="584" spans="1:13" s="97" customFormat="1" ht="21" customHeight="1" thickBot="1">
      <c r="A584" s="74">
        <v>34</v>
      </c>
      <c r="B584" s="33">
        <v>9</v>
      </c>
      <c r="C584" s="34">
        <v>5</v>
      </c>
      <c r="D584" s="34">
        <v>4</v>
      </c>
      <c r="E584" s="35">
        <v>69</v>
      </c>
      <c r="F584" s="33">
        <v>18</v>
      </c>
      <c r="G584" s="34">
        <v>7</v>
      </c>
      <c r="H584" s="34">
        <v>11</v>
      </c>
      <c r="I584" s="75" t="s">
        <v>8</v>
      </c>
      <c r="J584" s="69">
        <v>1161</v>
      </c>
      <c r="K584" s="69">
        <v>564</v>
      </c>
      <c r="L584" s="69">
        <v>597</v>
      </c>
    </row>
    <row r="585" spans="1:13" s="106" customFormat="1" ht="24" customHeight="1" thickTop="1" thickBot="1">
      <c r="A585" s="81" t="s">
        <v>38</v>
      </c>
      <c r="B585" s="82">
        <v>109</v>
      </c>
      <c r="C585" s="83">
        <v>56</v>
      </c>
      <c r="D585" s="83">
        <v>53</v>
      </c>
      <c r="E585" s="84" t="s">
        <v>39</v>
      </c>
      <c r="F585" s="83">
        <v>623</v>
      </c>
      <c r="G585" s="83">
        <v>323</v>
      </c>
      <c r="H585" s="83">
        <v>300</v>
      </c>
      <c r="I585" s="85" t="s">
        <v>40</v>
      </c>
      <c r="J585" s="83">
        <v>429</v>
      </c>
      <c r="K585" s="83">
        <v>185</v>
      </c>
      <c r="L585" s="83">
        <v>244</v>
      </c>
    </row>
    <row r="586" spans="1:13" s="13" customFormat="1" ht="24" customHeight="1" thickBot="1">
      <c r="A586" s="1"/>
      <c r="B586" s="2" t="s">
        <v>221</v>
      </c>
      <c r="C586" s="3"/>
      <c r="D586" s="4"/>
      <c r="E586" s="5"/>
      <c r="F586" s="6"/>
      <c r="G586" s="96" t="s">
        <v>238</v>
      </c>
      <c r="H586" s="6"/>
      <c r="I586" s="5"/>
      <c r="J586" s="6"/>
      <c r="K586" s="107" t="s">
        <v>81</v>
      </c>
      <c r="L586" s="9"/>
      <c r="M586" s="97"/>
    </row>
    <row r="587" spans="1:13" s="22" customFormat="1" ht="21" customHeight="1">
      <c r="A587" s="14" t="s">
        <v>4</v>
      </c>
      <c r="B587" s="15" t="s">
        <v>5</v>
      </c>
      <c r="C587" s="15" t="s">
        <v>6</v>
      </c>
      <c r="D587" s="16" t="s">
        <v>7</v>
      </c>
      <c r="E587" s="14" t="s">
        <v>4</v>
      </c>
      <c r="F587" s="15" t="s">
        <v>5</v>
      </c>
      <c r="G587" s="15" t="s">
        <v>6</v>
      </c>
      <c r="H587" s="16" t="s">
        <v>7</v>
      </c>
      <c r="I587" s="14" t="s">
        <v>4</v>
      </c>
      <c r="J587" s="15" t="s">
        <v>5</v>
      </c>
      <c r="K587" s="15" t="s">
        <v>6</v>
      </c>
      <c r="L587" s="17" t="s">
        <v>7</v>
      </c>
    </row>
    <row r="588" spans="1:13" s="31" customFormat="1" ht="25.5" customHeight="1">
      <c r="A588" s="23" t="s">
        <v>9</v>
      </c>
      <c r="B588" s="24">
        <v>21</v>
      </c>
      <c r="C588" s="24">
        <v>12</v>
      </c>
      <c r="D588" s="24">
        <v>9</v>
      </c>
      <c r="E588" s="25" t="s">
        <v>10</v>
      </c>
      <c r="F588" s="24">
        <v>52</v>
      </c>
      <c r="G588" s="24">
        <v>26</v>
      </c>
      <c r="H588" s="24">
        <v>26</v>
      </c>
      <c r="I588" s="25" t="s">
        <v>11</v>
      </c>
      <c r="J588" s="24">
        <v>57</v>
      </c>
      <c r="K588" s="24">
        <v>20</v>
      </c>
      <c r="L588" s="24">
        <v>37</v>
      </c>
    </row>
    <row r="589" spans="1:13" s="97" customFormat="1" ht="15.75" customHeight="1">
      <c r="A589" s="32">
        <v>0</v>
      </c>
      <c r="B589" s="33">
        <v>4</v>
      </c>
      <c r="C589" s="34">
        <v>3</v>
      </c>
      <c r="D589" s="34">
        <v>1</v>
      </c>
      <c r="E589" s="35">
        <v>35</v>
      </c>
      <c r="F589" s="33">
        <v>12</v>
      </c>
      <c r="G589" s="34">
        <v>4</v>
      </c>
      <c r="H589" s="34">
        <v>8</v>
      </c>
      <c r="I589" s="35">
        <v>70</v>
      </c>
      <c r="J589" s="33">
        <v>5</v>
      </c>
      <c r="K589" s="34">
        <v>2</v>
      </c>
      <c r="L589" s="34">
        <v>3</v>
      </c>
    </row>
    <row r="590" spans="1:13" s="97" customFormat="1" ht="15.75" customHeight="1">
      <c r="A590" s="32">
        <v>1</v>
      </c>
      <c r="B590" s="33">
        <v>2</v>
      </c>
      <c r="C590" s="34">
        <v>1</v>
      </c>
      <c r="D590" s="34">
        <v>1</v>
      </c>
      <c r="E590" s="35">
        <v>36</v>
      </c>
      <c r="F590" s="33">
        <v>6</v>
      </c>
      <c r="G590" s="34">
        <v>3</v>
      </c>
      <c r="H590" s="34">
        <v>3</v>
      </c>
      <c r="I590" s="35">
        <v>71</v>
      </c>
      <c r="J590" s="33">
        <v>8</v>
      </c>
      <c r="K590" s="34">
        <v>3</v>
      </c>
      <c r="L590" s="34">
        <v>5</v>
      </c>
    </row>
    <row r="591" spans="1:13" s="97" customFormat="1" ht="15.75" customHeight="1">
      <c r="A591" s="32">
        <v>2</v>
      </c>
      <c r="B591" s="33">
        <v>8</v>
      </c>
      <c r="C591" s="34">
        <v>5</v>
      </c>
      <c r="D591" s="34">
        <v>3</v>
      </c>
      <c r="E591" s="35">
        <v>37</v>
      </c>
      <c r="F591" s="33">
        <v>7</v>
      </c>
      <c r="G591" s="34">
        <v>5</v>
      </c>
      <c r="H591" s="34">
        <v>2</v>
      </c>
      <c r="I591" s="35">
        <v>72</v>
      </c>
      <c r="J591" s="33">
        <v>14</v>
      </c>
      <c r="K591" s="34">
        <v>5</v>
      </c>
      <c r="L591" s="34">
        <v>9</v>
      </c>
    </row>
    <row r="592" spans="1:13" s="97" customFormat="1" ht="15.75" customHeight="1">
      <c r="A592" s="32">
        <v>3</v>
      </c>
      <c r="B592" s="33">
        <v>3</v>
      </c>
      <c r="C592" s="34">
        <v>0</v>
      </c>
      <c r="D592" s="34">
        <v>3</v>
      </c>
      <c r="E592" s="35">
        <v>38</v>
      </c>
      <c r="F592" s="33">
        <v>13</v>
      </c>
      <c r="G592" s="34">
        <v>9</v>
      </c>
      <c r="H592" s="34">
        <v>4</v>
      </c>
      <c r="I592" s="35">
        <v>73</v>
      </c>
      <c r="J592" s="33">
        <v>15</v>
      </c>
      <c r="K592" s="34">
        <v>4</v>
      </c>
      <c r="L592" s="34">
        <v>11</v>
      </c>
    </row>
    <row r="593" spans="1:12" s="97" customFormat="1" ht="18" customHeight="1">
      <c r="A593" s="40">
        <v>4</v>
      </c>
      <c r="B593" s="41">
        <v>4</v>
      </c>
      <c r="C593" s="42">
        <v>3</v>
      </c>
      <c r="D593" s="42">
        <v>1</v>
      </c>
      <c r="E593" s="43">
        <v>39</v>
      </c>
      <c r="F593" s="44">
        <v>14</v>
      </c>
      <c r="G593" s="42">
        <v>5</v>
      </c>
      <c r="H593" s="42">
        <v>9</v>
      </c>
      <c r="I593" s="43">
        <v>74</v>
      </c>
      <c r="J593" s="44">
        <v>15</v>
      </c>
      <c r="K593" s="42">
        <v>6</v>
      </c>
      <c r="L593" s="42">
        <v>9</v>
      </c>
    </row>
    <row r="594" spans="1:12" s="31" customFormat="1" ht="25.5" customHeight="1">
      <c r="A594" s="23" t="s">
        <v>13</v>
      </c>
      <c r="B594" s="24">
        <v>31</v>
      </c>
      <c r="C594" s="24">
        <v>10</v>
      </c>
      <c r="D594" s="24">
        <v>21</v>
      </c>
      <c r="E594" s="25" t="s">
        <v>14</v>
      </c>
      <c r="F594" s="24">
        <v>44</v>
      </c>
      <c r="G594" s="24">
        <v>22</v>
      </c>
      <c r="H594" s="24">
        <v>22</v>
      </c>
      <c r="I594" s="25" t="s">
        <v>15</v>
      </c>
      <c r="J594" s="24">
        <v>47</v>
      </c>
      <c r="K594" s="24">
        <v>19</v>
      </c>
      <c r="L594" s="24">
        <v>28</v>
      </c>
    </row>
    <row r="595" spans="1:12" s="97" customFormat="1" ht="15.75" customHeight="1">
      <c r="A595" s="32">
        <v>5</v>
      </c>
      <c r="B595" s="33">
        <v>5</v>
      </c>
      <c r="C595" s="34">
        <v>1</v>
      </c>
      <c r="D595" s="34">
        <v>4</v>
      </c>
      <c r="E595" s="35">
        <v>40</v>
      </c>
      <c r="F595" s="33">
        <v>4</v>
      </c>
      <c r="G595" s="34">
        <v>2</v>
      </c>
      <c r="H595" s="34">
        <v>2</v>
      </c>
      <c r="I595" s="35">
        <v>75</v>
      </c>
      <c r="J595" s="33">
        <v>13</v>
      </c>
      <c r="K595" s="34">
        <v>7</v>
      </c>
      <c r="L595" s="34">
        <v>6</v>
      </c>
    </row>
    <row r="596" spans="1:12" s="97" customFormat="1" ht="15.75" customHeight="1">
      <c r="A596" s="32">
        <v>6</v>
      </c>
      <c r="B596" s="33">
        <v>6</v>
      </c>
      <c r="C596" s="34">
        <v>1</v>
      </c>
      <c r="D596" s="34">
        <v>5</v>
      </c>
      <c r="E596" s="35">
        <v>41</v>
      </c>
      <c r="F596" s="33">
        <v>14</v>
      </c>
      <c r="G596" s="34">
        <v>6</v>
      </c>
      <c r="H596" s="34">
        <v>8</v>
      </c>
      <c r="I596" s="35">
        <v>76</v>
      </c>
      <c r="J596" s="33">
        <v>5</v>
      </c>
      <c r="K596" s="34">
        <v>1</v>
      </c>
      <c r="L596" s="34">
        <v>4</v>
      </c>
    </row>
    <row r="597" spans="1:12" s="97" customFormat="1" ht="15.75" customHeight="1">
      <c r="A597" s="32">
        <v>7</v>
      </c>
      <c r="B597" s="33">
        <v>6</v>
      </c>
      <c r="C597" s="34">
        <v>2</v>
      </c>
      <c r="D597" s="34">
        <v>4</v>
      </c>
      <c r="E597" s="35">
        <v>42</v>
      </c>
      <c r="F597" s="33">
        <v>4</v>
      </c>
      <c r="G597" s="34">
        <v>2</v>
      </c>
      <c r="H597" s="34">
        <v>2</v>
      </c>
      <c r="I597" s="35">
        <v>77</v>
      </c>
      <c r="J597" s="33">
        <v>9</v>
      </c>
      <c r="K597" s="34">
        <v>5</v>
      </c>
      <c r="L597" s="34">
        <v>4</v>
      </c>
    </row>
    <row r="598" spans="1:12" s="97" customFormat="1" ht="15.75" customHeight="1">
      <c r="A598" s="32">
        <v>8</v>
      </c>
      <c r="B598" s="33">
        <v>6</v>
      </c>
      <c r="C598" s="34">
        <v>3</v>
      </c>
      <c r="D598" s="34">
        <v>3</v>
      </c>
      <c r="E598" s="35">
        <v>43</v>
      </c>
      <c r="F598" s="33">
        <v>14</v>
      </c>
      <c r="G598" s="34">
        <v>9</v>
      </c>
      <c r="H598" s="34">
        <v>5</v>
      </c>
      <c r="I598" s="35">
        <v>78</v>
      </c>
      <c r="J598" s="33">
        <v>9</v>
      </c>
      <c r="K598" s="34">
        <v>3</v>
      </c>
      <c r="L598" s="34">
        <v>6</v>
      </c>
    </row>
    <row r="599" spans="1:12" s="97" customFormat="1" ht="18" customHeight="1">
      <c r="A599" s="40">
        <v>9</v>
      </c>
      <c r="B599" s="44">
        <v>8</v>
      </c>
      <c r="C599" s="42">
        <v>3</v>
      </c>
      <c r="D599" s="42">
        <v>5</v>
      </c>
      <c r="E599" s="43">
        <v>44</v>
      </c>
      <c r="F599" s="44">
        <v>8</v>
      </c>
      <c r="G599" s="42">
        <v>3</v>
      </c>
      <c r="H599" s="42">
        <v>5</v>
      </c>
      <c r="I599" s="43">
        <v>79</v>
      </c>
      <c r="J599" s="44">
        <v>11</v>
      </c>
      <c r="K599" s="42">
        <v>3</v>
      </c>
      <c r="L599" s="42">
        <v>8</v>
      </c>
    </row>
    <row r="600" spans="1:12" s="31" customFormat="1" ht="25.5" customHeight="1">
      <c r="A600" s="23" t="s">
        <v>23</v>
      </c>
      <c r="B600" s="24">
        <v>40</v>
      </c>
      <c r="C600" s="24">
        <v>16</v>
      </c>
      <c r="D600" s="24">
        <v>24</v>
      </c>
      <c r="E600" s="25" t="s">
        <v>24</v>
      </c>
      <c r="F600" s="24">
        <v>63</v>
      </c>
      <c r="G600" s="24">
        <v>34</v>
      </c>
      <c r="H600" s="24">
        <v>29</v>
      </c>
      <c r="I600" s="25" t="s">
        <v>25</v>
      </c>
      <c r="J600" s="24">
        <v>53</v>
      </c>
      <c r="K600" s="24">
        <v>21</v>
      </c>
      <c r="L600" s="24">
        <v>32</v>
      </c>
    </row>
    <row r="601" spans="1:12" s="97" customFormat="1" ht="15.75" customHeight="1">
      <c r="A601" s="32">
        <v>10</v>
      </c>
      <c r="B601" s="33">
        <v>9</v>
      </c>
      <c r="C601" s="34">
        <v>3</v>
      </c>
      <c r="D601" s="34">
        <v>6</v>
      </c>
      <c r="E601" s="35">
        <v>45</v>
      </c>
      <c r="F601" s="33">
        <v>16</v>
      </c>
      <c r="G601" s="34">
        <v>10</v>
      </c>
      <c r="H601" s="34">
        <v>6</v>
      </c>
      <c r="I601" s="35">
        <v>80</v>
      </c>
      <c r="J601" s="33">
        <v>11</v>
      </c>
      <c r="K601" s="34">
        <v>6</v>
      </c>
      <c r="L601" s="34">
        <v>5</v>
      </c>
    </row>
    <row r="602" spans="1:12" s="97" customFormat="1" ht="15.75" customHeight="1">
      <c r="A602" s="32">
        <v>11</v>
      </c>
      <c r="B602" s="33">
        <v>10</v>
      </c>
      <c r="C602" s="34">
        <v>3</v>
      </c>
      <c r="D602" s="34">
        <v>7</v>
      </c>
      <c r="E602" s="35">
        <v>46</v>
      </c>
      <c r="F602" s="33">
        <v>13</v>
      </c>
      <c r="G602" s="34">
        <v>4</v>
      </c>
      <c r="H602" s="34">
        <v>9</v>
      </c>
      <c r="I602" s="35">
        <v>81</v>
      </c>
      <c r="J602" s="33">
        <v>7</v>
      </c>
      <c r="K602" s="34">
        <v>2</v>
      </c>
      <c r="L602" s="34">
        <v>5</v>
      </c>
    </row>
    <row r="603" spans="1:12" s="97" customFormat="1" ht="15.75" customHeight="1">
      <c r="A603" s="32">
        <v>12</v>
      </c>
      <c r="B603" s="33">
        <v>5</v>
      </c>
      <c r="C603" s="34">
        <v>2</v>
      </c>
      <c r="D603" s="34">
        <v>3</v>
      </c>
      <c r="E603" s="35">
        <v>47</v>
      </c>
      <c r="F603" s="33">
        <v>15</v>
      </c>
      <c r="G603" s="34">
        <v>7</v>
      </c>
      <c r="H603" s="34">
        <v>8</v>
      </c>
      <c r="I603" s="35">
        <v>82</v>
      </c>
      <c r="J603" s="33">
        <v>12</v>
      </c>
      <c r="K603" s="34">
        <v>6</v>
      </c>
      <c r="L603" s="34">
        <v>6</v>
      </c>
    </row>
    <row r="604" spans="1:12" s="97" customFormat="1" ht="15.75" customHeight="1">
      <c r="A604" s="32">
        <v>13</v>
      </c>
      <c r="B604" s="33">
        <v>8</v>
      </c>
      <c r="C604" s="34">
        <v>4</v>
      </c>
      <c r="D604" s="34">
        <v>4</v>
      </c>
      <c r="E604" s="35">
        <v>48</v>
      </c>
      <c r="F604" s="33">
        <v>10</v>
      </c>
      <c r="G604" s="34">
        <v>6</v>
      </c>
      <c r="H604" s="34">
        <v>4</v>
      </c>
      <c r="I604" s="35">
        <v>83</v>
      </c>
      <c r="J604" s="33">
        <v>12</v>
      </c>
      <c r="K604" s="34">
        <v>2</v>
      </c>
      <c r="L604" s="34">
        <v>10</v>
      </c>
    </row>
    <row r="605" spans="1:12" s="97" customFormat="1" ht="18" customHeight="1">
      <c r="A605" s="40">
        <v>14</v>
      </c>
      <c r="B605" s="44">
        <v>8</v>
      </c>
      <c r="C605" s="42">
        <v>4</v>
      </c>
      <c r="D605" s="42">
        <v>4</v>
      </c>
      <c r="E605" s="43">
        <v>49</v>
      </c>
      <c r="F605" s="44">
        <v>9</v>
      </c>
      <c r="G605" s="42">
        <v>7</v>
      </c>
      <c r="H605" s="42">
        <v>2</v>
      </c>
      <c r="I605" s="43">
        <v>84</v>
      </c>
      <c r="J605" s="44">
        <v>11</v>
      </c>
      <c r="K605" s="42">
        <v>5</v>
      </c>
      <c r="L605" s="42">
        <v>6</v>
      </c>
    </row>
    <row r="606" spans="1:12" s="31" customFormat="1" ht="25.5" customHeight="1">
      <c r="A606" s="23" t="s">
        <v>26</v>
      </c>
      <c r="B606" s="24">
        <v>35</v>
      </c>
      <c r="C606" s="24">
        <v>25</v>
      </c>
      <c r="D606" s="24">
        <v>10</v>
      </c>
      <c r="E606" s="25" t="s">
        <v>27</v>
      </c>
      <c r="F606" s="24">
        <v>44</v>
      </c>
      <c r="G606" s="24">
        <v>16</v>
      </c>
      <c r="H606" s="24">
        <v>28</v>
      </c>
      <c r="I606" s="25" t="s">
        <v>28</v>
      </c>
      <c r="J606" s="24">
        <v>35</v>
      </c>
      <c r="K606" s="24">
        <v>10</v>
      </c>
      <c r="L606" s="24">
        <v>25</v>
      </c>
    </row>
    <row r="607" spans="1:12" s="97" customFormat="1" ht="15.75" customHeight="1">
      <c r="A607" s="32">
        <v>15</v>
      </c>
      <c r="B607" s="33">
        <v>8</v>
      </c>
      <c r="C607" s="34">
        <v>5</v>
      </c>
      <c r="D607" s="34">
        <v>3</v>
      </c>
      <c r="E607" s="35">
        <v>50</v>
      </c>
      <c r="F607" s="33">
        <v>9</v>
      </c>
      <c r="G607" s="34">
        <v>5</v>
      </c>
      <c r="H607" s="34">
        <v>4</v>
      </c>
      <c r="I607" s="35">
        <v>85</v>
      </c>
      <c r="J607" s="33">
        <v>14</v>
      </c>
      <c r="K607" s="34">
        <v>4</v>
      </c>
      <c r="L607" s="34">
        <v>10</v>
      </c>
    </row>
    <row r="608" spans="1:12" s="97" customFormat="1" ht="15.75" customHeight="1">
      <c r="A608" s="32">
        <v>16</v>
      </c>
      <c r="B608" s="33">
        <v>5</v>
      </c>
      <c r="C608" s="34">
        <v>2</v>
      </c>
      <c r="D608" s="34">
        <v>3</v>
      </c>
      <c r="E608" s="35">
        <v>51</v>
      </c>
      <c r="F608" s="33">
        <v>11</v>
      </c>
      <c r="G608" s="34">
        <v>4</v>
      </c>
      <c r="H608" s="34">
        <v>7</v>
      </c>
      <c r="I608" s="35">
        <v>86</v>
      </c>
      <c r="J608" s="33">
        <v>5</v>
      </c>
      <c r="K608" s="34">
        <v>1</v>
      </c>
      <c r="L608" s="34">
        <v>4</v>
      </c>
    </row>
    <row r="609" spans="1:12" s="97" customFormat="1" ht="15.75" customHeight="1">
      <c r="A609" s="32">
        <v>17</v>
      </c>
      <c r="B609" s="33">
        <v>4</v>
      </c>
      <c r="C609" s="34">
        <v>3</v>
      </c>
      <c r="D609" s="34">
        <v>1</v>
      </c>
      <c r="E609" s="35">
        <v>52</v>
      </c>
      <c r="F609" s="33">
        <v>7</v>
      </c>
      <c r="G609" s="34">
        <v>3</v>
      </c>
      <c r="H609" s="34">
        <v>4</v>
      </c>
      <c r="I609" s="35">
        <v>87</v>
      </c>
      <c r="J609" s="33">
        <v>3</v>
      </c>
      <c r="K609" s="34">
        <v>0</v>
      </c>
      <c r="L609" s="34">
        <v>3</v>
      </c>
    </row>
    <row r="610" spans="1:12" s="97" customFormat="1" ht="15.75" customHeight="1">
      <c r="A610" s="32">
        <v>18</v>
      </c>
      <c r="B610" s="33">
        <v>6</v>
      </c>
      <c r="C610" s="34">
        <v>6</v>
      </c>
      <c r="D610" s="34">
        <v>0</v>
      </c>
      <c r="E610" s="35">
        <v>53</v>
      </c>
      <c r="F610" s="33">
        <v>9</v>
      </c>
      <c r="G610" s="34">
        <v>2</v>
      </c>
      <c r="H610" s="34">
        <v>7</v>
      </c>
      <c r="I610" s="35">
        <v>88</v>
      </c>
      <c r="J610" s="33">
        <v>7</v>
      </c>
      <c r="K610" s="34">
        <v>4</v>
      </c>
      <c r="L610" s="34">
        <v>3</v>
      </c>
    </row>
    <row r="611" spans="1:12" s="97" customFormat="1" ht="18" customHeight="1">
      <c r="A611" s="40">
        <v>19</v>
      </c>
      <c r="B611" s="44">
        <v>12</v>
      </c>
      <c r="C611" s="42">
        <v>9</v>
      </c>
      <c r="D611" s="42">
        <v>3</v>
      </c>
      <c r="E611" s="43">
        <v>54</v>
      </c>
      <c r="F611" s="44">
        <v>8</v>
      </c>
      <c r="G611" s="42">
        <v>2</v>
      </c>
      <c r="H611" s="42">
        <v>6</v>
      </c>
      <c r="I611" s="43">
        <v>89</v>
      </c>
      <c r="J611" s="44">
        <v>6</v>
      </c>
      <c r="K611" s="42">
        <v>1</v>
      </c>
      <c r="L611" s="42">
        <v>5</v>
      </c>
    </row>
    <row r="612" spans="1:12" s="31" customFormat="1" ht="25.5" customHeight="1">
      <c r="A612" s="23" t="s">
        <v>29</v>
      </c>
      <c r="B612" s="24">
        <v>50</v>
      </c>
      <c r="C612" s="24">
        <v>36</v>
      </c>
      <c r="D612" s="24">
        <v>14</v>
      </c>
      <c r="E612" s="25" t="s">
        <v>30</v>
      </c>
      <c r="F612" s="24">
        <v>46</v>
      </c>
      <c r="G612" s="24">
        <v>24</v>
      </c>
      <c r="H612" s="24">
        <v>22</v>
      </c>
      <c r="I612" s="25" t="s">
        <v>31</v>
      </c>
      <c r="J612" s="24">
        <v>19</v>
      </c>
      <c r="K612" s="24">
        <v>7</v>
      </c>
      <c r="L612" s="24">
        <v>12</v>
      </c>
    </row>
    <row r="613" spans="1:12" s="97" customFormat="1" ht="15.75" customHeight="1">
      <c r="A613" s="32">
        <v>20</v>
      </c>
      <c r="B613" s="33">
        <v>7</v>
      </c>
      <c r="C613" s="34">
        <v>6</v>
      </c>
      <c r="D613" s="34">
        <v>1</v>
      </c>
      <c r="E613" s="35">
        <v>55</v>
      </c>
      <c r="F613" s="33">
        <v>7</v>
      </c>
      <c r="G613" s="34">
        <v>2</v>
      </c>
      <c r="H613" s="34">
        <v>5</v>
      </c>
      <c r="I613" s="35">
        <v>90</v>
      </c>
      <c r="J613" s="33">
        <v>4</v>
      </c>
      <c r="K613" s="34">
        <v>2</v>
      </c>
      <c r="L613" s="34">
        <v>2</v>
      </c>
    </row>
    <row r="614" spans="1:12" s="97" customFormat="1" ht="15.75" customHeight="1">
      <c r="A614" s="32">
        <v>21</v>
      </c>
      <c r="B614" s="33">
        <v>14</v>
      </c>
      <c r="C614" s="34">
        <v>9</v>
      </c>
      <c r="D614" s="34">
        <v>5</v>
      </c>
      <c r="E614" s="35">
        <v>56</v>
      </c>
      <c r="F614" s="33">
        <v>7</v>
      </c>
      <c r="G614" s="34">
        <v>5</v>
      </c>
      <c r="H614" s="34">
        <v>2</v>
      </c>
      <c r="I614" s="35">
        <v>91</v>
      </c>
      <c r="J614" s="33">
        <v>5</v>
      </c>
      <c r="K614" s="34">
        <v>2</v>
      </c>
      <c r="L614" s="34">
        <v>3</v>
      </c>
    </row>
    <row r="615" spans="1:12" s="97" customFormat="1" ht="15.75" customHeight="1">
      <c r="A615" s="32">
        <v>22</v>
      </c>
      <c r="B615" s="33">
        <v>9</v>
      </c>
      <c r="C615" s="34">
        <v>7</v>
      </c>
      <c r="D615" s="34">
        <v>2</v>
      </c>
      <c r="E615" s="35">
        <v>57</v>
      </c>
      <c r="F615" s="33">
        <v>11</v>
      </c>
      <c r="G615" s="34">
        <v>6</v>
      </c>
      <c r="H615" s="34">
        <v>5</v>
      </c>
      <c r="I615" s="35">
        <v>92</v>
      </c>
      <c r="J615" s="33">
        <v>4</v>
      </c>
      <c r="K615" s="34">
        <v>1</v>
      </c>
      <c r="L615" s="34">
        <v>3</v>
      </c>
    </row>
    <row r="616" spans="1:12" s="97" customFormat="1" ht="15.75" customHeight="1">
      <c r="A616" s="32">
        <v>23</v>
      </c>
      <c r="B616" s="33">
        <v>9</v>
      </c>
      <c r="C616" s="34">
        <v>8</v>
      </c>
      <c r="D616" s="34">
        <v>1</v>
      </c>
      <c r="E616" s="35">
        <v>58</v>
      </c>
      <c r="F616" s="33">
        <v>12</v>
      </c>
      <c r="G616" s="34">
        <v>8</v>
      </c>
      <c r="H616" s="34">
        <v>4</v>
      </c>
      <c r="I616" s="35">
        <v>93</v>
      </c>
      <c r="J616" s="33">
        <v>2</v>
      </c>
      <c r="K616" s="34">
        <v>0</v>
      </c>
      <c r="L616" s="34">
        <v>2</v>
      </c>
    </row>
    <row r="617" spans="1:12" s="97" customFormat="1" ht="18" customHeight="1">
      <c r="A617" s="40">
        <v>24</v>
      </c>
      <c r="B617" s="44">
        <v>11</v>
      </c>
      <c r="C617" s="42">
        <v>6</v>
      </c>
      <c r="D617" s="42">
        <v>5</v>
      </c>
      <c r="E617" s="43">
        <v>59</v>
      </c>
      <c r="F617" s="44">
        <v>9</v>
      </c>
      <c r="G617" s="42">
        <v>3</v>
      </c>
      <c r="H617" s="42">
        <v>6</v>
      </c>
      <c r="I617" s="43">
        <v>94</v>
      </c>
      <c r="J617" s="44">
        <v>4</v>
      </c>
      <c r="K617" s="42">
        <v>2</v>
      </c>
      <c r="L617" s="42">
        <v>2</v>
      </c>
    </row>
    <row r="618" spans="1:12" s="31" customFormat="1" ht="25.5" customHeight="1">
      <c r="A618" s="23" t="s">
        <v>32</v>
      </c>
      <c r="B618" s="24">
        <v>45</v>
      </c>
      <c r="C618" s="24">
        <v>28</v>
      </c>
      <c r="D618" s="24">
        <v>17</v>
      </c>
      <c r="E618" s="25" t="s">
        <v>33</v>
      </c>
      <c r="F618" s="24">
        <v>61</v>
      </c>
      <c r="G618" s="24">
        <v>32</v>
      </c>
      <c r="H618" s="24">
        <v>29</v>
      </c>
      <c r="I618" s="64" t="s">
        <v>34</v>
      </c>
      <c r="J618" s="24">
        <v>7</v>
      </c>
      <c r="K618" s="24">
        <v>2</v>
      </c>
      <c r="L618" s="24">
        <v>5</v>
      </c>
    </row>
    <row r="619" spans="1:12" s="97" customFormat="1" ht="15.75" customHeight="1">
      <c r="A619" s="32">
        <v>25</v>
      </c>
      <c r="B619" s="33">
        <v>10</v>
      </c>
      <c r="C619" s="34">
        <v>8</v>
      </c>
      <c r="D619" s="34">
        <v>2</v>
      </c>
      <c r="E619" s="35">
        <v>60</v>
      </c>
      <c r="F619" s="33">
        <v>10</v>
      </c>
      <c r="G619" s="34">
        <v>5</v>
      </c>
      <c r="H619" s="34">
        <v>5</v>
      </c>
      <c r="I619" s="35">
        <v>95</v>
      </c>
      <c r="J619" s="33">
        <v>3</v>
      </c>
      <c r="K619" s="34">
        <v>0</v>
      </c>
      <c r="L619" s="34">
        <v>3</v>
      </c>
    </row>
    <row r="620" spans="1:12" s="97" customFormat="1" ht="15.75" customHeight="1">
      <c r="A620" s="32">
        <v>26</v>
      </c>
      <c r="B620" s="33">
        <v>8</v>
      </c>
      <c r="C620" s="34">
        <v>5</v>
      </c>
      <c r="D620" s="34">
        <v>3</v>
      </c>
      <c r="E620" s="35">
        <v>61</v>
      </c>
      <c r="F620" s="33">
        <v>15</v>
      </c>
      <c r="G620" s="34">
        <v>8</v>
      </c>
      <c r="H620" s="34">
        <v>7</v>
      </c>
      <c r="I620" s="35">
        <v>96</v>
      </c>
      <c r="J620" s="33">
        <v>1</v>
      </c>
      <c r="K620" s="34">
        <v>1</v>
      </c>
      <c r="L620" s="34">
        <v>0</v>
      </c>
    </row>
    <row r="621" spans="1:12" s="97" customFormat="1" ht="15.75" customHeight="1">
      <c r="A621" s="32">
        <v>27</v>
      </c>
      <c r="B621" s="33">
        <v>5</v>
      </c>
      <c r="C621" s="34">
        <v>3</v>
      </c>
      <c r="D621" s="34">
        <v>2</v>
      </c>
      <c r="E621" s="35">
        <v>62</v>
      </c>
      <c r="F621" s="33">
        <v>15</v>
      </c>
      <c r="G621" s="34">
        <v>9</v>
      </c>
      <c r="H621" s="34">
        <v>6</v>
      </c>
      <c r="I621" s="35">
        <v>97</v>
      </c>
      <c r="J621" s="33">
        <v>1</v>
      </c>
      <c r="K621" s="34">
        <v>1</v>
      </c>
      <c r="L621" s="34">
        <v>0</v>
      </c>
    </row>
    <row r="622" spans="1:12" s="97" customFormat="1" ht="15.75" customHeight="1">
      <c r="A622" s="32">
        <v>28</v>
      </c>
      <c r="B622" s="33">
        <v>12</v>
      </c>
      <c r="C622" s="34">
        <v>8</v>
      </c>
      <c r="D622" s="34">
        <v>4</v>
      </c>
      <c r="E622" s="35">
        <v>63</v>
      </c>
      <c r="F622" s="33">
        <v>7</v>
      </c>
      <c r="G622" s="34">
        <v>3</v>
      </c>
      <c r="H622" s="34">
        <v>4</v>
      </c>
      <c r="I622" s="35">
        <v>98</v>
      </c>
      <c r="J622" s="33">
        <v>0</v>
      </c>
      <c r="K622" s="34">
        <v>0</v>
      </c>
      <c r="L622" s="34">
        <v>0</v>
      </c>
    </row>
    <row r="623" spans="1:12" s="97" customFormat="1" ht="18" customHeight="1">
      <c r="A623" s="40">
        <v>29</v>
      </c>
      <c r="B623" s="44">
        <v>10</v>
      </c>
      <c r="C623" s="42">
        <v>4</v>
      </c>
      <c r="D623" s="42">
        <v>6</v>
      </c>
      <c r="E623" s="43">
        <v>64</v>
      </c>
      <c r="F623" s="44">
        <v>14</v>
      </c>
      <c r="G623" s="42">
        <v>7</v>
      </c>
      <c r="H623" s="42">
        <v>7</v>
      </c>
      <c r="I623" s="35">
        <v>99</v>
      </c>
      <c r="J623" s="33">
        <v>0</v>
      </c>
      <c r="K623" s="34">
        <v>0</v>
      </c>
      <c r="L623" s="34">
        <v>0</v>
      </c>
    </row>
    <row r="624" spans="1:12" s="31" customFormat="1" ht="25.5" customHeight="1">
      <c r="A624" s="23" t="s">
        <v>35</v>
      </c>
      <c r="B624" s="24">
        <v>38</v>
      </c>
      <c r="C624" s="24">
        <v>19</v>
      </c>
      <c r="D624" s="24">
        <v>19</v>
      </c>
      <c r="E624" s="25" t="s">
        <v>36</v>
      </c>
      <c r="F624" s="24">
        <v>73</v>
      </c>
      <c r="G624" s="24">
        <v>35</v>
      </c>
      <c r="H624" s="24">
        <v>38</v>
      </c>
      <c r="I624" s="68">
        <v>100</v>
      </c>
      <c r="J624" s="69">
        <v>1</v>
      </c>
      <c r="K624" s="70">
        <v>0</v>
      </c>
      <c r="L624" s="70">
        <v>1</v>
      </c>
    </row>
    <row r="625" spans="1:13" s="97" customFormat="1" ht="15.75" customHeight="1">
      <c r="A625" s="32">
        <v>30</v>
      </c>
      <c r="B625" s="33">
        <v>8</v>
      </c>
      <c r="C625" s="34">
        <v>2</v>
      </c>
      <c r="D625" s="34">
        <v>6</v>
      </c>
      <c r="E625" s="35">
        <v>65</v>
      </c>
      <c r="F625" s="33">
        <v>12</v>
      </c>
      <c r="G625" s="34">
        <v>5</v>
      </c>
      <c r="H625" s="34">
        <v>7</v>
      </c>
      <c r="I625" s="35">
        <v>101</v>
      </c>
      <c r="J625" s="33">
        <v>1</v>
      </c>
      <c r="K625" s="34">
        <v>0</v>
      </c>
      <c r="L625" s="34">
        <v>1</v>
      </c>
    </row>
    <row r="626" spans="1:13" s="97" customFormat="1" ht="15.75" customHeight="1">
      <c r="A626" s="32">
        <v>31</v>
      </c>
      <c r="B626" s="33">
        <v>7</v>
      </c>
      <c r="C626" s="34">
        <v>4</v>
      </c>
      <c r="D626" s="34">
        <v>3</v>
      </c>
      <c r="E626" s="35">
        <v>66</v>
      </c>
      <c r="F626" s="33">
        <v>11</v>
      </c>
      <c r="G626" s="34">
        <v>8</v>
      </c>
      <c r="H626" s="34">
        <v>3</v>
      </c>
      <c r="I626" s="35">
        <v>102</v>
      </c>
      <c r="J626" s="33">
        <v>0</v>
      </c>
      <c r="K626" s="34">
        <v>0</v>
      </c>
      <c r="L626" s="34">
        <v>0</v>
      </c>
    </row>
    <row r="627" spans="1:13" s="97" customFormat="1" ht="15.75" customHeight="1">
      <c r="A627" s="32">
        <v>32</v>
      </c>
      <c r="B627" s="33">
        <v>6</v>
      </c>
      <c r="C627" s="34">
        <v>2</v>
      </c>
      <c r="D627" s="34">
        <v>4</v>
      </c>
      <c r="E627" s="35">
        <v>67</v>
      </c>
      <c r="F627" s="33">
        <v>23</v>
      </c>
      <c r="G627" s="34">
        <v>9</v>
      </c>
      <c r="H627" s="34">
        <v>14</v>
      </c>
      <c r="I627" s="35">
        <v>103</v>
      </c>
      <c r="J627" s="33">
        <v>0</v>
      </c>
      <c r="K627" s="34">
        <v>0</v>
      </c>
      <c r="L627" s="34">
        <v>0</v>
      </c>
    </row>
    <row r="628" spans="1:13" s="97" customFormat="1" ht="15.75" customHeight="1">
      <c r="A628" s="32">
        <v>33</v>
      </c>
      <c r="B628" s="33">
        <v>11</v>
      </c>
      <c r="C628" s="34">
        <v>8</v>
      </c>
      <c r="D628" s="34">
        <v>3</v>
      </c>
      <c r="E628" s="35">
        <v>68</v>
      </c>
      <c r="F628" s="33">
        <v>10</v>
      </c>
      <c r="G628" s="34">
        <v>4</v>
      </c>
      <c r="H628" s="34">
        <v>6</v>
      </c>
      <c r="I628" s="72" t="s">
        <v>37</v>
      </c>
      <c r="J628" s="44">
        <v>0</v>
      </c>
      <c r="K628" s="42">
        <v>0</v>
      </c>
      <c r="L628" s="42">
        <v>0</v>
      </c>
    </row>
    <row r="629" spans="1:13" s="97" customFormat="1" ht="21" customHeight="1" thickBot="1">
      <c r="A629" s="74">
        <v>34</v>
      </c>
      <c r="B629" s="33">
        <v>6</v>
      </c>
      <c r="C629" s="34">
        <v>3</v>
      </c>
      <c r="D629" s="34">
        <v>3</v>
      </c>
      <c r="E629" s="35">
        <v>69</v>
      </c>
      <c r="F629" s="33">
        <v>17</v>
      </c>
      <c r="G629" s="34">
        <v>9</v>
      </c>
      <c r="H629" s="34">
        <v>8</v>
      </c>
      <c r="I629" s="75" t="s">
        <v>8</v>
      </c>
      <c r="J629" s="69">
        <v>861</v>
      </c>
      <c r="K629" s="69">
        <v>414</v>
      </c>
      <c r="L629" s="69">
        <v>447</v>
      </c>
    </row>
    <row r="630" spans="1:13" s="106" customFormat="1" ht="24" customHeight="1" thickTop="1" thickBot="1">
      <c r="A630" s="81" t="s">
        <v>38</v>
      </c>
      <c r="B630" s="82">
        <v>92</v>
      </c>
      <c r="C630" s="83">
        <v>38</v>
      </c>
      <c r="D630" s="83">
        <v>54</v>
      </c>
      <c r="E630" s="84" t="s">
        <v>39</v>
      </c>
      <c r="F630" s="83">
        <v>478</v>
      </c>
      <c r="G630" s="83">
        <v>262</v>
      </c>
      <c r="H630" s="83">
        <v>216</v>
      </c>
      <c r="I630" s="85" t="s">
        <v>40</v>
      </c>
      <c r="J630" s="83">
        <v>291</v>
      </c>
      <c r="K630" s="83">
        <v>114</v>
      </c>
      <c r="L630" s="83">
        <v>177</v>
      </c>
    </row>
    <row r="631" spans="1:13" s="13" customFormat="1" ht="24" customHeight="1" thickBot="1">
      <c r="A631" s="1"/>
      <c r="B631" s="2" t="s">
        <v>221</v>
      </c>
      <c r="C631" s="3"/>
      <c r="D631" s="4"/>
      <c r="E631" s="5"/>
      <c r="F631" s="6"/>
      <c r="G631" s="96" t="s">
        <v>238</v>
      </c>
      <c r="H631" s="6"/>
      <c r="I631" s="5"/>
      <c r="J631" s="6"/>
      <c r="K631" s="107" t="s">
        <v>82</v>
      </c>
      <c r="L631" s="9"/>
      <c r="M631" s="97"/>
    </row>
    <row r="632" spans="1:13" s="22" customFormat="1" ht="21" customHeight="1">
      <c r="A632" s="14" t="s">
        <v>4</v>
      </c>
      <c r="B632" s="15" t="s">
        <v>5</v>
      </c>
      <c r="C632" s="15" t="s">
        <v>6</v>
      </c>
      <c r="D632" s="16" t="s">
        <v>7</v>
      </c>
      <c r="E632" s="14" t="s">
        <v>4</v>
      </c>
      <c r="F632" s="15" t="s">
        <v>5</v>
      </c>
      <c r="G632" s="15" t="s">
        <v>6</v>
      </c>
      <c r="H632" s="16" t="s">
        <v>7</v>
      </c>
      <c r="I632" s="14" t="s">
        <v>4</v>
      </c>
      <c r="J632" s="15" t="s">
        <v>5</v>
      </c>
      <c r="K632" s="15" t="s">
        <v>6</v>
      </c>
      <c r="L632" s="17" t="s">
        <v>7</v>
      </c>
    </row>
    <row r="633" spans="1:13" s="31" customFormat="1" ht="25.5" customHeight="1">
      <c r="A633" s="23" t="s">
        <v>9</v>
      </c>
      <c r="B633" s="24">
        <v>32</v>
      </c>
      <c r="C633" s="24">
        <v>17</v>
      </c>
      <c r="D633" s="24">
        <v>15</v>
      </c>
      <c r="E633" s="25" t="s">
        <v>10</v>
      </c>
      <c r="F633" s="24">
        <v>38</v>
      </c>
      <c r="G633" s="24">
        <v>19</v>
      </c>
      <c r="H633" s="24">
        <v>19</v>
      </c>
      <c r="I633" s="25" t="s">
        <v>11</v>
      </c>
      <c r="J633" s="24">
        <v>70</v>
      </c>
      <c r="K633" s="24">
        <v>35</v>
      </c>
      <c r="L633" s="24">
        <v>35</v>
      </c>
    </row>
    <row r="634" spans="1:13" s="97" customFormat="1" ht="15.75" customHeight="1">
      <c r="A634" s="32">
        <v>0</v>
      </c>
      <c r="B634" s="33">
        <v>5</v>
      </c>
      <c r="C634" s="34">
        <v>2</v>
      </c>
      <c r="D634" s="34">
        <v>3</v>
      </c>
      <c r="E634" s="35">
        <v>35</v>
      </c>
      <c r="F634" s="33">
        <v>4</v>
      </c>
      <c r="G634" s="34">
        <v>3</v>
      </c>
      <c r="H634" s="34">
        <v>1</v>
      </c>
      <c r="I634" s="35">
        <v>70</v>
      </c>
      <c r="J634" s="33">
        <v>14</v>
      </c>
      <c r="K634" s="34">
        <v>6</v>
      </c>
      <c r="L634" s="34">
        <v>8</v>
      </c>
    </row>
    <row r="635" spans="1:13" s="97" customFormat="1" ht="15.75" customHeight="1">
      <c r="A635" s="32">
        <v>1</v>
      </c>
      <c r="B635" s="33">
        <v>6</v>
      </c>
      <c r="C635" s="34">
        <v>2</v>
      </c>
      <c r="D635" s="34">
        <v>4</v>
      </c>
      <c r="E635" s="35">
        <v>36</v>
      </c>
      <c r="F635" s="33">
        <v>7</v>
      </c>
      <c r="G635" s="34">
        <v>3</v>
      </c>
      <c r="H635" s="34">
        <v>4</v>
      </c>
      <c r="I635" s="35">
        <v>71</v>
      </c>
      <c r="J635" s="33">
        <v>15</v>
      </c>
      <c r="K635" s="34">
        <v>7</v>
      </c>
      <c r="L635" s="34">
        <v>8</v>
      </c>
    </row>
    <row r="636" spans="1:13" s="97" customFormat="1" ht="15.75" customHeight="1">
      <c r="A636" s="32">
        <v>2</v>
      </c>
      <c r="B636" s="33">
        <v>7</v>
      </c>
      <c r="C636" s="34">
        <v>3</v>
      </c>
      <c r="D636" s="34">
        <v>4</v>
      </c>
      <c r="E636" s="35">
        <v>37</v>
      </c>
      <c r="F636" s="33">
        <v>11</v>
      </c>
      <c r="G636" s="34">
        <v>5</v>
      </c>
      <c r="H636" s="34">
        <v>6</v>
      </c>
      <c r="I636" s="35">
        <v>72</v>
      </c>
      <c r="J636" s="33">
        <v>12</v>
      </c>
      <c r="K636" s="34">
        <v>7</v>
      </c>
      <c r="L636" s="34">
        <v>5</v>
      </c>
    </row>
    <row r="637" spans="1:13" s="97" customFormat="1" ht="15.75" customHeight="1">
      <c r="A637" s="32">
        <v>3</v>
      </c>
      <c r="B637" s="33">
        <v>5</v>
      </c>
      <c r="C637" s="34">
        <v>5</v>
      </c>
      <c r="D637" s="34">
        <v>0</v>
      </c>
      <c r="E637" s="35">
        <v>38</v>
      </c>
      <c r="F637" s="33">
        <v>5</v>
      </c>
      <c r="G637" s="34">
        <v>2</v>
      </c>
      <c r="H637" s="34">
        <v>3</v>
      </c>
      <c r="I637" s="35">
        <v>73</v>
      </c>
      <c r="J637" s="33">
        <v>10</v>
      </c>
      <c r="K637" s="34">
        <v>5</v>
      </c>
      <c r="L637" s="34">
        <v>5</v>
      </c>
    </row>
    <row r="638" spans="1:13" s="97" customFormat="1" ht="18" customHeight="1">
      <c r="A638" s="40">
        <v>4</v>
      </c>
      <c r="B638" s="41">
        <v>9</v>
      </c>
      <c r="C638" s="42">
        <v>5</v>
      </c>
      <c r="D638" s="42">
        <v>4</v>
      </c>
      <c r="E638" s="43">
        <v>39</v>
      </c>
      <c r="F638" s="44">
        <v>11</v>
      </c>
      <c r="G638" s="42">
        <v>6</v>
      </c>
      <c r="H638" s="42">
        <v>5</v>
      </c>
      <c r="I638" s="43">
        <v>74</v>
      </c>
      <c r="J638" s="44">
        <v>19</v>
      </c>
      <c r="K638" s="42">
        <v>10</v>
      </c>
      <c r="L638" s="42">
        <v>9</v>
      </c>
    </row>
    <row r="639" spans="1:13" s="31" customFormat="1" ht="25.5" customHeight="1">
      <c r="A639" s="23" t="s">
        <v>13</v>
      </c>
      <c r="B639" s="24">
        <v>31</v>
      </c>
      <c r="C639" s="24">
        <v>16</v>
      </c>
      <c r="D639" s="24">
        <v>15</v>
      </c>
      <c r="E639" s="25" t="s">
        <v>14</v>
      </c>
      <c r="F639" s="24">
        <v>58</v>
      </c>
      <c r="G639" s="24">
        <v>32</v>
      </c>
      <c r="H639" s="24">
        <v>26</v>
      </c>
      <c r="I639" s="25" t="s">
        <v>15</v>
      </c>
      <c r="J639" s="24">
        <v>49</v>
      </c>
      <c r="K639" s="24">
        <v>23</v>
      </c>
      <c r="L639" s="24">
        <v>26</v>
      </c>
    </row>
    <row r="640" spans="1:13" s="97" customFormat="1" ht="15.75" customHeight="1">
      <c r="A640" s="32">
        <v>5</v>
      </c>
      <c r="B640" s="33">
        <v>6</v>
      </c>
      <c r="C640" s="34">
        <v>4</v>
      </c>
      <c r="D640" s="34">
        <v>2</v>
      </c>
      <c r="E640" s="35">
        <v>40</v>
      </c>
      <c r="F640" s="33">
        <v>12</v>
      </c>
      <c r="G640" s="34">
        <v>5</v>
      </c>
      <c r="H640" s="34">
        <v>7</v>
      </c>
      <c r="I640" s="35">
        <v>75</v>
      </c>
      <c r="J640" s="33">
        <v>14</v>
      </c>
      <c r="K640" s="34">
        <v>8</v>
      </c>
      <c r="L640" s="34">
        <v>6</v>
      </c>
    </row>
    <row r="641" spans="1:15" s="97" customFormat="1" ht="15.75" customHeight="1">
      <c r="A641" s="32">
        <v>6</v>
      </c>
      <c r="B641" s="33">
        <v>6</v>
      </c>
      <c r="C641" s="34">
        <v>4</v>
      </c>
      <c r="D641" s="34">
        <v>2</v>
      </c>
      <c r="E641" s="35">
        <v>41</v>
      </c>
      <c r="F641" s="33">
        <v>11</v>
      </c>
      <c r="G641" s="34">
        <v>8</v>
      </c>
      <c r="H641" s="34">
        <v>3</v>
      </c>
      <c r="I641" s="35">
        <v>76</v>
      </c>
      <c r="J641" s="33">
        <v>11</v>
      </c>
      <c r="K641" s="34">
        <v>6</v>
      </c>
      <c r="L641" s="34">
        <v>5</v>
      </c>
    </row>
    <row r="642" spans="1:15" s="97" customFormat="1" ht="15.75" customHeight="1">
      <c r="A642" s="32">
        <v>7</v>
      </c>
      <c r="B642" s="33">
        <v>9</v>
      </c>
      <c r="C642" s="34">
        <v>3</v>
      </c>
      <c r="D642" s="34">
        <v>6</v>
      </c>
      <c r="E642" s="35">
        <v>42</v>
      </c>
      <c r="F642" s="33">
        <v>11</v>
      </c>
      <c r="G642" s="34">
        <v>5</v>
      </c>
      <c r="H642" s="34">
        <v>6</v>
      </c>
      <c r="I642" s="35">
        <v>77</v>
      </c>
      <c r="J642" s="33">
        <v>9</v>
      </c>
      <c r="K642" s="34">
        <v>4</v>
      </c>
      <c r="L642" s="34">
        <v>5</v>
      </c>
    </row>
    <row r="643" spans="1:15" s="97" customFormat="1" ht="15.75" customHeight="1">
      <c r="A643" s="32">
        <v>8</v>
      </c>
      <c r="B643" s="33">
        <v>4</v>
      </c>
      <c r="C643" s="34">
        <v>2</v>
      </c>
      <c r="D643" s="34">
        <v>2</v>
      </c>
      <c r="E643" s="35">
        <v>43</v>
      </c>
      <c r="F643" s="33">
        <v>15</v>
      </c>
      <c r="G643" s="34">
        <v>9</v>
      </c>
      <c r="H643" s="34">
        <v>6</v>
      </c>
      <c r="I643" s="35">
        <v>78</v>
      </c>
      <c r="J643" s="33">
        <v>7</v>
      </c>
      <c r="K643" s="34">
        <v>2</v>
      </c>
      <c r="L643" s="34">
        <v>5</v>
      </c>
    </row>
    <row r="644" spans="1:15" s="97" customFormat="1" ht="18" customHeight="1">
      <c r="A644" s="40">
        <v>9</v>
      </c>
      <c r="B644" s="44">
        <v>6</v>
      </c>
      <c r="C644" s="42">
        <v>3</v>
      </c>
      <c r="D644" s="42">
        <v>3</v>
      </c>
      <c r="E644" s="43">
        <v>44</v>
      </c>
      <c r="F644" s="44">
        <v>9</v>
      </c>
      <c r="G644" s="42">
        <v>5</v>
      </c>
      <c r="H644" s="42">
        <v>4</v>
      </c>
      <c r="I644" s="43">
        <v>79</v>
      </c>
      <c r="J644" s="44">
        <v>8</v>
      </c>
      <c r="K644" s="42">
        <v>3</v>
      </c>
      <c r="L644" s="42">
        <v>5</v>
      </c>
      <c r="O644" s="115"/>
    </row>
    <row r="645" spans="1:15" s="31" customFormat="1" ht="25.5" customHeight="1">
      <c r="A645" s="23" t="s">
        <v>23</v>
      </c>
      <c r="B645" s="24">
        <v>21</v>
      </c>
      <c r="C645" s="24">
        <v>11</v>
      </c>
      <c r="D645" s="24">
        <v>10</v>
      </c>
      <c r="E645" s="25" t="s">
        <v>24</v>
      </c>
      <c r="F645" s="24">
        <v>40</v>
      </c>
      <c r="G645" s="24">
        <v>24</v>
      </c>
      <c r="H645" s="24">
        <v>16</v>
      </c>
      <c r="I645" s="25" t="s">
        <v>25</v>
      </c>
      <c r="J645" s="24">
        <v>45</v>
      </c>
      <c r="K645" s="24">
        <v>20</v>
      </c>
      <c r="L645" s="24">
        <v>25</v>
      </c>
    </row>
    <row r="646" spans="1:15" s="97" customFormat="1" ht="15.75" customHeight="1">
      <c r="A646" s="32">
        <v>10</v>
      </c>
      <c r="B646" s="33">
        <v>3</v>
      </c>
      <c r="C646" s="34">
        <v>2</v>
      </c>
      <c r="D646" s="34">
        <v>1</v>
      </c>
      <c r="E646" s="35">
        <v>45</v>
      </c>
      <c r="F646" s="33">
        <v>13</v>
      </c>
      <c r="G646" s="34">
        <v>11</v>
      </c>
      <c r="H646" s="34">
        <v>2</v>
      </c>
      <c r="I646" s="35">
        <v>80</v>
      </c>
      <c r="J646" s="33">
        <v>12</v>
      </c>
      <c r="K646" s="34">
        <v>6</v>
      </c>
      <c r="L646" s="34">
        <v>6</v>
      </c>
    </row>
    <row r="647" spans="1:15" s="97" customFormat="1" ht="15.75" customHeight="1">
      <c r="A647" s="32">
        <v>11</v>
      </c>
      <c r="B647" s="33">
        <v>4</v>
      </c>
      <c r="C647" s="34">
        <v>2</v>
      </c>
      <c r="D647" s="34">
        <v>2</v>
      </c>
      <c r="E647" s="35">
        <v>46</v>
      </c>
      <c r="F647" s="33">
        <v>8</v>
      </c>
      <c r="G647" s="34">
        <v>3</v>
      </c>
      <c r="H647" s="34">
        <v>5</v>
      </c>
      <c r="I647" s="35">
        <v>81</v>
      </c>
      <c r="J647" s="33">
        <v>9</v>
      </c>
      <c r="K647" s="34">
        <v>5</v>
      </c>
      <c r="L647" s="34">
        <v>4</v>
      </c>
    </row>
    <row r="648" spans="1:15" s="97" customFormat="1" ht="15.75" customHeight="1">
      <c r="A648" s="32">
        <v>12</v>
      </c>
      <c r="B648" s="33">
        <v>3</v>
      </c>
      <c r="C648" s="34">
        <v>1</v>
      </c>
      <c r="D648" s="34">
        <v>2</v>
      </c>
      <c r="E648" s="35">
        <v>47</v>
      </c>
      <c r="F648" s="33">
        <v>5</v>
      </c>
      <c r="G648" s="34">
        <v>3</v>
      </c>
      <c r="H648" s="34">
        <v>2</v>
      </c>
      <c r="I648" s="35">
        <v>82</v>
      </c>
      <c r="J648" s="33">
        <v>9</v>
      </c>
      <c r="K648" s="34">
        <v>3</v>
      </c>
      <c r="L648" s="34">
        <v>6</v>
      </c>
    </row>
    <row r="649" spans="1:15" s="97" customFormat="1" ht="15.75" customHeight="1">
      <c r="A649" s="32">
        <v>13</v>
      </c>
      <c r="B649" s="33">
        <v>5</v>
      </c>
      <c r="C649" s="34">
        <v>1</v>
      </c>
      <c r="D649" s="34">
        <v>4</v>
      </c>
      <c r="E649" s="35">
        <v>48</v>
      </c>
      <c r="F649" s="33">
        <v>12</v>
      </c>
      <c r="G649" s="34">
        <v>6</v>
      </c>
      <c r="H649" s="34">
        <v>6</v>
      </c>
      <c r="I649" s="35">
        <v>83</v>
      </c>
      <c r="J649" s="33">
        <v>9</v>
      </c>
      <c r="K649" s="34">
        <v>3</v>
      </c>
      <c r="L649" s="34">
        <v>6</v>
      </c>
    </row>
    <row r="650" spans="1:15" s="97" customFormat="1" ht="18" customHeight="1">
      <c r="A650" s="40">
        <v>14</v>
      </c>
      <c r="B650" s="44">
        <v>6</v>
      </c>
      <c r="C650" s="42">
        <v>5</v>
      </c>
      <c r="D650" s="42">
        <v>1</v>
      </c>
      <c r="E650" s="43">
        <v>49</v>
      </c>
      <c r="F650" s="44">
        <v>2</v>
      </c>
      <c r="G650" s="42">
        <v>1</v>
      </c>
      <c r="H650" s="42">
        <v>1</v>
      </c>
      <c r="I650" s="43">
        <v>84</v>
      </c>
      <c r="J650" s="44">
        <v>6</v>
      </c>
      <c r="K650" s="42">
        <v>3</v>
      </c>
      <c r="L650" s="42">
        <v>3</v>
      </c>
    </row>
    <row r="651" spans="1:15" s="31" customFormat="1" ht="25.5" customHeight="1">
      <c r="A651" s="23" t="s">
        <v>26</v>
      </c>
      <c r="B651" s="24">
        <v>30</v>
      </c>
      <c r="C651" s="24">
        <v>12</v>
      </c>
      <c r="D651" s="24">
        <v>18</v>
      </c>
      <c r="E651" s="25" t="s">
        <v>27</v>
      </c>
      <c r="F651" s="24">
        <v>49</v>
      </c>
      <c r="G651" s="24">
        <v>21</v>
      </c>
      <c r="H651" s="24">
        <v>28</v>
      </c>
      <c r="I651" s="25" t="s">
        <v>28</v>
      </c>
      <c r="J651" s="24">
        <v>30</v>
      </c>
      <c r="K651" s="24">
        <v>8</v>
      </c>
      <c r="L651" s="24">
        <v>22</v>
      </c>
    </row>
    <row r="652" spans="1:15" s="97" customFormat="1" ht="15.75" customHeight="1">
      <c r="A652" s="32">
        <v>15</v>
      </c>
      <c r="B652" s="33">
        <v>5</v>
      </c>
      <c r="C652" s="34">
        <v>3</v>
      </c>
      <c r="D652" s="34">
        <v>2</v>
      </c>
      <c r="E652" s="35">
        <v>50</v>
      </c>
      <c r="F652" s="33">
        <v>11</v>
      </c>
      <c r="G652" s="34">
        <v>5</v>
      </c>
      <c r="H652" s="34">
        <v>6</v>
      </c>
      <c r="I652" s="35">
        <v>85</v>
      </c>
      <c r="J652" s="33">
        <v>7</v>
      </c>
      <c r="K652" s="34">
        <v>1</v>
      </c>
      <c r="L652" s="34">
        <v>6</v>
      </c>
    </row>
    <row r="653" spans="1:15" s="97" customFormat="1" ht="15.75" customHeight="1">
      <c r="A653" s="32">
        <v>16</v>
      </c>
      <c r="B653" s="33">
        <v>5</v>
      </c>
      <c r="C653" s="34">
        <v>0</v>
      </c>
      <c r="D653" s="34">
        <v>5</v>
      </c>
      <c r="E653" s="35">
        <v>51</v>
      </c>
      <c r="F653" s="33">
        <v>5</v>
      </c>
      <c r="G653" s="34">
        <v>3</v>
      </c>
      <c r="H653" s="34">
        <v>2</v>
      </c>
      <c r="I653" s="35">
        <v>86</v>
      </c>
      <c r="J653" s="33">
        <v>7</v>
      </c>
      <c r="K653" s="34">
        <v>3</v>
      </c>
      <c r="L653" s="34">
        <v>4</v>
      </c>
    </row>
    <row r="654" spans="1:15" s="97" customFormat="1" ht="15.75" customHeight="1">
      <c r="A654" s="32">
        <v>17</v>
      </c>
      <c r="B654" s="33">
        <v>7</v>
      </c>
      <c r="C654" s="34">
        <v>3</v>
      </c>
      <c r="D654" s="34">
        <v>4</v>
      </c>
      <c r="E654" s="35">
        <v>52</v>
      </c>
      <c r="F654" s="33">
        <v>8</v>
      </c>
      <c r="G654" s="34">
        <v>2</v>
      </c>
      <c r="H654" s="34">
        <v>6</v>
      </c>
      <c r="I654" s="35">
        <v>87</v>
      </c>
      <c r="J654" s="33">
        <v>6</v>
      </c>
      <c r="K654" s="34">
        <v>1</v>
      </c>
      <c r="L654" s="34">
        <v>5</v>
      </c>
    </row>
    <row r="655" spans="1:15" s="97" customFormat="1" ht="15.75" customHeight="1">
      <c r="A655" s="32">
        <v>18</v>
      </c>
      <c r="B655" s="33">
        <v>6</v>
      </c>
      <c r="C655" s="34">
        <v>2</v>
      </c>
      <c r="D655" s="34">
        <v>4</v>
      </c>
      <c r="E655" s="35">
        <v>53</v>
      </c>
      <c r="F655" s="33">
        <v>10</v>
      </c>
      <c r="G655" s="34">
        <v>3</v>
      </c>
      <c r="H655" s="34">
        <v>7</v>
      </c>
      <c r="I655" s="35">
        <v>88</v>
      </c>
      <c r="J655" s="33">
        <v>6</v>
      </c>
      <c r="K655" s="34">
        <v>1</v>
      </c>
      <c r="L655" s="34">
        <v>5</v>
      </c>
    </row>
    <row r="656" spans="1:15" s="97" customFormat="1" ht="18" customHeight="1">
      <c r="A656" s="40">
        <v>19</v>
      </c>
      <c r="B656" s="44">
        <v>7</v>
      </c>
      <c r="C656" s="42">
        <v>4</v>
      </c>
      <c r="D656" s="42">
        <v>3</v>
      </c>
      <c r="E656" s="43">
        <v>54</v>
      </c>
      <c r="F656" s="44">
        <v>15</v>
      </c>
      <c r="G656" s="42">
        <v>8</v>
      </c>
      <c r="H656" s="42">
        <v>7</v>
      </c>
      <c r="I656" s="43">
        <v>89</v>
      </c>
      <c r="J656" s="44">
        <v>4</v>
      </c>
      <c r="K656" s="42">
        <v>2</v>
      </c>
      <c r="L656" s="42">
        <v>2</v>
      </c>
    </row>
    <row r="657" spans="1:12" s="31" customFormat="1" ht="25.5" customHeight="1">
      <c r="A657" s="23" t="s">
        <v>29</v>
      </c>
      <c r="B657" s="24">
        <v>27</v>
      </c>
      <c r="C657" s="24">
        <v>16</v>
      </c>
      <c r="D657" s="24">
        <v>11</v>
      </c>
      <c r="E657" s="25" t="s">
        <v>30</v>
      </c>
      <c r="F657" s="24">
        <v>36</v>
      </c>
      <c r="G657" s="24">
        <v>14</v>
      </c>
      <c r="H657" s="24">
        <v>22</v>
      </c>
      <c r="I657" s="25" t="s">
        <v>31</v>
      </c>
      <c r="J657" s="24">
        <v>18</v>
      </c>
      <c r="K657" s="24">
        <v>6</v>
      </c>
      <c r="L657" s="24">
        <v>12</v>
      </c>
    </row>
    <row r="658" spans="1:12" s="97" customFormat="1" ht="15.75" customHeight="1">
      <c r="A658" s="32">
        <v>20</v>
      </c>
      <c r="B658" s="33">
        <v>6</v>
      </c>
      <c r="C658" s="34">
        <v>4</v>
      </c>
      <c r="D658" s="34">
        <v>2</v>
      </c>
      <c r="E658" s="35">
        <v>55</v>
      </c>
      <c r="F658" s="33">
        <v>9</v>
      </c>
      <c r="G658" s="34">
        <v>4</v>
      </c>
      <c r="H658" s="34">
        <v>5</v>
      </c>
      <c r="I658" s="35">
        <v>90</v>
      </c>
      <c r="J658" s="33">
        <v>2</v>
      </c>
      <c r="K658" s="34">
        <v>2</v>
      </c>
      <c r="L658" s="34">
        <v>0</v>
      </c>
    </row>
    <row r="659" spans="1:12" s="97" customFormat="1" ht="15.75" customHeight="1">
      <c r="A659" s="32">
        <v>21</v>
      </c>
      <c r="B659" s="33">
        <v>6</v>
      </c>
      <c r="C659" s="34">
        <v>4</v>
      </c>
      <c r="D659" s="34">
        <v>2</v>
      </c>
      <c r="E659" s="35">
        <v>56</v>
      </c>
      <c r="F659" s="33">
        <v>2</v>
      </c>
      <c r="G659" s="34">
        <v>0</v>
      </c>
      <c r="H659" s="34">
        <v>2</v>
      </c>
      <c r="I659" s="35">
        <v>91</v>
      </c>
      <c r="J659" s="33">
        <v>4</v>
      </c>
      <c r="K659" s="34">
        <v>0</v>
      </c>
      <c r="L659" s="34">
        <v>4</v>
      </c>
    </row>
    <row r="660" spans="1:12" s="97" customFormat="1" ht="15.75" customHeight="1">
      <c r="A660" s="32">
        <v>22</v>
      </c>
      <c r="B660" s="33">
        <v>5</v>
      </c>
      <c r="C660" s="34">
        <v>1</v>
      </c>
      <c r="D660" s="34">
        <v>4</v>
      </c>
      <c r="E660" s="35">
        <v>57</v>
      </c>
      <c r="F660" s="33">
        <v>7</v>
      </c>
      <c r="G660" s="34">
        <v>3</v>
      </c>
      <c r="H660" s="34">
        <v>4</v>
      </c>
      <c r="I660" s="35">
        <v>92</v>
      </c>
      <c r="J660" s="33">
        <v>6</v>
      </c>
      <c r="K660" s="34">
        <v>3</v>
      </c>
      <c r="L660" s="34">
        <v>3</v>
      </c>
    </row>
    <row r="661" spans="1:12" s="97" customFormat="1" ht="15.75" customHeight="1">
      <c r="A661" s="32">
        <v>23</v>
      </c>
      <c r="B661" s="33">
        <v>5</v>
      </c>
      <c r="C661" s="34">
        <v>3</v>
      </c>
      <c r="D661" s="34">
        <v>2</v>
      </c>
      <c r="E661" s="35">
        <v>58</v>
      </c>
      <c r="F661" s="33">
        <v>7</v>
      </c>
      <c r="G661" s="34">
        <v>3</v>
      </c>
      <c r="H661" s="34">
        <v>4</v>
      </c>
      <c r="I661" s="35">
        <v>93</v>
      </c>
      <c r="J661" s="33">
        <v>4</v>
      </c>
      <c r="K661" s="34">
        <v>1</v>
      </c>
      <c r="L661" s="34">
        <v>3</v>
      </c>
    </row>
    <row r="662" spans="1:12" s="97" customFormat="1" ht="18" customHeight="1">
      <c r="A662" s="40">
        <v>24</v>
      </c>
      <c r="B662" s="44">
        <v>5</v>
      </c>
      <c r="C662" s="42">
        <v>4</v>
      </c>
      <c r="D662" s="42">
        <v>1</v>
      </c>
      <c r="E662" s="43">
        <v>59</v>
      </c>
      <c r="F662" s="44">
        <v>11</v>
      </c>
      <c r="G662" s="42">
        <v>4</v>
      </c>
      <c r="H662" s="42">
        <v>7</v>
      </c>
      <c r="I662" s="43">
        <v>94</v>
      </c>
      <c r="J662" s="44">
        <v>2</v>
      </c>
      <c r="K662" s="42">
        <v>0</v>
      </c>
      <c r="L662" s="42">
        <v>2</v>
      </c>
    </row>
    <row r="663" spans="1:12" s="31" customFormat="1" ht="25.5" customHeight="1">
      <c r="A663" s="23" t="s">
        <v>32</v>
      </c>
      <c r="B663" s="24">
        <v>23</v>
      </c>
      <c r="C663" s="24">
        <v>11</v>
      </c>
      <c r="D663" s="24">
        <v>12</v>
      </c>
      <c r="E663" s="25" t="s">
        <v>33</v>
      </c>
      <c r="F663" s="24">
        <v>51</v>
      </c>
      <c r="G663" s="24">
        <v>24</v>
      </c>
      <c r="H663" s="24">
        <v>27</v>
      </c>
      <c r="I663" s="64" t="s">
        <v>34</v>
      </c>
      <c r="J663" s="24">
        <v>4</v>
      </c>
      <c r="K663" s="24">
        <v>0</v>
      </c>
      <c r="L663" s="24">
        <v>4</v>
      </c>
    </row>
    <row r="664" spans="1:12" s="97" customFormat="1" ht="15.75" customHeight="1">
      <c r="A664" s="32">
        <v>25</v>
      </c>
      <c r="B664" s="33">
        <v>4</v>
      </c>
      <c r="C664" s="34">
        <v>2</v>
      </c>
      <c r="D664" s="34">
        <v>2</v>
      </c>
      <c r="E664" s="35">
        <v>60</v>
      </c>
      <c r="F664" s="33">
        <v>7</v>
      </c>
      <c r="G664" s="34">
        <v>4</v>
      </c>
      <c r="H664" s="34">
        <v>3</v>
      </c>
      <c r="I664" s="35">
        <v>95</v>
      </c>
      <c r="J664" s="33">
        <v>1</v>
      </c>
      <c r="K664" s="34">
        <v>0</v>
      </c>
      <c r="L664" s="34">
        <v>1</v>
      </c>
    </row>
    <row r="665" spans="1:12" s="97" customFormat="1" ht="15.75" customHeight="1">
      <c r="A665" s="32">
        <v>26</v>
      </c>
      <c r="B665" s="33">
        <v>4</v>
      </c>
      <c r="C665" s="34">
        <v>2</v>
      </c>
      <c r="D665" s="34">
        <v>2</v>
      </c>
      <c r="E665" s="35">
        <v>61</v>
      </c>
      <c r="F665" s="33">
        <v>10</v>
      </c>
      <c r="G665" s="34">
        <v>4</v>
      </c>
      <c r="H665" s="34">
        <v>6</v>
      </c>
      <c r="I665" s="35">
        <v>96</v>
      </c>
      <c r="J665" s="33">
        <v>0</v>
      </c>
      <c r="K665" s="34">
        <v>0</v>
      </c>
      <c r="L665" s="34">
        <v>0</v>
      </c>
    </row>
    <row r="666" spans="1:12" s="97" customFormat="1" ht="15.75" customHeight="1">
      <c r="A666" s="32">
        <v>27</v>
      </c>
      <c r="B666" s="33">
        <v>5</v>
      </c>
      <c r="C666" s="34">
        <v>3</v>
      </c>
      <c r="D666" s="34">
        <v>2</v>
      </c>
      <c r="E666" s="35">
        <v>62</v>
      </c>
      <c r="F666" s="33">
        <v>11</v>
      </c>
      <c r="G666" s="34">
        <v>5</v>
      </c>
      <c r="H666" s="34">
        <v>6</v>
      </c>
      <c r="I666" s="35">
        <v>97</v>
      </c>
      <c r="J666" s="33">
        <v>1</v>
      </c>
      <c r="K666" s="34">
        <v>0</v>
      </c>
      <c r="L666" s="34">
        <v>1</v>
      </c>
    </row>
    <row r="667" spans="1:12" s="97" customFormat="1" ht="15.75" customHeight="1">
      <c r="A667" s="32">
        <v>28</v>
      </c>
      <c r="B667" s="33">
        <v>5</v>
      </c>
      <c r="C667" s="34">
        <v>2</v>
      </c>
      <c r="D667" s="34">
        <v>3</v>
      </c>
      <c r="E667" s="35">
        <v>63</v>
      </c>
      <c r="F667" s="33">
        <v>7</v>
      </c>
      <c r="G667" s="34">
        <v>2</v>
      </c>
      <c r="H667" s="34">
        <v>5</v>
      </c>
      <c r="I667" s="35">
        <v>98</v>
      </c>
      <c r="J667" s="33">
        <v>1</v>
      </c>
      <c r="K667" s="34">
        <v>0</v>
      </c>
      <c r="L667" s="34">
        <v>1</v>
      </c>
    </row>
    <row r="668" spans="1:12" s="97" customFormat="1" ht="18" customHeight="1">
      <c r="A668" s="40">
        <v>29</v>
      </c>
      <c r="B668" s="44">
        <v>5</v>
      </c>
      <c r="C668" s="42">
        <v>2</v>
      </c>
      <c r="D668" s="42">
        <v>3</v>
      </c>
      <c r="E668" s="43">
        <v>64</v>
      </c>
      <c r="F668" s="44">
        <v>16</v>
      </c>
      <c r="G668" s="42">
        <v>9</v>
      </c>
      <c r="H668" s="42">
        <v>7</v>
      </c>
      <c r="I668" s="35">
        <v>99</v>
      </c>
      <c r="J668" s="33">
        <v>0</v>
      </c>
      <c r="K668" s="34">
        <v>0</v>
      </c>
      <c r="L668" s="34">
        <v>0</v>
      </c>
    </row>
    <row r="669" spans="1:12" s="31" customFormat="1" ht="25.5" customHeight="1">
      <c r="A669" s="23" t="s">
        <v>35</v>
      </c>
      <c r="B669" s="24">
        <v>49</v>
      </c>
      <c r="C669" s="24">
        <v>26</v>
      </c>
      <c r="D669" s="24">
        <v>23</v>
      </c>
      <c r="E669" s="25" t="s">
        <v>36</v>
      </c>
      <c r="F669" s="24">
        <v>78</v>
      </c>
      <c r="G669" s="24">
        <v>37</v>
      </c>
      <c r="H669" s="24">
        <v>41</v>
      </c>
      <c r="I669" s="68">
        <v>100</v>
      </c>
      <c r="J669" s="69">
        <v>1</v>
      </c>
      <c r="K669" s="70">
        <v>0</v>
      </c>
      <c r="L669" s="70">
        <v>1</v>
      </c>
    </row>
    <row r="670" spans="1:12" s="97" customFormat="1" ht="15.75" customHeight="1">
      <c r="A670" s="32">
        <v>30</v>
      </c>
      <c r="B670" s="33">
        <v>6</v>
      </c>
      <c r="C670" s="34">
        <v>2</v>
      </c>
      <c r="D670" s="34">
        <v>4</v>
      </c>
      <c r="E670" s="35">
        <v>65</v>
      </c>
      <c r="F670" s="33">
        <v>17</v>
      </c>
      <c r="G670" s="34">
        <v>6</v>
      </c>
      <c r="H670" s="34">
        <v>11</v>
      </c>
      <c r="I670" s="35">
        <v>101</v>
      </c>
      <c r="J670" s="33">
        <v>0</v>
      </c>
      <c r="K670" s="34">
        <v>0</v>
      </c>
      <c r="L670" s="34">
        <v>0</v>
      </c>
    </row>
    <row r="671" spans="1:12" s="97" customFormat="1" ht="15.75" customHeight="1">
      <c r="A671" s="32">
        <v>31</v>
      </c>
      <c r="B671" s="33">
        <v>12</v>
      </c>
      <c r="C671" s="34">
        <v>7</v>
      </c>
      <c r="D671" s="34">
        <v>5</v>
      </c>
      <c r="E671" s="35">
        <v>66</v>
      </c>
      <c r="F671" s="33">
        <v>14</v>
      </c>
      <c r="G671" s="34">
        <v>9</v>
      </c>
      <c r="H671" s="34">
        <v>5</v>
      </c>
      <c r="I671" s="35">
        <v>102</v>
      </c>
      <c r="J671" s="33">
        <v>0</v>
      </c>
      <c r="K671" s="34">
        <v>0</v>
      </c>
      <c r="L671" s="34">
        <v>0</v>
      </c>
    </row>
    <row r="672" spans="1:12" s="97" customFormat="1" ht="15.75" customHeight="1">
      <c r="A672" s="32">
        <v>32</v>
      </c>
      <c r="B672" s="33">
        <v>8</v>
      </c>
      <c r="C672" s="34">
        <v>4</v>
      </c>
      <c r="D672" s="34">
        <v>4</v>
      </c>
      <c r="E672" s="35">
        <v>67</v>
      </c>
      <c r="F672" s="33">
        <v>12</v>
      </c>
      <c r="G672" s="34">
        <v>3</v>
      </c>
      <c r="H672" s="34">
        <v>9</v>
      </c>
      <c r="I672" s="35">
        <v>103</v>
      </c>
      <c r="J672" s="33">
        <v>0</v>
      </c>
      <c r="K672" s="34">
        <v>0</v>
      </c>
      <c r="L672" s="34">
        <v>0</v>
      </c>
    </row>
    <row r="673" spans="1:13" s="97" customFormat="1" ht="15.75" customHeight="1">
      <c r="A673" s="32">
        <v>33</v>
      </c>
      <c r="B673" s="33">
        <v>10</v>
      </c>
      <c r="C673" s="34">
        <v>6</v>
      </c>
      <c r="D673" s="34">
        <v>4</v>
      </c>
      <c r="E673" s="35">
        <v>68</v>
      </c>
      <c r="F673" s="33">
        <v>13</v>
      </c>
      <c r="G673" s="34">
        <v>9</v>
      </c>
      <c r="H673" s="34">
        <v>4</v>
      </c>
      <c r="I673" s="72" t="s">
        <v>37</v>
      </c>
      <c r="J673" s="44">
        <v>0</v>
      </c>
      <c r="K673" s="42">
        <v>0</v>
      </c>
      <c r="L673" s="42">
        <v>0</v>
      </c>
    </row>
    <row r="674" spans="1:13" s="97" customFormat="1" ht="21" customHeight="1" thickBot="1">
      <c r="A674" s="74">
        <v>34</v>
      </c>
      <c r="B674" s="33">
        <v>13</v>
      </c>
      <c r="C674" s="34">
        <v>7</v>
      </c>
      <c r="D674" s="34">
        <v>6</v>
      </c>
      <c r="E674" s="35">
        <v>69</v>
      </c>
      <c r="F674" s="33">
        <v>22</v>
      </c>
      <c r="G674" s="34">
        <v>10</v>
      </c>
      <c r="H674" s="34">
        <v>12</v>
      </c>
      <c r="I674" s="75" t="s">
        <v>8</v>
      </c>
      <c r="J674" s="69">
        <v>779</v>
      </c>
      <c r="K674" s="69">
        <v>372</v>
      </c>
      <c r="L674" s="69">
        <v>407</v>
      </c>
    </row>
    <row r="675" spans="1:13" s="106" customFormat="1" ht="24" customHeight="1" thickTop="1" thickBot="1">
      <c r="A675" s="81" t="s">
        <v>38</v>
      </c>
      <c r="B675" s="82">
        <v>84</v>
      </c>
      <c r="C675" s="83">
        <v>44</v>
      </c>
      <c r="D675" s="83">
        <v>40</v>
      </c>
      <c r="E675" s="84" t="s">
        <v>39</v>
      </c>
      <c r="F675" s="83">
        <v>401</v>
      </c>
      <c r="G675" s="83">
        <v>199</v>
      </c>
      <c r="H675" s="83">
        <v>202</v>
      </c>
      <c r="I675" s="85" t="s">
        <v>40</v>
      </c>
      <c r="J675" s="83">
        <v>294</v>
      </c>
      <c r="K675" s="83">
        <v>129</v>
      </c>
      <c r="L675" s="83">
        <v>165</v>
      </c>
    </row>
    <row r="676" spans="1:13" s="13" customFormat="1" ht="24" customHeight="1" thickBot="1">
      <c r="A676" s="1"/>
      <c r="B676" s="2" t="s">
        <v>221</v>
      </c>
      <c r="C676" s="3"/>
      <c r="D676" s="4"/>
      <c r="E676" s="5"/>
      <c r="F676" s="6"/>
      <c r="G676" s="96" t="s">
        <v>238</v>
      </c>
      <c r="H676" s="6"/>
      <c r="I676" s="5"/>
      <c r="J676" s="6"/>
      <c r="K676" s="107" t="s">
        <v>83</v>
      </c>
      <c r="L676" s="9"/>
      <c r="M676" s="97"/>
    </row>
    <row r="677" spans="1:13" s="22" customFormat="1" ht="21" customHeight="1">
      <c r="A677" s="14" t="s">
        <v>4</v>
      </c>
      <c r="B677" s="15" t="s">
        <v>5</v>
      </c>
      <c r="C677" s="15" t="s">
        <v>6</v>
      </c>
      <c r="D677" s="16" t="s">
        <v>7</v>
      </c>
      <c r="E677" s="14" t="s">
        <v>4</v>
      </c>
      <c r="F677" s="15" t="s">
        <v>5</v>
      </c>
      <c r="G677" s="15" t="s">
        <v>6</v>
      </c>
      <c r="H677" s="16" t="s">
        <v>7</v>
      </c>
      <c r="I677" s="14" t="s">
        <v>4</v>
      </c>
      <c r="J677" s="15" t="s">
        <v>5</v>
      </c>
      <c r="K677" s="15" t="s">
        <v>6</v>
      </c>
      <c r="L677" s="17" t="s">
        <v>7</v>
      </c>
    </row>
    <row r="678" spans="1:13" s="31" customFormat="1" ht="25.5" customHeight="1">
      <c r="A678" s="23" t="s">
        <v>9</v>
      </c>
      <c r="B678" s="24">
        <v>37</v>
      </c>
      <c r="C678" s="24">
        <v>16</v>
      </c>
      <c r="D678" s="24">
        <v>21</v>
      </c>
      <c r="E678" s="25" t="s">
        <v>10</v>
      </c>
      <c r="F678" s="24">
        <v>31</v>
      </c>
      <c r="G678" s="24">
        <v>17</v>
      </c>
      <c r="H678" s="24">
        <v>14</v>
      </c>
      <c r="I678" s="25" t="s">
        <v>11</v>
      </c>
      <c r="J678" s="24">
        <v>12</v>
      </c>
      <c r="K678" s="24">
        <v>8</v>
      </c>
      <c r="L678" s="24">
        <v>4</v>
      </c>
    </row>
    <row r="679" spans="1:13" s="97" customFormat="1" ht="15.75" customHeight="1">
      <c r="A679" s="32">
        <v>0</v>
      </c>
      <c r="B679" s="33">
        <v>2</v>
      </c>
      <c r="C679" s="34">
        <v>0</v>
      </c>
      <c r="D679" s="34">
        <v>2</v>
      </c>
      <c r="E679" s="35">
        <v>35</v>
      </c>
      <c r="F679" s="33">
        <v>7</v>
      </c>
      <c r="G679" s="34">
        <v>3</v>
      </c>
      <c r="H679" s="34">
        <v>4</v>
      </c>
      <c r="I679" s="35">
        <v>70</v>
      </c>
      <c r="J679" s="33">
        <v>3</v>
      </c>
      <c r="K679" s="34">
        <v>3</v>
      </c>
      <c r="L679" s="34">
        <v>0</v>
      </c>
    </row>
    <row r="680" spans="1:13" s="97" customFormat="1" ht="15.75" customHeight="1">
      <c r="A680" s="32">
        <v>1</v>
      </c>
      <c r="B680" s="33">
        <v>11</v>
      </c>
      <c r="C680" s="34">
        <v>5</v>
      </c>
      <c r="D680" s="34">
        <v>6</v>
      </c>
      <c r="E680" s="35">
        <v>36</v>
      </c>
      <c r="F680" s="33">
        <v>4</v>
      </c>
      <c r="G680" s="34">
        <v>2</v>
      </c>
      <c r="H680" s="34">
        <v>2</v>
      </c>
      <c r="I680" s="35">
        <v>71</v>
      </c>
      <c r="J680" s="33">
        <v>2</v>
      </c>
      <c r="K680" s="34">
        <v>1</v>
      </c>
      <c r="L680" s="34">
        <v>1</v>
      </c>
    </row>
    <row r="681" spans="1:13" s="97" customFormat="1" ht="15.75" customHeight="1">
      <c r="A681" s="32">
        <v>2</v>
      </c>
      <c r="B681" s="33">
        <v>6</v>
      </c>
      <c r="C681" s="34">
        <v>2</v>
      </c>
      <c r="D681" s="34">
        <v>4</v>
      </c>
      <c r="E681" s="35">
        <v>37</v>
      </c>
      <c r="F681" s="33">
        <v>5</v>
      </c>
      <c r="G681" s="34">
        <v>4</v>
      </c>
      <c r="H681" s="34">
        <v>1</v>
      </c>
      <c r="I681" s="35">
        <v>72</v>
      </c>
      <c r="J681" s="33">
        <v>1</v>
      </c>
      <c r="K681" s="34">
        <v>1</v>
      </c>
      <c r="L681" s="34">
        <v>0</v>
      </c>
    </row>
    <row r="682" spans="1:13" s="97" customFormat="1" ht="15.75" customHeight="1">
      <c r="A682" s="32">
        <v>3</v>
      </c>
      <c r="B682" s="33">
        <v>7</v>
      </c>
      <c r="C682" s="34">
        <v>2</v>
      </c>
      <c r="D682" s="34">
        <v>5</v>
      </c>
      <c r="E682" s="35">
        <v>38</v>
      </c>
      <c r="F682" s="33">
        <v>7</v>
      </c>
      <c r="G682" s="34">
        <v>2</v>
      </c>
      <c r="H682" s="34">
        <v>5</v>
      </c>
      <c r="I682" s="35">
        <v>73</v>
      </c>
      <c r="J682" s="33">
        <v>3</v>
      </c>
      <c r="K682" s="34">
        <v>3</v>
      </c>
      <c r="L682" s="34">
        <v>0</v>
      </c>
    </row>
    <row r="683" spans="1:13" s="97" customFormat="1" ht="18" customHeight="1">
      <c r="A683" s="40">
        <v>4</v>
      </c>
      <c r="B683" s="41">
        <v>11</v>
      </c>
      <c r="C683" s="42">
        <v>7</v>
      </c>
      <c r="D683" s="42">
        <v>4</v>
      </c>
      <c r="E683" s="43">
        <v>39</v>
      </c>
      <c r="F683" s="44">
        <v>8</v>
      </c>
      <c r="G683" s="42">
        <v>6</v>
      </c>
      <c r="H683" s="42">
        <v>2</v>
      </c>
      <c r="I683" s="43">
        <v>74</v>
      </c>
      <c r="J683" s="44">
        <v>3</v>
      </c>
      <c r="K683" s="42">
        <v>0</v>
      </c>
      <c r="L683" s="42">
        <v>3</v>
      </c>
    </row>
    <row r="684" spans="1:13" s="31" customFormat="1" ht="25.5" customHeight="1">
      <c r="A684" s="23" t="s">
        <v>13</v>
      </c>
      <c r="B684" s="24">
        <v>34</v>
      </c>
      <c r="C684" s="24">
        <v>18</v>
      </c>
      <c r="D684" s="24">
        <v>16</v>
      </c>
      <c r="E684" s="25" t="s">
        <v>14</v>
      </c>
      <c r="F684" s="24">
        <v>44</v>
      </c>
      <c r="G684" s="24">
        <v>25</v>
      </c>
      <c r="H684" s="24">
        <v>19</v>
      </c>
      <c r="I684" s="25" t="s">
        <v>15</v>
      </c>
      <c r="J684" s="24">
        <v>15</v>
      </c>
      <c r="K684" s="24">
        <v>5</v>
      </c>
      <c r="L684" s="24">
        <v>10</v>
      </c>
    </row>
    <row r="685" spans="1:13" s="97" customFormat="1" ht="15.75" customHeight="1">
      <c r="A685" s="32">
        <v>5</v>
      </c>
      <c r="B685" s="33">
        <v>6</v>
      </c>
      <c r="C685" s="34">
        <v>4</v>
      </c>
      <c r="D685" s="34">
        <v>2</v>
      </c>
      <c r="E685" s="35">
        <v>40</v>
      </c>
      <c r="F685" s="33">
        <v>16</v>
      </c>
      <c r="G685" s="34">
        <v>10</v>
      </c>
      <c r="H685" s="34">
        <v>6</v>
      </c>
      <c r="I685" s="35">
        <v>75</v>
      </c>
      <c r="J685" s="33">
        <v>5</v>
      </c>
      <c r="K685" s="34">
        <v>3</v>
      </c>
      <c r="L685" s="34">
        <v>2</v>
      </c>
    </row>
    <row r="686" spans="1:13" s="97" customFormat="1" ht="15.75" customHeight="1">
      <c r="A686" s="32">
        <v>6</v>
      </c>
      <c r="B686" s="33">
        <v>8</v>
      </c>
      <c r="C686" s="34">
        <v>4</v>
      </c>
      <c r="D686" s="34">
        <v>4</v>
      </c>
      <c r="E686" s="35">
        <v>41</v>
      </c>
      <c r="F686" s="33">
        <v>17</v>
      </c>
      <c r="G686" s="34">
        <v>9</v>
      </c>
      <c r="H686" s="34">
        <v>8</v>
      </c>
      <c r="I686" s="35">
        <v>76</v>
      </c>
      <c r="J686" s="33">
        <v>2</v>
      </c>
      <c r="K686" s="34">
        <v>0</v>
      </c>
      <c r="L686" s="34">
        <v>2</v>
      </c>
    </row>
    <row r="687" spans="1:13" s="97" customFormat="1" ht="15.75" customHeight="1">
      <c r="A687" s="32">
        <v>7</v>
      </c>
      <c r="B687" s="33">
        <v>5</v>
      </c>
      <c r="C687" s="34">
        <v>1</v>
      </c>
      <c r="D687" s="34">
        <v>4</v>
      </c>
      <c r="E687" s="35">
        <v>42</v>
      </c>
      <c r="F687" s="33">
        <v>5</v>
      </c>
      <c r="G687" s="34">
        <v>3</v>
      </c>
      <c r="H687" s="34">
        <v>2</v>
      </c>
      <c r="I687" s="35">
        <v>77</v>
      </c>
      <c r="J687" s="33">
        <v>4</v>
      </c>
      <c r="K687" s="34">
        <v>0</v>
      </c>
      <c r="L687" s="34">
        <v>4</v>
      </c>
    </row>
    <row r="688" spans="1:13" s="97" customFormat="1" ht="15.75" customHeight="1">
      <c r="A688" s="32">
        <v>8</v>
      </c>
      <c r="B688" s="33">
        <v>5</v>
      </c>
      <c r="C688" s="34">
        <v>4</v>
      </c>
      <c r="D688" s="34">
        <v>1</v>
      </c>
      <c r="E688" s="35">
        <v>43</v>
      </c>
      <c r="F688" s="33">
        <v>4</v>
      </c>
      <c r="G688" s="34">
        <v>3</v>
      </c>
      <c r="H688" s="34">
        <v>1</v>
      </c>
      <c r="I688" s="35">
        <v>78</v>
      </c>
      <c r="J688" s="33">
        <v>3</v>
      </c>
      <c r="K688" s="34">
        <v>2</v>
      </c>
      <c r="L688" s="34">
        <v>1</v>
      </c>
    </row>
    <row r="689" spans="1:12" s="97" customFormat="1" ht="18" customHeight="1">
      <c r="A689" s="40">
        <v>9</v>
      </c>
      <c r="B689" s="44">
        <v>10</v>
      </c>
      <c r="C689" s="42">
        <v>5</v>
      </c>
      <c r="D689" s="42">
        <v>5</v>
      </c>
      <c r="E689" s="43">
        <v>44</v>
      </c>
      <c r="F689" s="44">
        <v>2</v>
      </c>
      <c r="G689" s="42">
        <v>0</v>
      </c>
      <c r="H689" s="42">
        <v>2</v>
      </c>
      <c r="I689" s="43">
        <v>79</v>
      </c>
      <c r="J689" s="44">
        <v>1</v>
      </c>
      <c r="K689" s="42">
        <v>0</v>
      </c>
      <c r="L689" s="42">
        <v>1</v>
      </c>
    </row>
    <row r="690" spans="1:12" s="31" customFormat="1" ht="25.5" customHeight="1">
      <c r="A690" s="23" t="s">
        <v>23</v>
      </c>
      <c r="B690" s="24">
        <v>36</v>
      </c>
      <c r="C690" s="24">
        <v>20</v>
      </c>
      <c r="D690" s="24">
        <v>16</v>
      </c>
      <c r="E690" s="25" t="s">
        <v>24</v>
      </c>
      <c r="F690" s="24">
        <v>34</v>
      </c>
      <c r="G690" s="24">
        <v>19</v>
      </c>
      <c r="H690" s="24">
        <v>15</v>
      </c>
      <c r="I690" s="25" t="s">
        <v>25</v>
      </c>
      <c r="J690" s="24">
        <v>13</v>
      </c>
      <c r="K690" s="24">
        <v>4</v>
      </c>
      <c r="L690" s="24">
        <v>9</v>
      </c>
    </row>
    <row r="691" spans="1:12" s="97" customFormat="1" ht="15.75" customHeight="1">
      <c r="A691" s="32">
        <v>10</v>
      </c>
      <c r="B691" s="33">
        <v>8</v>
      </c>
      <c r="C691" s="34">
        <v>4</v>
      </c>
      <c r="D691" s="34">
        <v>4</v>
      </c>
      <c r="E691" s="35">
        <v>45</v>
      </c>
      <c r="F691" s="33">
        <v>8</v>
      </c>
      <c r="G691" s="34">
        <v>6</v>
      </c>
      <c r="H691" s="34">
        <v>2</v>
      </c>
      <c r="I691" s="35">
        <v>80</v>
      </c>
      <c r="J691" s="33">
        <v>1</v>
      </c>
      <c r="K691" s="34">
        <v>1</v>
      </c>
      <c r="L691" s="34">
        <v>0</v>
      </c>
    </row>
    <row r="692" spans="1:12" s="97" customFormat="1" ht="15.75" customHeight="1">
      <c r="A692" s="32">
        <v>11</v>
      </c>
      <c r="B692" s="33">
        <v>11</v>
      </c>
      <c r="C692" s="34">
        <v>7</v>
      </c>
      <c r="D692" s="34">
        <v>4</v>
      </c>
      <c r="E692" s="35">
        <v>46</v>
      </c>
      <c r="F692" s="33">
        <v>6</v>
      </c>
      <c r="G692" s="34">
        <v>4</v>
      </c>
      <c r="H692" s="34">
        <v>2</v>
      </c>
      <c r="I692" s="35">
        <v>81</v>
      </c>
      <c r="J692" s="33">
        <v>1</v>
      </c>
      <c r="K692" s="34">
        <v>0</v>
      </c>
      <c r="L692" s="34">
        <v>1</v>
      </c>
    </row>
    <row r="693" spans="1:12" s="97" customFormat="1" ht="15.75" customHeight="1">
      <c r="A693" s="32">
        <v>12</v>
      </c>
      <c r="B693" s="33">
        <v>6</v>
      </c>
      <c r="C693" s="34">
        <v>4</v>
      </c>
      <c r="D693" s="34">
        <v>2</v>
      </c>
      <c r="E693" s="35">
        <v>47</v>
      </c>
      <c r="F693" s="33">
        <v>10</v>
      </c>
      <c r="G693" s="34">
        <v>6</v>
      </c>
      <c r="H693" s="34">
        <v>4</v>
      </c>
      <c r="I693" s="35">
        <v>82</v>
      </c>
      <c r="J693" s="33">
        <v>3</v>
      </c>
      <c r="K693" s="34">
        <v>0</v>
      </c>
      <c r="L693" s="34">
        <v>3</v>
      </c>
    </row>
    <row r="694" spans="1:12" s="97" customFormat="1" ht="15.75" customHeight="1">
      <c r="A694" s="32">
        <v>13</v>
      </c>
      <c r="B694" s="33">
        <v>6</v>
      </c>
      <c r="C694" s="34">
        <v>2</v>
      </c>
      <c r="D694" s="34">
        <v>4</v>
      </c>
      <c r="E694" s="35">
        <v>48</v>
      </c>
      <c r="F694" s="33">
        <v>5</v>
      </c>
      <c r="G694" s="34">
        <v>2</v>
      </c>
      <c r="H694" s="34">
        <v>3</v>
      </c>
      <c r="I694" s="35">
        <v>83</v>
      </c>
      <c r="J694" s="33">
        <v>4</v>
      </c>
      <c r="K694" s="34">
        <v>2</v>
      </c>
      <c r="L694" s="34">
        <v>2</v>
      </c>
    </row>
    <row r="695" spans="1:12" s="97" customFormat="1" ht="18" customHeight="1">
      <c r="A695" s="40">
        <v>14</v>
      </c>
      <c r="B695" s="44">
        <v>5</v>
      </c>
      <c r="C695" s="42">
        <v>3</v>
      </c>
      <c r="D695" s="42">
        <v>2</v>
      </c>
      <c r="E695" s="43">
        <v>49</v>
      </c>
      <c r="F695" s="44">
        <v>5</v>
      </c>
      <c r="G695" s="42">
        <v>1</v>
      </c>
      <c r="H695" s="42">
        <v>4</v>
      </c>
      <c r="I695" s="43">
        <v>84</v>
      </c>
      <c r="J695" s="44">
        <v>4</v>
      </c>
      <c r="K695" s="42">
        <v>1</v>
      </c>
      <c r="L695" s="42">
        <v>3</v>
      </c>
    </row>
    <row r="696" spans="1:12" s="31" customFormat="1" ht="25.5" customHeight="1">
      <c r="A696" s="23" t="s">
        <v>26</v>
      </c>
      <c r="B696" s="24">
        <v>14</v>
      </c>
      <c r="C696" s="24">
        <v>5</v>
      </c>
      <c r="D696" s="24">
        <v>9</v>
      </c>
      <c r="E696" s="25" t="s">
        <v>27</v>
      </c>
      <c r="F696" s="24">
        <v>49</v>
      </c>
      <c r="G696" s="24">
        <v>35</v>
      </c>
      <c r="H696" s="24">
        <v>14</v>
      </c>
      <c r="I696" s="25" t="s">
        <v>28</v>
      </c>
      <c r="J696" s="24">
        <v>8</v>
      </c>
      <c r="K696" s="24">
        <v>5</v>
      </c>
      <c r="L696" s="24">
        <v>3</v>
      </c>
    </row>
    <row r="697" spans="1:12" s="97" customFormat="1" ht="15.75" customHeight="1">
      <c r="A697" s="32">
        <v>15</v>
      </c>
      <c r="B697" s="33">
        <v>5</v>
      </c>
      <c r="C697" s="34">
        <v>1</v>
      </c>
      <c r="D697" s="34">
        <v>4</v>
      </c>
      <c r="E697" s="35">
        <v>50</v>
      </c>
      <c r="F697" s="33">
        <v>13</v>
      </c>
      <c r="G697" s="34">
        <v>11</v>
      </c>
      <c r="H697" s="34">
        <v>2</v>
      </c>
      <c r="I697" s="35">
        <v>85</v>
      </c>
      <c r="J697" s="33">
        <v>1</v>
      </c>
      <c r="K697" s="34">
        <v>1</v>
      </c>
      <c r="L697" s="34">
        <v>0</v>
      </c>
    </row>
    <row r="698" spans="1:12" s="97" customFormat="1" ht="15.75" customHeight="1">
      <c r="A698" s="32">
        <v>16</v>
      </c>
      <c r="B698" s="33">
        <v>2</v>
      </c>
      <c r="C698" s="34">
        <v>0</v>
      </c>
      <c r="D698" s="34">
        <v>2</v>
      </c>
      <c r="E698" s="35">
        <v>51</v>
      </c>
      <c r="F698" s="33">
        <v>7</v>
      </c>
      <c r="G698" s="34">
        <v>4</v>
      </c>
      <c r="H698" s="34">
        <v>3</v>
      </c>
      <c r="I698" s="35">
        <v>86</v>
      </c>
      <c r="J698" s="33">
        <v>3</v>
      </c>
      <c r="K698" s="34">
        <v>1</v>
      </c>
      <c r="L698" s="34">
        <v>2</v>
      </c>
    </row>
    <row r="699" spans="1:12" s="97" customFormat="1" ht="15.75" customHeight="1">
      <c r="A699" s="32">
        <v>17</v>
      </c>
      <c r="B699" s="33">
        <v>2</v>
      </c>
      <c r="C699" s="34">
        <v>0</v>
      </c>
      <c r="D699" s="34">
        <v>2</v>
      </c>
      <c r="E699" s="35">
        <v>52</v>
      </c>
      <c r="F699" s="33">
        <v>14</v>
      </c>
      <c r="G699" s="34">
        <v>9</v>
      </c>
      <c r="H699" s="34">
        <v>5</v>
      </c>
      <c r="I699" s="35">
        <v>87</v>
      </c>
      <c r="J699" s="33">
        <v>1</v>
      </c>
      <c r="K699" s="34">
        <v>1</v>
      </c>
      <c r="L699" s="34">
        <v>0</v>
      </c>
    </row>
    <row r="700" spans="1:12" s="97" customFormat="1" ht="15.75" customHeight="1">
      <c r="A700" s="32">
        <v>18</v>
      </c>
      <c r="B700" s="33">
        <v>1</v>
      </c>
      <c r="C700" s="34">
        <v>0</v>
      </c>
      <c r="D700" s="34">
        <v>1</v>
      </c>
      <c r="E700" s="35">
        <v>53</v>
      </c>
      <c r="F700" s="33">
        <v>4</v>
      </c>
      <c r="G700" s="34">
        <v>2</v>
      </c>
      <c r="H700" s="34">
        <v>2</v>
      </c>
      <c r="I700" s="35">
        <v>88</v>
      </c>
      <c r="J700" s="33">
        <v>1</v>
      </c>
      <c r="K700" s="34">
        <v>1</v>
      </c>
      <c r="L700" s="34">
        <v>0</v>
      </c>
    </row>
    <row r="701" spans="1:12" s="97" customFormat="1" ht="18" customHeight="1">
      <c r="A701" s="40">
        <v>19</v>
      </c>
      <c r="B701" s="44">
        <v>4</v>
      </c>
      <c r="C701" s="42">
        <v>4</v>
      </c>
      <c r="D701" s="42">
        <v>0</v>
      </c>
      <c r="E701" s="43">
        <v>54</v>
      </c>
      <c r="F701" s="44">
        <v>11</v>
      </c>
      <c r="G701" s="42">
        <v>9</v>
      </c>
      <c r="H701" s="42">
        <v>2</v>
      </c>
      <c r="I701" s="43">
        <v>89</v>
      </c>
      <c r="J701" s="44">
        <v>2</v>
      </c>
      <c r="K701" s="42">
        <v>1</v>
      </c>
      <c r="L701" s="42">
        <v>1</v>
      </c>
    </row>
    <row r="702" spans="1:12" s="31" customFormat="1" ht="25.5" customHeight="1">
      <c r="A702" s="23" t="s">
        <v>29</v>
      </c>
      <c r="B702" s="24">
        <v>35</v>
      </c>
      <c r="C702" s="24">
        <v>23</v>
      </c>
      <c r="D702" s="24">
        <v>12</v>
      </c>
      <c r="E702" s="25" t="s">
        <v>30</v>
      </c>
      <c r="F702" s="24">
        <v>17</v>
      </c>
      <c r="G702" s="24">
        <v>8</v>
      </c>
      <c r="H702" s="24">
        <v>9</v>
      </c>
      <c r="I702" s="25" t="s">
        <v>31</v>
      </c>
      <c r="J702" s="24">
        <v>5</v>
      </c>
      <c r="K702" s="24">
        <v>2</v>
      </c>
      <c r="L702" s="24">
        <v>3</v>
      </c>
    </row>
    <row r="703" spans="1:12" s="97" customFormat="1" ht="15.75" customHeight="1">
      <c r="A703" s="32">
        <v>20</v>
      </c>
      <c r="B703" s="33">
        <v>3</v>
      </c>
      <c r="C703" s="34">
        <v>1</v>
      </c>
      <c r="D703" s="34">
        <v>2</v>
      </c>
      <c r="E703" s="35">
        <v>55</v>
      </c>
      <c r="F703" s="33">
        <v>4</v>
      </c>
      <c r="G703" s="34">
        <v>4</v>
      </c>
      <c r="H703" s="34">
        <v>0</v>
      </c>
      <c r="I703" s="35">
        <v>90</v>
      </c>
      <c r="J703" s="33">
        <v>0</v>
      </c>
      <c r="K703" s="34">
        <v>0</v>
      </c>
      <c r="L703" s="34">
        <v>0</v>
      </c>
    </row>
    <row r="704" spans="1:12" s="97" customFormat="1" ht="15.75" customHeight="1">
      <c r="A704" s="32">
        <v>21</v>
      </c>
      <c r="B704" s="33">
        <v>7</v>
      </c>
      <c r="C704" s="34">
        <v>5</v>
      </c>
      <c r="D704" s="34">
        <v>2</v>
      </c>
      <c r="E704" s="35">
        <v>56</v>
      </c>
      <c r="F704" s="33">
        <v>3</v>
      </c>
      <c r="G704" s="34">
        <v>1</v>
      </c>
      <c r="H704" s="34">
        <v>2</v>
      </c>
      <c r="I704" s="35">
        <v>91</v>
      </c>
      <c r="J704" s="33">
        <v>1</v>
      </c>
      <c r="K704" s="34">
        <v>0</v>
      </c>
      <c r="L704" s="34">
        <v>1</v>
      </c>
    </row>
    <row r="705" spans="1:12" s="97" customFormat="1" ht="15.75" customHeight="1">
      <c r="A705" s="32">
        <v>22</v>
      </c>
      <c r="B705" s="33">
        <v>8</v>
      </c>
      <c r="C705" s="34">
        <v>4</v>
      </c>
      <c r="D705" s="34">
        <v>4</v>
      </c>
      <c r="E705" s="35">
        <v>57</v>
      </c>
      <c r="F705" s="33">
        <v>3</v>
      </c>
      <c r="G705" s="34">
        <v>0</v>
      </c>
      <c r="H705" s="34">
        <v>3</v>
      </c>
      <c r="I705" s="35">
        <v>92</v>
      </c>
      <c r="J705" s="33">
        <v>2</v>
      </c>
      <c r="K705" s="34">
        <v>2</v>
      </c>
      <c r="L705" s="34">
        <v>0</v>
      </c>
    </row>
    <row r="706" spans="1:12" s="97" customFormat="1" ht="15.75" customHeight="1">
      <c r="A706" s="32">
        <v>23</v>
      </c>
      <c r="B706" s="33">
        <v>10</v>
      </c>
      <c r="C706" s="34">
        <v>8</v>
      </c>
      <c r="D706" s="34">
        <v>2</v>
      </c>
      <c r="E706" s="35">
        <v>58</v>
      </c>
      <c r="F706" s="33">
        <v>3</v>
      </c>
      <c r="G706" s="34">
        <v>1</v>
      </c>
      <c r="H706" s="34">
        <v>2</v>
      </c>
      <c r="I706" s="35">
        <v>93</v>
      </c>
      <c r="J706" s="33">
        <v>1</v>
      </c>
      <c r="K706" s="34">
        <v>0</v>
      </c>
      <c r="L706" s="34">
        <v>1</v>
      </c>
    </row>
    <row r="707" spans="1:12" s="97" customFormat="1" ht="18" customHeight="1">
      <c r="A707" s="40">
        <v>24</v>
      </c>
      <c r="B707" s="44">
        <v>7</v>
      </c>
      <c r="C707" s="42">
        <v>5</v>
      </c>
      <c r="D707" s="42">
        <v>2</v>
      </c>
      <c r="E707" s="43">
        <v>59</v>
      </c>
      <c r="F707" s="44">
        <v>4</v>
      </c>
      <c r="G707" s="42">
        <v>2</v>
      </c>
      <c r="H707" s="42">
        <v>2</v>
      </c>
      <c r="I707" s="43">
        <v>94</v>
      </c>
      <c r="J707" s="44">
        <v>1</v>
      </c>
      <c r="K707" s="42">
        <v>0</v>
      </c>
      <c r="L707" s="42">
        <v>1</v>
      </c>
    </row>
    <row r="708" spans="1:12" s="31" customFormat="1" ht="25.5" customHeight="1">
      <c r="A708" s="23" t="s">
        <v>32</v>
      </c>
      <c r="B708" s="24">
        <v>35</v>
      </c>
      <c r="C708" s="24">
        <v>27</v>
      </c>
      <c r="D708" s="24">
        <v>8</v>
      </c>
      <c r="E708" s="25" t="s">
        <v>33</v>
      </c>
      <c r="F708" s="24">
        <v>20</v>
      </c>
      <c r="G708" s="24">
        <v>10</v>
      </c>
      <c r="H708" s="24">
        <v>10</v>
      </c>
      <c r="I708" s="64" t="s">
        <v>34</v>
      </c>
      <c r="J708" s="24">
        <v>0</v>
      </c>
      <c r="K708" s="24">
        <v>0</v>
      </c>
      <c r="L708" s="24">
        <v>0</v>
      </c>
    </row>
    <row r="709" spans="1:12" s="97" customFormat="1" ht="15.75" customHeight="1">
      <c r="A709" s="32">
        <v>25</v>
      </c>
      <c r="B709" s="33">
        <v>3</v>
      </c>
      <c r="C709" s="34">
        <v>1</v>
      </c>
      <c r="D709" s="34">
        <v>2</v>
      </c>
      <c r="E709" s="35">
        <v>60</v>
      </c>
      <c r="F709" s="33">
        <v>4</v>
      </c>
      <c r="G709" s="34">
        <v>1</v>
      </c>
      <c r="H709" s="34">
        <v>3</v>
      </c>
      <c r="I709" s="35">
        <v>95</v>
      </c>
      <c r="J709" s="33">
        <v>0</v>
      </c>
      <c r="K709" s="34">
        <v>0</v>
      </c>
      <c r="L709" s="34">
        <v>0</v>
      </c>
    </row>
    <row r="710" spans="1:12" s="97" customFormat="1" ht="15.75" customHeight="1">
      <c r="A710" s="32">
        <v>26</v>
      </c>
      <c r="B710" s="33">
        <v>8</v>
      </c>
      <c r="C710" s="34">
        <v>8</v>
      </c>
      <c r="D710" s="34">
        <v>0</v>
      </c>
      <c r="E710" s="35">
        <v>61</v>
      </c>
      <c r="F710" s="33">
        <v>4</v>
      </c>
      <c r="G710" s="34">
        <v>3</v>
      </c>
      <c r="H710" s="34">
        <v>1</v>
      </c>
      <c r="I710" s="35">
        <v>96</v>
      </c>
      <c r="J710" s="33">
        <v>0</v>
      </c>
      <c r="K710" s="34">
        <v>0</v>
      </c>
      <c r="L710" s="34">
        <v>0</v>
      </c>
    </row>
    <row r="711" spans="1:12" s="97" customFormat="1" ht="15.75" customHeight="1">
      <c r="A711" s="32">
        <v>27</v>
      </c>
      <c r="B711" s="33">
        <v>8</v>
      </c>
      <c r="C711" s="34">
        <v>7</v>
      </c>
      <c r="D711" s="34">
        <v>1</v>
      </c>
      <c r="E711" s="35">
        <v>62</v>
      </c>
      <c r="F711" s="33">
        <v>3</v>
      </c>
      <c r="G711" s="34">
        <v>1</v>
      </c>
      <c r="H711" s="34">
        <v>2</v>
      </c>
      <c r="I711" s="35">
        <v>97</v>
      </c>
      <c r="J711" s="33">
        <v>0</v>
      </c>
      <c r="K711" s="34">
        <v>0</v>
      </c>
      <c r="L711" s="34">
        <v>0</v>
      </c>
    </row>
    <row r="712" spans="1:12" s="97" customFormat="1" ht="15.75" customHeight="1">
      <c r="A712" s="32">
        <v>28</v>
      </c>
      <c r="B712" s="33">
        <v>11</v>
      </c>
      <c r="C712" s="34">
        <v>8</v>
      </c>
      <c r="D712" s="34">
        <v>3</v>
      </c>
      <c r="E712" s="35">
        <v>63</v>
      </c>
      <c r="F712" s="33">
        <v>5</v>
      </c>
      <c r="G712" s="34">
        <v>2</v>
      </c>
      <c r="H712" s="34">
        <v>3</v>
      </c>
      <c r="I712" s="35">
        <v>98</v>
      </c>
      <c r="J712" s="33">
        <v>0</v>
      </c>
      <c r="K712" s="34">
        <v>0</v>
      </c>
      <c r="L712" s="34">
        <v>0</v>
      </c>
    </row>
    <row r="713" spans="1:12" s="97" customFormat="1" ht="18" customHeight="1">
      <c r="A713" s="40">
        <v>29</v>
      </c>
      <c r="B713" s="44">
        <v>5</v>
      </c>
      <c r="C713" s="42">
        <v>3</v>
      </c>
      <c r="D713" s="42">
        <v>2</v>
      </c>
      <c r="E713" s="43">
        <v>64</v>
      </c>
      <c r="F713" s="44">
        <v>4</v>
      </c>
      <c r="G713" s="42">
        <v>3</v>
      </c>
      <c r="H713" s="42">
        <v>1</v>
      </c>
      <c r="I713" s="35">
        <v>99</v>
      </c>
      <c r="J713" s="33">
        <v>0</v>
      </c>
      <c r="K713" s="34">
        <v>0</v>
      </c>
      <c r="L713" s="34">
        <v>0</v>
      </c>
    </row>
    <row r="714" spans="1:12" s="31" customFormat="1" ht="25.5" customHeight="1">
      <c r="A714" s="23" t="s">
        <v>35</v>
      </c>
      <c r="B714" s="24">
        <v>61</v>
      </c>
      <c r="C714" s="24">
        <v>37</v>
      </c>
      <c r="D714" s="24">
        <v>24</v>
      </c>
      <c r="E714" s="25" t="s">
        <v>36</v>
      </c>
      <c r="F714" s="24">
        <v>13</v>
      </c>
      <c r="G714" s="24">
        <v>9</v>
      </c>
      <c r="H714" s="24">
        <v>4</v>
      </c>
      <c r="I714" s="68">
        <v>100</v>
      </c>
      <c r="J714" s="69">
        <v>0</v>
      </c>
      <c r="K714" s="70">
        <v>0</v>
      </c>
      <c r="L714" s="70">
        <v>0</v>
      </c>
    </row>
    <row r="715" spans="1:12" s="97" customFormat="1" ht="15.75" customHeight="1">
      <c r="A715" s="32">
        <v>30</v>
      </c>
      <c r="B715" s="33">
        <v>9</v>
      </c>
      <c r="C715" s="34">
        <v>6</v>
      </c>
      <c r="D715" s="34">
        <v>3</v>
      </c>
      <c r="E715" s="35">
        <v>65</v>
      </c>
      <c r="F715" s="33">
        <v>4</v>
      </c>
      <c r="G715" s="34">
        <v>2</v>
      </c>
      <c r="H715" s="34">
        <v>2</v>
      </c>
      <c r="I715" s="35">
        <v>101</v>
      </c>
      <c r="J715" s="33">
        <v>0</v>
      </c>
      <c r="K715" s="34">
        <v>0</v>
      </c>
      <c r="L715" s="34">
        <v>0</v>
      </c>
    </row>
    <row r="716" spans="1:12" s="97" customFormat="1" ht="15.75" customHeight="1">
      <c r="A716" s="32">
        <v>31</v>
      </c>
      <c r="B716" s="33">
        <v>16</v>
      </c>
      <c r="C716" s="34">
        <v>11</v>
      </c>
      <c r="D716" s="34">
        <v>5</v>
      </c>
      <c r="E716" s="35">
        <v>66</v>
      </c>
      <c r="F716" s="33">
        <v>2</v>
      </c>
      <c r="G716" s="34">
        <v>1</v>
      </c>
      <c r="H716" s="34">
        <v>1</v>
      </c>
      <c r="I716" s="35">
        <v>102</v>
      </c>
      <c r="J716" s="33">
        <v>0</v>
      </c>
      <c r="K716" s="34">
        <v>0</v>
      </c>
      <c r="L716" s="34">
        <v>0</v>
      </c>
    </row>
    <row r="717" spans="1:12" s="97" customFormat="1" ht="15.75" customHeight="1">
      <c r="A717" s="32">
        <v>32</v>
      </c>
      <c r="B717" s="33">
        <v>15</v>
      </c>
      <c r="C717" s="34">
        <v>11</v>
      </c>
      <c r="D717" s="34">
        <v>4</v>
      </c>
      <c r="E717" s="35">
        <v>67</v>
      </c>
      <c r="F717" s="33">
        <v>3</v>
      </c>
      <c r="G717" s="34">
        <v>2</v>
      </c>
      <c r="H717" s="34">
        <v>1</v>
      </c>
      <c r="I717" s="35">
        <v>103</v>
      </c>
      <c r="J717" s="33">
        <v>0</v>
      </c>
      <c r="K717" s="34">
        <v>0</v>
      </c>
      <c r="L717" s="34">
        <v>0</v>
      </c>
    </row>
    <row r="718" spans="1:12" s="97" customFormat="1" ht="15.75" customHeight="1">
      <c r="A718" s="32">
        <v>33</v>
      </c>
      <c r="B718" s="33">
        <v>7</v>
      </c>
      <c r="C718" s="34">
        <v>4</v>
      </c>
      <c r="D718" s="34">
        <v>3</v>
      </c>
      <c r="E718" s="35">
        <v>68</v>
      </c>
      <c r="F718" s="33">
        <v>2</v>
      </c>
      <c r="G718" s="34">
        <v>2</v>
      </c>
      <c r="H718" s="34">
        <v>0</v>
      </c>
      <c r="I718" s="72" t="s">
        <v>37</v>
      </c>
      <c r="J718" s="44">
        <v>0</v>
      </c>
      <c r="K718" s="42">
        <v>0</v>
      </c>
      <c r="L718" s="42">
        <v>0</v>
      </c>
    </row>
    <row r="719" spans="1:12" s="97" customFormat="1" ht="21" customHeight="1" thickBot="1">
      <c r="A719" s="74">
        <v>34</v>
      </c>
      <c r="B719" s="33">
        <v>14</v>
      </c>
      <c r="C719" s="34">
        <v>5</v>
      </c>
      <c r="D719" s="34">
        <v>9</v>
      </c>
      <c r="E719" s="35">
        <v>69</v>
      </c>
      <c r="F719" s="33">
        <v>2</v>
      </c>
      <c r="G719" s="34">
        <v>2</v>
      </c>
      <c r="H719" s="34">
        <v>0</v>
      </c>
      <c r="I719" s="75" t="s">
        <v>8</v>
      </c>
      <c r="J719" s="69">
        <v>513</v>
      </c>
      <c r="K719" s="69">
        <v>293</v>
      </c>
      <c r="L719" s="69">
        <v>220</v>
      </c>
    </row>
    <row r="720" spans="1:12" s="106" customFormat="1" ht="24" customHeight="1" thickTop="1" thickBot="1">
      <c r="A720" s="81" t="s">
        <v>38</v>
      </c>
      <c r="B720" s="82">
        <v>107</v>
      </c>
      <c r="C720" s="83">
        <v>54</v>
      </c>
      <c r="D720" s="83">
        <v>53</v>
      </c>
      <c r="E720" s="84" t="s">
        <v>39</v>
      </c>
      <c r="F720" s="83">
        <v>340</v>
      </c>
      <c r="G720" s="83">
        <v>206</v>
      </c>
      <c r="H720" s="83">
        <v>134</v>
      </c>
      <c r="I720" s="85" t="s">
        <v>40</v>
      </c>
      <c r="J720" s="83">
        <v>66</v>
      </c>
      <c r="K720" s="83">
        <v>33</v>
      </c>
      <c r="L720" s="83">
        <v>33</v>
      </c>
    </row>
    <row r="721" spans="1:13" s="13" customFormat="1" ht="24" customHeight="1" thickBot="1">
      <c r="A721" s="1"/>
      <c r="B721" s="2" t="s">
        <v>221</v>
      </c>
      <c r="C721" s="3"/>
      <c r="D721" s="4"/>
      <c r="E721" s="5"/>
      <c r="F721" s="6"/>
      <c r="G721" s="96" t="s">
        <v>238</v>
      </c>
      <c r="H721" s="6"/>
      <c r="I721" s="5"/>
      <c r="J721" s="6"/>
      <c r="K721" s="107" t="s">
        <v>84</v>
      </c>
      <c r="L721" s="9"/>
      <c r="M721" s="97"/>
    </row>
    <row r="722" spans="1:13" s="22" customFormat="1" ht="21" customHeight="1">
      <c r="A722" s="14" t="s">
        <v>4</v>
      </c>
      <c r="B722" s="15" t="s">
        <v>5</v>
      </c>
      <c r="C722" s="15" t="s">
        <v>6</v>
      </c>
      <c r="D722" s="16" t="s">
        <v>7</v>
      </c>
      <c r="E722" s="14" t="s">
        <v>4</v>
      </c>
      <c r="F722" s="15" t="s">
        <v>5</v>
      </c>
      <c r="G722" s="15" t="s">
        <v>6</v>
      </c>
      <c r="H722" s="16" t="s">
        <v>7</v>
      </c>
      <c r="I722" s="14" t="s">
        <v>4</v>
      </c>
      <c r="J722" s="15" t="s">
        <v>5</v>
      </c>
      <c r="K722" s="15" t="s">
        <v>6</v>
      </c>
      <c r="L722" s="17" t="s">
        <v>7</v>
      </c>
    </row>
    <row r="723" spans="1:13" s="31" customFormat="1" ht="25.5" customHeight="1">
      <c r="A723" s="23" t="s">
        <v>9</v>
      </c>
      <c r="B723" s="24">
        <v>51</v>
      </c>
      <c r="C723" s="24">
        <v>26</v>
      </c>
      <c r="D723" s="24">
        <v>25</v>
      </c>
      <c r="E723" s="25" t="s">
        <v>10</v>
      </c>
      <c r="F723" s="24">
        <v>77</v>
      </c>
      <c r="G723" s="24">
        <v>47</v>
      </c>
      <c r="H723" s="24">
        <v>30</v>
      </c>
      <c r="I723" s="25" t="s">
        <v>11</v>
      </c>
      <c r="J723" s="24">
        <v>44</v>
      </c>
      <c r="K723" s="24">
        <v>18</v>
      </c>
      <c r="L723" s="24">
        <v>26</v>
      </c>
    </row>
    <row r="724" spans="1:13" s="97" customFormat="1" ht="15.75" customHeight="1">
      <c r="A724" s="32">
        <v>0</v>
      </c>
      <c r="B724" s="33">
        <v>8</v>
      </c>
      <c r="C724" s="34">
        <v>4</v>
      </c>
      <c r="D724" s="34">
        <v>4</v>
      </c>
      <c r="E724" s="35">
        <v>35</v>
      </c>
      <c r="F724" s="33">
        <v>15</v>
      </c>
      <c r="G724" s="34">
        <v>9</v>
      </c>
      <c r="H724" s="34">
        <v>6</v>
      </c>
      <c r="I724" s="35">
        <v>70</v>
      </c>
      <c r="J724" s="33">
        <v>14</v>
      </c>
      <c r="K724" s="34">
        <v>4</v>
      </c>
      <c r="L724" s="34">
        <v>10</v>
      </c>
    </row>
    <row r="725" spans="1:13" s="97" customFormat="1" ht="15.75" customHeight="1">
      <c r="A725" s="32">
        <v>1</v>
      </c>
      <c r="B725" s="33">
        <v>11</v>
      </c>
      <c r="C725" s="34">
        <v>7</v>
      </c>
      <c r="D725" s="34">
        <v>4</v>
      </c>
      <c r="E725" s="35">
        <v>36</v>
      </c>
      <c r="F725" s="33">
        <v>13</v>
      </c>
      <c r="G725" s="34">
        <v>7</v>
      </c>
      <c r="H725" s="34">
        <v>6</v>
      </c>
      <c r="I725" s="35">
        <v>71</v>
      </c>
      <c r="J725" s="33">
        <v>6</v>
      </c>
      <c r="K725" s="34">
        <v>4</v>
      </c>
      <c r="L725" s="34">
        <v>2</v>
      </c>
    </row>
    <row r="726" spans="1:13" s="97" customFormat="1" ht="15.75" customHeight="1">
      <c r="A726" s="32">
        <v>2</v>
      </c>
      <c r="B726" s="33">
        <v>11</v>
      </c>
      <c r="C726" s="34">
        <v>5</v>
      </c>
      <c r="D726" s="34">
        <v>6</v>
      </c>
      <c r="E726" s="35">
        <v>37</v>
      </c>
      <c r="F726" s="33">
        <v>12</v>
      </c>
      <c r="G726" s="34">
        <v>6</v>
      </c>
      <c r="H726" s="34">
        <v>6</v>
      </c>
      <c r="I726" s="35">
        <v>72</v>
      </c>
      <c r="J726" s="33">
        <v>5</v>
      </c>
      <c r="K726" s="34">
        <v>1</v>
      </c>
      <c r="L726" s="34">
        <v>4</v>
      </c>
    </row>
    <row r="727" spans="1:13" s="97" customFormat="1" ht="15.75" customHeight="1">
      <c r="A727" s="32">
        <v>3</v>
      </c>
      <c r="B727" s="33">
        <v>12</v>
      </c>
      <c r="C727" s="34">
        <v>7</v>
      </c>
      <c r="D727" s="34">
        <v>5</v>
      </c>
      <c r="E727" s="35">
        <v>38</v>
      </c>
      <c r="F727" s="33">
        <v>15</v>
      </c>
      <c r="G727" s="34">
        <v>10</v>
      </c>
      <c r="H727" s="34">
        <v>5</v>
      </c>
      <c r="I727" s="35">
        <v>73</v>
      </c>
      <c r="J727" s="33">
        <v>6</v>
      </c>
      <c r="K727" s="34">
        <v>5</v>
      </c>
      <c r="L727" s="34">
        <v>1</v>
      </c>
    </row>
    <row r="728" spans="1:13" s="97" customFormat="1" ht="18" customHeight="1">
      <c r="A728" s="40">
        <v>4</v>
      </c>
      <c r="B728" s="41">
        <v>9</v>
      </c>
      <c r="C728" s="42">
        <v>3</v>
      </c>
      <c r="D728" s="42">
        <v>6</v>
      </c>
      <c r="E728" s="43">
        <v>39</v>
      </c>
      <c r="F728" s="44">
        <v>22</v>
      </c>
      <c r="G728" s="42">
        <v>15</v>
      </c>
      <c r="H728" s="42">
        <v>7</v>
      </c>
      <c r="I728" s="43">
        <v>74</v>
      </c>
      <c r="J728" s="44">
        <v>13</v>
      </c>
      <c r="K728" s="42">
        <v>4</v>
      </c>
      <c r="L728" s="42">
        <v>9</v>
      </c>
    </row>
    <row r="729" spans="1:13" s="31" customFormat="1" ht="25.5" customHeight="1">
      <c r="A729" s="23" t="s">
        <v>13</v>
      </c>
      <c r="B729" s="24">
        <v>73</v>
      </c>
      <c r="C729" s="24">
        <v>35</v>
      </c>
      <c r="D729" s="24">
        <v>38</v>
      </c>
      <c r="E729" s="25" t="s">
        <v>14</v>
      </c>
      <c r="F729" s="24">
        <v>93</v>
      </c>
      <c r="G729" s="24">
        <v>40</v>
      </c>
      <c r="H729" s="24">
        <v>53</v>
      </c>
      <c r="I729" s="25" t="s">
        <v>15</v>
      </c>
      <c r="J729" s="24">
        <v>52</v>
      </c>
      <c r="K729" s="24">
        <v>21</v>
      </c>
      <c r="L729" s="24">
        <v>31</v>
      </c>
    </row>
    <row r="730" spans="1:13" s="97" customFormat="1" ht="15.75" customHeight="1">
      <c r="A730" s="32">
        <v>5</v>
      </c>
      <c r="B730" s="33">
        <v>16</v>
      </c>
      <c r="C730" s="34">
        <v>5</v>
      </c>
      <c r="D730" s="34">
        <v>11</v>
      </c>
      <c r="E730" s="35">
        <v>40</v>
      </c>
      <c r="F730" s="33">
        <v>17</v>
      </c>
      <c r="G730" s="34">
        <v>8</v>
      </c>
      <c r="H730" s="34">
        <v>9</v>
      </c>
      <c r="I730" s="35">
        <v>75</v>
      </c>
      <c r="J730" s="33">
        <v>14</v>
      </c>
      <c r="K730" s="34">
        <v>7</v>
      </c>
      <c r="L730" s="34">
        <v>7</v>
      </c>
    </row>
    <row r="731" spans="1:13" s="97" customFormat="1" ht="15.75" customHeight="1">
      <c r="A731" s="32">
        <v>6</v>
      </c>
      <c r="B731" s="33">
        <v>13</v>
      </c>
      <c r="C731" s="34">
        <v>7</v>
      </c>
      <c r="D731" s="34">
        <v>6</v>
      </c>
      <c r="E731" s="35">
        <v>41</v>
      </c>
      <c r="F731" s="33">
        <v>17</v>
      </c>
      <c r="G731" s="34">
        <v>8</v>
      </c>
      <c r="H731" s="34">
        <v>9</v>
      </c>
      <c r="I731" s="35">
        <v>76</v>
      </c>
      <c r="J731" s="33">
        <v>16</v>
      </c>
      <c r="K731" s="34">
        <v>7</v>
      </c>
      <c r="L731" s="34">
        <v>9</v>
      </c>
    </row>
    <row r="732" spans="1:13" s="97" customFormat="1" ht="15.75" customHeight="1">
      <c r="A732" s="32">
        <v>7</v>
      </c>
      <c r="B732" s="33">
        <v>13</v>
      </c>
      <c r="C732" s="34">
        <v>7</v>
      </c>
      <c r="D732" s="34">
        <v>6</v>
      </c>
      <c r="E732" s="35">
        <v>42</v>
      </c>
      <c r="F732" s="33">
        <v>21</v>
      </c>
      <c r="G732" s="34">
        <v>7</v>
      </c>
      <c r="H732" s="34">
        <v>14</v>
      </c>
      <c r="I732" s="35">
        <v>77</v>
      </c>
      <c r="J732" s="33">
        <v>8</v>
      </c>
      <c r="K732" s="34">
        <v>3</v>
      </c>
      <c r="L732" s="34">
        <v>5</v>
      </c>
    </row>
    <row r="733" spans="1:13" s="97" customFormat="1" ht="15.75" customHeight="1">
      <c r="A733" s="32">
        <v>8</v>
      </c>
      <c r="B733" s="33">
        <v>19</v>
      </c>
      <c r="C733" s="34">
        <v>11</v>
      </c>
      <c r="D733" s="34">
        <v>8</v>
      </c>
      <c r="E733" s="35">
        <v>43</v>
      </c>
      <c r="F733" s="33">
        <v>15</v>
      </c>
      <c r="G733" s="34">
        <v>6</v>
      </c>
      <c r="H733" s="34">
        <v>9</v>
      </c>
      <c r="I733" s="35">
        <v>78</v>
      </c>
      <c r="J733" s="33">
        <v>5</v>
      </c>
      <c r="K733" s="34">
        <v>1</v>
      </c>
      <c r="L733" s="34">
        <v>4</v>
      </c>
    </row>
    <row r="734" spans="1:13" s="97" customFormat="1" ht="18" customHeight="1">
      <c r="A734" s="40">
        <v>9</v>
      </c>
      <c r="B734" s="44">
        <v>12</v>
      </c>
      <c r="C734" s="42">
        <v>5</v>
      </c>
      <c r="D734" s="42">
        <v>7</v>
      </c>
      <c r="E734" s="43">
        <v>44</v>
      </c>
      <c r="F734" s="44">
        <v>23</v>
      </c>
      <c r="G734" s="42">
        <v>11</v>
      </c>
      <c r="H734" s="42">
        <v>12</v>
      </c>
      <c r="I734" s="43">
        <v>79</v>
      </c>
      <c r="J734" s="44">
        <v>9</v>
      </c>
      <c r="K734" s="42">
        <v>3</v>
      </c>
      <c r="L734" s="42">
        <v>6</v>
      </c>
    </row>
    <row r="735" spans="1:13" s="31" customFormat="1" ht="25.5" customHeight="1">
      <c r="A735" s="23" t="s">
        <v>23</v>
      </c>
      <c r="B735" s="24">
        <v>72</v>
      </c>
      <c r="C735" s="24">
        <v>37</v>
      </c>
      <c r="D735" s="24">
        <v>35</v>
      </c>
      <c r="E735" s="25" t="s">
        <v>24</v>
      </c>
      <c r="F735" s="24">
        <v>110</v>
      </c>
      <c r="G735" s="24">
        <v>53</v>
      </c>
      <c r="H735" s="24">
        <v>57</v>
      </c>
      <c r="I735" s="25" t="s">
        <v>25</v>
      </c>
      <c r="J735" s="24">
        <v>42</v>
      </c>
      <c r="K735" s="24">
        <v>15</v>
      </c>
      <c r="L735" s="24">
        <v>27</v>
      </c>
    </row>
    <row r="736" spans="1:13" s="97" customFormat="1" ht="15.75" customHeight="1">
      <c r="A736" s="32">
        <v>10</v>
      </c>
      <c r="B736" s="33">
        <v>15</v>
      </c>
      <c r="C736" s="34">
        <v>10</v>
      </c>
      <c r="D736" s="34">
        <v>5</v>
      </c>
      <c r="E736" s="35">
        <v>45</v>
      </c>
      <c r="F736" s="33">
        <v>23</v>
      </c>
      <c r="G736" s="34">
        <v>14</v>
      </c>
      <c r="H736" s="34">
        <v>9</v>
      </c>
      <c r="I736" s="35">
        <v>80</v>
      </c>
      <c r="J736" s="33">
        <v>10</v>
      </c>
      <c r="K736" s="34">
        <v>4</v>
      </c>
      <c r="L736" s="34">
        <v>6</v>
      </c>
    </row>
    <row r="737" spans="1:12" s="97" customFormat="1" ht="15.75" customHeight="1">
      <c r="A737" s="32">
        <v>11</v>
      </c>
      <c r="B737" s="33">
        <v>24</v>
      </c>
      <c r="C737" s="34">
        <v>11</v>
      </c>
      <c r="D737" s="34">
        <v>13</v>
      </c>
      <c r="E737" s="35">
        <v>46</v>
      </c>
      <c r="F737" s="33">
        <v>25</v>
      </c>
      <c r="G737" s="34">
        <v>14</v>
      </c>
      <c r="H737" s="34">
        <v>11</v>
      </c>
      <c r="I737" s="35">
        <v>81</v>
      </c>
      <c r="J737" s="33">
        <v>6</v>
      </c>
      <c r="K737" s="34">
        <v>2</v>
      </c>
      <c r="L737" s="34">
        <v>4</v>
      </c>
    </row>
    <row r="738" spans="1:12" s="97" customFormat="1" ht="15.75" customHeight="1">
      <c r="A738" s="32">
        <v>12</v>
      </c>
      <c r="B738" s="33">
        <v>6</v>
      </c>
      <c r="C738" s="34">
        <v>2</v>
      </c>
      <c r="D738" s="34">
        <v>4</v>
      </c>
      <c r="E738" s="35">
        <v>47</v>
      </c>
      <c r="F738" s="33">
        <v>16</v>
      </c>
      <c r="G738" s="34">
        <v>5</v>
      </c>
      <c r="H738" s="34">
        <v>11</v>
      </c>
      <c r="I738" s="35">
        <v>82</v>
      </c>
      <c r="J738" s="33">
        <v>10</v>
      </c>
      <c r="K738" s="34">
        <v>3</v>
      </c>
      <c r="L738" s="34">
        <v>7</v>
      </c>
    </row>
    <row r="739" spans="1:12" s="97" customFormat="1" ht="15.75" customHeight="1">
      <c r="A739" s="32">
        <v>13</v>
      </c>
      <c r="B739" s="33">
        <v>15</v>
      </c>
      <c r="C739" s="34">
        <v>8</v>
      </c>
      <c r="D739" s="34">
        <v>7</v>
      </c>
      <c r="E739" s="35">
        <v>48</v>
      </c>
      <c r="F739" s="33">
        <v>24</v>
      </c>
      <c r="G739" s="34">
        <v>13</v>
      </c>
      <c r="H739" s="34">
        <v>11</v>
      </c>
      <c r="I739" s="35">
        <v>83</v>
      </c>
      <c r="J739" s="33">
        <v>5</v>
      </c>
      <c r="K739" s="34">
        <v>2</v>
      </c>
      <c r="L739" s="34">
        <v>3</v>
      </c>
    </row>
    <row r="740" spans="1:12" s="97" customFormat="1" ht="18" customHeight="1">
      <c r="A740" s="40">
        <v>14</v>
      </c>
      <c r="B740" s="44">
        <v>12</v>
      </c>
      <c r="C740" s="42">
        <v>6</v>
      </c>
      <c r="D740" s="42">
        <v>6</v>
      </c>
      <c r="E740" s="43">
        <v>49</v>
      </c>
      <c r="F740" s="44">
        <v>22</v>
      </c>
      <c r="G740" s="42">
        <v>7</v>
      </c>
      <c r="H740" s="42">
        <v>15</v>
      </c>
      <c r="I740" s="43">
        <v>84</v>
      </c>
      <c r="J740" s="44">
        <v>11</v>
      </c>
      <c r="K740" s="42">
        <v>4</v>
      </c>
      <c r="L740" s="42">
        <v>7</v>
      </c>
    </row>
    <row r="741" spans="1:12" s="31" customFormat="1" ht="25.5" customHeight="1">
      <c r="A741" s="23" t="s">
        <v>26</v>
      </c>
      <c r="B741" s="24">
        <v>55</v>
      </c>
      <c r="C741" s="24">
        <v>25</v>
      </c>
      <c r="D741" s="24">
        <v>30</v>
      </c>
      <c r="E741" s="25" t="s">
        <v>27</v>
      </c>
      <c r="F741" s="24">
        <v>71</v>
      </c>
      <c r="G741" s="24">
        <v>42</v>
      </c>
      <c r="H741" s="24">
        <v>29</v>
      </c>
      <c r="I741" s="25" t="s">
        <v>28</v>
      </c>
      <c r="J741" s="24">
        <v>32</v>
      </c>
      <c r="K741" s="24">
        <v>9</v>
      </c>
      <c r="L741" s="24">
        <v>23</v>
      </c>
    </row>
    <row r="742" spans="1:12" s="97" customFormat="1" ht="15.75" customHeight="1">
      <c r="A742" s="32">
        <v>15</v>
      </c>
      <c r="B742" s="33">
        <v>11</v>
      </c>
      <c r="C742" s="34">
        <v>5</v>
      </c>
      <c r="D742" s="34">
        <v>6</v>
      </c>
      <c r="E742" s="35">
        <v>50</v>
      </c>
      <c r="F742" s="33">
        <v>9</v>
      </c>
      <c r="G742" s="34">
        <v>6</v>
      </c>
      <c r="H742" s="34">
        <v>3</v>
      </c>
      <c r="I742" s="35">
        <v>85</v>
      </c>
      <c r="J742" s="33">
        <v>8</v>
      </c>
      <c r="K742" s="34">
        <v>3</v>
      </c>
      <c r="L742" s="34">
        <v>5</v>
      </c>
    </row>
    <row r="743" spans="1:12" s="97" customFormat="1" ht="15.75" customHeight="1">
      <c r="A743" s="32">
        <v>16</v>
      </c>
      <c r="B743" s="33">
        <v>12</v>
      </c>
      <c r="C743" s="34">
        <v>4</v>
      </c>
      <c r="D743" s="34">
        <v>8</v>
      </c>
      <c r="E743" s="35">
        <v>51</v>
      </c>
      <c r="F743" s="33">
        <v>13</v>
      </c>
      <c r="G743" s="34">
        <v>8</v>
      </c>
      <c r="H743" s="34">
        <v>5</v>
      </c>
      <c r="I743" s="35">
        <v>86</v>
      </c>
      <c r="J743" s="33">
        <v>4</v>
      </c>
      <c r="K743" s="34">
        <v>1</v>
      </c>
      <c r="L743" s="34">
        <v>3</v>
      </c>
    </row>
    <row r="744" spans="1:12" s="97" customFormat="1" ht="15.75" customHeight="1">
      <c r="A744" s="32">
        <v>17</v>
      </c>
      <c r="B744" s="33">
        <v>12</v>
      </c>
      <c r="C744" s="34">
        <v>9</v>
      </c>
      <c r="D744" s="34">
        <v>3</v>
      </c>
      <c r="E744" s="35">
        <v>52</v>
      </c>
      <c r="F744" s="33">
        <v>18</v>
      </c>
      <c r="G744" s="34">
        <v>8</v>
      </c>
      <c r="H744" s="34">
        <v>10</v>
      </c>
      <c r="I744" s="35">
        <v>87</v>
      </c>
      <c r="J744" s="33">
        <v>6</v>
      </c>
      <c r="K744" s="34">
        <v>4</v>
      </c>
      <c r="L744" s="34">
        <v>2</v>
      </c>
    </row>
    <row r="745" spans="1:12" s="97" customFormat="1" ht="15.75" customHeight="1">
      <c r="A745" s="32">
        <v>18</v>
      </c>
      <c r="B745" s="33">
        <v>12</v>
      </c>
      <c r="C745" s="34">
        <v>4</v>
      </c>
      <c r="D745" s="34">
        <v>8</v>
      </c>
      <c r="E745" s="35">
        <v>53</v>
      </c>
      <c r="F745" s="33">
        <v>19</v>
      </c>
      <c r="G745" s="34">
        <v>13</v>
      </c>
      <c r="H745" s="34">
        <v>6</v>
      </c>
      <c r="I745" s="35">
        <v>88</v>
      </c>
      <c r="J745" s="33">
        <v>11</v>
      </c>
      <c r="K745" s="34">
        <v>1</v>
      </c>
      <c r="L745" s="34">
        <v>10</v>
      </c>
    </row>
    <row r="746" spans="1:12" s="97" customFormat="1" ht="18" customHeight="1">
      <c r="A746" s="40">
        <v>19</v>
      </c>
      <c r="B746" s="44">
        <v>8</v>
      </c>
      <c r="C746" s="42">
        <v>3</v>
      </c>
      <c r="D746" s="42">
        <v>5</v>
      </c>
      <c r="E746" s="43">
        <v>54</v>
      </c>
      <c r="F746" s="44">
        <v>12</v>
      </c>
      <c r="G746" s="42">
        <v>7</v>
      </c>
      <c r="H746" s="42">
        <v>5</v>
      </c>
      <c r="I746" s="43">
        <v>89</v>
      </c>
      <c r="J746" s="44">
        <v>3</v>
      </c>
      <c r="K746" s="42">
        <v>0</v>
      </c>
      <c r="L746" s="42">
        <v>3</v>
      </c>
    </row>
    <row r="747" spans="1:12" s="31" customFormat="1" ht="25.5" customHeight="1">
      <c r="A747" s="23" t="s">
        <v>29</v>
      </c>
      <c r="B747" s="24">
        <v>47</v>
      </c>
      <c r="C747" s="24">
        <v>22</v>
      </c>
      <c r="D747" s="24">
        <v>25</v>
      </c>
      <c r="E747" s="25" t="s">
        <v>30</v>
      </c>
      <c r="F747" s="24">
        <v>73</v>
      </c>
      <c r="G747" s="24">
        <v>39</v>
      </c>
      <c r="H747" s="24">
        <v>34</v>
      </c>
      <c r="I747" s="25" t="s">
        <v>31</v>
      </c>
      <c r="J747" s="24">
        <v>17</v>
      </c>
      <c r="K747" s="24">
        <v>4</v>
      </c>
      <c r="L747" s="24">
        <v>13</v>
      </c>
    </row>
    <row r="748" spans="1:12" s="97" customFormat="1" ht="15.75" customHeight="1">
      <c r="A748" s="32">
        <v>20</v>
      </c>
      <c r="B748" s="33">
        <v>8</v>
      </c>
      <c r="C748" s="34">
        <v>5</v>
      </c>
      <c r="D748" s="34">
        <v>3</v>
      </c>
      <c r="E748" s="35">
        <v>55</v>
      </c>
      <c r="F748" s="33">
        <v>19</v>
      </c>
      <c r="G748" s="34">
        <v>9</v>
      </c>
      <c r="H748" s="34">
        <v>10</v>
      </c>
      <c r="I748" s="35">
        <v>90</v>
      </c>
      <c r="J748" s="33">
        <v>6</v>
      </c>
      <c r="K748" s="34">
        <v>2</v>
      </c>
      <c r="L748" s="34">
        <v>4</v>
      </c>
    </row>
    <row r="749" spans="1:12" s="97" customFormat="1" ht="15.75" customHeight="1">
      <c r="A749" s="32">
        <v>21</v>
      </c>
      <c r="B749" s="33">
        <v>10</v>
      </c>
      <c r="C749" s="34">
        <v>3</v>
      </c>
      <c r="D749" s="34">
        <v>7</v>
      </c>
      <c r="E749" s="35">
        <v>56</v>
      </c>
      <c r="F749" s="33">
        <v>12</v>
      </c>
      <c r="G749" s="34">
        <v>7</v>
      </c>
      <c r="H749" s="34">
        <v>5</v>
      </c>
      <c r="I749" s="35">
        <v>91</v>
      </c>
      <c r="J749" s="33">
        <v>3</v>
      </c>
      <c r="K749" s="34">
        <v>0</v>
      </c>
      <c r="L749" s="34">
        <v>3</v>
      </c>
    </row>
    <row r="750" spans="1:12" s="97" customFormat="1" ht="15.75" customHeight="1">
      <c r="A750" s="32">
        <v>22</v>
      </c>
      <c r="B750" s="33">
        <v>13</v>
      </c>
      <c r="C750" s="34">
        <v>8</v>
      </c>
      <c r="D750" s="34">
        <v>5</v>
      </c>
      <c r="E750" s="35">
        <v>57</v>
      </c>
      <c r="F750" s="33">
        <v>8</v>
      </c>
      <c r="G750" s="34">
        <v>6</v>
      </c>
      <c r="H750" s="34">
        <v>2</v>
      </c>
      <c r="I750" s="35">
        <v>92</v>
      </c>
      <c r="J750" s="33">
        <v>3</v>
      </c>
      <c r="K750" s="34">
        <v>1</v>
      </c>
      <c r="L750" s="34">
        <v>2</v>
      </c>
    </row>
    <row r="751" spans="1:12" s="97" customFormat="1" ht="15.75" customHeight="1">
      <c r="A751" s="32">
        <v>23</v>
      </c>
      <c r="B751" s="33">
        <v>9</v>
      </c>
      <c r="C751" s="34">
        <v>5</v>
      </c>
      <c r="D751" s="34">
        <v>4</v>
      </c>
      <c r="E751" s="35">
        <v>58</v>
      </c>
      <c r="F751" s="33">
        <v>24</v>
      </c>
      <c r="G751" s="34">
        <v>12</v>
      </c>
      <c r="H751" s="34">
        <v>12</v>
      </c>
      <c r="I751" s="35">
        <v>93</v>
      </c>
      <c r="J751" s="33">
        <v>2</v>
      </c>
      <c r="K751" s="34">
        <v>0</v>
      </c>
      <c r="L751" s="34">
        <v>2</v>
      </c>
    </row>
    <row r="752" spans="1:12" s="97" customFormat="1" ht="18" customHeight="1">
      <c r="A752" s="40">
        <v>24</v>
      </c>
      <c r="B752" s="44">
        <v>7</v>
      </c>
      <c r="C752" s="42">
        <v>1</v>
      </c>
      <c r="D752" s="42">
        <v>6</v>
      </c>
      <c r="E752" s="43">
        <v>59</v>
      </c>
      <c r="F752" s="44">
        <v>10</v>
      </c>
      <c r="G752" s="42">
        <v>5</v>
      </c>
      <c r="H752" s="42">
        <v>5</v>
      </c>
      <c r="I752" s="43">
        <v>94</v>
      </c>
      <c r="J752" s="44">
        <v>3</v>
      </c>
      <c r="K752" s="42">
        <v>1</v>
      </c>
      <c r="L752" s="42">
        <v>2</v>
      </c>
    </row>
    <row r="753" spans="1:13" s="31" customFormat="1" ht="25.5" customHeight="1">
      <c r="A753" s="23" t="s">
        <v>32</v>
      </c>
      <c r="B753" s="24">
        <v>39</v>
      </c>
      <c r="C753" s="24">
        <v>15</v>
      </c>
      <c r="D753" s="24">
        <v>24</v>
      </c>
      <c r="E753" s="25" t="s">
        <v>33</v>
      </c>
      <c r="F753" s="24">
        <v>58</v>
      </c>
      <c r="G753" s="24">
        <v>27</v>
      </c>
      <c r="H753" s="24">
        <v>31</v>
      </c>
      <c r="I753" s="64" t="s">
        <v>34</v>
      </c>
      <c r="J753" s="24">
        <v>7</v>
      </c>
      <c r="K753" s="24">
        <v>2</v>
      </c>
      <c r="L753" s="24">
        <v>5</v>
      </c>
    </row>
    <row r="754" spans="1:13" s="97" customFormat="1" ht="15.75" customHeight="1">
      <c r="A754" s="32">
        <v>25</v>
      </c>
      <c r="B754" s="33">
        <v>6</v>
      </c>
      <c r="C754" s="34">
        <v>2</v>
      </c>
      <c r="D754" s="34">
        <v>4</v>
      </c>
      <c r="E754" s="35">
        <v>60</v>
      </c>
      <c r="F754" s="33">
        <v>8</v>
      </c>
      <c r="G754" s="34">
        <v>2</v>
      </c>
      <c r="H754" s="34">
        <v>6</v>
      </c>
      <c r="I754" s="35">
        <v>95</v>
      </c>
      <c r="J754" s="33">
        <v>4</v>
      </c>
      <c r="K754" s="34">
        <v>1</v>
      </c>
      <c r="L754" s="34">
        <v>3</v>
      </c>
    </row>
    <row r="755" spans="1:13" s="97" customFormat="1" ht="15.75" customHeight="1">
      <c r="A755" s="32">
        <v>26</v>
      </c>
      <c r="B755" s="33">
        <v>5</v>
      </c>
      <c r="C755" s="34">
        <v>3</v>
      </c>
      <c r="D755" s="34">
        <v>2</v>
      </c>
      <c r="E755" s="35">
        <v>61</v>
      </c>
      <c r="F755" s="33">
        <v>9</v>
      </c>
      <c r="G755" s="34">
        <v>5</v>
      </c>
      <c r="H755" s="34">
        <v>4</v>
      </c>
      <c r="I755" s="35">
        <v>96</v>
      </c>
      <c r="J755" s="33">
        <v>1</v>
      </c>
      <c r="K755" s="34">
        <v>0</v>
      </c>
      <c r="L755" s="34">
        <v>1</v>
      </c>
    </row>
    <row r="756" spans="1:13" s="97" customFormat="1" ht="15.75" customHeight="1">
      <c r="A756" s="32">
        <v>27</v>
      </c>
      <c r="B756" s="33">
        <v>11</v>
      </c>
      <c r="C756" s="34">
        <v>6</v>
      </c>
      <c r="D756" s="34">
        <v>5</v>
      </c>
      <c r="E756" s="35">
        <v>62</v>
      </c>
      <c r="F756" s="33">
        <v>9</v>
      </c>
      <c r="G756" s="34">
        <v>3</v>
      </c>
      <c r="H756" s="34">
        <v>6</v>
      </c>
      <c r="I756" s="35">
        <v>97</v>
      </c>
      <c r="J756" s="33">
        <v>1</v>
      </c>
      <c r="K756" s="34">
        <v>0</v>
      </c>
      <c r="L756" s="34">
        <v>1</v>
      </c>
    </row>
    <row r="757" spans="1:13" s="97" customFormat="1" ht="15.75" customHeight="1">
      <c r="A757" s="32">
        <v>28</v>
      </c>
      <c r="B757" s="33">
        <v>5</v>
      </c>
      <c r="C757" s="34">
        <v>2</v>
      </c>
      <c r="D757" s="34">
        <v>3</v>
      </c>
      <c r="E757" s="35">
        <v>63</v>
      </c>
      <c r="F757" s="33">
        <v>12</v>
      </c>
      <c r="G757" s="34">
        <v>4</v>
      </c>
      <c r="H757" s="34">
        <v>8</v>
      </c>
      <c r="I757" s="35">
        <v>98</v>
      </c>
      <c r="J757" s="33">
        <v>0</v>
      </c>
      <c r="K757" s="34">
        <v>0</v>
      </c>
      <c r="L757" s="34">
        <v>0</v>
      </c>
    </row>
    <row r="758" spans="1:13" s="97" customFormat="1" ht="18" customHeight="1">
      <c r="A758" s="40">
        <v>29</v>
      </c>
      <c r="B758" s="44">
        <v>12</v>
      </c>
      <c r="C758" s="42">
        <v>2</v>
      </c>
      <c r="D758" s="42">
        <v>10</v>
      </c>
      <c r="E758" s="43">
        <v>64</v>
      </c>
      <c r="F758" s="44">
        <v>20</v>
      </c>
      <c r="G758" s="42">
        <v>13</v>
      </c>
      <c r="H758" s="42">
        <v>7</v>
      </c>
      <c r="I758" s="35">
        <v>99</v>
      </c>
      <c r="J758" s="33">
        <v>0</v>
      </c>
      <c r="K758" s="34">
        <v>0</v>
      </c>
      <c r="L758" s="34">
        <v>0</v>
      </c>
    </row>
    <row r="759" spans="1:13" s="31" customFormat="1" ht="25.5" customHeight="1">
      <c r="A759" s="23" t="s">
        <v>35</v>
      </c>
      <c r="B759" s="24">
        <v>50</v>
      </c>
      <c r="C759" s="24">
        <v>22</v>
      </c>
      <c r="D759" s="24">
        <v>28</v>
      </c>
      <c r="E759" s="25" t="s">
        <v>36</v>
      </c>
      <c r="F759" s="24">
        <v>70</v>
      </c>
      <c r="G759" s="24">
        <v>35</v>
      </c>
      <c r="H759" s="24">
        <v>35</v>
      </c>
      <c r="I759" s="68">
        <v>100</v>
      </c>
      <c r="J759" s="69">
        <v>1</v>
      </c>
      <c r="K759" s="70">
        <v>1</v>
      </c>
      <c r="L759" s="70">
        <v>0</v>
      </c>
    </row>
    <row r="760" spans="1:13" s="97" customFormat="1" ht="15.75" customHeight="1">
      <c r="A760" s="32">
        <v>30</v>
      </c>
      <c r="B760" s="33">
        <v>9</v>
      </c>
      <c r="C760" s="34">
        <v>5</v>
      </c>
      <c r="D760" s="34">
        <v>4</v>
      </c>
      <c r="E760" s="35">
        <v>65</v>
      </c>
      <c r="F760" s="33">
        <v>8</v>
      </c>
      <c r="G760" s="34">
        <v>5</v>
      </c>
      <c r="H760" s="34">
        <v>3</v>
      </c>
      <c r="I760" s="35">
        <v>101</v>
      </c>
      <c r="J760" s="33">
        <v>0</v>
      </c>
      <c r="K760" s="34">
        <v>0</v>
      </c>
      <c r="L760" s="34">
        <v>0</v>
      </c>
    </row>
    <row r="761" spans="1:13" s="97" customFormat="1" ht="15.75" customHeight="1">
      <c r="A761" s="32">
        <v>31</v>
      </c>
      <c r="B761" s="33">
        <v>8</v>
      </c>
      <c r="C761" s="34">
        <v>3</v>
      </c>
      <c r="D761" s="34">
        <v>5</v>
      </c>
      <c r="E761" s="35">
        <v>66</v>
      </c>
      <c r="F761" s="33">
        <v>14</v>
      </c>
      <c r="G761" s="34">
        <v>9</v>
      </c>
      <c r="H761" s="34">
        <v>5</v>
      </c>
      <c r="I761" s="35">
        <v>102</v>
      </c>
      <c r="J761" s="33">
        <v>0</v>
      </c>
      <c r="K761" s="34">
        <v>0</v>
      </c>
      <c r="L761" s="34">
        <v>0</v>
      </c>
    </row>
    <row r="762" spans="1:13" s="97" customFormat="1" ht="15.75" customHeight="1">
      <c r="A762" s="32">
        <v>32</v>
      </c>
      <c r="B762" s="33">
        <v>11</v>
      </c>
      <c r="C762" s="34">
        <v>5</v>
      </c>
      <c r="D762" s="34">
        <v>6</v>
      </c>
      <c r="E762" s="35">
        <v>67</v>
      </c>
      <c r="F762" s="33">
        <v>18</v>
      </c>
      <c r="G762" s="34">
        <v>9</v>
      </c>
      <c r="H762" s="34">
        <v>9</v>
      </c>
      <c r="I762" s="35">
        <v>103</v>
      </c>
      <c r="J762" s="33">
        <v>0</v>
      </c>
      <c r="K762" s="34">
        <v>0</v>
      </c>
      <c r="L762" s="34">
        <v>0</v>
      </c>
    </row>
    <row r="763" spans="1:13" s="97" customFormat="1" ht="15.75" customHeight="1">
      <c r="A763" s="32">
        <v>33</v>
      </c>
      <c r="B763" s="33">
        <v>10</v>
      </c>
      <c r="C763" s="34">
        <v>4</v>
      </c>
      <c r="D763" s="34">
        <v>6</v>
      </c>
      <c r="E763" s="35">
        <v>68</v>
      </c>
      <c r="F763" s="33">
        <v>15</v>
      </c>
      <c r="G763" s="34">
        <v>5</v>
      </c>
      <c r="H763" s="34">
        <v>10</v>
      </c>
      <c r="I763" s="72" t="s">
        <v>37</v>
      </c>
      <c r="J763" s="44">
        <v>0</v>
      </c>
      <c r="K763" s="42">
        <v>0</v>
      </c>
      <c r="L763" s="42">
        <v>0</v>
      </c>
    </row>
    <row r="764" spans="1:13" s="97" customFormat="1" ht="21" customHeight="1" thickBot="1">
      <c r="A764" s="74">
        <v>34</v>
      </c>
      <c r="B764" s="33">
        <v>12</v>
      </c>
      <c r="C764" s="34">
        <v>5</v>
      </c>
      <c r="D764" s="34">
        <v>7</v>
      </c>
      <c r="E764" s="35">
        <v>69</v>
      </c>
      <c r="F764" s="33">
        <v>15</v>
      </c>
      <c r="G764" s="34">
        <v>7</v>
      </c>
      <c r="H764" s="34">
        <v>8</v>
      </c>
      <c r="I764" s="75" t="s">
        <v>8</v>
      </c>
      <c r="J764" s="69">
        <v>1133</v>
      </c>
      <c r="K764" s="69">
        <v>534</v>
      </c>
      <c r="L764" s="69">
        <v>599</v>
      </c>
    </row>
    <row r="765" spans="1:13" s="106" customFormat="1" ht="24" customHeight="1" thickTop="1" thickBot="1">
      <c r="A765" s="81" t="s">
        <v>38</v>
      </c>
      <c r="B765" s="82">
        <v>196</v>
      </c>
      <c r="C765" s="83">
        <v>98</v>
      </c>
      <c r="D765" s="83">
        <v>98</v>
      </c>
      <c r="E765" s="84" t="s">
        <v>39</v>
      </c>
      <c r="F765" s="83">
        <v>673</v>
      </c>
      <c r="G765" s="83">
        <v>332</v>
      </c>
      <c r="H765" s="83">
        <v>341</v>
      </c>
      <c r="I765" s="85" t="s">
        <v>40</v>
      </c>
      <c r="J765" s="83">
        <v>264</v>
      </c>
      <c r="K765" s="83">
        <v>104</v>
      </c>
      <c r="L765" s="83">
        <v>160</v>
      </c>
    </row>
    <row r="766" spans="1:13" s="13" customFormat="1" ht="24" customHeight="1" thickBot="1">
      <c r="A766" s="1"/>
      <c r="B766" s="2" t="s">
        <v>221</v>
      </c>
      <c r="C766" s="3"/>
      <c r="D766" s="4"/>
      <c r="E766" s="5"/>
      <c r="F766" s="6"/>
      <c r="G766" s="96" t="s">
        <v>238</v>
      </c>
      <c r="H766" s="6"/>
      <c r="I766" s="5"/>
      <c r="J766" s="6"/>
      <c r="K766" s="107" t="s">
        <v>85</v>
      </c>
      <c r="L766" s="9"/>
      <c r="M766" s="97"/>
    </row>
    <row r="767" spans="1:13" s="22" customFormat="1" ht="21" customHeight="1">
      <c r="A767" s="14" t="s">
        <v>4</v>
      </c>
      <c r="B767" s="15" t="s">
        <v>5</v>
      </c>
      <c r="C767" s="15" t="s">
        <v>6</v>
      </c>
      <c r="D767" s="16" t="s">
        <v>7</v>
      </c>
      <c r="E767" s="14" t="s">
        <v>4</v>
      </c>
      <c r="F767" s="15" t="s">
        <v>5</v>
      </c>
      <c r="G767" s="15" t="s">
        <v>6</v>
      </c>
      <c r="H767" s="16" t="s">
        <v>7</v>
      </c>
      <c r="I767" s="14" t="s">
        <v>4</v>
      </c>
      <c r="J767" s="15" t="s">
        <v>5</v>
      </c>
      <c r="K767" s="15" t="s">
        <v>6</v>
      </c>
      <c r="L767" s="17" t="s">
        <v>7</v>
      </c>
    </row>
    <row r="768" spans="1:13" s="31" customFormat="1" ht="25.5" customHeight="1">
      <c r="A768" s="23" t="s">
        <v>9</v>
      </c>
      <c r="B768" s="24">
        <v>80</v>
      </c>
      <c r="C768" s="24">
        <v>42</v>
      </c>
      <c r="D768" s="24">
        <v>38</v>
      </c>
      <c r="E768" s="25" t="s">
        <v>10</v>
      </c>
      <c r="F768" s="24">
        <v>108</v>
      </c>
      <c r="G768" s="24">
        <v>47</v>
      </c>
      <c r="H768" s="24">
        <v>61</v>
      </c>
      <c r="I768" s="25" t="s">
        <v>11</v>
      </c>
      <c r="J768" s="24">
        <v>70</v>
      </c>
      <c r="K768" s="24">
        <v>32</v>
      </c>
      <c r="L768" s="24">
        <v>38</v>
      </c>
    </row>
    <row r="769" spans="1:12" s="97" customFormat="1" ht="15.75" customHeight="1">
      <c r="A769" s="32">
        <v>0</v>
      </c>
      <c r="B769" s="33">
        <v>10</v>
      </c>
      <c r="C769" s="34">
        <v>4</v>
      </c>
      <c r="D769" s="34">
        <v>6</v>
      </c>
      <c r="E769" s="35">
        <v>35</v>
      </c>
      <c r="F769" s="33">
        <v>10</v>
      </c>
      <c r="G769" s="34">
        <v>3</v>
      </c>
      <c r="H769" s="34">
        <v>7</v>
      </c>
      <c r="I769" s="35">
        <v>70</v>
      </c>
      <c r="J769" s="33">
        <v>21</v>
      </c>
      <c r="K769" s="34">
        <v>12</v>
      </c>
      <c r="L769" s="34">
        <v>9</v>
      </c>
    </row>
    <row r="770" spans="1:12" s="97" customFormat="1" ht="15.75" customHeight="1">
      <c r="A770" s="32">
        <v>1</v>
      </c>
      <c r="B770" s="33">
        <v>12</v>
      </c>
      <c r="C770" s="34">
        <v>6</v>
      </c>
      <c r="D770" s="34">
        <v>6</v>
      </c>
      <c r="E770" s="35">
        <v>36</v>
      </c>
      <c r="F770" s="33">
        <v>27</v>
      </c>
      <c r="G770" s="34">
        <v>12</v>
      </c>
      <c r="H770" s="34">
        <v>15</v>
      </c>
      <c r="I770" s="35">
        <v>71</v>
      </c>
      <c r="J770" s="33">
        <v>9</v>
      </c>
      <c r="K770" s="34">
        <v>6</v>
      </c>
      <c r="L770" s="34">
        <v>3</v>
      </c>
    </row>
    <row r="771" spans="1:12" s="97" customFormat="1" ht="15.75" customHeight="1">
      <c r="A771" s="32">
        <v>2</v>
      </c>
      <c r="B771" s="33">
        <v>19</v>
      </c>
      <c r="C771" s="34">
        <v>9</v>
      </c>
      <c r="D771" s="34">
        <v>10</v>
      </c>
      <c r="E771" s="35">
        <v>37</v>
      </c>
      <c r="F771" s="33">
        <v>23</v>
      </c>
      <c r="G771" s="34">
        <v>11</v>
      </c>
      <c r="H771" s="34">
        <v>12</v>
      </c>
      <c r="I771" s="35">
        <v>72</v>
      </c>
      <c r="J771" s="33">
        <v>9</v>
      </c>
      <c r="K771" s="34">
        <v>5</v>
      </c>
      <c r="L771" s="34">
        <v>4</v>
      </c>
    </row>
    <row r="772" spans="1:12" s="97" customFormat="1" ht="15.75" customHeight="1">
      <c r="A772" s="32">
        <v>3</v>
      </c>
      <c r="B772" s="33">
        <v>17</v>
      </c>
      <c r="C772" s="34">
        <v>12</v>
      </c>
      <c r="D772" s="34">
        <v>5</v>
      </c>
      <c r="E772" s="35">
        <v>38</v>
      </c>
      <c r="F772" s="33">
        <v>23</v>
      </c>
      <c r="G772" s="34">
        <v>13</v>
      </c>
      <c r="H772" s="34">
        <v>10</v>
      </c>
      <c r="I772" s="35">
        <v>73</v>
      </c>
      <c r="J772" s="33">
        <v>13</v>
      </c>
      <c r="K772" s="34">
        <v>4</v>
      </c>
      <c r="L772" s="34">
        <v>9</v>
      </c>
    </row>
    <row r="773" spans="1:12" s="97" customFormat="1" ht="18" customHeight="1">
      <c r="A773" s="40">
        <v>4</v>
      </c>
      <c r="B773" s="41">
        <v>22</v>
      </c>
      <c r="C773" s="42">
        <v>11</v>
      </c>
      <c r="D773" s="42">
        <v>11</v>
      </c>
      <c r="E773" s="43">
        <v>39</v>
      </c>
      <c r="F773" s="44">
        <v>25</v>
      </c>
      <c r="G773" s="42">
        <v>8</v>
      </c>
      <c r="H773" s="42">
        <v>17</v>
      </c>
      <c r="I773" s="43">
        <v>74</v>
      </c>
      <c r="J773" s="44">
        <v>18</v>
      </c>
      <c r="K773" s="42">
        <v>5</v>
      </c>
      <c r="L773" s="42">
        <v>13</v>
      </c>
    </row>
    <row r="774" spans="1:12" s="31" customFormat="1" ht="25.5" customHeight="1">
      <c r="A774" s="23" t="s">
        <v>13</v>
      </c>
      <c r="B774" s="24">
        <v>92</v>
      </c>
      <c r="C774" s="24">
        <v>49</v>
      </c>
      <c r="D774" s="24">
        <v>43</v>
      </c>
      <c r="E774" s="25" t="s">
        <v>14</v>
      </c>
      <c r="F774" s="24">
        <v>140</v>
      </c>
      <c r="G774" s="24">
        <v>75</v>
      </c>
      <c r="H774" s="24">
        <v>65</v>
      </c>
      <c r="I774" s="25" t="s">
        <v>15</v>
      </c>
      <c r="J774" s="24">
        <v>59</v>
      </c>
      <c r="K774" s="24">
        <v>32</v>
      </c>
      <c r="L774" s="24">
        <v>27</v>
      </c>
    </row>
    <row r="775" spans="1:12" s="97" customFormat="1" ht="15.75" customHeight="1">
      <c r="A775" s="32">
        <v>5</v>
      </c>
      <c r="B775" s="33">
        <v>15</v>
      </c>
      <c r="C775" s="34">
        <v>9</v>
      </c>
      <c r="D775" s="34">
        <v>6</v>
      </c>
      <c r="E775" s="35">
        <v>40</v>
      </c>
      <c r="F775" s="33">
        <v>33</v>
      </c>
      <c r="G775" s="34">
        <v>18</v>
      </c>
      <c r="H775" s="34">
        <v>15</v>
      </c>
      <c r="I775" s="35">
        <v>75</v>
      </c>
      <c r="J775" s="33">
        <v>14</v>
      </c>
      <c r="K775" s="34">
        <v>9</v>
      </c>
      <c r="L775" s="34">
        <v>5</v>
      </c>
    </row>
    <row r="776" spans="1:12" s="97" customFormat="1" ht="15.75" customHeight="1">
      <c r="A776" s="32">
        <v>6</v>
      </c>
      <c r="B776" s="33">
        <v>23</v>
      </c>
      <c r="C776" s="34">
        <v>11</v>
      </c>
      <c r="D776" s="34">
        <v>12</v>
      </c>
      <c r="E776" s="35">
        <v>41</v>
      </c>
      <c r="F776" s="33">
        <v>17</v>
      </c>
      <c r="G776" s="34">
        <v>8</v>
      </c>
      <c r="H776" s="34">
        <v>9</v>
      </c>
      <c r="I776" s="35">
        <v>76</v>
      </c>
      <c r="J776" s="33">
        <v>14</v>
      </c>
      <c r="K776" s="34">
        <v>7</v>
      </c>
      <c r="L776" s="34">
        <v>7</v>
      </c>
    </row>
    <row r="777" spans="1:12" s="97" customFormat="1" ht="15.75" customHeight="1">
      <c r="A777" s="32">
        <v>7</v>
      </c>
      <c r="B777" s="33">
        <v>19</v>
      </c>
      <c r="C777" s="34">
        <v>9</v>
      </c>
      <c r="D777" s="34">
        <v>10</v>
      </c>
      <c r="E777" s="35">
        <v>42</v>
      </c>
      <c r="F777" s="33">
        <v>26</v>
      </c>
      <c r="G777" s="34">
        <v>13</v>
      </c>
      <c r="H777" s="34">
        <v>13</v>
      </c>
      <c r="I777" s="35">
        <v>77</v>
      </c>
      <c r="J777" s="33">
        <v>10</v>
      </c>
      <c r="K777" s="34">
        <v>8</v>
      </c>
      <c r="L777" s="34">
        <v>2</v>
      </c>
    </row>
    <row r="778" spans="1:12" s="97" customFormat="1" ht="15.75" customHeight="1">
      <c r="A778" s="32">
        <v>8</v>
      </c>
      <c r="B778" s="33">
        <v>18</v>
      </c>
      <c r="C778" s="34">
        <v>10</v>
      </c>
      <c r="D778" s="34">
        <v>8</v>
      </c>
      <c r="E778" s="35">
        <v>43</v>
      </c>
      <c r="F778" s="33">
        <v>39</v>
      </c>
      <c r="G778" s="34">
        <v>21</v>
      </c>
      <c r="H778" s="34">
        <v>18</v>
      </c>
      <c r="I778" s="35">
        <v>78</v>
      </c>
      <c r="J778" s="33">
        <v>16</v>
      </c>
      <c r="K778" s="34">
        <v>5</v>
      </c>
      <c r="L778" s="34">
        <v>11</v>
      </c>
    </row>
    <row r="779" spans="1:12" s="97" customFormat="1" ht="18" customHeight="1">
      <c r="A779" s="40">
        <v>9</v>
      </c>
      <c r="B779" s="44">
        <v>17</v>
      </c>
      <c r="C779" s="42">
        <v>10</v>
      </c>
      <c r="D779" s="42">
        <v>7</v>
      </c>
      <c r="E779" s="43">
        <v>44</v>
      </c>
      <c r="F779" s="44">
        <v>25</v>
      </c>
      <c r="G779" s="42">
        <v>15</v>
      </c>
      <c r="H779" s="42">
        <v>10</v>
      </c>
      <c r="I779" s="43">
        <v>79</v>
      </c>
      <c r="J779" s="44">
        <v>5</v>
      </c>
      <c r="K779" s="42">
        <v>3</v>
      </c>
      <c r="L779" s="42">
        <v>2</v>
      </c>
    </row>
    <row r="780" spans="1:12" s="31" customFormat="1" ht="25.5" customHeight="1">
      <c r="A780" s="23" t="s">
        <v>23</v>
      </c>
      <c r="B780" s="24">
        <v>117</v>
      </c>
      <c r="C780" s="24">
        <v>66</v>
      </c>
      <c r="D780" s="24">
        <v>51</v>
      </c>
      <c r="E780" s="25" t="s">
        <v>24</v>
      </c>
      <c r="F780" s="24">
        <v>149</v>
      </c>
      <c r="G780" s="24">
        <v>69</v>
      </c>
      <c r="H780" s="24">
        <v>80</v>
      </c>
      <c r="I780" s="25" t="s">
        <v>25</v>
      </c>
      <c r="J780" s="24">
        <v>76</v>
      </c>
      <c r="K780" s="24">
        <v>25</v>
      </c>
      <c r="L780" s="24">
        <v>51</v>
      </c>
    </row>
    <row r="781" spans="1:12" s="97" customFormat="1" ht="15.75" customHeight="1">
      <c r="A781" s="32">
        <v>10</v>
      </c>
      <c r="B781" s="33">
        <v>24</v>
      </c>
      <c r="C781" s="34">
        <v>12</v>
      </c>
      <c r="D781" s="34">
        <v>12</v>
      </c>
      <c r="E781" s="35">
        <v>45</v>
      </c>
      <c r="F781" s="33">
        <v>35</v>
      </c>
      <c r="G781" s="34">
        <v>15</v>
      </c>
      <c r="H781" s="34">
        <v>20</v>
      </c>
      <c r="I781" s="35">
        <v>80</v>
      </c>
      <c r="J781" s="33">
        <v>14</v>
      </c>
      <c r="K781" s="34">
        <v>6</v>
      </c>
      <c r="L781" s="34">
        <v>8</v>
      </c>
    </row>
    <row r="782" spans="1:12" s="97" customFormat="1" ht="15.75" customHeight="1">
      <c r="A782" s="32">
        <v>11</v>
      </c>
      <c r="B782" s="33">
        <v>21</v>
      </c>
      <c r="C782" s="34">
        <v>14</v>
      </c>
      <c r="D782" s="34">
        <v>7</v>
      </c>
      <c r="E782" s="35">
        <v>46</v>
      </c>
      <c r="F782" s="33">
        <v>39</v>
      </c>
      <c r="G782" s="34">
        <v>18</v>
      </c>
      <c r="H782" s="34">
        <v>21</v>
      </c>
      <c r="I782" s="35">
        <v>81</v>
      </c>
      <c r="J782" s="33">
        <v>17</v>
      </c>
      <c r="K782" s="34">
        <v>6</v>
      </c>
      <c r="L782" s="34">
        <v>11</v>
      </c>
    </row>
    <row r="783" spans="1:12" s="97" customFormat="1" ht="15.75" customHeight="1">
      <c r="A783" s="32">
        <v>12</v>
      </c>
      <c r="B783" s="33">
        <v>25</v>
      </c>
      <c r="C783" s="34">
        <v>15</v>
      </c>
      <c r="D783" s="34">
        <v>10</v>
      </c>
      <c r="E783" s="35">
        <v>47</v>
      </c>
      <c r="F783" s="33">
        <v>29</v>
      </c>
      <c r="G783" s="34">
        <v>12</v>
      </c>
      <c r="H783" s="34">
        <v>17</v>
      </c>
      <c r="I783" s="35">
        <v>82</v>
      </c>
      <c r="J783" s="33">
        <v>7</v>
      </c>
      <c r="K783" s="34">
        <v>2</v>
      </c>
      <c r="L783" s="34">
        <v>5</v>
      </c>
    </row>
    <row r="784" spans="1:12" s="97" customFormat="1" ht="15.75" customHeight="1">
      <c r="A784" s="32">
        <v>13</v>
      </c>
      <c r="B784" s="33">
        <v>25</v>
      </c>
      <c r="C784" s="34">
        <v>16</v>
      </c>
      <c r="D784" s="34">
        <v>9</v>
      </c>
      <c r="E784" s="35">
        <v>48</v>
      </c>
      <c r="F784" s="33">
        <v>26</v>
      </c>
      <c r="G784" s="34">
        <v>15</v>
      </c>
      <c r="H784" s="34">
        <v>11</v>
      </c>
      <c r="I784" s="35">
        <v>83</v>
      </c>
      <c r="J784" s="33">
        <v>20</v>
      </c>
      <c r="K784" s="34">
        <v>7</v>
      </c>
      <c r="L784" s="34">
        <v>13</v>
      </c>
    </row>
    <row r="785" spans="1:12" s="97" customFormat="1" ht="18" customHeight="1">
      <c r="A785" s="40">
        <v>14</v>
      </c>
      <c r="B785" s="44">
        <v>22</v>
      </c>
      <c r="C785" s="42">
        <v>9</v>
      </c>
      <c r="D785" s="42">
        <v>13</v>
      </c>
      <c r="E785" s="43">
        <v>49</v>
      </c>
      <c r="F785" s="44">
        <v>20</v>
      </c>
      <c r="G785" s="42">
        <v>9</v>
      </c>
      <c r="H785" s="42">
        <v>11</v>
      </c>
      <c r="I785" s="43">
        <v>84</v>
      </c>
      <c r="J785" s="44">
        <v>18</v>
      </c>
      <c r="K785" s="42">
        <v>4</v>
      </c>
      <c r="L785" s="42">
        <v>14</v>
      </c>
    </row>
    <row r="786" spans="1:12" s="31" customFormat="1" ht="25.5" customHeight="1">
      <c r="A786" s="23" t="s">
        <v>26</v>
      </c>
      <c r="B786" s="24">
        <v>97</v>
      </c>
      <c r="C786" s="24">
        <v>54</v>
      </c>
      <c r="D786" s="24">
        <v>43</v>
      </c>
      <c r="E786" s="25" t="s">
        <v>27</v>
      </c>
      <c r="F786" s="24">
        <v>128</v>
      </c>
      <c r="G786" s="24">
        <v>62</v>
      </c>
      <c r="H786" s="24">
        <v>66</v>
      </c>
      <c r="I786" s="25" t="s">
        <v>28</v>
      </c>
      <c r="J786" s="24">
        <v>64</v>
      </c>
      <c r="K786" s="24">
        <v>24</v>
      </c>
      <c r="L786" s="24">
        <v>40</v>
      </c>
    </row>
    <row r="787" spans="1:12" s="97" customFormat="1" ht="15.75" customHeight="1">
      <c r="A787" s="32">
        <v>15</v>
      </c>
      <c r="B787" s="33">
        <v>26</v>
      </c>
      <c r="C787" s="34">
        <v>16</v>
      </c>
      <c r="D787" s="34">
        <v>10</v>
      </c>
      <c r="E787" s="35">
        <v>50</v>
      </c>
      <c r="F787" s="33">
        <v>23</v>
      </c>
      <c r="G787" s="34">
        <v>14</v>
      </c>
      <c r="H787" s="34">
        <v>9</v>
      </c>
      <c r="I787" s="35">
        <v>85</v>
      </c>
      <c r="J787" s="33">
        <v>16</v>
      </c>
      <c r="K787" s="34">
        <v>6</v>
      </c>
      <c r="L787" s="34">
        <v>10</v>
      </c>
    </row>
    <row r="788" spans="1:12" s="97" customFormat="1" ht="15.75" customHeight="1">
      <c r="A788" s="32">
        <v>16</v>
      </c>
      <c r="B788" s="33">
        <v>18</v>
      </c>
      <c r="C788" s="34">
        <v>11</v>
      </c>
      <c r="D788" s="34">
        <v>7</v>
      </c>
      <c r="E788" s="35">
        <v>51</v>
      </c>
      <c r="F788" s="33">
        <v>27</v>
      </c>
      <c r="G788" s="34">
        <v>15</v>
      </c>
      <c r="H788" s="34">
        <v>12</v>
      </c>
      <c r="I788" s="35">
        <v>86</v>
      </c>
      <c r="J788" s="33">
        <v>10</v>
      </c>
      <c r="K788" s="34">
        <v>2</v>
      </c>
      <c r="L788" s="34">
        <v>8</v>
      </c>
    </row>
    <row r="789" spans="1:12" s="97" customFormat="1" ht="15.75" customHeight="1">
      <c r="A789" s="32">
        <v>17</v>
      </c>
      <c r="B789" s="33">
        <v>18</v>
      </c>
      <c r="C789" s="34">
        <v>6</v>
      </c>
      <c r="D789" s="34">
        <v>12</v>
      </c>
      <c r="E789" s="35">
        <v>52</v>
      </c>
      <c r="F789" s="33">
        <v>21</v>
      </c>
      <c r="G789" s="34">
        <v>8</v>
      </c>
      <c r="H789" s="34">
        <v>13</v>
      </c>
      <c r="I789" s="35">
        <v>87</v>
      </c>
      <c r="J789" s="33">
        <v>14</v>
      </c>
      <c r="K789" s="34">
        <v>5</v>
      </c>
      <c r="L789" s="34">
        <v>9</v>
      </c>
    </row>
    <row r="790" spans="1:12" s="97" customFormat="1" ht="15.75" customHeight="1">
      <c r="A790" s="32">
        <v>18</v>
      </c>
      <c r="B790" s="33">
        <v>25</v>
      </c>
      <c r="C790" s="34">
        <v>13</v>
      </c>
      <c r="D790" s="34">
        <v>12</v>
      </c>
      <c r="E790" s="35">
        <v>53</v>
      </c>
      <c r="F790" s="33">
        <v>38</v>
      </c>
      <c r="G790" s="34">
        <v>16</v>
      </c>
      <c r="H790" s="34">
        <v>22</v>
      </c>
      <c r="I790" s="35">
        <v>88</v>
      </c>
      <c r="J790" s="33">
        <v>10</v>
      </c>
      <c r="K790" s="34">
        <v>7</v>
      </c>
      <c r="L790" s="34">
        <v>3</v>
      </c>
    </row>
    <row r="791" spans="1:12" s="97" customFormat="1" ht="18" customHeight="1">
      <c r="A791" s="40">
        <v>19</v>
      </c>
      <c r="B791" s="44">
        <v>10</v>
      </c>
      <c r="C791" s="42">
        <v>8</v>
      </c>
      <c r="D791" s="42">
        <v>2</v>
      </c>
      <c r="E791" s="43">
        <v>54</v>
      </c>
      <c r="F791" s="44">
        <v>19</v>
      </c>
      <c r="G791" s="42">
        <v>9</v>
      </c>
      <c r="H791" s="42">
        <v>10</v>
      </c>
      <c r="I791" s="43">
        <v>89</v>
      </c>
      <c r="J791" s="44">
        <v>14</v>
      </c>
      <c r="K791" s="42">
        <v>4</v>
      </c>
      <c r="L791" s="42">
        <v>10</v>
      </c>
    </row>
    <row r="792" spans="1:12" s="31" customFormat="1" ht="25.5" customHeight="1">
      <c r="A792" s="23" t="s">
        <v>29</v>
      </c>
      <c r="B792" s="24">
        <v>68</v>
      </c>
      <c r="C792" s="24">
        <v>34</v>
      </c>
      <c r="D792" s="24">
        <v>34</v>
      </c>
      <c r="E792" s="25" t="s">
        <v>30</v>
      </c>
      <c r="F792" s="24">
        <v>107</v>
      </c>
      <c r="G792" s="24">
        <v>52</v>
      </c>
      <c r="H792" s="24">
        <v>55</v>
      </c>
      <c r="I792" s="25" t="s">
        <v>31</v>
      </c>
      <c r="J792" s="24">
        <v>24</v>
      </c>
      <c r="K792" s="24">
        <v>14</v>
      </c>
      <c r="L792" s="24">
        <v>10</v>
      </c>
    </row>
    <row r="793" spans="1:12" s="97" customFormat="1" ht="15.75" customHeight="1">
      <c r="A793" s="32">
        <v>20</v>
      </c>
      <c r="B793" s="33">
        <v>11</v>
      </c>
      <c r="C793" s="34">
        <v>6</v>
      </c>
      <c r="D793" s="34">
        <v>5</v>
      </c>
      <c r="E793" s="35">
        <v>55</v>
      </c>
      <c r="F793" s="33">
        <v>19</v>
      </c>
      <c r="G793" s="34">
        <v>10</v>
      </c>
      <c r="H793" s="34">
        <v>9</v>
      </c>
      <c r="I793" s="35">
        <v>90</v>
      </c>
      <c r="J793" s="33">
        <v>5</v>
      </c>
      <c r="K793" s="34">
        <v>5</v>
      </c>
      <c r="L793" s="34">
        <v>0</v>
      </c>
    </row>
    <row r="794" spans="1:12" s="97" customFormat="1" ht="15.75" customHeight="1">
      <c r="A794" s="32">
        <v>21</v>
      </c>
      <c r="B794" s="33">
        <v>17</v>
      </c>
      <c r="C794" s="34">
        <v>9</v>
      </c>
      <c r="D794" s="34">
        <v>8</v>
      </c>
      <c r="E794" s="35">
        <v>56</v>
      </c>
      <c r="F794" s="33">
        <v>21</v>
      </c>
      <c r="G794" s="34">
        <v>9</v>
      </c>
      <c r="H794" s="34">
        <v>12</v>
      </c>
      <c r="I794" s="35">
        <v>91</v>
      </c>
      <c r="J794" s="33">
        <v>3</v>
      </c>
      <c r="K794" s="34">
        <v>3</v>
      </c>
      <c r="L794" s="34">
        <v>0</v>
      </c>
    </row>
    <row r="795" spans="1:12" s="97" customFormat="1" ht="15.75" customHeight="1">
      <c r="A795" s="32">
        <v>22</v>
      </c>
      <c r="B795" s="33">
        <v>13</v>
      </c>
      <c r="C795" s="34">
        <v>10</v>
      </c>
      <c r="D795" s="34">
        <v>3</v>
      </c>
      <c r="E795" s="35">
        <v>57</v>
      </c>
      <c r="F795" s="33">
        <v>19</v>
      </c>
      <c r="G795" s="34">
        <v>8</v>
      </c>
      <c r="H795" s="34">
        <v>11</v>
      </c>
      <c r="I795" s="35">
        <v>92</v>
      </c>
      <c r="J795" s="33">
        <v>10</v>
      </c>
      <c r="K795" s="34">
        <v>3</v>
      </c>
      <c r="L795" s="34">
        <v>7</v>
      </c>
    </row>
    <row r="796" spans="1:12" s="97" customFormat="1" ht="15.75" customHeight="1">
      <c r="A796" s="32">
        <v>23</v>
      </c>
      <c r="B796" s="33">
        <v>12</v>
      </c>
      <c r="C796" s="34">
        <v>2</v>
      </c>
      <c r="D796" s="34">
        <v>10</v>
      </c>
      <c r="E796" s="35">
        <v>58</v>
      </c>
      <c r="F796" s="33">
        <v>29</v>
      </c>
      <c r="G796" s="34">
        <v>12</v>
      </c>
      <c r="H796" s="34">
        <v>17</v>
      </c>
      <c r="I796" s="35">
        <v>93</v>
      </c>
      <c r="J796" s="33">
        <v>1</v>
      </c>
      <c r="K796" s="34">
        <v>0</v>
      </c>
      <c r="L796" s="34">
        <v>1</v>
      </c>
    </row>
    <row r="797" spans="1:12" s="97" customFormat="1" ht="18" customHeight="1">
      <c r="A797" s="40">
        <v>24</v>
      </c>
      <c r="B797" s="44">
        <v>15</v>
      </c>
      <c r="C797" s="42">
        <v>7</v>
      </c>
      <c r="D797" s="42">
        <v>8</v>
      </c>
      <c r="E797" s="43">
        <v>59</v>
      </c>
      <c r="F797" s="44">
        <v>19</v>
      </c>
      <c r="G797" s="42">
        <v>13</v>
      </c>
      <c r="H797" s="42">
        <v>6</v>
      </c>
      <c r="I797" s="43">
        <v>94</v>
      </c>
      <c r="J797" s="44">
        <v>5</v>
      </c>
      <c r="K797" s="42">
        <v>3</v>
      </c>
      <c r="L797" s="42">
        <v>2</v>
      </c>
    </row>
    <row r="798" spans="1:12" s="31" customFormat="1" ht="25.5" customHeight="1">
      <c r="A798" s="23" t="s">
        <v>32</v>
      </c>
      <c r="B798" s="24">
        <v>63</v>
      </c>
      <c r="C798" s="24">
        <v>35</v>
      </c>
      <c r="D798" s="24">
        <v>28</v>
      </c>
      <c r="E798" s="25" t="s">
        <v>33</v>
      </c>
      <c r="F798" s="24">
        <v>110</v>
      </c>
      <c r="G798" s="24">
        <v>65</v>
      </c>
      <c r="H798" s="24">
        <v>45</v>
      </c>
      <c r="I798" s="64" t="s">
        <v>34</v>
      </c>
      <c r="J798" s="24">
        <v>12</v>
      </c>
      <c r="K798" s="24">
        <v>3</v>
      </c>
      <c r="L798" s="24">
        <v>9</v>
      </c>
    </row>
    <row r="799" spans="1:12" s="97" customFormat="1" ht="15.75" customHeight="1">
      <c r="A799" s="32">
        <v>25</v>
      </c>
      <c r="B799" s="33">
        <v>17</v>
      </c>
      <c r="C799" s="34">
        <v>9</v>
      </c>
      <c r="D799" s="34">
        <v>8</v>
      </c>
      <c r="E799" s="35">
        <v>60</v>
      </c>
      <c r="F799" s="33">
        <v>18</v>
      </c>
      <c r="G799" s="34">
        <v>10</v>
      </c>
      <c r="H799" s="34">
        <v>8</v>
      </c>
      <c r="I799" s="35">
        <v>95</v>
      </c>
      <c r="J799" s="33">
        <v>3</v>
      </c>
      <c r="K799" s="34">
        <v>3</v>
      </c>
      <c r="L799" s="34">
        <v>0</v>
      </c>
    </row>
    <row r="800" spans="1:12" s="97" customFormat="1" ht="15.75" customHeight="1">
      <c r="A800" s="32">
        <v>26</v>
      </c>
      <c r="B800" s="33">
        <v>13</v>
      </c>
      <c r="C800" s="34">
        <v>8</v>
      </c>
      <c r="D800" s="34">
        <v>5</v>
      </c>
      <c r="E800" s="35">
        <v>61</v>
      </c>
      <c r="F800" s="33">
        <v>17</v>
      </c>
      <c r="G800" s="34">
        <v>13</v>
      </c>
      <c r="H800" s="34">
        <v>4</v>
      </c>
      <c r="I800" s="35">
        <v>96</v>
      </c>
      <c r="J800" s="33">
        <v>1</v>
      </c>
      <c r="K800" s="34">
        <v>0</v>
      </c>
      <c r="L800" s="34">
        <v>1</v>
      </c>
    </row>
    <row r="801" spans="1:13" s="97" customFormat="1" ht="15.75" customHeight="1">
      <c r="A801" s="32">
        <v>27</v>
      </c>
      <c r="B801" s="33">
        <v>13</v>
      </c>
      <c r="C801" s="34">
        <v>9</v>
      </c>
      <c r="D801" s="34">
        <v>4</v>
      </c>
      <c r="E801" s="35">
        <v>62</v>
      </c>
      <c r="F801" s="33">
        <v>28</v>
      </c>
      <c r="G801" s="34">
        <v>16</v>
      </c>
      <c r="H801" s="34">
        <v>12</v>
      </c>
      <c r="I801" s="35">
        <v>97</v>
      </c>
      <c r="J801" s="33">
        <v>0</v>
      </c>
      <c r="K801" s="34">
        <v>0</v>
      </c>
      <c r="L801" s="34">
        <v>0</v>
      </c>
    </row>
    <row r="802" spans="1:13" s="97" customFormat="1" ht="15.75" customHeight="1">
      <c r="A802" s="32">
        <v>28</v>
      </c>
      <c r="B802" s="33">
        <v>8</v>
      </c>
      <c r="C802" s="34">
        <v>3</v>
      </c>
      <c r="D802" s="34">
        <v>5</v>
      </c>
      <c r="E802" s="35">
        <v>63</v>
      </c>
      <c r="F802" s="33">
        <v>23</v>
      </c>
      <c r="G802" s="34">
        <v>12</v>
      </c>
      <c r="H802" s="34">
        <v>11</v>
      </c>
      <c r="I802" s="35">
        <v>98</v>
      </c>
      <c r="J802" s="33">
        <v>4</v>
      </c>
      <c r="K802" s="34">
        <v>0</v>
      </c>
      <c r="L802" s="34">
        <v>4</v>
      </c>
    </row>
    <row r="803" spans="1:13" s="97" customFormat="1" ht="18" customHeight="1">
      <c r="A803" s="40">
        <v>29</v>
      </c>
      <c r="B803" s="44">
        <v>12</v>
      </c>
      <c r="C803" s="42">
        <v>6</v>
      </c>
      <c r="D803" s="42">
        <v>6</v>
      </c>
      <c r="E803" s="43">
        <v>64</v>
      </c>
      <c r="F803" s="44">
        <v>24</v>
      </c>
      <c r="G803" s="42">
        <v>14</v>
      </c>
      <c r="H803" s="42">
        <v>10</v>
      </c>
      <c r="I803" s="35">
        <v>99</v>
      </c>
      <c r="J803" s="33">
        <v>1</v>
      </c>
      <c r="K803" s="34">
        <v>0</v>
      </c>
      <c r="L803" s="34">
        <v>1</v>
      </c>
    </row>
    <row r="804" spans="1:13" s="31" customFormat="1" ht="25.5" customHeight="1">
      <c r="A804" s="23" t="s">
        <v>35</v>
      </c>
      <c r="B804" s="24">
        <v>89</v>
      </c>
      <c r="C804" s="24">
        <v>44</v>
      </c>
      <c r="D804" s="24">
        <v>45</v>
      </c>
      <c r="E804" s="25" t="s">
        <v>36</v>
      </c>
      <c r="F804" s="24">
        <v>110</v>
      </c>
      <c r="G804" s="24">
        <v>52</v>
      </c>
      <c r="H804" s="24">
        <v>58</v>
      </c>
      <c r="I804" s="68">
        <v>100</v>
      </c>
      <c r="J804" s="69">
        <v>2</v>
      </c>
      <c r="K804" s="70">
        <v>0</v>
      </c>
      <c r="L804" s="70">
        <v>2</v>
      </c>
    </row>
    <row r="805" spans="1:13" s="97" customFormat="1" ht="15.75" customHeight="1">
      <c r="A805" s="32">
        <v>30</v>
      </c>
      <c r="B805" s="33">
        <v>16</v>
      </c>
      <c r="C805" s="34">
        <v>8</v>
      </c>
      <c r="D805" s="34">
        <v>8</v>
      </c>
      <c r="E805" s="35">
        <v>65</v>
      </c>
      <c r="F805" s="33">
        <v>19</v>
      </c>
      <c r="G805" s="34">
        <v>7</v>
      </c>
      <c r="H805" s="34">
        <v>12</v>
      </c>
      <c r="I805" s="35">
        <v>101</v>
      </c>
      <c r="J805" s="33">
        <v>0</v>
      </c>
      <c r="K805" s="34">
        <v>0</v>
      </c>
      <c r="L805" s="34">
        <v>0</v>
      </c>
    </row>
    <row r="806" spans="1:13" s="97" customFormat="1" ht="15.75" customHeight="1">
      <c r="A806" s="32">
        <v>31</v>
      </c>
      <c r="B806" s="33">
        <v>12</v>
      </c>
      <c r="C806" s="34">
        <v>6</v>
      </c>
      <c r="D806" s="34">
        <v>6</v>
      </c>
      <c r="E806" s="35">
        <v>66</v>
      </c>
      <c r="F806" s="33">
        <v>27</v>
      </c>
      <c r="G806" s="34">
        <v>14</v>
      </c>
      <c r="H806" s="34">
        <v>13</v>
      </c>
      <c r="I806" s="35">
        <v>102</v>
      </c>
      <c r="J806" s="33">
        <v>0</v>
      </c>
      <c r="K806" s="34">
        <v>0</v>
      </c>
      <c r="L806" s="34">
        <v>0</v>
      </c>
    </row>
    <row r="807" spans="1:13" s="97" customFormat="1" ht="15.75" customHeight="1">
      <c r="A807" s="32">
        <v>32</v>
      </c>
      <c r="B807" s="33">
        <v>12</v>
      </c>
      <c r="C807" s="34">
        <v>8</v>
      </c>
      <c r="D807" s="34">
        <v>4</v>
      </c>
      <c r="E807" s="35">
        <v>67</v>
      </c>
      <c r="F807" s="33">
        <v>21</v>
      </c>
      <c r="G807" s="34">
        <v>12</v>
      </c>
      <c r="H807" s="34">
        <v>9</v>
      </c>
      <c r="I807" s="35">
        <v>103</v>
      </c>
      <c r="J807" s="33">
        <v>0</v>
      </c>
      <c r="K807" s="34">
        <v>0</v>
      </c>
      <c r="L807" s="34">
        <v>0</v>
      </c>
    </row>
    <row r="808" spans="1:13" s="97" customFormat="1" ht="15.75" customHeight="1">
      <c r="A808" s="32">
        <v>33</v>
      </c>
      <c r="B808" s="33">
        <v>25</v>
      </c>
      <c r="C808" s="34">
        <v>12</v>
      </c>
      <c r="D808" s="34">
        <v>13</v>
      </c>
      <c r="E808" s="35">
        <v>68</v>
      </c>
      <c r="F808" s="33">
        <v>17</v>
      </c>
      <c r="G808" s="34">
        <v>5</v>
      </c>
      <c r="H808" s="34">
        <v>12</v>
      </c>
      <c r="I808" s="72" t="s">
        <v>37</v>
      </c>
      <c r="J808" s="44">
        <v>1</v>
      </c>
      <c r="K808" s="42">
        <v>0</v>
      </c>
      <c r="L808" s="42">
        <v>1</v>
      </c>
    </row>
    <row r="809" spans="1:13" s="97" customFormat="1" ht="21" customHeight="1" thickBot="1">
      <c r="A809" s="74">
        <v>34</v>
      </c>
      <c r="B809" s="33">
        <v>24</v>
      </c>
      <c r="C809" s="34">
        <v>10</v>
      </c>
      <c r="D809" s="34">
        <v>14</v>
      </c>
      <c r="E809" s="35">
        <v>69</v>
      </c>
      <c r="F809" s="33">
        <v>26</v>
      </c>
      <c r="G809" s="34">
        <v>14</v>
      </c>
      <c r="H809" s="34">
        <v>12</v>
      </c>
      <c r="I809" s="75" t="s">
        <v>8</v>
      </c>
      <c r="J809" s="69">
        <v>1763</v>
      </c>
      <c r="K809" s="69">
        <v>876</v>
      </c>
      <c r="L809" s="69">
        <v>887</v>
      </c>
    </row>
    <row r="810" spans="1:13" s="106" customFormat="1" ht="24" customHeight="1" thickTop="1" thickBot="1">
      <c r="A810" s="81" t="s">
        <v>38</v>
      </c>
      <c r="B810" s="82">
        <v>289</v>
      </c>
      <c r="C810" s="83">
        <v>157</v>
      </c>
      <c r="D810" s="83">
        <v>132</v>
      </c>
      <c r="E810" s="84" t="s">
        <v>39</v>
      </c>
      <c r="F810" s="83">
        <v>1059</v>
      </c>
      <c r="G810" s="83">
        <v>537</v>
      </c>
      <c r="H810" s="83">
        <v>522</v>
      </c>
      <c r="I810" s="85" t="s">
        <v>40</v>
      </c>
      <c r="J810" s="83">
        <v>415</v>
      </c>
      <c r="K810" s="83">
        <v>182</v>
      </c>
      <c r="L810" s="83">
        <v>233</v>
      </c>
    </row>
    <row r="811" spans="1:13" s="13" customFormat="1" ht="24" customHeight="1" thickBot="1">
      <c r="A811" s="1"/>
      <c r="B811" s="2" t="s">
        <v>221</v>
      </c>
      <c r="C811" s="3"/>
      <c r="D811" s="4"/>
      <c r="E811" s="5"/>
      <c r="F811" s="6"/>
      <c r="G811" s="96" t="s">
        <v>238</v>
      </c>
      <c r="H811" s="6"/>
      <c r="I811" s="5"/>
      <c r="J811" s="6"/>
      <c r="K811" s="107" t="s">
        <v>86</v>
      </c>
      <c r="L811" s="9"/>
      <c r="M811" s="97"/>
    </row>
    <row r="812" spans="1:13" s="22" customFormat="1" ht="21" customHeight="1">
      <c r="A812" s="14" t="s">
        <v>4</v>
      </c>
      <c r="B812" s="15" t="s">
        <v>5</v>
      </c>
      <c r="C812" s="15" t="s">
        <v>6</v>
      </c>
      <c r="D812" s="16" t="s">
        <v>7</v>
      </c>
      <c r="E812" s="14" t="s">
        <v>4</v>
      </c>
      <c r="F812" s="15" t="s">
        <v>5</v>
      </c>
      <c r="G812" s="15" t="s">
        <v>6</v>
      </c>
      <c r="H812" s="16" t="s">
        <v>7</v>
      </c>
      <c r="I812" s="14" t="s">
        <v>4</v>
      </c>
      <c r="J812" s="15" t="s">
        <v>5</v>
      </c>
      <c r="K812" s="15" t="s">
        <v>6</v>
      </c>
      <c r="L812" s="17" t="s">
        <v>7</v>
      </c>
    </row>
    <row r="813" spans="1:13" s="31" customFormat="1" ht="25.5" customHeight="1">
      <c r="A813" s="23" t="s">
        <v>9</v>
      </c>
      <c r="B813" s="24">
        <v>64</v>
      </c>
      <c r="C813" s="24">
        <v>36</v>
      </c>
      <c r="D813" s="24">
        <v>28</v>
      </c>
      <c r="E813" s="25" t="s">
        <v>10</v>
      </c>
      <c r="F813" s="24">
        <v>94</v>
      </c>
      <c r="G813" s="24">
        <v>50</v>
      </c>
      <c r="H813" s="24">
        <v>44</v>
      </c>
      <c r="I813" s="25" t="s">
        <v>11</v>
      </c>
      <c r="J813" s="24">
        <v>53</v>
      </c>
      <c r="K813" s="24">
        <v>24</v>
      </c>
      <c r="L813" s="24">
        <v>29</v>
      </c>
    </row>
    <row r="814" spans="1:13" s="97" customFormat="1" ht="15.75" customHeight="1">
      <c r="A814" s="32">
        <v>0</v>
      </c>
      <c r="B814" s="33">
        <v>12</v>
      </c>
      <c r="C814" s="34">
        <v>10</v>
      </c>
      <c r="D814" s="34">
        <v>2</v>
      </c>
      <c r="E814" s="35">
        <v>35</v>
      </c>
      <c r="F814" s="33">
        <v>23</v>
      </c>
      <c r="G814" s="34">
        <v>13</v>
      </c>
      <c r="H814" s="34">
        <v>10</v>
      </c>
      <c r="I814" s="35">
        <v>70</v>
      </c>
      <c r="J814" s="33">
        <v>12</v>
      </c>
      <c r="K814" s="34">
        <v>6</v>
      </c>
      <c r="L814" s="34">
        <v>6</v>
      </c>
    </row>
    <row r="815" spans="1:13" s="97" customFormat="1" ht="15.75" customHeight="1">
      <c r="A815" s="32">
        <v>1</v>
      </c>
      <c r="B815" s="33">
        <v>10</v>
      </c>
      <c r="C815" s="34">
        <v>7</v>
      </c>
      <c r="D815" s="34">
        <v>3</v>
      </c>
      <c r="E815" s="35">
        <v>36</v>
      </c>
      <c r="F815" s="33">
        <v>17</v>
      </c>
      <c r="G815" s="34">
        <v>10</v>
      </c>
      <c r="H815" s="34">
        <v>7</v>
      </c>
      <c r="I815" s="35">
        <v>71</v>
      </c>
      <c r="J815" s="33">
        <v>12</v>
      </c>
      <c r="K815" s="34">
        <v>5</v>
      </c>
      <c r="L815" s="34">
        <v>7</v>
      </c>
    </row>
    <row r="816" spans="1:13" s="97" customFormat="1" ht="15.75" customHeight="1">
      <c r="A816" s="32">
        <v>2</v>
      </c>
      <c r="B816" s="33">
        <v>14</v>
      </c>
      <c r="C816" s="34">
        <v>6</v>
      </c>
      <c r="D816" s="34">
        <v>8</v>
      </c>
      <c r="E816" s="35">
        <v>37</v>
      </c>
      <c r="F816" s="33">
        <v>21</v>
      </c>
      <c r="G816" s="34">
        <v>9</v>
      </c>
      <c r="H816" s="34">
        <v>12</v>
      </c>
      <c r="I816" s="35">
        <v>72</v>
      </c>
      <c r="J816" s="33">
        <v>10</v>
      </c>
      <c r="K816" s="34">
        <v>4</v>
      </c>
      <c r="L816" s="34">
        <v>6</v>
      </c>
    </row>
    <row r="817" spans="1:12" s="97" customFormat="1" ht="15.75" customHeight="1">
      <c r="A817" s="32">
        <v>3</v>
      </c>
      <c r="B817" s="33">
        <v>7</v>
      </c>
      <c r="C817" s="34">
        <v>4</v>
      </c>
      <c r="D817" s="34">
        <v>3</v>
      </c>
      <c r="E817" s="35">
        <v>38</v>
      </c>
      <c r="F817" s="33">
        <v>14</v>
      </c>
      <c r="G817" s="34">
        <v>9</v>
      </c>
      <c r="H817" s="34">
        <v>5</v>
      </c>
      <c r="I817" s="35">
        <v>73</v>
      </c>
      <c r="J817" s="33">
        <v>8</v>
      </c>
      <c r="K817" s="34">
        <v>5</v>
      </c>
      <c r="L817" s="34">
        <v>3</v>
      </c>
    </row>
    <row r="818" spans="1:12" s="97" customFormat="1" ht="18" customHeight="1">
      <c r="A818" s="40">
        <v>4</v>
      </c>
      <c r="B818" s="41">
        <v>21</v>
      </c>
      <c r="C818" s="42">
        <v>9</v>
      </c>
      <c r="D818" s="42">
        <v>12</v>
      </c>
      <c r="E818" s="43">
        <v>39</v>
      </c>
      <c r="F818" s="44">
        <v>19</v>
      </c>
      <c r="G818" s="42">
        <v>9</v>
      </c>
      <c r="H818" s="42">
        <v>10</v>
      </c>
      <c r="I818" s="43">
        <v>74</v>
      </c>
      <c r="J818" s="44">
        <v>11</v>
      </c>
      <c r="K818" s="42">
        <v>4</v>
      </c>
      <c r="L818" s="42">
        <v>7</v>
      </c>
    </row>
    <row r="819" spans="1:12" s="31" customFormat="1" ht="25.5" customHeight="1">
      <c r="A819" s="23" t="s">
        <v>13</v>
      </c>
      <c r="B819" s="24">
        <v>60</v>
      </c>
      <c r="C819" s="24">
        <v>26</v>
      </c>
      <c r="D819" s="24">
        <v>34</v>
      </c>
      <c r="E819" s="25" t="s">
        <v>14</v>
      </c>
      <c r="F819" s="24">
        <v>83</v>
      </c>
      <c r="G819" s="24">
        <v>39</v>
      </c>
      <c r="H819" s="24">
        <v>44</v>
      </c>
      <c r="I819" s="25" t="s">
        <v>15</v>
      </c>
      <c r="J819" s="24">
        <v>53</v>
      </c>
      <c r="K819" s="24">
        <v>18</v>
      </c>
      <c r="L819" s="24">
        <v>35</v>
      </c>
    </row>
    <row r="820" spans="1:12" s="97" customFormat="1" ht="15.75" customHeight="1">
      <c r="A820" s="32">
        <v>5</v>
      </c>
      <c r="B820" s="33">
        <v>12</v>
      </c>
      <c r="C820" s="34">
        <v>4</v>
      </c>
      <c r="D820" s="34">
        <v>8</v>
      </c>
      <c r="E820" s="35">
        <v>40</v>
      </c>
      <c r="F820" s="33">
        <v>9</v>
      </c>
      <c r="G820" s="34">
        <v>3</v>
      </c>
      <c r="H820" s="34">
        <v>6</v>
      </c>
      <c r="I820" s="35">
        <v>75</v>
      </c>
      <c r="J820" s="33">
        <v>8</v>
      </c>
      <c r="K820" s="34">
        <v>2</v>
      </c>
      <c r="L820" s="34">
        <v>6</v>
      </c>
    </row>
    <row r="821" spans="1:12" s="97" customFormat="1" ht="15.75" customHeight="1">
      <c r="A821" s="32">
        <v>6</v>
      </c>
      <c r="B821" s="33">
        <v>8</v>
      </c>
      <c r="C821" s="34">
        <v>3</v>
      </c>
      <c r="D821" s="34">
        <v>5</v>
      </c>
      <c r="E821" s="35">
        <v>41</v>
      </c>
      <c r="F821" s="33">
        <v>13</v>
      </c>
      <c r="G821" s="34">
        <v>7</v>
      </c>
      <c r="H821" s="34">
        <v>6</v>
      </c>
      <c r="I821" s="35">
        <v>76</v>
      </c>
      <c r="J821" s="33">
        <v>15</v>
      </c>
      <c r="K821" s="34">
        <v>6</v>
      </c>
      <c r="L821" s="34">
        <v>9</v>
      </c>
    </row>
    <row r="822" spans="1:12" s="97" customFormat="1" ht="15.75" customHeight="1">
      <c r="A822" s="32">
        <v>7</v>
      </c>
      <c r="B822" s="33">
        <v>16</v>
      </c>
      <c r="C822" s="34">
        <v>9</v>
      </c>
      <c r="D822" s="34">
        <v>7</v>
      </c>
      <c r="E822" s="35">
        <v>42</v>
      </c>
      <c r="F822" s="33">
        <v>16</v>
      </c>
      <c r="G822" s="34">
        <v>5</v>
      </c>
      <c r="H822" s="34">
        <v>11</v>
      </c>
      <c r="I822" s="35">
        <v>77</v>
      </c>
      <c r="J822" s="33">
        <v>8</v>
      </c>
      <c r="K822" s="34">
        <v>1</v>
      </c>
      <c r="L822" s="34">
        <v>7</v>
      </c>
    </row>
    <row r="823" spans="1:12" s="97" customFormat="1" ht="15.75" customHeight="1">
      <c r="A823" s="32">
        <v>8</v>
      </c>
      <c r="B823" s="33">
        <v>13</v>
      </c>
      <c r="C823" s="34">
        <v>7</v>
      </c>
      <c r="D823" s="34">
        <v>6</v>
      </c>
      <c r="E823" s="35">
        <v>43</v>
      </c>
      <c r="F823" s="33">
        <v>21</v>
      </c>
      <c r="G823" s="34">
        <v>10</v>
      </c>
      <c r="H823" s="34">
        <v>11</v>
      </c>
      <c r="I823" s="35">
        <v>78</v>
      </c>
      <c r="J823" s="33">
        <v>9</v>
      </c>
      <c r="K823" s="34">
        <v>6</v>
      </c>
      <c r="L823" s="34">
        <v>3</v>
      </c>
    </row>
    <row r="824" spans="1:12" s="97" customFormat="1" ht="18" customHeight="1">
      <c r="A824" s="40">
        <v>9</v>
      </c>
      <c r="B824" s="44">
        <v>11</v>
      </c>
      <c r="C824" s="42">
        <v>3</v>
      </c>
      <c r="D824" s="42">
        <v>8</v>
      </c>
      <c r="E824" s="43">
        <v>44</v>
      </c>
      <c r="F824" s="44">
        <v>24</v>
      </c>
      <c r="G824" s="42">
        <v>14</v>
      </c>
      <c r="H824" s="42">
        <v>10</v>
      </c>
      <c r="I824" s="43">
        <v>79</v>
      </c>
      <c r="J824" s="44">
        <v>13</v>
      </c>
      <c r="K824" s="42">
        <v>3</v>
      </c>
      <c r="L824" s="42">
        <v>10</v>
      </c>
    </row>
    <row r="825" spans="1:12" s="31" customFormat="1" ht="25.5" customHeight="1">
      <c r="A825" s="23" t="s">
        <v>23</v>
      </c>
      <c r="B825" s="24">
        <v>92</v>
      </c>
      <c r="C825" s="24">
        <v>48</v>
      </c>
      <c r="D825" s="24">
        <v>44</v>
      </c>
      <c r="E825" s="25" t="s">
        <v>24</v>
      </c>
      <c r="F825" s="24">
        <v>124</v>
      </c>
      <c r="G825" s="24">
        <v>54</v>
      </c>
      <c r="H825" s="24">
        <v>70</v>
      </c>
      <c r="I825" s="25" t="s">
        <v>25</v>
      </c>
      <c r="J825" s="24">
        <v>58</v>
      </c>
      <c r="K825" s="24">
        <v>25</v>
      </c>
      <c r="L825" s="24">
        <v>33</v>
      </c>
    </row>
    <row r="826" spans="1:12" s="97" customFormat="1" ht="15.75" customHeight="1">
      <c r="A826" s="32">
        <v>10</v>
      </c>
      <c r="B826" s="33">
        <v>17</v>
      </c>
      <c r="C826" s="34">
        <v>7</v>
      </c>
      <c r="D826" s="34">
        <v>10</v>
      </c>
      <c r="E826" s="35">
        <v>45</v>
      </c>
      <c r="F826" s="33">
        <v>25</v>
      </c>
      <c r="G826" s="34">
        <v>10</v>
      </c>
      <c r="H826" s="34">
        <v>15</v>
      </c>
      <c r="I826" s="35">
        <v>80</v>
      </c>
      <c r="J826" s="33">
        <v>16</v>
      </c>
      <c r="K826" s="34">
        <v>11</v>
      </c>
      <c r="L826" s="34">
        <v>5</v>
      </c>
    </row>
    <row r="827" spans="1:12" s="97" customFormat="1" ht="15.75" customHeight="1">
      <c r="A827" s="32">
        <v>11</v>
      </c>
      <c r="B827" s="33">
        <v>13</v>
      </c>
      <c r="C827" s="34">
        <v>7</v>
      </c>
      <c r="D827" s="34">
        <v>6</v>
      </c>
      <c r="E827" s="35">
        <v>46</v>
      </c>
      <c r="F827" s="33">
        <v>27</v>
      </c>
      <c r="G827" s="34">
        <v>13</v>
      </c>
      <c r="H827" s="34">
        <v>14</v>
      </c>
      <c r="I827" s="35">
        <v>81</v>
      </c>
      <c r="J827" s="33">
        <v>12</v>
      </c>
      <c r="K827" s="34">
        <v>5</v>
      </c>
      <c r="L827" s="34">
        <v>7</v>
      </c>
    </row>
    <row r="828" spans="1:12" s="97" customFormat="1" ht="15.75" customHeight="1">
      <c r="A828" s="32">
        <v>12</v>
      </c>
      <c r="B828" s="33">
        <v>23</v>
      </c>
      <c r="C828" s="34">
        <v>12</v>
      </c>
      <c r="D828" s="34">
        <v>11</v>
      </c>
      <c r="E828" s="35">
        <v>47</v>
      </c>
      <c r="F828" s="33">
        <v>32</v>
      </c>
      <c r="G828" s="34">
        <v>15</v>
      </c>
      <c r="H828" s="34">
        <v>17</v>
      </c>
      <c r="I828" s="35">
        <v>82</v>
      </c>
      <c r="J828" s="33">
        <v>11</v>
      </c>
      <c r="K828" s="34">
        <v>4</v>
      </c>
      <c r="L828" s="34">
        <v>7</v>
      </c>
    </row>
    <row r="829" spans="1:12" s="97" customFormat="1" ht="15.75" customHeight="1">
      <c r="A829" s="32">
        <v>13</v>
      </c>
      <c r="B829" s="33">
        <v>22</v>
      </c>
      <c r="C829" s="34">
        <v>12</v>
      </c>
      <c r="D829" s="34">
        <v>10</v>
      </c>
      <c r="E829" s="35">
        <v>48</v>
      </c>
      <c r="F829" s="33">
        <v>20</v>
      </c>
      <c r="G829" s="34">
        <v>8</v>
      </c>
      <c r="H829" s="34">
        <v>12</v>
      </c>
      <c r="I829" s="35">
        <v>83</v>
      </c>
      <c r="J829" s="33">
        <v>13</v>
      </c>
      <c r="K829" s="34">
        <v>3</v>
      </c>
      <c r="L829" s="34">
        <v>10</v>
      </c>
    </row>
    <row r="830" spans="1:12" s="97" customFormat="1" ht="18" customHeight="1">
      <c r="A830" s="40">
        <v>14</v>
      </c>
      <c r="B830" s="44">
        <v>17</v>
      </c>
      <c r="C830" s="42">
        <v>10</v>
      </c>
      <c r="D830" s="42">
        <v>7</v>
      </c>
      <c r="E830" s="43">
        <v>49</v>
      </c>
      <c r="F830" s="44">
        <v>20</v>
      </c>
      <c r="G830" s="42">
        <v>8</v>
      </c>
      <c r="H830" s="42">
        <v>12</v>
      </c>
      <c r="I830" s="43">
        <v>84</v>
      </c>
      <c r="J830" s="44">
        <v>6</v>
      </c>
      <c r="K830" s="42">
        <v>2</v>
      </c>
      <c r="L830" s="42">
        <v>4</v>
      </c>
    </row>
    <row r="831" spans="1:12" s="31" customFormat="1" ht="25.5" customHeight="1">
      <c r="A831" s="23" t="s">
        <v>26</v>
      </c>
      <c r="B831" s="24">
        <v>102</v>
      </c>
      <c r="C831" s="24">
        <v>57</v>
      </c>
      <c r="D831" s="24">
        <v>45</v>
      </c>
      <c r="E831" s="25" t="s">
        <v>27</v>
      </c>
      <c r="F831" s="24">
        <v>110</v>
      </c>
      <c r="G831" s="24">
        <v>53</v>
      </c>
      <c r="H831" s="24">
        <v>57</v>
      </c>
      <c r="I831" s="25" t="s">
        <v>28</v>
      </c>
      <c r="J831" s="24">
        <v>35</v>
      </c>
      <c r="K831" s="24">
        <v>16</v>
      </c>
      <c r="L831" s="24">
        <v>19</v>
      </c>
    </row>
    <row r="832" spans="1:12" s="97" customFormat="1" ht="15.75" customHeight="1">
      <c r="A832" s="32">
        <v>15</v>
      </c>
      <c r="B832" s="33">
        <v>21</v>
      </c>
      <c r="C832" s="34">
        <v>10</v>
      </c>
      <c r="D832" s="34">
        <v>11</v>
      </c>
      <c r="E832" s="35">
        <v>50</v>
      </c>
      <c r="F832" s="33">
        <v>35</v>
      </c>
      <c r="G832" s="34">
        <v>17</v>
      </c>
      <c r="H832" s="34">
        <v>18</v>
      </c>
      <c r="I832" s="35">
        <v>85</v>
      </c>
      <c r="J832" s="33">
        <v>9</v>
      </c>
      <c r="K832" s="34">
        <v>4</v>
      </c>
      <c r="L832" s="34">
        <v>5</v>
      </c>
    </row>
    <row r="833" spans="1:12" s="97" customFormat="1" ht="15.75" customHeight="1">
      <c r="A833" s="32">
        <v>16</v>
      </c>
      <c r="B833" s="33">
        <v>21</v>
      </c>
      <c r="C833" s="34">
        <v>12</v>
      </c>
      <c r="D833" s="34">
        <v>9</v>
      </c>
      <c r="E833" s="35">
        <v>51</v>
      </c>
      <c r="F833" s="33">
        <v>8</v>
      </c>
      <c r="G833" s="34">
        <v>4</v>
      </c>
      <c r="H833" s="34">
        <v>4</v>
      </c>
      <c r="I833" s="35">
        <v>86</v>
      </c>
      <c r="J833" s="33">
        <v>7</v>
      </c>
      <c r="K833" s="34">
        <v>2</v>
      </c>
      <c r="L833" s="34">
        <v>5</v>
      </c>
    </row>
    <row r="834" spans="1:12" s="97" customFormat="1" ht="15.75" customHeight="1">
      <c r="A834" s="32">
        <v>17</v>
      </c>
      <c r="B834" s="33">
        <v>16</v>
      </c>
      <c r="C834" s="34">
        <v>7</v>
      </c>
      <c r="D834" s="34">
        <v>9</v>
      </c>
      <c r="E834" s="35">
        <v>52</v>
      </c>
      <c r="F834" s="33">
        <v>21</v>
      </c>
      <c r="G834" s="34">
        <v>11</v>
      </c>
      <c r="H834" s="34">
        <v>10</v>
      </c>
      <c r="I834" s="35">
        <v>87</v>
      </c>
      <c r="J834" s="33">
        <v>10</v>
      </c>
      <c r="K834" s="34">
        <v>6</v>
      </c>
      <c r="L834" s="34">
        <v>4</v>
      </c>
    </row>
    <row r="835" spans="1:12" s="97" customFormat="1" ht="15.75" customHeight="1">
      <c r="A835" s="32">
        <v>18</v>
      </c>
      <c r="B835" s="33">
        <v>18</v>
      </c>
      <c r="C835" s="34">
        <v>7</v>
      </c>
      <c r="D835" s="34">
        <v>11</v>
      </c>
      <c r="E835" s="35">
        <v>53</v>
      </c>
      <c r="F835" s="33">
        <v>24</v>
      </c>
      <c r="G835" s="34">
        <v>8</v>
      </c>
      <c r="H835" s="34">
        <v>16</v>
      </c>
      <c r="I835" s="35">
        <v>88</v>
      </c>
      <c r="J835" s="33">
        <v>7</v>
      </c>
      <c r="K835" s="34">
        <v>3</v>
      </c>
      <c r="L835" s="34">
        <v>4</v>
      </c>
    </row>
    <row r="836" spans="1:12" s="97" customFormat="1" ht="18" customHeight="1">
      <c r="A836" s="40">
        <v>19</v>
      </c>
      <c r="B836" s="44">
        <v>26</v>
      </c>
      <c r="C836" s="42">
        <v>21</v>
      </c>
      <c r="D836" s="42">
        <v>5</v>
      </c>
      <c r="E836" s="43">
        <v>54</v>
      </c>
      <c r="F836" s="44">
        <v>22</v>
      </c>
      <c r="G836" s="42">
        <v>13</v>
      </c>
      <c r="H836" s="42">
        <v>9</v>
      </c>
      <c r="I836" s="43">
        <v>89</v>
      </c>
      <c r="J836" s="44">
        <v>2</v>
      </c>
      <c r="K836" s="42">
        <v>1</v>
      </c>
      <c r="L836" s="42">
        <v>1</v>
      </c>
    </row>
    <row r="837" spans="1:12" s="31" customFormat="1" ht="25.5" customHeight="1">
      <c r="A837" s="23" t="s">
        <v>29</v>
      </c>
      <c r="B837" s="24">
        <v>153</v>
      </c>
      <c r="C837" s="24">
        <v>94</v>
      </c>
      <c r="D837" s="24">
        <v>59</v>
      </c>
      <c r="E837" s="25" t="s">
        <v>30</v>
      </c>
      <c r="F837" s="24">
        <v>79</v>
      </c>
      <c r="G837" s="24">
        <v>37</v>
      </c>
      <c r="H837" s="24">
        <v>42</v>
      </c>
      <c r="I837" s="25" t="s">
        <v>31</v>
      </c>
      <c r="J837" s="24">
        <v>13</v>
      </c>
      <c r="K837" s="24">
        <v>5</v>
      </c>
      <c r="L837" s="24">
        <v>8</v>
      </c>
    </row>
    <row r="838" spans="1:12" s="97" customFormat="1" ht="15.75" customHeight="1">
      <c r="A838" s="32">
        <v>20</v>
      </c>
      <c r="B838" s="33">
        <v>33</v>
      </c>
      <c r="C838" s="34">
        <v>20</v>
      </c>
      <c r="D838" s="34">
        <v>13</v>
      </c>
      <c r="E838" s="35">
        <v>55</v>
      </c>
      <c r="F838" s="33">
        <v>14</v>
      </c>
      <c r="G838" s="34">
        <v>5</v>
      </c>
      <c r="H838" s="34">
        <v>9</v>
      </c>
      <c r="I838" s="35">
        <v>90</v>
      </c>
      <c r="J838" s="33">
        <v>6</v>
      </c>
      <c r="K838" s="34">
        <v>3</v>
      </c>
      <c r="L838" s="34">
        <v>3</v>
      </c>
    </row>
    <row r="839" spans="1:12" s="97" customFormat="1" ht="15.75" customHeight="1">
      <c r="A839" s="32">
        <v>21</v>
      </c>
      <c r="B839" s="33">
        <v>34</v>
      </c>
      <c r="C839" s="34">
        <v>22</v>
      </c>
      <c r="D839" s="34">
        <v>12</v>
      </c>
      <c r="E839" s="35">
        <v>56</v>
      </c>
      <c r="F839" s="33">
        <v>11</v>
      </c>
      <c r="G839" s="34">
        <v>6</v>
      </c>
      <c r="H839" s="34">
        <v>5</v>
      </c>
      <c r="I839" s="35">
        <v>91</v>
      </c>
      <c r="J839" s="33">
        <v>2</v>
      </c>
      <c r="K839" s="34">
        <v>0</v>
      </c>
      <c r="L839" s="34">
        <v>2</v>
      </c>
    </row>
    <row r="840" spans="1:12" s="97" customFormat="1" ht="15.75" customHeight="1">
      <c r="A840" s="32">
        <v>22</v>
      </c>
      <c r="B840" s="33">
        <v>33</v>
      </c>
      <c r="C840" s="34">
        <v>19</v>
      </c>
      <c r="D840" s="34">
        <v>14</v>
      </c>
      <c r="E840" s="35">
        <v>57</v>
      </c>
      <c r="F840" s="33">
        <v>18</v>
      </c>
      <c r="G840" s="34">
        <v>9</v>
      </c>
      <c r="H840" s="34">
        <v>9</v>
      </c>
      <c r="I840" s="35">
        <v>92</v>
      </c>
      <c r="J840" s="33">
        <v>2</v>
      </c>
      <c r="K840" s="34">
        <v>0</v>
      </c>
      <c r="L840" s="34">
        <v>2</v>
      </c>
    </row>
    <row r="841" spans="1:12" s="97" customFormat="1" ht="15.75" customHeight="1">
      <c r="A841" s="32">
        <v>23</v>
      </c>
      <c r="B841" s="33">
        <v>30</v>
      </c>
      <c r="C841" s="34">
        <v>17</v>
      </c>
      <c r="D841" s="34">
        <v>13</v>
      </c>
      <c r="E841" s="35">
        <v>58</v>
      </c>
      <c r="F841" s="33">
        <v>24</v>
      </c>
      <c r="G841" s="34">
        <v>12</v>
      </c>
      <c r="H841" s="34">
        <v>12</v>
      </c>
      <c r="I841" s="35">
        <v>93</v>
      </c>
      <c r="J841" s="33">
        <v>1</v>
      </c>
      <c r="K841" s="34">
        <v>0</v>
      </c>
      <c r="L841" s="34">
        <v>1</v>
      </c>
    </row>
    <row r="842" spans="1:12" s="97" customFormat="1" ht="18" customHeight="1">
      <c r="A842" s="40">
        <v>24</v>
      </c>
      <c r="B842" s="44">
        <v>23</v>
      </c>
      <c r="C842" s="42">
        <v>16</v>
      </c>
      <c r="D842" s="42">
        <v>7</v>
      </c>
      <c r="E842" s="43">
        <v>59</v>
      </c>
      <c r="F842" s="44">
        <v>12</v>
      </c>
      <c r="G842" s="42">
        <v>5</v>
      </c>
      <c r="H842" s="42">
        <v>7</v>
      </c>
      <c r="I842" s="43">
        <v>94</v>
      </c>
      <c r="J842" s="44">
        <v>2</v>
      </c>
      <c r="K842" s="42">
        <v>2</v>
      </c>
      <c r="L842" s="42">
        <v>0</v>
      </c>
    </row>
    <row r="843" spans="1:12" s="31" customFormat="1" ht="25.5" customHeight="1">
      <c r="A843" s="23" t="s">
        <v>32</v>
      </c>
      <c r="B843" s="24">
        <v>95</v>
      </c>
      <c r="C843" s="24">
        <v>51</v>
      </c>
      <c r="D843" s="24">
        <v>44</v>
      </c>
      <c r="E843" s="25" t="s">
        <v>33</v>
      </c>
      <c r="F843" s="24">
        <v>61</v>
      </c>
      <c r="G843" s="24">
        <v>27</v>
      </c>
      <c r="H843" s="24">
        <v>34</v>
      </c>
      <c r="I843" s="64" t="s">
        <v>34</v>
      </c>
      <c r="J843" s="24">
        <v>4</v>
      </c>
      <c r="K843" s="24">
        <v>0</v>
      </c>
      <c r="L843" s="24">
        <v>4</v>
      </c>
    </row>
    <row r="844" spans="1:12" s="97" customFormat="1" ht="15.75" customHeight="1">
      <c r="A844" s="32">
        <v>25</v>
      </c>
      <c r="B844" s="33">
        <v>24</v>
      </c>
      <c r="C844" s="34">
        <v>15</v>
      </c>
      <c r="D844" s="34">
        <v>9</v>
      </c>
      <c r="E844" s="35">
        <v>60</v>
      </c>
      <c r="F844" s="33">
        <v>11</v>
      </c>
      <c r="G844" s="34">
        <v>4</v>
      </c>
      <c r="H844" s="34">
        <v>7</v>
      </c>
      <c r="I844" s="35">
        <v>95</v>
      </c>
      <c r="J844" s="33">
        <v>0</v>
      </c>
      <c r="K844" s="34">
        <v>0</v>
      </c>
      <c r="L844" s="34">
        <v>0</v>
      </c>
    </row>
    <row r="845" spans="1:12" s="97" customFormat="1" ht="15.75" customHeight="1">
      <c r="A845" s="32">
        <v>26</v>
      </c>
      <c r="B845" s="33">
        <v>28</v>
      </c>
      <c r="C845" s="34">
        <v>15</v>
      </c>
      <c r="D845" s="34">
        <v>13</v>
      </c>
      <c r="E845" s="35">
        <v>61</v>
      </c>
      <c r="F845" s="33">
        <v>11</v>
      </c>
      <c r="G845" s="34">
        <v>4</v>
      </c>
      <c r="H845" s="34">
        <v>7</v>
      </c>
      <c r="I845" s="35">
        <v>96</v>
      </c>
      <c r="J845" s="33">
        <v>0</v>
      </c>
      <c r="K845" s="34">
        <v>0</v>
      </c>
      <c r="L845" s="34">
        <v>0</v>
      </c>
    </row>
    <row r="846" spans="1:12" s="97" customFormat="1" ht="15.75" customHeight="1">
      <c r="A846" s="32">
        <v>27</v>
      </c>
      <c r="B846" s="33">
        <v>12</v>
      </c>
      <c r="C846" s="34">
        <v>6</v>
      </c>
      <c r="D846" s="34">
        <v>6</v>
      </c>
      <c r="E846" s="35">
        <v>62</v>
      </c>
      <c r="F846" s="33">
        <v>16</v>
      </c>
      <c r="G846" s="34">
        <v>9</v>
      </c>
      <c r="H846" s="34">
        <v>7</v>
      </c>
      <c r="I846" s="35">
        <v>97</v>
      </c>
      <c r="J846" s="33">
        <v>2</v>
      </c>
      <c r="K846" s="34">
        <v>0</v>
      </c>
      <c r="L846" s="34">
        <v>2</v>
      </c>
    </row>
    <row r="847" spans="1:12" s="97" customFormat="1" ht="15.75" customHeight="1">
      <c r="A847" s="32">
        <v>28</v>
      </c>
      <c r="B847" s="33">
        <v>18</v>
      </c>
      <c r="C847" s="34">
        <v>9</v>
      </c>
      <c r="D847" s="34">
        <v>9</v>
      </c>
      <c r="E847" s="35">
        <v>63</v>
      </c>
      <c r="F847" s="33">
        <v>14</v>
      </c>
      <c r="G847" s="34">
        <v>6</v>
      </c>
      <c r="H847" s="34">
        <v>8</v>
      </c>
      <c r="I847" s="35">
        <v>98</v>
      </c>
      <c r="J847" s="33">
        <v>0</v>
      </c>
      <c r="K847" s="34">
        <v>0</v>
      </c>
      <c r="L847" s="34">
        <v>0</v>
      </c>
    </row>
    <row r="848" spans="1:12" s="97" customFormat="1" ht="18" customHeight="1">
      <c r="A848" s="40">
        <v>29</v>
      </c>
      <c r="B848" s="44">
        <v>13</v>
      </c>
      <c r="C848" s="42">
        <v>6</v>
      </c>
      <c r="D848" s="42">
        <v>7</v>
      </c>
      <c r="E848" s="43">
        <v>64</v>
      </c>
      <c r="F848" s="44">
        <v>9</v>
      </c>
      <c r="G848" s="42">
        <v>4</v>
      </c>
      <c r="H848" s="42">
        <v>5</v>
      </c>
      <c r="I848" s="35">
        <v>99</v>
      </c>
      <c r="J848" s="33">
        <v>0</v>
      </c>
      <c r="K848" s="34">
        <v>0</v>
      </c>
      <c r="L848" s="34">
        <v>0</v>
      </c>
    </row>
    <row r="849" spans="1:13" s="31" customFormat="1" ht="25.5" customHeight="1">
      <c r="A849" s="23" t="s">
        <v>35</v>
      </c>
      <c r="B849" s="24">
        <v>74</v>
      </c>
      <c r="C849" s="24">
        <v>33</v>
      </c>
      <c r="D849" s="24">
        <v>41</v>
      </c>
      <c r="E849" s="25" t="s">
        <v>36</v>
      </c>
      <c r="F849" s="24">
        <v>64</v>
      </c>
      <c r="G849" s="24">
        <v>32</v>
      </c>
      <c r="H849" s="24">
        <v>32</v>
      </c>
      <c r="I849" s="68">
        <v>100</v>
      </c>
      <c r="J849" s="69">
        <v>1</v>
      </c>
      <c r="K849" s="70">
        <v>0</v>
      </c>
      <c r="L849" s="70">
        <v>1</v>
      </c>
    </row>
    <row r="850" spans="1:13" s="97" customFormat="1" ht="15.75" customHeight="1">
      <c r="A850" s="32">
        <v>30</v>
      </c>
      <c r="B850" s="33">
        <v>10</v>
      </c>
      <c r="C850" s="34">
        <v>8</v>
      </c>
      <c r="D850" s="34">
        <v>2</v>
      </c>
      <c r="E850" s="35">
        <v>65</v>
      </c>
      <c r="F850" s="33">
        <v>16</v>
      </c>
      <c r="G850" s="34">
        <v>8</v>
      </c>
      <c r="H850" s="34">
        <v>8</v>
      </c>
      <c r="I850" s="35">
        <v>101</v>
      </c>
      <c r="J850" s="33">
        <v>0</v>
      </c>
      <c r="K850" s="34">
        <v>0</v>
      </c>
      <c r="L850" s="34">
        <v>0</v>
      </c>
    </row>
    <row r="851" spans="1:13" s="97" customFormat="1" ht="15.75" customHeight="1">
      <c r="A851" s="32">
        <v>31</v>
      </c>
      <c r="B851" s="33">
        <v>14</v>
      </c>
      <c r="C851" s="34">
        <v>7</v>
      </c>
      <c r="D851" s="34">
        <v>7</v>
      </c>
      <c r="E851" s="35">
        <v>66</v>
      </c>
      <c r="F851" s="33">
        <v>14</v>
      </c>
      <c r="G851" s="34">
        <v>8</v>
      </c>
      <c r="H851" s="34">
        <v>6</v>
      </c>
      <c r="I851" s="35">
        <v>102</v>
      </c>
      <c r="J851" s="33">
        <v>1</v>
      </c>
      <c r="K851" s="34">
        <v>0</v>
      </c>
      <c r="L851" s="34">
        <v>1</v>
      </c>
    </row>
    <row r="852" spans="1:13" s="97" customFormat="1" ht="15.75" customHeight="1">
      <c r="A852" s="32">
        <v>32</v>
      </c>
      <c r="B852" s="33">
        <v>21</v>
      </c>
      <c r="C852" s="34">
        <v>9</v>
      </c>
      <c r="D852" s="34">
        <v>12</v>
      </c>
      <c r="E852" s="35">
        <v>67</v>
      </c>
      <c r="F852" s="33">
        <v>16</v>
      </c>
      <c r="G852" s="34">
        <v>4</v>
      </c>
      <c r="H852" s="34">
        <v>12</v>
      </c>
      <c r="I852" s="35">
        <v>103</v>
      </c>
      <c r="J852" s="33">
        <v>0</v>
      </c>
      <c r="K852" s="34">
        <v>0</v>
      </c>
      <c r="L852" s="34">
        <v>0</v>
      </c>
    </row>
    <row r="853" spans="1:13" s="97" customFormat="1" ht="15.75" customHeight="1">
      <c r="A853" s="32">
        <v>33</v>
      </c>
      <c r="B853" s="33">
        <v>16</v>
      </c>
      <c r="C853" s="34">
        <v>5</v>
      </c>
      <c r="D853" s="34">
        <v>11</v>
      </c>
      <c r="E853" s="35">
        <v>68</v>
      </c>
      <c r="F853" s="33">
        <v>10</v>
      </c>
      <c r="G853" s="34">
        <v>7</v>
      </c>
      <c r="H853" s="34">
        <v>3</v>
      </c>
      <c r="I853" s="72" t="s">
        <v>37</v>
      </c>
      <c r="J853" s="44">
        <v>0</v>
      </c>
      <c r="K853" s="42">
        <v>0</v>
      </c>
      <c r="L853" s="42">
        <v>0</v>
      </c>
    </row>
    <row r="854" spans="1:13" s="97" customFormat="1" ht="21" customHeight="1" thickBot="1">
      <c r="A854" s="74">
        <v>34</v>
      </c>
      <c r="B854" s="33">
        <v>13</v>
      </c>
      <c r="C854" s="34">
        <v>4</v>
      </c>
      <c r="D854" s="34">
        <v>9</v>
      </c>
      <c r="E854" s="35">
        <v>69</v>
      </c>
      <c r="F854" s="33">
        <v>8</v>
      </c>
      <c r="G854" s="34">
        <v>5</v>
      </c>
      <c r="H854" s="34">
        <v>3</v>
      </c>
      <c r="I854" s="75" t="s">
        <v>8</v>
      </c>
      <c r="J854" s="69">
        <v>1471</v>
      </c>
      <c r="K854" s="69">
        <v>725</v>
      </c>
      <c r="L854" s="69">
        <v>746</v>
      </c>
    </row>
    <row r="855" spans="1:13" s="106" customFormat="1" ht="24" customHeight="1" thickTop="1" thickBot="1">
      <c r="A855" s="81" t="s">
        <v>38</v>
      </c>
      <c r="B855" s="82">
        <v>216</v>
      </c>
      <c r="C855" s="83">
        <v>110</v>
      </c>
      <c r="D855" s="83">
        <v>106</v>
      </c>
      <c r="E855" s="84" t="s">
        <v>39</v>
      </c>
      <c r="F855" s="83">
        <v>975</v>
      </c>
      <c r="G855" s="83">
        <v>495</v>
      </c>
      <c r="H855" s="83">
        <v>480</v>
      </c>
      <c r="I855" s="85" t="s">
        <v>40</v>
      </c>
      <c r="J855" s="83">
        <v>280</v>
      </c>
      <c r="K855" s="83">
        <v>120</v>
      </c>
      <c r="L855" s="83">
        <v>160</v>
      </c>
    </row>
    <row r="856" spans="1:13" s="13" customFormat="1" ht="24" customHeight="1" thickBot="1">
      <c r="A856" s="1"/>
      <c r="B856" s="2" t="s">
        <v>221</v>
      </c>
      <c r="C856" s="3"/>
      <c r="D856" s="4"/>
      <c r="E856" s="5"/>
      <c r="F856" s="6"/>
      <c r="G856" s="96" t="s">
        <v>238</v>
      </c>
      <c r="H856" s="6"/>
      <c r="I856" s="5"/>
      <c r="J856" s="6"/>
      <c r="K856" s="107" t="s">
        <v>87</v>
      </c>
      <c r="L856" s="9"/>
      <c r="M856" s="97"/>
    </row>
    <row r="857" spans="1:13" s="22" customFormat="1" ht="21" customHeight="1">
      <c r="A857" s="14" t="s">
        <v>4</v>
      </c>
      <c r="B857" s="15" t="s">
        <v>5</v>
      </c>
      <c r="C857" s="15" t="s">
        <v>6</v>
      </c>
      <c r="D857" s="16" t="s">
        <v>7</v>
      </c>
      <c r="E857" s="14" t="s">
        <v>4</v>
      </c>
      <c r="F857" s="15" t="s">
        <v>5</v>
      </c>
      <c r="G857" s="15" t="s">
        <v>6</v>
      </c>
      <c r="H857" s="16" t="s">
        <v>7</v>
      </c>
      <c r="I857" s="14" t="s">
        <v>4</v>
      </c>
      <c r="J857" s="15" t="s">
        <v>5</v>
      </c>
      <c r="K857" s="15" t="s">
        <v>6</v>
      </c>
      <c r="L857" s="17" t="s">
        <v>7</v>
      </c>
    </row>
    <row r="858" spans="1:13" s="31" customFormat="1" ht="25.5" customHeight="1">
      <c r="A858" s="23" t="s">
        <v>9</v>
      </c>
      <c r="B858" s="24">
        <v>50</v>
      </c>
      <c r="C858" s="24">
        <v>28</v>
      </c>
      <c r="D858" s="24">
        <v>22</v>
      </c>
      <c r="E858" s="25" t="s">
        <v>10</v>
      </c>
      <c r="F858" s="24">
        <v>69</v>
      </c>
      <c r="G858" s="24">
        <v>41</v>
      </c>
      <c r="H858" s="24">
        <v>28</v>
      </c>
      <c r="I858" s="25" t="s">
        <v>11</v>
      </c>
      <c r="J858" s="24">
        <v>43</v>
      </c>
      <c r="K858" s="24">
        <v>20</v>
      </c>
      <c r="L858" s="24">
        <v>23</v>
      </c>
    </row>
    <row r="859" spans="1:13" s="97" customFormat="1" ht="15.75" customHeight="1">
      <c r="A859" s="32">
        <v>0</v>
      </c>
      <c r="B859" s="33">
        <v>10</v>
      </c>
      <c r="C859" s="34">
        <v>5</v>
      </c>
      <c r="D859" s="34">
        <v>5</v>
      </c>
      <c r="E859" s="35">
        <v>35</v>
      </c>
      <c r="F859" s="33">
        <v>11</v>
      </c>
      <c r="G859" s="34">
        <v>8</v>
      </c>
      <c r="H859" s="34">
        <v>3</v>
      </c>
      <c r="I859" s="35">
        <v>70</v>
      </c>
      <c r="J859" s="33">
        <v>14</v>
      </c>
      <c r="K859" s="34">
        <v>8</v>
      </c>
      <c r="L859" s="34">
        <v>6</v>
      </c>
    </row>
    <row r="860" spans="1:13" s="97" customFormat="1" ht="15.75" customHeight="1">
      <c r="A860" s="32">
        <v>1</v>
      </c>
      <c r="B860" s="33">
        <v>9</v>
      </c>
      <c r="C860" s="34">
        <v>6</v>
      </c>
      <c r="D860" s="34">
        <v>3</v>
      </c>
      <c r="E860" s="35">
        <v>36</v>
      </c>
      <c r="F860" s="33">
        <v>15</v>
      </c>
      <c r="G860" s="34">
        <v>8</v>
      </c>
      <c r="H860" s="34">
        <v>7</v>
      </c>
      <c r="I860" s="35">
        <v>71</v>
      </c>
      <c r="J860" s="33">
        <v>9</v>
      </c>
      <c r="K860" s="34">
        <v>3</v>
      </c>
      <c r="L860" s="34">
        <v>6</v>
      </c>
    </row>
    <row r="861" spans="1:13" s="97" customFormat="1" ht="15.75" customHeight="1">
      <c r="A861" s="32">
        <v>2</v>
      </c>
      <c r="B861" s="33">
        <v>9</v>
      </c>
      <c r="C861" s="34">
        <v>5</v>
      </c>
      <c r="D861" s="34">
        <v>4</v>
      </c>
      <c r="E861" s="35">
        <v>37</v>
      </c>
      <c r="F861" s="33">
        <v>12</v>
      </c>
      <c r="G861" s="34">
        <v>6</v>
      </c>
      <c r="H861" s="34">
        <v>6</v>
      </c>
      <c r="I861" s="35">
        <v>72</v>
      </c>
      <c r="J861" s="33">
        <v>7</v>
      </c>
      <c r="K861" s="34">
        <v>4</v>
      </c>
      <c r="L861" s="34">
        <v>3</v>
      </c>
    </row>
    <row r="862" spans="1:13" s="97" customFormat="1" ht="15.75" customHeight="1">
      <c r="A862" s="32">
        <v>3</v>
      </c>
      <c r="B862" s="33">
        <v>12</v>
      </c>
      <c r="C862" s="34">
        <v>5</v>
      </c>
      <c r="D862" s="34">
        <v>7</v>
      </c>
      <c r="E862" s="35">
        <v>38</v>
      </c>
      <c r="F862" s="33">
        <v>15</v>
      </c>
      <c r="G862" s="34">
        <v>9</v>
      </c>
      <c r="H862" s="34">
        <v>6</v>
      </c>
      <c r="I862" s="35">
        <v>73</v>
      </c>
      <c r="J862" s="33">
        <v>5</v>
      </c>
      <c r="K862" s="34">
        <v>3</v>
      </c>
      <c r="L862" s="34">
        <v>2</v>
      </c>
    </row>
    <row r="863" spans="1:13" s="97" customFormat="1" ht="18" customHeight="1">
      <c r="A863" s="40">
        <v>4</v>
      </c>
      <c r="B863" s="41">
        <v>10</v>
      </c>
      <c r="C863" s="42">
        <v>7</v>
      </c>
      <c r="D863" s="42">
        <v>3</v>
      </c>
      <c r="E863" s="43">
        <v>39</v>
      </c>
      <c r="F863" s="44">
        <v>16</v>
      </c>
      <c r="G863" s="42">
        <v>10</v>
      </c>
      <c r="H863" s="42">
        <v>6</v>
      </c>
      <c r="I863" s="43">
        <v>74</v>
      </c>
      <c r="J863" s="44">
        <v>8</v>
      </c>
      <c r="K863" s="42">
        <v>2</v>
      </c>
      <c r="L863" s="42">
        <v>6</v>
      </c>
    </row>
    <row r="864" spans="1:13" s="31" customFormat="1" ht="25.5" customHeight="1">
      <c r="A864" s="23" t="s">
        <v>13</v>
      </c>
      <c r="B864" s="24">
        <v>55</v>
      </c>
      <c r="C864" s="24">
        <v>31</v>
      </c>
      <c r="D864" s="24">
        <v>24</v>
      </c>
      <c r="E864" s="25" t="s">
        <v>14</v>
      </c>
      <c r="F864" s="24">
        <v>71</v>
      </c>
      <c r="G864" s="24">
        <v>27</v>
      </c>
      <c r="H864" s="24">
        <v>44</v>
      </c>
      <c r="I864" s="25" t="s">
        <v>15</v>
      </c>
      <c r="J864" s="24">
        <v>34</v>
      </c>
      <c r="K864" s="24">
        <v>14</v>
      </c>
      <c r="L864" s="24">
        <v>20</v>
      </c>
    </row>
    <row r="865" spans="1:12" s="97" customFormat="1" ht="15.75" customHeight="1">
      <c r="A865" s="32">
        <v>5</v>
      </c>
      <c r="B865" s="33">
        <v>18</v>
      </c>
      <c r="C865" s="34">
        <v>9</v>
      </c>
      <c r="D865" s="34">
        <v>9</v>
      </c>
      <c r="E865" s="35">
        <v>40</v>
      </c>
      <c r="F865" s="33">
        <v>15</v>
      </c>
      <c r="G865" s="34">
        <v>7</v>
      </c>
      <c r="H865" s="34">
        <v>8</v>
      </c>
      <c r="I865" s="35">
        <v>75</v>
      </c>
      <c r="J865" s="33">
        <v>9</v>
      </c>
      <c r="K865" s="34">
        <v>2</v>
      </c>
      <c r="L865" s="34">
        <v>7</v>
      </c>
    </row>
    <row r="866" spans="1:12" s="97" customFormat="1" ht="15.75" customHeight="1">
      <c r="A866" s="32">
        <v>6</v>
      </c>
      <c r="B866" s="33">
        <v>11</v>
      </c>
      <c r="C866" s="34">
        <v>7</v>
      </c>
      <c r="D866" s="34">
        <v>4</v>
      </c>
      <c r="E866" s="35">
        <v>41</v>
      </c>
      <c r="F866" s="33">
        <v>17</v>
      </c>
      <c r="G866" s="34">
        <v>5</v>
      </c>
      <c r="H866" s="34">
        <v>12</v>
      </c>
      <c r="I866" s="35">
        <v>76</v>
      </c>
      <c r="J866" s="33">
        <v>8</v>
      </c>
      <c r="K866" s="34">
        <v>4</v>
      </c>
      <c r="L866" s="34">
        <v>4</v>
      </c>
    </row>
    <row r="867" spans="1:12" s="97" customFormat="1" ht="15.75" customHeight="1">
      <c r="A867" s="32">
        <v>7</v>
      </c>
      <c r="B867" s="33">
        <v>10</v>
      </c>
      <c r="C867" s="34">
        <v>6</v>
      </c>
      <c r="D867" s="34">
        <v>4</v>
      </c>
      <c r="E867" s="35">
        <v>42</v>
      </c>
      <c r="F867" s="33">
        <v>12</v>
      </c>
      <c r="G867" s="34">
        <v>7</v>
      </c>
      <c r="H867" s="34">
        <v>5</v>
      </c>
      <c r="I867" s="35">
        <v>77</v>
      </c>
      <c r="J867" s="33">
        <v>6</v>
      </c>
      <c r="K867" s="34">
        <v>4</v>
      </c>
      <c r="L867" s="34">
        <v>2</v>
      </c>
    </row>
    <row r="868" spans="1:12" s="97" customFormat="1" ht="15.75" customHeight="1">
      <c r="A868" s="32">
        <v>8</v>
      </c>
      <c r="B868" s="33">
        <v>13</v>
      </c>
      <c r="C868" s="34">
        <v>6</v>
      </c>
      <c r="D868" s="34">
        <v>7</v>
      </c>
      <c r="E868" s="35">
        <v>43</v>
      </c>
      <c r="F868" s="33">
        <v>12</v>
      </c>
      <c r="G868" s="34">
        <v>5</v>
      </c>
      <c r="H868" s="34">
        <v>7</v>
      </c>
      <c r="I868" s="35">
        <v>78</v>
      </c>
      <c r="J868" s="33">
        <v>4</v>
      </c>
      <c r="K868" s="34">
        <v>1</v>
      </c>
      <c r="L868" s="34">
        <v>3</v>
      </c>
    </row>
    <row r="869" spans="1:12" s="97" customFormat="1" ht="18" customHeight="1">
      <c r="A869" s="40">
        <v>9</v>
      </c>
      <c r="B869" s="44">
        <v>3</v>
      </c>
      <c r="C869" s="42">
        <v>3</v>
      </c>
      <c r="D869" s="42">
        <v>0</v>
      </c>
      <c r="E869" s="43">
        <v>44</v>
      </c>
      <c r="F869" s="44">
        <v>15</v>
      </c>
      <c r="G869" s="42">
        <v>3</v>
      </c>
      <c r="H869" s="42">
        <v>12</v>
      </c>
      <c r="I869" s="43">
        <v>79</v>
      </c>
      <c r="J869" s="44">
        <v>7</v>
      </c>
      <c r="K869" s="42">
        <v>3</v>
      </c>
      <c r="L869" s="42">
        <v>4</v>
      </c>
    </row>
    <row r="870" spans="1:12" s="31" customFormat="1" ht="25.5" customHeight="1">
      <c r="A870" s="23" t="s">
        <v>23</v>
      </c>
      <c r="B870" s="24">
        <v>52</v>
      </c>
      <c r="C870" s="24">
        <v>26</v>
      </c>
      <c r="D870" s="24">
        <v>26</v>
      </c>
      <c r="E870" s="25" t="s">
        <v>24</v>
      </c>
      <c r="F870" s="24">
        <v>62</v>
      </c>
      <c r="G870" s="24">
        <v>31</v>
      </c>
      <c r="H870" s="24">
        <v>31</v>
      </c>
      <c r="I870" s="25" t="s">
        <v>25</v>
      </c>
      <c r="J870" s="24">
        <v>24</v>
      </c>
      <c r="K870" s="24">
        <v>12</v>
      </c>
      <c r="L870" s="24">
        <v>12</v>
      </c>
    </row>
    <row r="871" spans="1:12" s="97" customFormat="1" ht="15.75" customHeight="1">
      <c r="A871" s="32">
        <v>10</v>
      </c>
      <c r="B871" s="33">
        <v>13</v>
      </c>
      <c r="C871" s="34">
        <v>5</v>
      </c>
      <c r="D871" s="34">
        <v>8</v>
      </c>
      <c r="E871" s="35">
        <v>45</v>
      </c>
      <c r="F871" s="33">
        <v>12</v>
      </c>
      <c r="G871" s="34">
        <v>6</v>
      </c>
      <c r="H871" s="34">
        <v>6</v>
      </c>
      <c r="I871" s="35">
        <v>80</v>
      </c>
      <c r="J871" s="33">
        <v>4</v>
      </c>
      <c r="K871" s="34">
        <v>2</v>
      </c>
      <c r="L871" s="34">
        <v>2</v>
      </c>
    </row>
    <row r="872" spans="1:12" s="97" customFormat="1" ht="15.75" customHeight="1">
      <c r="A872" s="32">
        <v>11</v>
      </c>
      <c r="B872" s="33">
        <v>6</v>
      </c>
      <c r="C872" s="34">
        <v>3</v>
      </c>
      <c r="D872" s="34">
        <v>3</v>
      </c>
      <c r="E872" s="35">
        <v>46</v>
      </c>
      <c r="F872" s="33">
        <v>10</v>
      </c>
      <c r="G872" s="34">
        <v>5</v>
      </c>
      <c r="H872" s="34">
        <v>5</v>
      </c>
      <c r="I872" s="35">
        <v>81</v>
      </c>
      <c r="J872" s="33">
        <v>3</v>
      </c>
      <c r="K872" s="34">
        <v>2</v>
      </c>
      <c r="L872" s="34">
        <v>1</v>
      </c>
    </row>
    <row r="873" spans="1:12" s="97" customFormat="1" ht="15.75" customHeight="1">
      <c r="A873" s="32">
        <v>12</v>
      </c>
      <c r="B873" s="33">
        <v>13</v>
      </c>
      <c r="C873" s="34">
        <v>6</v>
      </c>
      <c r="D873" s="34">
        <v>7</v>
      </c>
      <c r="E873" s="35">
        <v>47</v>
      </c>
      <c r="F873" s="33">
        <v>17</v>
      </c>
      <c r="G873" s="34">
        <v>8</v>
      </c>
      <c r="H873" s="34">
        <v>9</v>
      </c>
      <c r="I873" s="35">
        <v>82</v>
      </c>
      <c r="J873" s="33">
        <v>4</v>
      </c>
      <c r="K873" s="34">
        <v>2</v>
      </c>
      <c r="L873" s="34">
        <v>2</v>
      </c>
    </row>
    <row r="874" spans="1:12" s="97" customFormat="1" ht="15.75" customHeight="1">
      <c r="A874" s="32">
        <v>13</v>
      </c>
      <c r="B874" s="33">
        <v>9</v>
      </c>
      <c r="C874" s="34">
        <v>6</v>
      </c>
      <c r="D874" s="34">
        <v>3</v>
      </c>
      <c r="E874" s="35">
        <v>48</v>
      </c>
      <c r="F874" s="33">
        <v>8</v>
      </c>
      <c r="G874" s="34">
        <v>5</v>
      </c>
      <c r="H874" s="34">
        <v>3</v>
      </c>
      <c r="I874" s="35">
        <v>83</v>
      </c>
      <c r="J874" s="33">
        <v>7</v>
      </c>
      <c r="K874" s="34">
        <v>4</v>
      </c>
      <c r="L874" s="34">
        <v>3</v>
      </c>
    </row>
    <row r="875" spans="1:12" s="97" customFormat="1" ht="18" customHeight="1">
      <c r="A875" s="40">
        <v>14</v>
      </c>
      <c r="B875" s="44">
        <v>11</v>
      </c>
      <c r="C875" s="42">
        <v>6</v>
      </c>
      <c r="D875" s="42">
        <v>5</v>
      </c>
      <c r="E875" s="43">
        <v>49</v>
      </c>
      <c r="F875" s="44">
        <v>15</v>
      </c>
      <c r="G875" s="42">
        <v>7</v>
      </c>
      <c r="H875" s="42">
        <v>8</v>
      </c>
      <c r="I875" s="43">
        <v>84</v>
      </c>
      <c r="J875" s="44">
        <v>6</v>
      </c>
      <c r="K875" s="42">
        <v>2</v>
      </c>
      <c r="L875" s="42">
        <v>4</v>
      </c>
    </row>
    <row r="876" spans="1:12" s="31" customFormat="1" ht="25.5" customHeight="1">
      <c r="A876" s="23" t="s">
        <v>26</v>
      </c>
      <c r="B876" s="24">
        <v>42</v>
      </c>
      <c r="C876" s="24">
        <v>25</v>
      </c>
      <c r="D876" s="24">
        <v>17</v>
      </c>
      <c r="E876" s="25" t="s">
        <v>27</v>
      </c>
      <c r="F876" s="24">
        <v>80</v>
      </c>
      <c r="G876" s="24">
        <v>40</v>
      </c>
      <c r="H876" s="24">
        <v>40</v>
      </c>
      <c r="I876" s="25" t="s">
        <v>28</v>
      </c>
      <c r="J876" s="24">
        <v>10</v>
      </c>
      <c r="K876" s="24">
        <v>2</v>
      </c>
      <c r="L876" s="24">
        <v>8</v>
      </c>
    </row>
    <row r="877" spans="1:12" s="97" customFormat="1" ht="15.75" customHeight="1">
      <c r="A877" s="32">
        <v>15</v>
      </c>
      <c r="B877" s="33">
        <v>7</v>
      </c>
      <c r="C877" s="34">
        <v>3</v>
      </c>
      <c r="D877" s="34">
        <v>4</v>
      </c>
      <c r="E877" s="35">
        <v>50</v>
      </c>
      <c r="F877" s="33">
        <v>20</v>
      </c>
      <c r="G877" s="34">
        <v>13</v>
      </c>
      <c r="H877" s="34">
        <v>7</v>
      </c>
      <c r="I877" s="35">
        <v>85</v>
      </c>
      <c r="J877" s="33">
        <v>2</v>
      </c>
      <c r="K877" s="34">
        <v>0</v>
      </c>
      <c r="L877" s="34">
        <v>2</v>
      </c>
    </row>
    <row r="878" spans="1:12" s="97" customFormat="1" ht="15.75" customHeight="1">
      <c r="A878" s="32">
        <v>16</v>
      </c>
      <c r="B878" s="33">
        <v>7</v>
      </c>
      <c r="C878" s="34">
        <v>6</v>
      </c>
      <c r="D878" s="34">
        <v>1</v>
      </c>
      <c r="E878" s="35">
        <v>51</v>
      </c>
      <c r="F878" s="33">
        <v>18</v>
      </c>
      <c r="G878" s="34">
        <v>7</v>
      </c>
      <c r="H878" s="34">
        <v>11</v>
      </c>
      <c r="I878" s="35">
        <v>86</v>
      </c>
      <c r="J878" s="33">
        <v>4</v>
      </c>
      <c r="K878" s="34">
        <v>1</v>
      </c>
      <c r="L878" s="34">
        <v>3</v>
      </c>
    </row>
    <row r="879" spans="1:12" s="97" customFormat="1" ht="15.75" customHeight="1">
      <c r="A879" s="32">
        <v>17</v>
      </c>
      <c r="B879" s="33">
        <v>10</v>
      </c>
      <c r="C879" s="34">
        <v>6</v>
      </c>
      <c r="D879" s="34">
        <v>4</v>
      </c>
      <c r="E879" s="35">
        <v>52</v>
      </c>
      <c r="F879" s="33">
        <v>8</v>
      </c>
      <c r="G879" s="34">
        <v>2</v>
      </c>
      <c r="H879" s="34">
        <v>6</v>
      </c>
      <c r="I879" s="35">
        <v>87</v>
      </c>
      <c r="J879" s="33">
        <v>2</v>
      </c>
      <c r="K879" s="34">
        <v>1</v>
      </c>
      <c r="L879" s="34">
        <v>1</v>
      </c>
    </row>
    <row r="880" spans="1:12" s="97" customFormat="1" ht="15.75" customHeight="1">
      <c r="A880" s="32">
        <v>18</v>
      </c>
      <c r="B880" s="33">
        <v>8</v>
      </c>
      <c r="C880" s="34">
        <v>3</v>
      </c>
      <c r="D880" s="34">
        <v>5</v>
      </c>
      <c r="E880" s="35">
        <v>53</v>
      </c>
      <c r="F880" s="33">
        <v>24</v>
      </c>
      <c r="G880" s="34">
        <v>14</v>
      </c>
      <c r="H880" s="34">
        <v>10</v>
      </c>
      <c r="I880" s="35">
        <v>88</v>
      </c>
      <c r="J880" s="33">
        <v>1</v>
      </c>
      <c r="K880" s="34">
        <v>0</v>
      </c>
      <c r="L880" s="34">
        <v>1</v>
      </c>
    </row>
    <row r="881" spans="1:12" s="97" customFormat="1" ht="18" customHeight="1">
      <c r="A881" s="40">
        <v>19</v>
      </c>
      <c r="B881" s="44">
        <v>10</v>
      </c>
      <c r="C881" s="42">
        <v>7</v>
      </c>
      <c r="D881" s="42">
        <v>3</v>
      </c>
      <c r="E881" s="43">
        <v>54</v>
      </c>
      <c r="F881" s="44">
        <v>10</v>
      </c>
      <c r="G881" s="42">
        <v>4</v>
      </c>
      <c r="H881" s="42">
        <v>6</v>
      </c>
      <c r="I881" s="43">
        <v>89</v>
      </c>
      <c r="J881" s="44">
        <v>1</v>
      </c>
      <c r="K881" s="42">
        <v>0</v>
      </c>
      <c r="L881" s="42">
        <v>1</v>
      </c>
    </row>
    <row r="882" spans="1:12" s="31" customFormat="1" ht="25.5" customHeight="1">
      <c r="A882" s="23" t="s">
        <v>29</v>
      </c>
      <c r="B882" s="24">
        <v>39</v>
      </c>
      <c r="C882" s="24">
        <v>28</v>
      </c>
      <c r="D882" s="24">
        <v>11</v>
      </c>
      <c r="E882" s="25" t="s">
        <v>30</v>
      </c>
      <c r="F882" s="24">
        <v>39</v>
      </c>
      <c r="G882" s="24">
        <v>20</v>
      </c>
      <c r="H882" s="24">
        <v>19</v>
      </c>
      <c r="I882" s="25" t="s">
        <v>31</v>
      </c>
      <c r="J882" s="24">
        <v>9</v>
      </c>
      <c r="K882" s="24">
        <v>4</v>
      </c>
      <c r="L882" s="24">
        <v>5</v>
      </c>
    </row>
    <row r="883" spans="1:12" s="97" customFormat="1" ht="15.75" customHeight="1">
      <c r="A883" s="32">
        <v>20</v>
      </c>
      <c r="B883" s="33">
        <v>4</v>
      </c>
      <c r="C883" s="34">
        <v>4</v>
      </c>
      <c r="D883" s="34">
        <v>0</v>
      </c>
      <c r="E883" s="35">
        <v>55</v>
      </c>
      <c r="F883" s="33">
        <v>7</v>
      </c>
      <c r="G883" s="34">
        <v>4</v>
      </c>
      <c r="H883" s="34">
        <v>3</v>
      </c>
      <c r="I883" s="35">
        <v>90</v>
      </c>
      <c r="J883" s="33">
        <v>3</v>
      </c>
      <c r="K883" s="34">
        <v>1</v>
      </c>
      <c r="L883" s="34">
        <v>2</v>
      </c>
    </row>
    <row r="884" spans="1:12" s="97" customFormat="1" ht="15.75" customHeight="1">
      <c r="A884" s="32">
        <v>21</v>
      </c>
      <c r="B884" s="33">
        <v>15</v>
      </c>
      <c r="C884" s="34">
        <v>10</v>
      </c>
      <c r="D884" s="34">
        <v>5</v>
      </c>
      <c r="E884" s="35">
        <v>56</v>
      </c>
      <c r="F884" s="33">
        <v>5</v>
      </c>
      <c r="G884" s="34">
        <v>3</v>
      </c>
      <c r="H884" s="34">
        <v>2</v>
      </c>
      <c r="I884" s="35">
        <v>91</v>
      </c>
      <c r="J884" s="33">
        <v>3</v>
      </c>
      <c r="K884" s="34">
        <v>1</v>
      </c>
      <c r="L884" s="34">
        <v>2</v>
      </c>
    </row>
    <row r="885" spans="1:12" s="97" customFormat="1" ht="15.75" customHeight="1">
      <c r="A885" s="32">
        <v>22</v>
      </c>
      <c r="B885" s="33">
        <v>7</v>
      </c>
      <c r="C885" s="34">
        <v>5</v>
      </c>
      <c r="D885" s="34">
        <v>2</v>
      </c>
      <c r="E885" s="35">
        <v>57</v>
      </c>
      <c r="F885" s="33">
        <v>10</v>
      </c>
      <c r="G885" s="34">
        <v>7</v>
      </c>
      <c r="H885" s="34">
        <v>3</v>
      </c>
      <c r="I885" s="35">
        <v>92</v>
      </c>
      <c r="J885" s="33">
        <v>2</v>
      </c>
      <c r="K885" s="34">
        <v>1</v>
      </c>
      <c r="L885" s="34">
        <v>1</v>
      </c>
    </row>
    <row r="886" spans="1:12" s="97" customFormat="1" ht="15.75" customHeight="1">
      <c r="A886" s="32">
        <v>23</v>
      </c>
      <c r="B886" s="33">
        <v>4</v>
      </c>
      <c r="C886" s="34">
        <v>4</v>
      </c>
      <c r="D886" s="34">
        <v>0</v>
      </c>
      <c r="E886" s="35">
        <v>58</v>
      </c>
      <c r="F886" s="33">
        <v>8</v>
      </c>
      <c r="G886" s="34">
        <v>4</v>
      </c>
      <c r="H886" s="34">
        <v>4</v>
      </c>
      <c r="I886" s="35">
        <v>93</v>
      </c>
      <c r="J886" s="33">
        <v>0</v>
      </c>
      <c r="K886" s="34">
        <v>0</v>
      </c>
      <c r="L886" s="34">
        <v>0</v>
      </c>
    </row>
    <row r="887" spans="1:12" s="97" customFormat="1" ht="18" customHeight="1">
      <c r="A887" s="40">
        <v>24</v>
      </c>
      <c r="B887" s="44">
        <v>9</v>
      </c>
      <c r="C887" s="42">
        <v>5</v>
      </c>
      <c r="D887" s="42">
        <v>4</v>
      </c>
      <c r="E887" s="43">
        <v>59</v>
      </c>
      <c r="F887" s="44">
        <v>9</v>
      </c>
      <c r="G887" s="42">
        <v>2</v>
      </c>
      <c r="H887" s="42">
        <v>7</v>
      </c>
      <c r="I887" s="43">
        <v>94</v>
      </c>
      <c r="J887" s="44">
        <v>1</v>
      </c>
      <c r="K887" s="42">
        <v>1</v>
      </c>
      <c r="L887" s="42">
        <v>0</v>
      </c>
    </row>
    <row r="888" spans="1:12" s="31" customFormat="1" ht="25.5" customHeight="1">
      <c r="A888" s="23" t="s">
        <v>32</v>
      </c>
      <c r="B888" s="24">
        <v>40</v>
      </c>
      <c r="C888" s="24">
        <v>17</v>
      </c>
      <c r="D888" s="24">
        <v>23</v>
      </c>
      <c r="E888" s="25" t="s">
        <v>33</v>
      </c>
      <c r="F888" s="24">
        <v>54</v>
      </c>
      <c r="G888" s="24">
        <v>22</v>
      </c>
      <c r="H888" s="24">
        <v>32</v>
      </c>
      <c r="I888" s="64" t="s">
        <v>34</v>
      </c>
      <c r="J888" s="24">
        <v>2</v>
      </c>
      <c r="K888" s="24">
        <v>1</v>
      </c>
      <c r="L888" s="24">
        <v>1</v>
      </c>
    </row>
    <row r="889" spans="1:12" s="97" customFormat="1" ht="15.75" customHeight="1">
      <c r="A889" s="32">
        <v>25</v>
      </c>
      <c r="B889" s="33">
        <v>6</v>
      </c>
      <c r="C889" s="34">
        <v>2</v>
      </c>
      <c r="D889" s="34">
        <v>4</v>
      </c>
      <c r="E889" s="35">
        <v>60</v>
      </c>
      <c r="F889" s="33">
        <v>10</v>
      </c>
      <c r="G889" s="34">
        <v>4</v>
      </c>
      <c r="H889" s="34">
        <v>6</v>
      </c>
      <c r="I889" s="35">
        <v>95</v>
      </c>
      <c r="J889" s="33">
        <v>1</v>
      </c>
      <c r="K889" s="34">
        <v>1</v>
      </c>
      <c r="L889" s="34">
        <v>0</v>
      </c>
    </row>
    <row r="890" spans="1:12" s="97" customFormat="1" ht="15.75" customHeight="1">
      <c r="A890" s="32">
        <v>26</v>
      </c>
      <c r="B890" s="33">
        <v>10</v>
      </c>
      <c r="C890" s="34">
        <v>5</v>
      </c>
      <c r="D890" s="34">
        <v>5</v>
      </c>
      <c r="E890" s="35">
        <v>61</v>
      </c>
      <c r="F890" s="33">
        <v>12</v>
      </c>
      <c r="G890" s="34">
        <v>5</v>
      </c>
      <c r="H890" s="34">
        <v>7</v>
      </c>
      <c r="I890" s="35">
        <v>96</v>
      </c>
      <c r="J890" s="33">
        <v>0</v>
      </c>
      <c r="K890" s="34">
        <v>0</v>
      </c>
      <c r="L890" s="34">
        <v>0</v>
      </c>
    </row>
    <row r="891" spans="1:12" s="97" customFormat="1" ht="15.75" customHeight="1">
      <c r="A891" s="32">
        <v>27</v>
      </c>
      <c r="B891" s="33">
        <v>8</v>
      </c>
      <c r="C891" s="34">
        <v>1</v>
      </c>
      <c r="D891" s="34">
        <v>7</v>
      </c>
      <c r="E891" s="35">
        <v>62</v>
      </c>
      <c r="F891" s="33">
        <v>12</v>
      </c>
      <c r="G891" s="34">
        <v>5</v>
      </c>
      <c r="H891" s="34">
        <v>7</v>
      </c>
      <c r="I891" s="35">
        <v>97</v>
      </c>
      <c r="J891" s="33">
        <v>0</v>
      </c>
      <c r="K891" s="34">
        <v>0</v>
      </c>
      <c r="L891" s="34">
        <v>0</v>
      </c>
    </row>
    <row r="892" spans="1:12" s="97" customFormat="1" ht="15.75" customHeight="1">
      <c r="A892" s="32">
        <v>28</v>
      </c>
      <c r="B892" s="33">
        <v>3</v>
      </c>
      <c r="C892" s="34">
        <v>1</v>
      </c>
      <c r="D892" s="34">
        <v>2</v>
      </c>
      <c r="E892" s="35">
        <v>63</v>
      </c>
      <c r="F892" s="33">
        <v>7</v>
      </c>
      <c r="G892" s="34">
        <v>3</v>
      </c>
      <c r="H892" s="34">
        <v>4</v>
      </c>
      <c r="I892" s="35">
        <v>98</v>
      </c>
      <c r="J892" s="33">
        <v>0</v>
      </c>
      <c r="K892" s="34">
        <v>0</v>
      </c>
      <c r="L892" s="34">
        <v>0</v>
      </c>
    </row>
    <row r="893" spans="1:12" s="97" customFormat="1" ht="18" customHeight="1">
      <c r="A893" s="40">
        <v>29</v>
      </c>
      <c r="B893" s="44">
        <v>13</v>
      </c>
      <c r="C893" s="42">
        <v>8</v>
      </c>
      <c r="D893" s="42">
        <v>5</v>
      </c>
      <c r="E893" s="43">
        <v>64</v>
      </c>
      <c r="F893" s="44">
        <v>13</v>
      </c>
      <c r="G893" s="42">
        <v>5</v>
      </c>
      <c r="H893" s="42">
        <v>8</v>
      </c>
      <c r="I893" s="35">
        <v>99</v>
      </c>
      <c r="J893" s="33">
        <v>0</v>
      </c>
      <c r="K893" s="34">
        <v>0</v>
      </c>
      <c r="L893" s="34">
        <v>0</v>
      </c>
    </row>
    <row r="894" spans="1:12" s="31" customFormat="1" ht="25.5" customHeight="1">
      <c r="A894" s="23" t="s">
        <v>35</v>
      </c>
      <c r="B894" s="24">
        <v>48</v>
      </c>
      <c r="C894" s="24">
        <v>20</v>
      </c>
      <c r="D894" s="24">
        <v>28</v>
      </c>
      <c r="E894" s="25" t="s">
        <v>36</v>
      </c>
      <c r="F894" s="24">
        <v>45</v>
      </c>
      <c r="G894" s="24">
        <v>23</v>
      </c>
      <c r="H894" s="24">
        <v>22</v>
      </c>
      <c r="I894" s="68">
        <v>100</v>
      </c>
      <c r="J894" s="69">
        <v>0</v>
      </c>
      <c r="K894" s="70">
        <v>0</v>
      </c>
      <c r="L894" s="70">
        <v>0</v>
      </c>
    </row>
    <row r="895" spans="1:12" s="97" customFormat="1" ht="15.75" customHeight="1">
      <c r="A895" s="32">
        <v>30</v>
      </c>
      <c r="B895" s="33">
        <v>6</v>
      </c>
      <c r="C895" s="34">
        <v>2</v>
      </c>
      <c r="D895" s="34">
        <v>4</v>
      </c>
      <c r="E895" s="35">
        <v>65</v>
      </c>
      <c r="F895" s="33">
        <v>9</v>
      </c>
      <c r="G895" s="34">
        <v>4</v>
      </c>
      <c r="H895" s="34">
        <v>5</v>
      </c>
      <c r="I895" s="35">
        <v>101</v>
      </c>
      <c r="J895" s="33">
        <v>0</v>
      </c>
      <c r="K895" s="34">
        <v>0</v>
      </c>
      <c r="L895" s="34">
        <v>0</v>
      </c>
    </row>
    <row r="896" spans="1:12" s="97" customFormat="1" ht="15.75" customHeight="1">
      <c r="A896" s="32">
        <v>31</v>
      </c>
      <c r="B896" s="33">
        <v>8</v>
      </c>
      <c r="C896" s="34">
        <v>3</v>
      </c>
      <c r="D896" s="34">
        <v>5</v>
      </c>
      <c r="E896" s="35">
        <v>66</v>
      </c>
      <c r="F896" s="33">
        <v>7</v>
      </c>
      <c r="G896" s="34">
        <v>4</v>
      </c>
      <c r="H896" s="34">
        <v>3</v>
      </c>
      <c r="I896" s="35">
        <v>102</v>
      </c>
      <c r="J896" s="33">
        <v>0</v>
      </c>
      <c r="K896" s="34">
        <v>0</v>
      </c>
      <c r="L896" s="34">
        <v>0</v>
      </c>
    </row>
    <row r="897" spans="1:13" s="97" customFormat="1" ht="15.75" customHeight="1">
      <c r="A897" s="32">
        <v>32</v>
      </c>
      <c r="B897" s="33">
        <v>13</v>
      </c>
      <c r="C897" s="34">
        <v>5</v>
      </c>
      <c r="D897" s="34">
        <v>8</v>
      </c>
      <c r="E897" s="35">
        <v>67</v>
      </c>
      <c r="F897" s="33">
        <v>11</v>
      </c>
      <c r="G897" s="34">
        <v>5</v>
      </c>
      <c r="H897" s="34">
        <v>6</v>
      </c>
      <c r="I897" s="35">
        <v>103</v>
      </c>
      <c r="J897" s="33">
        <v>1</v>
      </c>
      <c r="K897" s="34">
        <v>0</v>
      </c>
      <c r="L897" s="34">
        <v>1</v>
      </c>
    </row>
    <row r="898" spans="1:13" s="97" customFormat="1" ht="15.75" customHeight="1">
      <c r="A898" s="32">
        <v>33</v>
      </c>
      <c r="B898" s="33">
        <v>11</v>
      </c>
      <c r="C898" s="34">
        <v>5</v>
      </c>
      <c r="D898" s="34">
        <v>6</v>
      </c>
      <c r="E898" s="35">
        <v>68</v>
      </c>
      <c r="F898" s="33">
        <v>7</v>
      </c>
      <c r="G898" s="34">
        <v>4</v>
      </c>
      <c r="H898" s="34">
        <v>3</v>
      </c>
      <c r="I898" s="72" t="s">
        <v>37</v>
      </c>
      <c r="J898" s="44">
        <v>0</v>
      </c>
      <c r="K898" s="42">
        <v>0</v>
      </c>
      <c r="L898" s="42">
        <v>0</v>
      </c>
    </row>
    <row r="899" spans="1:13" s="97" customFormat="1" ht="21" customHeight="1" thickBot="1">
      <c r="A899" s="74">
        <v>34</v>
      </c>
      <c r="B899" s="33">
        <v>10</v>
      </c>
      <c r="C899" s="34">
        <v>5</v>
      </c>
      <c r="D899" s="34">
        <v>5</v>
      </c>
      <c r="E899" s="35">
        <v>69</v>
      </c>
      <c r="F899" s="33">
        <v>11</v>
      </c>
      <c r="G899" s="34">
        <v>6</v>
      </c>
      <c r="H899" s="34">
        <v>5</v>
      </c>
      <c r="I899" s="75" t="s">
        <v>8</v>
      </c>
      <c r="J899" s="69">
        <v>868</v>
      </c>
      <c r="K899" s="69">
        <v>432</v>
      </c>
      <c r="L899" s="69">
        <v>436</v>
      </c>
    </row>
    <row r="900" spans="1:13" s="106" customFormat="1" ht="24" customHeight="1" thickTop="1" thickBot="1">
      <c r="A900" s="81" t="s">
        <v>38</v>
      </c>
      <c r="B900" s="82">
        <v>157</v>
      </c>
      <c r="C900" s="83">
        <v>85</v>
      </c>
      <c r="D900" s="83">
        <v>72</v>
      </c>
      <c r="E900" s="84" t="s">
        <v>39</v>
      </c>
      <c r="F900" s="83">
        <v>544</v>
      </c>
      <c r="G900" s="83">
        <v>271</v>
      </c>
      <c r="H900" s="83">
        <v>273</v>
      </c>
      <c r="I900" s="85" t="s">
        <v>40</v>
      </c>
      <c r="J900" s="83">
        <v>167</v>
      </c>
      <c r="K900" s="83">
        <v>76</v>
      </c>
      <c r="L900" s="83">
        <v>91</v>
      </c>
    </row>
    <row r="901" spans="1:13" s="13" customFormat="1" ht="24" customHeight="1" thickBot="1">
      <c r="A901" s="1"/>
      <c r="B901" s="2" t="s">
        <v>221</v>
      </c>
      <c r="C901" s="3"/>
      <c r="D901" s="4"/>
      <c r="E901" s="5"/>
      <c r="F901" s="6"/>
      <c r="G901" s="96" t="s">
        <v>238</v>
      </c>
      <c r="H901" s="6"/>
      <c r="I901" s="5"/>
      <c r="J901" s="6"/>
      <c r="K901" s="107" t="s">
        <v>88</v>
      </c>
      <c r="L901" s="9"/>
      <c r="M901" s="97"/>
    </row>
    <row r="902" spans="1:13" s="22" customFormat="1" ht="21" customHeight="1">
      <c r="A902" s="14" t="s">
        <v>4</v>
      </c>
      <c r="B902" s="15" t="s">
        <v>5</v>
      </c>
      <c r="C902" s="15" t="s">
        <v>6</v>
      </c>
      <c r="D902" s="16" t="s">
        <v>7</v>
      </c>
      <c r="E902" s="14" t="s">
        <v>4</v>
      </c>
      <c r="F902" s="15" t="s">
        <v>5</v>
      </c>
      <c r="G902" s="15" t="s">
        <v>6</v>
      </c>
      <c r="H902" s="16" t="s">
        <v>7</v>
      </c>
      <c r="I902" s="14" t="s">
        <v>4</v>
      </c>
      <c r="J902" s="15" t="s">
        <v>5</v>
      </c>
      <c r="K902" s="15" t="s">
        <v>6</v>
      </c>
      <c r="L902" s="17" t="s">
        <v>7</v>
      </c>
    </row>
    <row r="903" spans="1:13" s="31" customFormat="1" ht="25.5" customHeight="1">
      <c r="A903" s="23" t="s">
        <v>9</v>
      </c>
      <c r="B903" s="24">
        <v>82</v>
      </c>
      <c r="C903" s="24">
        <v>39</v>
      </c>
      <c r="D903" s="24">
        <v>43</v>
      </c>
      <c r="E903" s="25" t="s">
        <v>10</v>
      </c>
      <c r="F903" s="24">
        <v>106</v>
      </c>
      <c r="G903" s="24">
        <v>49</v>
      </c>
      <c r="H903" s="24">
        <v>57</v>
      </c>
      <c r="I903" s="25" t="s">
        <v>11</v>
      </c>
      <c r="J903" s="24">
        <v>91</v>
      </c>
      <c r="K903" s="24">
        <v>39</v>
      </c>
      <c r="L903" s="24">
        <v>52</v>
      </c>
    </row>
    <row r="904" spans="1:13" s="97" customFormat="1" ht="15.75" customHeight="1">
      <c r="A904" s="32">
        <v>0</v>
      </c>
      <c r="B904" s="33">
        <v>17</v>
      </c>
      <c r="C904" s="34">
        <v>7</v>
      </c>
      <c r="D904" s="34">
        <v>10</v>
      </c>
      <c r="E904" s="35">
        <v>35</v>
      </c>
      <c r="F904" s="33">
        <v>21</v>
      </c>
      <c r="G904" s="34">
        <v>10</v>
      </c>
      <c r="H904" s="34">
        <v>11</v>
      </c>
      <c r="I904" s="35">
        <v>70</v>
      </c>
      <c r="J904" s="33">
        <v>31</v>
      </c>
      <c r="K904" s="34">
        <v>16</v>
      </c>
      <c r="L904" s="34">
        <v>15</v>
      </c>
    </row>
    <row r="905" spans="1:13" s="97" customFormat="1" ht="15.75" customHeight="1">
      <c r="A905" s="32">
        <v>1</v>
      </c>
      <c r="B905" s="33">
        <v>13</v>
      </c>
      <c r="C905" s="34">
        <v>4</v>
      </c>
      <c r="D905" s="34">
        <v>9</v>
      </c>
      <c r="E905" s="35">
        <v>36</v>
      </c>
      <c r="F905" s="33">
        <v>18</v>
      </c>
      <c r="G905" s="34">
        <v>9</v>
      </c>
      <c r="H905" s="34">
        <v>9</v>
      </c>
      <c r="I905" s="35">
        <v>71</v>
      </c>
      <c r="J905" s="33">
        <v>12</v>
      </c>
      <c r="K905" s="34">
        <v>6</v>
      </c>
      <c r="L905" s="34">
        <v>6</v>
      </c>
    </row>
    <row r="906" spans="1:13" s="97" customFormat="1" ht="15.75" customHeight="1">
      <c r="A906" s="32">
        <v>2</v>
      </c>
      <c r="B906" s="33">
        <v>19</v>
      </c>
      <c r="C906" s="34">
        <v>11</v>
      </c>
      <c r="D906" s="34">
        <v>8</v>
      </c>
      <c r="E906" s="35">
        <v>37</v>
      </c>
      <c r="F906" s="33">
        <v>25</v>
      </c>
      <c r="G906" s="34">
        <v>12</v>
      </c>
      <c r="H906" s="34">
        <v>13</v>
      </c>
      <c r="I906" s="35">
        <v>72</v>
      </c>
      <c r="J906" s="33">
        <v>12</v>
      </c>
      <c r="K906" s="34">
        <v>6</v>
      </c>
      <c r="L906" s="34">
        <v>6</v>
      </c>
    </row>
    <row r="907" spans="1:13" s="97" customFormat="1" ht="15.75" customHeight="1">
      <c r="A907" s="32">
        <v>3</v>
      </c>
      <c r="B907" s="33">
        <v>15</v>
      </c>
      <c r="C907" s="34">
        <v>6</v>
      </c>
      <c r="D907" s="34">
        <v>9</v>
      </c>
      <c r="E907" s="35">
        <v>38</v>
      </c>
      <c r="F907" s="33">
        <v>22</v>
      </c>
      <c r="G907" s="34">
        <v>12</v>
      </c>
      <c r="H907" s="34">
        <v>10</v>
      </c>
      <c r="I907" s="35">
        <v>73</v>
      </c>
      <c r="J907" s="33">
        <v>18</v>
      </c>
      <c r="K907" s="34">
        <v>6</v>
      </c>
      <c r="L907" s="34">
        <v>12</v>
      </c>
    </row>
    <row r="908" spans="1:13" s="97" customFormat="1" ht="18" customHeight="1">
      <c r="A908" s="40">
        <v>4</v>
      </c>
      <c r="B908" s="41">
        <v>18</v>
      </c>
      <c r="C908" s="42">
        <v>11</v>
      </c>
      <c r="D908" s="42">
        <v>7</v>
      </c>
      <c r="E908" s="43">
        <v>39</v>
      </c>
      <c r="F908" s="44">
        <v>20</v>
      </c>
      <c r="G908" s="42">
        <v>6</v>
      </c>
      <c r="H908" s="42">
        <v>14</v>
      </c>
      <c r="I908" s="43">
        <v>74</v>
      </c>
      <c r="J908" s="44">
        <v>18</v>
      </c>
      <c r="K908" s="42">
        <v>5</v>
      </c>
      <c r="L908" s="42">
        <v>13</v>
      </c>
    </row>
    <row r="909" spans="1:13" s="31" customFormat="1" ht="25.5" customHeight="1">
      <c r="A909" s="23" t="s">
        <v>13</v>
      </c>
      <c r="B909" s="24">
        <v>94</v>
      </c>
      <c r="C909" s="24">
        <v>52</v>
      </c>
      <c r="D909" s="24">
        <v>42</v>
      </c>
      <c r="E909" s="25" t="s">
        <v>14</v>
      </c>
      <c r="F909" s="24">
        <v>144</v>
      </c>
      <c r="G909" s="24">
        <v>59</v>
      </c>
      <c r="H909" s="24">
        <v>85</v>
      </c>
      <c r="I909" s="25" t="s">
        <v>15</v>
      </c>
      <c r="J909" s="24">
        <v>92</v>
      </c>
      <c r="K909" s="24">
        <v>46</v>
      </c>
      <c r="L909" s="24">
        <v>46</v>
      </c>
    </row>
    <row r="910" spans="1:13" s="97" customFormat="1" ht="15.75" customHeight="1">
      <c r="A910" s="32">
        <v>5</v>
      </c>
      <c r="B910" s="33">
        <v>15</v>
      </c>
      <c r="C910" s="34">
        <v>9</v>
      </c>
      <c r="D910" s="34">
        <v>6</v>
      </c>
      <c r="E910" s="35">
        <v>40</v>
      </c>
      <c r="F910" s="33">
        <v>23</v>
      </c>
      <c r="G910" s="34">
        <v>14</v>
      </c>
      <c r="H910" s="34">
        <v>9</v>
      </c>
      <c r="I910" s="35">
        <v>75</v>
      </c>
      <c r="J910" s="33">
        <v>26</v>
      </c>
      <c r="K910" s="34">
        <v>11</v>
      </c>
      <c r="L910" s="34">
        <v>15</v>
      </c>
    </row>
    <row r="911" spans="1:13" s="97" customFormat="1" ht="15.75" customHeight="1">
      <c r="A911" s="32">
        <v>6</v>
      </c>
      <c r="B911" s="33">
        <v>24</v>
      </c>
      <c r="C911" s="34">
        <v>17</v>
      </c>
      <c r="D911" s="34">
        <v>7</v>
      </c>
      <c r="E911" s="35">
        <v>41</v>
      </c>
      <c r="F911" s="33">
        <v>14</v>
      </c>
      <c r="G911" s="34">
        <v>2</v>
      </c>
      <c r="H911" s="34">
        <v>12</v>
      </c>
      <c r="I911" s="35">
        <v>76</v>
      </c>
      <c r="J911" s="33">
        <v>23</v>
      </c>
      <c r="K911" s="34">
        <v>11</v>
      </c>
      <c r="L911" s="34">
        <v>12</v>
      </c>
    </row>
    <row r="912" spans="1:13" s="97" customFormat="1" ht="15.75" customHeight="1">
      <c r="A912" s="32">
        <v>7</v>
      </c>
      <c r="B912" s="33">
        <v>15</v>
      </c>
      <c r="C912" s="34">
        <v>9</v>
      </c>
      <c r="D912" s="34">
        <v>6</v>
      </c>
      <c r="E912" s="35">
        <v>42</v>
      </c>
      <c r="F912" s="33">
        <v>29</v>
      </c>
      <c r="G912" s="34">
        <v>12</v>
      </c>
      <c r="H912" s="34">
        <v>17</v>
      </c>
      <c r="I912" s="35">
        <v>77</v>
      </c>
      <c r="J912" s="33">
        <v>19</v>
      </c>
      <c r="K912" s="34">
        <v>13</v>
      </c>
      <c r="L912" s="34">
        <v>6</v>
      </c>
    </row>
    <row r="913" spans="1:12" s="97" customFormat="1" ht="15.75" customHeight="1">
      <c r="A913" s="32">
        <v>8</v>
      </c>
      <c r="B913" s="33">
        <v>18</v>
      </c>
      <c r="C913" s="34">
        <v>9</v>
      </c>
      <c r="D913" s="34">
        <v>9</v>
      </c>
      <c r="E913" s="35">
        <v>43</v>
      </c>
      <c r="F913" s="33">
        <v>32</v>
      </c>
      <c r="G913" s="34">
        <v>13</v>
      </c>
      <c r="H913" s="34">
        <v>19</v>
      </c>
      <c r="I913" s="35">
        <v>78</v>
      </c>
      <c r="J913" s="33">
        <v>14</v>
      </c>
      <c r="K913" s="34">
        <v>7</v>
      </c>
      <c r="L913" s="34">
        <v>7</v>
      </c>
    </row>
    <row r="914" spans="1:12" s="97" customFormat="1" ht="18" customHeight="1">
      <c r="A914" s="40">
        <v>9</v>
      </c>
      <c r="B914" s="44">
        <v>22</v>
      </c>
      <c r="C914" s="42">
        <v>8</v>
      </c>
      <c r="D914" s="42">
        <v>14</v>
      </c>
      <c r="E914" s="43">
        <v>44</v>
      </c>
      <c r="F914" s="44">
        <v>46</v>
      </c>
      <c r="G914" s="42">
        <v>18</v>
      </c>
      <c r="H914" s="42">
        <v>28</v>
      </c>
      <c r="I914" s="43">
        <v>79</v>
      </c>
      <c r="J914" s="44">
        <v>10</v>
      </c>
      <c r="K914" s="42">
        <v>4</v>
      </c>
      <c r="L914" s="42">
        <v>6</v>
      </c>
    </row>
    <row r="915" spans="1:12" s="31" customFormat="1" ht="25.5" customHeight="1">
      <c r="A915" s="23" t="s">
        <v>23</v>
      </c>
      <c r="B915" s="24">
        <v>118</v>
      </c>
      <c r="C915" s="24">
        <v>58</v>
      </c>
      <c r="D915" s="24">
        <v>60</v>
      </c>
      <c r="E915" s="25" t="s">
        <v>24</v>
      </c>
      <c r="F915" s="24">
        <v>184</v>
      </c>
      <c r="G915" s="24">
        <v>87</v>
      </c>
      <c r="H915" s="24">
        <v>97</v>
      </c>
      <c r="I915" s="25" t="s">
        <v>25</v>
      </c>
      <c r="J915" s="24">
        <v>69</v>
      </c>
      <c r="K915" s="24">
        <v>32</v>
      </c>
      <c r="L915" s="24">
        <v>37</v>
      </c>
    </row>
    <row r="916" spans="1:12" s="97" customFormat="1" ht="15.75" customHeight="1">
      <c r="A916" s="32">
        <v>10</v>
      </c>
      <c r="B916" s="33">
        <v>25</v>
      </c>
      <c r="C916" s="34">
        <v>12</v>
      </c>
      <c r="D916" s="34">
        <v>13</v>
      </c>
      <c r="E916" s="35">
        <v>45</v>
      </c>
      <c r="F916" s="33">
        <v>41</v>
      </c>
      <c r="G916" s="34">
        <v>17</v>
      </c>
      <c r="H916" s="34">
        <v>24</v>
      </c>
      <c r="I916" s="35">
        <v>80</v>
      </c>
      <c r="J916" s="33">
        <v>18</v>
      </c>
      <c r="K916" s="34">
        <v>10</v>
      </c>
      <c r="L916" s="34">
        <v>8</v>
      </c>
    </row>
    <row r="917" spans="1:12" s="97" customFormat="1" ht="15.75" customHeight="1">
      <c r="A917" s="32">
        <v>11</v>
      </c>
      <c r="B917" s="33">
        <v>23</v>
      </c>
      <c r="C917" s="34">
        <v>12</v>
      </c>
      <c r="D917" s="34">
        <v>11</v>
      </c>
      <c r="E917" s="35">
        <v>46</v>
      </c>
      <c r="F917" s="33">
        <v>43</v>
      </c>
      <c r="G917" s="34">
        <v>22</v>
      </c>
      <c r="H917" s="34">
        <v>21</v>
      </c>
      <c r="I917" s="35">
        <v>81</v>
      </c>
      <c r="J917" s="33">
        <v>14</v>
      </c>
      <c r="K917" s="34">
        <v>4</v>
      </c>
      <c r="L917" s="34">
        <v>10</v>
      </c>
    </row>
    <row r="918" spans="1:12" s="97" customFormat="1" ht="15.75" customHeight="1">
      <c r="A918" s="32">
        <v>12</v>
      </c>
      <c r="B918" s="33">
        <v>21</v>
      </c>
      <c r="C918" s="34">
        <v>9</v>
      </c>
      <c r="D918" s="34">
        <v>12</v>
      </c>
      <c r="E918" s="35">
        <v>47</v>
      </c>
      <c r="F918" s="33">
        <v>35</v>
      </c>
      <c r="G918" s="34">
        <v>14</v>
      </c>
      <c r="H918" s="34">
        <v>21</v>
      </c>
      <c r="I918" s="35">
        <v>82</v>
      </c>
      <c r="J918" s="33">
        <v>11</v>
      </c>
      <c r="K918" s="34">
        <v>6</v>
      </c>
      <c r="L918" s="34">
        <v>5</v>
      </c>
    </row>
    <row r="919" spans="1:12" s="97" customFormat="1" ht="15.75" customHeight="1">
      <c r="A919" s="32">
        <v>13</v>
      </c>
      <c r="B919" s="33">
        <v>24</v>
      </c>
      <c r="C919" s="34">
        <v>16</v>
      </c>
      <c r="D919" s="34">
        <v>8</v>
      </c>
      <c r="E919" s="35">
        <v>48</v>
      </c>
      <c r="F919" s="33">
        <v>39</v>
      </c>
      <c r="G919" s="34">
        <v>22</v>
      </c>
      <c r="H919" s="34">
        <v>17</v>
      </c>
      <c r="I919" s="35">
        <v>83</v>
      </c>
      <c r="J919" s="33">
        <v>15</v>
      </c>
      <c r="K919" s="34">
        <v>8</v>
      </c>
      <c r="L919" s="34">
        <v>7</v>
      </c>
    </row>
    <row r="920" spans="1:12" s="97" customFormat="1" ht="18" customHeight="1">
      <c r="A920" s="40">
        <v>14</v>
      </c>
      <c r="B920" s="44">
        <v>25</v>
      </c>
      <c r="C920" s="42">
        <v>9</v>
      </c>
      <c r="D920" s="42">
        <v>16</v>
      </c>
      <c r="E920" s="43">
        <v>49</v>
      </c>
      <c r="F920" s="44">
        <v>26</v>
      </c>
      <c r="G920" s="42">
        <v>12</v>
      </c>
      <c r="H920" s="42">
        <v>14</v>
      </c>
      <c r="I920" s="43">
        <v>84</v>
      </c>
      <c r="J920" s="44">
        <v>11</v>
      </c>
      <c r="K920" s="42">
        <v>4</v>
      </c>
      <c r="L920" s="42">
        <v>7</v>
      </c>
    </row>
    <row r="921" spans="1:12" s="31" customFormat="1" ht="25.5" customHeight="1">
      <c r="A921" s="23" t="s">
        <v>26</v>
      </c>
      <c r="B921" s="24">
        <v>117</v>
      </c>
      <c r="C921" s="24">
        <v>64</v>
      </c>
      <c r="D921" s="24">
        <v>53</v>
      </c>
      <c r="E921" s="25" t="s">
        <v>27</v>
      </c>
      <c r="F921" s="24">
        <v>145</v>
      </c>
      <c r="G921" s="24">
        <v>70</v>
      </c>
      <c r="H921" s="24">
        <v>75</v>
      </c>
      <c r="I921" s="25" t="s">
        <v>28</v>
      </c>
      <c r="J921" s="24">
        <v>46</v>
      </c>
      <c r="K921" s="24">
        <v>19</v>
      </c>
      <c r="L921" s="24">
        <v>27</v>
      </c>
    </row>
    <row r="922" spans="1:12" s="97" customFormat="1" ht="15.75" customHeight="1">
      <c r="A922" s="32">
        <v>15</v>
      </c>
      <c r="B922" s="33">
        <v>29</v>
      </c>
      <c r="C922" s="34">
        <v>18</v>
      </c>
      <c r="D922" s="34">
        <v>11</v>
      </c>
      <c r="E922" s="35">
        <v>50</v>
      </c>
      <c r="F922" s="33">
        <v>37</v>
      </c>
      <c r="G922" s="34">
        <v>19</v>
      </c>
      <c r="H922" s="34">
        <v>18</v>
      </c>
      <c r="I922" s="35">
        <v>85</v>
      </c>
      <c r="J922" s="33">
        <v>13</v>
      </c>
      <c r="K922" s="34">
        <v>6</v>
      </c>
      <c r="L922" s="34">
        <v>7</v>
      </c>
    </row>
    <row r="923" spans="1:12" s="97" customFormat="1" ht="15.75" customHeight="1">
      <c r="A923" s="32">
        <v>16</v>
      </c>
      <c r="B923" s="33">
        <v>28</v>
      </c>
      <c r="C923" s="34">
        <v>13</v>
      </c>
      <c r="D923" s="34">
        <v>15</v>
      </c>
      <c r="E923" s="35">
        <v>51</v>
      </c>
      <c r="F923" s="33">
        <v>25</v>
      </c>
      <c r="G923" s="34">
        <v>12</v>
      </c>
      <c r="H923" s="34">
        <v>13</v>
      </c>
      <c r="I923" s="35">
        <v>86</v>
      </c>
      <c r="J923" s="33">
        <v>7</v>
      </c>
      <c r="K923" s="34">
        <v>3</v>
      </c>
      <c r="L923" s="34">
        <v>4</v>
      </c>
    </row>
    <row r="924" spans="1:12" s="97" customFormat="1" ht="15.75" customHeight="1">
      <c r="A924" s="32">
        <v>17</v>
      </c>
      <c r="B924" s="33">
        <v>24</v>
      </c>
      <c r="C924" s="34">
        <v>14</v>
      </c>
      <c r="D924" s="34">
        <v>10</v>
      </c>
      <c r="E924" s="35">
        <v>52</v>
      </c>
      <c r="F924" s="33">
        <v>22</v>
      </c>
      <c r="G924" s="34">
        <v>10</v>
      </c>
      <c r="H924" s="34">
        <v>12</v>
      </c>
      <c r="I924" s="35">
        <v>87</v>
      </c>
      <c r="J924" s="33">
        <v>7</v>
      </c>
      <c r="K924" s="34">
        <v>4</v>
      </c>
      <c r="L924" s="34">
        <v>3</v>
      </c>
    </row>
    <row r="925" spans="1:12" s="97" customFormat="1" ht="15.75" customHeight="1">
      <c r="A925" s="32">
        <v>18</v>
      </c>
      <c r="B925" s="33">
        <v>21</v>
      </c>
      <c r="C925" s="34">
        <v>12</v>
      </c>
      <c r="D925" s="34">
        <v>9</v>
      </c>
      <c r="E925" s="35">
        <v>53</v>
      </c>
      <c r="F925" s="33">
        <v>33</v>
      </c>
      <c r="G925" s="34">
        <v>14</v>
      </c>
      <c r="H925" s="34">
        <v>19</v>
      </c>
      <c r="I925" s="35">
        <v>88</v>
      </c>
      <c r="J925" s="33">
        <v>11</v>
      </c>
      <c r="K925" s="34">
        <v>3</v>
      </c>
      <c r="L925" s="34">
        <v>8</v>
      </c>
    </row>
    <row r="926" spans="1:12" s="97" customFormat="1" ht="18" customHeight="1">
      <c r="A926" s="40">
        <v>19</v>
      </c>
      <c r="B926" s="44">
        <v>15</v>
      </c>
      <c r="C926" s="42">
        <v>7</v>
      </c>
      <c r="D926" s="42">
        <v>8</v>
      </c>
      <c r="E926" s="43">
        <v>54</v>
      </c>
      <c r="F926" s="44">
        <v>28</v>
      </c>
      <c r="G926" s="42">
        <v>15</v>
      </c>
      <c r="H926" s="42">
        <v>13</v>
      </c>
      <c r="I926" s="43">
        <v>89</v>
      </c>
      <c r="J926" s="44">
        <v>8</v>
      </c>
      <c r="K926" s="42">
        <v>3</v>
      </c>
      <c r="L926" s="42">
        <v>5</v>
      </c>
    </row>
    <row r="927" spans="1:12" s="31" customFormat="1" ht="25.5" customHeight="1">
      <c r="A927" s="23" t="s">
        <v>29</v>
      </c>
      <c r="B927" s="24">
        <v>78</v>
      </c>
      <c r="C927" s="24">
        <v>44</v>
      </c>
      <c r="D927" s="24">
        <v>34</v>
      </c>
      <c r="E927" s="25" t="s">
        <v>30</v>
      </c>
      <c r="F927" s="24">
        <v>127</v>
      </c>
      <c r="G927" s="24">
        <v>59</v>
      </c>
      <c r="H927" s="24">
        <v>68</v>
      </c>
      <c r="I927" s="25" t="s">
        <v>31</v>
      </c>
      <c r="J927" s="24">
        <v>17</v>
      </c>
      <c r="K927" s="24">
        <v>5</v>
      </c>
      <c r="L927" s="24">
        <v>12</v>
      </c>
    </row>
    <row r="928" spans="1:12" s="97" customFormat="1" ht="15.75" customHeight="1">
      <c r="A928" s="32">
        <v>20</v>
      </c>
      <c r="B928" s="33">
        <v>15</v>
      </c>
      <c r="C928" s="34">
        <v>11</v>
      </c>
      <c r="D928" s="34">
        <v>4</v>
      </c>
      <c r="E928" s="35">
        <v>55</v>
      </c>
      <c r="F928" s="33">
        <v>32</v>
      </c>
      <c r="G928" s="34">
        <v>16</v>
      </c>
      <c r="H928" s="34">
        <v>16</v>
      </c>
      <c r="I928" s="35">
        <v>90</v>
      </c>
      <c r="J928" s="33">
        <v>4</v>
      </c>
      <c r="K928" s="34">
        <v>1</v>
      </c>
      <c r="L928" s="34">
        <v>3</v>
      </c>
    </row>
    <row r="929" spans="1:12" s="97" customFormat="1" ht="15.75" customHeight="1">
      <c r="A929" s="32">
        <v>21</v>
      </c>
      <c r="B929" s="33">
        <v>20</v>
      </c>
      <c r="C929" s="34">
        <v>12</v>
      </c>
      <c r="D929" s="34">
        <v>8</v>
      </c>
      <c r="E929" s="35">
        <v>56</v>
      </c>
      <c r="F929" s="33">
        <v>23</v>
      </c>
      <c r="G929" s="34">
        <v>10</v>
      </c>
      <c r="H929" s="34">
        <v>13</v>
      </c>
      <c r="I929" s="35">
        <v>91</v>
      </c>
      <c r="J929" s="33">
        <v>7</v>
      </c>
      <c r="K929" s="34">
        <v>2</v>
      </c>
      <c r="L929" s="34">
        <v>5</v>
      </c>
    </row>
    <row r="930" spans="1:12" s="97" customFormat="1" ht="15.75" customHeight="1">
      <c r="A930" s="32">
        <v>22</v>
      </c>
      <c r="B930" s="33">
        <v>16</v>
      </c>
      <c r="C930" s="34">
        <v>11</v>
      </c>
      <c r="D930" s="34">
        <v>5</v>
      </c>
      <c r="E930" s="35">
        <v>57</v>
      </c>
      <c r="F930" s="33">
        <v>28</v>
      </c>
      <c r="G930" s="34">
        <v>14</v>
      </c>
      <c r="H930" s="34">
        <v>14</v>
      </c>
      <c r="I930" s="35">
        <v>92</v>
      </c>
      <c r="J930" s="33">
        <v>3</v>
      </c>
      <c r="K930" s="34">
        <v>0</v>
      </c>
      <c r="L930" s="34">
        <v>3</v>
      </c>
    </row>
    <row r="931" spans="1:12" s="97" customFormat="1" ht="15.75" customHeight="1">
      <c r="A931" s="32">
        <v>23</v>
      </c>
      <c r="B931" s="33">
        <v>15</v>
      </c>
      <c r="C931" s="34">
        <v>5</v>
      </c>
      <c r="D931" s="34">
        <v>10</v>
      </c>
      <c r="E931" s="35">
        <v>58</v>
      </c>
      <c r="F931" s="33">
        <v>20</v>
      </c>
      <c r="G931" s="34">
        <v>10</v>
      </c>
      <c r="H931" s="34">
        <v>10</v>
      </c>
      <c r="I931" s="35">
        <v>93</v>
      </c>
      <c r="J931" s="33">
        <v>1</v>
      </c>
      <c r="K931" s="34">
        <v>0</v>
      </c>
      <c r="L931" s="34">
        <v>1</v>
      </c>
    </row>
    <row r="932" spans="1:12" s="97" customFormat="1" ht="18" customHeight="1">
      <c r="A932" s="40">
        <v>24</v>
      </c>
      <c r="B932" s="44">
        <v>12</v>
      </c>
      <c r="C932" s="42">
        <v>5</v>
      </c>
      <c r="D932" s="42">
        <v>7</v>
      </c>
      <c r="E932" s="43">
        <v>59</v>
      </c>
      <c r="F932" s="44">
        <v>24</v>
      </c>
      <c r="G932" s="42">
        <v>9</v>
      </c>
      <c r="H932" s="42">
        <v>15</v>
      </c>
      <c r="I932" s="43">
        <v>94</v>
      </c>
      <c r="J932" s="44">
        <v>2</v>
      </c>
      <c r="K932" s="42">
        <v>2</v>
      </c>
      <c r="L932" s="42">
        <v>0</v>
      </c>
    </row>
    <row r="933" spans="1:12" s="31" customFormat="1" ht="25.5" customHeight="1">
      <c r="A933" s="23" t="s">
        <v>32</v>
      </c>
      <c r="B933" s="24">
        <v>82</v>
      </c>
      <c r="C933" s="24">
        <v>36</v>
      </c>
      <c r="D933" s="24">
        <v>46</v>
      </c>
      <c r="E933" s="25" t="s">
        <v>33</v>
      </c>
      <c r="F933" s="24">
        <v>123</v>
      </c>
      <c r="G933" s="24">
        <v>66</v>
      </c>
      <c r="H933" s="24">
        <v>57</v>
      </c>
      <c r="I933" s="64" t="s">
        <v>34</v>
      </c>
      <c r="J933" s="24">
        <v>6</v>
      </c>
      <c r="K933" s="24">
        <v>0</v>
      </c>
      <c r="L933" s="24">
        <v>6</v>
      </c>
    </row>
    <row r="934" spans="1:12" s="97" customFormat="1" ht="15.75" customHeight="1">
      <c r="A934" s="32">
        <v>25</v>
      </c>
      <c r="B934" s="33">
        <v>18</v>
      </c>
      <c r="C934" s="34">
        <v>6</v>
      </c>
      <c r="D934" s="34">
        <v>12</v>
      </c>
      <c r="E934" s="35">
        <v>60</v>
      </c>
      <c r="F934" s="33">
        <v>38</v>
      </c>
      <c r="G934" s="34">
        <v>18</v>
      </c>
      <c r="H934" s="34">
        <v>20</v>
      </c>
      <c r="I934" s="35">
        <v>95</v>
      </c>
      <c r="J934" s="33">
        <v>1</v>
      </c>
      <c r="K934" s="34">
        <v>0</v>
      </c>
      <c r="L934" s="34">
        <v>1</v>
      </c>
    </row>
    <row r="935" spans="1:12" s="97" customFormat="1" ht="15.75" customHeight="1">
      <c r="A935" s="32">
        <v>26</v>
      </c>
      <c r="B935" s="33">
        <v>23</v>
      </c>
      <c r="C935" s="34">
        <v>8</v>
      </c>
      <c r="D935" s="34">
        <v>15</v>
      </c>
      <c r="E935" s="35">
        <v>61</v>
      </c>
      <c r="F935" s="33">
        <v>19</v>
      </c>
      <c r="G935" s="34">
        <v>12</v>
      </c>
      <c r="H935" s="34">
        <v>7</v>
      </c>
      <c r="I935" s="35">
        <v>96</v>
      </c>
      <c r="J935" s="33">
        <v>4</v>
      </c>
      <c r="K935" s="34">
        <v>0</v>
      </c>
      <c r="L935" s="34">
        <v>4</v>
      </c>
    </row>
    <row r="936" spans="1:12" s="97" customFormat="1" ht="15.75" customHeight="1">
      <c r="A936" s="32">
        <v>27</v>
      </c>
      <c r="B936" s="33">
        <v>14</v>
      </c>
      <c r="C936" s="34">
        <v>8</v>
      </c>
      <c r="D936" s="34">
        <v>6</v>
      </c>
      <c r="E936" s="35">
        <v>62</v>
      </c>
      <c r="F936" s="33">
        <v>27</v>
      </c>
      <c r="G936" s="34">
        <v>17</v>
      </c>
      <c r="H936" s="34">
        <v>10</v>
      </c>
      <c r="I936" s="35">
        <v>97</v>
      </c>
      <c r="J936" s="33">
        <v>1</v>
      </c>
      <c r="K936" s="34">
        <v>0</v>
      </c>
      <c r="L936" s="34">
        <v>1</v>
      </c>
    </row>
    <row r="937" spans="1:12" s="97" customFormat="1" ht="15.75" customHeight="1">
      <c r="A937" s="32">
        <v>28</v>
      </c>
      <c r="B937" s="33">
        <v>16</v>
      </c>
      <c r="C937" s="34">
        <v>8</v>
      </c>
      <c r="D937" s="34">
        <v>8</v>
      </c>
      <c r="E937" s="35">
        <v>63</v>
      </c>
      <c r="F937" s="33">
        <v>22</v>
      </c>
      <c r="G937" s="34">
        <v>9</v>
      </c>
      <c r="H937" s="34">
        <v>13</v>
      </c>
      <c r="I937" s="35">
        <v>98</v>
      </c>
      <c r="J937" s="33">
        <v>0</v>
      </c>
      <c r="K937" s="34">
        <v>0</v>
      </c>
      <c r="L937" s="34">
        <v>0</v>
      </c>
    </row>
    <row r="938" spans="1:12" s="97" customFormat="1" ht="18" customHeight="1">
      <c r="A938" s="40">
        <v>29</v>
      </c>
      <c r="B938" s="44">
        <v>11</v>
      </c>
      <c r="C938" s="42">
        <v>6</v>
      </c>
      <c r="D938" s="42">
        <v>5</v>
      </c>
      <c r="E938" s="43">
        <v>64</v>
      </c>
      <c r="F938" s="44">
        <v>17</v>
      </c>
      <c r="G938" s="42">
        <v>10</v>
      </c>
      <c r="H938" s="42">
        <v>7</v>
      </c>
      <c r="I938" s="35">
        <v>99</v>
      </c>
      <c r="J938" s="33">
        <v>0</v>
      </c>
      <c r="K938" s="34">
        <v>0</v>
      </c>
      <c r="L938" s="34">
        <v>0</v>
      </c>
    </row>
    <row r="939" spans="1:12" s="31" customFormat="1" ht="25.5" customHeight="1">
      <c r="A939" s="23" t="s">
        <v>35</v>
      </c>
      <c r="B939" s="24">
        <v>78</v>
      </c>
      <c r="C939" s="24">
        <v>48</v>
      </c>
      <c r="D939" s="24">
        <v>30</v>
      </c>
      <c r="E939" s="25" t="s">
        <v>36</v>
      </c>
      <c r="F939" s="24">
        <v>106</v>
      </c>
      <c r="G939" s="24">
        <v>45</v>
      </c>
      <c r="H939" s="24">
        <v>61</v>
      </c>
      <c r="I939" s="68">
        <v>100</v>
      </c>
      <c r="J939" s="69">
        <v>0</v>
      </c>
      <c r="K939" s="70">
        <v>0</v>
      </c>
      <c r="L939" s="70">
        <v>0</v>
      </c>
    </row>
    <row r="940" spans="1:12" s="97" customFormat="1" ht="15.75" customHeight="1">
      <c r="A940" s="32">
        <v>30</v>
      </c>
      <c r="B940" s="33">
        <v>10</v>
      </c>
      <c r="C940" s="34">
        <v>6</v>
      </c>
      <c r="D940" s="34">
        <v>4</v>
      </c>
      <c r="E940" s="35">
        <v>65</v>
      </c>
      <c r="F940" s="33">
        <v>20</v>
      </c>
      <c r="G940" s="34">
        <v>8</v>
      </c>
      <c r="H940" s="34">
        <v>12</v>
      </c>
      <c r="I940" s="35">
        <v>101</v>
      </c>
      <c r="J940" s="33">
        <v>0</v>
      </c>
      <c r="K940" s="34">
        <v>0</v>
      </c>
      <c r="L940" s="34">
        <v>0</v>
      </c>
    </row>
    <row r="941" spans="1:12" s="97" customFormat="1" ht="15.75" customHeight="1">
      <c r="A941" s="32">
        <v>31</v>
      </c>
      <c r="B941" s="33">
        <v>14</v>
      </c>
      <c r="C941" s="34">
        <v>7</v>
      </c>
      <c r="D941" s="34">
        <v>7</v>
      </c>
      <c r="E941" s="35">
        <v>66</v>
      </c>
      <c r="F941" s="33">
        <v>15</v>
      </c>
      <c r="G941" s="34">
        <v>5</v>
      </c>
      <c r="H941" s="34">
        <v>10</v>
      </c>
      <c r="I941" s="35">
        <v>102</v>
      </c>
      <c r="J941" s="33">
        <v>0</v>
      </c>
      <c r="K941" s="34">
        <v>0</v>
      </c>
      <c r="L941" s="34">
        <v>0</v>
      </c>
    </row>
    <row r="942" spans="1:12" s="97" customFormat="1" ht="15.75" customHeight="1">
      <c r="A942" s="32">
        <v>32</v>
      </c>
      <c r="B942" s="33">
        <v>19</v>
      </c>
      <c r="C942" s="34">
        <v>13</v>
      </c>
      <c r="D942" s="34">
        <v>6</v>
      </c>
      <c r="E942" s="35">
        <v>67</v>
      </c>
      <c r="F942" s="33">
        <v>25</v>
      </c>
      <c r="G942" s="34">
        <v>9</v>
      </c>
      <c r="H942" s="34">
        <v>16</v>
      </c>
      <c r="I942" s="35">
        <v>103</v>
      </c>
      <c r="J942" s="33">
        <v>0</v>
      </c>
      <c r="K942" s="34">
        <v>0</v>
      </c>
      <c r="L942" s="34">
        <v>0</v>
      </c>
    </row>
    <row r="943" spans="1:12" s="97" customFormat="1" ht="15.75" customHeight="1">
      <c r="A943" s="32">
        <v>33</v>
      </c>
      <c r="B943" s="33">
        <v>14</v>
      </c>
      <c r="C943" s="34">
        <v>8</v>
      </c>
      <c r="D943" s="34">
        <v>6</v>
      </c>
      <c r="E943" s="35">
        <v>68</v>
      </c>
      <c r="F943" s="33">
        <v>23</v>
      </c>
      <c r="G943" s="34">
        <v>11</v>
      </c>
      <c r="H943" s="34">
        <v>12</v>
      </c>
      <c r="I943" s="72" t="s">
        <v>37</v>
      </c>
      <c r="J943" s="44">
        <v>0</v>
      </c>
      <c r="K943" s="42">
        <v>0</v>
      </c>
      <c r="L943" s="42">
        <v>0</v>
      </c>
    </row>
    <row r="944" spans="1:12" s="97" customFormat="1" ht="21" customHeight="1" thickBot="1">
      <c r="A944" s="74">
        <v>34</v>
      </c>
      <c r="B944" s="33">
        <v>21</v>
      </c>
      <c r="C944" s="34">
        <v>14</v>
      </c>
      <c r="D944" s="34">
        <v>7</v>
      </c>
      <c r="E944" s="35">
        <v>69</v>
      </c>
      <c r="F944" s="33">
        <v>23</v>
      </c>
      <c r="G944" s="34">
        <v>12</v>
      </c>
      <c r="H944" s="34">
        <v>11</v>
      </c>
      <c r="I944" s="75" t="s">
        <v>8</v>
      </c>
      <c r="J944" s="69">
        <v>1905</v>
      </c>
      <c r="K944" s="69">
        <v>917</v>
      </c>
      <c r="L944" s="69">
        <v>988</v>
      </c>
    </row>
    <row r="945" spans="1:12" s="106" customFormat="1" ht="24" customHeight="1" thickTop="1" thickBot="1">
      <c r="A945" s="81" t="s">
        <v>38</v>
      </c>
      <c r="B945" s="82">
        <v>294</v>
      </c>
      <c r="C945" s="83">
        <v>149</v>
      </c>
      <c r="D945" s="83">
        <v>145</v>
      </c>
      <c r="E945" s="84" t="s">
        <v>39</v>
      </c>
      <c r="F945" s="83">
        <v>1184</v>
      </c>
      <c r="G945" s="83">
        <v>582</v>
      </c>
      <c r="H945" s="83">
        <v>602</v>
      </c>
      <c r="I945" s="85" t="s">
        <v>40</v>
      </c>
      <c r="J945" s="83">
        <v>427</v>
      </c>
      <c r="K945" s="83">
        <v>186</v>
      </c>
      <c r="L945" s="83">
        <v>241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32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/>
  <dimension ref="A1:M881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89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141</v>
      </c>
      <c r="C3" s="24">
        <v>81</v>
      </c>
      <c r="D3" s="30">
        <v>60</v>
      </c>
      <c r="E3" s="23" t="s">
        <v>10</v>
      </c>
      <c r="F3" s="24">
        <v>324</v>
      </c>
      <c r="G3" s="24">
        <v>172</v>
      </c>
      <c r="H3" s="30">
        <v>152</v>
      </c>
      <c r="I3" s="23" t="s">
        <v>11</v>
      </c>
      <c r="J3" s="24">
        <v>381</v>
      </c>
      <c r="K3" s="24">
        <v>178</v>
      </c>
      <c r="L3" s="24">
        <v>203</v>
      </c>
    </row>
    <row r="4" spans="1:12" s="97" customFormat="1" ht="15.75" customHeight="1">
      <c r="A4" s="32">
        <v>0</v>
      </c>
      <c r="B4" s="33">
        <v>21</v>
      </c>
      <c r="C4" s="33">
        <v>11</v>
      </c>
      <c r="D4" s="37">
        <v>10</v>
      </c>
      <c r="E4" s="38">
        <v>35</v>
      </c>
      <c r="F4" s="33">
        <v>70</v>
      </c>
      <c r="G4" s="33">
        <v>31</v>
      </c>
      <c r="H4" s="37">
        <v>39</v>
      </c>
      <c r="I4" s="38">
        <v>70</v>
      </c>
      <c r="J4" s="33">
        <v>92</v>
      </c>
      <c r="K4" s="33">
        <v>43</v>
      </c>
      <c r="L4" s="33">
        <v>49</v>
      </c>
    </row>
    <row r="5" spans="1:12" s="97" customFormat="1" ht="15.75" customHeight="1">
      <c r="A5" s="32">
        <v>1</v>
      </c>
      <c r="B5" s="33">
        <v>21</v>
      </c>
      <c r="C5" s="33">
        <v>12</v>
      </c>
      <c r="D5" s="37">
        <v>9</v>
      </c>
      <c r="E5" s="38">
        <v>36</v>
      </c>
      <c r="F5" s="33">
        <v>59</v>
      </c>
      <c r="G5" s="33">
        <v>28</v>
      </c>
      <c r="H5" s="37">
        <v>31</v>
      </c>
      <c r="I5" s="38">
        <v>71</v>
      </c>
      <c r="J5" s="33">
        <v>60</v>
      </c>
      <c r="K5" s="33">
        <v>23</v>
      </c>
      <c r="L5" s="33">
        <v>37</v>
      </c>
    </row>
    <row r="6" spans="1:12" s="97" customFormat="1" ht="15.75" customHeight="1">
      <c r="A6" s="32">
        <v>2</v>
      </c>
      <c r="B6" s="33">
        <v>32</v>
      </c>
      <c r="C6" s="33">
        <v>23</v>
      </c>
      <c r="D6" s="37">
        <v>9</v>
      </c>
      <c r="E6" s="38">
        <v>37</v>
      </c>
      <c r="F6" s="33">
        <v>66</v>
      </c>
      <c r="G6" s="33">
        <v>38</v>
      </c>
      <c r="H6" s="37">
        <v>28</v>
      </c>
      <c r="I6" s="38">
        <v>72</v>
      </c>
      <c r="J6" s="33">
        <v>69</v>
      </c>
      <c r="K6" s="33">
        <v>30</v>
      </c>
      <c r="L6" s="33">
        <v>39</v>
      </c>
    </row>
    <row r="7" spans="1:12" s="97" customFormat="1" ht="15.75" customHeight="1">
      <c r="A7" s="32">
        <v>3</v>
      </c>
      <c r="B7" s="33">
        <v>36</v>
      </c>
      <c r="C7" s="33">
        <v>18</v>
      </c>
      <c r="D7" s="37">
        <v>18</v>
      </c>
      <c r="E7" s="38">
        <v>38</v>
      </c>
      <c r="F7" s="33">
        <v>67</v>
      </c>
      <c r="G7" s="33">
        <v>45</v>
      </c>
      <c r="H7" s="37">
        <v>22</v>
      </c>
      <c r="I7" s="38">
        <v>73</v>
      </c>
      <c r="J7" s="33">
        <v>83</v>
      </c>
      <c r="K7" s="33">
        <v>36</v>
      </c>
      <c r="L7" s="33">
        <v>47</v>
      </c>
    </row>
    <row r="8" spans="1:12" s="97" customFormat="1" ht="18" customHeight="1">
      <c r="A8" s="40">
        <v>4</v>
      </c>
      <c r="B8" s="44">
        <v>31</v>
      </c>
      <c r="C8" s="44">
        <v>17</v>
      </c>
      <c r="D8" s="47">
        <v>14</v>
      </c>
      <c r="E8" s="48">
        <v>39</v>
      </c>
      <c r="F8" s="44">
        <v>62</v>
      </c>
      <c r="G8" s="44">
        <v>30</v>
      </c>
      <c r="H8" s="47">
        <v>32</v>
      </c>
      <c r="I8" s="48">
        <v>74</v>
      </c>
      <c r="J8" s="44">
        <v>77</v>
      </c>
      <c r="K8" s="44">
        <v>46</v>
      </c>
      <c r="L8" s="44">
        <v>31</v>
      </c>
    </row>
    <row r="9" spans="1:12" s="31" customFormat="1" ht="25.5" customHeight="1">
      <c r="A9" s="23" t="s">
        <v>13</v>
      </c>
      <c r="B9" s="24">
        <v>183</v>
      </c>
      <c r="C9" s="24">
        <v>85</v>
      </c>
      <c r="D9" s="30">
        <v>98</v>
      </c>
      <c r="E9" s="23" t="s">
        <v>14</v>
      </c>
      <c r="F9" s="24">
        <v>389</v>
      </c>
      <c r="G9" s="24">
        <v>193</v>
      </c>
      <c r="H9" s="30">
        <v>196</v>
      </c>
      <c r="I9" s="23" t="s">
        <v>15</v>
      </c>
      <c r="J9" s="24">
        <v>330</v>
      </c>
      <c r="K9" s="24">
        <v>144</v>
      </c>
      <c r="L9" s="24">
        <v>186</v>
      </c>
    </row>
    <row r="10" spans="1:12" s="97" customFormat="1" ht="15.75" customHeight="1">
      <c r="A10" s="32">
        <v>5</v>
      </c>
      <c r="B10" s="33">
        <v>28</v>
      </c>
      <c r="C10" s="33">
        <v>17</v>
      </c>
      <c r="D10" s="37">
        <v>11</v>
      </c>
      <c r="E10" s="38">
        <v>40</v>
      </c>
      <c r="F10" s="33">
        <v>67</v>
      </c>
      <c r="G10" s="33">
        <v>31</v>
      </c>
      <c r="H10" s="37">
        <v>36</v>
      </c>
      <c r="I10" s="38">
        <v>75</v>
      </c>
      <c r="J10" s="33">
        <v>78</v>
      </c>
      <c r="K10" s="33">
        <v>36</v>
      </c>
      <c r="L10" s="33">
        <v>42</v>
      </c>
    </row>
    <row r="11" spans="1:12" s="97" customFormat="1" ht="15.75" customHeight="1">
      <c r="A11" s="32">
        <v>6</v>
      </c>
      <c r="B11" s="33">
        <v>39</v>
      </c>
      <c r="C11" s="33">
        <v>17</v>
      </c>
      <c r="D11" s="37">
        <v>22</v>
      </c>
      <c r="E11" s="38">
        <v>41</v>
      </c>
      <c r="F11" s="33">
        <v>63</v>
      </c>
      <c r="G11" s="33">
        <v>32</v>
      </c>
      <c r="H11" s="37">
        <v>31</v>
      </c>
      <c r="I11" s="38">
        <v>76</v>
      </c>
      <c r="J11" s="33">
        <v>60</v>
      </c>
      <c r="K11" s="33">
        <v>30</v>
      </c>
      <c r="L11" s="33">
        <v>30</v>
      </c>
    </row>
    <row r="12" spans="1:12" s="97" customFormat="1" ht="15.75" customHeight="1">
      <c r="A12" s="32">
        <v>7</v>
      </c>
      <c r="B12" s="33">
        <v>32</v>
      </c>
      <c r="C12" s="33">
        <v>12</v>
      </c>
      <c r="D12" s="37">
        <v>20</v>
      </c>
      <c r="E12" s="38">
        <v>42</v>
      </c>
      <c r="F12" s="33">
        <v>80</v>
      </c>
      <c r="G12" s="33">
        <v>37</v>
      </c>
      <c r="H12" s="37">
        <v>43</v>
      </c>
      <c r="I12" s="38">
        <v>77</v>
      </c>
      <c r="J12" s="33">
        <v>55</v>
      </c>
      <c r="K12" s="33">
        <v>19</v>
      </c>
      <c r="L12" s="33">
        <v>36</v>
      </c>
    </row>
    <row r="13" spans="1:12" s="97" customFormat="1" ht="15.75" customHeight="1">
      <c r="A13" s="32">
        <v>8</v>
      </c>
      <c r="B13" s="33">
        <v>45</v>
      </c>
      <c r="C13" s="33">
        <v>22</v>
      </c>
      <c r="D13" s="37">
        <v>23</v>
      </c>
      <c r="E13" s="38">
        <v>43</v>
      </c>
      <c r="F13" s="33">
        <v>82</v>
      </c>
      <c r="G13" s="33">
        <v>45</v>
      </c>
      <c r="H13" s="37">
        <v>37</v>
      </c>
      <c r="I13" s="38">
        <v>78</v>
      </c>
      <c r="J13" s="33">
        <v>68</v>
      </c>
      <c r="K13" s="33">
        <v>34</v>
      </c>
      <c r="L13" s="33">
        <v>34</v>
      </c>
    </row>
    <row r="14" spans="1:12" s="97" customFormat="1" ht="18" customHeight="1">
      <c r="A14" s="40">
        <v>9</v>
      </c>
      <c r="B14" s="44">
        <v>39</v>
      </c>
      <c r="C14" s="44">
        <v>17</v>
      </c>
      <c r="D14" s="47">
        <v>22</v>
      </c>
      <c r="E14" s="48">
        <v>44</v>
      </c>
      <c r="F14" s="44">
        <v>97</v>
      </c>
      <c r="G14" s="44">
        <v>48</v>
      </c>
      <c r="H14" s="47">
        <v>49</v>
      </c>
      <c r="I14" s="48">
        <v>79</v>
      </c>
      <c r="J14" s="44">
        <v>69</v>
      </c>
      <c r="K14" s="44">
        <v>25</v>
      </c>
      <c r="L14" s="44">
        <v>44</v>
      </c>
    </row>
    <row r="15" spans="1:12" s="31" customFormat="1" ht="25.5" customHeight="1">
      <c r="A15" s="23" t="s">
        <v>23</v>
      </c>
      <c r="B15" s="24">
        <v>194</v>
      </c>
      <c r="C15" s="24">
        <v>98</v>
      </c>
      <c r="D15" s="30">
        <v>96</v>
      </c>
      <c r="E15" s="23" t="s">
        <v>24</v>
      </c>
      <c r="F15" s="24">
        <v>416</v>
      </c>
      <c r="G15" s="24">
        <v>215</v>
      </c>
      <c r="H15" s="30">
        <v>201</v>
      </c>
      <c r="I15" s="23" t="s">
        <v>25</v>
      </c>
      <c r="J15" s="24">
        <v>298</v>
      </c>
      <c r="K15" s="24">
        <v>109</v>
      </c>
      <c r="L15" s="24">
        <v>189</v>
      </c>
    </row>
    <row r="16" spans="1:12" s="97" customFormat="1" ht="15.75" customHeight="1">
      <c r="A16" s="32">
        <v>10</v>
      </c>
      <c r="B16" s="33">
        <v>36</v>
      </c>
      <c r="C16" s="33">
        <v>20</v>
      </c>
      <c r="D16" s="37">
        <v>16</v>
      </c>
      <c r="E16" s="38">
        <v>45</v>
      </c>
      <c r="F16" s="33">
        <v>78</v>
      </c>
      <c r="G16" s="33">
        <v>39</v>
      </c>
      <c r="H16" s="37">
        <v>39</v>
      </c>
      <c r="I16" s="38">
        <v>80</v>
      </c>
      <c r="J16" s="33">
        <v>66</v>
      </c>
      <c r="K16" s="33">
        <v>23</v>
      </c>
      <c r="L16" s="33">
        <v>43</v>
      </c>
    </row>
    <row r="17" spans="1:12" s="97" customFormat="1" ht="15.75" customHeight="1">
      <c r="A17" s="32">
        <v>11</v>
      </c>
      <c r="B17" s="33">
        <v>32</v>
      </c>
      <c r="C17" s="33">
        <v>13</v>
      </c>
      <c r="D17" s="37">
        <v>19</v>
      </c>
      <c r="E17" s="38">
        <v>46</v>
      </c>
      <c r="F17" s="33">
        <v>79</v>
      </c>
      <c r="G17" s="33">
        <v>39</v>
      </c>
      <c r="H17" s="37">
        <v>40</v>
      </c>
      <c r="I17" s="38">
        <v>81</v>
      </c>
      <c r="J17" s="33">
        <v>57</v>
      </c>
      <c r="K17" s="33">
        <v>21</v>
      </c>
      <c r="L17" s="33">
        <v>36</v>
      </c>
    </row>
    <row r="18" spans="1:12" s="97" customFormat="1" ht="15.75" customHeight="1">
      <c r="A18" s="32">
        <v>12</v>
      </c>
      <c r="B18" s="33">
        <v>53</v>
      </c>
      <c r="C18" s="33">
        <v>28</v>
      </c>
      <c r="D18" s="37">
        <v>25</v>
      </c>
      <c r="E18" s="38">
        <v>47</v>
      </c>
      <c r="F18" s="33">
        <v>83</v>
      </c>
      <c r="G18" s="33">
        <v>39</v>
      </c>
      <c r="H18" s="37">
        <v>44</v>
      </c>
      <c r="I18" s="38">
        <v>82</v>
      </c>
      <c r="J18" s="33">
        <v>59</v>
      </c>
      <c r="K18" s="33">
        <v>22</v>
      </c>
      <c r="L18" s="33">
        <v>37</v>
      </c>
    </row>
    <row r="19" spans="1:12" s="97" customFormat="1" ht="15.75" customHeight="1">
      <c r="A19" s="32">
        <v>13</v>
      </c>
      <c r="B19" s="33">
        <v>36</v>
      </c>
      <c r="C19" s="33">
        <v>16</v>
      </c>
      <c r="D19" s="37">
        <v>20</v>
      </c>
      <c r="E19" s="38">
        <v>48</v>
      </c>
      <c r="F19" s="33">
        <v>85</v>
      </c>
      <c r="G19" s="33">
        <v>48</v>
      </c>
      <c r="H19" s="37">
        <v>37</v>
      </c>
      <c r="I19" s="38">
        <v>83</v>
      </c>
      <c r="J19" s="33">
        <v>53</v>
      </c>
      <c r="K19" s="33">
        <v>17</v>
      </c>
      <c r="L19" s="33">
        <v>36</v>
      </c>
    </row>
    <row r="20" spans="1:12" s="97" customFormat="1" ht="18" customHeight="1">
      <c r="A20" s="40">
        <v>14</v>
      </c>
      <c r="B20" s="44">
        <v>37</v>
      </c>
      <c r="C20" s="44">
        <v>21</v>
      </c>
      <c r="D20" s="47">
        <v>16</v>
      </c>
      <c r="E20" s="48">
        <v>49</v>
      </c>
      <c r="F20" s="44">
        <v>91</v>
      </c>
      <c r="G20" s="44">
        <v>50</v>
      </c>
      <c r="H20" s="47">
        <v>41</v>
      </c>
      <c r="I20" s="48">
        <v>84</v>
      </c>
      <c r="J20" s="44">
        <v>63</v>
      </c>
      <c r="K20" s="44">
        <v>26</v>
      </c>
      <c r="L20" s="44">
        <v>37</v>
      </c>
    </row>
    <row r="21" spans="1:12" s="31" customFormat="1" ht="25.5" customHeight="1">
      <c r="A21" s="23" t="s">
        <v>26</v>
      </c>
      <c r="B21" s="24">
        <v>226</v>
      </c>
      <c r="C21" s="24">
        <v>124</v>
      </c>
      <c r="D21" s="30">
        <v>102</v>
      </c>
      <c r="E21" s="23" t="s">
        <v>27</v>
      </c>
      <c r="F21" s="24">
        <v>366</v>
      </c>
      <c r="G21" s="24">
        <v>202</v>
      </c>
      <c r="H21" s="30">
        <v>164</v>
      </c>
      <c r="I21" s="23" t="s">
        <v>28</v>
      </c>
      <c r="J21" s="24">
        <v>220</v>
      </c>
      <c r="K21" s="24">
        <v>81</v>
      </c>
      <c r="L21" s="24">
        <v>139</v>
      </c>
    </row>
    <row r="22" spans="1:12" s="97" customFormat="1" ht="15.75" customHeight="1">
      <c r="A22" s="32">
        <v>15</v>
      </c>
      <c r="B22" s="33">
        <v>44</v>
      </c>
      <c r="C22" s="33">
        <v>23</v>
      </c>
      <c r="D22" s="37">
        <v>21</v>
      </c>
      <c r="E22" s="38">
        <v>50</v>
      </c>
      <c r="F22" s="33">
        <v>78</v>
      </c>
      <c r="G22" s="33">
        <v>41</v>
      </c>
      <c r="H22" s="37">
        <v>37</v>
      </c>
      <c r="I22" s="38">
        <v>85</v>
      </c>
      <c r="J22" s="33">
        <v>58</v>
      </c>
      <c r="K22" s="33">
        <v>21</v>
      </c>
      <c r="L22" s="33">
        <v>37</v>
      </c>
    </row>
    <row r="23" spans="1:12" s="97" customFormat="1" ht="15.75" customHeight="1">
      <c r="A23" s="32">
        <v>16</v>
      </c>
      <c r="B23" s="33">
        <v>44</v>
      </c>
      <c r="C23" s="33">
        <v>26</v>
      </c>
      <c r="D23" s="37">
        <v>18</v>
      </c>
      <c r="E23" s="38">
        <v>51</v>
      </c>
      <c r="F23" s="33">
        <v>62</v>
      </c>
      <c r="G23" s="33">
        <v>32</v>
      </c>
      <c r="H23" s="37">
        <v>30</v>
      </c>
      <c r="I23" s="38">
        <v>86</v>
      </c>
      <c r="J23" s="33">
        <v>57</v>
      </c>
      <c r="K23" s="33">
        <v>20</v>
      </c>
      <c r="L23" s="33">
        <v>37</v>
      </c>
    </row>
    <row r="24" spans="1:12" s="97" customFormat="1" ht="15.75" customHeight="1">
      <c r="A24" s="32">
        <v>17</v>
      </c>
      <c r="B24" s="33">
        <v>39</v>
      </c>
      <c r="C24" s="33">
        <v>23</v>
      </c>
      <c r="D24" s="37">
        <v>16</v>
      </c>
      <c r="E24" s="38">
        <v>52</v>
      </c>
      <c r="F24" s="33">
        <v>75</v>
      </c>
      <c r="G24" s="33">
        <v>38</v>
      </c>
      <c r="H24" s="37">
        <v>37</v>
      </c>
      <c r="I24" s="38">
        <v>87</v>
      </c>
      <c r="J24" s="33">
        <v>34</v>
      </c>
      <c r="K24" s="33">
        <v>14</v>
      </c>
      <c r="L24" s="33">
        <v>20</v>
      </c>
    </row>
    <row r="25" spans="1:12" s="97" customFormat="1" ht="15.75" customHeight="1">
      <c r="A25" s="32">
        <v>18</v>
      </c>
      <c r="B25" s="33">
        <v>43</v>
      </c>
      <c r="C25" s="33">
        <v>24</v>
      </c>
      <c r="D25" s="37">
        <v>19</v>
      </c>
      <c r="E25" s="38">
        <v>53</v>
      </c>
      <c r="F25" s="33">
        <v>74</v>
      </c>
      <c r="G25" s="33">
        <v>46</v>
      </c>
      <c r="H25" s="37">
        <v>28</v>
      </c>
      <c r="I25" s="38">
        <v>88</v>
      </c>
      <c r="J25" s="33">
        <v>34</v>
      </c>
      <c r="K25" s="33">
        <v>11</v>
      </c>
      <c r="L25" s="33">
        <v>23</v>
      </c>
    </row>
    <row r="26" spans="1:12" s="97" customFormat="1" ht="18" customHeight="1">
      <c r="A26" s="40">
        <v>19</v>
      </c>
      <c r="B26" s="44">
        <v>56</v>
      </c>
      <c r="C26" s="44">
        <v>28</v>
      </c>
      <c r="D26" s="47">
        <v>28</v>
      </c>
      <c r="E26" s="48">
        <v>54</v>
      </c>
      <c r="F26" s="44">
        <v>77</v>
      </c>
      <c r="G26" s="44">
        <v>45</v>
      </c>
      <c r="H26" s="47">
        <v>32</v>
      </c>
      <c r="I26" s="48">
        <v>89</v>
      </c>
      <c r="J26" s="44">
        <v>37</v>
      </c>
      <c r="K26" s="44">
        <v>15</v>
      </c>
      <c r="L26" s="44">
        <v>22</v>
      </c>
    </row>
    <row r="27" spans="1:12" s="31" customFormat="1" ht="25.5" customHeight="1">
      <c r="A27" s="23" t="s">
        <v>29</v>
      </c>
      <c r="B27" s="24">
        <v>325</v>
      </c>
      <c r="C27" s="24">
        <v>156</v>
      </c>
      <c r="D27" s="30">
        <v>169</v>
      </c>
      <c r="E27" s="23" t="s">
        <v>30</v>
      </c>
      <c r="F27" s="24">
        <v>362</v>
      </c>
      <c r="G27" s="24">
        <v>185</v>
      </c>
      <c r="H27" s="30">
        <v>177</v>
      </c>
      <c r="I27" s="23" t="s">
        <v>31</v>
      </c>
      <c r="J27" s="24">
        <v>118</v>
      </c>
      <c r="K27" s="24">
        <v>34</v>
      </c>
      <c r="L27" s="24">
        <v>84</v>
      </c>
    </row>
    <row r="28" spans="1:12" s="97" customFormat="1" ht="15.75" customHeight="1">
      <c r="A28" s="32">
        <v>20</v>
      </c>
      <c r="B28" s="33">
        <v>54</v>
      </c>
      <c r="C28" s="33">
        <v>28</v>
      </c>
      <c r="D28" s="37">
        <v>26</v>
      </c>
      <c r="E28" s="38">
        <v>55</v>
      </c>
      <c r="F28" s="33">
        <v>72</v>
      </c>
      <c r="G28" s="33">
        <v>32</v>
      </c>
      <c r="H28" s="37">
        <v>40</v>
      </c>
      <c r="I28" s="38">
        <v>90</v>
      </c>
      <c r="J28" s="33">
        <v>32</v>
      </c>
      <c r="K28" s="33">
        <v>9</v>
      </c>
      <c r="L28" s="33">
        <v>23</v>
      </c>
    </row>
    <row r="29" spans="1:12" s="97" customFormat="1" ht="15.75" customHeight="1">
      <c r="A29" s="32">
        <v>21</v>
      </c>
      <c r="B29" s="33">
        <v>46</v>
      </c>
      <c r="C29" s="33">
        <v>22</v>
      </c>
      <c r="D29" s="37">
        <v>24</v>
      </c>
      <c r="E29" s="38">
        <v>56</v>
      </c>
      <c r="F29" s="33">
        <v>66</v>
      </c>
      <c r="G29" s="33">
        <v>33</v>
      </c>
      <c r="H29" s="37">
        <v>33</v>
      </c>
      <c r="I29" s="38">
        <v>91</v>
      </c>
      <c r="J29" s="33">
        <v>19</v>
      </c>
      <c r="K29" s="33">
        <v>6</v>
      </c>
      <c r="L29" s="33">
        <v>13</v>
      </c>
    </row>
    <row r="30" spans="1:12" s="97" customFormat="1" ht="15.75" customHeight="1">
      <c r="A30" s="32">
        <v>22</v>
      </c>
      <c r="B30" s="33">
        <v>60</v>
      </c>
      <c r="C30" s="33">
        <v>27</v>
      </c>
      <c r="D30" s="37">
        <v>33</v>
      </c>
      <c r="E30" s="38">
        <v>57</v>
      </c>
      <c r="F30" s="33">
        <v>77</v>
      </c>
      <c r="G30" s="33">
        <v>37</v>
      </c>
      <c r="H30" s="37">
        <v>40</v>
      </c>
      <c r="I30" s="38">
        <v>92</v>
      </c>
      <c r="J30" s="33">
        <v>28</v>
      </c>
      <c r="K30" s="33">
        <v>8</v>
      </c>
      <c r="L30" s="33">
        <v>20</v>
      </c>
    </row>
    <row r="31" spans="1:12" s="97" customFormat="1" ht="15.75" customHeight="1">
      <c r="A31" s="32">
        <v>23</v>
      </c>
      <c r="B31" s="33">
        <v>75</v>
      </c>
      <c r="C31" s="33">
        <v>29</v>
      </c>
      <c r="D31" s="37">
        <v>46</v>
      </c>
      <c r="E31" s="38">
        <v>58</v>
      </c>
      <c r="F31" s="33">
        <v>73</v>
      </c>
      <c r="G31" s="33">
        <v>36</v>
      </c>
      <c r="H31" s="37">
        <v>37</v>
      </c>
      <c r="I31" s="38">
        <v>93</v>
      </c>
      <c r="J31" s="33">
        <v>26</v>
      </c>
      <c r="K31" s="33">
        <v>8</v>
      </c>
      <c r="L31" s="33">
        <v>18</v>
      </c>
    </row>
    <row r="32" spans="1:12" s="97" customFormat="1" ht="18" customHeight="1">
      <c r="A32" s="40">
        <v>24</v>
      </c>
      <c r="B32" s="44">
        <v>90</v>
      </c>
      <c r="C32" s="44">
        <v>50</v>
      </c>
      <c r="D32" s="47">
        <v>40</v>
      </c>
      <c r="E32" s="48">
        <v>59</v>
      </c>
      <c r="F32" s="44">
        <v>74</v>
      </c>
      <c r="G32" s="44">
        <v>47</v>
      </c>
      <c r="H32" s="47">
        <v>27</v>
      </c>
      <c r="I32" s="48">
        <v>94</v>
      </c>
      <c r="J32" s="44">
        <v>13</v>
      </c>
      <c r="K32" s="44">
        <v>3</v>
      </c>
      <c r="L32" s="44">
        <v>10</v>
      </c>
    </row>
    <row r="33" spans="1:13" s="31" customFormat="1" ht="25.5" customHeight="1">
      <c r="A33" s="23" t="s">
        <v>32</v>
      </c>
      <c r="B33" s="24">
        <v>324</v>
      </c>
      <c r="C33" s="24">
        <v>169</v>
      </c>
      <c r="D33" s="30">
        <v>155</v>
      </c>
      <c r="E33" s="23" t="s">
        <v>33</v>
      </c>
      <c r="F33" s="24">
        <v>356</v>
      </c>
      <c r="G33" s="24">
        <v>195</v>
      </c>
      <c r="H33" s="30">
        <v>161</v>
      </c>
      <c r="I33" s="65" t="s">
        <v>34</v>
      </c>
      <c r="J33" s="24">
        <v>40</v>
      </c>
      <c r="K33" s="24">
        <v>3</v>
      </c>
      <c r="L33" s="24">
        <v>37</v>
      </c>
    </row>
    <row r="34" spans="1:13" s="97" customFormat="1" ht="15.75" customHeight="1">
      <c r="A34" s="32">
        <v>25</v>
      </c>
      <c r="B34" s="33">
        <v>65</v>
      </c>
      <c r="C34" s="33">
        <v>34</v>
      </c>
      <c r="D34" s="37">
        <v>31</v>
      </c>
      <c r="E34" s="38">
        <v>60</v>
      </c>
      <c r="F34" s="33">
        <v>66</v>
      </c>
      <c r="G34" s="33">
        <v>33</v>
      </c>
      <c r="H34" s="37">
        <v>33</v>
      </c>
      <c r="I34" s="66">
        <v>95</v>
      </c>
      <c r="J34" s="67">
        <v>11</v>
      </c>
      <c r="K34" s="67">
        <v>1</v>
      </c>
      <c r="L34" s="67">
        <v>10</v>
      </c>
    </row>
    <row r="35" spans="1:13" s="97" customFormat="1" ht="15.75" customHeight="1">
      <c r="A35" s="32">
        <v>26</v>
      </c>
      <c r="B35" s="33">
        <v>69</v>
      </c>
      <c r="C35" s="33">
        <v>36</v>
      </c>
      <c r="D35" s="37">
        <v>33</v>
      </c>
      <c r="E35" s="38">
        <v>61</v>
      </c>
      <c r="F35" s="33">
        <v>63</v>
      </c>
      <c r="G35" s="33">
        <v>41</v>
      </c>
      <c r="H35" s="37">
        <v>22</v>
      </c>
      <c r="I35" s="66">
        <v>96</v>
      </c>
      <c r="J35" s="67">
        <v>9</v>
      </c>
      <c r="K35" s="67">
        <v>0</v>
      </c>
      <c r="L35" s="67">
        <v>9</v>
      </c>
    </row>
    <row r="36" spans="1:13" s="97" customFormat="1" ht="15.75" customHeight="1">
      <c r="A36" s="32">
        <v>27</v>
      </c>
      <c r="B36" s="33">
        <v>56</v>
      </c>
      <c r="C36" s="33">
        <v>32</v>
      </c>
      <c r="D36" s="37">
        <v>24</v>
      </c>
      <c r="E36" s="38">
        <v>62</v>
      </c>
      <c r="F36" s="33">
        <v>66</v>
      </c>
      <c r="G36" s="33">
        <v>39</v>
      </c>
      <c r="H36" s="37">
        <v>27</v>
      </c>
      <c r="I36" s="66">
        <v>97</v>
      </c>
      <c r="J36" s="67">
        <v>4</v>
      </c>
      <c r="K36" s="67">
        <v>0</v>
      </c>
      <c r="L36" s="67">
        <v>4</v>
      </c>
    </row>
    <row r="37" spans="1:13" s="97" customFormat="1" ht="15.75" customHeight="1">
      <c r="A37" s="32">
        <v>28</v>
      </c>
      <c r="B37" s="33">
        <v>60</v>
      </c>
      <c r="C37" s="33">
        <v>30</v>
      </c>
      <c r="D37" s="37">
        <v>30</v>
      </c>
      <c r="E37" s="38">
        <v>63</v>
      </c>
      <c r="F37" s="33">
        <v>83</v>
      </c>
      <c r="G37" s="33">
        <v>43</v>
      </c>
      <c r="H37" s="37">
        <v>40</v>
      </c>
      <c r="I37" s="66">
        <v>98</v>
      </c>
      <c r="J37" s="67">
        <v>6</v>
      </c>
      <c r="K37" s="67">
        <v>2</v>
      </c>
      <c r="L37" s="67">
        <v>4</v>
      </c>
    </row>
    <row r="38" spans="1:13" s="97" customFormat="1" ht="18" customHeight="1">
      <c r="A38" s="40">
        <v>29</v>
      </c>
      <c r="B38" s="44">
        <v>74</v>
      </c>
      <c r="C38" s="44">
        <v>37</v>
      </c>
      <c r="D38" s="47">
        <v>37</v>
      </c>
      <c r="E38" s="48">
        <v>64</v>
      </c>
      <c r="F38" s="44">
        <v>78</v>
      </c>
      <c r="G38" s="44">
        <v>39</v>
      </c>
      <c r="H38" s="47">
        <v>39</v>
      </c>
      <c r="I38" s="66">
        <v>99</v>
      </c>
      <c r="J38" s="67">
        <v>4</v>
      </c>
      <c r="K38" s="67">
        <v>0</v>
      </c>
      <c r="L38" s="67">
        <v>4</v>
      </c>
    </row>
    <row r="39" spans="1:13" s="31" customFormat="1" ht="25.5" customHeight="1">
      <c r="A39" s="23" t="s">
        <v>35</v>
      </c>
      <c r="B39" s="24">
        <v>285</v>
      </c>
      <c r="C39" s="24">
        <v>156</v>
      </c>
      <c r="D39" s="30">
        <v>129</v>
      </c>
      <c r="E39" s="23" t="s">
        <v>36</v>
      </c>
      <c r="F39" s="24">
        <v>423</v>
      </c>
      <c r="G39" s="24">
        <v>215</v>
      </c>
      <c r="H39" s="30">
        <v>208</v>
      </c>
      <c r="I39" s="71">
        <v>100</v>
      </c>
      <c r="J39" s="69">
        <v>0</v>
      </c>
      <c r="K39" s="69">
        <v>0</v>
      </c>
      <c r="L39" s="69">
        <v>0</v>
      </c>
    </row>
    <row r="40" spans="1:13" s="97" customFormat="1" ht="15.75" customHeight="1">
      <c r="A40" s="32">
        <v>30</v>
      </c>
      <c r="B40" s="33">
        <v>69</v>
      </c>
      <c r="C40" s="33">
        <v>39</v>
      </c>
      <c r="D40" s="37">
        <v>30</v>
      </c>
      <c r="E40" s="38">
        <v>65</v>
      </c>
      <c r="F40" s="33">
        <v>77</v>
      </c>
      <c r="G40" s="33">
        <v>40</v>
      </c>
      <c r="H40" s="37">
        <v>37</v>
      </c>
      <c r="I40" s="38">
        <v>101</v>
      </c>
      <c r="J40" s="33">
        <v>2</v>
      </c>
      <c r="K40" s="33">
        <v>0</v>
      </c>
      <c r="L40" s="33">
        <v>2</v>
      </c>
    </row>
    <row r="41" spans="1:13" s="97" customFormat="1" ht="15.75" customHeight="1">
      <c r="A41" s="32">
        <v>31</v>
      </c>
      <c r="B41" s="33">
        <v>47</v>
      </c>
      <c r="C41" s="33">
        <v>26</v>
      </c>
      <c r="D41" s="37">
        <v>21</v>
      </c>
      <c r="E41" s="38">
        <v>66</v>
      </c>
      <c r="F41" s="33">
        <v>66</v>
      </c>
      <c r="G41" s="33">
        <v>39</v>
      </c>
      <c r="H41" s="37">
        <v>27</v>
      </c>
      <c r="I41" s="38">
        <v>102</v>
      </c>
      <c r="J41" s="33">
        <v>1</v>
      </c>
      <c r="K41" s="33">
        <v>0</v>
      </c>
      <c r="L41" s="33">
        <v>1</v>
      </c>
    </row>
    <row r="42" spans="1:13" s="97" customFormat="1" ht="15.75" customHeight="1">
      <c r="A42" s="32">
        <v>32</v>
      </c>
      <c r="B42" s="33">
        <v>57</v>
      </c>
      <c r="C42" s="33">
        <v>40</v>
      </c>
      <c r="D42" s="37">
        <v>17</v>
      </c>
      <c r="E42" s="38">
        <v>67</v>
      </c>
      <c r="F42" s="33">
        <v>89</v>
      </c>
      <c r="G42" s="33">
        <v>45</v>
      </c>
      <c r="H42" s="37">
        <v>44</v>
      </c>
      <c r="I42" s="38">
        <v>103</v>
      </c>
      <c r="J42" s="33">
        <v>1</v>
      </c>
      <c r="K42" s="33">
        <v>0</v>
      </c>
      <c r="L42" s="33">
        <v>1</v>
      </c>
    </row>
    <row r="43" spans="1:13" s="97" customFormat="1" ht="15.75" customHeight="1">
      <c r="A43" s="32">
        <v>33</v>
      </c>
      <c r="B43" s="33">
        <v>59</v>
      </c>
      <c r="C43" s="33">
        <v>25</v>
      </c>
      <c r="D43" s="37">
        <v>34</v>
      </c>
      <c r="E43" s="38">
        <v>68</v>
      </c>
      <c r="F43" s="33">
        <v>98</v>
      </c>
      <c r="G43" s="33">
        <v>45</v>
      </c>
      <c r="H43" s="37">
        <v>53</v>
      </c>
      <c r="I43" s="73" t="s">
        <v>37</v>
      </c>
      <c r="J43" s="44">
        <v>2</v>
      </c>
      <c r="K43" s="44">
        <v>0</v>
      </c>
      <c r="L43" s="44">
        <v>2</v>
      </c>
    </row>
    <row r="44" spans="1:13" s="97" customFormat="1" ht="21" customHeight="1" thickBot="1">
      <c r="A44" s="74">
        <v>34</v>
      </c>
      <c r="B44" s="76">
        <v>53</v>
      </c>
      <c r="C44" s="76">
        <v>26</v>
      </c>
      <c r="D44" s="77">
        <v>27</v>
      </c>
      <c r="E44" s="78">
        <v>69</v>
      </c>
      <c r="F44" s="76">
        <v>93</v>
      </c>
      <c r="G44" s="76">
        <v>46</v>
      </c>
      <c r="H44" s="77">
        <v>47</v>
      </c>
      <c r="I44" s="79" t="s">
        <v>8</v>
      </c>
      <c r="J44" s="80">
        <v>5701</v>
      </c>
      <c r="K44" s="80">
        <v>2795</v>
      </c>
      <c r="L44" s="80">
        <v>2906</v>
      </c>
    </row>
    <row r="45" spans="1:13" s="100" customFormat="1" ht="24" customHeight="1" thickTop="1" thickBot="1">
      <c r="A45" s="81" t="s">
        <v>38</v>
      </c>
      <c r="B45" s="87">
        <v>518</v>
      </c>
      <c r="C45" s="87">
        <v>264</v>
      </c>
      <c r="D45" s="88">
        <v>254</v>
      </c>
      <c r="E45" s="81" t="s">
        <v>39</v>
      </c>
      <c r="F45" s="87">
        <v>3373</v>
      </c>
      <c r="G45" s="87">
        <v>1767</v>
      </c>
      <c r="H45" s="88">
        <v>1606</v>
      </c>
      <c r="I45" s="89" t="s">
        <v>40</v>
      </c>
      <c r="J45" s="87">
        <v>1810</v>
      </c>
      <c r="K45" s="87">
        <v>764</v>
      </c>
      <c r="L45" s="87">
        <v>1046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90</v>
      </c>
      <c r="L46" s="9"/>
      <c r="M46" s="97" t="s">
        <v>239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19</v>
      </c>
      <c r="C48" s="24">
        <v>13</v>
      </c>
      <c r="D48" s="24">
        <v>6</v>
      </c>
      <c r="E48" s="25" t="s">
        <v>10</v>
      </c>
      <c r="F48" s="24">
        <v>41</v>
      </c>
      <c r="G48" s="24">
        <v>27</v>
      </c>
      <c r="H48" s="24">
        <v>14</v>
      </c>
      <c r="I48" s="25" t="s">
        <v>11</v>
      </c>
      <c r="J48" s="24">
        <v>50</v>
      </c>
      <c r="K48" s="24">
        <v>25</v>
      </c>
      <c r="L48" s="24">
        <v>25</v>
      </c>
    </row>
    <row r="49" spans="1:12" s="97" customFormat="1" ht="15.75" customHeight="1">
      <c r="A49" s="32">
        <v>0</v>
      </c>
      <c r="B49" s="33">
        <v>4</v>
      </c>
      <c r="C49" s="34">
        <v>3</v>
      </c>
      <c r="D49" s="34">
        <v>1</v>
      </c>
      <c r="E49" s="35">
        <v>35</v>
      </c>
      <c r="F49" s="33">
        <v>3</v>
      </c>
      <c r="G49" s="34">
        <v>2</v>
      </c>
      <c r="H49" s="34">
        <v>1</v>
      </c>
      <c r="I49" s="35">
        <v>70</v>
      </c>
      <c r="J49" s="33">
        <v>13</v>
      </c>
      <c r="K49" s="34">
        <v>6</v>
      </c>
      <c r="L49" s="34">
        <v>7</v>
      </c>
    </row>
    <row r="50" spans="1:12" s="97" customFormat="1" ht="15.75" customHeight="1">
      <c r="A50" s="32">
        <v>1</v>
      </c>
      <c r="B50" s="33">
        <v>2</v>
      </c>
      <c r="C50" s="34">
        <v>2</v>
      </c>
      <c r="D50" s="34">
        <v>0</v>
      </c>
      <c r="E50" s="35">
        <v>36</v>
      </c>
      <c r="F50" s="33">
        <v>11</v>
      </c>
      <c r="G50" s="34">
        <v>6</v>
      </c>
      <c r="H50" s="34">
        <v>5</v>
      </c>
      <c r="I50" s="35">
        <v>71</v>
      </c>
      <c r="J50" s="33">
        <v>8</v>
      </c>
      <c r="K50" s="34">
        <v>5</v>
      </c>
      <c r="L50" s="34">
        <v>3</v>
      </c>
    </row>
    <row r="51" spans="1:12" s="97" customFormat="1" ht="15.75" customHeight="1">
      <c r="A51" s="32">
        <v>2</v>
      </c>
      <c r="B51" s="33">
        <v>5</v>
      </c>
      <c r="C51" s="34">
        <v>4</v>
      </c>
      <c r="D51" s="34">
        <v>1</v>
      </c>
      <c r="E51" s="35">
        <v>37</v>
      </c>
      <c r="F51" s="33">
        <v>13</v>
      </c>
      <c r="G51" s="34">
        <v>9</v>
      </c>
      <c r="H51" s="34">
        <v>4</v>
      </c>
      <c r="I51" s="35">
        <v>72</v>
      </c>
      <c r="J51" s="33">
        <v>7</v>
      </c>
      <c r="K51" s="34">
        <v>4</v>
      </c>
      <c r="L51" s="34">
        <v>3</v>
      </c>
    </row>
    <row r="52" spans="1:12" s="97" customFormat="1" ht="15.75" customHeight="1">
      <c r="A52" s="32">
        <v>3</v>
      </c>
      <c r="B52" s="33">
        <v>2</v>
      </c>
      <c r="C52" s="34">
        <v>0</v>
      </c>
      <c r="D52" s="34">
        <v>2</v>
      </c>
      <c r="E52" s="35">
        <v>38</v>
      </c>
      <c r="F52" s="33">
        <v>10</v>
      </c>
      <c r="G52" s="34">
        <v>8</v>
      </c>
      <c r="H52" s="34">
        <v>2</v>
      </c>
      <c r="I52" s="35">
        <v>73</v>
      </c>
      <c r="J52" s="33">
        <v>12</v>
      </c>
      <c r="K52" s="34">
        <v>4</v>
      </c>
      <c r="L52" s="34">
        <v>8</v>
      </c>
    </row>
    <row r="53" spans="1:12" s="97" customFormat="1" ht="18" customHeight="1">
      <c r="A53" s="40">
        <v>4</v>
      </c>
      <c r="B53" s="41">
        <v>6</v>
      </c>
      <c r="C53" s="42">
        <v>4</v>
      </c>
      <c r="D53" s="42">
        <v>2</v>
      </c>
      <c r="E53" s="43">
        <v>39</v>
      </c>
      <c r="F53" s="44">
        <v>4</v>
      </c>
      <c r="G53" s="42">
        <v>2</v>
      </c>
      <c r="H53" s="42">
        <v>2</v>
      </c>
      <c r="I53" s="43">
        <v>74</v>
      </c>
      <c r="J53" s="44">
        <v>10</v>
      </c>
      <c r="K53" s="42">
        <v>6</v>
      </c>
      <c r="L53" s="42">
        <v>4</v>
      </c>
    </row>
    <row r="54" spans="1:12" s="31" customFormat="1" ht="25.5" customHeight="1">
      <c r="A54" s="23" t="s">
        <v>13</v>
      </c>
      <c r="B54" s="24">
        <v>26</v>
      </c>
      <c r="C54" s="24">
        <v>11</v>
      </c>
      <c r="D54" s="24">
        <v>15</v>
      </c>
      <c r="E54" s="25" t="s">
        <v>14</v>
      </c>
      <c r="F54" s="24">
        <v>58</v>
      </c>
      <c r="G54" s="24">
        <v>32</v>
      </c>
      <c r="H54" s="24">
        <v>26</v>
      </c>
      <c r="I54" s="25" t="s">
        <v>15</v>
      </c>
      <c r="J54" s="24">
        <v>44</v>
      </c>
      <c r="K54" s="24">
        <v>19</v>
      </c>
      <c r="L54" s="24">
        <v>25</v>
      </c>
    </row>
    <row r="55" spans="1:12" s="97" customFormat="1" ht="15.75" customHeight="1">
      <c r="A55" s="32">
        <v>5</v>
      </c>
      <c r="B55" s="33">
        <v>4</v>
      </c>
      <c r="C55" s="34">
        <v>3</v>
      </c>
      <c r="D55" s="34">
        <v>1</v>
      </c>
      <c r="E55" s="35">
        <v>40</v>
      </c>
      <c r="F55" s="33">
        <v>5</v>
      </c>
      <c r="G55" s="34">
        <v>2</v>
      </c>
      <c r="H55" s="34">
        <v>3</v>
      </c>
      <c r="I55" s="35">
        <v>75</v>
      </c>
      <c r="J55" s="33">
        <v>13</v>
      </c>
      <c r="K55" s="34">
        <v>5</v>
      </c>
      <c r="L55" s="34">
        <v>8</v>
      </c>
    </row>
    <row r="56" spans="1:12" s="97" customFormat="1" ht="15.75" customHeight="1">
      <c r="A56" s="32">
        <v>6</v>
      </c>
      <c r="B56" s="33">
        <v>2</v>
      </c>
      <c r="C56" s="34">
        <v>1</v>
      </c>
      <c r="D56" s="34">
        <v>1</v>
      </c>
      <c r="E56" s="35">
        <v>41</v>
      </c>
      <c r="F56" s="33">
        <v>13</v>
      </c>
      <c r="G56" s="34">
        <v>8</v>
      </c>
      <c r="H56" s="34">
        <v>5</v>
      </c>
      <c r="I56" s="35">
        <v>76</v>
      </c>
      <c r="J56" s="33">
        <v>6</v>
      </c>
      <c r="K56" s="34">
        <v>4</v>
      </c>
      <c r="L56" s="34">
        <v>2</v>
      </c>
    </row>
    <row r="57" spans="1:12" s="97" customFormat="1" ht="15.75" customHeight="1">
      <c r="A57" s="32">
        <v>7</v>
      </c>
      <c r="B57" s="33">
        <v>6</v>
      </c>
      <c r="C57" s="34">
        <v>3</v>
      </c>
      <c r="D57" s="34">
        <v>3</v>
      </c>
      <c r="E57" s="35">
        <v>42</v>
      </c>
      <c r="F57" s="33">
        <v>11</v>
      </c>
      <c r="G57" s="34">
        <v>6</v>
      </c>
      <c r="H57" s="34">
        <v>5</v>
      </c>
      <c r="I57" s="35">
        <v>77</v>
      </c>
      <c r="J57" s="33">
        <v>10</v>
      </c>
      <c r="K57" s="34">
        <v>2</v>
      </c>
      <c r="L57" s="34">
        <v>8</v>
      </c>
    </row>
    <row r="58" spans="1:12" s="97" customFormat="1" ht="15.75" customHeight="1">
      <c r="A58" s="32">
        <v>8</v>
      </c>
      <c r="B58" s="33">
        <v>6</v>
      </c>
      <c r="C58" s="34">
        <v>2</v>
      </c>
      <c r="D58" s="34">
        <v>4</v>
      </c>
      <c r="E58" s="35">
        <v>43</v>
      </c>
      <c r="F58" s="33">
        <v>12</v>
      </c>
      <c r="G58" s="34">
        <v>7</v>
      </c>
      <c r="H58" s="34">
        <v>5</v>
      </c>
      <c r="I58" s="35">
        <v>78</v>
      </c>
      <c r="J58" s="33">
        <v>5</v>
      </c>
      <c r="K58" s="34">
        <v>3</v>
      </c>
      <c r="L58" s="34">
        <v>2</v>
      </c>
    </row>
    <row r="59" spans="1:12" s="97" customFormat="1" ht="18" customHeight="1">
      <c r="A59" s="40">
        <v>9</v>
      </c>
      <c r="B59" s="44">
        <v>8</v>
      </c>
      <c r="C59" s="42">
        <v>2</v>
      </c>
      <c r="D59" s="42">
        <v>6</v>
      </c>
      <c r="E59" s="43">
        <v>44</v>
      </c>
      <c r="F59" s="44">
        <v>17</v>
      </c>
      <c r="G59" s="42">
        <v>9</v>
      </c>
      <c r="H59" s="42">
        <v>8</v>
      </c>
      <c r="I59" s="43">
        <v>79</v>
      </c>
      <c r="J59" s="44">
        <v>10</v>
      </c>
      <c r="K59" s="42">
        <v>5</v>
      </c>
      <c r="L59" s="42">
        <v>5</v>
      </c>
    </row>
    <row r="60" spans="1:12" s="31" customFormat="1" ht="25.5" customHeight="1">
      <c r="A60" s="23" t="s">
        <v>23</v>
      </c>
      <c r="B60" s="24">
        <v>24</v>
      </c>
      <c r="C60" s="24">
        <v>11</v>
      </c>
      <c r="D60" s="24">
        <v>13</v>
      </c>
      <c r="E60" s="25" t="s">
        <v>24</v>
      </c>
      <c r="F60" s="24">
        <v>56</v>
      </c>
      <c r="G60" s="24">
        <v>28</v>
      </c>
      <c r="H60" s="24">
        <v>28</v>
      </c>
      <c r="I60" s="25" t="s">
        <v>25</v>
      </c>
      <c r="J60" s="24">
        <v>37</v>
      </c>
      <c r="K60" s="24">
        <v>14</v>
      </c>
      <c r="L60" s="24">
        <v>23</v>
      </c>
    </row>
    <row r="61" spans="1:12" s="97" customFormat="1" ht="15.75" customHeight="1">
      <c r="A61" s="32">
        <v>10</v>
      </c>
      <c r="B61" s="33">
        <v>6</v>
      </c>
      <c r="C61" s="34">
        <v>3</v>
      </c>
      <c r="D61" s="34">
        <v>3</v>
      </c>
      <c r="E61" s="35">
        <v>45</v>
      </c>
      <c r="F61" s="33">
        <v>7</v>
      </c>
      <c r="G61" s="34">
        <v>5</v>
      </c>
      <c r="H61" s="34">
        <v>2</v>
      </c>
      <c r="I61" s="35">
        <v>80</v>
      </c>
      <c r="J61" s="33">
        <v>10</v>
      </c>
      <c r="K61" s="34">
        <v>4</v>
      </c>
      <c r="L61" s="34">
        <v>6</v>
      </c>
    </row>
    <row r="62" spans="1:12" s="97" customFormat="1" ht="15.75" customHeight="1">
      <c r="A62" s="32">
        <v>11</v>
      </c>
      <c r="B62" s="33">
        <v>2</v>
      </c>
      <c r="C62" s="34">
        <v>1</v>
      </c>
      <c r="D62" s="34">
        <v>1</v>
      </c>
      <c r="E62" s="35">
        <v>46</v>
      </c>
      <c r="F62" s="33">
        <v>11</v>
      </c>
      <c r="G62" s="34">
        <v>4</v>
      </c>
      <c r="H62" s="34">
        <v>7</v>
      </c>
      <c r="I62" s="35">
        <v>81</v>
      </c>
      <c r="J62" s="33">
        <v>11</v>
      </c>
      <c r="K62" s="34">
        <v>4</v>
      </c>
      <c r="L62" s="34">
        <v>7</v>
      </c>
    </row>
    <row r="63" spans="1:12" s="97" customFormat="1" ht="15.75" customHeight="1">
      <c r="A63" s="32">
        <v>12</v>
      </c>
      <c r="B63" s="33">
        <v>9</v>
      </c>
      <c r="C63" s="34">
        <v>6</v>
      </c>
      <c r="D63" s="34">
        <v>3</v>
      </c>
      <c r="E63" s="35">
        <v>47</v>
      </c>
      <c r="F63" s="33">
        <v>7</v>
      </c>
      <c r="G63" s="34">
        <v>6</v>
      </c>
      <c r="H63" s="34">
        <v>1</v>
      </c>
      <c r="I63" s="35">
        <v>82</v>
      </c>
      <c r="J63" s="33">
        <v>8</v>
      </c>
      <c r="K63" s="34">
        <v>3</v>
      </c>
      <c r="L63" s="34">
        <v>5</v>
      </c>
    </row>
    <row r="64" spans="1:12" s="97" customFormat="1" ht="15.75" customHeight="1">
      <c r="A64" s="32">
        <v>13</v>
      </c>
      <c r="B64" s="33">
        <v>7</v>
      </c>
      <c r="C64" s="34">
        <v>1</v>
      </c>
      <c r="D64" s="34">
        <v>6</v>
      </c>
      <c r="E64" s="35">
        <v>48</v>
      </c>
      <c r="F64" s="33">
        <v>12</v>
      </c>
      <c r="G64" s="34">
        <v>7</v>
      </c>
      <c r="H64" s="34">
        <v>5</v>
      </c>
      <c r="I64" s="35">
        <v>83</v>
      </c>
      <c r="J64" s="33">
        <v>3</v>
      </c>
      <c r="K64" s="34">
        <v>2</v>
      </c>
      <c r="L64" s="34">
        <v>1</v>
      </c>
    </row>
    <row r="65" spans="1:12" s="97" customFormat="1" ht="18" customHeight="1">
      <c r="A65" s="40">
        <v>14</v>
      </c>
      <c r="B65" s="44">
        <v>0</v>
      </c>
      <c r="C65" s="42">
        <v>0</v>
      </c>
      <c r="D65" s="42">
        <v>0</v>
      </c>
      <c r="E65" s="43">
        <v>49</v>
      </c>
      <c r="F65" s="44">
        <v>19</v>
      </c>
      <c r="G65" s="42">
        <v>6</v>
      </c>
      <c r="H65" s="42">
        <v>13</v>
      </c>
      <c r="I65" s="43">
        <v>84</v>
      </c>
      <c r="J65" s="44">
        <v>5</v>
      </c>
      <c r="K65" s="42">
        <v>1</v>
      </c>
      <c r="L65" s="42">
        <v>4</v>
      </c>
    </row>
    <row r="66" spans="1:12" s="31" customFormat="1" ht="25.5" customHeight="1">
      <c r="A66" s="23" t="s">
        <v>26</v>
      </c>
      <c r="B66" s="24">
        <v>34</v>
      </c>
      <c r="C66" s="24">
        <v>16</v>
      </c>
      <c r="D66" s="24">
        <v>18</v>
      </c>
      <c r="E66" s="25" t="s">
        <v>27</v>
      </c>
      <c r="F66" s="24">
        <v>50</v>
      </c>
      <c r="G66" s="24">
        <v>28</v>
      </c>
      <c r="H66" s="24">
        <v>22</v>
      </c>
      <c r="I66" s="25" t="s">
        <v>28</v>
      </c>
      <c r="J66" s="24">
        <v>25</v>
      </c>
      <c r="K66" s="24">
        <v>8</v>
      </c>
      <c r="L66" s="24">
        <v>17</v>
      </c>
    </row>
    <row r="67" spans="1:12" s="97" customFormat="1" ht="15.75" customHeight="1">
      <c r="A67" s="32">
        <v>15</v>
      </c>
      <c r="B67" s="33">
        <v>5</v>
      </c>
      <c r="C67" s="34">
        <v>2</v>
      </c>
      <c r="D67" s="34">
        <v>3</v>
      </c>
      <c r="E67" s="35">
        <v>50</v>
      </c>
      <c r="F67" s="33">
        <v>9</v>
      </c>
      <c r="G67" s="34">
        <v>5</v>
      </c>
      <c r="H67" s="34">
        <v>4</v>
      </c>
      <c r="I67" s="35">
        <v>85</v>
      </c>
      <c r="J67" s="33">
        <v>9</v>
      </c>
      <c r="K67" s="34">
        <v>3</v>
      </c>
      <c r="L67" s="34">
        <v>6</v>
      </c>
    </row>
    <row r="68" spans="1:12" s="97" customFormat="1" ht="15.75" customHeight="1">
      <c r="A68" s="32">
        <v>16</v>
      </c>
      <c r="B68" s="33">
        <v>8</v>
      </c>
      <c r="C68" s="34">
        <v>4</v>
      </c>
      <c r="D68" s="34">
        <v>4</v>
      </c>
      <c r="E68" s="35">
        <v>51</v>
      </c>
      <c r="F68" s="33">
        <v>10</v>
      </c>
      <c r="G68" s="34">
        <v>4</v>
      </c>
      <c r="H68" s="34">
        <v>6</v>
      </c>
      <c r="I68" s="35">
        <v>86</v>
      </c>
      <c r="J68" s="33">
        <v>7</v>
      </c>
      <c r="K68" s="34">
        <v>3</v>
      </c>
      <c r="L68" s="34">
        <v>4</v>
      </c>
    </row>
    <row r="69" spans="1:12" s="97" customFormat="1" ht="15.75" customHeight="1">
      <c r="A69" s="32">
        <v>17</v>
      </c>
      <c r="B69" s="33">
        <v>4</v>
      </c>
      <c r="C69" s="34">
        <v>2</v>
      </c>
      <c r="D69" s="34">
        <v>2</v>
      </c>
      <c r="E69" s="35">
        <v>52</v>
      </c>
      <c r="F69" s="33">
        <v>4</v>
      </c>
      <c r="G69" s="34">
        <v>3</v>
      </c>
      <c r="H69" s="34">
        <v>1</v>
      </c>
      <c r="I69" s="35">
        <v>87</v>
      </c>
      <c r="J69" s="33">
        <v>3</v>
      </c>
      <c r="K69" s="34">
        <v>1</v>
      </c>
      <c r="L69" s="34">
        <v>2</v>
      </c>
    </row>
    <row r="70" spans="1:12" s="97" customFormat="1" ht="15.75" customHeight="1">
      <c r="A70" s="32">
        <v>18</v>
      </c>
      <c r="B70" s="33">
        <v>9</v>
      </c>
      <c r="C70" s="34">
        <v>4</v>
      </c>
      <c r="D70" s="34">
        <v>5</v>
      </c>
      <c r="E70" s="35">
        <v>53</v>
      </c>
      <c r="F70" s="33">
        <v>15</v>
      </c>
      <c r="G70" s="34">
        <v>8</v>
      </c>
      <c r="H70" s="34">
        <v>7</v>
      </c>
      <c r="I70" s="35">
        <v>88</v>
      </c>
      <c r="J70" s="33">
        <v>2</v>
      </c>
      <c r="K70" s="34">
        <v>0</v>
      </c>
      <c r="L70" s="34">
        <v>2</v>
      </c>
    </row>
    <row r="71" spans="1:12" s="97" customFormat="1" ht="18" customHeight="1">
      <c r="A71" s="40">
        <v>19</v>
      </c>
      <c r="B71" s="44">
        <v>8</v>
      </c>
      <c r="C71" s="42">
        <v>4</v>
      </c>
      <c r="D71" s="42">
        <v>4</v>
      </c>
      <c r="E71" s="43">
        <v>54</v>
      </c>
      <c r="F71" s="44">
        <v>12</v>
      </c>
      <c r="G71" s="42">
        <v>8</v>
      </c>
      <c r="H71" s="42">
        <v>4</v>
      </c>
      <c r="I71" s="43">
        <v>89</v>
      </c>
      <c r="J71" s="44">
        <v>4</v>
      </c>
      <c r="K71" s="42">
        <v>1</v>
      </c>
      <c r="L71" s="42">
        <v>3</v>
      </c>
    </row>
    <row r="72" spans="1:12" s="31" customFormat="1" ht="25.5" customHeight="1">
      <c r="A72" s="23" t="s">
        <v>29</v>
      </c>
      <c r="B72" s="24">
        <v>42</v>
      </c>
      <c r="C72" s="24">
        <v>17</v>
      </c>
      <c r="D72" s="24">
        <v>25</v>
      </c>
      <c r="E72" s="25" t="s">
        <v>30</v>
      </c>
      <c r="F72" s="24">
        <v>34</v>
      </c>
      <c r="G72" s="24">
        <v>18</v>
      </c>
      <c r="H72" s="24">
        <v>16</v>
      </c>
      <c r="I72" s="25" t="s">
        <v>31</v>
      </c>
      <c r="J72" s="24">
        <v>16</v>
      </c>
      <c r="K72" s="24">
        <v>4</v>
      </c>
      <c r="L72" s="24">
        <v>12</v>
      </c>
    </row>
    <row r="73" spans="1:12" s="97" customFormat="1" ht="15.75" customHeight="1">
      <c r="A73" s="32">
        <v>20</v>
      </c>
      <c r="B73" s="33">
        <v>8</v>
      </c>
      <c r="C73" s="34">
        <v>3</v>
      </c>
      <c r="D73" s="34">
        <v>5</v>
      </c>
      <c r="E73" s="35">
        <v>55</v>
      </c>
      <c r="F73" s="33">
        <v>11</v>
      </c>
      <c r="G73" s="34">
        <v>5</v>
      </c>
      <c r="H73" s="34">
        <v>6</v>
      </c>
      <c r="I73" s="35">
        <v>90</v>
      </c>
      <c r="J73" s="33">
        <v>4</v>
      </c>
      <c r="K73" s="34">
        <v>2</v>
      </c>
      <c r="L73" s="34">
        <v>2</v>
      </c>
    </row>
    <row r="74" spans="1:12" s="97" customFormat="1" ht="15.75" customHeight="1">
      <c r="A74" s="32">
        <v>21</v>
      </c>
      <c r="B74" s="33">
        <v>7</v>
      </c>
      <c r="C74" s="34">
        <v>3</v>
      </c>
      <c r="D74" s="34">
        <v>4</v>
      </c>
      <c r="E74" s="35">
        <v>56</v>
      </c>
      <c r="F74" s="33">
        <v>11</v>
      </c>
      <c r="G74" s="34">
        <v>7</v>
      </c>
      <c r="H74" s="34">
        <v>4</v>
      </c>
      <c r="I74" s="35">
        <v>91</v>
      </c>
      <c r="J74" s="33">
        <v>2</v>
      </c>
      <c r="K74" s="34">
        <v>0</v>
      </c>
      <c r="L74" s="34">
        <v>2</v>
      </c>
    </row>
    <row r="75" spans="1:12" s="97" customFormat="1" ht="15.75" customHeight="1">
      <c r="A75" s="32">
        <v>22</v>
      </c>
      <c r="B75" s="33">
        <v>8</v>
      </c>
      <c r="C75" s="34">
        <v>3</v>
      </c>
      <c r="D75" s="34">
        <v>5</v>
      </c>
      <c r="E75" s="35">
        <v>57</v>
      </c>
      <c r="F75" s="33">
        <v>6</v>
      </c>
      <c r="G75" s="34">
        <v>2</v>
      </c>
      <c r="H75" s="34">
        <v>4</v>
      </c>
      <c r="I75" s="35">
        <v>92</v>
      </c>
      <c r="J75" s="33">
        <v>6</v>
      </c>
      <c r="K75" s="34">
        <v>1</v>
      </c>
      <c r="L75" s="34">
        <v>5</v>
      </c>
    </row>
    <row r="76" spans="1:12" s="97" customFormat="1" ht="15.75" customHeight="1">
      <c r="A76" s="32">
        <v>23</v>
      </c>
      <c r="B76" s="33">
        <v>7</v>
      </c>
      <c r="C76" s="34">
        <v>2</v>
      </c>
      <c r="D76" s="34">
        <v>5</v>
      </c>
      <c r="E76" s="35">
        <v>58</v>
      </c>
      <c r="F76" s="33">
        <v>2</v>
      </c>
      <c r="G76" s="34">
        <v>0</v>
      </c>
      <c r="H76" s="34">
        <v>2</v>
      </c>
      <c r="I76" s="35">
        <v>93</v>
      </c>
      <c r="J76" s="33">
        <v>3</v>
      </c>
      <c r="K76" s="34">
        <v>1</v>
      </c>
      <c r="L76" s="34">
        <v>2</v>
      </c>
    </row>
    <row r="77" spans="1:12" s="97" customFormat="1" ht="18" customHeight="1">
      <c r="A77" s="40">
        <v>24</v>
      </c>
      <c r="B77" s="44">
        <v>12</v>
      </c>
      <c r="C77" s="42">
        <v>6</v>
      </c>
      <c r="D77" s="42">
        <v>6</v>
      </c>
      <c r="E77" s="43">
        <v>59</v>
      </c>
      <c r="F77" s="44">
        <v>4</v>
      </c>
      <c r="G77" s="42">
        <v>4</v>
      </c>
      <c r="H77" s="42">
        <v>0</v>
      </c>
      <c r="I77" s="43">
        <v>94</v>
      </c>
      <c r="J77" s="44">
        <v>1</v>
      </c>
      <c r="K77" s="42">
        <v>0</v>
      </c>
      <c r="L77" s="42">
        <v>1</v>
      </c>
    </row>
    <row r="78" spans="1:12" s="31" customFormat="1" ht="25.5" customHeight="1">
      <c r="A78" s="23" t="s">
        <v>32</v>
      </c>
      <c r="B78" s="24">
        <v>40</v>
      </c>
      <c r="C78" s="24">
        <v>23</v>
      </c>
      <c r="D78" s="24">
        <v>17</v>
      </c>
      <c r="E78" s="25" t="s">
        <v>33</v>
      </c>
      <c r="F78" s="24">
        <v>34</v>
      </c>
      <c r="G78" s="24">
        <v>21</v>
      </c>
      <c r="H78" s="24">
        <v>13</v>
      </c>
      <c r="I78" s="64" t="s">
        <v>34</v>
      </c>
      <c r="J78" s="24">
        <v>5</v>
      </c>
      <c r="K78" s="24">
        <v>0</v>
      </c>
      <c r="L78" s="24">
        <v>5</v>
      </c>
    </row>
    <row r="79" spans="1:12" s="97" customFormat="1" ht="15.75" customHeight="1">
      <c r="A79" s="32">
        <v>25</v>
      </c>
      <c r="B79" s="33">
        <v>8</v>
      </c>
      <c r="C79" s="34">
        <v>4</v>
      </c>
      <c r="D79" s="34">
        <v>4</v>
      </c>
      <c r="E79" s="35">
        <v>60</v>
      </c>
      <c r="F79" s="33">
        <v>6</v>
      </c>
      <c r="G79" s="34">
        <v>4</v>
      </c>
      <c r="H79" s="34">
        <v>2</v>
      </c>
      <c r="I79" s="35">
        <v>95</v>
      </c>
      <c r="J79" s="33">
        <v>0</v>
      </c>
      <c r="K79" s="34">
        <v>0</v>
      </c>
      <c r="L79" s="34">
        <v>0</v>
      </c>
    </row>
    <row r="80" spans="1:12" s="97" customFormat="1" ht="15.75" customHeight="1">
      <c r="A80" s="32">
        <v>26</v>
      </c>
      <c r="B80" s="33">
        <v>7</v>
      </c>
      <c r="C80" s="34">
        <v>6</v>
      </c>
      <c r="D80" s="34">
        <v>1</v>
      </c>
      <c r="E80" s="35">
        <v>61</v>
      </c>
      <c r="F80" s="33">
        <v>5</v>
      </c>
      <c r="G80" s="34">
        <v>4</v>
      </c>
      <c r="H80" s="34">
        <v>1</v>
      </c>
      <c r="I80" s="35">
        <v>96</v>
      </c>
      <c r="J80" s="33">
        <v>1</v>
      </c>
      <c r="K80" s="34">
        <v>0</v>
      </c>
      <c r="L80" s="34">
        <v>1</v>
      </c>
    </row>
    <row r="81" spans="1:13" s="97" customFormat="1" ht="15.75" customHeight="1">
      <c r="A81" s="32">
        <v>27</v>
      </c>
      <c r="B81" s="33">
        <v>5</v>
      </c>
      <c r="C81" s="34">
        <v>2</v>
      </c>
      <c r="D81" s="34">
        <v>3</v>
      </c>
      <c r="E81" s="35">
        <v>62</v>
      </c>
      <c r="F81" s="33">
        <v>8</v>
      </c>
      <c r="G81" s="34">
        <v>5</v>
      </c>
      <c r="H81" s="34">
        <v>3</v>
      </c>
      <c r="I81" s="35">
        <v>97</v>
      </c>
      <c r="J81" s="33">
        <v>1</v>
      </c>
      <c r="K81" s="34">
        <v>0</v>
      </c>
      <c r="L81" s="34">
        <v>1</v>
      </c>
    </row>
    <row r="82" spans="1:13" s="97" customFormat="1" ht="15.75" customHeight="1">
      <c r="A82" s="32">
        <v>28</v>
      </c>
      <c r="B82" s="33">
        <v>11</v>
      </c>
      <c r="C82" s="34">
        <v>6</v>
      </c>
      <c r="D82" s="34">
        <v>5</v>
      </c>
      <c r="E82" s="35">
        <v>63</v>
      </c>
      <c r="F82" s="33">
        <v>8</v>
      </c>
      <c r="G82" s="34">
        <v>5</v>
      </c>
      <c r="H82" s="34">
        <v>3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9</v>
      </c>
      <c r="C83" s="42">
        <v>5</v>
      </c>
      <c r="D83" s="42">
        <v>4</v>
      </c>
      <c r="E83" s="43">
        <v>64</v>
      </c>
      <c r="F83" s="44">
        <v>7</v>
      </c>
      <c r="G83" s="42">
        <v>3</v>
      </c>
      <c r="H83" s="42">
        <v>4</v>
      </c>
      <c r="I83" s="35">
        <v>99</v>
      </c>
      <c r="J83" s="33">
        <v>2</v>
      </c>
      <c r="K83" s="34">
        <v>0</v>
      </c>
      <c r="L83" s="34">
        <v>2</v>
      </c>
    </row>
    <row r="84" spans="1:13" s="31" customFormat="1" ht="25.5" customHeight="1">
      <c r="A84" s="23" t="s">
        <v>35</v>
      </c>
      <c r="B84" s="24">
        <v>27</v>
      </c>
      <c r="C84" s="24">
        <v>11</v>
      </c>
      <c r="D84" s="24">
        <v>16</v>
      </c>
      <c r="E84" s="25" t="s">
        <v>36</v>
      </c>
      <c r="F84" s="24">
        <v>37</v>
      </c>
      <c r="G84" s="24">
        <v>16</v>
      </c>
      <c r="H84" s="24">
        <v>21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4</v>
      </c>
      <c r="C85" s="34">
        <v>3</v>
      </c>
      <c r="D85" s="34">
        <v>1</v>
      </c>
      <c r="E85" s="35">
        <v>65</v>
      </c>
      <c r="F85" s="33">
        <v>2</v>
      </c>
      <c r="G85" s="34">
        <v>2</v>
      </c>
      <c r="H85" s="34">
        <v>0</v>
      </c>
      <c r="I85" s="35">
        <v>101</v>
      </c>
      <c r="J85" s="33">
        <v>0</v>
      </c>
      <c r="K85" s="34">
        <v>0</v>
      </c>
      <c r="L85" s="34">
        <v>0</v>
      </c>
    </row>
    <row r="86" spans="1:13" s="97" customFormat="1" ht="15.75" customHeight="1">
      <c r="A86" s="32">
        <v>31</v>
      </c>
      <c r="B86" s="33">
        <v>6</v>
      </c>
      <c r="C86" s="34">
        <v>2</v>
      </c>
      <c r="D86" s="34">
        <v>4</v>
      </c>
      <c r="E86" s="35">
        <v>66</v>
      </c>
      <c r="F86" s="33">
        <v>8</v>
      </c>
      <c r="G86" s="34">
        <v>5</v>
      </c>
      <c r="H86" s="34">
        <v>3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6</v>
      </c>
      <c r="C87" s="34">
        <v>5</v>
      </c>
      <c r="D87" s="34">
        <v>1</v>
      </c>
      <c r="E87" s="35">
        <v>67</v>
      </c>
      <c r="F87" s="33">
        <v>10</v>
      </c>
      <c r="G87" s="34">
        <v>4</v>
      </c>
      <c r="H87" s="34">
        <v>6</v>
      </c>
      <c r="I87" s="35">
        <v>103</v>
      </c>
      <c r="J87" s="33">
        <v>0</v>
      </c>
      <c r="K87" s="34">
        <v>0</v>
      </c>
      <c r="L87" s="34">
        <v>0</v>
      </c>
    </row>
    <row r="88" spans="1:13" s="97" customFormat="1" ht="15.75" customHeight="1">
      <c r="A88" s="32">
        <v>33</v>
      </c>
      <c r="B88" s="33">
        <v>7</v>
      </c>
      <c r="C88" s="34">
        <v>0</v>
      </c>
      <c r="D88" s="34">
        <v>7</v>
      </c>
      <c r="E88" s="35">
        <v>68</v>
      </c>
      <c r="F88" s="33">
        <v>10</v>
      </c>
      <c r="G88" s="34">
        <v>3</v>
      </c>
      <c r="H88" s="34">
        <v>7</v>
      </c>
      <c r="I88" s="72" t="s">
        <v>37</v>
      </c>
      <c r="J88" s="44">
        <v>1</v>
      </c>
      <c r="K88" s="42">
        <v>0</v>
      </c>
      <c r="L88" s="42">
        <v>1</v>
      </c>
    </row>
    <row r="89" spans="1:13" s="97" customFormat="1" ht="21" customHeight="1" thickBot="1">
      <c r="A89" s="74">
        <v>34</v>
      </c>
      <c r="B89" s="33">
        <v>4</v>
      </c>
      <c r="C89" s="34">
        <v>1</v>
      </c>
      <c r="D89" s="34">
        <v>3</v>
      </c>
      <c r="E89" s="35">
        <v>69</v>
      </c>
      <c r="F89" s="33">
        <v>7</v>
      </c>
      <c r="G89" s="34">
        <v>2</v>
      </c>
      <c r="H89" s="34">
        <v>5</v>
      </c>
      <c r="I89" s="75" t="s">
        <v>8</v>
      </c>
      <c r="J89" s="69">
        <v>699</v>
      </c>
      <c r="K89" s="69">
        <v>342</v>
      </c>
      <c r="L89" s="69">
        <v>357</v>
      </c>
    </row>
    <row r="90" spans="1:13" s="106" customFormat="1" ht="24" customHeight="1" thickTop="1" thickBot="1">
      <c r="A90" s="81" t="s">
        <v>38</v>
      </c>
      <c r="B90" s="82">
        <v>69</v>
      </c>
      <c r="C90" s="83">
        <v>35</v>
      </c>
      <c r="D90" s="83">
        <v>34</v>
      </c>
      <c r="E90" s="84" t="s">
        <v>39</v>
      </c>
      <c r="F90" s="83">
        <v>416</v>
      </c>
      <c r="G90" s="83">
        <v>221</v>
      </c>
      <c r="H90" s="83">
        <v>195</v>
      </c>
      <c r="I90" s="85" t="s">
        <v>40</v>
      </c>
      <c r="J90" s="83">
        <v>214</v>
      </c>
      <c r="K90" s="83">
        <v>86</v>
      </c>
      <c r="L90" s="83">
        <v>128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91</v>
      </c>
      <c r="L91" s="9"/>
      <c r="M91" s="97" t="s">
        <v>240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45</v>
      </c>
      <c r="C93" s="24">
        <v>23</v>
      </c>
      <c r="D93" s="24">
        <v>22</v>
      </c>
      <c r="E93" s="25" t="s">
        <v>10</v>
      </c>
      <c r="F93" s="24">
        <v>107</v>
      </c>
      <c r="G93" s="24">
        <v>55</v>
      </c>
      <c r="H93" s="24">
        <v>52</v>
      </c>
      <c r="I93" s="25" t="s">
        <v>11</v>
      </c>
      <c r="J93" s="24">
        <v>157</v>
      </c>
      <c r="K93" s="24">
        <v>73</v>
      </c>
      <c r="L93" s="24">
        <v>84</v>
      </c>
    </row>
    <row r="94" spans="1:13" s="97" customFormat="1" ht="15.75" customHeight="1">
      <c r="A94" s="32">
        <v>0</v>
      </c>
      <c r="B94" s="33">
        <v>4</v>
      </c>
      <c r="C94" s="34">
        <v>2</v>
      </c>
      <c r="D94" s="34">
        <v>2</v>
      </c>
      <c r="E94" s="35">
        <v>35</v>
      </c>
      <c r="F94" s="33">
        <v>20</v>
      </c>
      <c r="G94" s="34">
        <v>8</v>
      </c>
      <c r="H94" s="34">
        <v>12</v>
      </c>
      <c r="I94" s="35">
        <v>70</v>
      </c>
      <c r="J94" s="33">
        <v>33</v>
      </c>
      <c r="K94" s="34">
        <v>14</v>
      </c>
      <c r="L94" s="34">
        <v>19</v>
      </c>
    </row>
    <row r="95" spans="1:13" s="97" customFormat="1" ht="15.75" customHeight="1">
      <c r="A95" s="32">
        <v>1</v>
      </c>
      <c r="B95" s="33">
        <v>6</v>
      </c>
      <c r="C95" s="34">
        <v>2</v>
      </c>
      <c r="D95" s="34">
        <v>4</v>
      </c>
      <c r="E95" s="35">
        <v>36</v>
      </c>
      <c r="F95" s="33">
        <v>21</v>
      </c>
      <c r="G95" s="34">
        <v>9</v>
      </c>
      <c r="H95" s="34">
        <v>12</v>
      </c>
      <c r="I95" s="35">
        <v>71</v>
      </c>
      <c r="J95" s="33">
        <v>27</v>
      </c>
      <c r="K95" s="34">
        <v>10</v>
      </c>
      <c r="L95" s="34">
        <v>17</v>
      </c>
    </row>
    <row r="96" spans="1:13" s="97" customFormat="1" ht="15.75" customHeight="1">
      <c r="A96" s="32">
        <v>2</v>
      </c>
      <c r="B96" s="33">
        <v>8</v>
      </c>
      <c r="C96" s="34">
        <v>7</v>
      </c>
      <c r="D96" s="34">
        <v>1</v>
      </c>
      <c r="E96" s="35">
        <v>37</v>
      </c>
      <c r="F96" s="33">
        <v>23</v>
      </c>
      <c r="G96" s="34">
        <v>13</v>
      </c>
      <c r="H96" s="34">
        <v>10</v>
      </c>
      <c r="I96" s="35">
        <v>72</v>
      </c>
      <c r="J96" s="33">
        <v>29</v>
      </c>
      <c r="K96" s="34">
        <v>13</v>
      </c>
      <c r="L96" s="34">
        <v>16</v>
      </c>
    </row>
    <row r="97" spans="1:12" s="97" customFormat="1" ht="15.75" customHeight="1">
      <c r="A97" s="32">
        <v>3</v>
      </c>
      <c r="B97" s="33">
        <v>20</v>
      </c>
      <c r="C97" s="34">
        <v>10</v>
      </c>
      <c r="D97" s="34">
        <v>10</v>
      </c>
      <c r="E97" s="35">
        <v>38</v>
      </c>
      <c r="F97" s="33">
        <v>20</v>
      </c>
      <c r="G97" s="34">
        <v>12</v>
      </c>
      <c r="H97" s="34">
        <v>8</v>
      </c>
      <c r="I97" s="35">
        <v>73</v>
      </c>
      <c r="J97" s="33">
        <v>35</v>
      </c>
      <c r="K97" s="34">
        <v>16</v>
      </c>
      <c r="L97" s="34">
        <v>19</v>
      </c>
    </row>
    <row r="98" spans="1:12" s="97" customFormat="1" ht="18" customHeight="1">
      <c r="A98" s="40">
        <v>4</v>
      </c>
      <c r="B98" s="41">
        <v>7</v>
      </c>
      <c r="C98" s="42">
        <v>2</v>
      </c>
      <c r="D98" s="42">
        <v>5</v>
      </c>
      <c r="E98" s="43">
        <v>39</v>
      </c>
      <c r="F98" s="44">
        <v>23</v>
      </c>
      <c r="G98" s="42">
        <v>13</v>
      </c>
      <c r="H98" s="42">
        <v>10</v>
      </c>
      <c r="I98" s="43">
        <v>74</v>
      </c>
      <c r="J98" s="44">
        <v>33</v>
      </c>
      <c r="K98" s="42">
        <v>20</v>
      </c>
      <c r="L98" s="42">
        <v>13</v>
      </c>
    </row>
    <row r="99" spans="1:12" s="31" customFormat="1" ht="25.5" customHeight="1">
      <c r="A99" s="23" t="s">
        <v>13</v>
      </c>
      <c r="B99" s="24">
        <v>64</v>
      </c>
      <c r="C99" s="24">
        <v>35</v>
      </c>
      <c r="D99" s="24">
        <v>29</v>
      </c>
      <c r="E99" s="25" t="s">
        <v>14</v>
      </c>
      <c r="F99" s="24">
        <v>148</v>
      </c>
      <c r="G99" s="24">
        <v>70</v>
      </c>
      <c r="H99" s="24">
        <v>78</v>
      </c>
      <c r="I99" s="25" t="s">
        <v>15</v>
      </c>
      <c r="J99" s="24">
        <v>139</v>
      </c>
      <c r="K99" s="24">
        <v>62</v>
      </c>
      <c r="L99" s="24">
        <v>77</v>
      </c>
    </row>
    <row r="100" spans="1:12" s="97" customFormat="1" ht="15.75" customHeight="1">
      <c r="A100" s="32">
        <v>5</v>
      </c>
      <c r="B100" s="33">
        <v>11</v>
      </c>
      <c r="C100" s="34">
        <v>8</v>
      </c>
      <c r="D100" s="34">
        <v>3</v>
      </c>
      <c r="E100" s="35">
        <v>40</v>
      </c>
      <c r="F100" s="33">
        <v>31</v>
      </c>
      <c r="G100" s="34">
        <v>15</v>
      </c>
      <c r="H100" s="34">
        <v>16</v>
      </c>
      <c r="I100" s="35">
        <v>75</v>
      </c>
      <c r="J100" s="33">
        <v>33</v>
      </c>
      <c r="K100" s="34">
        <v>17</v>
      </c>
      <c r="L100" s="34">
        <v>16</v>
      </c>
    </row>
    <row r="101" spans="1:12" s="97" customFormat="1" ht="15.75" customHeight="1">
      <c r="A101" s="32">
        <v>6</v>
      </c>
      <c r="B101" s="33">
        <v>11</v>
      </c>
      <c r="C101" s="34">
        <v>5</v>
      </c>
      <c r="D101" s="34">
        <v>6</v>
      </c>
      <c r="E101" s="35">
        <v>41</v>
      </c>
      <c r="F101" s="33">
        <v>17</v>
      </c>
      <c r="G101" s="34">
        <v>6</v>
      </c>
      <c r="H101" s="34">
        <v>11</v>
      </c>
      <c r="I101" s="35">
        <v>76</v>
      </c>
      <c r="J101" s="33">
        <v>24</v>
      </c>
      <c r="K101" s="34">
        <v>13</v>
      </c>
      <c r="L101" s="34">
        <v>11</v>
      </c>
    </row>
    <row r="102" spans="1:12" s="97" customFormat="1" ht="15.75" customHeight="1">
      <c r="A102" s="32">
        <v>7</v>
      </c>
      <c r="B102" s="33">
        <v>11</v>
      </c>
      <c r="C102" s="34">
        <v>3</v>
      </c>
      <c r="D102" s="34">
        <v>8</v>
      </c>
      <c r="E102" s="35">
        <v>42</v>
      </c>
      <c r="F102" s="33">
        <v>30</v>
      </c>
      <c r="G102" s="34">
        <v>15</v>
      </c>
      <c r="H102" s="34">
        <v>15</v>
      </c>
      <c r="I102" s="35">
        <v>77</v>
      </c>
      <c r="J102" s="33">
        <v>25</v>
      </c>
      <c r="K102" s="34">
        <v>10</v>
      </c>
      <c r="L102" s="34">
        <v>15</v>
      </c>
    </row>
    <row r="103" spans="1:12" s="97" customFormat="1" ht="15.75" customHeight="1">
      <c r="A103" s="32">
        <v>8</v>
      </c>
      <c r="B103" s="33">
        <v>16</v>
      </c>
      <c r="C103" s="34">
        <v>10</v>
      </c>
      <c r="D103" s="34">
        <v>6</v>
      </c>
      <c r="E103" s="35">
        <v>43</v>
      </c>
      <c r="F103" s="33">
        <v>31</v>
      </c>
      <c r="G103" s="34">
        <v>15</v>
      </c>
      <c r="H103" s="34">
        <v>16</v>
      </c>
      <c r="I103" s="35">
        <v>78</v>
      </c>
      <c r="J103" s="33">
        <v>33</v>
      </c>
      <c r="K103" s="34">
        <v>16</v>
      </c>
      <c r="L103" s="34">
        <v>17</v>
      </c>
    </row>
    <row r="104" spans="1:12" s="97" customFormat="1" ht="18" customHeight="1">
      <c r="A104" s="40">
        <v>9</v>
      </c>
      <c r="B104" s="44">
        <v>15</v>
      </c>
      <c r="C104" s="42">
        <v>9</v>
      </c>
      <c r="D104" s="42">
        <v>6</v>
      </c>
      <c r="E104" s="43">
        <v>44</v>
      </c>
      <c r="F104" s="44">
        <v>39</v>
      </c>
      <c r="G104" s="42">
        <v>19</v>
      </c>
      <c r="H104" s="42">
        <v>20</v>
      </c>
      <c r="I104" s="43">
        <v>79</v>
      </c>
      <c r="J104" s="44">
        <v>24</v>
      </c>
      <c r="K104" s="42">
        <v>6</v>
      </c>
      <c r="L104" s="42">
        <v>18</v>
      </c>
    </row>
    <row r="105" spans="1:12" s="31" customFormat="1" ht="25.5" customHeight="1">
      <c r="A105" s="23" t="s">
        <v>23</v>
      </c>
      <c r="B105" s="24">
        <v>84</v>
      </c>
      <c r="C105" s="24">
        <v>43</v>
      </c>
      <c r="D105" s="24">
        <v>41</v>
      </c>
      <c r="E105" s="25" t="s">
        <v>24</v>
      </c>
      <c r="F105" s="24">
        <v>169</v>
      </c>
      <c r="G105" s="24">
        <v>86</v>
      </c>
      <c r="H105" s="24">
        <v>83</v>
      </c>
      <c r="I105" s="25" t="s">
        <v>25</v>
      </c>
      <c r="J105" s="24">
        <v>139</v>
      </c>
      <c r="K105" s="24">
        <v>52</v>
      </c>
      <c r="L105" s="24">
        <v>87</v>
      </c>
    </row>
    <row r="106" spans="1:12" s="97" customFormat="1" ht="15.75" customHeight="1">
      <c r="A106" s="32">
        <v>10</v>
      </c>
      <c r="B106" s="33">
        <v>13</v>
      </c>
      <c r="C106" s="34">
        <v>9</v>
      </c>
      <c r="D106" s="34">
        <v>4</v>
      </c>
      <c r="E106" s="35">
        <v>45</v>
      </c>
      <c r="F106" s="33">
        <v>32</v>
      </c>
      <c r="G106" s="34">
        <v>14</v>
      </c>
      <c r="H106" s="34">
        <v>18</v>
      </c>
      <c r="I106" s="35">
        <v>80</v>
      </c>
      <c r="J106" s="33">
        <v>28</v>
      </c>
      <c r="K106" s="34">
        <v>12</v>
      </c>
      <c r="L106" s="34">
        <v>16</v>
      </c>
    </row>
    <row r="107" spans="1:12" s="97" customFormat="1" ht="15.75" customHeight="1">
      <c r="A107" s="32">
        <v>11</v>
      </c>
      <c r="B107" s="33">
        <v>13</v>
      </c>
      <c r="C107" s="34">
        <v>5</v>
      </c>
      <c r="D107" s="34">
        <v>8</v>
      </c>
      <c r="E107" s="35">
        <v>46</v>
      </c>
      <c r="F107" s="33">
        <v>28</v>
      </c>
      <c r="G107" s="34">
        <v>13</v>
      </c>
      <c r="H107" s="34">
        <v>15</v>
      </c>
      <c r="I107" s="35">
        <v>81</v>
      </c>
      <c r="J107" s="33">
        <v>24</v>
      </c>
      <c r="K107" s="34">
        <v>7</v>
      </c>
      <c r="L107" s="34">
        <v>17</v>
      </c>
    </row>
    <row r="108" spans="1:12" s="97" customFormat="1" ht="15.75" customHeight="1">
      <c r="A108" s="32">
        <v>12</v>
      </c>
      <c r="B108" s="33">
        <v>23</v>
      </c>
      <c r="C108" s="34">
        <v>11</v>
      </c>
      <c r="D108" s="34">
        <v>12</v>
      </c>
      <c r="E108" s="35">
        <v>47</v>
      </c>
      <c r="F108" s="33">
        <v>32</v>
      </c>
      <c r="G108" s="34">
        <v>14</v>
      </c>
      <c r="H108" s="34">
        <v>18</v>
      </c>
      <c r="I108" s="35">
        <v>82</v>
      </c>
      <c r="J108" s="33">
        <v>24</v>
      </c>
      <c r="K108" s="34">
        <v>10</v>
      </c>
      <c r="L108" s="34">
        <v>14</v>
      </c>
    </row>
    <row r="109" spans="1:12" s="97" customFormat="1" ht="15.75" customHeight="1">
      <c r="A109" s="32">
        <v>13</v>
      </c>
      <c r="B109" s="33">
        <v>17</v>
      </c>
      <c r="C109" s="34">
        <v>6</v>
      </c>
      <c r="D109" s="34">
        <v>11</v>
      </c>
      <c r="E109" s="35">
        <v>48</v>
      </c>
      <c r="F109" s="33">
        <v>37</v>
      </c>
      <c r="G109" s="34">
        <v>21</v>
      </c>
      <c r="H109" s="34">
        <v>16</v>
      </c>
      <c r="I109" s="35">
        <v>83</v>
      </c>
      <c r="J109" s="33">
        <v>30</v>
      </c>
      <c r="K109" s="34">
        <v>11</v>
      </c>
      <c r="L109" s="34">
        <v>19</v>
      </c>
    </row>
    <row r="110" spans="1:12" s="97" customFormat="1" ht="18" customHeight="1">
      <c r="A110" s="40">
        <v>14</v>
      </c>
      <c r="B110" s="44">
        <v>18</v>
      </c>
      <c r="C110" s="42">
        <v>12</v>
      </c>
      <c r="D110" s="42">
        <v>6</v>
      </c>
      <c r="E110" s="43">
        <v>49</v>
      </c>
      <c r="F110" s="44">
        <v>40</v>
      </c>
      <c r="G110" s="42">
        <v>24</v>
      </c>
      <c r="H110" s="42">
        <v>16</v>
      </c>
      <c r="I110" s="43">
        <v>84</v>
      </c>
      <c r="J110" s="44">
        <v>33</v>
      </c>
      <c r="K110" s="42">
        <v>12</v>
      </c>
      <c r="L110" s="42">
        <v>21</v>
      </c>
    </row>
    <row r="111" spans="1:12" s="31" customFormat="1" ht="25.5" customHeight="1">
      <c r="A111" s="23" t="s">
        <v>26</v>
      </c>
      <c r="B111" s="24">
        <v>107</v>
      </c>
      <c r="C111" s="24">
        <v>55</v>
      </c>
      <c r="D111" s="24">
        <v>52</v>
      </c>
      <c r="E111" s="25" t="s">
        <v>27</v>
      </c>
      <c r="F111" s="24">
        <v>160</v>
      </c>
      <c r="G111" s="24">
        <v>82</v>
      </c>
      <c r="H111" s="24">
        <v>78</v>
      </c>
      <c r="I111" s="25" t="s">
        <v>28</v>
      </c>
      <c r="J111" s="24">
        <v>107</v>
      </c>
      <c r="K111" s="24">
        <v>43</v>
      </c>
      <c r="L111" s="24">
        <v>64</v>
      </c>
    </row>
    <row r="112" spans="1:12" s="97" customFormat="1" ht="15.75" customHeight="1">
      <c r="A112" s="32">
        <v>15</v>
      </c>
      <c r="B112" s="33">
        <v>21</v>
      </c>
      <c r="C112" s="34">
        <v>9</v>
      </c>
      <c r="D112" s="34">
        <v>12</v>
      </c>
      <c r="E112" s="35">
        <v>50</v>
      </c>
      <c r="F112" s="33">
        <v>38</v>
      </c>
      <c r="G112" s="34">
        <v>19</v>
      </c>
      <c r="H112" s="34">
        <v>19</v>
      </c>
      <c r="I112" s="35">
        <v>85</v>
      </c>
      <c r="J112" s="33">
        <v>31</v>
      </c>
      <c r="K112" s="34">
        <v>14</v>
      </c>
      <c r="L112" s="34">
        <v>17</v>
      </c>
    </row>
    <row r="113" spans="1:12" s="97" customFormat="1" ht="15.75" customHeight="1">
      <c r="A113" s="32">
        <v>16</v>
      </c>
      <c r="B113" s="33">
        <v>21</v>
      </c>
      <c r="C113" s="34">
        <v>13</v>
      </c>
      <c r="D113" s="34">
        <v>8</v>
      </c>
      <c r="E113" s="35">
        <v>51</v>
      </c>
      <c r="F113" s="33">
        <v>25</v>
      </c>
      <c r="G113" s="34">
        <v>13</v>
      </c>
      <c r="H113" s="34">
        <v>12</v>
      </c>
      <c r="I113" s="35">
        <v>86</v>
      </c>
      <c r="J113" s="33">
        <v>21</v>
      </c>
      <c r="K113" s="34">
        <v>8</v>
      </c>
      <c r="L113" s="34">
        <v>13</v>
      </c>
    </row>
    <row r="114" spans="1:12" s="97" customFormat="1" ht="15.75" customHeight="1">
      <c r="A114" s="32">
        <v>17</v>
      </c>
      <c r="B114" s="33">
        <v>18</v>
      </c>
      <c r="C114" s="34">
        <v>9</v>
      </c>
      <c r="D114" s="34">
        <v>9</v>
      </c>
      <c r="E114" s="35">
        <v>52</v>
      </c>
      <c r="F114" s="33">
        <v>38</v>
      </c>
      <c r="G114" s="34">
        <v>18</v>
      </c>
      <c r="H114" s="34">
        <v>20</v>
      </c>
      <c r="I114" s="35">
        <v>87</v>
      </c>
      <c r="J114" s="33">
        <v>16</v>
      </c>
      <c r="K114" s="34">
        <v>8</v>
      </c>
      <c r="L114" s="34">
        <v>8</v>
      </c>
    </row>
    <row r="115" spans="1:12" s="97" customFormat="1" ht="15.75" customHeight="1">
      <c r="A115" s="32">
        <v>18</v>
      </c>
      <c r="B115" s="33">
        <v>21</v>
      </c>
      <c r="C115" s="34">
        <v>9</v>
      </c>
      <c r="D115" s="34">
        <v>12</v>
      </c>
      <c r="E115" s="35">
        <v>53</v>
      </c>
      <c r="F115" s="33">
        <v>25</v>
      </c>
      <c r="G115" s="34">
        <v>15</v>
      </c>
      <c r="H115" s="34">
        <v>10</v>
      </c>
      <c r="I115" s="35">
        <v>88</v>
      </c>
      <c r="J115" s="33">
        <v>20</v>
      </c>
      <c r="K115" s="34">
        <v>5</v>
      </c>
      <c r="L115" s="34">
        <v>15</v>
      </c>
    </row>
    <row r="116" spans="1:12" s="97" customFormat="1" ht="18" customHeight="1">
      <c r="A116" s="40">
        <v>19</v>
      </c>
      <c r="B116" s="44">
        <v>26</v>
      </c>
      <c r="C116" s="42">
        <v>15</v>
      </c>
      <c r="D116" s="42">
        <v>11</v>
      </c>
      <c r="E116" s="43">
        <v>54</v>
      </c>
      <c r="F116" s="44">
        <v>34</v>
      </c>
      <c r="G116" s="42">
        <v>17</v>
      </c>
      <c r="H116" s="42">
        <v>17</v>
      </c>
      <c r="I116" s="43">
        <v>89</v>
      </c>
      <c r="J116" s="44">
        <v>19</v>
      </c>
      <c r="K116" s="42">
        <v>8</v>
      </c>
      <c r="L116" s="42">
        <v>11</v>
      </c>
    </row>
    <row r="117" spans="1:12" s="31" customFormat="1" ht="25.5" customHeight="1">
      <c r="A117" s="23" t="s">
        <v>29</v>
      </c>
      <c r="B117" s="24">
        <v>94</v>
      </c>
      <c r="C117" s="24">
        <v>42</v>
      </c>
      <c r="D117" s="24">
        <v>52</v>
      </c>
      <c r="E117" s="25" t="s">
        <v>30</v>
      </c>
      <c r="F117" s="24">
        <v>175</v>
      </c>
      <c r="G117" s="24">
        <v>87</v>
      </c>
      <c r="H117" s="24">
        <v>88</v>
      </c>
      <c r="I117" s="25" t="s">
        <v>31</v>
      </c>
      <c r="J117" s="24">
        <v>45</v>
      </c>
      <c r="K117" s="24">
        <v>16</v>
      </c>
      <c r="L117" s="24">
        <v>29</v>
      </c>
    </row>
    <row r="118" spans="1:12" s="97" customFormat="1" ht="15.75" customHeight="1">
      <c r="A118" s="32">
        <v>20</v>
      </c>
      <c r="B118" s="33">
        <v>14</v>
      </c>
      <c r="C118" s="34">
        <v>11</v>
      </c>
      <c r="D118" s="34">
        <v>3</v>
      </c>
      <c r="E118" s="35">
        <v>55</v>
      </c>
      <c r="F118" s="33">
        <v>36</v>
      </c>
      <c r="G118" s="34">
        <v>13</v>
      </c>
      <c r="H118" s="34">
        <v>23</v>
      </c>
      <c r="I118" s="35">
        <v>90</v>
      </c>
      <c r="J118" s="33">
        <v>17</v>
      </c>
      <c r="K118" s="34">
        <v>6</v>
      </c>
      <c r="L118" s="34">
        <v>11</v>
      </c>
    </row>
    <row r="119" spans="1:12" s="97" customFormat="1" ht="15.75" customHeight="1">
      <c r="A119" s="32">
        <v>21</v>
      </c>
      <c r="B119" s="33">
        <v>13</v>
      </c>
      <c r="C119" s="34">
        <v>5</v>
      </c>
      <c r="D119" s="34">
        <v>8</v>
      </c>
      <c r="E119" s="35">
        <v>56</v>
      </c>
      <c r="F119" s="33">
        <v>24</v>
      </c>
      <c r="G119" s="34">
        <v>13</v>
      </c>
      <c r="H119" s="34">
        <v>11</v>
      </c>
      <c r="I119" s="35">
        <v>91</v>
      </c>
      <c r="J119" s="33">
        <v>8</v>
      </c>
      <c r="K119" s="34">
        <v>3</v>
      </c>
      <c r="L119" s="34">
        <v>5</v>
      </c>
    </row>
    <row r="120" spans="1:12" s="97" customFormat="1" ht="15.75" customHeight="1">
      <c r="A120" s="32">
        <v>22</v>
      </c>
      <c r="B120" s="33">
        <v>20</v>
      </c>
      <c r="C120" s="34">
        <v>9</v>
      </c>
      <c r="D120" s="34">
        <v>11</v>
      </c>
      <c r="E120" s="35">
        <v>57</v>
      </c>
      <c r="F120" s="33">
        <v>36</v>
      </c>
      <c r="G120" s="34">
        <v>17</v>
      </c>
      <c r="H120" s="34">
        <v>19</v>
      </c>
      <c r="I120" s="35">
        <v>92</v>
      </c>
      <c r="J120" s="33">
        <v>9</v>
      </c>
      <c r="K120" s="34">
        <v>3</v>
      </c>
      <c r="L120" s="34">
        <v>6</v>
      </c>
    </row>
    <row r="121" spans="1:12" s="97" customFormat="1" ht="15.75" customHeight="1">
      <c r="A121" s="32">
        <v>23</v>
      </c>
      <c r="B121" s="33">
        <v>20</v>
      </c>
      <c r="C121" s="34">
        <v>6</v>
      </c>
      <c r="D121" s="34">
        <v>14</v>
      </c>
      <c r="E121" s="35">
        <v>58</v>
      </c>
      <c r="F121" s="33">
        <v>44</v>
      </c>
      <c r="G121" s="34">
        <v>22</v>
      </c>
      <c r="H121" s="34">
        <v>22</v>
      </c>
      <c r="I121" s="35">
        <v>93</v>
      </c>
      <c r="J121" s="33">
        <v>8</v>
      </c>
      <c r="K121" s="34">
        <v>2</v>
      </c>
      <c r="L121" s="34">
        <v>6</v>
      </c>
    </row>
    <row r="122" spans="1:12" s="97" customFormat="1" ht="18" customHeight="1">
      <c r="A122" s="40">
        <v>24</v>
      </c>
      <c r="B122" s="44">
        <v>27</v>
      </c>
      <c r="C122" s="42">
        <v>11</v>
      </c>
      <c r="D122" s="42">
        <v>16</v>
      </c>
      <c r="E122" s="43">
        <v>59</v>
      </c>
      <c r="F122" s="44">
        <v>35</v>
      </c>
      <c r="G122" s="42">
        <v>22</v>
      </c>
      <c r="H122" s="42">
        <v>13</v>
      </c>
      <c r="I122" s="43">
        <v>94</v>
      </c>
      <c r="J122" s="44">
        <v>3</v>
      </c>
      <c r="K122" s="42">
        <v>2</v>
      </c>
      <c r="L122" s="42">
        <v>1</v>
      </c>
    </row>
    <row r="123" spans="1:12" s="31" customFormat="1" ht="25.5" customHeight="1">
      <c r="A123" s="23" t="s">
        <v>32</v>
      </c>
      <c r="B123" s="24">
        <v>112</v>
      </c>
      <c r="C123" s="24">
        <v>53</v>
      </c>
      <c r="D123" s="24">
        <v>59</v>
      </c>
      <c r="E123" s="25" t="s">
        <v>33</v>
      </c>
      <c r="F123" s="24">
        <v>185</v>
      </c>
      <c r="G123" s="24">
        <v>101</v>
      </c>
      <c r="H123" s="24">
        <v>84</v>
      </c>
      <c r="I123" s="64" t="s">
        <v>34</v>
      </c>
      <c r="J123" s="24">
        <v>22</v>
      </c>
      <c r="K123" s="24">
        <v>1</v>
      </c>
      <c r="L123" s="24">
        <v>21</v>
      </c>
    </row>
    <row r="124" spans="1:12" s="97" customFormat="1" ht="15.75" customHeight="1">
      <c r="A124" s="32">
        <v>25</v>
      </c>
      <c r="B124" s="33">
        <v>30</v>
      </c>
      <c r="C124" s="34">
        <v>13</v>
      </c>
      <c r="D124" s="34">
        <v>17</v>
      </c>
      <c r="E124" s="35">
        <v>60</v>
      </c>
      <c r="F124" s="33">
        <v>33</v>
      </c>
      <c r="G124" s="34">
        <v>17</v>
      </c>
      <c r="H124" s="34">
        <v>16</v>
      </c>
      <c r="I124" s="35">
        <v>95</v>
      </c>
      <c r="J124" s="33">
        <v>8</v>
      </c>
      <c r="K124" s="34">
        <v>0</v>
      </c>
      <c r="L124" s="34">
        <v>8</v>
      </c>
    </row>
    <row r="125" spans="1:12" s="97" customFormat="1" ht="15.75" customHeight="1">
      <c r="A125" s="32">
        <v>26</v>
      </c>
      <c r="B125" s="33">
        <v>22</v>
      </c>
      <c r="C125" s="34">
        <v>10</v>
      </c>
      <c r="D125" s="34">
        <v>12</v>
      </c>
      <c r="E125" s="35">
        <v>61</v>
      </c>
      <c r="F125" s="33">
        <v>29</v>
      </c>
      <c r="G125" s="34">
        <v>19</v>
      </c>
      <c r="H125" s="34">
        <v>10</v>
      </c>
      <c r="I125" s="35">
        <v>96</v>
      </c>
      <c r="J125" s="33">
        <v>6</v>
      </c>
      <c r="K125" s="34">
        <v>0</v>
      </c>
      <c r="L125" s="34">
        <v>6</v>
      </c>
    </row>
    <row r="126" spans="1:12" s="97" customFormat="1" ht="15.75" customHeight="1">
      <c r="A126" s="32">
        <v>27</v>
      </c>
      <c r="B126" s="33">
        <v>22</v>
      </c>
      <c r="C126" s="34">
        <v>13</v>
      </c>
      <c r="D126" s="34">
        <v>9</v>
      </c>
      <c r="E126" s="35">
        <v>62</v>
      </c>
      <c r="F126" s="33">
        <v>41</v>
      </c>
      <c r="G126" s="34">
        <v>24</v>
      </c>
      <c r="H126" s="34">
        <v>17</v>
      </c>
      <c r="I126" s="35">
        <v>97</v>
      </c>
      <c r="J126" s="33">
        <v>2</v>
      </c>
      <c r="K126" s="34">
        <v>0</v>
      </c>
      <c r="L126" s="34">
        <v>2</v>
      </c>
    </row>
    <row r="127" spans="1:12" s="97" customFormat="1" ht="15.75" customHeight="1">
      <c r="A127" s="32">
        <v>28</v>
      </c>
      <c r="B127" s="33">
        <v>16</v>
      </c>
      <c r="C127" s="34">
        <v>8</v>
      </c>
      <c r="D127" s="34">
        <v>8</v>
      </c>
      <c r="E127" s="35">
        <v>63</v>
      </c>
      <c r="F127" s="33">
        <v>40</v>
      </c>
      <c r="G127" s="34">
        <v>19</v>
      </c>
      <c r="H127" s="34">
        <v>21</v>
      </c>
      <c r="I127" s="35">
        <v>98</v>
      </c>
      <c r="J127" s="33">
        <v>2</v>
      </c>
      <c r="K127" s="34">
        <v>1</v>
      </c>
      <c r="L127" s="34">
        <v>1</v>
      </c>
    </row>
    <row r="128" spans="1:12" s="97" customFormat="1" ht="18" customHeight="1">
      <c r="A128" s="40">
        <v>29</v>
      </c>
      <c r="B128" s="44">
        <v>22</v>
      </c>
      <c r="C128" s="42">
        <v>9</v>
      </c>
      <c r="D128" s="42">
        <v>13</v>
      </c>
      <c r="E128" s="43">
        <v>64</v>
      </c>
      <c r="F128" s="44">
        <v>42</v>
      </c>
      <c r="G128" s="42">
        <v>22</v>
      </c>
      <c r="H128" s="42">
        <v>20</v>
      </c>
      <c r="I128" s="35">
        <v>99</v>
      </c>
      <c r="J128" s="33">
        <v>2</v>
      </c>
      <c r="K128" s="34">
        <v>0</v>
      </c>
      <c r="L128" s="34">
        <v>2</v>
      </c>
    </row>
    <row r="129" spans="1:13" s="31" customFormat="1" ht="25.5" customHeight="1">
      <c r="A129" s="23" t="s">
        <v>35</v>
      </c>
      <c r="B129" s="24">
        <v>81</v>
      </c>
      <c r="C129" s="24">
        <v>47</v>
      </c>
      <c r="D129" s="24">
        <v>34</v>
      </c>
      <c r="E129" s="25" t="s">
        <v>36</v>
      </c>
      <c r="F129" s="24">
        <v>206</v>
      </c>
      <c r="G129" s="24">
        <v>104</v>
      </c>
      <c r="H129" s="24">
        <v>102</v>
      </c>
      <c r="I129" s="68">
        <v>100</v>
      </c>
      <c r="J129" s="69">
        <v>0</v>
      </c>
      <c r="K129" s="70">
        <v>0</v>
      </c>
      <c r="L129" s="70">
        <v>0</v>
      </c>
    </row>
    <row r="130" spans="1:13" s="97" customFormat="1" ht="15.75" customHeight="1">
      <c r="A130" s="32">
        <v>30</v>
      </c>
      <c r="B130" s="33">
        <v>17</v>
      </c>
      <c r="C130" s="34">
        <v>11</v>
      </c>
      <c r="D130" s="34">
        <v>6</v>
      </c>
      <c r="E130" s="35">
        <v>65</v>
      </c>
      <c r="F130" s="33">
        <v>40</v>
      </c>
      <c r="G130" s="34">
        <v>23</v>
      </c>
      <c r="H130" s="34">
        <v>17</v>
      </c>
      <c r="I130" s="35">
        <v>101</v>
      </c>
      <c r="J130" s="33">
        <v>1</v>
      </c>
      <c r="K130" s="34">
        <v>0</v>
      </c>
      <c r="L130" s="34">
        <v>1</v>
      </c>
    </row>
    <row r="131" spans="1:13" s="97" customFormat="1" ht="15.75" customHeight="1">
      <c r="A131" s="32">
        <v>31</v>
      </c>
      <c r="B131" s="33">
        <v>11</v>
      </c>
      <c r="C131" s="34">
        <v>7</v>
      </c>
      <c r="D131" s="34">
        <v>4</v>
      </c>
      <c r="E131" s="35">
        <v>66</v>
      </c>
      <c r="F131" s="33">
        <v>32</v>
      </c>
      <c r="G131" s="34">
        <v>17</v>
      </c>
      <c r="H131" s="34">
        <v>15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11</v>
      </c>
      <c r="C132" s="34">
        <v>7</v>
      </c>
      <c r="D132" s="34">
        <v>4</v>
      </c>
      <c r="E132" s="35">
        <v>67</v>
      </c>
      <c r="F132" s="33">
        <v>36</v>
      </c>
      <c r="G132" s="34">
        <v>17</v>
      </c>
      <c r="H132" s="34">
        <v>19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24</v>
      </c>
      <c r="C133" s="34">
        <v>12</v>
      </c>
      <c r="D133" s="34">
        <v>12</v>
      </c>
      <c r="E133" s="35">
        <v>68</v>
      </c>
      <c r="F133" s="33">
        <v>50</v>
      </c>
      <c r="G133" s="34">
        <v>21</v>
      </c>
      <c r="H133" s="34">
        <v>29</v>
      </c>
      <c r="I133" s="72" t="s">
        <v>37</v>
      </c>
      <c r="J133" s="44">
        <v>1</v>
      </c>
      <c r="K133" s="42">
        <v>0</v>
      </c>
      <c r="L133" s="42">
        <v>1</v>
      </c>
    </row>
    <row r="134" spans="1:13" s="97" customFormat="1" ht="21" customHeight="1" thickBot="1">
      <c r="A134" s="74">
        <v>34</v>
      </c>
      <c r="B134" s="33">
        <v>18</v>
      </c>
      <c r="C134" s="34">
        <v>10</v>
      </c>
      <c r="D134" s="34">
        <v>8</v>
      </c>
      <c r="E134" s="35">
        <v>69</v>
      </c>
      <c r="F134" s="33">
        <v>48</v>
      </c>
      <c r="G134" s="34">
        <v>26</v>
      </c>
      <c r="H134" s="34">
        <v>22</v>
      </c>
      <c r="I134" s="75" t="s">
        <v>8</v>
      </c>
      <c r="J134" s="69">
        <v>2346</v>
      </c>
      <c r="K134" s="69">
        <v>1130</v>
      </c>
      <c r="L134" s="69">
        <v>1216</v>
      </c>
    </row>
    <row r="135" spans="1:13" s="106" customFormat="1" ht="24" customHeight="1" thickTop="1" thickBot="1">
      <c r="A135" s="81" t="s">
        <v>38</v>
      </c>
      <c r="B135" s="82">
        <v>193</v>
      </c>
      <c r="C135" s="83">
        <v>101</v>
      </c>
      <c r="D135" s="83">
        <v>92</v>
      </c>
      <c r="E135" s="84" t="s">
        <v>39</v>
      </c>
      <c r="F135" s="83">
        <v>1338</v>
      </c>
      <c r="G135" s="83">
        <v>678</v>
      </c>
      <c r="H135" s="83">
        <v>660</v>
      </c>
      <c r="I135" s="85" t="s">
        <v>40</v>
      </c>
      <c r="J135" s="83">
        <v>815</v>
      </c>
      <c r="K135" s="83">
        <v>351</v>
      </c>
      <c r="L135" s="83">
        <v>464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92</v>
      </c>
      <c r="L136" s="9"/>
      <c r="M136" s="97" t="s">
        <v>241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63</v>
      </c>
      <c r="C138" s="24">
        <v>35</v>
      </c>
      <c r="D138" s="24">
        <v>28</v>
      </c>
      <c r="E138" s="25" t="s">
        <v>10</v>
      </c>
      <c r="F138" s="24">
        <v>129</v>
      </c>
      <c r="G138" s="24">
        <v>67</v>
      </c>
      <c r="H138" s="24">
        <v>62</v>
      </c>
      <c r="I138" s="25" t="s">
        <v>11</v>
      </c>
      <c r="J138" s="24">
        <v>105</v>
      </c>
      <c r="K138" s="24">
        <v>52</v>
      </c>
      <c r="L138" s="24">
        <v>53</v>
      </c>
    </row>
    <row r="139" spans="1:13" s="97" customFormat="1" ht="15.75" customHeight="1">
      <c r="A139" s="32">
        <v>0</v>
      </c>
      <c r="B139" s="33">
        <v>11</v>
      </c>
      <c r="C139" s="34">
        <v>5</v>
      </c>
      <c r="D139" s="34">
        <v>6</v>
      </c>
      <c r="E139" s="35">
        <v>35</v>
      </c>
      <c r="F139" s="33">
        <v>36</v>
      </c>
      <c r="G139" s="34">
        <v>18</v>
      </c>
      <c r="H139" s="34">
        <v>18</v>
      </c>
      <c r="I139" s="35">
        <v>70</v>
      </c>
      <c r="J139" s="33">
        <v>26</v>
      </c>
      <c r="K139" s="34">
        <v>15</v>
      </c>
      <c r="L139" s="34">
        <v>11</v>
      </c>
    </row>
    <row r="140" spans="1:13" s="97" customFormat="1" ht="15.75" customHeight="1">
      <c r="A140" s="32">
        <v>1</v>
      </c>
      <c r="B140" s="33">
        <v>10</v>
      </c>
      <c r="C140" s="34">
        <v>6</v>
      </c>
      <c r="D140" s="34">
        <v>4</v>
      </c>
      <c r="E140" s="35">
        <v>36</v>
      </c>
      <c r="F140" s="33">
        <v>17</v>
      </c>
      <c r="G140" s="34">
        <v>8</v>
      </c>
      <c r="H140" s="34">
        <v>9</v>
      </c>
      <c r="I140" s="35">
        <v>71</v>
      </c>
      <c r="J140" s="33">
        <v>18</v>
      </c>
      <c r="K140" s="34">
        <v>5</v>
      </c>
      <c r="L140" s="34">
        <v>13</v>
      </c>
    </row>
    <row r="141" spans="1:13" s="97" customFormat="1" ht="15.75" customHeight="1">
      <c r="A141" s="32">
        <v>2</v>
      </c>
      <c r="B141" s="33">
        <v>14</v>
      </c>
      <c r="C141" s="34">
        <v>9</v>
      </c>
      <c r="D141" s="34">
        <v>5</v>
      </c>
      <c r="E141" s="35">
        <v>37</v>
      </c>
      <c r="F141" s="33">
        <v>20</v>
      </c>
      <c r="G141" s="34">
        <v>13</v>
      </c>
      <c r="H141" s="34">
        <v>7</v>
      </c>
      <c r="I141" s="35">
        <v>72</v>
      </c>
      <c r="J141" s="33">
        <v>20</v>
      </c>
      <c r="K141" s="34">
        <v>8</v>
      </c>
      <c r="L141" s="34">
        <v>12</v>
      </c>
    </row>
    <row r="142" spans="1:13" s="97" customFormat="1" ht="15.75" customHeight="1">
      <c r="A142" s="32">
        <v>3</v>
      </c>
      <c r="B142" s="33">
        <v>11</v>
      </c>
      <c r="C142" s="34">
        <v>5</v>
      </c>
      <c r="D142" s="34">
        <v>6</v>
      </c>
      <c r="E142" s="35">
        <v>38</v>
      </c>
      <c r="F142" s="33">
        <v>28</v>
      </c>
      <c r="G142" s="34">
        <v>17</v>
      </c>
      <c r="H142" s="34">
        <v>11</v>
      </c>
      <c r="I142" s="35">
        <v>73</v>
      </c>
      <c r="J142" s="33">
        <v>22</v>
      </c>
      <c r="K142" s="34">
        <v>12</v>
      </c>
      <c r="L142" s="34">
        <v>10</v>
      </c>
    </row>
    <row r="143" spans="1:13" s="97" customFormat="1" ht="18" customHeight="1">
      <c r="A143" s="40">
        <v>4</v>
      </c>
      <c r="B143" s="41">
        <v>17</v>
      </c>
      <c r="C143" s="42">
        <v>10</v>
      </c>
      <c r="D143" s="42">
        <v>7</v>
      </c>
      <c r="E143" s="43">
        <v>39</v>
      </c>
      <c r="F143" s="44">
        <v>28</v>
      </c>
      <c r="G143" s="42">
        <v>11</v>
      </c>
      <c r="H143" s="42">
        <v>17</v>
      </c>
      <c r="I143" s="43">
        <v>74</v>
      </c>
      <c r="J143" s="44">
        <v>19</v>
      </c>
      <c r="K143" s="42">
        <v>12</v>
      </c>
      <c r="L143" s="42">
        <v>7</v>
      </c>
    </row>
    <row r="144" spans="1:13" s="31" customFormat="1" ht="25.5" customHeight="1">
      <c r="A144" s="23" t="s">
        <v>13</v>
      </c>
      <c r="B144" s="24">
        <v>71</v>
      </c>
      <c r="C144" s="24">
        <v>28</v>
      </c>
      <c r="D144" s="24">
        <v>43</v>
      </c>
      <c r="E144" s="25" t="s">
        <v>14</v>
      </c>
      <c r="F144" s="24">
        <v>138</v>
      </c>
      <c r="G144" s="24">
        <v>65</v>
      </c>
      <c r="H144" s="24">
        <v>73</v>
      </c>
      <c r="I144" s="25" t="s">
        <v>15</v>
      </c>
      <c r="J144" s="24">
        <v>96</v>
      </c>
      <c r="K144" s="24">
        <v>39</v>
      </c>
      <c r="L144" s="24">
        <v>57</v>
      </c>
    </row>
    <row r="145" spans="1:12" s="97" customFormat="1" ht="15.75" customHeight="1">
      <c r="A145" s="32">
        <v>5</v>
      </c>
      <c r="B145" s="33">
        <v>11</v>
      </c>
      <c r="C145" s="34">
        <v>5</v>
      </c>
      <c r="D145" s="34">
        <v>6</v>
      </c>
      <c r="E145" s="35">
        <v>40</v>
      </c>
      <c r="F145" s="33">
        <v>24</v>
      </c>
      <c r="G145" s="34">
        <v>10</v>
      </c>
      <c r="H145" s="34">
        <v>14</v>
      </c>
      <c r="I145" s="35">
        <v>75</v>
      </c>
      <c r="J145" s="33">
        <v>25</v>
      </c>
      <c r="K145" s="34">
        <v>11</v>
      </c>
      <c r="L145" s="34">
        <v>14</v>
      </c>
    </row>
    <row r="146" spans="1:12" s="97" customFormat="1" ht="15.75" customHeight="1">
      <c r="A146" s="32">
        <v>6</v>
      </c>
      <c r="B146" s="33">
        <v>21</v>
      </c>
      <c r="C146" s="34">
        <v>9</v>
      </c>
      <c r="D146" s="34">
        <v>12</v>
      </c>
      <c r="E146" s="35">
        <v>41</v>
      </c>
      <c r="F146" s="33">
        <v>27</v>
      </c>
      <c r="G146" s="34">
        <v>13</v>
      </c>
      <c r="H146" s="34">
        <v>14</v>
      </c>
      <c r="I146" s="35">
        <v>76</v>
      </c>
      <c r="J146" s="33">
        <v>16</v>
      </c>
      <c r="K146" s="34">
        <v>6</v>
      </c>
      <c r="L146" s="34">
        <v>10</v>
      </c>
    </row>
    <row r="147" spans="1:12" s="97" customFormat="1" ht="15.75" customHeight="1">
      <c r="A147" s="32">
        <v>7</v>
      </c>
      <c r="B147" s="33">
        <v>9</v>
      </c>
      <c r="C147" s="34">
        <v>3</v>
      </c>
      <c r="D147" s="34">
        <v>6</v>
      </c>
      <c r="E147" s="35">
        <v>42</v>
      </c>
      <c r="F147" s="33">
        <v>28</v>
      </c>
      <c r="G147" s="34">
        <v>11</v>
      </c>
      <c r="H147" s="34">
        <v>17</v>
      </c>
      <c r="I147" s="35">
        <v>77</v>
      </c>
      <c r="J147" s="33">
        <v>12</v>
      </c>
      <c r="K147" s="34">
        <v>3</v>
      </c>
      <c r="L147" s="34">
        <v>9</v>
      </c>
    </row>
    <row r="148" spans="1:12" s="97" customFormat="1" ht="15.75" customHeight="1">
      <c r="A148" s="32">
        <v>8</v>
      </c>
      <c r="B148" s="33">
        <v>19</v>
      </c>
      <c r="C148" s="34">
        <v>7</v>
      </c>
      <c r="D148" s="34">
        <v>12</v>
      </c>
      <c r="E148" s="35">
        <v>43</v>
      </c>
      <c r="F148" s="33">
        <v>30</v>
      </c>
      <c r="G148" s="34">
        <v>17</v>
      </c>
      <c r="H148" s="34">
        <v>13</v>
      </c>
      <c r="I148" s="35">
        <v>78</v>
      </c>
      <c r="J148" s="33">
        <v>21</v>
      </c>
      <c r="K148" s="34">
        <v>9</v>
      </c>
      <c r="L148" s="34">
        <v>12</v>
      </c>
    </row>
    <row r="149" spans="1:12" s="97" customFormat="1" ht="18" customHeight="1">
      <c r="A149" s="40">
        <v>9</v>
      </c>
      <c r="B149" s="44">
        <v>11</v>
      </c>
      <c r="C149" s="42">
        <v>4</v>
      </c>
      <c r="D149" s="42">
        <v>7</v>
      </c>
      <c r="E149" s="43">
        <v>44</v>
      </c>
      <c r="F149" s="44">
        <v>29</v>
      </c>
      <c r="G149" s="42">
        <v>14</v>
      </c>
      <c r="H149" s="42">
        <v>15</v>
      </c>
      <c r="I149" s="43">
        <v>79</v>
      </c>
      <c r="J149" s="44">
        <v>22</v>
      </c>
      <c r="K149" s="42">
        <v>10</v>
      </c>
      <c r="L149" s="42">
        <v>12</v>
      </c>
    </row>
    <row r="150" spans="1:12" s="31" customFormat="1" ht="25.5" customHeight="1">
      <c r="A150" s="23" t="s">
        <v>23</v>
      </c>
      <c r="B150" s="24">
        <v>64</v>
      </c>
      <c r="C150" s="24">
        <v>30</v>
      </c>
      <c r="D150" s="24">
        <v>34</v>
      </c>
      <c r="E150" s="25" t="s">
        <v>24</v>
      </c>
      <c r="F150" s="24">
        <v>143</v>
      </c>
      <c r="G150" s="24">
        <v>76</v>
      </c>
      <c r="H150" s="24">
        <v>67</v>
      </c>
      <c r="I150" s="25" t="s">
        <v>25</v>
      </c>
      <c r="J150" s="24">
        <v>68</v>
      </c>
      <c r="K150" s="24">
        <v>24</v>
      </c>
      <c r="L150" s="24">
        <v>44</v>
      </c>
    </row>
    <row r="151" spans="1:12" s="97" customFormat="1" ht="15.75" customHeight="1">
      <c r="A151" s="32">
        <v>10</v>
      </c>
      <c r="B151" s="33">
        <v>10</v>
      </c>
      <c r="C151" s="34">
        <v>5</v>
      </c>
      <c r="D151" s="34">
        <v>5</v>
      </c>
      <c r="E151" s="35">
        <v>45</v>
      </c>
      <c r="F151" s="33">
        <v>28</v>
      </c>
      <c r="G151" s="34">
        <v>13</v>
      </c>
      <c r="H151" s="34">
        <v>15</v>
      </c>
      <c r="I151" s="35">
        <v>80</v>
      </c>
      <c r="J151" s="33">
        <v>19</v>
      </c>
      <c r="K151" s="34">
        <v>6</v>
      </c>
      <c r="L151" s="34">
        <v>13</v>
      </c>
    </row>
    <row r="152" spans="1:12" s="97" customFormat="1" ht="15.75" customHeight="1">
      <c r="A152" s="32">
        <v>11</v>
      </c>
      <c r="B152" s="33">
        <v>17</v>
      </c>
      <c r="C152" s="34">
        <v>7</v>
      </c>
      <c r="D152" s="34">
        <v>10</v>
      </c>
      <c r="E152" s="35">
        <v>46</v>
      </c>
      <c r="F152" s="33">
        <v>28</v>
      </c>
      <c r="G152" s="34">
        <v>16</v>
      </c>
      <c r="H152" s="34">
        <v>12</v>
      </c>
      <c r="I152" s="35">
        <v>81</v>
      </c>
      <c r="J152" s="33">
        <v>13</v>
      </c>
      <c r="K152" s="34">
        <v>6</v>
      </c>
      <c r="L152" s="34">
        <v>7</v>
      </c>
    </row>
    <row r="153" spans="1:12" s="97" customFormat="1" ht="15.75" customHeight="1">
      <c r="A153" s="32">
        <v>12</v>
      </c>
      <c r="B153" s="33">
        <v>17</v>
      </c>
      <c r="C153" s="34">
        <v>8</v>
      </c>
      <c r="D153" s="34">
        <v>9</v>
      </c>
      <c r="E153" s="35">
        <v>47</v>
      </c>
      <c r="F153" s="33">
        <v>40</v>
      </c>
      <c r="G153" s="34">
        <v>18</v>
      </c>
      <c r="H153" s="34">
        <v>22</v>
      </c>
      <c r="I153" s="35">
        <v>82</v>
      </c>
      <c r="J153" s="33">
        <v>14</v>
      </c>
      <c r="K153" s="34">
        <v>3</v>
      </c>
      <c r="L153" s="34">
        <v>11</v>
      </c>
    </row>
    <row r="154" spans="1:12" s="97" customFormat="1" ht="15.75" customHeight="1">
      <c r="A154" s="32">
        <v>13</v>
      </c>
      <c r="B154" s="33">
        <v>7</v>
      </c>
      <c r="C154" s="34">
        <v>5</v>
      </c>
      <c r="D154" s="34">
        <v>2</v>
      </c>
      <c r="E154" s="35">
        <v>48</v>
      </c>
      <c r="F154" s="33">
        <v>28</v>
      </c>
      <c r="G154" s="34">
        <v>15</v>
      </c>
      <c r="H154" s="34">
        <v>13</v>
      </c>
      <c r="I154" s="35">
        <v>83</v>
      </c>
      <c r="J154" s="33">
        <v>13</v>
      </c>
      <c r="K154" s="34">
        <v>3</v>
      </c>
      <c r="L154" s="34">
        <v>10</v>
      </c>
    </row>
    <row r="155" spans="1:12" s="97" customFormat="1" ht="18" customHeight="1">
      <c r="A155" s="40">
        <v>14</v>
      </c>
      <c r="B155" s="44">
        <v>13</v>
      </c>
      <c r="C155" s="42">
        <v>5</v>
      </c>
      <c r="D155" s="42">
        <v>8</v>
      </c>
      <c r="E155" s="43">
        <v>49</v>
      </c>
      <c r="F155" s="44">
        <v>19</v>
      </c>
      <c r="G155" s="42">
        <v>14</v>
      </c>
      <c r="H155" s="42">
        <v>5</v>
      </c>
      <c r="I155" s="43">
        <v>84</v>
      </c>
      <c r="J155" s="44">
        <v>9</v>
      </c>
      <c r="K155" s="42">
        <v>6</v>
      </c>
      <c r="L155" s="42">
        <v>3</v>
      </c>
    </row>
    <row r="156" spans="1:12" s="31" customFormat="1" ht="25.5" customHeight="1">
      <c r="A156" s="23" t="s">
        <v>26</v>
      </c>
      <c r="B156" s="24">
        <v>54</v>
      </c>
      <c r="C156" s="24">
        <v>30</v>
      </c>
      <c r="D156" s="24">
        <v>24</v>
      </c>
      <c r="E156" s="25" t="s">
        <v>27</v>
      </c>
      <c r="F156" s="24">
        <v>115</v>
      </c>
      <c r="G156" s="24">
        <v>65</v>
      </c>
      <c r="H156" s="24">
        <v>50</v>
      </c>
      <c r="I156" s="25" t="s">
        <v>28</v>
      </c>
      <c r="J156" s="24">
        <v>58</v>
      </c>
      <c r="K156" s="24">
        <v>21</v>
      </c>
      <c r="L156" s="24">
        <v>37</v>
      </c>
    </row>
    <row r="157" spans="1:12" s="97" customFormat="1" ht="15.75" customHeight="1">
      <c r="A157" s="32">
        <v>15</v>
      </c>
      <c r="B157" s="33">
        <v>11</v>
      </c>
      <c r="C157" s="34">
        <v>6</v>
      </c>
      <c r="D157" s="34">
        <v>5</v>
      </c>
      <c r="E157" s="35">
        <v>50</v>
      </c>
      <c r="F157" s="33">
        <v>24</v>
      </c>
      <c r="G157" s="34">
        <v>12</v>
      </c>
      <c r="H157" s="34">
        <v>12</v>
      </c>
      <c r="I157" s="35">
        <v>85</v>
      </c>
      <c r="J157" s="33">
        <v>13</v>
      </c>
      <c r="K157" s="34">
        <v>3</v>
      </c>
      <c r="L157" s="34">
        <v>10</v>
      </c>
    </row>
    <row r="158" spans="1:12" s="97" customFormat="1" ht="15.75" customHeight="1">
      <c r="A158" s="32">
        <v>16</v>
      </c>
      <c r="B158" s="33">
        <v>11</v>
      </c>
      <c r="C158" s="34">
        <v>7</v>
      </c>
      <c r="D158" s="34">
        <v>4</v>
      </c>
      <c r="E158" s="35">
        <v>51</v>
      </c>
      <c r="F158" s="33">
        <v>21</v>
      </c>
      <c r="G158" s="34">
        <v>10</v>
      </c>
      <c r="H158" s="34">
        <v>11</v>
      </c>
      <c r="I158" s="35">
        <v>86</v>
      </c>
      <c r="J158" s="33">
        <v>16</v>
      </c>
      <c r="K158" s="34">
        <v>6</v>
      </c>
      <c r="L158" s="34">
        <v>10</v>
      </c>
    </row>
    <row r="159" spans="1:12" s="97" customFormat="1" ht="15.75" customHeight="1">
      <c r="A159" s="32">
        <v>17</v>
      </c>
      <c r="B159" s="33">
        <v>11</v>
      </c>
      <c r="C159" s="34">
        <v>6</v>
      </c>
      <c r="D159" s="34">
        <v>5</v>
      </c>
      <c r="E159" s="35">
        <v>52</v>
      </c>
      <c r="F159" s="33">
        <v>23</v>
      </c>
      <c r="G159" s="34">
        <v>9</v>
      </c>
      <c r="H159" s="34">
        <v>14</v>
      </c>
      <c r="I159" s="35">
        <v>87</v>
      </c>
      <c r="J159" s="33">
        <v>11</v>
      </c>
      <c r="K159" s="34">
        <v>4</v>
      </c>
      <c r="L159" s="34">
        <v>7</v>
      </c>
    </row>
    <row r="160" spans="1:12" s="97" customFormat="1" ht="15.75" customHeight="1">
      <c r="A160" s="32">
        <v>18</v>
      </c>
      <c r="B160" s="33">
        <v>8</v>
      </c>
      <c r="C160" s="34">
        <v>6</v>
      </c>
      <c r="D160" s="34">
        <v>2</v>
      </c>
      <c r="E160" s="35">
        <v>53</v>
      </c>
      <c r="F160" s="33">
        <v>25</v>
      </c>
      <c r="G160" s="34">
        <v>19</v>
      </c>
      <c r="H160" s="34">
        <v>6</v>
      </c>
      <c r="I160" s="35">
        <v>88</v>
      </c>
      <c r="J160" s="33">
        <v>8</v>
      </c>
      <c r="K160" s="34">
        <v>3</v>
      </c>
      <c r="L160" s="34">
        <v>5</v>
      </c>
    </row>
    <row r="161" spans="1:12" s="97" customFormat="1" ht="18" customHeight="1">
      <c r="A161" s="40">
        <v>19</v>
      </c>
      <c r="B161" s="44">
        <v>13</v>
      </c>
      <c r="C161" s="42">
        <v>5</v>
      </c>
      <c r="D161" s="42">
        <v>8</v>
      </c>
      <c r="E161" s="43">
        <v>54</v>
      </c>
      <c r="F161" s="44">
        <v>22</v>
      </c>
      <c r="G161" s="42">
        <v>15</v>
      </c>
      <c r="H161" s="42">
        <v>7</v>
      </c>
      <c r="I161" s="43">
        <v>89</v>
      </c>
      <c r="J161" s="44">
        <v>10</v>
      </c>
      <c r="K161" s="42">
        <v>5</v>
      </c>
      <c r="L161" s="42">
        <v>5</v>
      </c>
    </row>
    <row r="162" spans="1:12" s="31" customFormat="1" ht="25.5" customHeight="1">
      <c r="A162" s="23" t="s">
        <v>29</v>
      </c>
      <c r="B162" s="24">
        <v>144</v>
      </c>
      <c r="C162" s="24">
        <v>70</v>
      </c>
      <c r="D162" s="24">
        <v>74</v>
      </c>
      <c r="E162" s="25" t="s">
        <v>30</v>
      </c>
      <c r="F162" s="24">
        <v>115</v>
      </c>
      <c r="G162" s="24">
        <v>60</v>
      </c>
      <c r="H162" s="24">
        <v>55</v>
      </c>
      <c r="I162" s="25" t="s">
        <v>31</v>
      </c>
      <c r="J162" s="24">
        <v>31</v>
      </c>
      <c r="K162" s="24">
        <v>7</v>
      </c>
      <c r="L162" s="24">
        <v>24</v>
      </c>
    </row>
    <row r="163" spans="1:12" s="97" customFormat="1" ht="15.75" customHeight="1">
      <c r="A163" s="32">
        <v>20</v>
      </c>
      <c r="B163" s="33">
        <v>21</v>
      </c>
      <c r="C163" s="34">
        <v>7</v>
      </c>
      <c r="D163" s="34">
        <v>14</v>
      </c>
      <c r="E163" s="35">
        <v>55</v>
      </c>
      <c r="F163" s="33">
        <v>21</v>
      </c>
      <c r="G163" s="34">
        <v>12</v>
      </c>
      <c r="H163" s="34">
        <v>9</v>
      </c>
      <c r="I163" s="35">
        <v>90</v>
      </c>
      <c r="J163" s="33">
        <v>4</v>
      </c>
      <c r="K163" s="34">
        <v>0</v>
      </c>
      <c r="L163" s="34">
        <v>4</v>
      </c>
    </row>
    <row r="164" spans="1:12" s="97" customFormat="1" ht="15.75" customHeight="1">
      <c r="A164" s="32">
        <v>21</v>
      </c>
      <c r="B164" s="33">
        <v>18</v>
      </c>
      <c r="C164" s="34">
        <v>9</v>
      </c>
      <c r="D164" s="34">
        <v>9</v>
      </c>
      <c r="E164" s="35">
        <v>56</v>
      </c>
      <c r="F164" s="33">
        <v>26</v>
      </c>
      <c r="G164" s="34">
        <v>12</v>
      </c>
      <c r="H164" s="34">
        <v>14</v>
      </c>
      <c r="I164" s="35">
        <v>91</v>
      </c>
      <c r="J164" s="33">
        <v>5</v>
      </c>
      <c r="K164" s="34">
        <v>1</v>
      </c>
      <c r="L164" s="34">
        <v>4</v>
      </c>
    </row>
    <row r="165" spans="1:12" s="97" customFormat="1" ht="15.75" customHeight="1">
      <c r="A165" s="32">
        <v>22</v>
      </c>
      <c r="B165" s="33">
        <v>24</v>
      </c>
      <c r="C165" s="34">
        <v>11</v>
      </c>
      <c r="D165" s="34">
        <v>13</v>
      </c>
      <c r="E165" s="35">
        <v>57</v>
      </c>
      <c r="F165" s="33">
        <v>22</v>
      </c>
      <c r="G165" s="34">
        <v>10</v>
      </c>
      <c r="H165" s="34">
        <v>12</v>
      </c>
      <c r="I165" s="35">
        <v>92</v>
      </c>
      <c r="J165" s="33">
        <v>8</v>
      </c>
      <c r="K165" s="34">
        <v>2</v>
      </c>
      <c r="L165" s="34">
        <v>6</v>
      </c>
    </row>
    <row r="166" spans="1:12" s="97" customFormat="1" ht="15.75" customHeight="1">
      <c r="A166" s="32">
        <v>23</v>
      </c>
      <c r="B166" s="33">
        <v>40</v>
      </c>
      <c r="C166" s="34">
        <v>18</v>
      </c>
      <c r="D166" s="34">
        <v>22</v>
      </c>
      <c r="E166" s="35">
        <v>58</v>
      </c>
      <c r="F166" s="33">
        <v>22</v>
      </c>
      <c r="G166" s="34">
        <v>12</v>
      </c>
      <c r="H166" s="34">
        <v>10</v>
      </c>
      <c r="I166" s="35">
        <v>93</v>
      </c>
      <c r="J166" s="33">
        <v>10</v>
      </c>
      <c r="K166" s="34">
        <v>4</v>
      </c>
      <c r="L166" s="34">
        <v>6</v>
      </c>
    </row>
    <row r="167" spans="1:12" s="97" customFormat="1" ht="18" customHeight="1">
      <c r="A167" s="40">
        <v>24</v>
      </c>
      <c r="B167" s="44">
        <v>41</v>
      </c>
      <c r="C167" s="42">
        <v>25</v>
      </c>
      <c r="D167" s="42">
        <v>16</v>
      </c>
      <c r="E167" s="43">
        <v>59</v>
      </c>
      <c r="F167" s="44">
        <v>24</v>
      </c>
      <c r="G167" s="42">
        <v>14</v>
      </c>
      <c r="H167" s="42">
        <v>10</v>
      </c>
      <c r="I167" s="43">
        <v>94</v>
      </c>
      <c r="J167" s="44">
        <v>4</v>
      </c>
      <c r="K167" s="42">
        <v>0</v>
      </c>
      <c r="L167" s="42">
        <v>4</v>
      </c>
    </row>
    <row r="168" spans="1:12" s="31" customFormat="1" ht="25.5" customHeight="1">
      <c r="A168" s="23" t="s">
        <v>32</v>
      </c>
      <c r="B168" s="24">
        <v>133</v>
      </c>
      <c r="C168" s="24">
        <v>71</v>
      </c>
      <c r="D168" s="24">
        <v>62</v>
      </c>
      <c r="E168" s="25" t="s">
        <v>33</v>
      </c>
      <c r="F168" s="24">
        <v>92</v>
      </c>
      <c r="G168" s="24">
        <v>47</v>
      </c>
      <c r="H168" s="24">
        <v>45</v>
      </c>
      <c r="I168" s="64" t="s">
        <v>34</v>
      </c>
      <c r="J168" s="24">
        <v>7</v>
      </c>
      <c r="K168" s="24">
        <v>0</v>
      </c>
      <c r="L168" s="24">
        <v>7</v>
      </c>
    </row>
    <row r="169" spans="1:12" s="97" customFormat="1" ht="15.75" customHeight="1">
      <c r="A169" s="32">
        <v>25</v>
      </c>
      <c r="B169" s="33">
        <v>24</v>
      </c>
      <c r="C169" s="34">
        <v>14</v>
      </c>
      <c r="D169" s="34">
        <v>10</v>
      </c>
      <c r="E169" s="35">
        <v>60</v>
      </c>
      <c r="F169" s="33">
        <v>16</v>
      </c>
      <c r="G169" s="34">
        <v>7</v>
      </c>
      <c r="H169" s="34">
        <v>9</v>
      </c>
      <c r="I169" s="35">
        <v>95</v>
      </c>
      <c r="J169" s="33">
        <v>2</v>
      </c>
      <c r="K169" s="34">
        <v>0</v>
      </c>
      <c r="L169" s="34">
        <v>2</v>
      </c>
    </row>
    <row r="170" spans="1:12" s="97" customFormat="1" ht="15.75" customHeight="1">
      <c r="A170" s="32">
        <v>26</v>
      </c>
      <c r="B170" s="33">
        <v>34</v>
      </c>
      <c r="C170" s="34">
        <v>15</v>
      </c>
      <c r="D170" s="34">
        <v>19</v>
      </c>
      <c r="E170" s="35">
        <v>61</v>
      </c>
      <c r="F170" s="33">
        <v>18</v>
      </c>
      <c r="G170" s="34">
        <v>10</v>
      </c>
      <c r="H170" s="34">
        <v>8</v>
      </c>
      <c r="I170" s="35">
        <v>96</v>
      </c>
      <c r="J170" s="33">
        <v>1</v>
      </c>
      <c r="K170" s="34">
        <v>0</v>
      </c>
      <c r="L170" s="34">
        <v>1</v>
      </c>
    </row>
    <row r="171" spans="1:12" s="97" customFormat="1" ht="15.75" customHeight="1">
      <c r="A171" s="32">
        <v>27</v>
      </c>
      <c r="B171" s="33">
        <v>22</v>
      </c>
      <c r="C171" s="34">
        <v>15</v>
      </c>
      <c r="D171" s="34">
        <v>7</v>
      </c>
      <c r="E171" s="35">
        <v>62</v>
      </c>
      <c r="F171" s="33">
        <v>12</v>
      </c>
      <c r="G171" s="34">
        <v>7</v>
      </c>
      <c r="H171" s="34">
        <v>5</v>
      </c>
      <c r="I171" s="35">
        <v>97</v>
      </c>
      <c r="J171" s="33">
        <v>1</v>
      </c>
      <c r="K171" s="34">
        <v>0</v>
      </c>
      <c r="L171" s="34">
        <v>1</v>
      </c>
    </row>
    <row r="172" spans="1:12" s="97" customFormat="1" ht="15.75" customHeight="1">
      <c r="A172" s="32">
        <v>28</v>
      </c>
      <c r="B172" s="33">
        <v>22</v>
      </c>
      <c r="C172" s="34">
        <v>9</v>
      </c>
      <c r="D172" s="34">
        <v>13</v>
      </c>
      <c r="E172" s="35">
        <v>63</v>
      </c>
      <c r="F172" s="33">
        <v>22</v>
      </c>
      <c r="G172" s="34">
        <v>12</v>
      </c>
      <c r="H172" s="34">
        <v>10</v>
      </c>
      <c r="I172" s="35">
        <v>98</v>
      </c>
      <c r="J172" s="33">
        <v>1</v>
      </c>
      <c r="K172" s="34">
        <v>0</v>
      </c>
      <c r="L172" s="34">
        <v>1</v>
      </c>
    </row>
    <row r="173" spans="1:12" s="97" customFormat="1" ht="18" customHeight="1">
      <c r="A173" s="40">
        <v>29</v>
      </c>
      <c r="B173" s="44">
        <v>31</v>
      </c>
      <c r="C173" s="42">
        <v>18</v>
      </c>
      <c r="D173" s="42">
        <v>13</v>
      </c>
      <c r="E173" s="43">
        <v>64</v>
      </c>
      <c r="F173" s="44">
        <v>24</v>
      </c>
      <c r="G173" s="42">
        <v>11</v>
      </c>
      <c r="H173" s="42">
        <v>13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131</v>
      </c>
      <c r="C174" s="24">
        <v>73</v>
      </c>
      <c r="D174" s="24">
        <v>58</v>
      </c>
      <c r="E174" s="25" t="s">
        <v>36</v>
      </c>
      <c r="F174" s="24">
        <v>119</v>
      </c>
      <c r="G174" s="24">
        <v>63</v>
      </c>
      <c r="H174" s="24">
        <v>56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34</v>
      </c>
      <c r="C175" s="34">
        <v>18</v>
      </c>
      <c r="D175" s="34">
        <v>16</v>
      </c>
      <c r="E175" s="35">
        <v>65</v>
      </c>
      <c r="F175" s="33">
        <v>24</v>
      </c>
      <c r="G175" s="34">
        <v>11</v>
      </c>
      <c r="H175" s="34">
        <v>13</v>
      </c>
      <c r="I175" s="35">
        <v>101</v>
      </c>
      <c r="J175" s="33">
        <v>1</v>
      </c>
      <c r="K175" s="34">
        <v>0</v>
      </c>
      <c r="L175" s="34">
        <v>1</v>
      </c>
    </row>
    <row r="176" spans="1:12" s="97" customFormat="1" ht="15.75" customHeight="1">
      <c r="A176" s="32">
        <v>31</v>
      </c>
      <c r="B176" s="33">
        <v>26</v>
      </c>
      <c r="C176" s="34">
        <v>14</v>
      </c>
      <c r="D176" s="34">
        <v>12</v>
      </c>
      <c r="E176" s="35">
        <v>66</v>
      </c>
      <c r="F176" s="33">
        <v>17</v>
      </c>
      <c r="G176" s="34">
        <v>13</v>
      </c>
      <c r="H176" s="34">
        <v>4</v>
      </c>
      <c r="I176" s="35">
        <v>102</v>
      </c>
      <c r="J176" s="33">
        <v>1</v>
      </c>
      <c r="K176" s="34">
        <v>0</v>
      </c>
      <c r="L176" s="34">
        <v>1</v>
      </c>
    </row>
    <row r="177" spans="1:13" s="97" customFormat="1" ht="15.75" customHeight="1">
      <c r="A177" s="32">
        <v>32</v>
      </c>
      <c r="B177" s="33">
        <v>29</v>
      </c>
      <c r="C177" s="34">
        <v>20</v>
      </c>
      <c r="D177" s="34">
        <v>9</v>
      </c>
      <c r="E177" s="35">
        <v>67</v>
      </c>
      <c r="F177" s="33">
        <v>32</v>
      </c>
      <c r="G177" s="34">
        <v>17</v>
      </c>
      <c r="H177" s="34">
        <v>15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20</v>
      </c>
      <c r="C178" s="34">
        <v>12</v>
      </c>
      <c r="D178" s="34">
        <v>8</v>
      </c>
      <c r="E178" s="35">
        <v>68</v>
      </c>
      <c r="F178" s="33">
        <v>22</v>
      </c>
      <c r="G178" s="34">
        <v>10</v>
      </c>
      <c r="H178" s="34">
        <v>12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22</v>
      </c>
      <c r="C179" s="34">
        <v>9</v>
      </c>
      <c r="D179" s="34">
        <v>13</v>
      </c>
      <c r="E179" s="35">
        <v>69</v>
      </c>
      <c r="F179" s="33">
        <v>24</v>
      </c>
      <c r="G179" s="34">
        <v>12</v>
      </c>
      <c r="H179" s="34">
        <v>12</v>
      </c>
      <c r="I179" s="75" t="s">
        <v>8</v>
      </c>
      <c r="J179" s="69">
        <v>1876</v>
      </c>
      <c r="K179" s="69">
        <v>923</v>
      </c>
      <c r="L179" s="69">
        <v>953</v>
      </c>
    </row>
    <row r="180" spans="1:13" s="106" customFormat="1" ht="24" customHeight="1" thickTop="1" thickBot="1">
      <c r="A180" s="81" t="s">
        <v>38</v>
      </c>
      <c r="B180" s="82">
        <v>198</v>
      </c>
      <c r="C180" s="83">
        <v>93</v>
      </c>
      <c r="D180" s="83">
        <v>105</v>
      </c>
      <c r="E180" s="84" t="s">
        <v>39</v>
      </c>
      <c r="F180" s="83">
        <v>1194</v>
      </c>
      <c r="G180" s="83">
        <v>624</v>
      </c>
      <c r="H180" s="83">
        <v>570</v>
      </c>
      <c r="I180" s="85" t="s">
        <v>40</v>
      </c>
      <c r="J180" s="83">
        <v>484</v>
      </c>
      <c r="K180" s="83">
        <v>206</v>
      </c>
      <c r="L180" s="83">
        <v>278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93</v>
      </c>
      <c r="L181" s="9"/>
      <c r="M181" s="97" t="s">
        <v>242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14</v>
      </c>
      <c r="C183" s="24">
        <v>10</v>
      </c>
      <c r="D183" s="24">
        <v>4</v>
      </c>
      <c r="E183" s="25" t="s">
        <v>10</v>
      </c>
      <c r="F183" s="24">
        <v>47</v>
      </c>
      <c r="G183" s="24">
        <v>23</v>
      </c>
      <c r="H183" s="24">
        <v>24</v>
      </c>
      <c r="I183" s="25" t="s">
        <v>11</v>
      </c>
      <c r="J183" s="24">
        <v>69</v>
      </c>
      <c r="K183" s="24">
        <v>28</v>
      </c>
      <c r="L183" s="24">
        <v>41</v>
      </c>
    </row>
    <row r="184" spans="1:13" s="97" customFormat="1" ht="15.75" customHeight="1">
      <c r="A184" s="32">
        <v>0</v>
      </c>
      <c r="B184" s="33">
        <v>2</v>
      </c>
      <c r="C184" s="34">
        <v>1</v>
      </c>
      <c r="D184" s="34">
        <v>1</v>
      </c>
      <c r="E184" s="35">
        <v>35</v>
      </c>
      <c r="F184" s="33">
        <v>11</v>
      </c>
      <c r="G184" s="34">
        <v>3</v>
      </c>
      <c r="H184" s="34">
        <v>8</v>
      </c>
      <c r="I184" s="35">
        <v>70</v>
      </c>
      <c r="J184" s="33">
        <v>20</v>
      </c>
      <c r="K184" s="34">
        <v>8</v>
      </c>
      <c r="L184" s="34">
        <v>12</v>
      </c>
    </row>
    <row r="185" spans="1:13" s="97" customFormat="1" ht="15.75" customHeight="1">
      <c r="A185" s="32">
        <v>1</v>
      </c>
      <c r="B185" s="33">
        <v>3</v>
      </c>
      <c r="C185" s="34">
        <v>2</v>
      </c>
      <c r="D185" s="34">
        <v>1</v>
      </c>
      <c r="E185" s="35">
        <v>36</v>
      </c>
      <c r="F185" s="33">
        <v>10</v>
      </c>
      <c r="G185" s="34">
        <v>5</v>
      </c>
      <c r="H185" s="34">
        <v>5</v>
      </c>
      <c r="I185" s="35">
        <v>71</v>
      </c>
      <c r="J185" s="33">
        <v>7</v>
      </c>
      <c r="K185" s="34">
        <v>3</v>
      </c>
      <c r="L185" s="34">
        <v>4</v>
      </c>
    </row>
    <row r="186" spans="1:13" s="97" customFormat="1" ht="15.75" customHeight="1">
      <c r="A186" s="32">
        <v>2</v>
      </c>
      <c r="B186" s="33">
        <v>5</v>
      </c>
      <c r="C186" s="34">
        <v>3</v>
      </c>
      <c r="D186" s="34">
        <v>2</v>
      </c>
      <c r="E186" s="35">
        <v>37</v>
      </c>
      <c r="F186" s="33">
        <v>10</v>
      </c>
      <c r="G186" s="34">
        <v>3</v>
      </c>
      <c r="H186" s="34">
        <v>7</v>
      </c>
      <c r="I186" s="35">
        <v>72</v>
      </c>
      <c r="J186" s="33">
        <v>13</v>
      </c>
      <c r="K186" s="34">
        <v>5</v>
      </c>
      <c r="L186" s="34">
        <v>8</v>
      </c>
    </row>
    <row r="187" spans="1:13" s="97" customFormat="1" ht="15.75" customHeight="1">
      <c r="A187" s="32">
        <v>3</v>
      </c>
      <c r="B187" s="33">
        <v>3</v>
      </c>
      <c r="C187" s="34">
        <v>3</v>
      </c>
      <c r="D187" s="34">
        <v>0</v>
      </c>
      <c r="E187" s="35">
        <v>38</v>
      </c>
      <c r="F187" s="33">
        <v>9</v>
      </c>
      <c r="G187" s="34">
        <v>8</v>
      </c>
      <c r="H187" s="34">
        <v>1</v>
      </c>
      <c r="I187" s="35">
        <v>73</v>
      </c>
      <c r="J187" s="33">
        <v>14</v>
      </c>
      <c r="K187" s="34">
        <v>4</v>
      </c>
      <c r="L187" s="34">
        <v>10</v>
      </c>
    </row>
    <row r="188" spans="1:13" s="97" customFormat="1" ht="18" customHeight="1">
      <c r="A188" s="40">
        <v>4</v>
      </c>
      <c r="B188" s="41">
        <v>1</v>
      </c>
      <c r="C188" s="42">
        <v>1</v>
      </c>
      <c r="D188" s="42">
        <v>0</v>
      </c>
      <c r="E188" s="43">
        <v>39</v>
      </c>
      <c r="F188" s="44">
        <v>7</v>
      </c>
      <c r="G188" s="42">
        <v>4</v>
      </c>
      <c r="H188" s="42">
        <v>3</v>
      </c>
      <c r="I188" s="43">
        <v>74</v>
      </c>
      <c r="J188" s="44">
        <v>15</v>
      </c>
      <c r="K188" s="42">
        <v>8</v>
      </c>
      <c r="L188" s="42">
        <v>7</v>
      </c>
    </row>
    <row r="189" spans="1:13" s="31" customFormat="1" ht="25.5" customHeight="1">
      <c r="A189" s="23" t="s">
        <v>13</v>
      </c>
      <c r="B189" s="24">
        <v>22</v>
      </c>
      <c r="C189" s="24">
        <v>11</v>
      </c>
      <c r="D189" s="24">
        <v>11</v>
      </c>
      <c r="E189" s="25" t="s">
        <v>14</v>
      </c>
      <c r="F189" s="24">
        <v>45</v>
      </c>
      <c r="G189" s="24">
        <v>26</v>
      </c>
      <c r="H189" s="24">
        <v>19</v>
      </c>
      <c r="I189" s="25" t="s">
        <v>15</v>
      </c>
      <c r="J189" s="24">
        <v>51</v>
      </c>
      <c r="K189" s="24">
        <v>24</v>
      </c>
      <c r="L189" s="24">
        <v>27</v>
      </c>
    </row>
    <row r="190" spans="1:13" s="97" customFormat="1" ht="15.75" customHeight="1">
      <c r="A190" s="32">
        <v>5</v>
      </c>
      <c r="B190" s="33">
        <v>2</v>
      </c>
      <c r="C190" s="34">
        <v>1</v>
      </c>
      <c r="D190" s="34">
        <v>1</v>
      </c>
      <c r="E190" s="35">
        <v>40</v>
      </c>
      <c r="F190" s="33">
        <v>7</v>
      </c>
      <c r="G190" s="34">
        <v>4</v>
      </c>
      <c r="H190" s="34">
        <v>3</v>
      </c>
      <c r="I190" s="35">
        <v>75</v>
      </c>
      <c r="J190" s="33">
        <v>7</v>
      </c>
      <c r="K190" s="34">
        <v>3</v>
      </c>
      <c r="L190" s="34">
        <v>4</v>
      </c>
    </row>
    <row r="191" spans="1:13" s="97" customFormat="1" ht="15.75" customHeight="1">
      <c r="A191" s="32">
        <v>6</v>
      </c>
      <c r="B191" s="33">
        <v>5</v>
      </c>
      <c r="C191" s="34">
        <v>2</v>
      </c>
      <c r="D191" s="34">
        <v>3</v>
      </c>
      <c r="E191" s="35">
        <v>41</v>
      </c>
      <c r="F191" s="33">
        <v>6</v>
      </c>
      <c r="G191" s="34">
        <v>5</v>
      </c>
      <c r="H191" s="34">
        <v>1</v>
      </c>
      <c r="I191" s="35">
        <v>76</v>
      </c>
      <c r="J191" s="33">
        <v>14</v>
      </c>
      <c r="K191" s="34">
        <v>7</v>
      </c>
      <c r="L191" s="34">
        <v>7</v>
      </c>
    </row>
    <row r="192" spans="1:13" s="97" customFormat="1" ht="15.75" customHeight="1">
      <c r="A192" s="32">
        <v>7</v>
      </c>
      <c r="B192" s="33">
        <v>6</v>
      </c>
      <c r="C192" s="34">
        <v>3</v>
      </c>
      <c r="D192" s="34">
        <v>3</v>
      </c>
      <c r="E192" s="35">
        <v>42</v>
      </c>
      <c r="F192" s="33">
        <v>11</v>
      </c>
      <c r="G192" s="34">
        <v>5</v>
      </c>
      <c r="H192" s="34">
        <v>6</v>
      </c>
      <c r="I192" s="35">
        <v>77</v>
      </c>
      <c r="J192" s="33">
        <v>8</v>
      </c>
      <c r="K192" s="34">
        <v>4</v>
      </c>
      <c r="L192" s="34">
        <v>4</v>
      </c>
    </row>
    <row r="193" spans="1:12" s="97" customFormat="1" ht="15.75" customHeight="1">
      <c r="A193" s="32">
        <v>8</v>
      </c>
      <c r="B193" s="33">
        <v>4</v>
      </c>
      <c r="C193" s="34">
        <v>3</v>
      </c>
      <c r="D193" s="34">
        <v>1</v>
      </c>
      <c r="E193" s="35">
        <v>43</v>
      </c>
      <c r="F193" s="33">
        <v>9</v>
      </c>
      <c r="G193" s="34">
        <v>6</v>
      </c>
      <c r="H193" s="34">
        <v>3</v>
      </c>
      <c r="I193" s="35">
        <v>78</v>
      </c>
      <c r="J193" s="33">
        <v>9</v>
      </c>
      <c r="K193" s="34">
        <v>6</v>
      </c>
      <c r="L193" s="34">
        <v>3</v>
      </c>
    </row>
    <row r="194" spans="1:12" s="97" customFormat="1" ht="18" customHeight="1">
      <c r="A194" s="40">
        <v>9</v>
      </c>
      <c r="B194" s="44">
        <v>5</v>
      </c>
      <c r="C194" s="42">
        <v>2</v>
      </c>
      <c r="D194" s="42">
        <v>3</v>
      </c>
      <c r="E194" s="43">
        <v>44</v>
      </c>
      <c r="F194" s="44">
        <v>12</v>
      </c>
      <c r="G194" s="42">
        <v>6</v>
      </c>
      <c r="H194" s="42">
        <v>6</v>
      </c>
      <c r="I194" s="43">
        <v>79</v>
      </c>
      <c r="J194" s="44">
        <v>13</v>
      </c>
      <c r="K194" s="42">
        <v>4</v>
      </c>
      <c r="L194" s="42">
        <v>9</v>
      </c>
    </row>
    <row r="195" spans="1:12" s="31" customFormat="1" ht="25.5" customHeight="1">
      <c r="A195" s="23" t="s">
        <v>23</v>
      </c>
      <c r="B195" s="24">
        <v>22</v>
      </c>
      <c r="C195" s="24">
        <v>14</v>
      </c>
      <c r="D195" s="24">
        <v>8</v>
      </c>
      <c r="E195" s="25" t="s">
        <v>24</v>
      </c>
      <c r="F195" s="24">
        <v>48</v>
      </c>
      <c r="G195" s="24">
        <v>25</v>
      </c>
      <c r="H195" s="24">
        <v>23</v>
      </c>
      <c r="I195" s="25" t="s">
        <v>25</v>
      </c>
      <c r="J195" s="24">
        <v>54</v>
      </c>
      <c r="K195" s="24">
        <v>19</v>
      </c>
      <c r="L195" s="24">
        <v>35</v>
      </c>
    </row>
    <row r="196" spans="1:12" s="97" customFormat="1" ht="15.75" customHeight="1">
      <c r="A196" s="32">
        <v>10</v>
      </c>
      <c r="B196" s="33">
        <v>7</v>
      </c>
      <c r="C196" s="34">
        <v>3</v>
      </c>
      <c r="D196" s="34">
        <v>4</v>
      </c>
      <c r="E196" s="35">
        <v>45</v>
      </c>
      <c r="F196" s="33">
        <v>11</v>
      </c>
      <c r="G196" s="34">
        <v>7</v>
      </c>
      <c r="H196" s="34">
        <v>4</v>
      </c>
      <c r="I196" s="35">
        <v>80</v>
      </c>
      <c r="J196" s="33">
        <v>9</v>
      </c>
      <c r="K196" s="34">
        <v>1</v>
      </c>
      <c r="L196" s="34">
        <v>8</v>
      </c>
    </row>
    <row r="197" spans="1:12" s="97" customFormat="1" ht="15.75" customHeight="1">
      <c r="A197" s="32">
        <v>11</v>
      </c>
      <c r="B197" s="33">
        <v>0</v>
      </c>
      <c r="C197" s="34">
        <v>0</v>
      </c>
      <c r="D197" s="34">
        <v>0</v>
      </c>
      <c r="E197" s="35">
        <v>46</v>
      </c>
      <c r="F197" s="33">
        <v>12</v>
      </c>
      <c r="G197" s="34">
        <v>6</v>
      </c>
      <c r="H197" s="34">
        <v>6</v>
      </c>
      <c r="I197" s="35">
        <v>81</v>
      </c>
      <c r="J197" s="33">
        <v>9</v>
      </c>
      <c r="K197" s="34">
        <v>4</v>
      </c>
      <c r="L197" s="34">
        <v>5</v>
      </c>
    </row>
    <row r="198" spans="1:12" s="97" customFormat="1" ht="15.75" customHeight="1">
      <c r="A198" s="32">
        <v>12</v>
      </c>
      <c r="B198" s="33">
        <v>4</v>
      </c>
      <c r="C198" s="34">
        <v>3</v>
      </c>
      <c r="D198" s="34">
        <v>1</v>
      </c>
      <c r="E198" s="35">
        <v>47</v>
      </c>
      <c r="F198" s="33">
        <v>4</v>
      </c>
      <c r="G198" s="34">
        <v>1</v>
      </c>
      <c r="H198" s="34">
        <v>3</v>
      </c>
      <c r="I198" s="35">
        <v>82</v>
      </c>
      <c r="J198" s="33">
        <v>13</v>
      </c>
      <c r="K198" s="34">
        <v>6</v>
      </c>
      <c r="L198" s="34">
        <v>7</v>
      </c>
    </row>
    <row r="199" spans="1:12" s="97" customFormat="1" ht="15.75" customHeight="1">
      <c r="A199" s="32">
        <v>13</v>
      </c>
      <c r="B199" s="33">
        <v>5</v>
      </c>
      <c r="C199" s="34">
        <v>4</v>
      </c>
      <c r="D199" s="34">
        <v>1</v>
      </c>
      <c r="E199" s="35">
        <v>48</v>
      </c>
      <c r="F199" s="33">
        <v>8</v>
      </c>
      <c r="G199" s="34">
        <v>5</v>
      </c>
      <c r="H199" s="34">
        <v>3</v>
      </c>
      <c r="I199" s="35">
        <v>83</v>
      </c>
      <c r="J199" s="33">
        <v>7</v>
      </c>
      <c r="K199" s="34">
        <v>1</v>
      </c>
      <c r="L199" s="34">
        <v>6</v>
      </c>
    </row>
    <row r="200" spans="1:12" s="97" customFormat="1" ht="18" customHeight="1">
      <c r="A200" s="40">
        <v>14</v>
      </c>
      <c r="B200" s="44">
        <v>6</v>
      </c>
      <c r="C200" s="42">
        <v>4</v>
      </c>
      <c r="D200" s="42">
        <v>2</v>
      </c>
      <c r="E200" s="43">
        <v>49</v>
      </c>
      <c r="F200" s="44">
        <v>13</v>
      </c>
      <c r="G200" s="42">
        <v>6</v>
      </c>
      <c r="H200" s="42">
        <v>7</v>
      </c>
      <c r="I200" s="43">
        <v>84</v>
      </c>
      <c r="J200" s="44">
        <v>16</v>
      </c>
      <c r="K200" s="42">
        <v>7</v>
      </c>
      <c r="L200" s="42">
        <v>9</v>
      </c>
    </row>
    <row r="201" spans="1:12" s="31" customFormat="1" ht="25.5" customHeight="1">
      <c r="A201" s="23" t="s">
        <v>26</v>
      </c>
      <c r="B201" s="24">
        <v>31</v>
      </c>
      <c r="C201" s="24">
        <v>23</v>
      </c>
      <c r="D201" s="24">
        <v>8</v>
      </c>
      <c r="E201" s="25" t="s">
        <v>27</v>
      </c>
      <c r="F201" s="24">
        <v>41</v>
      </c>
      <c r="G201" s="24">
        <v>27</v>
      </c>
      <c r="H201" s="24">
        <v>14</v>
      </c>
      <c r="I201" s="25" t="s">
        <v>28</v>
      </c>
      <c r="J201" s="24">
        <v>30</v>
      </c>
      <c r="K201" s="24">
        <v>9</v>
      </c>
      <c r="L201" s="24">
        <v>21</v>
      </c>
    </row>
    <row r="202" spans="1:12" s="97" customFormat="1" ht="15.75" customHeight="1">
      <c r="A202" s="32">
        <v>15</v>
      </c>
      <c r="B202" s="33">
        <v>7</v>
      </c>
      <c r="C202" s="34">
        <v>6</v>
      </c>
      <c r="D202" s="34">
        <v>1</v>
      </c>
      <c r="E202" s="35">
        <v>50</v>
      </c>
      <c r="F202" s="33">
        <v>7</v>
      </c>
      <c r="G202" s="34">
        <v>5</v>
      </c>
      <c r="H202" s="34">
        <v>2</v>
      </c>
      <c r="I202" s="35">
        <v>85</v>
      </c>
      <c r="J202" s="33">
        <v>5</v>
      </c>
      <c r="K202" s="34">
        <v>1</v>
      </c>
      <c r="L202" s="34">
        <v>4</v>
      </c>
    </row>
    <row r="203" spans="1:12" s="97" customFormat="1" ht="15.75" customHeight="1">
      <c r="A203" s="32">
        <v>16</v>
      </c>
      <c r="B203" s="33">
        <v>4</v>
      </c>
      <c r="C203" s="34">
        <v>2</v>
      </c>
      <c r="D203" s="34">
        <v>2</v>
      </c>
      <c r="E203" s="35">
        <v>51</v>
      </c>
      <c r="F203" s="33">
        <v>6</v>
      </c>
      <c r="G203" s="34">
        <v>5</v>
      </c>
      <c r="H203" s="34">
        <v>1</v>
      </c>
      <c r="I203" s="35">
        <v>86</v>
      </c>
      <c r="J203" s="33">
        <v>13</v>
      </c>
      <c r="K203" s="34">
        <v>3</v>
      </c>
      <c r="L203" s="34">
        <v>10</v>
      </c>
    </row>
    <row r="204" spans="1:12" s="97" customFormat="1" ht="15.75" customHeight="1">
      <c r="A204" s="32">
        <v>17</v>
      </c>
      <c r="B204" s="33">
        <v>6</v>
      </c>
      <c r="C204" s="34">
        <v>6</v>
      </c>
      <c r="D204" s="34">
        <v>0</v>
      </c>
      <c r="E204" s="35">
        <v>52</v>
      </c>
      <c r="F204" s="33">
        <v>10</v>
      </c>
      <c r="G204" s="34">
        <v>8</v>
      </c>
      <c r="H204" s="34">
        <v>2</v>
      </c>
      <c r="I204" s="35">
        <v>87</v>
      </c>
      <c r="J204" s="33">
        <v>4</v>
      </c>
      <c r="K204" s="34">
        <v>1</v>
      </c>
      <c r="L204" s="34">
        <v>3</v>
      </c>
    </row>
    <row r="205" spans="1:12" s="97" customFormat="1" ht="15.75" customHeight="1">
      <c r="A205" s="32">
        <v>18</v>
      </c>
      <c r="B205" s="33">
        <v>5</v>
      </c>
      <c r="C205" s="34">
        <v>5</v>
      </c>
      <c r="D205" s="34">
        <v>0</v>
      </c>
      <c r="E205" s="35">
        <v>53</v>
      </c>
      <c r="F205" s="33">
        <v>9</v>
      </c>
      <c r="G205" s="34">
        <v>4</v>
      </c>
      <c r="H205" s="34">
        <v>5</v>
      </c>
      <c r="I205" s="35">
        <v>88</v>
      </c>
      <c r="J205" s="33">
        <v>4</v>
      </c>
      <c r="K205" s="34">
        <v>3</v>
      </c>
      <c r="L205" s="34">
        <v>1</v>
      </c>
    </row>
    <row r="206" spans="1:12" s="97" customFormat="1" ht="18" customHeight="1">
      <c r="A206" s="40">
        <v>19</v>
      </c>
      <c r="B206" s="44">
        <v>9</v>
      </c>
      <c r="C206" s="42">
        <v>4</v>
      </c>
      <c r="D206" s="42">
        <v>5</v>
      </c>
      <c r="E206" s="43">
        <v>54</v>
      </c>
      <c r="F206" s="44">
        <v>9</v>
      </c>
      <c r="G206" s="42">
        <v>5</v>
      </c>
      <c r="H206" s="42">
        <v>4</v>
      </c>
      <c r="I206" s="43">
        <v>89</v>
      </c>
      <c r="J206" s="44">
        <v>4</v>
      </c>
      <c r="K206" s="42">
        <v>1</v>
      </c>
      <c r="L206" s="42">
        <v>3</v>
      </c>
    </row>
    <row r="207" spans="1:12" s="31" customFormat="1" ht="25.5" customHeight="1">
      <c r="A207" s="23" t="s">
        <v>29</v>
      </c>
      <c r="B207" s="24">
        <v>45</v>
      </c>
      <c r="C207" s="24">
        <v>27</v>
      </c>
      <c r="D207" s="24">
        <v>18</v>
      </c>
      <c r="E207" s="25" t="s">
        <v>30</v>
      </c>
      <c r="F207" s="24">
        <v>38</v>
      </c>
      <c r="G207" s="24">
        <v>20</v>
      </c>
      <c r="H207" s="24">
        <v>18</v>
      </c>
      <c r="I207" s="25" t="s">
        <v>31</v>
      </c>
      <c r="J207" s="24">
        <v>26</v>
      </c>
      <c r="K207" s="24">
        <v>7</v>
      </c>
      <c r="L207" s="24">
        <v>19</v>
      </c>
    </row>
    <row r="208" spans="1:12" s="97" customFormat="1" ht="15.75" customHeight="1">
      <c r="A208" s="32">
        <v>20</v>
      </c>
      <c r="B208" s="33">
        <v>11</v>
      </c>
      <c r="C208" s="34">
        <v>7</v>
      </c>
      <c r="D208" s="34">
        <v>4</v>
      </c>
      <c r="E208" s="35">
        <v>55</v>
      </c>
      <c r="F208" s="33">
        <v>4</v>
      </c>
      <c r="G208" s="34">
        <v>2</v>
      </c>
      <c r="H208" s="34">
        <v>2</v>
      </c>
      <c r="I208" s="35">
        <v>90</v>
      </c>
      <c r="J208" s="33">
        <v>7</v>
      </c>
      <c r="K208" s="34">
        <v>1</v>
      </c>
      <c r="L208" s="34">
        <v>6</v>
      </c>
    </row>
    <row r="209" spans="1:12" s="97" customFormat="1" ht="15.75" customHeight="1">
      <c r="A209" s="32">
        <v>21</v>
      </c>
      <c r="B209" s="33">
        <v>8</v>
      </c>
      <c r="C209" s="34">
        <v>5</v>
      </c>
      <c r="D209" s="34">
        <v>3</v>
      </c>
      <c r="E209" s="35">
        <v>56</v>
      </c>
      <c r="F209" s="33">
        <v>5</v>
      </c>
      <c r="G209" s="34">
        <v>1</v>
      </c>
      <c r="H209" s="34">
        <v>4</v>
      </c>
      <c r="I209" s="35">
        <v>91</v>
      </c>
      <c r="J209" s="33">
        <v>4</v>
      </c>
      <c r="K209" s="34">
        <v>2</v>
      </c>
      <c r="L209" s="34">
        <v>2</v>
      </c>
    </row>
    <row r="210" spans="1:12" s="97" customFormat="1" ht="15.75" customHeight="1">
      <c r="A210" s="32">
        <v>22</v>
      </c>
      <c r="B210" s="33">
        <v>8</v>
      </c>
      <c r="C210" s="34">
        <v>4</v>
      </c>
      <c r="D210" s="34">
        <v>4</v>
      </c>
      <c r="E210" s="35">
        <v>57</v>
      </c>
      <c r="F210" s="33">
        <v>13</v>
      </c>
      <c r="G210" s="34">
        <v>8</v>
      </c>
      <c r="H210" s="34">
        <v>5</v>
      </c>
      <c r="I210" s="35">
        <v>92</v>
      </c>
      <c r="J210" s="33">
        <v>5</v>
      </c>
      <c r="K210" s="34">
        <v>2</v>
      </c>
      <c r="L210" s="34">
        <v>3</v>
      </c>
    </row>
    <row r="211" spans="1:12" s="97" customFormat="1" ht="15.75" customHeight="1">
      <c r="A211" s="32">
        <v>23</v>
      </c>
      <c r="B211" s="33">
        <v>8</v>
      </c>
      <c r="C211" s="34">
        <v>3</v>
      </c>
      <c r="D211" s="34">
        <v>5</v>
      </c>
      <c r="E211" s="35">
        <v>58</v>
      </c>
      <c r="F211" s="33">
        <v>5</v>
      </c>
      <c r="G211" s="34">
        <v>2</v>
      </c>
      <c r="H211" s="34">
        <v>3</v>
      </c>
      <c r="I211" s="35">
        <v>93</v>
      </c>
      <c r="J211" s="33">
        <v>5</v>
      </c>
      <c r="K211" s="34">
        <v>1</v>
      </c>
      <c r="L211" s="34">
        <v>4</v>
      </c>
    </row>
    <row r="212" spans="1:12" s="97" customFormat="1" ht="18" customHeight="1">
      <c r="A212" s="40">
        <v>24</v>
      </c>
      <c r="B212" s="44">
        <v>10</v>
      </c>
      <c r="C212" s="42">
        <v>8</v>
      </c>
      <c r="D212" s="42">
        <v>2</v>
      </c>
      <c r="E212" s="43">
        <v>59</v>
      </c>
      <c r="F212" s="44">
        <v>11</v>
      </c>
      <c r="G212" s="42">
        <v>7</v>
      </c>
      <c r="H212" s="42">
        <v>4</v>
      </c>
      <c r="I212" s="43">
        <v>94</v>
      </c>
      <c r="J212" s="44">
        <v>5</v>
      </c>
      <c r="K212" s="42">
        <v>1</v>
      </c>
      <c r="L212" s="42">
        <v>4</v>
      </c>
    </row>
    <row r="213" spans="1:12" s="31" customFormat="1" ht="25.5" customHeight="1">
      <c r="A213" s="23" t="s">
        <v>32</v>
      </c>
      <c r="B213" s="24">
        <v>39</v>
      </c>
      <c r="C213" s="24">
        <v>22</v>
      </c>
      <c r="D213" s="24">
        <v>17</v>
      </c>
      <c r="E213" s="25" t="s">
        <v>33</v>
      </c>
      <c r="F213" s="24">
        <v>45</v>
      </c>
      <c r="G213" s="24">
        <v>26</v>
      </c>
      <c r="H213" s="24">
        <v>19</v>
      </c>
      <c r="I213" s="64" t="s">
        <v>34</v>
      </c>
      <c r="J213" s="24">
        <v>6</v>
      </c>
      <c r="K213" s="24">
        <v>2</v>
      </c>
      <c r="L213" s="24">
        <v>4</v>
      </c>
    </row>
    <row r="214" spans="1:12" s="97" customFormat="1" ht="15.75" customHeight="1">
      <c r="A214" s="32">
        <v>25</v>
      </c>
      <c r="B214" s="33">
        <v>3</v>
      </c>
      <c r="C214" s="34">
        <v>3</v>
      </c>
      <c r="D214" s="34">
        <v>0</v>
      </c>
      <c r="E214" s="35">
        <v>60</v>
      </c>
      <c r="F214" s="33">
        <v>11</v>
      </c>
      <c r="G214" s="34">
        <v>5</v>
      </c>
      <c r="H214" s="34">
        <v>6</v>
      </c>
      <c r="I214" s="35">
        <v>95</v>
      </c>
      <c r="J214" s="33">
        <v>1</v>
      </c>
      <c r="K214" s="34">
        <v>1</v>
      </c>
      <c r="L214" s="34">
        <v>0</v>
      </c>
    </row>
    <row r="215" spans="1:12" s="97" customFormat="1" ht="15.75" customHeight="1">
      <c r="A215" s="32">
        <v>26</v>
      </c>
      <c r="B215" s="33">
        <v>6</v>
      </c>
      <c r="C215" s="34">
        <v>5</v>
      </c>
      <c r="D215" s="34">
        <v>1</v>
      </c>
      <c r="E215" s="35">
        <v>61</v>
      </c>
      <c r="F215" s="33">
        <v>11</v>
      </c>
      <c r="G215" s="34">
        <v>8</v>
      </c>
      <c r="H215" s="34">
        <v>3</v>
      </c>
      <c r="I215" s="35">
        <v>96</v>
      </c>
      <c r="J215" s="33">
        <v>1</v>
      </c>
      <c r="K215" s="34">
        <v>0</v>
      </c>
      <c r="L215" s="34">
        <v>1</v>
      </c>
    </row>
    <row r="216" spans="1:12" s="97" customFormat="1" ht="15.75" customHeight="1">
      <c r="A216" s="32">
        <v>27</v>
      </c>
      <c r="B216" s="33">
        <v>7</v>
      </c>
      <c r="C216" s="34">
        <v>2</v>
      </c>
      <c r="D216" s="34">
        <v>5</v>
      </c>
      <c r="E216" s="35">
        <v>62</v>
      </c>
      <c r="F216" s="33">
        <v>5</v>
      </c>
      <c r="G216" s="34">
        <v>3</v>
      </c>
      <c r="H216" s="34">
        <v>2</v>
      </c>
      <c r="I216" s="35">
        <v>97</v>
      </c>
      <c r="J216" s="33">
        <v>0</v>
      </c>
      <c r="K216" s="34">
        <v>0</v>
      </c>
      <c r="L216" s="34">
        <v>0</v>
      </c>
    </row>
    <row r="217" spans="1:12" s="97" customFormat="1" ht="15.75" customHeight="1">
      <c r="A217" s="32">
        <v>28</v>
      </c>
      <c r="B217" s="33">
        <v>11</v>
      </c>
      <c r="C217" s="34">
        <v>7</v>
      </c>
      <c r="D217" s="34">
        <v>4</v>
      </c>
      <c r="E217" s="35">
        <v>63</v>
      </c>
      <c r="F217" s="33">
        <v>13</v>
      </c>
      <c r="G217" s="34">
        <v>7</v>
      </c>
      <c r="H217" s="34">
        <v>6</v>
      </c>
      <c r="I217" s="35">
        <v>98</v>
      </c>
      <c r="J217" s="33">
        <v>3</v>
      </c>
      <c r="K217" s="34">
        <v>1</v>
      </c>
      <c r="L217" s="34">
        <v>2</v>
      </c>
    </row>
    <row r="218" spans="1:12" s="97" customFormat="1" ht="18" customHeight="1">
      <c r="A218" s="40">
        <v>29</v>
      </c>
      <c r="B218" s="44">
        <v>12</v>
      </c>
      <c r="C218" s="42">
        <v>5</v>
      </c>
      <c r="D218" s="42">
        <v>7</v>
      </c>
      <c r="E218" s="43">
        <v>64</v>
      </c>
      <c r="F218" s="44">
        <v>5</v>
      </c>
      <c r="G218" s="42">
        <v>3</v>
      </c>
      <c r="H218" s="42">
        <v>2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46</v>
      </c>
      <c r="C219" s="24">
        <v>25</v>
      </c>
      <c r="D219" s="24">
        <v>21</v>
      </c>
      <c r="E219" s="25" t="s">
        <v>36</v>
      </c>
      <c r="F219" s="24">
        <v>61</v>
      </c>
      <c r="G219" s="24">
        <v>32</v>
      </c>
      <c r="H219" s="24">
        <v>29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14</v>
      </c>
      <c r="C220" s="34">
        <v>7</v>
      </c>
      <c r="D220" s="34">
        <v>7</v>
      </c>
      <c r="E220" s="35">
        <v>65</v>
      </c>
      <c r="F220" s="33">
        <v>11</v>
      </c>
      <c r="G220" s="34">
        <v>4</v>
      </c>
      <c r="H220" s="34">
        <v>7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4</v>
      </c>
      <c r="C221" s="34">
        <v>3</v>
      </c>
      <c r="D221" s="34">
        <v>1</v>
      </c>
      <c r="E221" s="35">
        <v>66</v>
      </c>
      <c r="F221" s="33">
        <v>9</v>
      </c>
      <c r="G221" s="34">
        <v>4</v>
      </c>
      <c r="H221" s="34">
        <v>5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11</v>
      </c>
      <c r="C222" s="34">
        <v>8</v>
      </c>
      <c r="D222" s="34">
        <v>3</v>
      </c>
      <c r="E222" s="35">
        <v>67</v>
      </c>
      <c r="F222" s="33">
        <v>11</v>
      </c>
      <c r="G222" s="34">
        <v>7</v>
      </c>
      <c r="H222" s="34">
        <v>4</v>
      </c>
      <c r="I222" s="35">
        <v>103</v>
      </c>
      <c r="J222" s="33">
        <v>1</v>
      </c>
      <c r="K222" s="34">
        <v>0</v>
      </c>
      <c r="L222" s="34">
        <v>1</v>
      </c>
    </row>
    <row r="223" spans="1:12" s="97" customFormat="1" ht="15.75" customHeight="1">
      <c r="A223" s="32">
        <v>33</v>
      </c>
      <c r="B223" s="33">
        <v>8</v>
      </c>
      <c r="C223" s="34">
        <v>1</v>
      </c>
      <c r="D223" s="34">
        <v>7</v>
      </c>
      <c r="E223" s="35">
        <v>68</v>
      </c>
      <c r="F223" s="33">
        <v>16</v>
      </c>
      <c r="G223" s="34">
        <v>11</v>
      </c>
      <c r="H223" s="34">
        <v>5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9</v>
      </c>
      <c r="C224" s="34">
        <v>6</v>
      </c>
      <c r="D224" s="34">
        <v>3</v>
      </c>
      <c r="E224" s="35">
        <v>69</v>
      </c>
      <c r="F224" s="33">
        <v>14</v>
      </c>
      <c r="G224" s="34">
        <v>6</v>
      </c>
      <c r="H224" s="34">
        <v>8</v>
      </c>
      <c r="I224" s="75" t="s">
        <v>8</v>
      </c>
      <c r="J224" s="69">
        <v>780</v>
      </c>
      <c r="K224" s="69">
        <v>400</v>
      </c>
      <c r="L224" s="69">
        <v>380</v>
      </c>
    </row>
    <row r="225" spans="1:12" s="106" customFormat="1" ht="24" customHeight="1" thickTop="1" thickBot="1">
      <c r="A225" s="81" t="s">
        <v>38</v>
      </c>
      <c r="B225" s="82">
        <v>58</v>
      </c>
      <c r="C225" s="83">
        <v>35</v>
      </c>
      <c r="D225" s="83">
        <v>23</v>
      </c>
      <c r="E225" s="84" t="s">
        <v>39</v>
      </c>
      <c r="F225" s="83">
        <v>425</v>
      </c>
      <c r="G225" s="83">
        <v>244</v>
      </c>
      <c r="H225" s="83">
        <v>181</v>
      </c>
      <c r="I225" s="85" t="s">
        <v>40</v>
      </c>
      <c r="J225" s="83">
        <v>297</v>
      </c>
      <c r="K225" s="83">
        <v>121</v>
      </c>
      <c r="L225" s="83">
        <v>176</v>
      </c>
    </row>
    <row r="232" spans="1:12" s="113" customFormat="1">
      <c r="A232" s="95"/>
      <c r="B232" s="110"/>
      <c r="C232" s="110"/>
      <c r="D232" s="110"/>
      <c r="E232" s="111"/>
      <c r="F232" s="112"/>
      <c r="I232" s="111"/>
      <c r="J232" s="112"/>
    </row>
    <row r="233" spans="1:12" s="113" customFormat="1">
      <c r="A233" s="95"/>
      <c r="B233" s="110"/>
      <c r="C233" s="110"/>
      <c r="D233" s="110"/>
      <c r="E233" s="111"/>
      <c r="F233" s="112"/>
      <c r="I233" s="111"/>
      <c r="J233" s="112"/>
    </row>
    <row r="234" spans="1:12" s="113" customFormat="1">
      <c r="A234" s="95"/>
      <c r="B234" s="110"/>
      <c r="C234" s="110"/>
      <c r="D234" s="110"/>
      <c r="E234" s="111"/>
      <c r="F234" s="112"/>
      <c r="I234" s="111"/>
      <c r="J234" s="112"/>
    </row>
    <row r="235" spans="1:12" s="113" customFormat="1">
      <c r="A235" s="95"/>
      <c r="B235" s="110"/>
      <c r="C235" s="110"/>
      <c r="D235" s="110"/>
      <c r="E235" s="111"/>
      <c r="F235" s="112"/>
      <c r="I235" s="111"/>
      <c r="J235" s="112"/>
    </row>
    <row r="236" spans="1:12" s="113" customFormat="1">
      <c r="A236" s="95"/>
      <c r="B236" s="110"/>
      <c r="C236" s="110"/>
      <c r="D236" s="110"/>
      <c r="E236" s="111"/>
      <c r="F236" s="112"/>
      <c r="I236" s="111"/>
      <c r="J236" s="112"/>
    </row>
    <row r="237" spans="1:12" s="113" customFormat="1">
      <c r="A237" s="95"/>
      <c r="B237" s="110"/>
      <c r="C237" s="110"/>
      <c r="D237" s="110"/>
      <c r="E237" s="111"/>
      <c r="F237" s="112"/>
      <c r="I237" s="111"/>
      <c r="J237" s="112"/>
    </row>
    <row r="238" spans="1:12" s="113" customFormat="1">
      <c r="A238" s="95"/>
      <c r="B238" s="110"/>
      <c r="C238" s="110"/>
      <c r="D238" s="110"/>
      <c r="E238" s="111"/>
      <c r="F238" s="112"/>
      <c r="I238" s="111"/>
      <c r="J238" s="112"/>
    </row>
    <row r="239" spans="1:12" s="113" customFormat="1">
      <c r="A239" s="95"/>
      <c r="B239" s="110"/>
      <c r="C239" s="110"/>
      <c r="D239" s="110"/>
      <c r="E239" s="111"/>
      <c r="F239" s="112"/>
      <c r="I239" s="111"/>
      <c r="J239" s="112"/>
    </row>
    <row r="240" spans="1:12" s="113" customFormat="1">
      <c r="A240" s="95"/>
      <c r="B240" s="110"/>
      <c r="C240" s="110"/>
      <c r="D240" s="110"/>
      <c r="E240" s="111"/>
      <c r="F240" s="112"/>
      <c r="I240" s="111"/>
      <c r="J240" s="112"/>
    </row>
    <row r="241" spans="1:10" s="113" customFormat="1">
      <c r="A241" s="95"/>
      <c r="B241" s="110"/>
      <c r="C241" s="110"/>
      <c r="D241" s="110"/>
      <c r="E241" s="111"/>
      <c r="F241" s="112"/>
      <c r="I241" s="111"/>
      <c r="J241" s="112"/>
    </row>
    <row r="242" spans="1:10" s="113" customFormat="1">
      <c r="A242" s="95"/>
      <c r="B242" s="110"/>
      <c r="C242" s="110"/>
      <c r="D242" s="110"/>
      <c r="E242" s="111"/>
      <c r="F242" s="112"/>
      <c r="I242" s="111"/>
      <c r="J242" s="112"/>
    </row>
    <row r="243" spans="1:10" s="113" customFormat="1">
      <c r="A243" s="95"/>
      <c r="B243" s="110"/>
      <c r="C243" s="110"/>
      <c r="D243" s="110"/>
      <c r="E243" s="111"/>
      <c r="F243" s="112"/>
      <c r="I243" s="111"/>
      <c r="J243" s="112"/>
    </row>
    <row r="244" spans="1:10" s="113" customFormat="1">
      <c r="A244" s="95"/>
      <c r="B244" s="110"/>
      <c r="C244" s="110"/>
      <c r="D244" s="110"/>
      <c r="E244" s="111"/>
      <c r="F244" s="112"/>
      <c r="I244" s="111"/>
      <c r="J244" s="112"/>
    </row>
    <row r="245" spans="1:10" s="113" customFormat="1">
      <c r="A245" s="95"/>
      <c r="B245" s="110"/>
      <c r="C245" s="110"/>
      <c r="D245" s="110"/>
      <c r="E245" s="111"/>
      <c r="F245" s="112"/>
      <c r="I245" s="111"/>
      <c r="J245" s="112"/>
    </row>
    <row r="246" spans="1:10" s="113" customFormat="1">
      <c r="A246" s="95"/>
      <c r="B246" s="110"/>
      <c r="C246" s="110"/>
      <c r="D246" s="110"/>
      <c r="E246" s="111"/>
      <c r="F246" s="112"/>
      <c r="I246" s="111"/>
      <c r="J246" s="112"/>
    </row>
    <row r="247" spans="1:10" s="113" customFormat="1">
      <c r="A247" s="95"/>
      <c r="B247" s="110"/>
      <c r="C247" s="110"/>
      <c r="D247" s="110"/>
      <c r="E247" s="111"/>
      <c r="F247" s="112"/>
      <c r="I247" s="111"/>
      <c r="J247" s="112"/>
    </row>
    <row r="248" spans="1:10" s="113" customFormat="1">
      <c r="A248" s="95"/>
      <c r="B248" s="110"/>
      <c r="C248" s="110"/>
      <c r="D248" s="110"/>
      <c r="E248" s="111"/>
      <c r="F248" s="112"/>
      <c r="I248" s="111"/>
      <c r="J248" s="112"/>
    </row>
    <row r="249" spans="1:10" s="113" customFormat="1">
      <c r="A249" s="95"/>
      <c r="B249" s="110"/>
      <c r="C249" s="110"/>
      <c r="D249" s="110"/>
      <c r="E249" s="111"/>
      <c r="F249" s="112"/>
      <c r="I249" s="111"/>
      <c r="J249" s="112"/>
    </row>
    <row r="250" spans="1:10" s="113" customFormat="1">
      <c r="A250" s="95"/>
      <c r="B250" s="110"/>
      <c r="C250" s="110"/>
      <c r="D250" s="110"/>
      <c r="E250" s="111"/>
      <c r="F250" s="112"/>
      <c r="I250" s="111"/>
      <c r="J250" s="112"/>
    </row>
    <row r="251" spans="1:10" s="113" customFormat="1">
      <c r="A251" s="95"/>
      <c r="B251" s="110"/>
      <c r="C251" s="110"/>
      <c r="D251" s="110"/>
      <c r="E251" s="111"/>
      <c r="F251" s="112"/>
      <c r="I251" s="111"/>
      <c r="J251" s="112"/>
    </row>
    <row r="252" spans="1:10" s="113" customFormat="1">
      <c r="A252" s="95"/>
      <c r="B252" s="110"/>
      <c r="C252" s="110"/>
      <c r="D252" s="110"/>
      <c r="E252" s="111"/>
      <c r="F252" s="112"/>
      <c r="I252" s="111"/>
      <c r="J252" s="112"/>
    </row>
    <row r="253" spans="1:10" s="113" customFormat="1">
      <c r="A253" s="95"/>
      <c r="B253" s="110"/>
      <c r="C253" s="110"/>
      <c r="D253" s="110"/>
      <c r="E253" s="111"/>
      <c r="F253" s="112"/>
      <c r="I253" s="111"/>
      <c r="J253" s="112"/>
    </row>
    <row r="254" spans="1:10" s="113" customFormat="1">
      <c r="A254" s="95"/>
      <c r="B254" s="110"/>
      <c r="C254" s="110"/>
      <c r="D254" s="110"/>
      <c r="E254" s="111"/>
      <c r="F254" s="112"/>
      <c r="I254" s="111"/>
      <c r="J254" s="112"/>
    </row>
    <row r="255" spans="1:10" s="113" customFormat="1">
      <c r="A255" s="95"/>
      <c r="B255" s="110"/>
      <c r="C255" s="110"/>
      <c r="D255" s="110"/>
      <c r="E255" s="111"/>
      <c r="F255" s="112"/>
      <c r="I255" s="111"/>
      <c r="J255" s="112"/>
    </row>
    <row r="256" spans="1:10" s="113" customFormat="1">
      <c r="A256" s="95"/>
      <c r="B256" s="110"/>
      <c r="C256" s="110"/>
      <c r="D256" s="110"/>
      <c r="E256" s="111"/>
      <c r="F256" s="112"/>
      <c r="I256" s="111"/>
      <c r="J256" s="112"/>
    </row>
    <row r="257" spans="1:10" s="113" customFormat="1">
      <c r="A257" s="95"/>
      <c r="B257" s="110"/>
      <c r="C257" s="110"/>
      <c r="D257" s="110"/>
      <c r="E257" s="111"/>
      <c r="F257" s="112"/>
      <c r="I257" s="111"/>
      <c r="J257" s="112"/>
    </row>
    <row r="258" spans="1:10" s="113" customFormat="1">
      <c r="A258" s="95"/>
      <c r="B258" s="110"/>
      <c r="C258" s="110"/>
      <c r="D258" s="110"/>
      <c r="E258" s="111"/>
      <c r="F258" s="112"/>
      <c r="I258" s="111"/>
      <c r="J258" s="112"/>
    </row>
    <row r="259" spans="1:10" s="113" customFormat="1">
      <c r="A259" s="95"/>
      <c r="B259" s="110"/>
      <c r="C259" s="110"/>
      <c r="D259" s="110"/>
      <c r="E259" s="111"/>
      <c r="F259" s="112"/>
      <c r="I259" s="111"/>
      <c r="J259" s="112"/>
    </row>
    <row r="260" spans="1:10" s="113" customFormat="1">
      <c r="A260" s="95"/>
      <c r="B260" s="110"/>
      <c r="C260" s="110"/>
      <c r="D260" s="110"/>
      <c r="E260" s="111"/>
      <c r="F260" s="112"/>
      <c r="I260" s="111"/>
      <c r="J260" s="112"/>
    </row>
    <row r="261" spans="1:10" s="113" customFormat="1">
      <c r="A261" s="95"/>
      <c r="B261" s="110"/>
      <c r="C261" s="110"/>
      <c r="D261" s="110"/>
      <c r="E261" s="111"/>
      <c r="F261" s="112"/>
      <c r="I261" s="111"/>
      <c r="J261" s="112"/>
    </row>
    <row r="262" spans="1:10" s="113" customFormat="1">
      <c r="A262" s="95"/>
      <c r="B262" s="110"/>
      <c r="C262" s="110"/>
      <c r="D262" s="110"/>
      <c r="E262" s="111"/>
      <c r="F262" s="112"/>
      <c r="I262" s="111"/>
      <c r="J262" s="112"/>
    </row>
    <row r="263" spans="1:10" s="113" customFormat="1">
      <c r="A263" s="95"/>
      <c r="B263" s="110"/>
      <c r="C263" s="110"/>
      <c r="D263" s="110"/>
      <c r="E263" s="111"/>
      <c r="F263" s="112"/>
      <c r="I263" s="111"/>
      <c r="J263" s="112"/>
    </row>
    <row r="264" spans="1:10" s="113" customFormat="1">
      <c r="A264" s="95"/>
      <c r="B264" s="110"/>
      <c r="C264" s="110"/>
      <c r="D264" s="110"/>
      <c r="E264" s="111"/>
      <c r="F264" s="112"/>
      <c r="I264" s="111"/>
      <c r="J264" s="112"/>
    </row>
    <row r="265" spans="1:10" s="113" customFormat="1">
      <c r="A265" s="95"/>
      <c r="B265" s="110"/>
      <c r="C265" s="110"/>
      <c r="D265" s="110"/>
      <c r="E265" s="111"/>
      <c r="F265" s="112"/>
      <c r="I265" s="111"/>
      <c r="J265" s="112"/>
    </row>
    <row r="266" spans="1:10" s="113" customFormat="1">
      <c r="A266" s="95"/>
      <c r="B266" s="110"/>
      <c r="C266" s="110"/>
      <c r="D266" s="110"/>
      <c r="E266" s="111"/>
      <c r="F266" s="112"/>
      <c r="I266" s="111"/>
      <c r="J266" s="112"/>
    </row>
    <row r="267" spans="1:10" s="113" customFormat="1">
      <c r="A267" s="95"/>
      <c r="B267" s="110"/>
      <c r="C267" s="110"/>
      <c r="D267" s="110"/>
      <c r="E267" s="111"/>
      <c r="F267" s="112"/>
      <c r="I267" s="111"/>
      <c r="J267" s="112"/>
    </row>
    <row r="268" spans="1:10" s="113" customFormat="1">
      <c r="A268" s="95"/>
      <c r="B268" s="110"/>
      <c r="C268" s="110"/>
      <c r="D268" s="110"/>
      <c r="E268" s="111"/>
      <c r="F268" s="112"/>
      <c r="I268" s="111"/>
      <c r="J268" s="112"/>
    </row>
    <row r="269" spans="1:10" s="113" customFormat="1">
      <c r="A269" s="95"/>
      <c r="B269" s="110"/>
      <c r="C269" s="110"/>
      <c r="D269" s="110"/>
      <c r="E269" s="111"/>
      <c r="F269" s="112"/>
      <c r="I269" s="111"/>
      <c r="J269" s="112"/>
    </row>
    <row r="270" spans="1:10" s="113" customFormat="1">
      <c r="A270" s="95"/>
      <c r="B270" s="110"/>
      <c r="C270" s="110"/>
      <c r="D270" s="110"/>
      <c r="E270" s="111"/>
      <c r="F270" s="112"/>
      <c r="I270" s="111"/>
      <c r="J270" s="112"/>
    </row>
    <row r="271" spans="1:10" s="113" customFormat="1">
      <c r="A271" s="95"/>
      <c r="B271" s="110"/>
      <c r="C271" s="110"/>
      <c r="D271" s="110"/>
      <c r="E271" s="111"/>
      <c r="F271" s="112"/>
      <c r="I271" s="111"/>
      <c r="J271" s="112"/>
    </row>
    <row r="272" spans="1:10" s="113" customFormat="1">
      <c r="A272" s="95"/>
      <c r="B272" s="110"/>
      <c r="C272" s="110"/>
      <c r="D272" s="110"/>
      <c r="E272" s="111"/>
      <c r="F272" s="112"/>
      <c r="I272" s="111"/>
      <c r="J272" s="112"/>
    </row>
    <row r="273" spans="1:10" s="113" customFormat="1">
      <c r="A273" s="95"/>
      <c r="B273" s="110"/>
      <c r="C273" s="110"/>
      <c r="D273" s="110"/>
      <c r="E273" s="111"/>
      <c r="F273" s="112"/>
      <c r="I273" s="111"/>
      <c r="J273" s="112"/>
    </row>
    <row r="274" spans="1:10" s="113" customFormat="1">
      <c r="A274" s="95"/>
      <c r="B274" s="110"/>
      <c r="C274" s="110"/>
      <c r="D274" s="110"/>
      <c r="E274" s="111"/>
      <c r="F274" s="112"/>
      <c r="I274" s="111"/>
      <c r="J274" s="112"/>
    </row>
    <row r="275" spans="1:10" s="113" customFormat="1">
      <c r="A275" s="95"/>
      <c r="B275" s="110"/>
      <c r="C275" s="110"/>
      <c r="D275" s="110"/>
      <c r="E275" s="111"/>
      <c r="F275" s="112"/>
      <c r="I275" s="111"/>
      <c r="J275" s="112"/>
    </row>
    <row r="276" spans="1:10" s="113" customFormat="1">
      <c r="A276" s="95"/>
      <c r="B276" s="110"/>
      <c r="C276" s="110"/>
      <c r="D276" s="110"/>
      <c r="E276" s="111"/>
      <c r="F276" s="112"/>
      <c r="I276" s="111"/>
      <c r="J276" s="112"/>
    </row>
    <row r="277" spans="1:10" s="113" customFormat="1">
      <c r="A277" s="95"/>
      <c r="B277" s="110"/>
      <c r="C277" s="110"/>
      <c r="D277" s="110"/>
      <c r="E277" s="111"/>
      <c r="F277" s="112"/>
      <c r="I277" s="111"/>
      <c r="J277" s="112"/>
    </row>
    <row r="278" spans="1:10" s="113" customFormat="1">
      <c r="A278" s="95"/>
      <c r="B278" s="110"/>
      <c r="C278" s="110"/>
      <c r="D278" s="110"/>
      <c r="E278" s="111"/>
      <c r="F278" s="112"/>
      <c r="I278" s="111"/>
      <c r="J278" s="112"/>
    </row>
    <row r="279" spans="1:10" s="113" customFormat="1">
      <c r="A279" s="95"/>
      <c r="B279" s="110"/>
      <c r="C279" s="110"/>
      <c r="D279" s="110"/>
      <c r="E279" s="111"/>
      <c r="F279" s="112"/>
      <c r="I279" s="111"/>
      <c r="J279" s="112"/>
    </row>
    <row r="280" spans="1:10" s="113" customFormat="1">
      <c r="A280" s="95"/>
      <c r="B280" s="110"/>
      <c r="C280" s="110"/>
      <c r="D280" s="110"/>
      <c r="E280" s="111"/>
      <c r="F280" s="112"/>
      <c r="I280" s="111"/>
      <c r="J280" s="112"/>
    </row>
    <row r="281" spans="1:10" s="113" customFormat="1">
      <c r="A281" s="95"/>
      <c r="B281" s="110"/>
      <c r="C281" s="110"/>
      <c r="D281" s="110"/>
      <c r="E281" s="111"/>
      <c r="F281" s="112"/>
      <c r="I281" s="111"/>
      <c r="J281" s="112"/>
    </row>
    <row r="282" spans="1:10" s="113" customFormat="1">
      <c r="A282" s="95"/>
      <c r="B282" s="110"/>
      <c r="C282" s="110"/>
      <c r="D282" s="110"/>
      <c r="E282" s="111"/>
      <c r="F282" s="112"/>
      <c r="I282" s="111"/>
      <c r="J282" s="112"/>
    </row>
    <row r="283" spans="1:10" s="113" customFormat="1">
      <c r="A283" s="95"/>
      <c r="B283" s="110"/>
      <c r="C283" s="110"/>
      <c r="D283" s="110"/>
      <c r="E283" s="111"/>
      <c r="F283" s="112"/>
      <c r="I283" s="111"/>
      <c r="J283" s="112"/>
    </row>
    <row r="284" spans="1:10" s="113" customFormat="1">
      <c r="A284" s="95"/>
      <c r="B284" s="110"/>
      <c r="C284" s="110"/>
      <c r="D284" s="110"/>
      <c r="E284" s="111"/>
      <c r="F284" s="112"/>
      <c r="I284" s="111"/>
      <c r="J284" s="112"/>
    </row>
    <row r="285" spans="1:10" s="113" customFormat="1">
      <c r="A285" s="95"/>
      <c r="B285" s="110"/>
      <c r="C285" s="110"/>
      <c r="D285" s="110"/>
      <c r="E285" s="111"/>
      <c r="F285" s="112"/>
      <c r="I285" s="111"/>
      <c r="J285" s="112"/>
    </row>
    <row r="286" spans="1:10" s="113" customFormat="1">
      <c r="A286" s="95"/>
      <c r="B286" s="110"/>
      <c r="C286" s="110"/>
      <c r="D286" s="110"/>
      <c r="E286" s="111"/>
      <c r="F286" s="112"/>
      <c r="I286" s="111"/>
      <c r="J286" s="112"/>
    </row>
    <row r="287" spans="1:10" s="113" customFormat="1">
      <c r="A287" s="95"/>
      <c r="B287" s="110"/>
      <c r="C287" s="110"/>
      <c r="D287" s="110"/>
      <c r="E287" s="111"/>
      <c r="F287" s="112"/>
      <c r="I287" s="111"/>
      <c r="J287" s="112"/>
    </row>
    <row r="288" spans="1:10" s="113" customFormat="1">
      <c r="A288" s="95"/>
      <c r="B288" s="110"/>
      <c r="C288" s="110"/>
      <c r="D288" s="110"/>
      <c r="E288" s="111"/>
      <c r="F288" s="112"/>
      <c r="I288" s="111"/>
      <c r="J288" s="112"/>
    </row>
    <row r="289" spans="1:10" s="113" customFormat="1">
      <c r="A289" s="95"/>
      <c r="B289" s="110"/>
      <c r="C289" s="110"/>
      <c r="D289" s="110"/>
      <c r="E289" s="111"/>
      <c r="F289" s="112"/>
      <c r="I289" s="111"/>
      <c r="J289" s="112"/>
    </row>
    <row r="290" spans="1:10" s="113" customFormat="1">
      <c r="A290" s="95"/>
      <c r="B290" s="110"/>
      <c r="C290" s="110"/>
      <c r="D290" s="110"/>
      <c r="E290" s="111"/>
      <c r="F290" s="112"/>
      <c r="I290" s="111"/>
      <c r="J290" s="112"/>
    </row>
    <row r="291" spans="1:10" s="113" customFormat="1">
      <c r="A291" s="95"/>
      <c r="B291" s="110"/>
      <c r="C291" s="110"/>
      <c r="D291" s="110"/>
      <c r="E291" s="111"/>
      <c r="F291" s="112"/>
      <c r="I291" s="111"/>
      <c r="J291" s="112"/>
    </row>
    <row r="292" spans="1:10" s="113" customFormat="1">
      <c r="A292" s="95"/>
      <c r="B292" s="110"/>
      <c r="C292" s="110"/>
      <c r="D292" s="110"/>
      <c r="E292" s="111"/>
      <c r="F292" s="112"/>
      <c r="I292" s="111"/>
      <c r="J292" s="112"/>
    </row>
    <row r="293" spans="1:10" s="113" customFormat="1">
      <c r="A293" s="95"/>
      <c r="B293" s="110"/>
      <c r="C293" s="110"/>
      <c r="D293" s="110"/>
      <c r="E293" s="111"/>
      <c r="F293" s="112"/>
      <c r="I293" s="111"/>
      <c r="J293" s="112"/>
    </row>
    <row r="294" spans="1:10" s="113" customFormat="1">
      <c r="A294" s="95"/>
      <c r="B294" s="110"/>
      <c r="C294" s="110"/>
      <c r="D294" s="110"/>
      <c r="E294" s="111"/>
      <c r="F294" s="112"/>
      <c r="I294" s="111"/>
      <c r="J294" s="112"/>
    </row>
    <row r="295" spans="1:10" s="113" customFormat="1">
      <c r="A295" s="95"/>
      <c r="B295" s="110"/>
      <c r="C295" s="110"/>
      <c r="D295" s="110"/>
      <c r="E295" s="111"/>
      <c r="F295" s="112"/>
      <c r="I295" s="111"/>
      <c r="J295" s="112"/>
    </row>
    <row r="296" spans="1:10" s="113" customFormat="1">
      <c r="A296" s="95"/>
      <c r="B296" s="110"/>
      <c r="C296" s="110"/>
      <c r="D296" s="110"/>
      <c r="E296" s="111"/>
      <c r="F296" s="112"/>
      <c r="I296" s="111"/>
      <c r="J296" s="112"/>
    </row>
    <row r="297" spans="1:10" s="113" customFormat="1">
      <c r="A297" s="95"/>
      <c r="B297" s="110"/>
      <c r="C297" s="110"/>
      <c r="D297" s="110"/>
      <c r="E297" s="111"/>
      <c r="F297" s="112"/>
      <c r="I297" s="111"/>
      <c r="J297" s="112"/>
    </row>
    <row r="298" spans="1:10" s="113" customFormat="1">
      <c r="A298" s="95"/>
      <c r="B298" s="110"/>
      <c r="C298" s="110"/>
      <c r="D298" s="110"/>
      <c r="E298" s="111"/>
      <c r="F298" s="112"/>
      <c r="I298" s="111"/>
      <c r="J298" s="112"/>
    </row>
    <row r="299" spans="1:10" s="113" customFormat="1">
      <c r="A299" s="95"/>
      <c r="B299" s="110"/>
      <c r="C299" s="110"/>
      <c r="D299" s="110"/>
      <c r="E299" s="111"/>
      <c r="F299" s="112"/>
      <c r="I299" s="111"/>
      <c r="J299" s="112"/>
    </row>
    <row r="300" spans="1:10" s="113" customFormat="1">
      <c r="A300" s="95"/>
      <c r="B300" s="110"/>
      <c r="C300" s="110"/>
      <c r="D300" s="110"/>
      <c r="E300" s="111"/>
      <c r="F300" s="112"/>
      <c r="I300" s="111"/>
      <c r="J300" s="112"/>
    </row>
    <row r="301" spans="1:10" s="113" customFormat="1">
      <c r="A301" s="95"/>
      <c r="B301" s="110"/>
      <c r="C301" s="110"/>
      <c r="D301" s="110"/>
      <c r="E301" s="111"/>
      <c r="F301" s="112"/>
      <c r="I301" s="111"/>
      <c r="J301" s="112"/>
    </row>
    <row r="302" spans="1:10" s="113" customFormat="1">
      <c r="A302" s="95"/>
      <c r="B302" s="110"/>
      <c r="C302" s="110"/>
      <c r="D302" s="110"/>
      <c r="E302" s="111"/>
      <c r="F302" s="112"/>
      <c r="I302" s="111"/>
      <c r="J302" s="112"/>
    </row>
    <row r="303" spans="1:10" s="113" customFormat="1">
      <c r="A303" s="95"/>
      <c r="B303" s="110"/>
      <c r="C303" s="110"/>
      <c r="D303" s="110"/>
      <c r="E303" s="111"/>
      <c r="F303" s="112"/>
      <c r="I303" s="111"/>
      <c r="J303" s="112"/>
    </row>
    <row r="304" spans="1:10" s="113" customFormat="1">
      <c r="A304" s="95"/>
      <c r="B304" s="110"/>
      <c r="C304" s="110"/>
      <c r="D304" s="110"/>
      <c r="E304" s="111"/>
      <c r="F304" s="112"/>
      <c r="I304" s="111"/>
      <c r="J304" s="112"/>
    </row>
    <row r="305" spans="1:10" s="113" customFormat="1">
      <c r="A305" s="95"/>
      <c r="B305" s="110"/>
      <c r="C305" s="110"/>
      <c r="D305" s="110"/>
      <c r="E305" s="111"/>
      <c r="F305" s="112"/>
      <c r="I305" s="111"/>
      <c r="J305" s="112"/>
    </row>
    <row r="306" spans="1:10" s="113" customFormat="1">
      <c r="A306" s="95"/>
      <c r="B306" s="110"/>
      <c r="C306" s="110"/>
      <c r="D306" s="110"/>
      <c r="E306" s="111"/>
      <c r="F306" s="112"/>
      <c r="I306" s="111"/>
      <c r="J306" s="112"/>
    </row>
    <row r="307" spans="1:10" s="113" customFormat="1">
      <c r="A307" s="95"/>
      <c r="B307" s="110"/>
      <c r="C307" s="110"/>
      <c r="D307" s="110"/>
      <c r="E307" s="111"/>
      <c r="F307" s="112"/>
      <c r="I307" s="111"/>
      <c r="J307" s="112"/>
    </row>
    <row r="308" spans="1:10" s="113" customFormat="1">
      <c r="A308" s="95"/>
      <c r="B308" s="110"/>
      <c r="C308" s="110"/>
      <c r="D308" s="110"/>
      <c r="E308" s="111"/>
      <c r="F308" s="112"/>
      <c r="I308" s="111"/>
      <c r="J308" s="112"/>
    </row>
    <row r="309" spans="1:10" s="113" customFormat="1">
      <c r="A309" s="95"/>
      <c r="B309" s="110"/>
      <c r="C309" s="110"/>
      <c r="D309" s="110"/>
      <c r="E309" s="111"/>
      <c r="F309" s="112"/>
      <c r="I309" s="111"/>
      <c r="J309" s="112"/>
    </row>
    <row r="310" spans="1:10" s="113" customFormat="1">
      <c r="A310" s="95"/>
      <c r="B310" s="110"/>
      <c r="C310" s="110"/>
      <c r="D310" s="110"/>
      <c r="E310" s="111"/>
      <c r="F310" s="112"/>
      <c r="I310" s="111"/>
      <c r="J310" s="112"/>
    </row>
    <row r="311" spans="1:10" s="113" customFormat="1">
      <c r="A311" s="95"/>
      <c r="B311" s="110"/>
      <c r="C311" s="110"/>
      <c r="D311" s="110"/>
      <c r="E311" s="111"/>
      <c r="F311" s="112"/>
      <c r="I311" s="111"/>
      <c r="J311" s="112"/>
    </row>
    <row r="312" spans="1:10" s="113" customFormat="1">
      <c r="A312" s="95"/>
      <c r="B312" s="110"/>
      <c r="C312" s="110"/>
      <c r="D312" s="110"/>
      <c r="E312" s="111"/>
      <c r="F312" s="112"/>
      <c r="I312" s="111"/>
      <c r="J312" s="112"/>
    </row>
    <row r="313" spans="1:10" s="113" customFormat="1">
      <c r="A313" s="95"/>
      <c r="B313" s="110"/>
      <c r="C313" s="110"/>
      <c r="D313" s="110"/>
      <c r="E313" s="111"/>
      <c r="F313" s="112"/>
      <c r="I313" s="111"/>
      <c r="J313" s="112"/>
    </row>
    <row r="314" spans="1:10" s="113" customFormat="1">
      <c r="A314" s="95"/>
      <c r="B314" s="110"/>
      <c r="C314" s="110"/>
      <c r="D314" s="110"/>
      <c r="E314" s="111"/>
      <c r="F314" s="112"/>
      <c r="I314" s="111"/>
      <c r="J314" s="112"/>
    </row>
    <row r="315" spans="1:10" s="113" customFormat="1">
      <c r="A315" s="95"/>
      <c r="B315" s="110"/>
      <c r="C315" s="110"/>
      <c r="D315" s="110"/>
      <c r="E315" s="111"/>
      <c r="F315" s="112"/>
      <c r="I315" s="111"/>
      <c r="J315" s="112"/>
    </row>
    <row r="316" spans="1:10" s="113" customFormat="1">
      <c r="A316" s="95"/>
      <c r="B316" s="110"/>
      <c r="C316" s="110"/>
      <c r="D316" s="110"/>
      <c r="E316" s="111"/>
      <c r="F316" s="112"/>
      <c r="I316" s="111"/>
      <c r="J316" s="112"/>
    </row>
    <row r="317" spans="1:10" s="113" customFormat="1">
      <c r="A317" s="95"/>
      <c r="B317" s="110"/>
      <c r="C317" s="110"/>
      <c r="D317" s="110"/>
      <c r="E317" s="111"/>
      <c r="F317" s="112"/>
      <c r="I317" s="111"/>
      <c r="J317" s="112"/>
    </row>
    <row r="318" spans="1:10" s="113" customFormat="1">
      <c r="A318" s="95"/>
      <c r="B318" s="110"/>
      <c r="C318" s="110"/>
      <c r="D318" s="110"/>
      <c r="E318" s="111"/>
      <c r="F318" s="112"/>
      <c r="I318" s="111"/>
      <c r="J318" s="112"/>
    </row>
    <row r="319" spans="1:10" s="113" customFormat="1">
      <c r="A319" s="95"/>
      <c r="B319" s="110"/>
      <c r="C319" s="110"/>
      <c r="D319" s="110"/>
      <c r="E319" s="111"/>
      <c r="F319" s="112"/>
      <c r="I319" s="111"/>
      <c r="J319" s="112"/>
    </row>
    <row r="320" spans="1:10" s="113" customFormat="1">
      <c r="A320" s="95"/>
      <c r="B320" s="110"/>
      <c r="C320" s="110"/>
      <c r="D320" s="110"/>
      <c r="E320" s="111"/>
      <c r="F320" s="112"/>
      <c r="I320" s="111"/>
      <c r="J320" s="112"/>
    </row>
    <row r="321" spans="1:10" s="113" customFormat="1">
      <c r="A321" s="95"/>
      <c r="B321" s="110"/>
      <c r="C321" s="110"/>
      <c r="D321" s="110"/>
      <c r="E321" s="111"/>
      <c r="F321" s="112"/>
      <c r="I321" s="111"/>
      <c r="J321" s="112"/>
    </row>
    <row r="322" spans="1:10" s="113" customFormat="1">
      <c r="A322" s="95"/>
      <c r="B322" s="110"/>
      <c r="C322" s="110"/>
      <c r="D322" s="110"/>
      <c r="E322" s="111"/>
      <c r="F322" s="112"/>
      <c r="I322" s="111"/>
      <c r="J322" s="112"/>
    </row>
    <row r="323" spans="1:10" s="113" customFormat="1">
      <c r="A323" s="95"/>
      <c r="B323" s="110"/>
      <c r="C323" s="110"/>
      <c r="D323" s="110"/>
      <c r="E323" s="111"/>
      <c r="F323" s="112"/>
      <c r="I323" s="111"/>
      <c r="J323" s="112"/>
    </row>
    <row r="324" spans="1:10" s="113" customFormat="1">
      <c r="A324" s="95"/>
      <c r="B324" s="110"/>
      <c r="C324" s="110"/>
      <c r="D324" s="110"/>
      <c r="E324" s="111"/>
      <c r="F324" s="112"/>
      <c r="I324" s="111"/>
      <c r="J324" s="112"/>
    </row>
    <row r="325" spans="1:10" s="113" customFormat="1">
      <c r="A325" s="95"/>
      <c r="B325" s="110"/>
      <c r="C325" s="110"/>
      <c r="D325" s="110"/>
      <c r="E325" s="111"/>
      <c r="F325" s="112"/>
      <c r="I325" s="111"/>
      <c r="J325" s="112"/>
    </row>
    <row r="326" spans="1:10" s="113" customFormat="1">
      <c r="A326" s="95"/>
      <c r="B326" s="110"/>
      <c r="C326" s="110"/>
      <c r="D326" s="110"/>
      <c r="E326" s="111"/>
      <c r="F326" s="112"/>
      <c r="I326" s="111"/>
      <c r="J326" s="112"/>
    </row>
    <row r="327" spans="1:10" s="113" customFormat="1">
      <c r="A327" s="95"/>
      <c r="B327" s="110"/>
      <c r="C327" s="110"/>
      <c r="D327" s="110"/>
      <c r="E327" s="111"/>
      <c r="F327" s="112"/>
      <c r="I327" s="111"/>
      <c r="J327" s="112"/>
    </row>
    <row r="328" spans="1:10" s="113" customFormat="1">
      <c r="A328" s="95"/>
      <c r="B328" s="110"/>
      <c r="C328" s="110"/>
      <c r="D328" s="110"/>
      <c r="E328" s="111"/>
      <c r="F328" s="112"/>
      <c r="I328" s="111"/>
      <c r="J328" s="112"/>
    </row>
    <row r="329" spans="1:10" s="113" customFormat="1">
      <c r="A329" s="95"/>
      <c r="B329" s="110"/>
      <c r="C329" s="110"/>
      <c r="D329" s="110"/>
      <c r="E329" s="111"/>
      <c r="F329" s="112"/>
      <c r="I329" s="111"/>
      <c r="J329" s="112"/>
    </row>
    <row r="330" spans="1:10" s="113" customFormat="1">
      <c r="A330" s="95"/>
      <c r="B330" s="110"/>
      <c r="C330" s="110"/>
      <c r="D330" s="110"/>
      <c r="E330" s="111"/>
      <c r="F330" s="112"/>
      <c r="I330" s="111"/>
      <c r="J330" s="112"/>
    </row>
    <row r="331" spans="1:10" s="113" customFormat="1">
      <c r="A331" s="95"/>
      <c r="B331" s="110"/>
      <c r="C331" s="110"/>
      <c r="D331" s="110"/>
      <c r="E331" s="111"/>
      <c r="F331" s="112"/>
      <c r="I331" s="111"/>
      <c r="J331" s="112"/>
    </row>
    <row r="332" spans="1:10" s="113" customFormat="1">
      <c r="A332" s="95"/>
      <c r="B332" s="110"/>
      <c r="C332" s="110"/>
      <c r="D332" s="110"/>
      <c r="E332" s="111"/>
      <c r="F332" s="112"/>
      <c r="I332" s="111"/>
      <c r="J332" s="112"/>
    </row>
    <row r="333" spans="1:10" s="113" customFormat="1">
      <c r="A333" s="95"/>
      <c r="B333" s="110"/>
      <c r="C333" s="110"/>
      <c r="D333" s="110"/>
      <c r="E333" s="111"/>
      <c r="F333" s="112"/>
      <c r="I333" s="111"/>
      <c r="J333" s="112"/>
    </row>
    <row r="334" spans="1:10" s="113" customFormat="1">
      <c r="A334" s="95"/>
      <c r="B334" s="110"/>
      <c r="C334" s="110"/>
      <c r="D334" s="110"/>
      <c r="E334" s="111"/>
      <c r="F334" s="112"/>
      <c r="I334" s="111"/>
      <c r="J334" s="112"/>
    </row>
    <row r="335" spans="1:10" s="113" customFormat="1">
      <c r="A335" s="95"/>
      <c r="B335" s="110"/>
      <c r="C335" s="110"/>
      <c r="D335" s="110"/>
      <c r="E335" s="111"/>
      <c r="F335" s="112"/>
      <c r="I335" s="111"/>
      <c r="J335" s="112"/>
    </row>
    <row r="336" spans="1:10" s="113" customFormat="1">
      <c r="A336" s="95"/>
      <c r="B336" s="110"/>
      <c r="C336" s="110"/>
      <c r="D336" s="110"/>
      <c r="E336" s="111"/>
      <c r="F336" s="112"/>
      <c r="I336" s="111"/>
      <c r="J336" s="112"/>
    </row>
    <row r="337" spans="1:10" s="113" customFormat="1">
      <c r="A337" s="95"/>
      <c r="B337" s="110"/>
      <c r="C337" s="110"/>
      <c r="D337" s="110"/>
      <c r="E337" s="111"/>
      <c r="F337" s="112"/>
      <c r="I337" s="111"/>
      <c r="J337" s="112"/>
    </row>
    <row r="338" spans="1:10" s="113" customFormat="1">
      <c r="A338" s="95"/>
      <c r="B338" s="110"/>
      <c r="C338" s="110"/>
      <c r="D338" s="110"/>
      <c r="E338" s="111"/>
      <c r="F338" s="112"/>
      <c r="I338" s="111"/>
      <c r="J338" s="112"/>
    </row>
    <row r="339" spans="1:10" s="113" customFormat="1">
      <c r="A339" s="95"/>
      <c r="B339" s="110"/>
      <c r="C339" s="110"/>
      <c r="D339" s="110"/>
      <c r="E339" s="111"/>
      <c r="F339" s="112"/>
      <c r="I339" s="111"/>
      <c r="J339" s="112"/>
    </row>
    <row r="340" spans="1:10" s="113" customFormat="1">
      <c r="A340" s="95"/>
      <c r="B340" s="110"/>
      <c r="C340" s="110"/>
      <c r="D340" s="110"/>
      <c r="E340" s="111"/>
      <c r="F340" s="112"/>
      <c r="I340" s="111"/>
      <c r="J340" s="112"/>
    </row>
    <row r="341" spans="1:10" s="113" customFormat="1">
      <c r="A341" s="95"/>
      <c r="B341" s="110"/>
      <c r="C341" s="110"/>
      <c r="D341" s="110"/>
      <c r="E341" s="111"/>
      <c r="F341" s="112"/>
      <c r="I341" s="111"/>
      <c r="J341" s="112"/>
    </row>
    <row r="342" spans="1:10" s="113" customFormat="1">
      <c r="A342" s="95"/>
      <c r="B342" s="110"/>
      <c r="C342" s="110"/>
      <c r="D342" s="110"/>
      <c r="E342" s="111"/>
      <c r="F342" s="112"/>
      <c r="I342" s="111"/>
      <c r="J342" s="112"/>
    </row>
    <row r="343" spans="1:10" s="113" customFormat="1">
      <c r="A343" s="95"/>
      <c r="B343" s="110"/>
      <c r="C343" s="110"/>
      <c r="D343" s="110"/>
      <c r="E343" s="111"/>
      <c r="F343" s="112"/>
      <c r="I343" s="111"/>
      <c r="J343" s="112"/>
    </row>
    <row r="344" spans="1:10" s="113" customFormat="1">
      <c r="A344" s="95"/>
      <c r="B344" s="110"/>
      <c r="C344" s="110"/>
      <c r="D344" s="110"/>
      <c r="E344" s="111"/>
      <c r="F344" s="112"/>
      <c r="I344" s="111"/>
      <c r="J344" s="112"/>
    </row>
    <row r="345" spans="1:10" s="113" customFormat="1">
      <c r="A345" s="95"/>
      <c r="B345" s="110"/>
      <c r="C345" s="110"/>
      <c r="D345" s="110"/>
      <c r="E345" s="111"/>
      <c r="F345" s="112"/>
      <c r="I345" s="111"/>
      <c r="J345" s="112"/>
    </row>
    <row r="346" spans="1:10" s="113" customFormat="1">
      <c r="A346" s="95"/>
      <c r="B346" s="110"/>
      <c r="C346" s="110"/>
      <c r="D346" s="110"/>
      <c r="E346" s="111"/>
      <c r="F346" s="112"/>
      <c r="I346" s="111"/>
      <c r="J346" s="112"/>
    </row>
    <row r="347" spans="1:10" s="113" customFormat="1">
      <c r="A347" s="95"/>
      <c r="B347" s="110"/>
      <c r="C347" s="110"/>
      <c r="D347" s="110"/>
      <c r="E347" s="111"/>
      <c r="F347" s="112"/>
      <c r="I347" s="111"/>
      <c r="J347" s="112"/>
    </row>
    <row r="348" spans="1:10" s="113" customFormat="1">
      <c r="A348" s="95"/>
      <c r="B348" s="110"/>
      <c r="C348" s="110"/>
      <c r="D348" s="110"/>
      <c r="E348" s="111"/>
      <c r="F348" s="112"/>
      <c r="I348" s="111"/>
      <c r="J348" s="112"/>
    </row>
    <row r="349" spans="1:10" s="113" customFormat="1">
      <c r="A349" s="95"/>
      <c r="B349" s="110"/>
      <c r="C349" s="110"/>
      <c r="D349" s="110"/>
      <c r="E349" s="111"/>
      <c r="F349" s="112"/>
      <c r="I349" s="111"/>
      <c r="J349" s="112"/>
    </row>
    <row r="350" spans="1:10" s="113" customFormat="1">
      <c r="A350" s="95"/>
      <c r="B350" s="110"/>
      <c r="C350" s="110"/>
      <c r="D350" s="110"/>
      <c r="E350" s="111"/>
      <c r="F350" s="112"/>
      <c r="I350" s="111"/>
      <c r="J350" s="112"/>
    </row>
    <row r="351" spans="1:10" s="113" customFormat="1">
      <c r="A351" s="95"/>
      <c r="B351" s="110"/>
      <c r="C351" s="110"/>
      <c r="D351" s="110"/>
      <c r="E351" s="111"/>
      <c r="F351" s="112"/>
      <c r="I351" s="111"/>
      <c r="J351" s="112"/>
    </row>
    <row r="352" spans="1:10" s="113" customFormat="1">
      <c r="A352" s="95"/>
      <c r="B352" s="110"/>
      <c r="C352" s="110"/>
      <c r="D352" s="110"/>
      <c r="E352" s="111"/>
      <c r="F352" s="112"/>
      <c r="I352" s="111"/>
      <c r="J352" s="112"/>
    </row>
    <row r="353" spans="1:10" s="113" customFormat="1">
      <c r="A353" s="95"/>
      <c r="B353" s="110"/>
      <c r="C353" s="110"/>
      <c r="D353" s="110"/>
      <c r="E353" s="111"/>
      <c r="F353" s="112"/>
      <c r="I353" s="111"/>
      <c r="J353" s="112"/>
    </row>
    <row r="354" spans="1:10" s="113" customFormat="1">
      <c r="A354" s="95"/>
      <c r="B354" s="110"/>
      <c r="C354" s="110"/>
      <c r="D354" s="110"/>
      <c r="E354" s="111"/>
      <c r="F354" s="112"/>
      <c r="I354" s="111"/>
      <c r="J354" s="112"/>
    </row>
    <row r="355" spans="1:10" s="113" customFormat="1">
      <c r="A355" s="95"/>
      <c r="B355" s="110"/>
      <c r="C355" s="110"/>
      <c r="D355" s="110"/>
      <c r="E355" s="111"/>
      <c r="F355" s="112"/>
      <c r="I355" s="111"/>
      <c r="J355" s="112"/>
    </row>
    <row r="356" spans="1:10" s="113" customFormat="1">
      <c r="A356" s="95"/>
      <c r="B356" s="110"/>
      <c r="C356" s="110"/>
      <c r="D356" s="110"/>
      <c r="E356" s="111"/>
      <c r="F356" s="112"/>
      <c r="I356" s="111"/>
      <c r="J356" s="112"/>
    </row>
    <row r="357" spans="1:10" s="113" customFormat="1">
      <c r="A357" s="95"/>
      <c r="B357" s="110"/>
      <c r="C357" s="110"/>
      <c r="D357" s="110"/>
      <c r="E357" s="111"/>
      <c r="F357" s="112"/>
      <c r="I357" s="111"/>
      <c r="J357" s="112"/>
    </row>
    <row r="358" spans="1:10" s="113" customFormat="1">
      <c r="A358" s="95"/>
      <c r="B358" s="110"/>
      <c r="C358" s="110"/>
      <c r="D358" s="110"/>
      <c r="E358" s="111"/>
      <c r="F358" s="112"/>
      <c r="I358" s="111"/>
      <c r="J358" s="112"/>
    </row>
    <row r="359" spans="1:10" s="113" customFormat="1">
      <c r="A359" s="95"/>
      <c r="B359" s="110"/>
      <c r="C359" s="110"/>
      <c r="D359" s="110"/>
      <c r="E359" s="111"/>
      <c r="F359" s="112"/>
      <c r="I359" s="111"/>
      <c r="J359" s="112"/>
    </row>
    <row r="360" spans="1:10" s="113" customFormat="1">
      <c r="A360" s="95"/>
      <c r="B360" s="110"/>
      <c r="C360" s="110"/>
      <c r="D360" s="110"/>
      <c r="E360" s="111"/>
      <c r="F360" s="112"/>
      <c r="I360" s="111"/>
      <c r="J360" s="112"/>
    </row>
    <row r="361" spans="1:10" s="113" customFormat="1">
      <c r="A361" s="95"/>
      <c r="B361" s="110"/>
      <c r="C361" s="110"/>
      <c r="D361" s="110"/>
      <c r="E361" s="111"/>
      <c r="F361" s="112"/>
      <c r="I361" s="111"/>
      <c r="J361" s="112"/>
    </row>
    <row r="362" spans="1:10" s="113" customFormat="1">
      <c r="A362" s="95"/>
      <c r="B362" s="110"/>
      <c r="C362" s="110"/>
      <c r="D362" s="110"/>
      <c r="E362" s="111"/>
      <c r="F362" s="112"/>
      <c r="I362" s="111"/>
      <c r="J362" s="112"/>
    </row>
    <row r="363" spans="1:10" s="113" customFormat="1">
      <c r="A363" s="95"/>
      <c r="B363" s="110"/>
      <c r="C363" s="110"/>
      <c r="D363" s="110"/>
      <c r="E363" s="111"/>
      <c r="F363" s="112"/>
      <c r="I363" s="111"/>
      <c r="J363" s="112"/>
    </row>
    <row r="364" spans="1:10" s="113" customFormat="1">
      <c r="A364" s="95"/>
      <c r="B364" s="110"/>
      <c r="C364" s="110"/>
      <c r="D364" s="110"/>
      <c r="E364" s="111"/>
      <c r="F364" s="112"/>
      <c r="I364" s="111"/>
      <c r="J364" s="112"/>
    </row>
    <row r="365" spans="1:10" s="113" customFormat="1">
      <c r="A365" s="95"/>
      <c r="B365" s="110"/>
      <c r="C365" s="110"/>
      <c r="D365" s="110"/>
      <c r="E365" s="111"/>
      <c r="F365" s="112"/>
      <c r="I365" s="111"/>
      <c r="J365" s="112"/>
    </row>
    <row r="366" spans="1:10" s="113" customFormat="1">
      <c r="A366" s="95"/>
      <c r="B366" s="110"/>
      <c r="C366" s="110"/>
      <c r="D366" s="110"/>
      <c r="E366" s="111"/>
      <c r="F366" s="112"/>
      <c r="I366" s="111"/>
      <c r="J366" s="112"/>
    </row>
    <row r="367" spans="1:10" s="113" customFormat="1">
      <c r="A367" s="95"/>
      <c r="B367" s="110"/>
      <c r="C367" s="110"/>
      <c r="D367" s="110"/>
      <c r="E367" s="111"/>
      <c r="F367" s="112"/>
      <c r="I367" s="111"/>
      <c r="J367" s="112"/>
    </row>
    <row r="368" spans="1:10" s="113" customFormat="1">
      <c r="A368" s="95"/>
      <c r="B368" s="110"/>
      <c r="C368" s="110"/>
      <c r="D368" s="110"/>
      <c r="E368" s="111"/>
      <c r="F368" s="112"/>
      <c r="I368" s="111"/>
      <c r="J368" s="112"/>
    </row>
    <row r="369" spans="1:10" s="113" customFormat="1">
      <c r="A369" s="95"/>
      <c r="B369" s="110"/>
      <c r="C369" s="110"/>
      <c r="D369" s="110"/>
      <c r="E369" s="111"/>
      <c r="F369" s="112"/>
      <c r="I369" s="111"/>
      <c r="J369" s="112"/>
    </row>
    <row r="370" spans="1:10" s="113" customFormat="1">
      <c r="A370" s="95"/>
      <c r="B370" s="110"/>
      <c r="C370" s="110"/>
      <c r="D370" s="110"/>
      <c r="E370" s="111"/>
      <c r="F370" s="112"/>
      <c r="I370" s="111"/>
      <c r="J370" s="112"/>
    </row>
    <row r="371" spans="1:10" s="113" customFormat="1">
      <c r="A371" s="95"/>
      <c r="B371" s="110"/>
      <c r="C371" s="110"/>
      <c r="D371" s="110"/>
      <c r="E371" s="111"/>
      <c r="F371" s="112"/>
      <c r="I371" s="111"/>
      <c r="J371" s="112"/>
    </row>
    <row r="372" spans="1:10" s="113" customFormat="1">
      <c r="A372" s="95"/>
      <c r="B372" s="110"/>
      <c r="C372" s="110"/>
      <c r="D372" s="110"/>
      <c r="E372" s="111"/>
      <c r="F372" s="112"/>
      <c r="I372" s="111"/>
      <c r="J372" s="112"/>
    </row>
    <row r="373" spans="1:10" s="113" customFormat="1">
      <c r="A373" s="95"/>
      <c r="B373" s="110"/>
      <c r="C373" s="110"/>
      <c r="D373" s="110"/>
      <c r="E373" s="111"/>
      <c r="F373" s="112"/>
      <c r="I373" s="111"/>
      <c r="J373" s="112"/>
    </row>
    <row r="374" spans="1:10" s="113" customFormat="1">
      <c r="A374" s="95"/>
      <c r="B374" s="110"/>
      <c r="C374" s="110"/>
      <c r="D374" s="110"/>
      <c r="E374" s="111"/>
      <c r="F374" s="112"/>
      <c r="I374" s="111"/>
      <c r="J374" s="112"/>
    </row>
    <row r="375" spans="1:10" s="113" customFormat="1">
      <c r="A375" s="95"/>
      <c r="B375" s="110"/>
      <c r="C375" s="110"/>
      <c r="D375" s="110"/>
      <c r="E375" s="111"/>
      <c r="F375" s="112"/>
      <c r="I375" s="111"/>
      <c r="J375" s="112"/>
    </row>
    <row r="376" spans="1:10" s="113" customFormat="1">
      <c r="A376" s="95"/>
      <c r="B376" s="110"/>
      <c r="C376" s="110"/>
      <c r="D376" s="110"/>
      <c r="E376" s="111"/>
      <c r="F376" s="112"/>
      <c r="I376" s="111"/>
      <c r="J376" s="112"/>
    </row>
    <row r="377" spans="1:10" s="113" customFormat="1">
      <c r="A377" s="95"/>
      <c r="B377" s="110"/>
      <c r="C377" s="110"/>
      <c r="D377" s="110"/>
      <c r="E377" s="111"/>
      <c r="F377" s="112"/>
      <c r="I377" s="111"/>
      <c r="J377" s="112"/>
    </row>
    <row r="378" spans="1:10" s="113" customFormat="1">
      <c r="A378" s="95"/>
      <c r="B378" s="110"/>
      <c r="C378" s="110"/>
      <c r="D378" s="110"/>
      <c r="E378" s="111"/>
      <c r="F378" s="112"/>
      <c r="I378" s="111"/>
      <c r="J378" s="112"/>
    </row>
    <row r="379" spans="1:10" s="113" customFormat="1">
      <c r="A379" s="95"/>
      <c r="B379" s="110"/>
      <c r="C379" s="110"/>
      <c r="D379" s="110"/>
      <c r="E379" s="111"/>
      <c r="F379" s="112"/>
      <c r="I379" s="111"/>
      <c r="J379" s="112"/>
    </row>
    <row r="380" spans="1:10" s="113" customFormat="1">
      <c r="A380" s="95"/>
      <c r="B380" s="110"/>
      <c r="C380" s="110"/>
      <c r="D380" s="110"/>
      <c r="E380" s="111"/>
      <c r="F380" s="112"/>
      <c r="I380" s="111"/>
      <c r="J380" s="112"/>
    </row>
    <row r="381" spans="1:10" s="113" customFormat="1">
      <c r="A381" s="95"/>
      <c r="B381" s="110"/>
      <c r="C381" s="110"/>
      <c r="D381" s="110"/>
      <c r="E381" s="111"/>
      <c r="F381" s="112"/>
      <c r="I381" s="111"/>
      <c r="J381" s="112"/>
    </row>
    <row r="382" spans="1:10" s="113" customFormat="1">
      <c r="A382" s="95"/>
      <c r="B382" s="110"/>
      <c r="C382" s="110"/>
      <c r="D382" s="110"/>
      <c r="E382" s="111"/>
      <c r="F382" s="112"/>
      <c r="I382" s="111"/>
      <c r="J382" s="112"/>
    </row>
    <row r="383" spans="1:10" s="113" customFormat="1">
      <c r="A383" s="95"/>
      <c r="B383" s="110"/>
      <c r="C383" s="110"/>
      <c r="D383" s="110"/>
      <c r="E383" s="111"/>
      <c r="F383" s="112"/>
      <c r="I383" s="111"/>
      <c r="J383" s="112"/>
    </row>
    <row r="384" spans="1:10" s="113" customFormat="1">
      <c r="A384" s="95"/>
      <c r="B384" s="110"/>
      <c r="C384" s="110"/>
      <c r="D384" s="110"/>
      <c r="E384" s="111"/>
      <c r="F384" s="112"/>
      <c r="I384" s="111"/>
      <c r="J384" s="112"/>
    </row>
    <row r="385" spans="1:10" s="113" customFormat="1">
      <c r="A385" s="95"/>
      <c r="B385" s="110"/>
      <c r="C385" s="110"/>
      <c r="D385" s="110"/>
      <c r="E385" s="111"/>
      <c r="F385" s="112"/>
      <c r="I385" s="111"/>
      <c r="J385" s="112"/>
    </row>
    <row r="386" spans="1:10" s="113" customFormat="1">
      <c r="A386" s="95"/>
      <c r="B386" s="110"/>
      <c r="C386" s="110"/>
      <c r="D386" s="110"/>
      <c r="E386" s="111"/>
      <c r="F386" s="112"/>
      <c r="I386" s="111"/>
      <c r="J386" s="112"/>
    </row>
    <row r="387" spans="1:10" s="113" customFormat="1">
      <c r="A387" s="95"/>
      <c r="B387" s="110"/>
      <c r="C387" s="110"/>
      <c r="D387" s="110"/>
      <c r="E387" s="111"/>
      <c r="F387" s="112"/>
      <c r="I387" s="111"/>
      <c r="J387" s="112"/>
    </row>
    <row r="388" spans="1:10" s="113" customFormat="1">
      <c r="A388" s="95"/>
      <c r="B388" s="110"/>
      <c r="C388" s="110"/>
      <c r="D388" s="110"/>
      <c r="E388" s="111"/>
      <c r="F388" s="112"/>
      <c r="I388" s="111"/>
      <c r="J388" s="112"/>
    </row>
    <row r="389" spans="1:10" s="113" customFormat="1">
      <c r="A389" s="95"/>
      <c r="B389" s="110"/>
      <c r="C389" s="110"/>
      <c r="D389" s="110"/>
      <c r="E389" s="111"/>
      <c r="F389" s="112"/>
      <c r="I389" s="111"/>
      <c r="J389" s="112"/>
    </row>
    <row r="390" spans="1:10" s="113" customFormat="1">
      <c r="A390" s="95"/>
      <c r="B390" s="110"/>
      <c r="C390" s="110"/>
      <c r="D390" s="110"/>
      <c r="E390" s="111"/>
      <c r="F390" s="112"/>
      <c r="I390" s="111"/>
      <c r="J390" s="112"/>
    </row>
    <row r="391" spans="1:10" s="113" customFormat="1">
      <c r="A391" s="95"/>
      <c r="B391" s="110"/>
      <c r="C391" s="110"/>
      <c r="D391" s="110"/>
      <c r="E391" s="111"/>
      <c r="F391" s="112"/>
      <c r="I391" s="111"/>
      <c r="J391" s="112"/>
    </row>
    <row r="392" spans="1:10" s="113" customFormat="1">
      <c r="A392" s="95"/>
      <c r="B392" s="110"/>
      <c r="C392" s="110"/>
      <c r="D392" s="110"/>
      <c r="E392" s="111"/>
      <c r="F392" s="112"/>
      <c r="I392" s="111"/>
      <c r="J392" s="112"/>
    </row>
    <row r="393" spans="1:10" s="113" customFormat="1">
      <c r="A393" s="95"/>
      <c r="B393" s="110"/>
      <c r="C393" s="110"/>
      <c r="D393" s="110"/>
      <c r="E393" s="111"/>
      <c r="F393" s="112"/>
      <c r="I393" s="111"/>
      <c r="J393" s="112"/>
    </row>
    <row r="394" spans="1:10" s="113" customFormat="1">
      <c r="A394" s="95"/>
      <c r="B394" s="110"/>
      <c r="C394" s="110"/>
      <c r="D394" s="110"/>
      <c r="E394" s="111"/>
      <c r="F394" s="112"/>
      <c r="I394" s="111"/>
      <c r="J394" s="112"/>
    </row>
    <row r="395" spans="1:10" s="113" customFormat="1">
      <c r="A395" s="95"/>
      <c r="B395" s="110"/>
      <c r="C395" s="110"/>
      <c r="D395" s="110"/>
      <c r="E395" s="111"/>
      <c r="F395" s="112"/>
      <c r="I395" s="111"/>
      <c r="J395" s="112"/>
    </row>
    <row r="396" spans="1:10" s="113" customFormat="1">
      <c r="A396" s="95"/>
      <c r="B396" s="110"/>
      <c r="C396" s="110"/>
      <c r="D396" s="110"/>
      <c r="E396" s="111"/>
      <c r="F396" s="112"/>
      <c r="I396" s="111"/>
      <c r="J396" s="112"/>
    </row>
    <row r="397" spans="1:10" s="113" customFormat="1">
      <c r="A397" s="95"/>
      <c r="B397" s="110"/>
      <c r="C397" s="110"/>
      <c r="D397" s="110"/>
      <c r="E397" s="111"/>
      <c r="F397" s="112"/>
      <c r="I397" s="111"/>
      <c r="J397" s="112"/>
    </row>
    <row r="398" spans="1:10" s="113" customFormat="1">
      <c r="A398" s="95"/>
      <c r="B398" s="110"/>
      <c r="C398" s="110"/>
      <c r="D398" s="110"/>
      <c r="E398" s="111"/>
      <c r="F398" s="112"/>
      <c r="I398" s="111"/>
      <c r="J398" s="112"/>
    </row>
    <row r="399" spans="1:10" s="113" customFormat="1">
      <c r="A399" s="95"/>
      <c r="B399" s="110"/>
      <c r="C399" s="110"/>
      <c r="D399" s="110"/>
      <c r="E399" s="111"/>
      <c r="F399" s="112"/>
      <c r="I399" s="111"/>
      <c r="J399" s="112"/>
    </row>
    <row r="400" spans="1:10" s="113" customFormat="1">
      <c r="A400" s="95"/>
      <c r="B400" s="110"/>
      <c r="C400" s="110"/>
      <c r="D400" s="110"/>
      <c r="E400" s="111"/>
      <c r="F400" s="112"/>
      <c r="I400" s="111"/>
      <c r="J400" s="112"/>
    </row>
    <row r="401" spans="1:10" s="113" customFormat="1">
      <c r="A401" s="95"/>
      <c r="B401" s="110"/>
      <c r="C401" s="110"/>
      <c r="D401" s="110"/>
      <c r="E401" s="111"/>
      <c r="F401" s="112"/>
      <c r="I401" s="111"/>
      <c r="J401" s="112"/>
    </row>
    <row r="402" spans="1:10" s="113" customFormat="1">
      <c r="A402" s="95"/>
      <c r="B402" s="110"/>
      <c r="C402" s="110"/>
      <c r="D402" s="110"/>
      <c r="E402" s="111"/>
      <c r="F402" s="112"/>
      <c r="I402" s="111"/>
      <c r="J402" s="112"/>
    </row>
    <row r="403" spans="1:10" s="113" customFormat="1">
      <c r="A403" s="95"/>
      <c r="B403" s="110"/>
      <c r="C403" s="110"/>
      <c r="D403" s="110"/>
      <c r="E403" s="111"/>
      <c r="F403" s="112"/>
      <c r="I403" s="111"/>
      <c r="J403" s="112"/>
    </row>
    <row r="404" spans="1:10" s="113" customFormat="1">
      <c r="A404" s="95"/>
      <c r="B404" s="110"/>
      <c r="C404" s="110"/>
      <c r="D404" s="110"/>
      <c r="E404" s="111"/>
      <c r="F404" s="112"/>
      <c r="I404" s="111"/>
      <c r="J404" s="112"/>
    </row>
    <row r="405" spans="1:10" s="113" customFormat="1">
      <c r="A405" s="95"/>
      <c r="B405" s="110"/>
      <c r="C405" s="110"/>
      <c r="D405" s="110"/>
      <c r="E405" s="111"/>
      <c r="F405" s="112"/>
      <c r="I405" s="111"/>
      <c r="J405" s="112"/>
    </row>
    <row r="406" spans="1:10" s="113" customFormat="1">
      <c r="A406" s="95"/>
      <c r="B406" s="110"/>
      <c r="C406" s="110"/>
      <c r="D406" s="110"/>
      <c r="E406" s="111"/>
      <c r="F406" s="112"/>
      <c r="I406" s="111"/>
      <c r="J406" s="112"/>
    </row>
    <row r="407" spans="1:10" s="113" customFormat="1">
      <c r="A407" s="95"/>
      <c r="B407" s="110"/>
      <c r="C407" s="110"/>
      <c r="D407" s="110"/>
      <c r="E407" s="111"/>
      <c r="F407" s="112"/>
      <c r="I407" s="111"/>
      <c r="J407" s="112"/>
    </row>
    <row r="408" spans="1:10" s="113" customFormat="1">
      <c r="A408" s="95"/>
      <c r="B408" s="110"/>
      <c r="C408" s="110"/>
      <c r="D408" s="110"/>
      <c r="E408" s="111"/>
      <c r="F408" s="112"/>
      <c r="I408" s="111"/>
      <c r="J408" s="112"/>
    </row>
    <row r="409" spans="1:10" s="113" customFormat="1">
      <c r="A409" s="95"/>
      <c r="B409" s="110"/>
      <c r="C409" s="110"/>
      <c r="D409" s="110"/>
      <c r="E409" s="111"/>
      <c r="F409" s="112"/>
      <c r="I409" s="111"/>
      <c r="J409" s="112"/>
    </row>
    <row r="410" spans="1:10" s="113" customFormat="1">
      <c r="A410" s="95"/>
      <c r="B410" s="110"/>
      <c r="C410" s="110"/>
      <c r="D410" s="110"/>
      <c r="E410" s="111"/>
      <c r="F410" s="112"/>
      <c r="I410" s="111"/>
      <c r="J410" s="112"/>
    </row>
    <row r="411" spans="1:10" s="113" customFormat="1">
      <c r="A411" s="95"/>
      <c r="B411" s="110"/>
      <c r="C411" s="110"/>
      <c r="D411" s="110"/>
      <c r="E411" s="111"/>
      <c r="F411" s="112"/>
      <c r="I411" s="111"/>
      <c r="J411" s="112"/>
    </row>
    <row r="412" spans="1:10" s="113" customFormat="1">
      <c r="A412" s="95"/>
      <c r="B412" s="110"/>
      <c r="C412" s="110"/>
      <c r="D412" s="110"/>
      <c r="E412" s="111"/>
      <c r="F412" s="112"/>
      <c r="I412" s="111"/>
      <c r="J412" s="112"/>
    </row>
    <row r="413" spans="1:10" s="113" customFormat="1">
      <c r="A413" s="95"/>
      <c r="B413" s="110"/>
      <c r="C413" s="110"/>
      <c r="D413" s="110"/>
      <c r="E413" s="111"/>
      <c r="F413" s="112"/>
      <c r="I413" s="111"/>
      <c r="J413" s="112"/>
    </row>
    <row r="414" spans="1:10" s="113" customFormat="1">
      <c r="A414" s="95"/>
      <c r="B414" s="110"/>
      <c r="C414" s="110"/>
      <c r="D414" s="110"/>
      <c r="E414" s="111"/>
      <c r="F414" s="112"/>
      <c r="I414" s="111"/>
      <c r="J414" s="112"/>
    </row>
    <row r="415" spans="1:10" s="113" customFormat="1">
      <c r="A415" s="95"/>
      <c r="B415" s="110"/>
      <c r="C415" s="110"/>
      <c r="D415" s="110"/>
      <c r="E415" s="111"/>
      <c r="F415" s="112"/>
      <c r="I415" s="111"/>
      <c r="J415" s="112"/>
    </row>
    <row r="416" spans="1:10" s="113" customFormat="1">
      <c r="A416" s="95"/>
      <c r="B416" s="110"/>
      <c r="C416" s="110"/>
      <c r="D416" s="110"/>
      <c r="E416" s="111"/>
      <c r="F416" s="112"/>
      <c r="I416" s="111"/>
      <c r="J416" s="112"/>
    </row>
    <row r="417" spans="1:10" s="113" customFormat="1">
      <c r="A417" s="95"/>
      <c r="B417" s="110"/>
      <c r="C417" s="110"/>
      <c r="D417" s="110"/>
      <c r="E417" s="111"/>
      <c r="F417" s="112"/>
      <c r="I417" s="111"/>
      <c r="J417" s="112"/>
    </row>
    <row r="418" spans="1:10" s="113" customFormat="1">
      <c r="A418" s="95"/>
      <c r="B418" s="110"/>
      <c r="C418" s="110"/>
      <c r="D418" s="110"/>
      <c r="E418" s="111"/>
      <c r="F418" s="112"/>
      <c r="I418" s="111"/>
      <c r="J418" s="112"/>
    </row>
    <row r="419" spans="1:10" s="113" customFormat="1">
      <c r="A419" s="95"/>
      <c r="B419" s="110"/>
      <c r="C419" s="110"/>
      <c r="D419" s="110"/>
      <c r="E419" s="111"/>
      <c r="F419" s="112"/>
      <c r="I419" s="111"/>
      <c r="J419" s="112"/>
    </row>
    <row r="420" spans="1:10" s="113" customFormat="1">
      <c r="A420" s="95"/>
      <c r="B420" s="110"/>
      <c r="C420" s="110"/>
      <c r="D420" s="110"/>
      <c r="E420" s="111"/>
      <c r="F420" s="112"/>
      <c r="I420" s="111"/>
      <c r="J420" s="112"/>
    </row>
    <row r="421" spans="1:10" s="113" customFormat="1">
      <c r="A421" s="95"/>
      <c r="B421" s="110"/>
      <c r="C421" s="110"/>
      <c r="D421" s="110"/>
      <c r="E421" s="111"/>
      <c r="F421" s="112"/>
      <c r="I421" s="111"/>
      <c r="J421" s="112"/>
    </row>
    <row r="422" spans="1:10" s="113" customFormat="1">
      <c r="A422" s="95"/>
      <c r="B422" s="110"/>
      <c r="C422" s="110"/>
      <c r="D422" s="110"/>
      <c r="E422" s="111"/>
      <c r="F422" s="112"/>
      <c r="I422" s="111"/>
      <c r="J422" s="112"/>
    </row>
    <row r="423" spans="1:10" s="113" customFormat="1">
      <c r="A423" s="95"/>
      <c r="B423" s="110"/>
      <c r="C423" s="110"/>
      <c r="D423" s="110"/>
      <c r="E423" s="111"/>
      <c r="F423" s="112"/>
      <c r="I423" s="111"/>
      <c r="J423" s="112"/>
    </row>
    <row r="424" spans="1:10" s="113" customFormat="1">
      <c r="A424" s="95"/>
      <c r="B424" s="110"/>
      <c r="C424" s="110"/>
      <c r="D424" s="110"/>
      <c r="E424" s="111"/>
      <c r="F424" s="112"/>
      <c r="I424" s="111"/>
      <c r="J424" s="112"/>
    </row>
    <row r="425" spans="1:10" s="113" customFormat="1">
      <c r="A425" s="95"/>
      <c r="B425" s="110"/>
      <c r="C425" s="110"/>
      <c r="D425" s="110"/>
      <c r="E425" s="111"/>
      <c r="F425" s="112"/>
      <c r="I425" s="111"/>
      <c r="J425" s="112"/>
    </row>
    <row r="426" spans="1:10" s="113" customFormat="1">
      <c r="A426" s="95"/>
      <c r="B426" s="110"/>
      <c r="C426" s="110"/>
      <c r="D426" s="110"/>
      <c r="E426" s="111"/>
      <c r="F426" s="112"/>
      <c r="I426" s="111"/>
      <c r="J426" s="112"/>
    </row>
    <row r="427" spans="1:10" s="113" customFormat="1">
      <c r="A427" s="95"/>
      <c r="B427" s="110"/>
      <c r="C427" s="110"/>
      <c r="D427" s="110"/>
      <c r="E427" s="111"/>
      <c r="F427" s="112"/>
      <c r="I427" s="111"/>
      <c r="J427" s="112"/>
    </row>
    <row r="428" spans="1:10" s="113" customFormat="1">
      <c r="A428" s="95"/>
      <c r="B428" s="110"/>
      <c r="C428" s="110"/>
      <c r="D428" s="110"/>
      <c r="E428" s="111"/>
      <c r="F428" s="112"/>
      <c r="I428" s="111"/>
      <c r="J428" s="112"/>
    </row>
    <row r="429" spans="1:10" s="113" customFormat="1">
      <c r="A429" s="95"/>
      <c r="B429" s="110"/>
      <c r="C429" s="110"/>
      <c r="D429" s="110"/>
      <c r="E429" s="111"/>
      <c r="F429" s="112"/>
      <c r="I429" s="111"/>
      <c r="J429" s="112"/>
    </row>
    <row r="430" spans="1:10" s="113" customFormat="1">
      <c r="A430" s="95"/>
      <c r="B430" s="110"/>
      <c r="C430" s="110"/>
      <c r="D430" s="110"/>
      <c r="E430" s="111"/>
      <c r="F430" s="112"/>
      <c r="I430" s="111"/>
      <c r="J430" s="112"/>
    </row>
    <row r="431" spans="1:10" s="113" customFormat="1">
      <c r="A431" s="95"/>
      <c r="B431" s="110"/>
      <c r="C431" s="110"/>
      <c r="D431" s="110"/>
      <c r="E431" s="111"/>
      <c r="F431" s="112"/>
      <c r="I431" s="111"/>
      <c r="J431" s="112"/>
    </row>
    <row r="432" spans="1:10" s="113" customFormat="1">
      <c r="A432" s="95"/>
      <c r="B432" s="110"/>
      <c r="C432" s="110"/>
      <c r="D432" s="110"/>
      <c r="E432" s="111"/>
      <c r="F432" s="112"/>
      <c r="I432" s="111"/>
      <c r="J432" s="112"/>
    </row>
    <row r="433" spans="1:10" s="113" customFormat="1">
      <c r="A433" s="95"/>
      <c r="B433" s="110"/>
      <c r="C433" s="110"/>
      <c r="D433" s="110"/>
      <c r="E433" s="111"/>
      <c r="F433" s="112"/>
      <c r="I433" s="111"/>
      <c r="J433" s="112"/>
    </row>
    <row r="434" spans="1:10" s="113" customFormat="1">
      <c r="A434" s="95"/>
      <c r="B434" s="110"/>
      <c r="C434" s="110"/>
      <c r="D434" s="110"/>
      <c r="E434" s="111"/>
      <c r="F434" s="112"/>
      <c r="I434" s="111"/>
      <c r="J434" s="112"/>
    </row>
    <row r="435" spans="1:10" s="113" customFormat="1">
      <c r="A435" s="95"/>
      <c r="B435" s="110"/>
      <c r="C435" s="110"/>
      <c r="D435" s="110"/>
      <c r="E435" s="111"/>
      <c r="F435" s="112"/>
      <c r="I435" s="111"/>
      <c r="J435" s="112"/>
    </row>
    <row r="436" spans="1:10" s="113" customFormat="1">
      <c r="A436" s="95"/>
      <c r="B436" s="110"/>
      <c r="C436" s="110"/>
      <c r="D436" s="110"/>
      <c r="E436" s="111"/>
      <c r="F436" s="112"/>
      <c r="I436" s="111"/>
      <c r="J436" s="112"/>
    </row>
    <row r="437" spans="1:10" s="113" customFormat="1">
      <c r="A437" s="95"/>
      <c r="B437" s="110"/>
      <c r="C437" s="110"/>
      <c r="D437" s="110"/>
      <c r="E437" s="111"/>
      <c r="F437" s="112"/>
      <c r="I437" s="111"/>
      <c r="J437" s="112"/>
    </row>
    <row r="438" spans="1:10" s="113" customFormat="1">
      <c r="A438" s="95"/>
      <c r="B438" s="110"/>
      <c r="C438" s="110"/>
      <c r="D438" s="110"/>
      <c r="E438" s="111"/>
      <c r="F438" s="112"/>
      <c r="I438" s="111"/>
      <c r="J438" s="112"/>
    </row>
    <row r="439" spans="1:10" s="113" customFormat="1">
      <c r="A439" s="95"/>
      <c r="B439" s="110"/>
      <c r="C439" s="110"/>
      <c r="D439" s="110"/>
      <c r="E439" s="111"/>
      <c r="F439" s="112"/>
      <c r="I439" s="111"/>
      <c r="J439" s="112"/>
    </row>
    <row r="440" spans="1:10" s="113" customFormat="1">
      <c r="A440" s="95"/>
      <c r="B440" s="110"/>
      <c r="C440" s="110"/>
      <c r="D440" s="110"/>
      <c r="E440" s="111"/>
      <c r="F440" s="112"/>
      <c r="I440" s="111"/>
      <c r="J440" s="112"/>
    </row>
    <row r="441" spans="1:10" s="113" customFormat="1">
      <c r="A441" s="95"/>
      <c r="B441" s="110"/>
      <c r="C441" s="110"/>
      <c r="D441" s="110"/>
      <c r="E441" s="111"/>
      <c r="F441" s="112"/>
      <c r="I441" s="111"/>
      <c r="J441" s="112"/>
    </row>
    <row r="442" spans="1:10" s="113" customFormat="1">
      <c r="A442" s="95"/>
      <c r="B442" s="110"/>
      <c r="C442" s="110"/>
      <c r="D442" s="110"/>
      <c r="E442" s="111"/>
      <c r="F442" s="112"/>
      <c r="I442" s="111"/>
      <c r="J442" s="112"/>
    </row>
    <row r="443" spans="1:10" s="113" customFormat="1">
      <c r="A443" s="95"/>
      <c r="B443" s="110"/>
      <c r="C443" s="110"/>
      <c r="D443" s="110"/>
      <c r="E443" s="111"/>
      <c r="F443" s="112"/>
      <c r="I443" s="111"/>
      <c r="J443" s="112"/>
    </row>
    <row r="444" spans="1:10" s="113" customFormat="1">
      <c r="A444" s="95"/>
      <c r="B444" s="110"/>
      <c r="C444" s="110"/>
      <c r="D444" s="110"/>
      <c r="E444" s="111"/>
      <c r="F444" s="112"/>
      <c r="I444" s="111"/>
      <c r="J444" s="112"/>
    </row>
    <row r="445" spans="1:10" s="113" customFormat="1">
      <c r="A445" s="95"/>
      <c r="B445" s="110"/>
      <c r="C445" s="110"/>
      <c r="D445" s="110"/>
      <c r="E445" s="111"/>
      <c r="F445" s="112"/>
      <c r="I445" s="111"/>
      <c r="J445" s="112"/>
    </row>
    <row r="446" spans="1:10" s="113" customFormat="1">
      <c r="A446" s="95"/>
      <c r="B446" s="110"/>
      <c r="C446" s="110"/>
      <c r="D446" s="110"/>
      <c r="E446" s="111"/>
      <c r="F446" s="112"/>
      <c r="I446" s="111"/>
      <c r="J446" s="112"/>
    </row>
    <row r="447" spans="1:10" s="113" customFormat="1">
      <c r="A447" s="95"/>
      <c r="B447" s="110"/>
      <c r="C447" s="110"/>
      <c r="D447" s="110"/>
      <c r="E447" s="111"/>
      <c r="F447" s="112"/>
      <c r="I447" s="111"/>
      <c r="J447" s="112"/>
    </row>
    <row r="448" spans="1:10" s="113" customFormat="1">
      <c r="A448" s="95"/>
      <c r="B448" s="110"/>
      <c r="C448" s="110"/>
      <c r="D448" s="110"/>
      <c r="E448" s="111"/>
      <c r="F448" s="112"/>
      <c r="I448" s="111"/>
      <c r="J448" s="112"/>
    </row>
    <row r="449" spans="1:10" s="113" customFormat="1">
      <c r="A449" s="95"/>
      <c r="B449" s="110"/>
      <c r="C449" s="110"/>
      <c r="D449" s="110"/>
      <c r="E449" s="111"/>
      <c r="F449" s="112"/>
      <c r="I449" s="111"/>
      <c r="J449" s="112"/>
    </row>
    <row r="450" spans="1:10" s="113" customFormat="1">
      <c r="A450" s="95"/>
      <c r="B450" s="110"/>
      <c r="C450" s="110"/>
      <c r="D450" s="110"/>
      <c r="E450" s="111"/>
      <c r="F450" s="112"/>
      <c r="I450" s="111"/>
      <c r="J450" s="112"/>
    </row>
    <row r="451" spans="1:10" s="113" customFormat="1">
      <c r="A451" s="95"/>
      <c r="B451" s="110"/>
      <c r="C451" s="110"/>
      <c r="D451" s="110"/>
      <c r="E451" s="111"/>
      <c r="F451" s="112"/>
      <c r="I451" s="111"/>
      <c r="J451" s="112"/>
    </row>
    <row r="452" spans="1:10" s="113" customFormat="1">
      <c r="A452" s="95"/>
      <c r="B452" s="110"/>
      <c r="C452" s="110"/>
      <c r="D452" s="110"/>
      <c r="E452" s="111"/>
      <c r="F452" s="112"/>
      <c r="I452" s="111"/>
      <c r="J452" s="112"/>
    </row>
    <row r="453" spans="1:10" s="113" customFormat="1">
      <c r="A453" s="95"/>
      <c r="B453" s="110"/>
      <c r="C453" s="110"/>
      <c r="D453" s="110"/>
      <c r="E453" s="111"/>
      <c r="F453" s="112"/>
      <c r="I453" s="111"/>
      <c r="J453" s="112"/>
    </row>
    <row r="454" spans="1:10" s="113" customFormat="1">
      <c r="A454" s="95"/>
      <c r="B454" s="110"/>
      <c r="C454" s="110"/>
      <c r="D454" s="110"/>
      <c r="E454" s="111"/>
      <c r="F454" s="112"/>
      <c r="I454" s="111"/>
      <c r="J454" s="112"/>
    </row>
    <row r="455" spans="1:10" s="113" customFormat="1">
      <c r="A455" s="95"/>
      <c r="B455" s="110"/>
      <c r="C455" s="110"/>
      <c r="D455" s="110"/>
      <c r="E455" s="111"/>
      <c r="F455" s="112"/>
      <c r="I455" s="111"/>
      <c r="J455" s="112"/>
    </row>
    <row r="456" spans="1:10" s="113" customFormat="1">
      <c r="A456" s="95"/>
      <c r="B456" s="110"/>
      <c r="C456" s="110"/>
      <c r="D456" s="110"/>
      <c r="E456" s="111"/>
      <c r="F456" s="112"/>
      <c r="I456" s="111"/>
      <c r="J456" s="112"/>
    </row>
    <row r="457" spans="1:10" s="113" customFormat="1">
      <c r="A457" s="95"/>
      <c r="B457" s="110"/>
      <c r="C457" s="110"/>
      <c r="D457" s="110"/>
      <c r="E457" s="111"/>
      <c r="F457" s="112"/>
      <c r="I457" s="111"/>
      <c r="J457" s="112"/>
    </row>
    <row r="458" spans="1:10" s="113" customFormat="1">
      <c r="A458" s="95"/>
      <c r="B458" s="110"/>
      <c r="C458" s="110"/>
      <c r="D458" s="110"/>
      <c r="E458" s="111"/>
      <c r="F458" s="112"/>
      <c r="I458" s="111"/>
      <c r="J458" s="112"/>
    </row>
    <row r="459" spans="1:10" s="113" customFormat="1">
      <c r="A459" s="95"/>
      <c r="B459" s="110"/>
      <c r="C459" s="110"/>
      <c r="D459" s="110"/>
      <c r="E459" s="111"/>
      <c r="F459" s="112"/>
      <c r="I459" s="111"/>
      <c r="J459" s="112"/>
    </row>
    <row r="460" spans="1:10" s="113" customFormat="1">
      <c r="A460" s="95"/>
      <c r="B460" s="110"/>
      <c r="C460" s="110"/>
      <c r="D460" s="110"/>
      <c r="E460" s="111"/>
      <c r="F460" s="112"/>
      <c r="I460" s="111"/>
      <c r="J460" s="112"/>
    </row>
    <row r="461" spans="1:10" s="113" customFormat="1">
      <c r="A461" s="95"/>
      <c r="B461" s="110"/>
      <c r="C461" s="110"/>
      <c r="D461" s="110"/>
      <c r="E461" s="111"/>
      <c r="F461" s="112"/>
      <c r="I461" s="111"/>
      <c r="J461" s="112"/>
    </row>
    <row r="462" spans="1:10" s="113" customFormat="1">
      <c r="A462" s="95"/>
      <c r="B462" s="110"/>
      <c r="C462" s="110"/>
      <c r="D462" s="110"/>
      <c r="E462" s="111"/>
      <c r="F462" s="112"/>
      <c r="I462" s="111"/>
      <c r="J462" s="112"/>
    </row>
    <row r="463" spans="1:10" s="113" customFormat="1">
      <c r="A463" s="95"/>
      <c r="B463" s="110"/>
      <c r="C463" s="110"/>
      <c r="D463" s="110"/>
      <c r="E463" s="111"/>
      <c r="F463" s="112"/>
      <c r="I463" s="111"/>
      <c r="J463" s="112"/>
    </row>
    <row r="464" spans="1:10" s="113" customFormat="1">
      <c r="A464" s="95"/>
      <c r="B464" s="110"/>
      <c r="C464" s="110"/>
      <c r="D464" s="110"/>
      <c r="E464" s="111"/>
      <c r="F464" s="112"/>
      <c r="I464" s="111"/>
      <c r="J464" s="112"/>
    </row>
    <row r="465" spans="1:10" s="113" customFormat="1">
      <c r="A465" s="95"/>
      <c r="B465" s="110"/>
      <c r="C465" s="110"/>
      <c r="D465" s="110"/>
      <c r="E465" s="111"/>
      <c r="F465" s="112"/>
      <c r="I465" s="111"/>
      <c r="J465" s="112"/>
    </row>
    <row r="466" spans="1:10" s="113" customFormat="1">
      <c r="A466" s="95"/>
      <c r="B466" s="110"/>
      <c r="C466" s="110"/>
      <c r="D466" s="110"/>
      <c r="E466" s="111"/>
      <c r="F466" s="112"/>
      <c r="I466" s="111"/>
      <c r="J466" s="112"/>
    </row>
    <row r="467" spans="1:10" s="113" customFormat="1">
      <c r="A467" s="95"/>
      <c r="B467" s="110"/>
      <c r="C467" s="110"/>
      <c r="D467" s="110"/>
      <c r="E467" s="111"/>
      <c r="F467" s="112"/>
      <c r="I467" s="111"/>
      <c r="J467" s="112"/>
    </row>
    <row r="468" spans="1:10" s="113" customFormat="1">
      <c r="A468" s="95"/>
      <c r="B468" s="110"/>
      <c r="C468" s="110"/>
      <c r="D468" s="110"/>
      <c r="E468" s="111"/>
      <c r="F468" s="112"/>
      <c r="I468" s="111"/>
      <c r="J468" s="112"/>
    </row>
    <row r="469" spans="1:10" s="113" customFormat="1">
      <c r="A469" s="95"/>
      <c r="B469" s="110"/>
      <c r="C469" s="110"/>
      <c r="D469" s="110"/>
      <c r="E469" s="111"/>
      <c r="F469" s="112"/>
      <c r="I469" s="111"/>
      <c r="J469" s="112"/>
    </row>
    <row r="470" spans="1:10" s="113" customFormat="1">
      <c r="A470" s="95"/>
      <c r="B470" s="110"/>
      <c r="C470" s="110"/>
      <c r="D470" s="110"/>
      <c r="E470" s="111"/>
      <c r="F470" s="112"/>
      <c r="I470" s="111"/>
      <c r="J470" s="112"/>
    </row>
    <row r="471" spans="1:10" s="113" customFormat="1">
      <c r="A471" s="95"/>
      <c r="B471" s="110"/>
      <c r="C471" s="110"/>
      <c r="D471" s="110"/>
      <c r="E471" s="111"/>
      <c r="F471" s="112"/>
      <c r="I471" s="111"/>
      <c r="J471" s="112"/>
    </row>
    <row r="472" spans="1:10" s="113" customFormat="1">
      <c r="A472" s="95"/>
      <c r="B472" s="110"/>
      <c r="C472" s="110"/>
      <c r="D472" s="110"/>
      <c r="E472" s="111"/>
      <c r="F472" s="112"/>
      <c r="I472" s="111"/>
      <c r="J472" s="112"/>
    </row>
    <row r="473" spans="1:10" s="113" customFormat="1">
      <c r="A473" s="95"/>
      <c r="B473" s="110"/>
      <c r="C473" s="110"/>
      <c r="D473" s="110"/>
      <c r="E473" s="111"/>
      <c r="F473" s="112"/>
      <c r="I473" s="111"/>
      <c r="J473" s="112"/>
    </row>
    <row r="474" spans="1:10" s="113" customFormat="1">
      <c r="A474" s="95"/>
      <c r="B474" s="110"/>
      <c r="C474" s="110"/>
      <c r="D474" s="110"/>
      <c r="E474" s="111"/>
      <c r="F474" s="112"/>
      <c r="I474" s="111"/>
      <c r="J474" s="112"/>
    </row>
    <row r="475" spans="1:10" s="113" customFormat="1">
      <c r="A475" s="95"/>
      <c r="B475" s="110"/>
      <c r="C475" s="110"/>
      <c r="D475" s="110"/>
      <c r="E475" s="111"/>
      <c r="F475" s="112"/>
      <c r="I475" s="111"/>
      <c r="J475" s="112"/>
    </row>
    <row r="476" spans="1:10" s="113" customFormat="1">
      <c r="A476" s="95"/>
      <c r="B476" s="110"/>
      <c r="C476" s="110"/>
      <c r="D476" s="110"/>
      <c r="E476" s="111"/>
      <c r="F476" s="112"/>
      <c r="I476" s="111"/>
      <c r="J476" s="112"/>
    </row>
    <row r="477" spans="1:10" s="113" customFormat="1">
      <c r="A477" s="95"/>
      <c r="B477" s="110"/>
      <c r="C477" s="110"/>
      <c r="D477" s="110"/>
      <c r="E477" s="111"/>
      <c r="F477" s="112"/>
      <c r="I477" s="111"/>
      <c r="J477" s="112"/>
    </row>
    <row r="478" spans="1:10" s="113" customFormat="1">
      <c r="A478" s="95"/>
      <c r="B478" s="110"/>
      <c r="C478" s="110"/>
      <c r="D478" s="110"/>
      <c r="E478" s="111"/>
      <c r="F478" s="112"/>
      <c r="I478" s="111"/>
      <c r="J478" s="112"/>
    </row>
    <row r="479" spans="1:10" s="113" customFormat="1">
      <c r="A479" s="95"/>
      <c r="B479" s="110"/>
      <c r="C479" s="110"/>
      <c r="D479" s="110"/>
      <c r="E479" s="111"/>
      <c r="F479" s="112"/>
      <c r="I479" s="111"/>
      <c r="J479" s="112"/>
    </row>
    <row r="480" spans="1:10" s="113" customFormat="1">
      <c r="A480" s="95"/>
      <c r="B480" s="110"/>
      <c r="C480" s="110"/>
      <c r="D480" s="110"/>
      <c r="E480" s="111"/>
      <c r="F480" s="112"/>
      <c r="I480" s="111"/>
      <c r="J480" s="112"/>
    </row>
    <row r="481" spans="1:10" s="113" customFormat="1">
      <c r="A481" s="95"/>
      <c r="B481" s="110"/>
      <c r="C481" s="110"/>
      <c r="D481" s="110"/>
      <c r="E481" s="111"/>
      <c r="F481" s="112"/>
      <c r="I481" s="111"/>
      <c r="J481" s="112"/>
    </row>
    <row r="482" spans="1:10" s="113" customFormat="1">
      <c r="A482" s="95"/>
      <c r="B482" s="110"/>
      <c r="C482" s="110"/>
      <c r="D482" s="110"/>
      <c r="E482" s="111"/>
      <c r="F482" s="112"/>
      <c r="I482" s="111"/>
      <c r="J482" s="112"/>
    </row>
    <row r="483" spans="1:10" s="113" customFormat="1">
      <c r="A483" s="95"/>
      <c r="B483" s="110"/>
      <c r="C483" s="110"/>
      <c r="D483" s="110"/>
      <c r="E483" s="111"/>
      <c r="F483" s="112"/>
      <c r="I483" s="111"/>
      <c r="J483" s="112"/>
    </row>
    <row r="484" spans="1:10" s="113" customFormat="1">
      <c r="A484" s="95"/>
      <c r="B484" s="110"/>
      <c r="C484" s="110"/>
      <c r="D484" s="110"/>
      <c r="E484" s="111"/>
      <c r="F484" s="112"/>
      <c r="I484" s="111"/>
      <c r="J484" s="112"/>
    </row>
    <row r="485" spans="1:10" s="113" customFormat="1">
      <c r="A485" s="95"/>
      <c r="B485" s="110"/>
      <c r="C485" s="110"/>
      <c r="D485" s="110"/>
      <c r="E485" s="111"/>
      <c r="F485" s="112"/>
      <c r="I485" s="111"/>
      <c r="J485" s="112"/>
    </row>
    <row r="486" spans="1:10" s="113" customFormat="1">
      <c r="A486" s="95"/>
      <c r="B486" s="110"/>
      <c r="C486" s="110"/>
      <c r="D486" s="110"/>
      <c r="E486" s="111"/>
      <c r="F486" s="112"/>
      <c r="I486" s="111"/>
      <c r="J486" s="112"/>
    </row>
    <row r="487" spans="1:10" s="113" customFormat="1">
      <c r="A487" s="95"/>
      <c r="B487" s="110"/>
      <c r="C487" s="110"/>
      <c r="D487" s="110"/>
      <c r="E487" s="111"/>
      <c r="F487" s="112"/>
      <c r="I487" s="111"/>
      <c r="J487" s="112"/>
    </row>
    <row r="488" spans="1:10" s="113" customFormat="1">
      <c r="A488" s="95"/>
      <c r="B488" s="110"/>
      <c r="C488" s="110"/>
      <c r="D488" s="110"/>
      <c r="E488" s="111"/>
      <c r="F488" s="112"/>
      <c r="I488" s="111"/>
      <c r="J488" s="112"/>
    </row>
    <row r="489" spans="1:10" s="113" customFormat="1">
      <c r="A489" s="95"/>
      <c r="B489" s="110"/>
      <c r="C489" s="110"/>
      <c r="D489" s="110"/>
      <c r="E489" s="111"/>
      <c r="F489" s="112"/>
      <c r="I489" s="111"/>
      <c r="J489" s="112"/>
    </row>
    <row r="490" spans="1:10" s="113" customFormat="1">
      <c r="A490" s="95"/>
      <c r="B490" s="110"/>
      <c r="C490" s="110"/>
      <c r="D490" s="110"/>
      <c r="E490" s="111"/>
      <c r="F490" s="112"/>
      <c r="I490" s="111"/>
      <c r="J490" s="112"/>
    </row>
    <row r="491" spans="1:10" s="113" customFormat="1">
      <c r="A491" s="95"/>
      <c r="B491" s="110"/>
      <c r="C491" s="110"/>
      <c r="D491" s="110"/>
      <c r="E491" s="111"/>
      <c r="F491" s="112"/>
      <c r="I491" s="111"/>
      <c r="J491" s="112"/>
    </row>
    <row r="492" spans="1:10" s="113" customFormat="1">
      <c r="A492" s="95"/>
      <c r="B492" s="110"/>
      <c r="C492" s="110"/>
      <c r="D492" s="110"/>
      <c r="E492" s="111"/>
      <c r="F492" s="112"/>
      <c r="I492" s="111"/>
      <c r="J492" s="112"/>
    </row>
    <row r="493" spans="1:10" s="113" customFormat="1">
      <c r="A493" s="95"/>
      <c r="B493" s="110"/>
      <c r="C493" s="110"/>
      <c r="D493" s="110"/>
      <c r="E493" s="111"/>
      <c r="F493" s="112"/>
      <c r="I493" s="111"/>
      <c r="J493" s="112"/>
    </row>
    <row r="494" spans="1:10" s="113" customFormat="1">
      <c r="A494" s="95"/>
      <c r="B494" s="110"/>
      <c r="C494" s="110"/>
      <c r="D494" s="110"/>
      <c r="E494" s="111"/>
      <c r="F494" s="112"/>
      <c r="I494" s="111"/>
      <c r="J494" s="112"/>
    </row>
    <row r="495" spans="1:10" s="113" customFormat="1">
      <c r="A495" s="95"/>
      <c r="B495" s="110"/>
      <c r="C495" s="110"/>
      <c r="D495" s="110"/>
      <c r="E495" s="111"/>
      <c r="F495" s="112"/>
      <c r="I495" s="111"/>
      <c r="J495" s="112"/>
    </row>
    <row r="496" spans="1:10" s="113" customFormat="1">
      <c r="A496" s="95"/>
      <c r="B496" s="110"/>
      <c r="C496" s="110"/>
      <c r="D496" s="110"/>
      <c r="E496" s="111"/>
      <c r="F496" s="112"/>
      <c r="I496" s="111"/>
      <c r="J496" s="112"/>
    </row>
    <row r="497" spans="1:10" s="113" customFormat="1">
      <c r="A497" s="95"/>
      <c r="B497" s="110"/>
      <c r="C497" s="110"/>
      <c r="D497" s="110"/>
      <c r="E497" s="111"/>
      <c r="F497" s="112"/>
      <c r="I497" s="111"/>
      <c r="J497" s="112"/>
    </row>
    <row r="498" spans="1:10" s="113" customFormat="1">
      <c r="A498" s="95"/>
      <c r="B498" s="110"/>
      <c r="C498" s="110"/>
      <c r="D498" s="110"/>
      <c r="E498" s="111"/>
      <c r="F498" s="112"/>
      <c r="I498" s="111"/>
      <c r="J498" s="112"/>
    </row>
    <row r="499" spans="1:10" s="113" customFormat="1">
      <c r="A499" s="95"/>
      <c r="B499" s="110"/>
      <c r="C499" s="110"/>
      <c r="D499" s="110"/>
      <c r="E499" s="111"/>
      <c r="F499" s="112"/>
      <c r="I499" s="111"/>
      <c r="J499" s="112"/>
    </row>
    <row r="500" spans="1:10" s="113" customFormat="1">
      <c r="A500" s="95"/>
      <c r="B500" s="110"/>
      <c r="C500" s="110"/>
      <c r="D500" s="110"/>
      <c r="E500" s="111"/>
      <c r="F500" s="112"/>
      <c r="I500" s="111"/>
      <c r="J500" s="112"/>
    </row>
    <row r="501" spans="1:10" s="113" customFormat="1">
      <c r="A501" s="95"/>
      <c r="B501" s="110"/>
      <c r="C501" s="110"/>
      <c r="D501" s="110"/>
      <c r="E501" s="111"/>
      <c r="F501" s="112"/>
      <c r="I501" s="111"/>
      <c r="J501" s="112"/>
    </row>
    <row r="502" spans="1:10" s="113" customFormat="1">
      <c r="A502" s="95"/>
      <c r="B502" s="110"/>
      <c r="C502" s="110"/>
      <c r="D502" s="110"/>
      <c r="E502" s="111"/>
      <c r="F502" s="112"/>
      <c r="I502" s="111"/>
      <c r="J502" s="112"/>
    </row>
    <row r="503" spans="1:10" s="113" customFormat="1">
      <c r="A503" s="95"/>
      <c r="B503" s="110"/>
      <c r="C503" s="110"/>
      <c r="D503" s="110"/>
      <c r="E503" s="111"/>
      <c r="F503" s="112"/>
      <c r="I503" s="111"/>
      <c r="J503" s="112"/>
    </row>
    <row r="504" spans="1:10" s="113" customFormat="1">
      <c r="A504" s="95"/>
      <c r="B504" s="110"/>
      <c r="C504" s="110"/>
      <c r="D504" s="110"/>
      <c r="E504" s="111"/>
      <c r="F504" s="112"/>
      <c r="I504" s="111"/>
      <c r="J504" s="112"/>
    </row>
    <row r="505" spans="1:10" s="113" customFormat="1">
      <c r="A505" s="95"/>
      <c r="B505" s="110"/>
      <c r="C505" s="110"/>
      <c r="D505" s="110"/>
      <c r="E505" s="111"/>
      <c r="F505" s="112"/>
      <c r="I505" s="111"/>
      <c r="J505" s="112"/>
    </row>
    <row r="506" spans="1:10" s="113" customFormat="1">
      <c r="A506" s="95"/>
      <c r="B506" s="110"/>
      <c r="C506" s="110"/>
      <c r="D506" s="110"/>
      <c r="E506" s="111"/>
      <c r="F506" s="112"/>
      <c r="I506" s="111"/>
      <c r="J506" s="112"/>
    </row>
    <row r="507" spans="1:10" s="113" customFormat="1">
      <c r="A507" s="95"/>
      <c r="B507" s="110"/>
      <c r="C507" s="110"/>
      <c r="D507" s="110"/>
      <c r="E507" s="111"/>
      <c r="F507" s="112"/>
      <c r="I507" s="111"/>
      <c r="J507" s="112"/>
    </row>
    <row r="508" spans="1:10" s="113" customFormat="1">
      <c r="A508" s="95"/>
      <c r="B508" s="110"/>
      <c r="C508" s="110"/>
      <c r="D508" s="110"/>
      <c r="E508" s="111"/>
      <c r="F508" s="112"/>
      <c r="I508" s="111"/>
      <c r="J508" s="112"/>
    </row>
    <row r="509" spans="1:10" s="113" customFormat="1">
      <c r="A509" s="95"/>
      <c r="B509" s="110"/>
      <c r="C509" s="110"/>
      <c r="D509" s="110"/>
      <c r="E509" s="111"/>
      <c r="F509" s="112"/>
      <c r="I509" s="111"/>
      <c r="J509" s="112"/>
    </row>
    <row r="510" spans="1:10" s="113" customFormat="1">
      <c r="A510" s="95"/>
      <c r="B510" s="110"/>
      <c r="C510" s="110"/>
      <c r="D510" s="110"/>
      <c r="E510" s="111"/>
      <c r="F510" s="112"/>
      <c r="I510" s="111"/>
      <c r="J510" s="112"/>
    </row>
    <row r="511" spans="1:10" s="113" customFormat="1">
      <c r="A511" s="95"/>
      <c r="B511" s="110"/>
      <c r="C511" s="110"/>
      <c r="D511" s="110"/>
      <c r="E511" s="111"/>
      <c r="F511" s="112"/>
      <c r="I511" s="111"/>
      <c r="J511" s="112"/>
    </row>
    <row r="512" spans="1:10" s="113" customFormat="1">
      <c r="A512" s="95"/>
      <c r="B512" s="110"/>
      <c r="C512" s="110"/>
      <c r="D512" s="110"/>
      <c r="E512" s="111"/>
      <c r="F512" s="112"/>
      <c r="I512" s="111"/>
      <c r="J512" s="112"/>
    </row>
    <row r="513" spans="1:10" s="113" customFormat="1">
      <c r="A513" s="95"/>
      <c r="B513" s="110"/>
      <c r="C513" s="110"/>
      <c r="D513" s="110"/>
      <c r="E513" s="111"/>
      <c r="F513" s="112"/>
      <c r="I513" s="111"/>
      <c r="J513" s="112"/>
    </row>
    <row r="514" spans="1:10" s="113" customFormat="1">
      <c r="A514" s="95"/>
      <c r="B514" s="110"/>
      <c r="C514" s="110"/>
      <c r="D514" s="110"/>
      <c r="E514" s="111"/>
      <c r="F514" s="112"/>
      <c r="I514" s="111"/>
      <c r="J514" s="112"/>
    </row>
    <row r="515" spans="1:10" s="113" customFormat="1">
      <c r="A515" s="95"/>
      <c r="B515" s="110"/>
      <c r="C515" s="110"/>
      <c r="D515" s="110"/>
      <c r="E515" s="111"/>
      <c r="F515" s="112"/>
      <c r="I515" s="111"/>
      <c r="J515" s="112"/>
    </row>
    <row r="516" spans="1:10" s="113" customFormat="1">
      <c r="A516" s="95"/>
      <c r="B516" s="110"/>
      <c r="C516" s="110"/>
      <c r="D516" s="110"/>
      <c r="E516" s="111"/>
      <c r="F516" s="112"/>
      <c r="I516" s="111"/>
      <c r="J516" s="112"/>
    </row>
    <row r="517" spans="1:10" s="113" customFormat="1">
      <c r="A517" s="95"/>
      <c r="B517" s="110"/>
      <c r="C517" s="110"/>
      <c r="D517" s="110"/>
      <c r="E517" s="111"/>
      <c r="F517" s="112"/>
      <c r="I517" s="111"/>
      <c r="J517" s="112"/>
    </row>
    <row r="518" spans="1:10" s="113" customFormat="1">
      <c r="A518" s="95"/>
      <c r="B518" s="110"/>
      <c r="C518" s="110"/>
      <c r="D518" s="110"/>
      <c r="E518" s="111"/>
      <c r="F518" s="112"/>
      <c r="I518" s="111"/>
      <c r="J518" s="112"/>
    </row>
    <row r="519" spans="1:10" s="113" customFormat="1">
      <c r="A519" s="95"/>
      <c r="B519" s="110"/>
      <c r="C519" s="110"/>
      <c r="D519" s="110"/>
      <c r="E519" s="111"/>
      <c r="F519" s="112"/>
      <c r="I519" s="111"/>
      <c r="J519" s="112"/>
    </row>
    <row r="520" spans="1:10" s="113" customFormat="1">
      <c r="A520" s="95"/>
      <c r="B520" s="110"/>
      <c r="C520" s="110"/>
      <c r="D520" s="110"/>
      <c r="E520" s="111"/>
      <c r="F520" s="112"/>
      <c r="I520" s="111"/>
      <c r="J520" s="112"/>
    </row>
    <row r="521" spans="1:10" s="113" customFormat="1">
      <c r="A521" s="95"/>
      <c r="B521" s="110"/>
      <c r="C521" s="110"/>
      <c r="D521" s="110"/>
      <c r="E521" s="111"/>
      <c r="F521" s="112"/>
      <c r="I521" s="111"/>
      <c r="J521" s="112"/>
    </row>
    <row r="522" spans="1:10" s="113" customFormat="1">
      <c r="A522" s="95"/>
      <c r="B522" s="110"/>
      <c r="C522" s="110"/>
      <c r="D522" s="110"/>
      <c r="E522" s="111"/>
      <c r="F522" s="112"/>
      <c r="I522" s="111"/>
      <c r="J522" s="112"/>
    </row>
    <row r="523" spans="1:10" s="113" customFormat="1">
      <c r="A523" s="95"/>
      <c r="B523" s="110"/>
      <c r="C523" s="110"/>
      <c r="D523" s="110"/>
      <c r="E523" s="111"/>
      <c r="F523" s="112"/>
      <c r="I523" s="111"/>
      <c r="J523" s="112"/>
    </row>
    <row r="524" spans="1:10" s="113" customFormat="1">
      <c r="A524" s="95"/>
      <c r="B524" s="110"/>
      <c r="C524" s="110"/>
      <c r="D524" s="110"/>
      <c r="E524" s="111"/>
      <c r="F524" s="112"/>
      <c r="I524" s="111"/>
      <c r="J524" s="112"/>
    </row>
    <row r="525" spans="1:10" s="113" customFormat="1">
      <c r="A525" s="95"/>
      <c r="B525" s="110"/>
      <c r="C525" s="110"/>
      <c r="D525" s="110"/>
      <c r="E525" s="111"/>
      <c r="F525" s="112"/>
      <c r="I525" s="111"/>
      <c r="J525" s="112"/>
    </row>
    <row r="526" spans="1:10" s="113" customFormat="1">
      <c r="A526" s="95"/>
      <c r="B526" s="110"/>
      <c r="C526" s="110"/>
      <c r="D526" s="110"/>
      <c r="E526" s="111"/>
      <c r="F526" s="112"/>
      <c r="I526" s="111"/>
      <c r="J526" s="112"/>
    </row>
    <row r="527" spans="1:10" s="113" customFormat="1">
      <c r="A527" s="95"/>
      <c r="B527" s="110"/>
      <c r="C527" s="110"/>
      <c r="D527" s="110"/>
      <c r="E527" s="111"/>
      <c r="F527" s="112"/>
      <c r="I527" s="111"/>
      <c r="J527" s="112"/>
    </row>
    <row r="528" spans="1:10" s="113" customFormat="1">
      <c r="A528" s="95"/>
      <c r="B528" s="110"/>
      <c r="C528" s="110"/>
      <c r="D528" s="110"/>
      <c r="E528" s="111"/>
      <c r="F528" s="112"/>
      <c r="I528" s="111"/>
      <c r="J528" s="112"/>
    </row>
    <row r="529" spans="1:10" s="113" customFormat="1">
      <c r="A529" s="95"/>
      <c r="B529" s="110"/>
      <c r="C529" s="110"/>
      <c r="D529" s="110"/>
      <c r="E529" s="111"/>
      <c r="F529" s="112"/>
      <c r="I529" s="111"/>
      <c r="J529" s="112"/>
    </row>
    <row r="530" spans="1:10" s="113" customFormat="1">
      <c r="A530" s="95"/>
      <c r="B530" s="110"/>
      <c r="C530" s="110"/>
      <c r="D530" s="110"/>
      <c r="E530" s="111"/>
      <c r="F530" s="112"/>
      <c r="I530" s="111"/>
      <c r="J530" s="112"/>
    </row>
    <row r="531" spans="1:10" s="113" customFormat="1">
      <c r="A531" s="95"/>
      <c r="B531" s="110"/>
      <c r="C531" s="110"/>
      <c r="D531" s="110"/>
      <c r="E531" s="111"/>
      <c r="F531" s="112"/>
      <c r="I531" s="111"/>
      <c r="J531" s="112"/>
    </row>
    <row r="532" spans="1:10" s="113" customFormat="1">
      <c r="A532" s="95"/>
      <c r="B532" s="110"/>
      <c r="C532" s="110"/>
      <c r="D532" s="110"/>
      <c r="E532" s="111"/>
      <c r="F532" s="112"/>
      <c r="I532" s="111"/>
      <c r="J532" s="112"/>
    </row>
    <row r="533" spans="1:10" s="113" customFormat="1">
      <c r="A533" s="95"/>
      <c r="B533" s="110"/>
      <c r="C533" s="110"/>
      <c r="D533" s="110"/>
      <c r="E533" s="111"/>
      <c r="F533" s="112"/>
      <c r="I533" s="111"/>
      <c r="J533" s="112"/>
    </row>
    <row r="534" spans="1:10" s="113" customFormat="1">
      <c r="A534" s="95"/>
      <c r="B534" s="110"/>
      <c r="C534" s="110"/>
      <c r="D534" s="110"/>
      <c r="E534" s="111"/>
      <c r="F534" s="112"/>
      <c r="I534" s="111"/>
      <c r="J534" s="112"/>
    </row>
    <row r="535" spans="1:10" s="113" customFormat="1">
      <c r="A535" s="95"/>
      <c r="B535" s="110"/>
      <c r="C535" s="110"/>
      <c r="D535" s="110"/>
      <c r="E535" s="111"/>
      <c r="F535" s="112"/>
      <c r="I535" s="111"/>
      <c r="J535" s="112"/>
    </row>
    <row r="536" spans="1:10" s="113" customFormat="1">
      <c r="A536" s="95"/>
      <c r="B536" s="110"/>
      <c r="C536" s="110"/>
      <c r="D536" s="110"/>
      <c r="E536" s="111"/>
      <c r="F536" s="112"/>
      <c r="I536" s="111"/>
      <c r="J536" s="112"/>
    </row>
    <row r="537" spans="1:10" s="113" customFormat="1">
      <c r="A537" s="95"/>
      <c r="B537" s="110"/>
      <c r="C537" s="110"/>
      <c r="D537" s="110"/>
      <c r="E537" s="111"/>
      <c r="F537" s="112"/>
      <c r="I537" s="111"/>
      <c r="J537" s="112"/>
    </row>
    <row r="538" spans="1:10" s="113" customFormat="1">
      <c r="A538" s="95"/>
      <c r="B538" s="110"/>
      <c r="C538" s="110"/>
      <c r="D538" s="110"/>
      <c r="E538" s="111"/>
      <c r="F538" s="112"/>
      <c r="I538" s="111"/>
      <c r="J538" s="112"/>
    </row>
    <row r="539" spans="1:10" s="113" customFormat="1">
      <c r="A539" s="95"/>
      <c r="B539" s="110"/>
      <c r="C539" s="110"/>
      <c r="D539" s="110"/>
      <c r="E539" s="111"/>
      <c r="F539" s="112"/>
      <c r="I539" s="111"/>
      <c r="J539" s="112"/>
    </row>
    <row r="540" spans="1:10" s="113" customFormat="1">
      <c r="A540" s="95"/>
      <c r="B540" s="110"/>
      <c r="C540" s="110"/>
      <c r="D540" s="110"/>
      <c r="E540" s="111"/>
      <c r="F540" s="112"/>
      <c r="I540" s="111"/>
      <c r="J540" s="112"/>
    </row>
    <row r="541" spans="1:10" s="113" customFormat="1">
      <c r="A541" s="95"/>
      <c r="B541" s="110"/>
      <c r="C541" s="110"/>
      <c r="D541" s="110"/>
      <c r="E541" s="111"/>
      <c r="F541" s="112"/>
      <c r="I541" s="111"/>
      <c r="J541" s="112"/>
    </row>
    <row r="542" spans="1:10" s="113" customFormat="1">
      <c r="A542" s="95"/>
      <c r="B542" s="110"/>
      <c r="C542" s="110"/>
      <c r="D542" s="110"/>
      <c r="E542" s="111"/>
      <c r="F542" s="112"/>
      <c r="I542" s="111"/>
      <c r="J542" s="112"/>
    </row>
    <row r="543" spans="1:10" s="113" customFormat="1">
      <c r="A543" s="95"/>
      <c r="B543" s="110"/>
      <c r="C543" s="110"/>
      <c r="D543" s="110"/>
      <c r="E543" s="111"/>
      <c r="F543" s="112"/>
      <c r="I543" s="111"/>
      <c r="J543" s="112"/>
    </row>
    <row r="544" spans="1:10" s="113" customFormat="1">
      <c r="A544" s="95"/>
      <c r="B544" s="110"/>
      <c r="C544" s="110"/>
      <c r="D544" s="110"/>
      <c r="E544" s="111"/>
      <c r="F544" s="112"/>
      <c r="I544" s="111"/>
      <c r="J544" s="112"/>
    </row>
    <row r="545" spans="1:10" s="113" customFormat="1">
      <c r="A545" s="95"/>
      <c r="B545" s="110"/>
      <c r="C545" s="110"/>
      <c r="D545" s="110"/>
      <c r="E545" s="111"/>
      <c r="F545" s="112"/>
      <c r="I545" s="111"/>
      <c r="J545" s="112"/>
    </row>
    <row r="546" spans="1:10" s="113" customFormat="1">
      <c r="A546" s="95"/>
      <c r="B546" s="110"/>
      <c r="C546" s="110"/>
      <c r="D546" s="110"/>
      <c r="E546" s="111"/>
      <c r="F546" s="112"/>
      <c r="I546" s="111"/>
      <c r="J546" s="112"/>
    </row>
    <row r="547" spans="1:10" s="113" customFormat="1">
      <c r="A547" s="95"/>
      <c r="B547" s="110"/>
      <c r="C547" s="110"/>
      <c r="D547" s="110"/>
      <c r="E547" s="111"/>
      <c r="F547" s="112"/>
      <c r="I547" s="111"/>
      <c r="J547" s="112"/>
    </row>
    <row r="548" spans="1:10" s="113" customFormat="1">
      <c r="A548" s="95"/>
      <c r="B548" s="110"/>
      <c r="C548" s="110"/>
      <c r="D548" s="110"/>
      <c r="E548" s="111"/>
      <c r="F548" s="112"/>
      <c r="I548" s="111"/>
      <c r="J548" s="112"/>
    </row>
    <row r="549" spans="1:10" s="113" customFormat="1">
      <c r="A549" s="95"/>
      <c r="B549" s="110"/>
      <c r="C549" s="110"/>
      <c r="D549" s="110"/>
      <c r="E549" s="111"/>
      <c r="F549" s="112"/>
      <c r="I549" s="111"/>
      <c r="J549" s="112"/>
    </row>
    <row r="550" spans="1:10" s="113" customFormat="1">
      <c r="A550" s="95"/>
      <c r="B550" s="110"/>
      <c r="C550" s="110"/>
      <c r="D550" s="110"/>
      <c r="E550" s="111"/>
      <c r="F550" s="112"/>
      <c r="I550" s="111"/>
      <c r="J550" s="112"/>
    </row>
    <row r="551" spans="1:10" s="113" customFormat="1">
      <c r="A551" s="95"/>
      <c r="B551" s="110"/>
      <c r="C551" s="110"/>
      <c r="D551" s="110"/>
      <c r="E551" s="111"/>
      <c r="F551" s="112"/>
      <c r="I551" s="111"/>
      <c r="J551" s="112"/>
    </row>
    <row r="552" spans="1:10" s="113" customFormat="1">
      <c r="A552" s="95"/>
      <c r="B552" s="110"/>
      <c r="C552" s="110"/>
      <c r="D552" s="110"/>
      <c r="E552" s="111"/>
      <c r="F552" s="112"/>
      <c r="I552" s="111"/>
      <c r="J552" s="112"/>
    </row>
    <row r="553" spans="1:10" s="113" customFormat="1">
      <c r="A553" s="95"/>
      <c r="B553" s="110"/>
      <c r="C553" s="110"/>
      <c r="D553" s="110"/>
      <c r="E553" s="111"/>
      <c r="F553" s="112"/>
      <c r="I553" s="111"/>
      <c r="J553" s="112"/>
    </row>
    <row r="554" spans="1:10" s="113" customFormat="1">
      <c r="A554" s="95"/>
      <c r="B554" s="110"/>
      <c r="C554" s="110"/>
      <c r="D554" s="110"/>
      <c r="E554" s="111"/>
      <c r="F554" s="112"/>
      <c r="I554" s="111"/>
      <c r="J554" s="112"/>
    </row>
    <row r="555" spans="1:10" s="113" customFormat="1">
      <c r="A555" s="95"/>
      <c r="B555" s="110"/>
      <c r="C555" s="110"/>
      <c r="D555" s="110"/>
      <c r="E555" s="111"/>
      <c r="F555" s="112"/>
      <c r="I555" s="111"/>
      <c r="J555" s="112"/>
    </row>
    <row r="556" spans="1:10" s="113" customFormat="1">
      <c r="A556" s="95"/>
      <c r="B556" s="110"/>
      <c r="C556" s="110"/>
      <c r="D556" s="110"/>
      <c r="E556" s="111"/>
      <c r="F556" s="112"/>
      <c r="I556" s="111"/>
      <c r="J556" s="112"/>
    </row>
    <row r="557" spans="1:10" s="113" customFormat="1">
      <c r="A557" s="95"/>
      <c r="B557" s="110"/>
      <c r="C557" s="110"/>
      <c r="D557" s="110"/>
      <c r="E557" s="111"/>
      <c r="F557" s="112"/>
      <c r="I557" s="111"/>
      <c r="J557" s="112"/>
    </row>
    <row r="558" spans="1:10" s="113" customFormat="1">
      <c r="A558" s="95"/>
      <c r="B558" s="110"/>
      <c r="C558" s="110"/>
      <c r="D558" s="110"/>
      <c r="E558" s="111"/>
      <c r="F558" s="112"/>
      <c r="I558" s="111"/>
      <c r="J558" s="112"/>
    </row>
    <row r="559" spans="1:10" s="113" customFormat="1">
      <c r="A559" s="95"/>
      <c r="B559" s="110"/>
      <c r="C559" s="110"/>
      <c r="D559" s="110"/>
      <c r="E559" s="111"/>
      <c r="F559" s="112"/>
      <c r="I559" s="111"/>
      <c r="J559" s="112"/>
    </row>
    <row r="560" spans="1:10" s="113" customFormat="1">
      <c r="A560" s="95"/>
      <c r="B560" s="110"/>
      <c r="C560" s="110"/>
      <c r="D560" s="110"/>
      <c r="E560" s="111"/>
      <c r="F560" s="112"/>
      <c r="I560" s="111"/>
      <c r="J560" s="112"/>
    </row>
    <row r="561" spans="1:10" s="113" customFormat="1">
      <c r="A561" s="95"/>
      <c r="B561" s="110"/>
      <c r="C561" s="110"/>
      <c r="D561" s="110"/>
      <c r="E561" s="111"/>
      <c r="F561" s="112"/>
      <c r="I561" s="111"/>
      <c r="J561" s="112"/>
    </row>
    <row r="562" spans="1:10" s="113" customFormat="1">
      <c r="A562" s="95"/>
      <c r="B562" s="110"/>
      <c r="C562" s="110"/>
      <c r="D562" s="110"/>
      <c r="E562" s="111"/>
      <c r="F562" s="112"/>
      <c r="I562" s="111"/>
      <c r="J562" s="112"/>
    </row>
    <row r="563" spans="1:10" s="113" customFormat="1">
      <c r="A563" s="95"/>
      <c r="B563" s="110"/>
      <c r="C563" s="110"/>
      <c r="D563" s="110"/>
      <c r="E563" s="111"/>
      <c r="F563" s="112"/>
      <c r="I563" s="111"/>
      <c r="J563" s="112"/>
    </row>
    <row r="564" spans="1:10" s="113" customFormat="1">
      <c r="A564" s="95"/>
      <c r="B564" s="110"/>
      <c r="C564" s="110"/>
      <c r="D564" s="110"/>
      <c r="E564" s="111"/>
      <c r="F564" s="112"/>
      <c r="I564" s="111"/>
      <c r="J564" s="112"/>
    </row>
    <row r="565" spans="1:10" s="113" customFormat="1">
      <c r="A565" s="95"/>
      <c r="B565" s="110"/>
      <c r="C565" s="110"/>
      <c r="D565" s="110"/>
      <c r="E565" s="111"/>
      <c r="F565" s="112"/>
      <c r="I565" s="111"/>
      <c r="J565" s="112"/>
    </row>
    <row r="566" spans="1:10" s="113" customFormat="1">
      <c r="A566" s="95"/>
      <c r="B566" s="110"/>
      <c r="C566" s="110"/>
      <c r="D566" s="110"/>
      <c r="E566" s="111"/>
      <c r="F566" s="112"/>
      <c r="I566" s="111"/>
      <c r="J566" s="112"/>
    </row>
    <row r="567" spans="1:10" s="113" customFormat="1">
      <c r="A567" s="95"/>
      <c r="B567" s="110"/>
      <c r="C567" s="110"/>
      <c r="D567" s="110"/>
      <c r="E567" s="111"/>
      <c r="F567" s="112"/>
      <c r="I567" s="111"/>
      <c r="J567" s="112"/>
    </row>
    <row r="568" spans="1:10" s="113" customFormat="1">
      <c r="A568" s="95"/>
      <c r="B568" s="110"/>
      <c r="C568" s="110"/>
      <c r="D568" s="110"/>
      <c r="E568" s="111"/>
      <c r="F568" s="112"/>
      <c r="I568" s="111"/>
      <c r="J568" s="112"/>
    </row>
    <row r="569" spans="1:10" s="113" customFormat="1">
      <c r="A569" s="95"/>
      <c r="B569" s="110"/>
      <c r="C569" s="110"/>
      <c r="D569" s="110"/>
      <c r="E569" s="111"/>
      <c r="F569" s="112"/>
      <c r="I569" s="111"/>
      <c r="J569" s="112"/>
    </row>
    <row r="570" spans="1:10" s="113" customFormat="1">
      <c r="A570" s="95"/>
      <c r="B570" s="110"/>
      <c r="C570" s="110"/>
      <c r="D570" s="110"/>
      <c r="E570" s="111"/>
      <c r="F570" s="112"/>
      <c r="I570" s="111"/>
      <c r="J570" s="112"/>
    </row>
    <row r="571" spans="1:10" s="113" customFormat="1">
      <c r="A571" s="95"/>
      <c r="B571" s="110"/>
      <c r="C571" s="110"/>
      <c r="D571" s="110"/>
      <c r="E571" s="111"/>
      <c r="F571" s="112"/>
      <c r="I571" s="111"/>
      <c r="J571" s="112"/>
    </row>
    <row r="572" spans="1:10" s="113" customFormat="1">
      <c r="A572" s="95"/>
      <c r="B572" s="110"/>
      <c r="C572" s="110"/>
      <c r="D572" s="110"/>
      <c r="E572" s="111"/>
      <c r="F572" s="112"/>
      <c r="I572" s="111"/>
      <c r="J572" s="112"/>
    </row>
    <row r="573" spans="1:10" s="113" customFormat="1">
      <c r="A573" s="95"/>
      <c r="B573" s="110"/>
      <c r="C573" s="110"/>
      <c r="D573" s="110"/>
      <c r="E573" s="111"/>
      <c r="F573" s="112"/>
      <c r="I573" s="111"/>
      <c r="J573" s="112"/>
    </row>
    <row r="574" spans="1:10" s="113" customFormat="1">
      <c r="A574" s="95"/>
      <c r="B574" s="110"/>
      <c r="C574" s="110"/>
      <c r="D574" s="110"/>
      <c r="E574" s="111"/>
      <c r="F574" s="112"/>
      <c r="I574" s="111"/>
      <c r="J574" s="112"/>
    </row>
    <row r="575" spans="1:10" s="113" customFormat="1">
      <c r="A575" s="95"/>
      <c r="B575" s="110"/>
      <c r="C575" s="110"/>
      <c r="D575" s="110"/>
      <c r="E575" s="111"/>
      <c r="F575" s="112"/>
      <c r="I575" s="111"/>
      <c r="J575" s="112"/>
    </row>
    <row r="576" spans="1:10" s="113" customFormat="1">
      <c r="A576" s="95"/>
      <c r="B576" s="110"/>
      <c r="C576" s="110"/>
      <c r="D576" s="110"/>
      <c r="E576" s="111"/>
      <c r="F576" s="112"/>
      <c r="I576" s="111"/>
      <c r="J576" s="112"/>
    </row>
    <row r="577" spans="1:10" s="113" customFormat="1">
      <c r="A577" s="95"/>
      <c r="B577" s="110"/>
      <c r="C577" s="110"/>
      <c r="D577" s="110"/>
      <c r="E577" s="111"/>
      <c r="F577" s="112"/>
      <c r="I577" s="111"/>
      <c r="J577" s="112"/>
    </row>
    <row r="578" spans="1:10" s="113" customFormat="1">
      <c r="A578" s="95"/>
      <c r="B578" s="110"/>
      <c r="C578" s="110"/>
      <c r="D578" s="110"/>
      <c r="E578" s="111"/>
      <c r="F578" s="112"/>
      <c r="I578" s="111"/>
      <c r="J578" s="112"/>
    </row>
    <row r="579" spans="1:10" s="113" customFormat="1">
      <c r="A579" s="95"/>
      <c r="B579" s="110"/>
      <c r="C579" s="110"/>
      <c r="D579" s="110"/>
      <c r="E579" s="111"/>
      <c r="F579" s="112"/>
      <c r="I579" s="111"/>
      <c r="J579" s="112"/>
    </row>
    <row r="580" spans="1:10" s="113" customFormat="1">
      <c r="A580" s="95"/>
      <c r="B580" s="110"/>
      <c r="C580" s="110"/>
      <c r="D580" s="110"/>
      <c r="E580" s="111"/>
      <c r="F580" s="112"/>
      <c r="I580" s="111"/>
      <c r="J580" s="112"/>
    </row>
    <row r="581" spans="1:10" s="113" customFormat="1">
      <c r="A581" s="95"/>
      <c r="B581" s="110"/>
      <c r="C581" s="110"/>
      <c r="D581" s="110"/>
      <c r="E581" s="111"/>
      <c r="F581" s="112"/>
      <c r="I581" s="111"/>
      <c r="J581" s="112"/>
    </row>
    <row r="582" spans="1:10" s="113" customFormat="1">
      <c r="A582" s="95"/>
      <c r="B582" s="110"/>
      <c r="C582" s="110"/>
      <c r="D582" s="110"/>
      <c r="E582" s="111"/>
      <c r="F582" s="112"/>
      <c r="I582" s="111"/>
      <c r="J582" s="112"/>
    </row>
    <row r="583" spans="1:10" s="113" customFormat="1">
      <c r="A583" s="95"/>
      <c r="B583" s="110"/>
      <c r="C583" s="110"/>
      <c r="D583" s="110"/>
      <c r="E583" s="111"/>
      <c r="F583" s="112"/>
      <c r="I583" s="111"/>
      <c r="J583" s="112"/>
    </row>
    <row r="584" spans="1:10" s="113" customFormat="1">
      <c r="A584" s="95"/>
      <c r="B584" s="110"/>
      <c r="C584" s="110"/>
      <c r="D584" s="110"/>
      <c r="E584" s="111"/>
      <c r="F584" s="112"/>
      <c r="I584" s="111"/>
      <c r="J584" s="112"/>
    </row>
    <row r="585" spans="1:10" s="113" customFormat="1">
      <c r="A585" s="95"/>
      <c r="B585" s="110"/>
      <c r="C585" s="110"/>
      <c r="D585" s="110"/>
      <c r="E585" s="111"/>
      <c r="F585" s="112"/>
      <c r="I585" s="111"/>
      <c r="J585" s="112"/>
    </row>
    <row r="586" spans="1:10" s="113" customFormat="1">
      <c r="A586" s="95"/>
      <c r="B586" s="110"/>
      <c r="C586" s="110"/>
      <c r="D586" s="110"/>
      <c r="E586" s="111"/>
      <c r="F586" s="112"/>
      <c r="I586" s="111"/>
      <c r="J586" s="112"/>
    </row>
    <row r="587" spans="1:10" s="113" customFormat="1">
      <c r="A587" s="95"/>
      <c r="B587" s="110"/>
      <c r="C587" s="110"/>
      <c r="D587" s="110"/>
      <c r="E587" s="111"/>
      <c r="F587" s="112"/>
      <c r="I587" s="111"/>
      <c r="J587" s="112"/>
    </row>
    <row r="588" spans="1:10" s="113" customFormat="1">
      <c r="A588" s="95"/>
      <c r="B588" s="110"/>
      <c r="C588" s="110"/>
      <c r="D588" s="110"/>
      <c r="E588" s="111"/>
      <c r="F588" s="112"/>
      <c r="I588" s="111"/>
      <c r="J588" s="112"/>
    </row>
    <row r="589" spans="1:10" s="113" customFormat="1">
      <c r="A589" s="95"/>
      <c r="B589" s="110"/>
      <c r="C589" s="110"/>
      <c r="D589" s="110"/>
      <c r="E589" s="111"/>
      <c r="F589" s="112"/>
      <c r="I589" s="111"/>
      <c r="J589" s="112"/>
    </row>
    <row r="590" spans="1:10" s="113" customFormat="1">
      <c r="A590" s="95"/>
      <c r="B590" s="110"/>
      <c r="C590" s="110"/>
      <c r="D590" s="110"/>
      <c r="E590" s="111"/>
      <c r="F590" s="112"/>
      <c r="I590" s="111"/>
      <c r="J590" s="112"/>
    </row>
    <row r="591" spans="1:10" s="113" customFormat="1">
      <c r="A591" s="95"/>
      <c r="B591" s="110"/>
      <c r="C591" s="110"/>
      <c r="D591" s="110"/>
      <c r="E591" s="111"/>
      <c r="F591" s="112"/>
      <c r="I591" s="111"/>
      <c r="J591" s="112"/>
    </row>
    <row r="592" spans="1:10" s="113" customFormat="1">
      <c r="A592" s="95"/>
      <c r="B592" s="110"/>
      <c r="C592" s="110"/>
      <c r="D592" s="110"/>
      <c r="E592" s="111"/>
      <c r="F592" s="112"/>
      <c r="I592" s="111"/>
      <c r="J592" s="112"/>
    </row>
    <row r="593" spans="1:10" s="113" customFormat="1">
      <c r="A593" s="95"/>
      <c r="B593" s="110"/>
      <c r="C593" s="110"/>
      <c r="D593" s="110"/>
      <c r="E593" s="111"/>
      <c r="F593" s="112"/>
      <c r="I593" s="111"/>
      <c r="J593" s="112"/>
    </row>
    <row r="594" spans="1:10" s="113" customFormat="1">
      <c r="A594" s="95"/>
      <c r="B594" s="110"/>
      <c r="C594" s="110"/>
      <c r="D594" s="110"/>
      <c r="E594" s="111"/>
      <c r="F594" s="112"/>
      <c r="I594" s="111"/>
      <c r="J594" s="112"/>
    </row>
    <row r="595" spans="1:10" s="113" customFormat="1">
      <c r="A595" s="95"/>
      <c r="B595" s="110"/>
      <c r="C595" s="110"/>
      <c r="D595" s="110"/>
      <c r="E595" s="111"/>
      <c r="F595" s="112"/>
      <c r="I595" s="111"/>
      <c r="J595" s="112"/>
    </row>
    <row r="596" spans="1:10" s="113" customFormat="1">
      <c r="A596" s="95"/>
      <c r="B596" s="110"/>
      <c r="C596" s="110"/>
      <c r="D596" s="110"/>
      <c r="E596" s="111"/>
      <c r="F596" s="112"/>
      <c r="I596" s="111"/>
      <c r="J596" s="112"/>
    </row>
    <row r="597" spans="1:10" s="113" customFormat="1">
      <c r="A597" s="95"/>
      <c r="B597" s="110"/>
      <c r="C597" s="110"/>
      <c r="D597" s="110"/>
      <c r="E597" s="111"/>
      <c r="F597" s="112"/>
      <c r="I597" s="111"/>
      <c r="J597" s="112"/>
    </row>
    <row r="598" spans="1:10" s="113" customFormat="1">
      <c r="A598" s="95"/>
      <c r="B598" s="110"/>
      <c r="C598" s="110"/>
      <c r="D598" s="110"/>
      <c r="E598" s="111"/>
      <c r="F598" s="112"/>
      <c r="I598" s="111"/>
      <c r="J598" s="112"/>
    </row>
    <row r="599" spans="1:10" s="113" customFormat="1">
      <c r="A599" s="95"/>
      <c r="B599" s="110"/>
      <c r="C599" s="110"/>
      <c r="D599" s="110"/>
      <c r="E599" s="111"/>
      <c r="F599" s="112"/>
      <c r="I599" s="111"/>
      <c r="J599" s="112"/>
    </row>
    <row r="600" spans="1:10" s="113" customFormat="1">
      <c r="A600" s="95"/>
      <c r="B600" s="110"/>
      <c r="C600" s="110"/>
      <c r="D600" s="110"/>
      <c r="E600" s="111"/>
      <c r="F600" s="112"/>
      <c r="I600" s="111"/>
      <c r="J600" s="112"/>
    </row>
    <row r="601" spans="1:10" s="113" customFormat="1">
      <c r="A601" s="95"/>
      <c r="B601" s="110"/>
      <c r="C601" s="110"/>
      <c r="D601" s="110"/>
      <c r="E601" s="111"/>
      <c r="F601" s="112"/>
      <c r="I601" s="111"/>
      <c r="J601" s="112"/>
    </row>
    <row r="602" spans="1:10" s="113" customFormat="1">
      <c r="A602" s="95"/>
      <c r="B602" s="110"/>
      <c r="C602" s="110"/>
      <c r="D602" s="110"/>
      <c r="E602" s="111"/>
      <c r="F602" s="112"/>
      <c r="I602" s="111"/>
      <c r="J602" s="112"/>
    </row>
    <row r="603" spans="1:10" s="113" customFormat="1">
      <c r="A603" s="95"/>
      <c r="B603" s="110"/>
      <c r="C603" s="110"/>
      <c r="D603" s="110"/>
      <c r="E603" s="111"/>
      <c r="F603" s="112"/>
      <c r="I603" s="111"/>
      <c r="J603" s="112"/>
    </row>
    <row r="604" spans="1:10" s="113" customFormat="1">
      <c r="A604" s="95"/>
      <c r="B604" s="110"/>
      <c r="C604" s="110"/>
      <c r="D604" s="110"/>
      <c r="E604" s="111"/>
      <c r="F604" s="112"/>
      <c r="I604" s="111"/>
      <c r="J604" s="112"/>
    </row>
    <row r="605" spans="1:10" s="113" customFormat="1">
      <c r="A605" s="95"/>
      <c r="B605" s="110"/>
      <c r="C605" s="110"/>
      <c r="D605" s="110"/>
      <c r="E605" s="111"/>
      <c r="F605" s="112"/>
      <c r="I605" s="111"/>
      <c r="J605" s="112"/>
    </row>
    <row r="606" spans="1:10" s="113" customFormat="1">
      <c r="A606" s="95"/>
      <c r="B606" s="110"/>
      <c r="C606" s="110"/>
      <c r="D606" s="110"/>
      <c r="E606" s="111"/>
      <c r="F606" s="112"/>
      <c r="I606" s="111"/>
      <c r="J606" s="112"/>
    </row>
    <row r="607" spans="1:10" s="113" customFormat="1">
      <c r="A607" s="95"/>
      <c r="B607" s="110"/>
      <c r="C607" s="110"/>
      <c r="D607" s="110"/>
      <c r="E607" s="111"/>
      <c r="F607" s="112"/>
      <c r="I607" s="111"/>
      <c r="J607" s="112"/>
    </row>
    <row r="608" spans="1:10" s="113" customFormat="1">
      <c r="A608" s="95"/>
      <c r="B608" s="110"/>
      <c r="C608" s="110"/>
      <c r="D608" s="110"/>
      <c r="E608" s="111"/>
      <c r="F608" s="112"/>
      <c r="I608" s="111"/>
      <c r="J608" s="112"/>
    </row>
    <row r="609" spans="1:10" s="113" customFormat="1">
      <c r="A609" s="95"/>
      <c r="B609" s="110"/>
      <c r="C609" s="110"/>
      <c r="D609" s="110"/>
      <c r="E609" s="111"/>
      <c r="F609" s="112"/>
      <c r="I609" s="111"/>
      <c r="J609" s="112"/>
    </row>
    <row r="610" spans="1:10" s="113" customFormat="1">
      <c r="A610" s="95"/>
      <c r="B610" s="110"/>
      <c r="C610" s="110"/>
      <c r="D610" s="110"/>
      <c r="E610" s="111"/>
      <c r="F610" s="112"/>
      <c r="I610" s="111"/>
      <c r="J610" s="112"/>
    </row>
    <row r="611" spans="1:10" s="113" customFormat="1">
      <c r="A611" s="95"/>
      <c r="B611" s="110"/>
      <c r="C611" s="110"/>
      <c r="D611" s="110"/>
      <c r="E611" s="111"/>
      <c r="F611" s="112"/>
      <c r="I611" s="111"/>
      <c r="J611" s="112"/>
    </row>
    <row r="612" spans="1:10" s="113" customFormat="1">
      <c r="A612" s="95"/>
      <c r="B612" s="110"/>
      <c r="C612" s="110"/>
      <c r="D612" s="110"/>
      <c r="E612" s="111"/>
      <c r="F612" s="112"/>
      <c r="I612" s="111"/>
      <c r="J612" s="112"/>
    </row>
    <row r="613" spans="1:10" s="113" customFormat="1">
      <c r="A613" s="95"/>
      <c r="B613" s="110"/>
      <c r="C613" s="110"/>
      <c r="D613" s="110"/>
      <c r="E613" s="111"/>
      <c r="F613" s="112"/>
      <c r="I613" s="111"/>
      <c r="J613" s="112"/>
    </row>
    <row r="614" spans="1:10" s="113" customFormat="1">
      <c r="A614" s="95"/>
      <c r="B614" s="110"/>
      <c r="C614" s="110"/>
      <c r="D614" s="110"/>
      <c r="E614" s="111"/>
      <c r="F614" s="112"/>
      <c r="I614" s="111"/>
      <c r="J614" s="112"/>
    </row>
    <row r="615" spans="1:10" s="113" customFormat="1">
      <c r="A615" s="95"/>
      <c r="B615" s="110"/>
      <c r="C615" s="110"/>
      <c r="D615" s="110"/>
      <c r="E615" s="111"/>
      <c r="F615" s="112"/>
      <c r="I615" s="111"/>
      <c r="J615" s="112"/>
    </row>
    <row r="616" spans="1:10" s="113" customFormat="1">
      <c r="A616" s="95"/>
      <c r="B616" s="110"/>
      <c r="C616" s="110"/>
      <c r="D616" s="110"/>
      <c r="E616" s="111"/>
      <c r="F616" s="112"/>
      <c r="I616" s="111"/>
      <c r="J616" s="112"/>
    </row>
    <row r="617" spans="1:10" s="113" customFormat="1">
      <c r="A617" s="95"/>
      <c r="B617" s="110"/>
      <c r="C617" s="110"/>
      <c r="D617" s="110"/>
      <c r="E617" s="111"/>
      <c r="F617" s="112"/>
      <c r="I617" s="111"/>
      <c r="J617" s="112"/>
    </row>
    <row r="618" spans="1:10" s="113" customFormat="1">
      <c r="A618" s="95"/>
      <c r="B618" s="110"/>
      <c r="C618" s="110"/>
      <c r="D618" s="110"/>
      <c r="E618" s="111"/>
      <c r="F618" s="112"/>
      <c r="I618" s="111"/>
      <c r="J618" s="112"/>
    </row>
    <row r="619" spans="1:10" s="113" customFormat="1">
      <c r="A619" s="95"/>
      <c r="B619" s="110"/>
      <c r="C619" s="110"/>
      <c r="D619" s="110"/>
      <c r="E619" s="111"/>
      <c r="F619" s="112"/>
      <c r="I619" s="111"/>
      <c r="J619" s="112"/>
    </row>
    <row r="620" spans="1:10" s="113" customFormat="1">
      <c r="A620" s="95"/>
      <c r="B620" s="110"/>
      <c r="C620" s="110"/>
      <c r="D620" s="110"/>
      <c r="E620" s="111"/>
      <c r="F620" s="112"/>
      <c r="I620" s="111"/>
      <c r="J620" s="112"/>
    </row>
    <row r="621" spans="1:10" s="113" customFormat="1">
      <c r="A621" s="95"/>
      <c r="B621" s="110"/>
      <c r="C621" s="110"/>
      <c r="D621" s="110"/>
      <c r="E621" s="111"/>
      <c r="F621" s="112"/>
      <c r="I621" s="111"/>
      <c r="J621" s="112"/>
    </row>
    <row r="622" spans="1:10" s="113" customFormat="1">
      <c r="A622" s="95"/>
      <c r="B622" s="110"/>
      <c r="C622" s="110"/>
      <c r="D622" s="110"/>
      <c r="E622" s="111"/>
      <c r="F622" s="112"/>
      <c r="I622" s="111"/>
      <c r="J622" s="112"/>
    </row>
    <row r="623" spans="1:10" s="113" customFormat="1">
      <c r="A623" s="95"/>
      <c r="B623" s="110"/>
      <c r="C623" s="110"/>
      <c r="D623" s="110"/>
      <c r="E623" s="111"/>
      <c r="F623" s="112"/>
      <c r="I623" s="111"/>
      <c r="J623" s="112"/>
    </row>
    <row r="624" spans="1:10" s="113" customFormat="1">
      <c r="A624" s="95"/>
      <c r="B624" s="110"/>
      <c r="C624" s="110"/>
      <c r="D624" s="110"/>
      <c r="E624" s="111"/>
      <c r="F624" s="112"/>
      <c r="I624" s="111"/>
      <c r="J624" s="112"/>
    </row>
    <row r="625" spans="1:10" s="113" customFormat="1">
      <c r="A625" s="95"/>
      <c r="B625" s="110"/>
      <c r="C625" s="110"/>
      <c r="D625" s="110"/>
      <c r="E625" s="111"/>
      <c r="F625" s="112"/>
      <c r="I625" s="111"/>
      <c r="J625" s="112"/>
    </row>
    <row r="626" spans="1:10" s="113" customFormat="1">
      <c r="A626" s="95"/>
      <c r="B626" s="110"/>
      <c r="C626" s="110"/>
      <c r="D626" s="110"/>
      <c r="E626" s="111"/>
      <c r="F626" s="112"/>
      <c r="I626" s="111"/>
      <c r="J626" s="112"/>
    </row>
    <row r="627" spans="1:10" s="113" customFormat="1">
      <c r="A627" s="95"/>
      <c r="B627" s="110"/>
      <c r="C627" s="110"/>
      <c r="D627" s="110"/>
      <c r="E627" s="111"/>
      <c r="F627" s="112"/>
      <c r="I627" s="111"/>
      <c r="J627" s="112"/>
    </row>
    <row r="628" spans="1:10" s="113" customFormat="1">
      <c r="A628" s="95"/>
      <c r="B628" s="110"/>
      <c r="C628" s="110"/>
      <c r="D628" s="110"/>
      <c r="E628" s="111"/>
      <c r="F628" s="112"/>
      <c r="I628" s="111"/>
      <c r="J628" s="112"/>
    </row>
    <row r="629" spans="1:10" s="113" customFormat="1">
      <c r="A629" s="95"/>
      <c r="B629" s="110"/>
      <c r="C629" s="110"/>
      <c r="D629" s="110"/>
      <c r="E629" s="111"/>
      <c r="F629" s="112"/>
      <c r="I629" s="111"/>
      <c r="J629" s="112"/>
    </row>
    <row r="630" spans="1:10" s="113" customFormat="1">
      <c r="A630" s="95"/>
      <c r="B630" s="110"/>
      <c r="C630" s="110"/>
      <c r="D630" s="110"/>
      <c r="E630" s="111"/>
      <c r="F630" s="112"/>
      <c r="I630" s="111"/>
      <c r="J630" s="112"/>
    </row>
    <row r="631" spans="1:10" s="113" customFormat="1">
      <c r="A631" s="95"/>
      <c r="B631" s="110"/>
      <c r="C631" s="110"/>
      <c r="D631" s="110"/>
      <c r="E631" s="111"/>
      <c r="F631" s="112"/>
      <c r="I631" s="111"/>
      <c r="J631" s="112"/>
    </row>
    <row r="632" spans="1:10" s="113" customFormat="1">
      <c r="A632" s="95"/>
      <c r="B632" s="110"/>
      <c r="C632" s="110"/>
      <c r="D632" s="110"/>
      <c r="E632" s="111"/>
      <c r="F632" s="112"/>
      <c r="I632" s="111"/>
      <c r="J632" s="112"/>
    </row>
    <row r="633" spans="1:10" s="113" customFormat="1">
      <c r="A633" s="95"/>
      <c r="B633" s="110"/>
      <c r="C633" s="110"/>
      <c r="D633" s="110"/>
      <c r="E633" s="111"/>
      <c r="F633" s="112"/>
      <c r="I633" s="111"/>
      <c r="J633" s="112"/>
    </row>
    <row r="634" spans="1:10" s="113" customFormat="1">
      <c r="A634" s="95"/>
      <c r="B634" s="110"/>
      <c r="C634" s="110"/>
      <c r="D634" s="110"/>
      <c r="E634" s="111"/>
      <c r="F634" s="112"/>
      <c r="I634" s="111"/>
      <c r="J634" s="112"/>
    </row>
    <row r="635" spans="1:10" s="113" customFormat="1">
      <c r="A635" s="95"/>
      <c r="B635" s="110"/>
      <c r="C635" s="110"/>
      <c r="D635" s="110"/>
      <c r="E635" s="111"/>
      <c r="F635" s="112"/>
      <c r="I635" s="111"/>
      <c r="J635" s="112"/>
    </row>
    <row r="636" spans="1:10" s="113" customFormat="1">
      <c r="A636" s="95"/>
      <c r="B636" s="110"/>
      <c r="C636" s="110"/>
      <c r="D636" s="110"/>
      <c r="E636" s="111"/>
      <c r="F636" s="112"/>
      <c r="I636" s="111"/>
      <c r="J636" s="112"/>
    </row>
    <row r="637" spans="1:10" s="113" customFormat="1">
      <c r="A637" s="95"/>
      <c r="B637" s="110"/>
      <c r="C637" s="110"/>
      <c r="D637" s="110"/>
      <c r="E637" s="111"/>
      <c r="F637" s="112"/>
      <c r="I637" s="111"/>
      <c r="J637" s="112"/>
    </row>
    <row r="638" spans="1:10" s="113" customFormat="1">
      <c r="A638" s="95"/>
      <c r="B638" s="110"/>
      <c r="C638" s="110"/>
      <c r="D638" s="110"/>
      <c r="E638" s="111"/>
      <c r="F638" s="112"/>
      <c r="I638" s="111"/>
      <c r="J638" s="112"/>
    </row>
    <row r="639" spans="1:10" s="113" customFormat="1">
      <c r="A639" s="95"/>
      <c r="B639" s="110"/>
      <c r="C639" s="110"/>
      <c r="D639" s="110"/>
      <c r="E639" s="111"/>
      <c r="F639" s="112"/>
      <c r="I639" s="111"/>
      <c r="J639" s="112"/>
    </row>
    <row r="640" spans="1:10" s="113" customFormat="1">
      <c r="A640" s="95"/>
      <c r="B640" s="110"/>
      <c r="C640" s="110"/>
      <c r="D640" s="110"/>
      <c r="E640" s="111"/>
      <c r="F640" s="112"/>
      <c r="I640" s="111"/>
      <c r="J640" s="112"/>
    </row>
    <row r="641" spans="1:10" s="113" customFormat="1">
      <c r="A641" s="95"/>
      <c r="B641" s="110"/>
      <c r="C641" s="110"/>
      <c r="D641" s="110"/>
      <c r="E641" s="111"/>
      <c r="F641" s="112"/>
      <c r="I641" s="111"/>
      <c r="J641" s="112"/>
    </row>
    <row r="642" spans="1:10" s="113" customFormat="1">
      <c r="A642" s="95"/>
      <c r="B642" s="110"/>
      <c r="C642" s="110"/>
      <c r="D642" s="110"/>
      <c r="E642" s="111"/>
      <c r="F642" s="112"/>
      <c r="I642" s="111"/>
      <c r="J642" s="112"/>
    </row>
    <row r="643" spans="1:10" s="113" customFormat="1">
      <c r="A643" s="95"/>
      <c r="B643" s="110"/>
      <c r="C643" s="110"/>
      <c r="D643" s="110"/>
      <c r="E643" s="111"/>
      <c r="F643" s="112"/>
      <c r="I643" s="111"/>
      <c r="J643" s="112"/>
    </row>
    <row r="644" spans="1:10" s="113" customFormat="1">
      <c r="A644" s="95"/>
      <c r="B644" s="110"/>
      <c r="C644" s="110"/>
      <c r="D644" s="110"/>
      <c r="E644" s="111"/>
      <c r="F644" s="112"/>
      <c r="I644" s="111"/>
      <c r="J644" s="112"/>
    </row>
    <row r="645" spans="1:10" s="113" customFormat="1">
      <c r="A645" s="95"/>
      <c r="B645" s="110"/>
      <c r="C645" s="110"/>
      <c r="D645" s="110"/>
      <c r="E645" s="111"/>
      <c r="F645" s="112"/>
      <c r="I645" s="111"/>
      <c r="J645" s="112"/>
    </row>
    <row r="646" spans="1:10" s="113" customFormat="1">
      <c r="A646" s="95"/>
      <c r="B646" s="110"/>
      <c r="C646" s="110"/>
      <c r="D646" s="110"/>
      <c r="E646" s="111"/>
      <c r="F646" s="112"/>
      <c r="I646" s="111"/>
      <c r="J646" s="112"/>
    </row>
    <row r="647" spans="1:10" s="113" customFormat="1">
      <c r="A647" s="95"/>
      <c r="B647" s="110"/>
      <c r="C647" s="110"/>
      <c r="D647" s="110"/>
      <c r="E647" s="111"/>
      <c r="F647" s="112"/>
      <c r="I647" s="111"/>
      <c r="J647" s="112"/>
    </row>
    <row r="648" spans="1:10" s="113" customFormat="1">
      <c r="A648" s="95"/>
      <c r="B648" s="110"/>
      <c r="C648" s="110"/>
      <c r="D648" s="110"/>
      <c r="E648" s="111"/>
      <c r="F648" s="112"/>
      <c r="I648" s="111"/>
      <c r="J648" s="112"/>
    </row>
    <row r="649" spans="1:10" s="113" customFormat="1">
      <c r="A649" s="95"/>
      <c r="B649" s="110"/>
      <c r="C649" s="110"/>
      <c r="D649" s="110"/>
      <c r="E649" s="111"/>
      <c r="F649" s="112"/>
      <c r="I649" s="111"/>
      <c r="J649" s="112"/>
    </row>
    <row r="650" spans="1:10" s="113" customFormat="1">
      <c r="A650" s="95"/>
      <c r="B650" s="110"/>
      <c r="C650" s="110"/>
      <c r="D650" s="110"/>
      <c r="E650" s="111"/>
      <c r="F650" s="112"/>
      <c r="I650" s="111"/>
      <c r="J650" s="112"/>
    </row>
    <row r="651" spans="1:10" s="113" customFormat="1">
      <c r="A651" s="95"/>
      <c r="B651" s="110"/>
      <c r="C651" s="110"/>
      <c r="D651" s="110"/>
      <c r="E651" s="111"/>
      <c r="F651" s="112"/>
      <c r="I651" s="111"/>
      <c r="J651" s="112"/>
    </row>
    <row r="652" spans="1:10" s="113" customFormat="1">
      <c r="A652" s="95"/>
      <c r="B652" s="110"/>
      <c r="C652" s="110"/>
      <c r="D652" s="110"/>
      <c r="E652" s="111"/>
      <c r="F652" s="112"/>
      <c r="I652" s="111"/>
      <c r="J652" s="112"/>
    </row>
    <row r="653" spans="1:10" s="113" customFormat="1">
      <c r="A653" s="95"/>
      <c r="B653" s="110"/>
      <c r="C653" s="110"/>
      <c r="D653" s="110"/>
      <c r="E653" s="111"/>
      <c r="F653" s="112"/>
      <c r="I653" s="111"/>
      <c r="J653" s="112"/>
    </row>
    <row r="654" spans="1:10" s="113" customFormat="1">
      <c r="A654" s="95"/>
      <c r="B654" s="110"/>
      <c r="C654" s="110"/>
      <c r="D654" s="110"/>
      <c r="E654" s="111"/>
      <c r="F654" s="112"/>
      <c r="I654" s="111"/>
      <c r="J654" s="112"/>
    </row>
    <row r="655" spans="1:10" s="113" customFormat="1">
      <c r="A655" s="95"/>
      <c r="B655" s="110"/>
      <c r="C655" s="110"/>
      <c r="D655" s="110"/>
      <c r="E655" s="111"/>
      <c r="F655" s="112"/>
      <c r="I655" s="111"/>
      <c r="J655" s="112"/>
    </row>
    <row r="656" spans="1:10" s="113" customFormat="1">
      <c r="A656" s="95"/>
      <c r="B656" s="110"/>
      <c r="C656" s="110"/>
      <c r="D656" s="110"/>
      <c r="E656" s="111"/>
      <c r="F656" s="112"/>
      <c r="I656" s="111"/>
      <c r="J656" s="112"/>
    </row>
    <row r="657" spans="1:10" s="113" customFormat="1">
      <c r="A657" s="95"/>
      <c r="B657" s="110"/>
      <c r="C657" s="110"/>
      <c r="D657" s="110"/>
      <c r="E657" s="111"/>
      <c r="F657" s="112"/>
      <c r="I657" s="111"/>
      <c r="J657" s="112"/>
    </row>
    <row r="658" spans="1:10" s="113" customFormat="1">
      <c r="A658" s="95"/>
      <c r="B658" s="110"/>
      <c r="C658" s="110"/>
      <c r="D658" s="110"/>
      <c r="E658" s="111"/>
      <c r="F658" s="112"/>
      <c r="I658" s="111"/>
      <c r="J658" s="112"/>
    </row>
    <row r="659" spans="1:10" s="113" customFormat="1">
      <c r="A659" s="95"/>
      <c r="B659" s="110"/>
      <c r="C659" s="110"/>
      <c r="D659" s="110"/>
      <c r="E659" s="111"/>
      <c r="F659" s="112"/>
      <c r="I659" s="111"/>
      <c r="J659" s="112"/>
    </row>
    <row r="660" spans="1:10" s="113" customFormat="1">
      <c r="A660" s="95"/>
      <c r="B660" s="110"/>
      <c r="C660" s="110"/>
      <c r="D660" s="110"/>
      <c r="E660" s="111"/>
      <c r="F660" s="112"/>
      <c r="I660" s="111"/>
      <c r="J660" s="112"/>
    </row>
    <row r="661" spans="1:10" s="113" customFormat="1">
      <c r="A661" s="95"/>
      <c r="B661" s="110"/>
      <c r="C661" s="110"/>
      <c r="D661" s="110"/>
      <c r="E661" s="111"/>
      <c r="F661" s="112"/>
      <c r="I661" s="111"/>
      <c r="J661" s="112"/>
    </row>
    <row r="662" spans="1:10" s="113" customFormat="1">
      <c r="A662" s="95"/>
      <c r="B662" s="110"/>
      <c r="C662" s="110"/>
      <c r="D662" s="110"/>
      <c r="E662" s="111"/>
      <c r="F662" s="112"/>
      <c r="I662" s="111"/>
      <c r="J662" s="112"/>
    </row>
    <row r="663" spans="1:10" s="113" customFormat="1">
      <c r="A663" s="95"/>
      <c r="B663" s="110"/>
      <c r="C663" s="110"/>
      <c r="D663" s="110"/>
      <c r="E663" s="111"/>
      <c r="F663" s="112"/>
      <c r="I663" s="111"/>
      <c r="J663" s="112"/>
    </row>
    <row r="664" spans="1:10" s="113" customFormat="1">
      <c r="A664" s="95"/>
      <c r="B664" s="110"/>
      <c r="C664" s="110"/>
      <c r="D664" s="110"/>
      <c r="E664" s="111"/>
      <c r="F664" s="112"/>
      <c r="I664" s="111"/>
      <c r="J664" s="112"/>
    </row>
    <row r="665" spans="1:10" s="113" customFormat="1">
      <c r="A665" s="95"/>
      <c r="B665" s="110"/>
      <c r="C665" s="110"/>
      <c r="D665" s="110"/>
      <c r="E665" s="111"/>
      <c r="F665" s="112"/>
      <c r="I665" s="111"/>
      <c r="J665" s="112"/>
    </row>
    <row r="666" spans="1:10" s="113" customFormat="1">
      <c r="A666" s="95"/>
      <c r="B666" s="110"/>
      <c r="C666" s="110"/>
      <c r="D666" s="110"/>
      <c r="E666" s="111"/>
      <c r="F666" s="112"/>
      <c r="I666" s="111"/>
      <c r="J666" s="112"/>
    </row>
    <row r="667" spans="1:10" s="113" customFormat="1">
      <c r="A667" s="95"/>
      <c r="B667" s="110"/>
      <c r="C667" s="110"/>
      <c r="D667" s="110"/>
      <c r="E667" s="111"/>
      <c r="F667" s="112"/>
      <c r="I667" s="111"/>
      <c r="J667" s="112"/>
    </row>
    <row r="668" spans="1:10" s="113" customFormat="1">
      <c r="A668" s="95"/>
      <c r="B668" s="110"/>
      <c r="C668" s="110"/>
      <c r="D668" s="110"/>
      <c r="E668" s="111"/>
      <c r="F668" s="112"/>
      <c r="I668" s="111"/>
      <c r="J668" s="112"/>
    </row>
    <row r="669" spans="1:10" s="113" customFormat="1">
      <c r="A669" s="95"/>
      <c r="B669" s="110"/>
      <c r="C669" s="110"/>
      <c r="D669" s="110"/>
      <c r="E669" s="111"/>
      <c r="F669" s="112"/>
      <c r="I669" s="111"/>
      <c r="J669" s="112"/>
    </row>
    <row r="670" spans="1:10" s="113" customFormat="1">
      <c r="A670" s="95"/>
      <c r="B670" s="110"/>
      <c r="C670" s="110"/>
      <c r="D670" s="110"/>
      <c r="E670" s="111"/>
      <c r="F670" s="112"/>
      <c r="I670" s="111"/>
      <c r="J670" s="112"/>
    </row>
    <row r="671" spans="1:10" s="113" customFormat="1">
      <c r="A671" s="95"/>
      <c r="B671" s="110"/>
      <c r="C671" s="110"/>
      <c r="D671" s="110"/>
      <c r="E671" s="111"/>
      <c r="F671" s="112"/>
      <c r="I671" s="111"/>
      <c r="J671" s="112"/>
    </row>
    <row r="672" spans="1:10" s="113" customFormat="1">
      <c r="A672" s="95"/>
      <c r="B672" s="110"/>
      <c r="C672" s="110"/>
      <c r="D672" s="110"/>
      <c r="E672" s="111"/>
      <c r="F672" s="112"/>
      <c r="I672" s="111"/>
      <c r="J672" s="112"/>
    </row>
    <row r="673" spans="1:10" s="113" customFormat="1">
      <c r="A673" s="95"/>
      <c r="B673" s="110"/>
      <c r="C673" s="110"/>
      <c r="D673" s="110"/>
      <c r="E673" s="111"/>
      <c r="F673" s="112"/>
      <c r="I673" s="111"/>
      <c r="J673" s="112"/>
    </row>
    <row r="674" spans="1:10" s="113" customFormat="1">
      <c r="A674" s="95"/>
      <c r="B674" s="110"/>
      <c r="C674" s="110"/>
      <c r="D674" s="110"/>
      <c r="E674" s="111"/>
      <c r="F674" s="112"/>
      <c r="I674" s="111"/>
      <c r="J674" s="112"/>
    </row>
    <row r="675" spans="1:10" s="113" customFormat="1">
      <c r="A675" s="95"/>
      <c r="B675" s="110"/>
      <c r="C675" s="110"/>
      <c r="D675" s="110"/>
      <c r="E675" s="111"/>
      <c r="F675" s="112"/>
      <c r="I675" s="111"/>
      <c r="J675" s="112"/>
    </row>
    <row r="676" spans="1:10" s="113" customFormat="1">
      <c r="A676" s="95"/>
      <c r="B676" s="110"/>
      <c r="C676" s="110"/>
      <c r="D676" s="110"/>
      <c r="E676" s="111"/>
      <c r="F676" s="112"/>
      <c r="I676" s="111"/>
      <c r="J676" s="112"/>
    </row>
    <row r="677" spans="1:10" s="113" customFormat="1">
      <c r="A677" s="95"/>
      <c r="B677" s="110"/>
      <c r="C677" s="110"/>
      <c r="D677" s="110"/>
      <c r="E677" s="111"/>
      <c r="F677" s="112"/>
      <c r="I677" s="111"/>
      <c r="J677" s="112"/>
    </row>
    <row r="678" spans="1:10" s="113" customFormat="1">
      <c r="A678" s="95"/>
      <c r="B678" s="110"/>
      <c r="C678" s="110"/>
      <c r="D678" s="110"/>
      <c r="E678" s="111"/>
      <c r="F678" s="112"/>
      <c r="I678" s="111"/>
      <c r="J678" s="112"/>
    </row>
    <row r="679" spans="1:10" s="113" customFormat="1">
      <c r="A679" s="95"/>
      <c r="B679" s="110"/>
      <c r="C679" s="110"/>
      <c r="D679" s="110"/>
      <c r="E679" s="111"/>
      <c r="F679" s="112"/>
      <c r="I679" s="111"/>
      <c r="J679" s="112"/>
    </row>
    <row r="680" spans="1:10" s="113" customFormat="1">
      <c r="A680" s="95"/>
      <c r="B680" s="110"/>
      <c r="C680" s="110"/>
      <c r="D680" s="110"/>
      <c r="E680" s="111"/>
      <c r="F680" s="112"/>
      <c r="I680" s="111"/>
      <c r="J680" s="112"/>
    </row>
    <row r="681" spans="1:10" s="113" customFormat="1">
      <c r="A681" s="95"/>
      <c r="B681" s="110"/>
      <c r="C681" s="110"/>
      <c r="D681" s="110"/>
      <c r="E681" s="111"/>
      <c r="F681" s="112"/>
      <c r="I681" s="111"/>
      <c r="J681" s="112"/>
    </row>
    <row r="682" spans="1:10" s="113" customFormat="1">
      <c r="A682" s="95"/>
      <c r="B682" s="110"/>
      <c r="C682" s="110"/>
      <c r="D682" s="110"/>
      <c r="E682" s="111"/>
      <c r="F682" s="112"/>
      <c r="I682" s="111"/>
      <c r="J682" s="112"/>
    </row>
    <row r="683" spans="1:10" s="113" customFormat="1">
      <c r="A683" s="95"/>
      <c r="B683" s="110"/>
      <c r="C683" s="110"/>
      <c r="D683" s="110"/>
      <c r="E683" s="111"/>
      <c r="F683" s="112"/>
      <c r="I683" s="111"/>
      <c r="J683" s="112"/>
    </row>
    <row r="684" spans="1:10" s="113" customFormat="1">
      <c r="A684" s="95"/>
      <c r="B684" s="110"/>
      <c r="C684" s="110"/>
      <c r="D684" s="110"/>
      <c r="E684" s="111"/>
      <c r="F684" s="112"/>
      <c r="I684" s="111"/>
      <c r="J684" s="112"/>
    </row>
    <row r="685" spans="1:10" s="113" customFormat="1">
      <c r="A685" s="95"/>
      <c r="B685" s="110"/>
      <c r="C685" s="110"/>
      <c r="D685" s="110"/>
      <c r="E685" s="111"/>
      <c r="F685" s="112"/>
      <c r="I685" s="111"/>
      <c r="J685" s="112"/>
    </row>
    <row r="686" spans="1:10" s="113" customFormat="1">
      <c r="A686" s="95"/>
      <c r="B686" s="110"/>
      <c r="C686" s="110"/>
      <c r="D686" s="110"/>
      <c r="E686" s="111"/>
      <c r="F686" s="112"/>
      <c r="I686" s="111"/>
      <c r="J686" s="112"/>
    </row>
    <row r="687" spans="1:10" s="113" customFormat="1">
      <c r="A687" s="95"/>
      <c r="B687" s="110"/>
      <c r="C687" s="110"/>
      <c r="D687" s="110"/>
      <c r="E687" s="111"/>
      <c r="F687" s="112"/>
      <c r="I687" s="111"/>
      <c r="J687" s="112"/>
    </row>
    <row r="688" spans="1:10" s="113" customFormat="1">
      <c r="A688" s="95"/>
      <c r="B688" s="110"/>
      <c r="C688" s="110"/>
      <c r="D688" s="110"/>
      <c r="E688" s="111"/>
      <c r="F688" s="112"/>
      <c r="I688" s="111"/>
      <c r="J688" s="112"/>
    </row>
    <row r="689" spans="1:10" s="113" customFormat="1">
      <c r="A689" s="95"/>
      <c r="B689" s="110"/>
      <c r="C689" s="110"/>
      <c r="D689" s="110"/>
      <c r="E689" s="111"/>
      <c r="F689" s="112"/>
      <c r="I689" s="111"/>
      <c r="J689" s="112"/>
    </row>
    <row r="690" spans="1:10" s="113" customFormat="1">
      <c r="A690" s="95"/>
      <c r="B690" s="110"/>
      <c r="C690" s="110"/>
      <c r="D690" s="110"/>
      <c r="E690" s="111"/>
      <c r="F690" s="112"/>
      <c r="I690" s="111"/>
      <c r="J690" s="112"/>
    </row>
    <row r="691" spans="1:10" s="113" customFormat="1">
      <c r="A691" s="95"/>
      <c r="B691" s="110"/>
      <c r="C691" s="110"/>
      <c r="D691" s="110"/>
      <c r="E691" s="111"/>
      <c r="F691" s="112"/>
      <c r="I691" s="111"/>
      <c r="J691" s="112"/>
    </row>
    <row r="692" spans="1:10" s="113" customFormat="1">
      <c r="A692" s="95"/>
      <c r="B692" s="110"/>
      <c r="C692" s="110"/>
      <c r="D692" s="110"/>
      <c r="E692" s="111"/>
      <c r="F692" s="112"/>
      <c r="I692" s="111"/>
      <c r="J692" s="112"/>
    </row>
    <row r="693" spans="1:10" s="113" customFormat="1">
      <c r="A693" s="95"/>
      <c r="B693" s="110"/>
      <c r="C693" s="110"/>
      <c r="D693" s="110"/>
      <c r="E693" s="111"/>
      <c r="F693" s="112"/>
      <c r="I693" s="111"/>
      <c r="J693" s="112"/>
    </row>
    <row r="694" spans="1:10" s="113" customFormat="1">
      <c r="A694" s="95"/>
      <c r="B694" s="110"/>
      <c r="C694" s="110"/>
      <c r="D694" s="110"/>
      <c r="E694" s="111"/>
      <c r="F694" s="112"/>
      <c r="I694" s="111"/>
      <c r="J694" s="112"/>
    </row>
    <row r="695" spans="1:10" s="113" customFormat="1">
      <c r="A695" s="95"/>
      <c r="B695" s="110"/>
      <c r="C695" s="110"/>
      <c r="D695" s="110"/>
      <c r="E695" s="111"/>
      <c r="F695" s="112"/>
      <c r="I695" s="111"/>
      <c r="J695" s="112"/>
    </row>
    <row r="696" spans="1:10" s="113" customFormat="1">
      <c r="A696" s="95"/>
      <c r="B696" s="110"/>
      <c r="C696" s="110"/>
      <c r="D696" s="110"/>
      <c r="E696" s="111"/>
      <c r="F696" s="112"/>
      <c r="I696" s="111"/>
      <c r="J696" s="112"/>
    </row>
    <row r="697" spans="1:10" s="113" customFormat="1">
      <c r="A697" s="95"/>
      <c r="B697" s="110"/>
      <c r="C697" s="110"/>
      <c r="D697" s="110"/>
      <c r="E697" s="111"/>
      <c r="F697" s="112"/>
      <c r="I697" s="111"/>
      <c r="J697" s="112"/>
    </row>
    <row r="698" spans="1:10" s="113" customFormat="1">
      <c r="A698" s="95"/>
      <c r="B698" s="110"/>
      <c r="C698" s="110"/>
      <c r="D698" s="110"/>
      <c r="E698" s="111"/>
      <c r="F698" s="112"/>
      <c r="I698" s="111"/>
      <c r="J698" s="112"/>
    </row>
    <row r="699" spans="1:10" s="113" customFormat="1">
      <c r="A699" s="95"/>
      <c r="B699" s="110"/>
      <c r="C699" s="110"/>
      <c r="D699" s="110"/>
      <c r="E699" s="111"/>
      <c r="F699" s="112"/>
      <c r="I699" s="111"/>
      <c r="J699" s="112"/>
    </row>
    <row r="700" spans="1:10" s="113" customFormat="1">
      <c r="A700" s="95"/>
      <c r="B700" s="110"/>
      <c r="C700" s="110"/>
      <c r="D700" s="110"/>
      <c r="E700" s="111"/>
      <c r="F700" s="112"/>
      <c r="I700" s="111"/>
      <c r="J700" s="112"/>
    </row>
    <row r="701" spans="1:10" s="113" customFormat="1">
      <c r="A701" s="95"/>
      <c r="B701" s="110"/>
      <c r="C701" s="110"/>
      <c r="D701" s="110"/>
      <c r="E701" s="111"/>
      <c r="F701" s="112"/>
      <c r="I701" s="111"/>
      <c r="J701" s="112"/>
    </row>
    <row r="702" spans="1:10" s="113" customFormat="1">
      <c r="A702" s="95"/>
      <c r="B702" s="110"/>
      <c r="C702" s="110"/>
      <c r="D702" s="110"/>
      <c r="E702" s="111"/>
      <c r="F702" s="112"/>
      <c r="I702" s="111"/>
      <c r="J702" s="112"/>
    </row>
    <row r="703" spans="1:10" s="113" customFormat="1">
      <c r="A703" s="95"/>
      <c r="B703" s="110"/>
      <c r="C703" s="110"/>
      <c r="D703" s="110"/>
      <c r="E703" s="111"/>
      <c r="F703" s="112"/>
      <c r="I703" s="111"/>
      <c r="J703" s="112"/>
    </row>
    <row r="704" spans="1:10" s="113" customFormat="1">
      <c r="A704" s="95"/>
      <c r="B704" s="110"/>
      <c r="C704" s="110"/>
      <c r="D704" s="110"/>
      <c r="E704" s="111"/>
      <c r="F704" s="112"/>
      <c r="I704" s="111"/>
      <c r="J704" s="112"/>
    </row>
    <row r="705" spans="1:10" s="113" customFormat="1">
      <c r="A705" s="95"/>
      <c r="B705" s="110"/>
      <c r="C705" s="110"/>
      <c r="D705" s="110"/>
      <c r="E705" s="111"/>
      <c r="F705" s="112"/>
      <c r="I705" s="111"/>
      <c r="J705" s="112"/>
    </row>
    <row r="706" spans="1:10" s="113" customFormat="1">
      <c r="A706" s="95"/>
      <c r="B706" s="110"/>
      <c r="C706" s="110"/>
      <c r="D706" s="110"/>
      <c r="E706" s="111"/>
      <c r="F706" s="112"/>
      <c r="I706" s="111"/>
      <c r="J706" s="112"/>
    </row>
    <row r="707" spans="1:10" s="113" customFormat="1">
      <c r="A707" s="95"/>
      <c r="B707" s="110"/>
      <c r="C707" s="110"/>
      <c r="D707" s="110"/>
      <c r="E707" s="111"/>
      <c r="F707" s="112"/>
      <c r="I707" s="111"/>
      <c r="J707" s="112"/>
    </row>
    <row r="708" spans="1:10" s="113" customFormat="1">
      <c r="A708" s="95"/>
      <c r="B708" s="110"/>
      <c r="C708" s="110"/>
      <c r="D708" s="110"/>
      <c r="E708" s="111"/>
      <c r="F708" s="112"/>
      <c r="I708" s="111"/>
      <c r="J708" s="112"/>
    </row>
    <row r="709" spans="1:10" s="113" customFormat="1">
      <c r="A709" s="95"/>
      <c r="B709" s="110"/>
      <c r="C709" s="110"/>
      <c r="D709" s="110"/>
      <c r="E709" s="111"/>
      <c r="F709" s="112"/>
      <c r="I709" s="111"/>
      <c r="J709" s="112"/>
    </row>
    <row r="710" spans="1:10" s="113" customFormat="1">
      <c r="A710" s="95"/>
      <c r="B710" s="110"/>
      <c r="C710" s="110"/>
      <c r="D710" s="110"/>
      <c r="E710" s="111"/>
      <c r="F710" s="112"/>
      <c r="I710" s="111"/>
      <c r="J710" s="112"/>
    </row>
    <row r="711" spans="1:10" s="113" customFormat="1">
      <c r="A711" s="95"/>
      <c r="B711" s="110"/>
      <c r="C711" s="110"/>
      <c r="D711" s="110"/>
      <c r="E711" s="111"/>
      <c r="F711" s="112"/>
      <c r="I711" s="111"/>
      <c r="J711" s="112"/>
    </row>
    <row r="712" spans="1:10" s="113" customFormat="1">
      <c r="A712" s="95"/>
      <c r="B712" s="110"/>
      <c r="C712" s="110"/>
      <c r="D712" s="110"/>
      <c r="E712" s="111"/>
      <c r="F712" s="112"/>
      <c r="I712" s="111"/>
      <c r="J712" s="112"/>
    </row>
    <row r="713" spans="1:10" s="113" customFormat="1">
      <c r="A713" s="95"/>
      <c r="B713" s="110"/>
      <c r="C713" s="110"/>
      <c r="D713" s="110"/>
      <c r="E713" s="111"/>
      <c r="F713" s="112"/>
      <c r="I713" s="111"/>
      <c r="J713" s="112"/>
    </row>
    <row r="714" spans="1:10" s="113" customFormat="1">
      <c r="A714" s="95"/>
      <c r="B714" s="110"/>
      <c r="C714" s="110"/>
      <c r="D714" s="110"/>
      <c r="E714" s="111"/>
      <c r="F714" s="112"/>
      <c r="I714" s="111"/>
      <c r="J714" s="112"/>
    </row>
    <row r="715" spans="1:10" s="113" customFormat="1">
      <c r="A715" s="95"/>
      <c r="B715" s="110"/>
      <c r="C715" s="110"/>
      <c r="D715" s="110"/>
      <c r="E715" s="111"/>
      <c r="F715" s="112"/>
      <c r="I715" s="111"/>
      <c r="J715" s="112"/>
    </row>
    <row r="716" spans="1:10" s="113" customFormat="1">
      <c r="A716" s="95"/>
      <c r="B716" s="110"/>
      <c r="C716" s="110"/>
      <c r="D716" s="110"/>
      <c r="E716" s="111"/>
      <c r="F716" s="112"/>
      <c r="I716" s="111"/>
      <c r="J716" s="112"/>
    </row>
    <row r="717" spans="1:10" s="113" customFormat="1">
      <c r="A717" s="95"/>
      <c r="B717" s="110"/>
      <c r="C717" s="110"/>
      <c r="D717" s="110"/>
      <c r="E717" s="111"/>
      <c r="F717" s="112"/>
      <c r="I717" s="111"/>
      <c r="J717" s="112"/>
    </row>
    <row r="718" spans="1:10" s="113" customFormat="1">
      <c r="A718" s="95"/>
      <c r="B718" s="110"/>
      <c r="C718" s="110"/>
      <c r="D718" s="110"/>
      <c r="E718" s="111"/>
      <c r="F718" s="112"/>
      <c r="I718" s="111"/>
      <c r="J718" s="112"/>
    </row>
    <row r="719" spans="1:10" s="113" customFormat="1">
      <c r="A719" s="95"/>
      <c r="B719" s="110"/>
      <c r="C719" s="110"/>
      <c r="D719" s="110"/>
      <c r="E719" s="111"/>
      <c r="F719" s="112"/>
      <c r="I719" s="111"/>
      <c r="J719" s="112"/>
    </row>
    <row r="720" spans="1:10" s="113" customFormat="1">
      <c r="A720" s="95"/>
      <c r="B720" s="110"/>
      <c r="C720" s="110"/>
      <c r="D720" s="110"/>
      <c r="E720" s="111"/>
      <c r="F720" s="112"/>
      <c r="I720" s="111"/>
      <c r="J720" s="112"/>
    </row>
    <row r="721" spans="1:10" s="113" customFormat="1">
      <c r="A721" s="95"/>
      <c r="B721" s="110"/>
      <c r="C721" s="110"/>
      <c r="D721" s="110"/>
      <c r="E721" s="111"/>
      <c r="F721" s="112"/>
      <c r="I721" s="111"/>
      <c r="J721" s="112"/>
    </row>
    <row r="722" spans="1:10" s="113" customFormat="1">
      <c r="A722" s="95"/>
      <c r="B722" s="110"/>
      <c r="C722" s="110"/>
      <c r="D722" s="110"/>
      <c r="E722" s="111"/>
      <c r="F722" s="112"/>
      <c r="I722" s="111"/>
      <c r="J722" s="112"/>
    </row>
    <row r="723" spans="1:10" s="113" customFormat="1">
      <c r="A723" s="95"/>
      <c r="B723" s="110"/>
      <c r="C723" s="110"/>
      <c r="D723" s="110"/>
      <c r="E723" s="111"/>
      <c r="F723" s="112"/>
      <c r="I723" s="111"/>
      <c r="J723" s="112"/>
    </row>
    <row r="724" spans="1:10" s="113" customFormat="1">
      <c r="A724" s="95"/>
      <c r="B724" s="110"/>
      <c r="C724" s="110"/>
      <c r="D724" s="110"/>
      <c r="E724" s="111"/>
      <c r="F724" s="112"/>
      <c r="I724" s="111"/>
      <c r="J724" s="112"/>
    </row>
    <row r="725" spans="1:10" s="113" customFormat="1">
      <c r="A725" s="95"/>
      <c r="B725" s="110"/>
      <c r="C725" s="110"/>
      <c r="D725" s="110"/>
      <c r="E725" s="111"/>
      <c r="F725" s="112"/>
      <c r="I725" s="111"/>
      <c r="J725" s="112"/>
    </row>
    <row r="726" spans="1:10" s="113" customFormat="1">
      <c r="A726" s="95"/>
      <c r="B726" s="110"/>
      <c r="C726" s="110"/>
      <c r="D726" s="110"/>
      <c r="E726" s="111"/>
      <c r="F726" s="112"/>
      <c r="I726" s="111"/>
      <c r="J726" s="112"/>
    </row>
    <row r="727" spans="1:10" s="113" customFormat="1">
      <c r="A727" s="95"/>
      <c r="B727" s="110"/>
      <c r="C727" s="110"/>
      <c r="D727" s="110"/>
      <c r="E727" s="111"/>
      <c r="F727" s="112"/>
      <c r="I727" s="111"/>
      <c r="J727" s="112"/>
    </row>
    <row r="728" spans="1:10" s="113" customFormat="1">
      <c r="A728" s="95"/>
      <c r="B728" s="110"/>
      <c r="C728" s="110"/>
      <c r="D728" s="110"/>
      <c r="E728" s="111"/>
      <c r="F728" s="112"/>
      <c r="I728" s="111"/>
      <c r="J728" s="112"/>
    </row>
    <row r="729" spans="1:10" s="113" customFormat="1">
      <c r="A729" s="95"/>
      <c r="B729" s="110"/>
      <c r="C729" s="110"/>
      <c r="D729" s="110"/>
      <c r="E729" s="111"/>
      <c r="F729" s="112"/>
      <c r="I729" s="111"/>
      <c r="J729" s="112"/>
    </row>
    <row r="730" spans="1:10" s="113" customFormat="1">
      <c r="A730" s="95"/>
      <c r="B730" s="110"/>
      <c r="C730" s="110"/>
      <c r="D730" s="110"/>
      <c r="E730" s="111"/>
      <c r="F730" s="112"/>
      <c r="I730" s="111"/>
      <c r="J730" s="112"/>
    </row>
    <row r="731" spans="1:10" s="113" customFormat="1">
      <c r="A731" s="95"/>
      <c r="B731" s="110"/>
      <c r="C731" s="110"/>
      <c r="D731" s="110"/>
      <c r="E731" s="111"/>
      <c r="F731" s="112"/>
      <c r="I731" s="111"/>
      <c r="J731" s="112"/>
    </row>
    <row r="732" spans="1:10" s="113" customFormat="1">
      <c r="A732" s="95"/>
      <c r="B732" s="110"/>
      <c r="C732" s="110"/>
      <c r="D732" s="110"/>
      <c r="E732" s="111"/>
      <c r="F732" s="112"/>
      <c r="I732" s="111"/>
      <c r="J732" s="112"/>
    </row>
    <row r="733" spans="1:10" s="113" customFormat="1">
      <c r="A733" s="95"/>
      <c r="B733" s="110"/>
      <c r="C733" s="110"/>
      <c r="D733" s="110"/>
      <c r="E733" s="111"/>
      <c r="F733" s="112"/>
      <c r="I733" s="111"/>
      <c r="J733" s="112"/>
    </row>
    <row r="734" spans="1:10" s="113" customFormat="1">
      <c r="A734" s="95"/>
      <c r="B734" s="110"/>
      <c r="C734" s="110"/>
      <c r="D734" s="110"/>
      <c r="E734" s="111"/>
      <c r="F734" s="112"/>
      <c r="I734" s="111"/>
      <c r="J734" s="112"/>
    </row>
    <row r="735" spans="1:10" s="113" customFormat="1">
      <c r="A735" s="95"/>
      <c r="B735" s="110"/>
      <c r="C735" s="110"/>
      <c r="D735" s="110"/>
      <c r="E735" s="111"/>
      <c r="F735" s="112"/>
      <c r="I735" s="111"/>
      <c r="J735" s="112"/>
    </row>
    <row r="736" spans="1:10" s="113" customFormat="1">
      <c r="A736" s="95"/>
      <c r="B736" s="110"/>
      <c r="C736" s="110"/>
      <c r="D736" s="110"/>
      <c r="E736" s="111"/>
      <c r="F736" s="112"/>
      <c r="I736" s="111"/>
      <c r="J736" s="112"/>
    </row>
    <row r="737" spans="1:10" s="113" customFormat="1">
      <c r="A737" s="95"/>
      <c r="B737" s="110"/>
      <c r="C737" s="110"/>
      <c r="D737" s="110"/>
      <c r="E737" s="111"/>
      <c r="F737" s="112"/>
      <c r="I737" s="111"/>
      <c r="J737" s="112"/>
    </row>
    <row r="738" spans="1:10" s="113" customFormat="1">
      <c r="A738" s="95"/>
      <c r="B738" s="110"/>
      <c r="C738" s="110"/>
      <c r="D738" s="110"/>
      <c r="E738" s="111"/>
      <c r="F738" s="112"/>
      <c r="I738" s="111"/>
      <c r="J738" s="112"/>
    </row>
    <row r="739" spans="1:10" s="113" customFormat="1">
      <c r="A739" s="95"/>
      <c r="B739" s="110"/>
      <c r="C739" s="110"/>
      <c r="D739" s="110"/>
      <c r="E739" s="111"/>
      <c r="F739" s="112"/>
      <c r="I739" s="111"/>
      <c r="J739" s="112"/>
    </row>
    <row r="740" spans="1:10" s="113" customFormat="1">
      <c r="A740" s="95"/>
      <c r="B740" s="110"/>
      <c r="C740" s="110"/>
      <c r="D740" s="110"/>
      <c r="E740" s="111"/>
      <c r="F740" s="112"/>
      <c r="I740" s="111"/>
      <c r="J740" s="112"/>
    </row>
    <row r="741" spans="1:10" s="113" customFormat="1">
      <c r="A741" s="95"/>
      <c r="B741" s="110"/>
      <c r="C741" s="110"/>
      <c r="D741" s="110"/>
      <c r="E741" s="111"/>
      <c r="F741" s="112"/>
      <c r="I741" s="111"/>
      <c r="J741" s="112"/>
    </row>
    <row r="742" spans="1:10" s="113" customFormat="1">
      <c r="A742" s="95"/>
      <c r="B742" s="110"/>
      <c r="C742" s="110"/>
      <c r="D742" s="110"/>
      <c r="E742" s="111"/>
      <c r="F742" s="112"/>
      <c r="I742" s="111"/>
      <c r="J742" s="112"/>
    </row>
    <row r="743" spans="1:10" s="113" customFormat="1">
      <c r="A743" s="95"/>
      <c r="B743" s="110"/>
      <c r="C743" s="110"/>
      <c r="D743" s="110"/>
      <c r="E743" s="111"/>
      <c r="F743" s="112"/>
      <c r="I743" s="111"/>
      <c r="J743" s="112"/>
    </row>
    <row r="744" spans="1:10" s="113" customFormat="1">
      <c r="A744" s="95"/>
      <c r="B744" s="110"/>
      <c r="C744" s="110"/>
      <c r="D744" s="110"/>
      <c r="E744" s="111"/>
      <c r="F744" s="112"/>
      <c r="I744" s="111"/>
      <c r="J744" s="112"/>
    </row>
    <row r="745" spans="1:10" s="113" customFormat="1">
      <c r="A745" s="95"/>
      <c r="B745" s="110"/>
      <c r="C745" s="110"/>
      <c r="D745" s="110"/>
      <c r="E745" s="111"/>
      <c r="F745" s="112"/>
      <c r="I745" s="111"/>
      <c r="J745" s="112"/>
    </row>
    <row r="746" spans="1:10" s="113" customFormat="1">
      <c r="A746" s="95"/>
      <c r="B746" s="110"/>
      <c r="C746" s="110"/>
      <c r="D746" s="110"/>
      <c r="E746" s="111"/>
      <c r="F746" s="112"/>
      <c r="I746" s="111"/>
      <c r="J746" s="112"/>
    </row>
    <row r="747" spans="1:10" s="113" customFormat="1">
      <c r="A747" s="95"/>
      <c r="B747" s="110"/>
      <c r="C747" s="110"/>
      <c r="D747" s="110"/>
      <c r="E747" s="111"/>
      <c r="F747" s="112"/>
      <c r="I747" s="111"/>
      <c r="J747" s="112"/>
    </row>
    <row r="748" spans="1:10" s="113" customFormat="1">
      <c r="A748" s="95"/>
      <c r="B748" s="110"/>
      <c r="C748" s="110"/>
      <c r="D748" s="110"/>
      <c r="E748" s="111"/>
      <c r="F748" s="112"/>
      <c r="I748" s="111"/>
      <c r="J748" s="112"/>
    </row>
    <row r="749" spans="1:10" s="113" customFormat="1">
      <c r="A749" s="95"/>
      <c r="B749" s="110"/>
      <c r="C749" s="110"/>
      <c r="D749" s="110"/>
      <c r="E749" s="111"/>
      <c r="F749" s="112"/>
      <c r="I749" s="111"/>
      <c r="J749" s="112"/>
    </row>
    <row r="750" spans="1:10" s="113" customFormat="1">
      <c r="A750" s="95"/>
      <c r="B750" s="110"/>
      <c r="C750" s="110"/>
      <c r="D750" s="110"/>
      <c r="E750" s="111"/>
      <c r="F750" s="112"/>
      <c r="I750" s="111"/>
      <c r="J750" s="112"/>
    </row>
    <row r="751" spans="1:10" s="113" customFormat="1">
      <c r="A751" s="95"/>
      <c r="B751" s="110"/>
      <c r="C751" s="110"/>
      <c r="D751" s="110"/>
      <c r="E751" s="111"/>
      <c r="F751" s="112"/>
      <c r="I751" s="111"/>
      <c r="J751" s="112"/>
    </row>
    <row r="752" spans="1:10" s="113" customFormat="1">
      <c r="A752" s="95"/>
      <c r="B752" s="110"/>
      <c r="C752" s="110"/>
      <c r="D752" s="110"/>
      <c r="E752" s="111"/>
      <c r="F752" s="112"/>
      <c r="I752" s="111"/>
      <c r="J752" s="112"/>
    </row>
    <row r="753" spans="1:10" s="113" customFormat="1">
      <c r="A753" s="95"/>
      <c r="B753" s="110"/>
      <c r="C753" s="110"/>
      <c r="D753" s="110"/>
      <c r="E753" s="111"/>
      <c r="F753" s="112"/>
      <c r="I753" s="111"/>
      <c r="J753" s="112"/>
    </row>
    <row r="754" spans="1:10" s="113" customFormat="1">
      <c r="A754" s="95"/>
      <c r="B754" s="110"/>
      <c r="C754" s="110"/>
      <c r="D754" s="110"/>
      <c r="E754" s="111"/>
      <c r="F754" s="112"/>
      <c r="I754" s="111"/>
      <c r="J754" s="112"/>
    </row>
    <row r="755" spans="1:10" s="113" customFormat="1">
      <c r="A755" s="95"/>
      <c r="B755" s="110"/>
      <c r="C755" s="110"/>
      <c r="D755" s="110"/>
      <c r="E755" s="111"/>
      <c r="F755" s="112"/>
      <c r="I755" s="111"/>
      <c r="J755" s="112"/>
    </row>
    <row r="756" spans="1:10" s="113" customFormat="1">
      <c r="A756" s="95"/>
      <c r="B756" s="110"/>
      <c r="C756" s="110"/>
      <c r="D756" s="110"/>
      <c r="E756" s="111"/>
      <c r="F756" s="112"/>
      <c r="I756" s="111"/>
      <c r="J756" s="112"/>
    </row>
    <row r="757" spans="1:10" s="113" customFormat="1">
      <c r="A757" s="95"/>
      <c r="B757" s="110"/>
      <c r="C757" s="110"/>
      <c r="D757" s="110"/>
      <c r="E757" s="111"/>
      <c r="F757" s="112"/>
      <c r="I757" s="111"/>
      <c r="J757" s="112"/>
    </row>
    <row r="758" spans="1:10" s="113" customFormat="1">
      <c r="A758" s="95"/>
      <c r="B758" s="110"/>
      <c r="C758" s="110"/>
      <c r="D758" s="110"/>
      <c r="E758" s="111"/>
      <c r="F758" s="112"/>
      <c r="I758" s="111"/>
      <c r="J758" s="112"/>
    </row>
    <row r="759" spans="1:10" s="113" customFormat="1">
      <c r="A759" s="95"/>
      <c r="B759" s="110"/>
      <c r="C759" s="110"/>
      <c r="D759" s="110"/>
      <c r="E759" s="111"/>
      <c r="F759" s="112"/>
      <c r="I759" s="111"/>
      <c r="J759" s="112"/>
    </row>
    <row r="760" spans="1:10" s="113" customFormat="1">
      <c r="A760" s="95"/>
      <c r="B760" s="110"/>
      <c r="C760" s="110"/>
      <c r="D760" s="110"/>
      <c r="E760" s="111"/>
      <c r="F760" s="112"/>
      <c r="I760" s="111"/>
      <c r="J760" s="112"/>
    </row>
    <row r="761" spans="1:10" s="113" customFormat="1">
      <c r="A761" s="95"/>
      <c r="B761" s="110"/>
      <c r="C761" s="110"/>
      <c r="D761" s="110"/>
      <c r="E761" s="111"/>
      <c r="F761" s="112"/>
      <c r="I761" s="111"/>
      <c r="J761" s="112"/>
    </row>
    <row r="762" spans="1:10" s="113" customFormat="1">
      <c r="A762" s="95"/>
      <c r="B762" s="110"/>
      <c r="C762" s="110"/>
      <c r="D762" s="110"/>
      <c r="E762" s="111"/>
      <c r="F762" s="112"/>
      <c r="I762" s="111"/>
      <c r="J762" s="112"/>
    </row>
    <row r="763" spans="1:10" s="113" customFormat="1">
      <c r="A763" s="95"/>
      <c r="B763" s="110"/>
      <c r="C763" s="110"/>
      <c r="D763" s="110"/>
      <c r="E763" s="111"/>
      <c r="F763" s="112"/>
      <c r="I763" s="111"/>
      <c r="J763" s="112"/>
    </row>
    <row r="764" spans="1:10" s="113" customFormat="1">
      <c r="A764" s="95"/>
      <c r="B764" s="110"/>
      <c r="C764" s="110"/>
      <c r="D764" s="110"/>
      <c r="E764" s="111"/>
      <c r="F764" s="112"/>
      <c r="I764" s="111"/>
      <c r="J764" s="112"/>
    </row>
    <row r="765" spans="1:10" s="113" customFormat="1">
      <c r="A765" s="95"/>
      <c r="B765" s="110"/>
      <c r="C765" s="110"/>
      <c r="D765" s="110"/>
      <c r="E765" s="111"/>
      <c r="F765" s="112"/>
      <c r="I765" s="111"/>
      <c r="J765" s="112"/>
    </row>
    <row r="766" spans="1:10" s="113" customFormat="1">
      <c r="A766" s="95"/>
      <c r="B766" s="110"/>
      <c r="C766" s="110"/>
      <c r="D766" s="110"/>
      <c r="E766" s="111"/>
      <c r="F766" s="112"/>
      <c r="I766" s="111"/>
      <c r="J766" s="112"/>
    </row>
    <row r="767" spans="1:10" s="113" customFormat="1">
      <c r="A767" s="95"/>
      <c r="B767" s="110"/>
      <c r="C767" s="110"/>
      <c r="D767" s="110"/>
      <c r="E767" s="111"/>
      <c r="F767" s="112"/>
      <c r="I767" s="111"/>
      <c r="J767" s="112"/>
    </row>
    <row r="768" spans="1:10" s="113" customFormat="1">
      <c r="A768" s="95"/>
      <c r="B768" s="110"/>
      <c r="C768" s="110"/>
      <c r="D768" s="110"/>
      <c r="E768" s="111"/>
      <c r="F768" s="112"/>
      <c r="I768" s="111"/>
      <c r="J768" s="112"/>
    </row>
    <row r="769" spans="1:10" s="113" customFormat="1">
      <c r="A769" s="95"/>
      <c r="B769" s="110"/>
      <c r="C769" s="110"/>
      <c r="D769" s="110"/>
      <c r="E769" s="111"/>
      <c r="F769" s="112"/>
      <c r="I769" s="111"/>
      <c r="J769" s="112"/>
    </row>
    <row r="770" spans="1:10" s="113" customFormat="1">
      <c r="A770" s="95"/>
      <c r="B770" s="110"/>
      <c r="C770" s="110"/>
      <c r="D770" s="110"/>
      <c r="E770" s="111"/>
      <c r="F770" s="112"/>
      <c r="I770" s="111"/>
      <c r="J770" s="112"/>
    </row>
    <row r="771" spans="1:10" s="113" customFormat="1">
      <c r="A771" s="95"/>
      <c r="B771" s="110"/>
      <c r="C771" s="110"/>
      <c r="D771" s="110"/>
      <c r="E771" s="111"/>
      <c r="F771" s="112"/>
      <c r="I771" s="111"/>
      <c r="J771" s="112"/>
    </row>
    <row r="772" spans="1:10" s="113" customFormat="1">
      <c r="A772" s="95"/>
      <c r="B772" s="110"/>
      <c r="C772" s="110"/>
      <c r="D772" s="110"/>
      <c r="E772" s="111"/>
      <c r="F772" s="112"/>
      <c r="I772" s="111"/>
      <c r="J772" s="112"/>
    </row>
    <row r="773" spans="1:10" s="113" customFormat="1">
      <c r="A773" s="95"/>
      <c r="B773" s="110"/>
      <c r="C773" s="110"/>
      <c r="D773" s="110"/>
      <c r="E773" s="111"/>
      <c r="F773" s="112"/>
      <c r="I773" s="111"/>
      <c r="J773" s="112"/>
    </row>
    <row r="774" spans="1:10" s="113" customFormat="1">
      <c r="A774" s="95"/>
      <c r="B774" s="110"/>
      <c r="C774" s="110"/>
      <c r="D774" s="110"/>
      <c r="E774" s="111"/>
      <c r="F774" s="112"/>
      <c r="I774" s="111"/>
      <c r="J774" s="112"/>
    </row>
    <row r="775" spans="1:10" s="113" customFormat="1">
      <c r="A775" s="95"/>
      <c r="B775" s="110"/>
      <c r="C775" s="110"/>
      <c r="D775" s="110"/>
      <c r="E775" s="111"/>
      <c r="F775" s="112"/>
      <c r="I775" s="111"/>
      <c r="J775" s="112"/>
    </row>
    <row r="776" spans="1:10" s="113" customFormat="1">
      <c r="A776" s="95"/>
      <c r="B776" s="110"/>
      <c r="C776" s="110"/>
      <c r="D776" s="110"/>
      <c r="E776" s="111"/>
      <c r="F776" s="112"/>
      <c r="I776" s="111"/>
      <c r="J776" s="112"/>
    </row>
    <row r="777" spans="1:10" s="113" customFormat="1">
      <c r="A777" s="95"/>
      <c r="B777" s="110"/>
      <c r="C777" s="110"/>
      <c r="D777" s="110"/>
      <c r="E777" s="111"/>
      <c r="F777" s="112"/>
      <c r="I777" s="111"/>
      <c r="J777" s="112"/>
    </row>
    <row r="778" spans="1:10" s="113" customFormat="1">
      <c r="A778" s="95"/>
      <c r="B778" s="110"/>
      <c r="C778" s="110"/>
      <c r="D778" s="110"/>
      <c r="E778" s="111"/>
      <c r="F778" s="112"/>
      <c r="I778" s="111"/>
      <c r="J778" s="112"/>
    </row>
    <row r="779" spans="1:10" s="113" customFormat="1">
      <c r="A779" s="95"/>
      <c r="B779" s="110"/>
      <c r="C779" s="110"/>
      <c r="D779" s="110"/>
      <c r="E779" s="111"/>
      <c r="F779" s="112"/>
      <c r="I779" s="111"/>
      <c r="J779" s="112"/>
    </row>
    <row r="780" spans="1:10" s="113" customFormat="1">
      <c r="A780" s="95"/>
      <c r="B780" s="110"/>
      <c r="C780" s="110"/>
      <c r="D780" s="110"/>
      <c r="E780" s="111"/>
      <c r="F780" s="112"/>
      <c r="I780" s="111"/>
      <c r="J780" s="112"/>
    </row>
    <row r="781" spans="1:10" s="113" customFormat="1">
      <c r="A781" s="95"/>
      <c r="B781" s="110"/>
      <c r="C781" s="110"/>
      <c r="D781" s="110"/>
      <c r="E781" s="111"/>
      <c r="F781" s="112"/>
      <c r="I781" s="111"/>
      <c r="J781" s="112"/>
    </row>
    <row r="782" spans="1:10" s="113" customFormat="1">
      <c r="A782" s="95"/>
      <c r="B782" s="110"/>
      <c r="C782" s="110"/>
      <c r="D782" s="110"/>
      <c r="E782" s="111"/>
      <c r="F782" s="112"/>
      <c r="I782" s="111"/>
      <c r="J782" s="112"/>
    </row>
    <row r="783" spans="1:10" s="113" customFormat="1">
      <c r="A783" s="95"/>
      <c r="B783" s="110"/>
      <c r="C783" s="110"/>
      <c r="D783" s="110"/>
      <c r="E783" s="111"/>
      <c r="F783" s="112"/>
      <c r="I783" s="111"/>
      <c r="J783" s="112"/>
    </row>
    <row r="784" spans="1:10" s="113" customFormat="1">
      <c r="A784" s="95"/>
      <c r="B784" s="110"/>
      <c r="C784" s="110"/>
      <c r="D784" s="110"/>
      <c r="E784" s="111"/>
      <c r="F784" s="112"/>
      <c r="I784" s="111"/>
      <c r="J784" s="112"/>
    </row>
    <row r="785" spans="1:10" s="113" customFormat="1">
      <c r="A785" s="95"/>
      <c r="B785" s="110"/>
      <c r="C785" s="110"/>
      <c r="D785" s="110"/>
      <c r="E785" s="111"/>
      <c r="F785" s="112"/>
      <c r="I785" s="111"/>
      <c r="J785" s="112"/>
    </row>
    <row r="786" spans="1:10" s="113" customFormat="1">
      <c r="A786" s="95"/>
      <c r="B786" s="110"/>
      <c r="C786" s="110"/>
      <c r="D786" s="110"/>
      <c r="E786" s="111"/>
      <c r="F786" s="112"/>
      <c r="I786" s="111"/>
      <c r="J786" s="112"/>
    </row>
    <row r="787" spans="1:10" s="113" customFormat="1">
      <c r="A787" s="95"/>
      <c r="B787" s="110"/>
      <c r="C787" s="110"/>
      <c r="D787" s="110"/>
      <c r="E787" s="111"/>
      <c r="F787" s="112"/>
      <c r="I787" s="111"/>
      <c r="J787" s="112"/>
    </row>
    <row r="788" spans="1:10" s="113" customFormat="1">
      <c r="A788" s="95"/>
      <c r="B788" s="110"/>
      <c r="C788" s="110"/>
      <c r="D788" s="110"/>
      <c r="E788" s="111"/>
      <c r="F788" s="112"/>
      <c r="I788" s="111"/>
      <c r="J788" s="112"/>
    </row>
    <row r="789" spans="1:10" s="113" customFormat="1">
      <c r="A789" s="95"/>
      <c r="B789" s="110"/>
      <c r="C789" s="110"/>
      <c r="D789" s="110"/>
      <c r="E789" s="111"/>
      <c r="F789" s="112"/>
      <c r="I789" s="111"/>
      <c r="J789" s="112"/>
    </row>
    <row r="790" spans="1:10" s="113" customFormat="1">
      <c r="A790" s="95"/>
      <c r="B790" s="110"/>
      <c r="C790" s="110"/>
      <c r="D790" s="110"/>
      <c r="E790" s="111"/>
      <c r="F790" s="112"/>
      <c r="I790" s="111"/>
      <c r="J790" s="112"/>
    </row>
    <row r="791" spans="1:10" s="113" customFormat="1">
      <c r="A791" s="95"/>
      <c r="B791" s="110"/>
      <c r="C791" s="110"/>
      <c r="D791" s="110"/>
      <c r="E791" s="111"/>
      <c r="F791" s="112"/>
      <c r="I791" s="111"/>
      <c r="J791" s="112"/>
    </row>
    <row r="792" spans="1:10" s="113" customFormat="1">
      <c r="A792" s="95"/>
      <c r="B792" s="110"/>
      <c r="C792" s="110"/>
      <c r="D792" s="110"/>
      <c r="E792" s="111"/>
      <c r="F792" s="112"/>
      <c r="I792" s="111"/>
      <c r="J792" s="112"/>
    </row>
    <row r="793" spans="1:10" s="113" customFormat="1">
      <c r="A793" s="95"/>
      <c r="B793" s="110"/>
      <c r="C793" s="110"/>
      <c r="D793" s="110"/>
      <c r="E793" s="111"/>
      <c r="F793" s="112"/>
      <c r="I793" s="111"/>
      <c r="J793" s="112"/>
    </row>
    <row r="794" spans="1:10" s="113" customFormat="1">
      <c r="A794" s="95"/>
      <c r="B794" s="110"/>
      <c r="C794" s="110"/>
      <c r="D794" s="110"/>
      <c r="E794" s="111"/>
      <c r="F794" s="112"/>
      <c r="I794" s="111"/>
      <c r="J794" s="112"/>
    </row>
    <row r="795" spans="1:10" s="113" customFormat="1">
      <c r="A795" s="95"/>
      <c r="B795" s="110"/>
      <c r="C795" s="110"/>
      <c r="D795" s="110"/>
      <c r="E795" s="111"/>
      <c r="F795" s="112"/>
      <c r="I795" s="111"/>
      <c r="J795" s="112"/>
    </row>
    <row r="796" spans="1:10" s="113" customFormat="1">
      <c r="A796" s="95"/>
      <c r="B796" s="110"/>
      <c r="C796" s="110"/>
      <c r="D796" s="110"/>
      <c r="E796" s="111"/>
      <c r="F796" s="112"/>
      <c r="I796" s="111"/>
      <c r="J796" s="112"/>
    </row>
    <row r="797" spans="1:10" s="113" customFormat="1">
      <c r="A797" s="95"/>
      <c r="B797" s="110"/>
      <c r="C797" s="110"/>
      <c r="D797" s="110"/>
      <c r="E797" s="111"/>
      <c r="F797" s="112"/>
      <c r="I797" s="111"/>
      <c r="J797" s="112"/>
    </row>
    <row r="798" spans="1:10" s="113" customFormat="1">
      <c r="A798" s="95"/>
      <c r="B798" s="110"/>
      <c r="C798" s="110"/>
      <c r="D798" s="110"/>
      <c r="E798" s="111"/>
      <c r="F798" s="112"/>
      <c r="I798" s="111"/>
      <c r="J798" s="112"/>
    </row>
    <row r="799" spans="1:10" s="113" customFormat="1">
      <c r="A799" s="95"/>
      <c r="B799" s="110"/>
      <c r="C799" s="110"/>
      <c r="D799" s="110"/>
      <c r="E799" s="111"/>
      <c r="F799" s="112"/>
      <c r="I799" s="111"/>
      <c r="J799" s="112"/>
    </row>
    <row r="800" spans="1:10" s="113" customFormat="1">
      <c r="A800" s="95"/>
      <c r="B800" s="110"/>
      <c r="C800" s="110"/>
      <c r="D800" s="110"/>
      <c r="E800" s="111"/>
      <c r="F800" s="112"/>
      <c r="I800" s="111"/>
      <c r="J800" s="112"/>
    </row>
    <row r="801" spans="1:10" s="113" customFormat="1">
      <c r="A801" s="95"/>
      <c r="B801" s="110"/>
      <c r="C801" s="110"/>
      <c r="D801" s="110"/>
      <c r="E801" s="111"/>
      <c r="F801" s="112"/>
      <c r="I801" s="111"/>
      <c r="J801" s="112"/>
    </row>
    <row r="802" spans="1:10" s="113" customFormat="1">
      <c r="A802" s="95"/>
      <c r="B802" s="110"/>
      <c r="C802" s="110"/>
      <c r="D802" s="110"/>
      <c r="E802" s="111"/>
      <c r="F802" s="112"/>
      <c r="I802" s="111"/>
      <c r="J802" s="112"/>
    </row>
    <row r="803" spans="1:10" s="113" customFormat="1">
      <c r="A803" s="95"/>
      <c r="B803" s="110"/>
      <c r="C803" s="110"/>
      <c r="D803" s="110"/>
      <c r="E803" s="111"/>
      <c r="F803" s="112"/>
      <c r="I803" s="111"/>
      <c r="J803" s="112"/>
    </row>
    <row r="804" spans="1:10" s="113" customFormat="1">
      <c r="A804" s="95"/>
      <c r="B804" s="110"/>
      <c r="C804" s="110"/>
      <c r="D804" s="110"/>
      <c r="E804" s="111"/>
      <c r="F804" s="112"/>
      <c r="I804" s="111"/>
      <c r="J804" s="112"/>
    </row>
    <row r="805" spans="1:10" s="113" customFormat="1">
      <c r="A805" s="95"/>
      <c r="B805" s="110"/>
      <c r="C805" s="110"/>
      <c r="D805" s="110"/>
      <c r="E805" s="111"/>
      <c r="F805" s="112"/>
      <c r="I805" s="111"/>
      <c r="J805" s="112"/>
    </row>
    <row r="806" spans="1:10" s="113" customFormat="1">
      <c r="A806" s="95"/>
      <c r="B806" s="110"/>
      <c r="C806" s="110"/>
      <c r="D806" s="110"/>
      <c r="E806" s="111"/>
      <c r="F806" s="112"/>
      <c r="I806" s="111"/>
      <c r="J806" s="112"/>
    </row>
    <row r="807" spans="1:10" s="113" customFormat="1">
      <c r="A807" s="95"/>
      <c r="B807" s="110"/>
      <c r="C807" s="110"/>
      <c r="D807" s="110"/>
      <c r="E807" s="111"/>
      <c r="F807" s="112"/>
      <c r="I807" s="111"/>
      <c r="J807" s="112"/>
    </row>
    <row r="808" spans="1:10" s="113" customFormat="1">
      <c r="A808" s="95"/>
      <c r="B808" s="110"/>
      <c r="C808" s="110"/>
      <c r="D808" s="110"/>
      <c r="E808" s="111"/>
      <c r="F808" s="112"/>
      <c r="I808" s="111"/>
      <c r="J808" s="112"/>
    </row>
    <row r="809" spans="1:10" s="113" customFormat="1">
      <c r="A809" s="95"/>
      <c r="B809" s="110"/>
      <c r="C809" s="110"/>
      <c r="D809" s="110"/>
      <c r="E809" s="111"/>
      <c r="F809" s="112"/>
      <c r="I809" s="111"/>
      <c r="J809" s="112"/>
    </row>
    <row r="810" spans="1:10" s="113" customFormat="1">
      <c r="A810" s="95"/>
      <c r="B810" s="110"/>
      <c r="C810" s="110"/>
      <c r="D810" s="110"/>
      <c r="E810" s="111"/>
      <c r="F810" s="112"/>
      <c r="I810" s="111"/>
      <c r="J810" s="112"/>
    </row>
    <row r="811" spans="1:10" s="113" customFormat="1">
      <c r="A811" s="95"/>
      <c r="B811" s="110"/>
      <c r="C811" s="110"/>
      <c r="D811" s="110"/>
      <c r="E811" s="111"/>
      <c r="F811" s="112"/>
      <c r="I811" s="111"/>
      <c r="J811" s="112"/>
    </row>
    <row r="812" spans="1:10" s="113" customFormat="1">
      <c r="A812" s="95"/>
      <c r="B812" s="110"/>
      <c r="C812" s="110"/>
      <c r="D812" s="110"/>
      <c r="E812" s="111"/>
      <c r="F812" s="112"/>
      <c r="I812" s="111"/>
      <c r="J812" s="112"/>
    </row>
    <row r="813" spans="1:10" s="113" customFormat="1">
      <c r="A813" s="95"/>
      <c r="B813" s="110"/>
      <c r="C813" s="110"/>
      <c r="D813" s="110"/>
      <c r="E813" s="111"/>
      <c r="F813" s="112"/>
      <c r="I813" s="111"/>
      <c r="J813" s="112"/>
    </row>
    <row r="814" spans="1:10" s="113" customFormat="1">
      <c r="A814" s="95"/>
      <c r="B814" s="110"/>
      <c r="C814" s="110"/>
      <c r="D814" s="110"/>
      <c r="E814" s="111"/>
      <c r="F814" s="112"/>
      <c r="I814" s="111"/>
      <c r="J814" s="112"/>
    </row>
    <row r="815" spans="1:10" s="113" customFormat="1">
      <c r="A815" s="95"/>
      <c r="B815" s="110"/>
      <c r="C815" s="110"/>
      <c r="D815" s="110"/>
      <c r="E815" s="111"/>
      <c r="F815" s="112"/>
      <c r="I815" s="111"/>
      <c r="J815" s="112"/>
    </row>
    <row r="816" spans="1:10" s="113" customFormat="1">
      <c r="A816" s="95"/>
      <c r="B816" s="110"/>
      <c r="C816" s="110"/>
      <c r="D816" s="110"/>
      <c r="E816" s="111"/>
      <c r="F816" s="112"/>
      <c r="I816" s="111"/>
      <c r="J816" s="112"/>
    </row>
    <row r="817" spans="1:10" s="113" customFormat="1">
      <c r="A817" s="95"/>
      <c r="B817" s="110"/>
      <c r="C817" s="110"/>
      <c r="D817" s="110"/>
      <c r="E817" s="111"/>
      <c r="F817" s="112"/>
      <c r="I817" s="111"/>
      <c r="J817" s="112"/>
    </row>
    <row r="818" spans="1:10" s="113" customFormat="1">
      <c r="A818" s="95"/>
      <c r="B818" s="110"/>
      <c r="C818" s="110"/>
      <c r="D818" s="110"/>
      <c r="E818" s="111"/>
      <c r="F818" s="112"/>
      <c r="I818" s="111"/>
      <c r="J818" s="112"/>
    </row>
    <row r="819" spans="1:10" s="113" customFormat="1">
      <c r="A819" s="95"/>
      <c r="B819" s="110"/>
      <c r="C819" s="110"/>
      <c r="D819" s="110"/>
      <c r="E819" s="111"/>
      <c r="F819" s="112"/>
      <c r="I819" s="111"/>
      <c r="J819" s="112"/>
    </row>
    <row r="820" spans="1:10" s="113" customFormat="1">
      <c r="A820" s="95"/>
      <c r="B820" s="110"/>
      <c r="C820" s="110"/>
      <c r="D820" s="110"/>
      <c r="E820" s="111"/>
      <c r="F820" s="112"/>
      <c r="I820" s="111"/>
      <c r="J820" s="112"/>
    </row>
    <row r="821" spans="1:10" s="113" customFormat="1">
      <c r="A821" s="95"/>
      <c r="B821" s="110"/>
      <c r="C821" s="110"/>
      <c r="D821" s="110"/>
      <c r="E821" s="111"/>
      <c r="F821" s="112"/>
      <c r="I821" s="111"/>
      <c r="J821" s="112"/>
    </row>
    <row r="822" spans="1:10" s="113" customFormat="1">
      <c r="A822" s="95"/>
      <c r="B822" s="110"/>
      <c r="C822" s="110"/>
      <c r="D822" s="110"/>
      <c r="E822" s="111"/>
      <c r="F822" s="112"/>
      <c r="I822" s="111"/>
      <c r="J822" s="112"/>
    </row>
    <row r="823" spans="1:10" s="113" customFormat="1">
      <c r="A823" s="95"/>
      <c r="B823" s="110"/>
      <c r="C823" s="110"/>
      <c r="D823" s="110"/>
      <c r="E823" s="111"/>
      <c r="F823" s="112"/>
      <c r="I823" s="111"/>
      <c r="J823" s="112"/>
    </row>
    <row r="824" spans="1:10" s="113" customFormat="1">
      <c r="A824" s="95"/>
      <c r="B824" s="110"/>
      <c r="C824" s="110"/>
      <c r="D824" s="110"/>
      <c r="E824" s="111"/>
      <c r="F824" s="112"/>
      <c r="I824" s="111"/>
      <c r="J824" s="112"/>
    </row>
    <row r="825" spans="1:10" s="113" customFormat="1">
      <c r="A825" s="95"/>
      <c r="B825" s="110"/>
      <c r="C825" s="110"/>
      <c r="D825" s="110"/>
      <c r="E825" s="111"/>
      <c r="F825" s="112"/>
      <c r="I825" s="111"/>
      <c r="J825" s="112"/>
    </row>
    <row r="826" spans="1:10" s="113" customFormat="1">
      <c r="A826" s="95"/>
      <c r="B826" s="110"/>
      <c r="C826" s="110"/>
      <c r="D826" s="110"/>
      <c r="E826" s="111"/>
      <c r="F826" s="112"/>
      <c r="I826" s="111"/>
      <c r="J826" s="112"/>
    </row>
    <row r="827" spans="1:10" s="113" customFormat="1">
      <c r="A827" s="95"/>
      <c r="B827" s="110"/>
      <c r="C827" s="110"/>
      <c r="D827" s="110"/>
      <c r="E827" s="111"/>
      <c r="F827" s="112"/>
      <c r="I827" s="111"/>
      <c r="J827" s="112"/>
    </row>
    <row r="828" spans="1:10" s="113" customFormat="1">
      <c r="A828" s="95"/>
      <c r="B828" s="110"/>
      <c r="C828" s="110"/>
      <c r="D828" s="110"/>
      <c r="E828" s="111"/>
      <c r="F828" s="112"/>
      <c r="I828" s="111"/>
      <c r="J828" s="112"/>
    </row>
    <row r="829" spans="1:10" s="113" customFormat="1">
      <c r="A829" s="95"/>
      <c r="B829" s="110"/>
      <c r="C829" s="110"/>
      <c r="D829" s="110"/>
      <c r="E829" s="111"/>
      <c r="F829" s="112"/>
      <c r="I829" s="111"/>
      <c r="J829" s="112"/>
    </row>
    <row r="830" spans="1:10" s="113" customFormat="1">
      <c r="A830" s="95"/>
      <c r="B830" s="110"/>
      <c r="C830" s="110"/>
      <c r="D830" s="110"/>
      <c r="E830" s="111"/>
      <c r="F830" s="112"/>
      <c r="I830" s="111"/>
      <c r="J830" s="112"/>
    </row>
    <row r="831" spans="1:10" s="113" customFormat="1">
      <c r="A831" s="95"/>
      <c r="B831" s="110"/>
      <c r="C831" s="110"/>
      <c r="D831" s="110"/>
      <c r="E831" s="111"/>
      <c r="F831" s="112"/>
      <c r="I831" s="111"/>
      <c r="J831" s="112"/>
    </row>
    <row r="832" spans="1:10" s="113" customFormat="1">
      <c r="A832" s="95"/>
      <c r="B832" s="110"/>
      <c r="C832" s="110"/>
      <c r="D832" s="110"/>
      <c r="E832" s="111"/>
      <c r="F832" s="112"/>
      <c r="I832" s="111"/>
      <c r="J832" s="112"/>
    </row>
    <row r="833" spans="1:10" s="113" customFormat="1">
      <c r="A833" s="95"/>
      <c r="B833" s="110"/>
      <c r="C833" s="110"/>
      <c r="D833" s="110"/>
      <c r="E833" s="111"/>
      <c r="F833" s="112"/>
      <c r="I833" s="111"/>
      <c r="J833" s="112"/>
    </row>
    <row r="834" spans="1:10" s="113" customFormat="1">
      <c r="A834" s="95"/>
      <c r="B834" s="110"/>
      <c r="C834" s="110"/>
      <c r="D834" s="110"/>
      <c r="E834" s="111"/>
      <c r="F834" s="112"/>
      <c r="I834" s="111"/>
      <c r="J834" s="112"/>
    </row>
    <row r="835" spans="1:10" s="113" customFormat="1">
      <c r="A835" s="95"/>
      <c r="B835" s="110"/>
      <c r="C835" s="110"/>
      <c r="D835" s="110"/>
      <c r="E835" s="111"/>
      <c r="F835" s="112"/>
      <c r="I835" s="111"/>
      <c r="J835" s="112"/>
    </row>
    <row r="836" spans="1:10" s="113" customFormat="1">
      <c r="A836" s="95"/>
      <c r="B836" s="110"/>
      <c r="C836" s="110"/>
      <c r="D836" s="110"/>
      <c r="E836" s="111"/>
      <c r="F836" s="112"/>
      <c r="I836" s="111"/>
      <c r="J836" s="112"/>
    </row>
    <row r="837" spans="1:10" s="113" customFormat="1">
      <c r="A837" s="95"/>
      <c r="B837" s="110"/>
      <c r="C837" s="110"/>
      <c r="D837" s="110"/>
      <c r="E837" s="111"/>
      <c r="F837" s="112"/>
      <c r="I837" s="111"/>
      <c r="J837" s="112"/>
    </row>
    <row r="838" spans="1:10" s="113" customFormat="1">
      <c r="A838" s="95"/>
      <c r="B838" s="110"/>
      <c r="C838" s="110"/>
      <c r="D838" s="110"/>
      <c r="E838" s="111"/>
      <c r="F838" s="112"/>
      <c r="I838" s="111"/>
      <c r="J838" s="112"/>
    </row>
    <row r="839" spans="1:10" s="113" customFormat="1">
      <c r="A839" s="95"/>
      <c r="B839" s="110"/>
      <c r="C839" s="110"/>
      <c r="D839" s="110"/>
      <c r="E839" s="111"/>
      <c r="F839" s="112"/>
      <c r="I839" s="111"/>
      <c r="J839" s="112"/>
    </row>
    <row r="840" spans="1:10" s="113" customFormat="1">
      <c r="A840" s="95"/>
      <c r="B840" s="110"/>
      <c r="C840" s="110"/>
      <c r="D840" s="110"/>
      <c r="E840" s="111"/>
      <c r="F840" s="112"/>
      <c r="I840" s="111"/>
      <c r="J840" s="112"/>
    </row>
    <row r="841" spans="1:10" s="113" customFormat="1">
      <c r="A841" s="95"/>
      <c r="B841" s="110"/>
      <c r="C841" s="110"/>
      <c r="D841" s="110"/>
      <c r="E841" s="111"/>
      <c r="F841" s="112"/>
      <c r="I841" s="111"/>
      <c r="J841" s="112"/>
    </row>
    <row r="842" spans="1:10" s="113" customFormat="1">
      <c r="A842" s="95"/>
      <c r="B842" s="110"/>
      <c r="C842" s="110"/>
      <c r="D842" s="110"/>
      <c r="E842" s="111"/>
      <c r="F842" s="112"/>
      <c r="I842" s="111"/>
      <c r="J842" s="112"/>
    </row>
    <row r="843" spans="1:10" s="113" customFormat="1">
      <c r="A843" s="95"/>
      <c r="B843" s="110"/>
      <c r="C843" s="110"/>
      <c r="D843" s="110"/>
      <c r="E843" s="111"/>
      <c r="F843" s="112"/>
      <c r="I843" s="111"/>
      <c r="J843" s="112"/>
    </row>
    <row r="844" spans="1:10" s="113" customFormat="1">
      <c r="A844" s="95"/>
      <c r="B844" s="110"/>
      <c r="C844" s="110"/>
      <c r="D844" s="110"/>
      <c r="E844" s="111"/>
      <c r="F844" s="112"/>
      <c r="I844" s="111"/>
      <c r="J844" s="112"/>
    </row>
    <row r="845" spans="1:10" s="113" customFormat="1">
      <c r="A845" s="95"/>
      <c r="B845" s="110"/>
      <c r="C845" s="110"/>
      <c r="D845" s="110"/>
      <c r="E845" s="111"/>
      <c r="F845" s="112"/>
      <c r="I845" s="111"/>
      <c r="J845" s="112"/>
    </row>
    <row r="846" spans="1:10" s="113" customFormat="1">
      <c r="A846" s="95"/>
      <c r="B846" s="110"/>
      <c r="C846" s="110"/>
      <c r="D846" s="110"/>
      <c r="E846" s="111"/>
      <c r="F846" s="112"/>
      <c r="I846" s="111"/>
      <c r="J846" s="112"/>
    </row>
    <row r="847" spans="1:10" s="113" customFormat="1">
      <c r="A847" s="95"/>
      <c r="B847" s="110"/>
      <c r="C847" s="110"/>
      <c r="D847" s="110"/>
      <c r="E847" s="111"/>
      <c r="F847" s="112"/>
      <c r="I847" s="111"/>
      <c r="J847" s="112"/>
    </row>
    <row r="848" spans="1:10" s="113" customFormat="1">
      <c r="A848" s="95"/>
      <c r="B848" s="110"/>
      <c r="C848" s="110"/>
      <c r="D848" s="110"/>
      <c r="E848" s="111"/>
      <c r="F848" s="112"/>
      <c r="I848" s="111"/>
      <c r="J848" s="112"/>
    </row>
    <row r="849" spans="1:10" s="113" customFormat="1">
      <c r="A849" s="95"/>
      <c r="B849" s="110"/>
      <c r="C849" s="110"/>
      <c r="D849" s="110"/>
      <c r="E849" s="111"/>
      <c r="F849" s="112"/>
      <c r="I849" s="111"/>
      <c r="J849" s="112"/>
    </row>
    <row r="850" spans="1:10" s="113" customFormat="1">
      <c r="A850" s="95"/>
      <c r="B850" s="110"/>
      <c r="C850" s="110"/>
      <c r="D850" s="110"/>
      <c r="E850" s="111"/>
      <c r="F850" s="112"/>
      <c r="I850" s="111"/>
      <c r="J850" s="112"/>
    </row>
    <row r="851" spans="1:10" s="113" customFormat="1">
      <c r="A851" s="95"/>
      <c r="B851" s="110"/>
      <c r="C851" s="110"/>
      <c r="D851" s="110"/>
      <c r="E851" s="111"/>
      <c r="F851" s="112"/>
      <c r="I851" s="111"/>
      <c r="J851" s="112"/>
    </row>
    <row r="852" spans="1:10" s="113" customFormat="1">
      <c r="A852" s="95"/>
      <c r="B852" s="110"/>
      <c r="C852" s="110"/>
      <c r="D852" s="110"/>
      <c r="E852" s="111"/>
      <c r="F852" s="112"/>
      <c r="I852" s="111"/>
      <c r="J852" s="112"/>
    </row>
    <row r="853" spans="1:10" s="113" customFormat="1">
      <c r="A853" s="95"/>
      <c r="B853" s="110"/>
      <c r="C853" s="110"/>
      <c r="D853" s="110"/>
      <c r="E853" s="111"/>
      <c r="F853" s="112"/>
      <c r="I853" s="111"/>
      <c r="J853" s="112"/>
    </row>
    <row r="854" spans="1:10" s="113" customFormat="1">
      <c r="A854" s="95"/>
      <c r="B854" s="110"/>
      <c r="C854" s="110"/>
      <c r="D854" s="110"/>
      <c r="E854" s="111"/>
      <c r="F854" s="112"/>
      <c r="I854" s="111"/>
      <c r="J854" s="112"/>
    </row>
    <row r="855" spans="1:10" s="113" customFormat="1">
      <c r="A855" s="95"/>
      <c r="B855" s="110"/>
      <c r="C855" s="110"/>
      <c r="D855" s="110"/>
      <c r="E855" s="111"/>
      <c r="F855" s="112"/>
      <c r="I855" s="111"/>
      <c r="J855" s="112"/>
    </row>
    <row r="856" spans="1:10" s="113" customFormat="1">
      <c r="A856" s="95"/>
      <c r="B856" s="110"/>
      <c r="C856" s="110"/>
      <c r="D856" s="110"/>
      <c r="E856" s="111"/>
      <c r="F856" s="112"/>
      <c r="I856" s="111"/>
      <c r="J856" s="112"/>
    </row>
    <row r="857" spans="1:10" s="113" customFormat="1">
      <c r="A857" s="95"/>
      <c r="B857" s="110"/>
      <c r="C857" s="110"/>
      <c r="D857" s="110"/>
      <c r="E857" s="111"/>
      <c r="F857" s="112"/>
      <c r="I857" s="111"/>
      <c r="J857" s="112"/>
    </row>
    <row r="858" spans="1:10" s="113" customFormat="1">
      <c r="A858" s="95"/>
      <c r="B858" s="110"/>
      <c r="C858" s="110"/>
      <c r="D858" s="110"/>
      <c r="E858" s="111"/>
      <c r="F858" s="112"/>
      <c r="I858" s="111"/>
      <c r="J858" s="112"/>
    </row>
    <row r="859" spans="1:10" s="113" customFormat="1">
      <c r="A859" s="95"/>
      <c r="B859" s="110"/>
      <c r="C859" s="110"/>
      <c r="D859" s="110"/>
      <c r="E859" s="111"/>
      <c r="F859" s="112"/>
      <c r="I859" s="111"/>
      <c r="J859" s="112"/>
    </row>
    <row r="860" spans="1:10" s="113" customFormat="1">
      <c r="A860" s="95"/>
      <c r="B860" s="110"/>
      <c r="C860" s="110"/>
      <c r="D860" s="110"/>
      <c r="E860" s="111"/>
      <c r="F860" s="112"/>
      <c r="I860" s="111"/>
      <c r="J860" s="112"/>
    </row>
    <row r="861" spans="1:10" s="113" customFormat="1">
      <c r="A861" s="95"/>
      <c r="B861" s="110"/>
      <c r="C861" s="110"/>
      <c r="D861" s="110"/>
      <c r="E861" s="111"/>
      <c r="F861" s="112"/>
      <c r="I861" s="111"/>
      <c r="J861" s="112"/>
    </row>
    <row r="862" spans="1:10" s="113" customFormat="1">
      <c r="A862" s="95"/>
      <c r="B862" s="110"/>
      <c r="C862" s="110"/>
      <c r="D862" s="110"/>
      <c r="E862" s="111"/>
      <c r="F862" s="112"/>
      <c r="I862" s="111"/>
      <c r="J862" s="112"/>
    </row>
    <row r="863" spans="1:10" s="113" customFormat="1">
      <c r="A863" s="95"/>
      <c r="B863" s="110"/>
      <c r="C863" s="110"/>
      <c r="D863" s="110"/>
      <c r="E863" s="111"/>
      <c r="F863" s="112"/>
      <c r="I863" s="111"/>
      <c r="J863" s="112"/>
    </row>
    <row r="864" spans="1:10" s="113" customFormat="1">
      <c r="A864" s="95"/>
      <c r="B864" s="110"/>
      <c r="C864" s="110"/>
      <c r="D864" s="110"/>
      <c r="E864" s="111"/>
      <c r="F864" s="112"/>
      <c r="I864" s="111"/>
      <c r="J864" s="112"/>
    </row>
    <row r="865" spans="1:10" s="113" customFormat="1">
      <c r="A865" s="95"/>
      <c r="B865" s="110"/>
      <c r="C865" s="110"/>
      <c r="D865" s="110"/>
      <c r="E865" s="111"/>
      <c r="F865" s="112"/>
      <c r="I865" s="111"/>
      <c r="J865" s="112"/>
    </row>
    <row r="866" spans="1:10" s="113" customFormat="1">
      <c r="A866" s="95"/>
      <c r="B866" s="110"/>
      <c r="C866" s="110"/>
      <c r="D866" s="110"/>
      <c r="E866" s="111"/>
      <c r="F866" s="112"/>
      <c r="I866" s="111"/>
      <c r="J866" s="112"/>
    </row>
    <row r="867" spans="1:10" s="113" customFormat="1">
      <c r="A867" s="95"/>
      <c r="B867" s="110"/>
      <c r="C867" s="110"/>
      <c r="D867" s="110"/>
      <c r="E867" s="111"/>
      <c r="F867" s="112"/>
      <c r="I867" s="111"/>
      <c r="J867" s="112"/>
    </row>
    <row r="868" spans="1:10" s="113" customFormat="1">
      <c r="A868" s="95"/>
      <c r="B868" s="110"/>
      <c r="C868" s="110"/>
      <c r="D868" s="110"/>
      <c r="E868" s="111"/>
      <c r="F868" s="112"/>
      <c r="I868" s="111"/>
      <c r="J868" s="112"/>
    </row>
    <row r="869" spans="1:10" s="113" customFormat="1">
      <c r="A869" s="95"/>
      <c r="B869" s="110"/>
      <c r="C869" s="110"/>
      <c r="D869" s="110"/>
      <c r="E869" s="111"/>
      <c r="F869" s="112"/>
      <c r="I869" s="111"/>
      <c r="J869" s="112"/>
    </row>
    <row r="870" spans="1:10" s="113" customFormat="1">
      <c r="A870" s="95"/>
      <c r="B870" s="110"/>
      <c r="C870" s="110"/>
      <c r="D870" s="110"/>
      <c r="E870" s="111"/>
      <c r="F870" s="112"/>
      <c r="I870" s="111"/>
      <c r="J870" s="112"/>
    </row>
    <row r="871" spans="1:10" s="113" customFormat="1">
      <c r="A871" s="95"/>
      <c r="B871" s="110"/>
      <c r="C871" s="110"/>
      <c r="D871" s="110"/>
      <c r="E871" s="111"/>
      <c r="F871" s="112"/>
      <c r="I871" s="111"/>
      <c r="J871" s="112"/>
    </row>
    <row r="872" spans="1:10" s="113" customFormat="1">
      <c r="A872" s="95"/>
      <c r="B872" s="110"/>
      <c r="C872" s="110"/>
      <c r="D872" s="110"/>
      <c r="E872" s="111"/>
      <c r="F872" s="112"/>
      <c r="I872" s="111"/>
      <c r="J872" s="112"/>
    </row>
    <row r="873" spans="1:10" s="113" customFormat="1">
      <c r="A873" s="95"/>
      <c r="B873" s="110"/>
      <c r="C873" s="110"/>
      <c r="D873" s="110"/>
      <c r="E873" s="111"/>
      <c r="F873" s="112"/>
      <c r="I873" s="111"/>
      <c r="J873" s="112"/>
    </row>
    <row r="874" spans="1:10" s="113" customFormat="1">
      <c r="A874" s="95"/>
      <c r="B874" s="110"/>
      <c r="C874" s="110"/>
      <c r="D874" s="110"/>
      <c r="E874" s="111"/>
      <c r="F874" s="112"/>
      <c r="I874" s="111"/>
      <c r="J874" s="112"/>
    </row>
    <row r="875" spans="1:10" s="113" customFormat="1">
      <c r="A875" s="95"/>
      <c r="B875" s="110"/>
      <c r="C875" s="110"/>
      <c r="D875" s="110"/>
      <c r="E875" s="111"/>
      <c r="F875" s="112"/>
      <c r="I875" s="111"/>
      <c r="J875" s="112"/>
    </row>
    <row r="876" spans="1:10" s="113" customFormat="1">
      <c r="A876" s="95"/>
      <c r="B876" s="110"/>
      <c r="C876" s="110"/>
      <c r="D876" s="110"/>
      <c r="E876" s="111"/>
      <c r="F876" s="112"/>
      <c r="I876" s="111"/>
      <c r="J876" s="112"/>
    </row>
    <row r="877" spans="1:10" s="113" customFormat="1">
      <c r="A877" s="95"/>
      <c r="B877" s="110"/>
      <c r="C877" s="110"/>
      <c r="D877" s="110"/>
      <c r="E877" s="111"/>
      <c r="F877" s="112"/>
      <c r="I877" s="111"/>
      <c r="J877" s="112"/>
    </row>
    <row r="878" spans="1:10" s="113" customFormat="1">
      <c r="A878" s="95"/>
      <c r="B878" s="110"/>
      <c r="C878" s="110"/>
      <c r="D878" s="110"/>
      <c r="E878" s="111"/>
      <c r="F878" s="112"/>
      <c r="I878" s="111"/>
      <c r="J878" s="112"/>
    </row>
    <row r="879" spans="1:10" s="113" customFormat="1">
      <c r="A879" s="95"/>
      <c r="B879" s="110"/>
      <c r="C879" s="110"/>
      <c r="D879" s="110"/>
      <c r="E879" s="111"/>
      <c r="F879" s="112"/>
      <c r="I879" s="111"/>
      <c r="J879" s="112"/>
    </row>
    <row r="880" spans="1:10" s="113" customFormat="1">
      <c r="A880" s="95"/>
      <c r="B880" s="110"/>
      <c r="C880" s="110"/>
      <c r="D880" s="110"/>
      <c r="E880" s="111"/>
      <c r="F880" s="112"/>
      <c r="I880" s="111"/>
      <c r="J880" s="112"/>
    </row>
    <row r="881" spans="1:10" s="113" customFormat="1">
      <c r="A881" s="95"/>
      <c r="B881" s="110"/>
      <c r="C881" s="110"/>
      <c r="D881" s="110"/>
      <c r="E881" s="111"/>
      <c r="F881" s="112"/>
      <c r="I881" s="111"/>
      <c r="J881" s="112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53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/>
  <dimension ref="A1:M834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13" width="8.796875" style="109"/>
    <col min="14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3" s="13" customFormat="1" ht="24" customHeight="1" thickBot="1">
      <c r="A1" s="1"/>
      <c r="B1" s="2" t="str">
        <f>+[1]中区!$B$1</f>
        <v>町字別・年齢別人口表</v>
      </c>
      <c r="C1" s="3"/>
      <c r="D1" s="4"/>
      <c r="E1" s="5"/>
      <c r="F1" s="6"/>
      <c r="G1" s="96" t="str">
        <f>[1]中区!G1</f>
        <v>　　平成29年10月1日　現在</v>
      </c>
      <c r="H1" s="6"/>
      <c r="I1" s="5"/>
      <c r="J1" s="6"/>
      <c r="K1" s="8" t="s">
        <v>94</v>
      </c>
      <c r="L1" s="9"/>
      <c r="M1" s="97"/>
    </row>
    <row r="2" spans="1:13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  <c r="M2" s="98"/>
    </row>
    <row r="3" spans="1:13" s="31" customFormat="1" ht="25.5" customHeight="1">
      <c r="A3" s="23" t="s">
        <v>9</v>
      </c>
      <c r="B3" s="24">
        <f t="shared" ref="B3:D18" si="0">B48+B93+B138+B183+B228+B273+B318+B363+B408+B453</f>
        <v>397</v>
      </c>
      <c r="C3" s="24">
        <f t="shared" si="0"/>
        <v>190</v>
      </c>
      <c r="D3" s="30">
        <f t="shared" si="0"/>
        <v>207</v>
      </c>
      <c r="E3" s="23" t="s">
        <v>10</v>
      </c>
      <c r="F3" s="24">
        <f t="shared" ref="F3:H18" si="1">F48+F93+F138+F183+F228+F273+F318+F363+F408+F453</f>
        <v>674</v>
      </c>
      <c r="G3" s="24">
        <f t="shared" si="1"/>
        <v>332</v>
      </c>
      <c r="H3" s="30">
        <f t="shared" si="1"/>
        <v>342</v>
      </c>
      <c r="I3" s="23" t="s">
        <v>11</v>
      </c>
      <c r="J3" s="24">
        <f t="shared" ref="J3:L18" si="2">J48+J93+J138+J183+J228+J273+J318+J363+J408+J453</f>
        <v>520</v>
      </c>
      <c r="K3" s="24">
        <f t="shared" si="2"/>
        <v>235</v>
      </c>
      <c r="L3" s="24">
        <f t="shared" si="2"/>
        <v>285</v>
      </c>
    </row>
    <row r="4" spans="1:13" s="97" customFormat="1" ht="15.75" customHeight="1">
      <c r="A4" s="32">
        <v>0</v>
      </c>
      <c r="B4" s="33">
        <f t="shared" si="0"/>
        <v>70</v>
      </c>
      <c r="C4" s="33">
        <f t="shared" si="0"/>
        <v>31</v>
      </c>
      <c r="D4" s="37">
        <f t="shared" si="0"/>
        <v>39</v>
      </c>
      <c r="E4" s="38">
        <v>35</v>
      </c>
      <c r="F4" s="33">
        <f t="shared" si="1"/>
        <v>118</v>
      </c>
      <c r="G4" s="33">
        <f t="shared" si="1"/>
        <v>60</v>
      </c>
      <c r="H4" s="37">
        <f t="shared" si="1"/>
        <v>58</v>
      </c>
      <c r="I4" s="38">
        <v>70</v>
      </c>
      <c r="J4" s="33">
        <f t="shared" si="2"/>
        <v>114</v>
      </c>
      <c r="K4" s="33">
        <f t="shared" si="2"/>
        <v>60</v>
      </c>
      <c r="L4" s="33">
        <f t="shared" si="2"/>
        <v>54</v>
      </c>
    </row>
    <row r="5" spans="1:13" s="97" customFormat="1" ht="15.75" customHeight="1">
      <c r="A5" s="32">
        <v>1</v>
      </c>
      <c r="B5" s="33">
        <f t="shared" si="0"/>
        <v>78</v>
      </c>
      <c r="C5" s="33">
        <f t="shared" si="0"/>
        <v>38</v>
      </c>
      <c r="D5" s="37">
        <f t="shared" si="0"/>
        <v>40</v>
      </c>
      <c r="E5" s="38">
        <v>36</v>
      </c>
      <c r="F5" s="33">
        <f t="shared" si="1"/>
        <v>136</v>
      </c>
      <c r="G5" s="33">
        <f t="shared" si="1"/>
        <v>68</v>
      </c>
      <c r="H5" s="37">
        <f t="shared" si="1"/>
        <v>68</v>
      </c>
      <c r="I5" s="38">
        <v>71</v>
      </c>
      <c r="J5" s="33">
        <f t="shared" si="2"/>
        <v>93</v>
      </c>
      <c r="K5" s="33">
        <f t="shared" si="2"/>
        <v>47</v>
      </c>
      <c r="L5" s="33">
        <f t="shared" si="2"/>
        <v>46</v>
      </c>
    </row>
    <row r="6" spans="1:13" s="97" customFormat="1" ht="15.75" customHeight="1">
      <c r="A6" s="32">
        <v>2</v>
      </c>
      <c r="B6" s="33">
        <f t="shared" si="0"/>
        <v>74</v>
      </c>
      <c r="C6" s="33">
        <f t="shared" si="0"/>
        <v>30</v>
      </c>
      <c r="D6" s="37">
        <f t="shared" si="0"/>
        <v>44</v>
      </c>
      <c r="E6" s="38">
        <v>37</v>
      </c>
      <c r="F6" s="33">
        <f t="shared" si="1"/>
        <v>124</v>
      </c>
      <c r="G6" s="33">
        <f t="shared" si="1"/>
        <v>53</v>
      </c>
      <c r="H6" s="37">
        <f t="shared" si="1"/>
        <v>71</v>
      </c>
      <c r="I6" s="38">
        <v>72</v>
      </c>
      <c r="J6" s="33">
        <f t="shared" si="2"/>
        <v>87</v>
      </c>
      <c r="K6" s="33">
        <f t="shared" si="2"/>
        <v>38</v>
      </c>
      <c r="L6" s="33">
        <f t="shared" si="2"/>
        <v>49</v>
      </c>
    </row>
    <row r="7" spans="1:13" s="97" customFormat="1" ht="15.75" customHeight="1">
      <c r="A7" s="32">
        <v>3</v>
      </c>
      <c r="B7" s="33">
        <f t="shared" si="0"/>
        <v>94</v>
      </c>
      <c r="C7" s="33">
        <f t="shared" si="0"/>
        <v>53</v>
      </c>
      <c r="D7" s="37">
        <f t="shared" si="0"/>
        <v>41</v>
      </c>
      <c r="E7" s="38">
        <v>38</v>
      </c>
      <c r="F7" s="33">
        <f t="shared" si="1"/>
        <v>157</v>
      </c>
      <c r="G7" s="33">
        <f t="shared" si="1"/>
        <v>86</v>
      </c>
      <c r="H7" s="37">
        <f t="shared" si="1"/>
        <v>71</v>
      </c>
      <c r="I7" s="38">
        <v>73</v>
      </c>
      <c r="J7" s="33">
        <f t="shared" si="2"/>
        <v>116</v>
      </c>
      <c r="K7" s="33">
        <f t="shared" si="2"/>
        <v>43</v>
      </c>
      <c r="L7" s="33">
        <f t="shared" si="2"/>
        <v>73</v>
      </c>
    </row>
    <row r="8" spans="1:13" s="97" customFormat="1" ht="18" customHeight="1">
      <c r="A8" s="40">
        <v>4</v>
      </c>
      <c r="B8" s="44">
        <f t="shared" si="0"/>
        <v>81</v>
      </c>
      <c r="C8" s="44">
        <f t="shared" si="0"/>
        <v>38</v>
      </c>
      <c r="D8" s="47">
        <f t="shared" si="0"/>
        <v>43</v>
      </c>
      <c r="E8" s="48">
        <v>39</v>
      </c>
      <c r="F8" s="44">
        <f t="shared" si="1"/>
        <v>139</v>
      </c>
      <c r="G8" s="44">
        <f t="shared" si="1"/>
        <v>65</v>
      </c>
      <c r="H8" s="47">
        <f t="shared" si="1"/>
        <v>74</v>
      </c>
      <c r="I8" s="48">
        <v>74</v>
      </c>
      <c r="J8" s="44">
        <f t="shared" si="2"/>
        <v>110</v>
      </c>
      <c r="K8" s="44">
        <f t="shared" si="2"/>
        <v>47</v>
      </c>
      <c r="L8" s="44">
        <f t="shared" si="2"/>
        <v>63</v>
      </c>
    </row>
    <row r="9" spans="1:13" s="31" customFormat="1" ht="25.5" customHeight="1">
      <c r="A9" s="23" t="s">
        <v>13</v>
      </c>
      <c r="B9" s="24">
        <f t="shared" si="0"/>
        <v>462</v>
      </c>
      <c r="C9" s="24">
        <f t="shared" si="0"/>
        <v>225</v>
      </c>
      <c r="D9" s="30">
        <f t="shared" si="0"/>
        <v>237</v>
      </c>
      <c r="E9" s="23" t="s">
        <v>14</v>
      </c>
      <c r="F9" s="24">
        <f t="shared" si="1"/>
        <v>818</v>
      </c>
      <c r="G9" s="24">
        <f t="shared" si="1"/>
        <v>381</v>
      </c>
      <c r="H9" s="30">
        <f t="shared" si="1"/>
        <v>437</v>
      </c>
      <c r="I9" s="23" t="s">
        <v>15</v>
      </c>
      <c r="J9" s="24">
        <f t="shared" si="2"/>
        <v>423</v>
      </c>
      <c r="K9" s="24">
        <f t="shared" si="2"/>
        <v>195</v>
      </c>
      <c r="L9" s="24">
        <f t="shared" si="2"/>
        <v>228</v>
      </c>
    </row>
    <row r="10" spans="1:13" s="97" customFormat="1" ht="15.75" customHeight="1">
      <c r="A10" s="32">
        <v>5</v>
      </c>
      <c r="B10" s="33">
        <f t="shared" si="0"/>
        <v>100</v>
      </c>
      <c r="C10" s="33">
        <f t="shared" si="0"/>
        <v>51</v>
      </c>
      <c r="D10" s="37">
        <f t="shared" si="0"/>
        <v>49</v>
      </c>
      <c r="E10" s="38">
        <v>40</v>
      </c>
      <c r="F10" s="33">
        <f t="shared" si="1"/>
        <v>157</v>
      </c>
      <c r="G10" s="33">
        <f t="shared" si="1"/>
        <v>66</v>
      </c>
      <c r="H10" s="37">
        <f t="shared" si="1"/>
        <v>91</v>
      </c>
      <c r="I10" s="38">
        <v>75</v>
      </c>
      <c r="J10" s="33">
        <f t="shared" si="2"/>
        <v>83</v>
      </c>
      <c r="K10" s="33">
        <f t="shared" si="2"/>
        <v>43</v>
      </c>
      <c r="L10" s="33">
        <f t="shared" si="2"/>
        <v>40</v>
      </c>
    </row>
    <row r="11" spans="1:13" s="97" customFormat="1" ht="15.75" customHeight="1">
      <c r="A11" s="32">
        <v>6</v>
      </c>
      <c r="B11" s="33">
        <f t="shared" si="0"/>
        <v>84</v>
      </c>
      <c r="C11" s="33">
        <f t="shared" si="0"/>
        <v>45</v>
      </c>
      <c r="D11" s="37">
        <f t="shared" si="0"/>
        <v>39</v>
      </c>
      <c r="E11" s="38">
        <v>41</v>
      </c>
      <c r="F11" s="33">
        <f t="shared" si="1"/>
        <v>170</v>
      </c>
      <c r="G11" s="33">
        <f t="shared" si="1"/>
        <v>81</v>
      </c>
      <c r="H11" s="37">
        <f t="shared" si="1"/>
        <v>89</v>
      </c>
      <c r="I11" s="38">
        <v>76</v>
      </c>
      <c r="J11" s="33">
        <f t="shared" si="2"/>
        <v>116</v>
      </c>
      <c r="K11" s="33">
        <f t="shared" si="2"/>
        <v>57</v>
      </c>
      <c r="L11" s="33">
        <f t="shared" si="2"/>
        <v>59</v>
      </c>
    </row>
    <row r="12" spans="1:13" s="97" customFormat="1" ht="15.75" customHeight="1">
      <c r="A12" s="32">
        <v>7</v>
      </c>
      <c r="B12" s="33">
        <f t="shared" si="0"/>
        <v>87</v>
      </c>
      <c r="C12" s="33">
        <f t="shared" si="0"/>
        <v>31</v>
      </c>
      <c r="D12" s="37">
        <f t="shared" si="0"/>
        <v>56</v>
      </c>
      <c r="E12" s="38">
        <v>42</v>
      </c>
      <c r="F12" s="33">
        <f t="shared" si="1"/>
        <v>144</v>
      </c>
      <c r="G12" s="33">
        <f t="shared" si="1"/>
        <v>76</v>
      </c>
      <c r="H12" s="37">
        <f t="shared" si="1"/>
        <v>68</v>
      </c>
      <c r="I12" s="38">
        <v>77</v>
      </c>
      <c r="J12" s="33">
        <f t="shared" si="2"/>
        <v>79</v>
      </c>
      <c r="K12" s="33">
        <f t="shared" si="2"/>
        <v>32</v>
      </c>
      <c r="L12" s="33">
        <f t="shared" si="2"/>
        <v>47</v>
      </c>
    </row>
    <row r="13" spans="1:13" s="97" customFormat="1" ht="15.75" customHeight="1">
      <c r="A13" s="32">
        <v>8</v>
      </c>
      <c r="B13" s="33">
        <f t="shared" si="0"/>
        <v>98</v>
      </c>
      <c r="C13" s="33">
        <f t="shared" si="0"/>
        <v>49</v>
      </c>
      <c r="D13" s="37">
        <f t="shared" si="0"/>
        <v>49</v>
      </c>
      <c r="E13" s="38">
        <v>43</v>
      </c>
      <c r="F13" s="33">
        <f t="shared" si="1"/>
        <v>161</v>
      </c>
      <c r="G13" s="33">
        <f t="shared" si="1"/>
        <v>80</v>
      </c>
      <c r="H13" s="37">
        <f t="shared" si="1"/>
        <v>81</v>
      </c>
      <c r="I13" s="38">
        <v>78</v>
      </c>
      <c r="J13" s="33">
        <f t="shared" si="2"/>
        <v>69</v>
      </c>
      <c r="K13" s="33">
        <f t="shared" si="2"/>
        <v>32</v>
      </c>
      <c r="L13" s="33">
        <f t="shared" si="2"/>
        <v>37</v>
      </c>
    </row>
    <row r="14" spans="1:13" s="97" customFormat="1" ht="18" customHeight="1">
      <c r="A14" s="40">
        <v>9</v>
      </c>
      <c r="B14" s="44">
        <f t="shared" si="0"/>
        <v>93</v>
      </c>
      <c r="C14" s="44">
        <f t="shared" si="0"/>
        <v>49</v>
      </c>
      <c r="D14" s="47">
        <f t="shared" si="0"/>
        <v>44</v>
      </c>
      <c r="E14" s="48">
        <v>44</v>
      </c>
      <c r="F14" s="44">
        <f t="shared" si="1"/>
        <v>186</v>
      </c>
      <c r="G14" s="44">
        <f t="shared" si="1"/>
        <v>78</v>
      </c>
      <c r="H14" s="47">
        <f t="shared" si="1"/>
        <v>108</v>
      </c>
      <c r="I14" s="48">
        <v>79</v>
      </c>
      <c r="J14" s="44">
        <f t="shared" si="2"/>
        <v>76</v>
      </c>
      <c r="K14" s="44">
        <f t="shared" si="2"/>
        <v>31</v>
      </c>
      <c r="L14" s="44">
        <f t="shared" si="2"/>
        <v>45</v>
      </c>
    </row>
    <row r="15" spans="1:13" s="31" customFormat="1" ht="25.5" customHeight="1">
      <c r="A15" s="23" t="s">
        <v>23</v>
      </c>
      <c r="B15" s="24">
        <f t="shared" si="0"/>
        <v>435</v>
      </c>
      <c r="C15" s="24">
        <f t="shared" si="0"/>
        <v>209</v>
      </c>
      <c r="D15" s="30">
        <f t="shared" si="0"/>
        <v>226</v>
      </c>
      <c r="E15" s="23" t="s">
        <v>24</v>
      </c>
      <c r="F15" s="24">
        <f t="shared" si="1"/>
        <v>841</v>
      </c>
      <c r="G15" s="24">
        <f t="shared" si="1"/>
        <v>427</v>
      </c>
      <c r="H15" s="30">
        <f t="shared" si="1"/>
        <v>414</v>
      </c>
      <c r="I15" s="23" t="s">
        <v>25</v>
      </c>
      <c r="J15" s="24">
        <f t="shared" si="2"/>
        <v>361</v>
      </c>
      <c r="K15" s="24">
        <f t="shared" si="2"/>
        <v>156</v>
      </c>
      <c r="L15" s="24">
        <f t="shared" si="2"/>
        <v>205</v>
      </c>
    </row>
    <row r="16" spans="1:13" s="97" customFormat="1" ht="15.75" customHeight="1">
      <c r="A16" s="32">
        <v>10</v>
      </c>
      <c r="B16" s="33">
        <f t="shared" si="0"/>
        <v>106</v>
      </c>
      <c r="C16" s="33">
        <f t="shared" si="0"/>
        <v>51</v>
      </c>
      <c r="D16" s="37">
        <f t="shared" si="0"/>
        <v>55</v>
      </c>
      <c r="E16" s="38">
        <v>45</v>
      </c>
      <c r="F16" s="33">
        <f t="shared" si="1"/>
        <v>163</v>
      </c>
      <c r="G16" s="33">
        <f t="shared" si="1"/>
        <v>84</v>
      </c>
      <c r="H16" s="37">
        <f t="shared" si="1"/>
        <v>79</v>
      </c>
      <c r="I16" s="38">
        <v>80</v>
      </c>
      <c r="J16" s="33">
        <f t="shared" si="2"/>
        <v>85</v>
      </c>
      <c r="K16" s="33">
        <f t="shared" si="2"/>
        <v>36</v>
      </c>
      <c r="L16" s="33">
        <f t="shared" si="2"/>
        <v>49</v>
      </c>
    </row>
    <row r="17" spans="1:12" s="97" customFormat="1" ht="15.75" customHeight="1">
      <c r="A17" s="32">
        <v>11</v>
      </c>
      <c r="B17" s="33">
        <f t="shared" si="0"/>
        <v>83</v>
      </c>
      <c r="C17" s="33">
        <f t="shared" si="0"/>
        <v>35</v>
      </c>
      <c r="D17" s="37">
        <f t="shared" si="0"/>
        <v>48</v>
      </c>
      <c r="E17" s="38">
        <v>46</v>
      </c>
      <c r="F17" s="33">
        <f t="shared" si="1"/>
        <v>167</v>
      </c>
      <c r="G17" s="33">
        <f t="shared" si="1"/>
        <v>89</v>
      </c>
      <c r="H17" s="37">
        <f t="shared" si="1"/>
        <v>78</v>
      </c>
      <c r="I17" s="38">
        <v>81</v>
      </c>
      <c r="J17" s="33">
        <f t="shared" si="2"/>
        <v>89</v>
      </c>
      <c r="K17" s="33">
        <f t="shared" si="2"/>
        <v>44</v>
      </c>
      <c r="L17" s="33">
        <f t="shared" si="2"/>
        <v>45</v>
      </c>
    </row>
    <row r="18" spans="1:12" s="97" customFormat="1" ht="15.75" customHeight="1">
      <c r="A18" s="32">
        <v>12</v>
      </c>
      <c r="B18" s="33">
        <f t="shared" si="0"/>
        <v>83</v>
      </c>
      <c r="C18" s="33">
        <f t="shared" si="0"/>
        <v>44</v>
      </c>
      <c r="D18" s="37">
        <f t="shared" si="0"/>
        <v>39</v>
      </c>
      <c r="E18" s="38">
        <v>47</v>
      </c>
      <c r="F18" s="33">
        <f t="shared" si="1"/>
        <v>190</v>
      </c>
      <c r="G18" s="33">
        <f t="shared" si="1"/>
        <v>80</v>
      </c>
      <c r="H18" s="37">
        <f t="shared" si="1"/>
        <v>110</v>
      </c>
      <c r="I18" s="38">
        <v>82</v>
      </c>
      <c r="J18" s="33">
        <f t="shared" si="2"/>
        <v>62</v>
      </c>
      <c r="K18" s="33">
        <f t="shared" si="2"/>
        <v>29</v>
      </c>
      <c r="L18" s="33">
        <f t="shared" si="2"/>
        <v>33</v>
      </c>
    </row>
    <row r="19" spans="1:12" s="97" customFormat="1" ht="15.75" customHeight="1">
      <c r="A19" s="32">
        <v>13</v>
      </c>
      <c r="B19" s="33">
        <f t="shared" ref="B19:D34" si="3">B64+B109+B154+B199+B244+B289+B334+B379+B424+B469</f>
        <v>77</v>
      </c>
      <c r="C19" s="33">
        <f t="shared" si="3"/>
        <v>34</v>
      </c>
      <c r="D19" s="37">
        <f t="shared" si="3"/>
        <v>43</v>
      </c>
      <c r="E19" s="38">
        <v>48</v>
      </c>
      <c r="F19" s="33">
        <f t="shared" ref="F19:H34" si="4">F64+F109+F154+F199+F244+F289+F334+F379+F424+F469</f>
        <v>165</v>
      </c>
      <c r="G19" s="33">
        <f t="shared" si="4"/>
        <v>91</v>
      </c>
      <c r="H19" s="37">
        <f t="shared" si="4"/>
        <v>74</v>
      </c>
      <c r="I19" s="38">
        <v>83</v>
      </c>
      <c r="J19" s="33">
        <f t="shared" ref="J19:L34" si="5">J64+J109+J154+J199+J244+J289+J334+J379+J424+J469</f>
        <v>62</v>
      </c>
      <c r="K19" s="33">
        <f t="shared" si="5"/>
        <v>27</v>
      </c>
      <c r="L19" s="33">
        <f t="shared" si="5"/>
        <v>35</v>
      </c>
    </row>
    <row r="20" spans="1:12" s="97" customFormat="1" ht="18" customHeight="1">
      <c r="A20" s="40">
        <v>14</v>
      </c>
      <c r="B20" s="44">
        <f t="shared" si="3"/>
        <v>86</v>
      </c>
      <c r="C20" s="44">
        <f t="shared" si="3"/>
        <v>45</v>
      </c>
      <c r="D20" s="47">
        <f t="shared" si="3"/>
        <v>41</v>
      </c>
      <c r="E20" s="48">
        <v>49</v>
      </c>
      <c r="F20" s="44">
        <f t="shared" si="4"/>
        <v>156</v>
      </c>
      <c r="G20" s="44">
        <f t="shared" si="4"/>
        <v>83</v>
      </c>
      <c r="H20" s="47">
        <f t="shared" si="4"/>
        <v>73</v>
      </c>
      <c r="I20" s="48">
        <v>84</v>
      </c>
      <c r="J20" s="44">
        <f t="shared" si="5"/>
        <v>63</v>
      </c>
      <c r="K20" s="44">
        <f t="shared" si="5"/>
        <v>20</v>
      </c>
      <c r="L20" s="44">
        <f t="shared" si="5"/>
        <v>43</v>
      </c>
    </row>
    <row r="21" spans="1:12" s="31" customFormat="1" ht="25.5" customHeight="1">
      <c r="A21" s="23" t="s">
        <v>26</v>
      </c>
      <c r="B21" s="24">
        <f t="shared" si="3"/>
        <v>375</v>
      </c>
      <c r="C21" s="24">
        <f t="shared" si="3"/>
        <v>192</v>
      </c>
      <c r="D21" s="30">
        <f t="shared" si="3"/>
        <v>183</v>
      </c>
      <c r="E21" s="23" t="s">
        <v>27</v>
      </c>
      <c r="F21" s="24">
        <f t="shared" si="4"/>
        <v>736</v>
      </c>
      <c r="G21" s="24">
        <f t="shared" si="4"/>
        <v>374</v>
      </c>
      <c r="H21" s="30">
        <f t="shared" si="4"/>
        <v>362</v>
      </c>
      <c r="I21" s="23" t="s">
        <v>28</v>
      </c>
      <c r="J21" s="24">
        <f t="shared" si="5"/>
        <v>238</v>
      </c>
      <c r="K21" s="24">
        <f t="shared" si="5"/>
        <v>74</v>
      </c>
      <c r="L21" s="24">
        <f t="shared" si="5"/>
        <v>164</v>
      </c>
    </row>
    <row r="22" spans="1:12" s="97" customFormat="1" ht="15.75" customHeight="1">
      <c r="A22" s="32">
        <v>15</v>
      </c>
      <c r="B22" s="33">
        <f t="shared" si="3"/>
        <v>69</v>
      </c>
      <c r="C22" s="33">
        <f t="shared" si="3"/>
        <v>30</v>
      </c>
      <c r="D22" s="37">
        <f t="shared" si="3"/>
        <v>39</v>
      </c>
      <c r="E22" s="38">
        <v>50</v>
      </c>
      <c r="F22" s="33">
        <f t="shared" si="4"/>
        <v>173</v>
      </c>
      <c r="G22" s="33">
        <f t="shared" si="4"/>
        <v>83</v>
      </c>
      <c r="H22" s="37">
        <f t="shared" si="4"/>
        <v>90</v>
      </c>
      <c r="I22" s="38">
        <v>85</v>
      </c>
      <c r="J22" s="33">
        <f t="shared" si="5"/>
        <v>64</v>
      </c>
      <c r="K22" s="33">
        <f t="shared" si="5"/>
        <v>26</v>
      </c>
      <c r="L22" s="33">
        <f t="shared" si="5"/>
        <v>38</v>
      </c>
    </row>
    <row r="23" spans="1:12" s="97" customFormat="1" ht="15.75" customHeight="1">
      <c r="A23" s="32">
        <v>16</v>
      </c>
      <c r="B23" s="33">
        <f t="shared" si="3"/>
        <v>88</v>
      </c>
      <c r="C23" s="33">
        <f t="shared" si="3"/>
        <v>49</v>
      </c>
      <c r="D23" s="37">
        <f t="shared" si="3"/>
        <v>39</v>
      </c>
      <c r="E23" s="38">
        <v>51</v>
      </c>
      <c r="F23" s="33">
        <f t="shared" si="4"/>
        <v>114</v>
      </c>
      <c r="G23" s="33">
        <f t="shared" si="4"/>
        <v>59</v>
      </c>
      <c r="H23" s="37">
        <f t="shared" si="4"/>
        <v>55</v>
      </c>
      <c r="I23" s="38">
        <v>86</v>
      </c>
      <c r="J23" s="33">
        <f t="shared" si="5"/>
        <v>58</v>
      </c>
      <c r="K23" s="33">
        <f t="shared" si="5"/>
        <v>15</v>
      </c>
      <c r="L23" s="33">
        <f t="shared" si="5"/>
        <v>43</v>
      </c>
    </row>
    <row r="24" spans="1:12" s="97" customFormat="1" ht="15.75" customHeight="1">
      <c r="A24" s="32">
        <v>17</v>
      </c>
      <c r="B24" s="33">
        <f t="shared" si="3"/>
        <v>82</v>
      </c>
      <c r="C24" s="33">
        <f t="shared" si="3"/>
        <v>46</v>
      </c>
      <c r="D24" s="37">
        <f t="shared" si="3"/>
        <v>36</v>
      </c>
      <c r="E24" s="38">
        <v>52</v>
      </c>
      <c r="F24" s="33">
        <f t="shared" si="4"/>
        <v>195</v>
      </c>
      <c r="G24" s="33">
        <f t="shared" si="4"/>
        <v>104</v>
      </c>
      <c r="H24" s="37">
        <f t="shared" si="4"/>
        <v>91</v>
      </c>
      <c r="I24" s="38">
        <v>87</v>
      </c>
      <c r="J24" s="33">
        <f t="shared" si="5"/>
        <v>49</v>
      </c>
      <c r="K24" s="33">
        <f t="shared" si="5"/>
        <v>11</v>
      </c>
      <c r="L24" s="33">
        <f t="shared" si="5"/>
        <v>38</v>
      </c>
    </row>
    <row r="25" spans="1:12" s="97" customFormat="1" ht="15.75" customHeight="1">
      <c r="A25" s="32">
        <v>18</v>
      </c>
      <c r="B25" s="33">
        <f t="shared" si="3"/>
        <v>61</v>
      </c>
      <c r="C25" s="33">
        <f t="shared" si="3"/>
        <v>34</v>
      </c>
      <c r="D25" s="37">
        <f t="shared" si="3"/>
        <v>27</v>
      </c>
      <c r="E25" s="38">
        <v>53</v>
      </c>
      <c r="F25" s="33">
        <f t="shared" si="4"/>
        <v>146</v>
      </c>
      <c r="G25" s="33">
        <f t="shared" si="4"/>
        <v>71</v>
      </c>
      <c r="H25" s="37">
        <f t="shared" si="4"/>
        <v>75</v>
      </c>
      <c r="I25" s="38">
        <v>88</v>
      </c>
      <c r="J25" s="33">
        <f t="shared" si="5"/>
        <v>37</v>
      </c>
      <c r="K25" s="33">
        <f t="shared" si="5"/>
        <v>12</v>
      </c>
      <c r="L25" s="33">
        <f t="shared" si="5"/>
        <v>25</v>
      </c>
    </row>
    <row r="26" spans="1:12" s="97" customFormat="1" ht="18" customHeight="1">
      <c r="A26" s="40">
        <v>19</v>
      </c>
      <c r="B26" s="44">
        <f t="shared" si="3"/>
        <v>75</v>
      </c>
      <c r="C26" s="44">
        <f t="shared" si="3"/>
        <v>33</v>
      </c>
      <c r="D26" s="47">
        <f t="shared" si="3"/>
        <v>42</v>
      </c>
      <c r="E26" s="48">
        <v>54</v>
      </c>
      <c r="F26" s="44">
        <f t="shared" si="4"/>
        <v>108</v>
      </c>
      <c r="G26" s="44">
        <f t="shared" si="4"/>
        <v>57</v>
      </c>
      <c r="H26" s="47">
        <f t="shared" si="4"/>
        <v>51</v>
      </c>
      <c r="I26" s="48">
        <v>89</v>
      </c>
      <c r="J26" s="44">
        <f t="shared" si="5"/>
        <v>30</v>
      </c>
      <c r="K26" s="44">
        <f t="shared" si="5"/>
        <v>10</v>
      </c>
      <c r="L26" s="44">
        <f t="shared" si="5"/>
        <v>20</v>
      </c>
    </row>
    <row r="27" spans="1:12" s="31" customFormat="1" ht="25.5" customHeight="1">
      <c r="A27" s="23" t="s">
        <v>29</v>
      </c>
      <c r="B27" s="24">
        <f t="shared" si="3"/>
        <v>445</v>
      </c>
      <c r="C27" s="24">
        <f t="shared" si="3"/>
        <v>199</v>
      </c>
      <c r="D27" s="30">
        <f t="shared" si="3"/>
        <v>246</v>
      </c>
      <c r="E27" s="23" t="s">
        <v>30</v>
      </c>
      <c r="F27" s="24">
        <f t="shared" si="4"/>
        <v>600</v>
      </c>
      <c r="G27" s="24">
        <f t="shared" si="4"/>
        <v>325</v>
      </c>
      <c r="H27" s="30">
        <f t="shared" si="4"/>
        <v>275</v>
      </c>
      <c r="I27" s="23" t="s">
        <v>31</v>
      </c>
      <c r="J27" s="24">
        <f t="shared" si="5"/>
        <v>114</v>
      </c>
      <c r="K27" s="24">
        <f t="shared" si="5"/>
        <v>29</v>
      </c>
      <c r="L27" s="24">
        <f t="shared" si="5"/>
        <v>85</v>
      </c>
    </row>
    <row r="28" spans="1:12" s="97" customFormat="1" ht="15.75" customHeight="1">
      <c r="A28" s="32">
        <v>20</v>
      </c>
      <c r="B28" s="33">
        <f t="shared" si="3"/>
        <v>74</v>
      </c>
      <c r="C28" s="33">
        <f t="shared" si="3"/>
        <v>36</v>
      </c>
      <c r="D28" s="37">
        <f t="shared" si="3"/>
        <v>38</v>
      </c>
      <c r="E28" s="38">
        <v>55</v>
      </c>
      <c r="F28" s="33">
        <f t="shared" si="4"/>
        <v>133</v>
      </c>
      <c r="G28" s="33">
        <f t="shared" si="4"/>
        <v>73</v>
      </c>
      <c r="H28" s="37">
        <f t="shared" si="4"/>
        <v>60</v>
      </c>
      <c r="I28" s="38">
        <v>90</v>
      </c>
      <c r="J28" s="33">
        <f t="shared" si="5"/>
        <v>24</v>
      </c>
      <c r="K28" s="33">
        <f t="shared" si="5"/>
        <v>7</v>
      </c>
      <c r="L28" s="33">
        <f t="shared" si="5"/>
        <v>17</v>
      </c>
    </row>
    <row r="29" spans="1:12" s="97" customFormat="1" ht="15.75" customHeight="1">
      <c r="A29" s="32">
        <v>21</v>
      </c>
      <c r="B29" s="33">
        <f t="shared" si="3"/>
        <v>86</v>
      </c>
      <c r="C29" s="33">
        <f t="shared" si="3"/>
        <v>38</v>
      </c>
      <c r="D29" s="37">
        <f t="shared" si="3"/>
        <v>48</v>
      </c>
      <c r="E29" s="38">
        <v>56</v>
      </c>
      <c r="F29" s="33">
        <f t="shared" si="4"/>
        <v>116</v>
      </c>
      <c r="G29" s="33">
        <f t="shared" si="4"/>
        <v>57</v>
      </c>
      <c r="H29" s="37">
        <f t="shared" si="4"/>
        <v>59</v>
      </c>
      <c r="I29" s="38">
        <v>91</v>
      </c>
      <c r="J29" s="33">
        <f t="shared" si="5"/>
        <v>29</v>
      </c>
      <c r="K29" s="33">
        <f t="shared" si="5"/>
        <v>8</v>
      </c>
      <c r="L29" s="33">
        <f t="shared" si="5"/>
        <v>21</v>
      </c>
    </row>
    <row r="30" spans="1:12" s="97" customFormat="1" ht="15.75" customHeight="1">
      <c r="A30" s="32">
        <v>22</v>
      </c>
      <c r="B30" s="33">
        <f t="shared" si="3"/>
        <v>75</v>
      </c>
      <c r="C30" s="33">
        <f t="shared" si="3"/>
        <v>29</v>
      </c>
      <c r="D30" s="37">
        <f t="shared" si="3"/>
        <v>46</v>
      </c>
      <c r="E30" s="38">
        <v>57</v>
      </c>
      <c r="F30" s="33">
        <f t="shared" si="4"/>
        <v>121</v>
      </c>
      <c r="G30" s="33">
        <f t="shared" si="4"/>
        <v>64</v>
      </c>
      <c r="H30" s="37">
        <f t="shared" si="4"/>
        <v>57</v>
      </c>
      <c r="I30" s="38">
        <v>92</v>
      </c>
      <c r="J30" s="33">
        <f t="shared" si="5"/>
        <v>28</v>
      </c>
      <c r="K30" s="33">
        <f t="shared" si="5"/>
        <v>6</v>
      </c>
      <c r="L30" s="33">
        <f t="shared" si="5"/>
        <v>22</v>
      </c>
    </row>
    <row r="31" spans="1:12" s="97" customFormat="1" ht="15.75" customHeight="1">
      <c r="A31" s="32">
        <v>23</v>
      </c>
      <c r="B31" s="33">
        <f t="shared" si="3"/>
        <v>102</v>
      </c>
      <c r="C31" s="33">
        <f t="shared" si="3"/>
        <v>54</v>
      </c>
      <c r="D31" s="37">
        <f t="shared" si="3"/>
        <v>48</v>
      </c>
      <c r="E31" s="38">
        <v>58</v>
      </c>
      <c r="F31" s="33">
        <f t="shared" si="4"/>
        <v>116</v>
      </c>
      <c r="G31" s="33">
        <f t="shared" si="4"/>
        <v>69</v>
      </c>
      <c r="H31" s="37">
        <f t="shared" si="4"/>
        <v>47</v>
      </c>
      <c r="I31" s="38">
        <v>93</v>
      </c>
      <c r="J31" s="33">
        <f t="shared" si="5"/>
        <v>15</v>
      </c>
      <c r="K31" s="33">
        <f t="shared" si="5"/>
        <v>2</v>
      </c>
      <c r="L31" s="33">
        <f t="shared" si="5"/>
        <v>13</v>
      </c>
    </row>
    <row r="32" spans="1:12" s="97" customFormat="1" ht="18" customHeight="1">
      <c r="A32" s="40">
        <v>24</v>
      </c>
      <c r="B32" s="44">
        <f t="shared" si="3"/>
        <v>108</v>
      </c>
      <c r="C32" s="44">
        <f t="shared" si="3"/>
        <v>42</v>
      </c>
      <c r="D32" s="47">
        <f t="shared" si="3"/>
        <v>66</v>
      </c>
      <c r="E32" s="48">
        <v>59</v>
      </c>
      <c r="F32" s="44">
        <f t="shared" si="4"/>
        <v>114</v>
      </c>
      <c r="G32" s="44">
        <f t="shared" si="4"/>
        <v>62</v>
      </c>
      <c r="H32" s="47">
        <f t="shared" si="4"/>
        <v>52</v>
      </c>
      <c r="I32" s="48">
        <v>94</v>
      </c>
      <c r="J32" s="44">
        <f t="shared" si="5"/>
        <v>18</v>
      </c>
      <c r="K32" s="44">
        <f t="shared" si="5"/>
        <v>6</v>
      </c>
      <c r="L32" s="44">
        <f t="shared" si="5"/>
        <v>12</v>
      </c>
    </row>
    <row r="33" spans="1:13" s="31" customFormat="1" ht="25.5" customHeight="1">
      <c r="A33" s="23" t="s">
        <v>32</v>
      </c>
      <c r="B33" s="24">
        <f t="shared" si="3"/>
        <v>477</v>
      </c>
      <c r="C33" s="24">
        <f t="shared" si="3"/>
        <v>247</v>
      </c>
      <c r="D33" s="30">
        <f t="shared" si="3"/>
        <v>230</v>
      </c>
      <c r="E33" s="23" t="s">
        <v>33</v>
      </c>
      <c r="F33" s="24">
        <f t="shared" si="4"/>
        <v>550</v>
      </c>
      <c r="G33" s="24">
        <f t="shared" si="4"/>
        <v>251</v>
      </c>
      <c r="H33" s="30">
        <f t="shared" si="4"/>
        <v>299</v>
      </c>
      <c r="I33" s="65" t="s">
        <v>34</v>
      </c>
      <c r="J33" s="24">
        <f t="shared" si="5"/>
        <v>42</v>
      </c>
      <c r="K33" s="24">
        <f t="shared" si="5"/>
        <v>9</v>
      </c>
      <c r="L33" s="24">
        <f t="shared" si="5"/>
        <v>33</v>
      </c>
    </row>
    <row r="34" spans="1:13" s="97" customFormat="1" ht="15.75" customHeight="1">
      <c r="A34" s="32">
        <v>25</v>
      </c>
      <c r="B34" s="33">
        <f t="shared" si="3"/>
        <v>99</v>
      </c>
      <c r="C34" s="33">
        <f t="shared" si="3"/>
        <v>50</v>
      </c>
      <c r="D34" s="37">
        <f t="shared" si="3"/>
        <v>49</v>
      </c>
      <c r="E34" s="38">
        <v>60</v>
      </c>
      <c r="F34" s="33">
        <f t="shared" si="4"/>
        <v>91</v>
      </c>
      <c r="G34" s="33">
        <f t="shared" si="4"/>
        <v>40</v>
      </c>
      <c r="H34" s="37">
        <f t="shared" si="4"/>
        <v>51</v>
      </c>
      <c r="I34" s="66">
        <v>95</v>
      </c>
      <c r="J34" s="67">
        <f t="shared" si="5"/>
        <v>13</v>
      </c>
      <c r="K34" s="67">
        <f t="shared" si="5"/>
        <v>3</v>
      </c>
      <c r="L34" s="67">
        <f t="shared" si="5"/>
        <v>10</v>
      </c>
    </row>
    <row r="35" spans="1:13" s="97" customFormat="1" ht="15.75" customHeight="1">
      <c r="A35" s="32">
        <v>26</v>
      </c>
      <c r="B35" s="33">
        <f t="shared" ref="B35:D45" si="6">B80+B125+B170+B215+B260+B305+B350+B395+B440+B485</f>
        <v>94</v>
      </c>
      <c r="C35" s="33">
        <f t="shared" si="6"/>
        <v>57</v>
      </c>
      <c r="D35" s="37">
        <f t="shared" si="6"/>
        <v>37</v>
      </c>
      <c r="E35" s="38">
        <v>61</v>
      </c>
      <c r="F35" s="33">
        <f t="shared" ref="F35:H45" si="7">F80+F125+F170+F215+F260+F305+F350+F395+F440+F485</f>
        <v>96</v>
      </c>
      <c r="G35" s="33">
        <f t="shared" si="7"/>
        <v>48</v>
      </c>
      <c r="H35" s="37">
        <f t="shared" si="7"/>
        <v>48</v>
      </c>
      <c r="I35" s="66">
        <v>96</v>
      </c>
      <c r="J35" s="67">
        <f t="shared" ref="J35:L45" si="8">J80+J125+J170+J215+J260+J305+J350+J395+J440+J485</f>
        <v>10</v>
      </c>
      <c r="K35" s="67">
        <f t="shared" si="8"/>
        <v>1</v>
      </c>
      <c r="L35" s="67">
        <f t="shared" si="8"/>
        <v>9</v>
      </c>
    </row>
    <row r="36" spans="1:13" s="97" customFormat="1" ht="15.75" customHeight="1">
      <c r="A36" s="32">
        <v>27</v>
      </c>
      <c r="B36" s="33">
        <f t="shared" si="6"/>
        <v>93</v>
      </c>
      <c r="C36" s="33">
        <f t="shared" si="6"/>
        <v>49</v>
      </c>
      <c r="D36" s="37">
        <f t="shared" si="6"/>
        <v>44</v>
      </c>
      <c r="E36" s="38">
        <v>62</v>
      </c>
      <c r="F36" s="33">
        <f t="shared" si="7"/>
        <v>119</v>
      </c>
      <c r="G36" s="33">
        <f t="shared" si="7"/>
        <v>52</v>
      </c>
      <c r="H36" s="37">
        <f t="shared" si="7"/>
        <v>67</v>
      </c>
      <c r="I36" s="66">
        <v>97</v>
      </c>
      <c r="J36" s="67">
        <f t="shared" si="8"/>
        <v>10</v>
      </c>
      <c r="K36" s="67">
        <f t="shared" si="8"/>
        <v>3</v>
      </c>
      <c r="L36" s="67">
        <f t="shared" si="8"/>
        <v>7</v>
      </c>
    </row>
    <row r="37" spans="1:13" s="97" customFormat="1" ht="15.75" customHeight="1">
      <c r="A37" s="32">
        <v>28</v>
      </c>
      <c r="B37" s="33">
        <f t="shared" si="6"/>
        <v>99</v>
      </c>
      <c r="C37" s="33">
        <f t="shared" si="6"/>
        <v>52</v>
      </c>
      <c r="D37" s="37">
        <f t="shared" si="6"/>
        <v>47</v>
      </c>
      <c r="E37" s="38">
        <v>63</v>
      </c>
      <c r="F37" s="33">
        <f t="shared" si="7"/>
        <v>114</v>
      </c>
      <c r="G37" s="33">
        <f t="shared" si="7"/>
        <v>56</v>
      </c>
      <c r="H37" s="37">
        <f t="shared" si="7"/>
        <v>58</v>
      </c>
      <c r="I37" s="66">
        <v>98</v>
      </c>
      <c r="J37" s="67">
        <f t="shared" si="8"/>
        <v>4</v>
      </c>
      <c r="K37" s="67">
        <f t="shared" si="8"/>
        <v>1</v>
      </c>
      <c r="L37" s="67">
        <f t="shared" si="8"/>
        <v>3</v>
      </c>
    </row>
    <row r="38" spans="1:13" s="97" customFormat="1" ht="18" customHeight="1">
      <c r="A38" s="40">
        <v>29</v>
      </c>
      <c r="B38" s="44">
        <f t="shared" si="6"/>
        <v>92</v>
      </c>
      <c r="C38" s="44">
        <f t="shared" si="6"/>
        <v>39</v>
      </c>
      <c r="D38" s="47">
        <f t="shared" si="6"/>
        <v>53</v>
      </c>
      <c r="E38" s="48">
        <v>64</v>
      </c>
      <c r="F38" s="44">
        <f t="shared" si="7"/>
        <v>130</v>
      </c>
      <c r="G38" s="44">
        <f t="shared" si="7"/>
        <v>55</v>
      </c>
      <c r="H38" s="47">
        <f t="shared" si="7"/>
        <v>75</v>
      </c>
      <c r="I38" s="66">
        <v>99</v>
      </c>
      <c r="J38" s="67">
        <f t="shared" si="8"/>
        <v>1</v>
      </c>
      <c r="K38" s="67">
        <f t="shared" si="8"/>
        <v>1</v>
      </c>
      <c r="L38" s="67">
        <f t="shared" si="8"/>
        <v>0</v>
      </c>
    </row>
    <row r="39" spans="1:13" s="31" customFormat="1" ht="25.5" customHeight="1">
      <c r="A39" s="23" t="s">
        <v>35</v>
      </c>
      <c r="B39" s="24">
        <f t="shared" si="6"/>
        <v>556</v>
      </c>
      <c r="C39" s="24">
        <f t="shared" si="6"/>
        <v>291</v>
      </c>
      <c r="D39" s="30">
        <f t="shared" si="6"/>
        <v>265</v>
      </c>
      <c r="E39" s="23" t="s">
        <v>36</v>
      </c>
      <c r="F39" s="24">
        <f t="shared" si="7"/>
        <v>690</v>
      </c>
      <c r="G39" s="24">
        <f t="shared" si="7"/>
        <v>359</v>
      </c>
      <c r="H39" s="30">
        <f t="shared" si="7"/>
        <v>331</v>
      </c>
      <c r="I39" s="71">
        <v>100</v>
      </c>
      <c r="J39" s="69">
        <f t="shared" si="8"/>
        <v>2</v>
      </c>
      <c r="K39" s="69">
        <f t="shared" si="8"/>
        <v>0</v>
      </c>
      <c r="L39" s="69">
        <f t="shared" si="8"/>
        <v>2</v>
      </c>
    </row>
    <row r="40" spans="1:13" s="97" customFormat="1" ht="15.75" customHeight="1">
      <c r="A40" s="32">
        <v>30</v>
      </c>
      <c r="B40" s="33">
        <f t="shared" si="6"/>
        <v>103</v>
      </c>
      <c r="C40" s="33">
        <f t="shared" si="6"/>
        <v>53</v>
      </c>
      <c r="D40" s="37">
        <f t="shared" si="6"/>
        <v>50</v>
      </c>
      <c r="E40" s="38">
        <v>65</v>
      </c>
      <c r="F40" s="33">
        <f t="shared" si="7"/>
        <v>130</v>
      </c>
      <c r="G40" s="33">
        <f t="shared" si="7"/>
        <v>67</v>
      </c>
      <c r="H40" s="37">
        <f t="shared" si="7"/>
        <v>63</v>
      </c>
      <c r="I40" s="38">
        <v>101</v>
      </c>
      <c r="J40" s="33">
        <f t="shared" si="8"/>
        <v>1</v>
      </c>
      <c r="K40" s="33">
        <f t="shared" si="8"/>
        <v>0</v>
      </c>
      <c r="L40" s="33">
        <f t="shared" si="8"/>
        <v>1</v>
      </c>
    </row>
    <row r="41" spans="1:13" s="97" customFormat="1" ht="15.75" customHeight="1">
      <c r="A41" s="32">
        <v>31</v>
      </c>
      <c r="B41" s="33">
        <f t="shared" si="6"/>
        <v>106</v>
      </c>
      <c r="C41" s="33">
        <f t="shared" si="6"/>
        <v>60</v>
      </c>
      <c r="D41" s="37">
        <f t="shared" si="6"/>
        <v>46</v>
      </c>
      <c r="E41" s="38">
        <v>66</v>
      </c>
      <c r="F41" s="33">
        <f t="shared" si="7"/>
        <v>113</v>
      </c>
      <c r="G41" s="33">
        <f t="shared" si="7"/>
        <v>55</v>
      </c>
      <c r="H41" s="37">
        <f t="shared" si="7"/>
        <v>58</v>
      </c>
      <c r="I41" s="38">
        <v>102</v>
      </c>
      <c r="J41" s="33">
        <f t="shared" si="8"/>
        <v>0</v>
      </c>
      <c r="K41" s="33">
        <f t="shared" si="8"/>
        <v>0</v>
      </c>
      <c r="L41" s="33">
        <f t="shared" si="8"/>
        <v>0</v>
      </c>
    </row>
    <row r="42" spans="1:13" s="97" customFormat="1" ht="15.75" customHeight="1">
      <c r="A42" s="32">
        <v>32</v>
      </c>
      <c r="B42" s="33">
        <f t="shared" si="6"/>
        <v>117</v>
      </c>
      <c r="C42" s="33">
        <f t="shared" si="6"/>
        <v>65</v>
      </c>
      <c r="D42" s="37">
        <f t="shared" si="6"/>
        <v>52</v>
      </c>
      <c r="E42" s="38">
        <v>67</v>
      </c>
      <c r="F42" s="33">
        <f t="shared" si="7"/>
        <v>144</v>
      </c>
      <c r="G42" s="33">
        <f t="shared" si="7"/>
        <v>72</v>
      </c>
      <c r="H42" s="37">
        <f t="shared" si="7"/>
        <v>72</v>
      </c>
      <c r="I42" s="38">
        <v>103</v>
      </c>
      <c r="J42" s="33">
        <f t="shared" si="8"/>
        <v>0</v>
      </c>
      <c r="K42" s="33">
        <f t="shared" si="8"/>
        <v>0</v>
      </c>
      <c r="L42" s="33">
        <f t="shared" si="8"/>
        <v>0</v>
      </c>
    </row>
    <row r="43" spans="1:13" s="97" customFormat="1" ht="15.75" customHeight="1">
      <c r="A43" s="32">
        <v>33</v>
      </c>
      <c r="B43" s="33">
        <f t="shared" si="6"/>
        <v>109</v>
      </c>
      <c r="C43" s="33">
        <f t="shared" si="6"/>
        <v>53</v>
      </c>
      <c r="D43" s="37">
        <f t="shared" si="6"/>
        <v>56</v>
      </c>
      <c r="E43" s="38">
        <v>68</v>
      </c>
      <c r="F43" s="33">
        <f t="shared" si="7"/>
        <v>153</v>
      </c>
      <c r="G43" s="33">
        <f t="shared" si="7"/>
        <v>84</v>
      </c>
      <c r="H43" s="37">
        <f t="shared" si="7"/>
        <v>69</v>
      </c>
      <c r="I43" s="73" t="s">
        <v>37</v>
      </c>
      <c r="J43" s="44">
        <f t="shared" si="8"/>
        <v>1</v>
      </c>
      <c r="K43" s="44">
        <f t="shared" si="8"/>
        <v>0</v>
      </c>
      <c r="L43" s="44">
        <f t="shared" si="8"/>
        <v>1</v>
      </c>
    </row>
    <row r="44" spans="1:13" s="97" customFormat="1" ht="21" customHeight="1" thickBot="1">
      <c r="A44" s="74">
        <v>34</v>
      </c>
      <c r="B44" s="76">
        <f t="shared" si="6"/>
        <v>121</v>
      </c>
      <c r="C44" s="76">
        <f t="shared" si="6"/>
        <v>60</v>
      </c>
      <c r="D44" s="77">
        <f t="shared" si="6"/>
        <v>61</v>
      </c>
      <c r="E44" s="78">
        <v>69</v>
      </c>
      <c r="F44" s="76">
        <f t="shared" si="7"/>
        <v>150</v>
      </c>
      <c r="G44" s="76">
        <f t="shared" si="7"/>
        <v>81</v>
      </c>
      <c r="H44" s="77">
        <f t="shared" si="7"/>
        <v>69</v>
      </c>
      <c r="I44" s="79" t="s">
        <v>8</v>
      </c>
      <c r="J44" s="80">
        <f t="shared" si="8"/>
        <v>9754</v>
      </c>
      <c r="K44" s="80">
        <f t="shared" si="8"/>
        <v>4700</v>
      </c>
      <c r="L44" s="80">
        <f t="shared" si="8"/>
        <v>5054</v>
      </c>
    </row>
    <row r="45" spans="1:13" s="100" customFormat="1" ht="24" customHeight="1" thickTop="1" thickBot="1">
      <c r="A45" s="81" t="s">
        <v>38</v>
      </c>
      <c r="B45" s="87">
        <f t="shared" si="6"/>
        <v>1294</v>
      </c>
      <c r="C45" s="87">
        <f t="shared" si="6"/>
        <v>624</v>
      </c>
      <c r="D45" s="88">
        <f t="shared" si="6"/>
        <v>670</v>
      </c>
      <c r="E45" s="81" t="s">
        <v>39</v>
      </c>
      <c r="F45" s="87">
        <f t="shared" si="7"/>
        <v>6072</v>
      </c>
      <c r="G45" s="87">
        <f t="shared" si="7"/>
        <v>3019</v>
      </c>
      <c r="H45" s="88">
        <f t="shared" si="7"/>
        <v>3053</v>
      </c>
      <c r="I45" s="89" t="s">
        <v>40</v>
      </c>
      <c r="J45" s="87">
        <f t="shared" si="8"/>
        <v>2388</v>
      </c>
      <c r="K45" s="87">
        <f t="shared" si="8"/>
        <v>1057</v>
      </c>
      <c r="L45" s="87">
        <f t="shared" si="8"/>
        <v>1331</v>
      </c>
      <c r="M45" s="99"/>
    </row>
    <row r="46" spans="1:13" s="13" customFormat="1" ht="24" customHeight="1" thickBot="1">
      <c r="A46" s="1"/>
      <c r="B46" s="2" t="str">
        <f>+[1]中区!$B$1</f>
        <v>町字別・年齢別人口表</v>
      </c>
      <c r="C46" s="3"/>
      <c r="D46" s="4"/>
      <c r="E46" s="5"/>
      <c r="F46" s="6"/>
      <c r="G46" s="96" t="str">
        <f>$G$1</f>
        <v>　　平成29年10月1日　現在</v>
      </c>
      <c r="H46" s="6"/>
      <c r="I46" s="5"/>
      <c r="J46" s="6"/>
      <c r="K46" s="8" t="s">
        <v>95</v>
      </c>
      <c r="L46" s="9"/>
      <c r="M46" s="97" t="str">
        <f>[2]連想CD!A264</f>
        <v>ﾉｸﾞﾁ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  <c r="M47" s="98"/>
    </row>
    <row r="48" spans="1:13" s="31" customFormat="1" ht="25.5" customHeight="1">
      <c r="A48" s="23" t="s">
        <v>9</v>
      </c>
      <c r="B48" s="24">
        <f>SUM(B49:B53)</f>
        <v>66</v>
      </c>
      <c r="C48" s="24">
        <f>SUM(C49:C53)</f>
        <v>40</v>
      </c>
      <c r="D48" s="24">
        <f>SUM(D49:D53)</f>
        <v>26</v>
      </c>
      <c r="E48" s="25" t="s">
        <v>10</v>
      </c>
      <c r="F48" s="24">
        <f>SUM(F49:F53)</f>
        <v>122</v>
      </c>
      <c r="G48" s="24">
        <f>SUM(G49:G53)</f>
        <v>59</v>
      </c>
      <c r="H48" s="24">
        <f>SUM(H49:H53)</f>
        <v>63</v>
      </c>
      <c r="I48" s="25" t="s">
        <v>11</v>
      </c>
      <c r="J48" s="24">
        <f>SUM(J49:J53)</f>
        <v>149</v>
      </c>
      <c r="K48" s="24">
        <f>SUM(K49:K53)</f>
        <v>67</v>
      </c>
      <c r="L48" s="24">
        <f>SUM(L49:L53)</f>
        <v>82</v>
      </c>
    </row>
    <row r="49" spans="1:12" s="97" customFormat="1" ht="15.75" customHeight="1">
      <c r="A49" s="32">
        <v>0</v>
      </c>
      <c r="B49" s="33">
        <f>C49+D49</f>
        <v>11</v>
      </c>
      <c r="C49" s="34">
        <f>VLOOKUP([1]連想CD!$B$280,[1]元データ!$A$2:$DE$996,5)</f>
        <v>5</v>
      </c>
      <c r="D49" s="34">
        <f>VLOOKUP([1]連想CD!$B$281,[1]元データ!$A$2:$DE$996,5)</f>
        <v>6</v>
      </c>
      <c r="E49" s="35">
        <v>35</v>
      </c>
      <c r="F49" s="33">
        <f>G49+H49</f>
        <v>25</v>
      </c>
      <c r="G49" s="34">
        <f>VLOOKUP([1]連想CD!$B$280,[1]元データ!$A$2:$DE$996,40)</f>
        <v>10</v>
      </c>
      <c r="H49" s="34">
        <f>VLOOKUP([1]連想CD!$B$281,[1]元データ!$A$2:$DE$996,40)</f>
        <v>15</v>
      </c>
      <c r="I49" s="35">
        <v>70</v>
      </c>
      <c r="J49" s="33">
        <f>K49+L49</f>
        <v>31</v>
      </c>
      <c r="K49" s="34">
        <f>VLOOKUP([1]連想CD!$B$280,[1]元データ!$A$2:$DE$996,75)</f>
        <v>15</v>
      </c>
      <c r="L49" s="34">
        <f>VLOOKUP([1]連想CD!$B$281,[1]元データ!$A$2:$DE$996,75)</f>
        <v>16</v>
      </c>
    </row>
    <row r="50" spans="1:12" s="97" customFormat="1" ht="15.75" customHeight="1">
      <c r="A50" s="32">
        <v>1</v>
      </c>
      <c r="B50" s="33">
        <f>C50+D50</f>
        <v>16</v>
      </c>
      <c r="C50" s="34">
        <f>VLOOKUP([1]連想CD!$B$280,[1]元データ!$A$2:$DE$996,6)</f>
        <v>12</v>
      </c>
      <c r="D50" s="34">
        <f>VLOOKUP([1]連想CD!$B$281,[1]元データ!$A$2:$DE$996,6)</f>
        <v>4</v>
      </c>
      <c r="E50" s="35">
        <v>36</v>
      </c>
      <c r="F50" s="33">
        <f>G50+H50</f>
        <v>26</v>
      </c>
      <c r="G50" s="34">
        <f>VLOOKUP([1]連想CD!$B$280,[1]元データ!$A$2:$DE$996,41)</f>
        <v>11</v>
      </c>
      <c r="H50" s="34">
        <f>VLOOKUP([1]連想CD!$B$281,[1]元データ!$A$2:$DE$996,41)</f>
        <v>15</v>
      </c>
      <c r="I50" s="35">
        <v>71</v>
      </c>
      <c r="J50" s="33">
        <f>K50+L50</f>
        <v>26</v>
      </c>
      <c r="K50" s="34">
        <f>VLOOKUP([1]連想CD!$B$280,[1]元データ!$A$2:$DE$996,76)</f>
        <v>15</v>
      </c>
      <c r="L50" s="34">
        <f>VLOOKUP([1]連想CD!$B$281,[1]元データ!$A$2:$DE$996,76)</f>
        <v>11</v>
      </c>
    </row>
    <row r="51" spans="1:12" s="97" customFormat="1" ht="15.75" customHeight="1">
      <c r="A51" s="32">
        <v>2</v>
      </c>
      <c r="B51" s="33">
        <f>C51+D51</f>
        <v>14</v>
      </c>
      <c r="C51" s="34">
        <f>VLOOKUP([1]連想CD!$B$280,[1]元データ!$A$2:$DE$996,7)</f>
        <v>5</v>
      </c>
      <c r="D51" s="34">
        <f>VLOOKUP([1]連想CD!$B$281,[1]元データ!$A$2:$DE$996,7)</f>
        <v>9</v>
      </c>
      <c r="E51" s="35">
        <v>37</v>
      </c>
      <c r="F51" s="33">
        <f>G51+H51</f>
        <v>25</v>
      </c>
      <c r="G51" s="34">
        <f>VLOOKUP([1]連想CD!$B$280,[1]元データ!$A$2:$DE$996,42)</f>
        <v>13</v>
      </c>
      <c r="H51" s="34">
        <f>VLOOKUP([1]連想CD!$B$281,[1]元データ!$A$2:$DE$996,42)</f>
        <v>12</v>
      </c>
      <c r="I51" s="35">
        <v>72</v>
      </c>
      <c r="J51" s="33">
        <f>K51+L51</f>
        <v>24</v>
      </c>
      <c r="K51" s="34">
        <f>VLOOKUP([1]連想CD!$B$280,[1]元データ!$A$2:$DE$996,77)</f>
        <v>14</v>
      </c>
      <c r="L51" s="34">
        <f>VLOOKUP([1]連想CD!$B$281,[1]元データ!$A$2:$DE$996,77)</f>
        <v>10</v>
      </c>
    </row>
    <row r="52" spans="1:12" s="97" customFormat="1" ht="15.75" customHeight="1">
      <c r="A52" s="32">
        <v>3</v>
      </c>
      <c r="B52" s="33">
        <f>C52+D52</f>
        <v>15</v>
      </c>
      <c r="C52" s="34">
        <f>VLOOKUP([1]連想CD!$B$280,[1]元データ!$A$2:$DE$996,8)</f>
        <v>12</v>
      </c>
      <c r="D52" s="34">
        <f>VLOOKUP([1]連想CD!$B$281,[1]元データ!$A$2:$DE$996,8)</f>
        <v>3</v>
      </c>
      <c r="E52" s="35">
        <v>38</v>
      </c>
      <c r="F52" s="33">
        <f>G52+H52</f>
        <v>22</v>
      </c>
      <c r="G52" s="34">
        <f>VLOOKUP([1]連想CD!$B$280,[1]元データ!$A$2:$DE$996,43)</f>
        <v>11</v>
      </c>
      <c r="H52" s="34">
        <f>VLOOKUP([1]連想CD!$B$281,[1]元データ!$A$2:$DE$996,43)</f>
        <v>11</v>
      </c>
      <c r="I52" s="35">
        <v>73</v>
      </c>
      <c r="J52" s="33">
        <f>K52+L52</f>
        <v>34</v>
      </c>
      <c r="K52" s="34">
        <f>VLOOKUP([1]連想CD!$B$280,[1]元データ!$A$2:$DE$996,78)</f>
        <v>9</v>
      </c>
      <c r="L52" s="34">
        <f>VLOOKUP([1]連想CD!$B$281,[1]元データ!$A$2:$DE$996,78)</f>
        <v>25</v>
      </c>
    </row>
    <row r="53" spans="1:12" s="97" customFormat="1" ht="18" customHeight="1">
      <c r="A53" s="40">
        <v>4</v>
      </c>
      <c r="B53" s="41">
        <f>C53+D53</f>
        <v>10</v>
      </c>
      <c r="C53" s="42">
        <f>VLOOKUP([1]連想CD!$B$280,[1]元データ!$A$2:$DE$996,9)</f>
        <v>6</v>
      </c>
      <c r="D53" s="42">
        <f>VLOOKUP([1]連想CD!$B$281,[1]元データ!$A$2:$DE$996,9)</f>
        <v>4</v>
      </c>
      <c r="E53" s="43">
        <v>39</v>
      </c>
      <c r="F53" s="44">
        <f>G53+H53</f>
        <v>24</v>
      </c>
      <c r="G53" s="42">
        <f>VLOOKUP([1]連想CD!$B$280,[1]元データ!$A$2:$DE$996,44)</f>
        <v>14</v>
      </c>
      <c r="H53" s="42">
        <f>VLOOKUP([1]連想CD!$B$281,[1]元データ!$A$2:$DE$996,44)</f>
        <v>10</v>
      </c>
      <c r="I53" s="43">
        <v>74</v>
      </c>
      <c r="J53" s="44">
        <f>K53+L53</f>
        <v>34</v>
      </c>
      <c r="K53" s="42">
        <f>VLOOKUP([1]連想CD!$B$280,[1]元データ!$A$2:$DE$996,79)</f>
        <v>14</v>
      </c>
      <c r="L53" s="42">
        <f>VLOOKUP([1]連想CD!$B$281,[1]元データ!$A$2:$DE$996,79)</f>
        <v>20</v>
      </c>
    </row>
    <row r="54" spans="1:12" s="31" customFormat="1" ht="25.5" customHeight="1">
      <c r="A54" s="23" t="s">
        <v>13</v>
      </c>
      <c r="B54" s="24">
        <f>SUM(B55:B59)</f>
        <v>80</v>
      </c>
      <c r="C54" s="24">
        <f>SUM(C55:C59)</f>
        <v>30</v>
      </c>
      <c r="D54" s="24">
        <f>SUM(D55:D59)</f>
        <v>50</v>
      </c>
      <c r="E54" s="25" t="s">
        <v>14</v>
      </c>
      <c r="F54" s="24">
        <f>SUM(F55:F59)</f>
        <v>154</v>
      </c>
      <c r="G54" s="24">
        <f>SUM(G55:G59)</f>
        <v>78</v>
      </c>
      <c r="H54" s="24">
        <f>SUM(H55:H59)</f>
        <v>76</v>
      </c>
      <c r="I54" s="25" t="s">
        <v>15</v>
      </c>
      <c r="J54" s="24">
        <f>SUM(J55:J59)</f>
        <v>108</v>
      </c>
      <c r="K54" s="24">
        <f>SUM(K55:K59)</f>
        <v>54</v>
      </c>
      <c r="L54" s="24">
        <f>SUM(L55:L59)</f>
        <v>54</v>
      </c>
    </row>
    <row r="55" spans="1:12" s="97" customFormat="1" ht="15.75" customHeight="1">
      <c r="A55" s="32">
        <v>5</v>
      </c>
      <c r="B55" s="33">
        <f>C55+D55</f>
        <v>15</v>
      </c>
      <c r="C55" s="34">
        <f>VLOOKUP([1]連想CD!$B$280,[1]元データ!$A$2:$DE$996,10)</f>
        <v>2</v>
      </c>
      <c r="D55" s="34">
        <f>VLOOKUP([1]連想CD!$B$281,[1]元データ!$A$2:$DE$996,10)</f>
        <v>13</v>
      </c>
      <c r="E55" s="35">
        <v>40</v>
      </c>
      <c r="F55" s="33">
        <f>G55+H55</f>
        <v>27</v>
      </c>
      <c r="G55" s="34">
        <f>VLOOKUP([1]連想CD!$B$280,[1]元データ!$A$2:$DE$996,45 )</f>
        <v>12</v>
      </c>
      <c r="H55" s="34">
        <f>VLOOKUP([1]連想CD!$B$281,[1]元データ!$A$2:$DE$996,45 )</f>
        <v>15</v>
      </c>
      <c r="I55" s="35">
        <v>75</v>
      </c>
      <c r="J55" s="33">
        <f>K55+L55</f>
        <v>25</v>
      </c>
      <c r="K55" s="34">
        <f>VLOOKUP([1]連想CD!$B$280,[1]元データ!$A$2:$DE$996,80)</f>
        <v>14</v>
      </c>
      <c r="L55" s="34">
        <f>VLOOKUP([1]連想CD!$B$281,[1]元データ!$A$2:$DE$996,80)</f>
        <v>11</v>
      </c>
    </row>
    <row r="56" spans="1:12" s="97" customFormat="1" ht="15.75" customHeight="1">
      <c r="A56" s="32">
        <v>6</v>
      </c>
      <c r="B56" s="33">
        <f>C56+D56</f>
        <v>15</v>
      </c>
      <c r="C56" s="34">
        <f>VLOOKUP([1]連想CD!$B$280,[1]元データ!$A$2:$DE$996,11)</f>
        <v>8</v>
      </c>
      <c r="D56" s="34">
        <f>VLOOKUP([1]連想CD!$B$281,[1]元データ!$A$2:$DE$996,11)</f>
        <v>7</v>
      </c>
      <c r="E56" s="35">
        <v>41</v>
      </c>
      <c r="F56" s="33">
        <f>G56+H56</f>
        <v>26</v>
      </c>
      <c r="G56" s="34">
        <f>VLOOKUP([1]連想CD!$B$280,[1]元データ!$A$2:$DE$996,46)</f>
        <v>12</v>
      </c>
      <c r="H56" s="34">
        <f>VLOOKUP([1]連想CD!$B$281,[1]元データ!$A$2:$DE$996,46)</f>
        <v>14</v>
      </c>
      <c r="I56" s="35">
        <v>76</v>
      </c>
      <c r="J56" s="33">
        <f>K56+L56</f>
        <v>31</v>
      </c>
      <c r="K56" s="34">
        <f>VLOOKUP([1]連想CD!$B$280,[1]元データ!$A$2:$DE$996,81)</f>
        <v>13</v>
      </c>
      <c r="L56" s="34">
        <f>VLOOKUP([1]連想CD!$B$281,[1]元データ!$A$2:$DE$996,81)</f>
        <v>18</v>
      </c>
    </row>
    <row r="57" spans="1:12" s="97" customFormat="1" ht="15.75" customHeight="1">
      <c r="A57" s="32">
        <v>7</v>
      </c>
      <c r="B57" s="33">
        <f>C57+D57</f>
        <v>14</v>
      </c>
      <c r="C57" s="34">
        <f>VLOOKUP([1]連想CD!$B$280,[1]元データ!$A$2:$DE$996,12)</f>
        <v>7</v>
      </c>
      <c r="D57" s="34">
        <f>VLOOKUP([1]連想CD!$B$281,[1]元データ!$A$2:$DE$996,12)</f>
        <v>7</v>
      </c>
      <c r="E57" s="35">
        <v>42</v>
      </c>
      <c r="F57" s="33">
        <f>G57+H57</f>
        <v>42</v>
      </c>
      <c r="G57" s="34">
        <f>VLOOKUP([1]連想CD!$B$280,[1]元データ!$A$2:$DE$996,47)</f>
        <v>24</v>
      </c>
      <c r="H57" s="34">
        <f>VLOOKUP([1]連想CD!$B$281,[1]元データ!$A$2:$DE$996,47)</f>
        <v>18</v>
      </c>
      <c r="I57" s="35">
        <v>77</v>
      </c>
      <c r="J57" s="33">
        <f>K57+L57</f>
        <v>24</v>
      </c>
      <c r="K57" s="34">
        <f>VLOOKUP([1]連想CD!$B$280,[1]元データ!$A$2:$DE$996,82)</f>
        <v>13</v>
      </c>
      <c r="L57" s="34">
        <f>VLOOKUP([1]連想CD!$B$281,[1]元データ!$A$2:$DE$996,82)</f>
        <v>11</v>
      </c>
    </row>
    <row r="58" spans="1:12" s="97" customFormat="1" ht="15.75" customHeight="1">
      <c r="A58" s="32">
        <v>8</v>
      </c>
      <c r="B58" s="33">
        <f>C58+D58</f>
        <v>13</v>
      </c>
      <c r="C58" s="34">
        <f>VLOOKUP([1]連想CD!$B$280,[1]元データ!$A$2:$DE$996,13)</f>
        <v>6</v>
      </c>
      <c r="D58" s="34">
        <f>VLOOKUP([1]連想CD!$B$281,[1]元データ!$A$2:$DE$996,13)</f>
        <v>7</v>
      </c>
      <c r="E58" s="35">
        <v>43</v>
      </c>
      <c r="F58" s="33">
        <f>G58+H58</f>
        <v>31</v>
      </c>
      <c r="G58" s="34">
        <f>VLOOKUP([1]連想CD!$B$280,[1]元データ!$A$2:$DE$996,48)</f>
        <v>18</v>
      </c>
      <c r="H58" s="34">
        <f>VLOOKUP([1]連想CD!$B$281,[1]元データ!$A$2:$DE$996,48)</f>
        <v>13</v>
      </c>
      <c r="I58" s="35">
        <v>78</v>
      </c>
      <c r="J58" s="33">
        <f>K58+L58</f>
        <v>15</v>
      </c>
      <c r="K58" s="34">
        <f>VLOOKUP([1]連想CD!$B$280,[1]元データ!$A$2:$DE$996,83)</f>
        <v>10</v>
      </c>
      <c r="L58" s="34">
        <f>VLOOKUP([1]連想CD!$B$281,[1]元データ!$A$2:$DE$996,83)</f>
        <v>5</v>
      </c>
    </row>
    <row r="59" spans="1:12" s="97" customFormat="1" ht="18" customHeight="1">
      <c r="A59" s="40">
        <v>9</v>
      </c>
      <c r="B59" s="44">
        <f>C59+D59</f>
        <v>23</v>
      </c>
      <c r="C59" s="42">
        <f>VLOOKUP([1]連想CD!$B$280,[1]元データ!$A$2:$DE$996,14)</f>
        <v>7</v>
      </c>
      <c r="D59" s="42">
        <f>VLOOKUP([1]連想CD!$B$281,[1]元データ!$A$2:$DE$996,14)</f>
        <v>16</v>
      </c>
      <c r="E59" s="43">
        <v>44</v>
      </c>
      <c r="F59" s="44">
        <f>G59+H59</f>
        <v>28</v>
      </c>
      <c r="G59" s="42">
        <f>VLOOKUP([1]連想CD!$B$280,[1]元データ!$A$2:$DE$996,49)</f>
        <v>12</v>
      </c>
      <c r="H59" s="42">
        <f>VLOOKUP([1]連想CD!$B$281,[1]元データ!$A$2:$DE$996,49)</f>
        <v>16</v>
      </c>
      <c r="I59" s="43">
        <v>79</v>
      </c>
      <c r="J59" s="44">
        <f>K59+L59</f>
        <v>13</v>
      </c>
      <c r="K59" s="42">
        <f>VLOOKUP([1]連想CD!$B$280,[1]元データ!$A$2:$DE$996,84)</f>
        <v>4</v>
      </c>
      <c r="L59" s="42">
        <f>VLOOKUP([1]連想CD!$B$281,[1]元データ!$A$2:$DE$996,84)</f>
        <v>9</v>
      </c>
    </row>
    <row r="60" spans="1:12" s="31" customFormat="1" ht="25.5" customHeight="1">
      <c r="A60" s="23" t="s">
        <v>23</v>
      </c>
      <c r="B60" s="24">
        <f>SUM(B61:B65)</f>
        <v>93</v>
      </c>
      <c r="C60" s="24">
        <f>SUM(C61:C65)</f>
        <v>48</v>
      </c>
      <c r="D60" s="24">
        <f>SUM(D61:D65)</f>
        <v>45</v>
      </c>
      <c r="E60" s="25" t="s">
        <v>24</v>
      </c>
      <c r="F60" s="24">
        <f>SUM(F61:F65)</f>
        <v>154</v>
      </c>
      <c r="G60" s="24">
        <f>SUM(G61:G65)</f>
        <v>79</v>
      </c>
      <c r="H60" s="24">
        <f>SUM(H61:H65)</f>
        <v>75</v>
      </c>
      <c r="I60" s="25" t="s">
        <v>25</v>
      </c>
      <c r="J60" s="24">
        <f>SUM(J61:J65)</f>
        <v>91</v>
      </c>
      <c r="K60" s="24">
        <f>SUM(K61:K65)</f>
        <v>38</v>
      </c>
      <c r="L60" s="24">
        <f>SUM(L61:L65)</f>
        <v>53</v>
      </c>
    </row>
    <row r="61" spans="1:12" s="97" customFormat="1" ht="15.75" customHeight="1">
      <c r="A61" s="32">
        <v>10</v>
      </c>
      <c r="B61" s="33">
        <f>C61+D61</f>
        <v>20</v>
      </c>
      <c r="C61" s="34">
        <f>VLOOKUP([1]連想CD!$B$280,[1]元データ!$A$2:$DE$996,15)</f>
        <v>12</v>
      </c>
      <c r="D61" s="34">
        <f>VLOOKUP([1]連想CD!$B$281,[1]元データ!$A$2:$DE$996,15)</f>
        <v>8</v>
      </c>
      <c r="E61" s="35">
        <v>45</v>
      </c>
      <c r="F61" s="33">
        <f>G61+H61</f>
        <v>26</v>
      </c>
      <c r="G61" s="34">
        <f>VLOOKUP([1]連想CD!$B$280,[1]元データ!$A$2:$DE$996,50)</f>
        <v>13</v>
      </c>
      <c r="H61" s="34">
        <f>VLOOKUP([1]連想CD!$B$281,[1]元データ!$A$2:$DE$996,50)</f>
        <v>13</v>
      </c>
      <c r="I61" s="35">
        <v>80</v>
      </c>
      <c r="J61" s="33">
        <f>K61+L61</f>
        <v>16</v>
      </c>
      <c r="K61" s="34">
        <f>VLOOKUP([1]連想CD!$B$280,[1]元データ!$A$2:$DE$996,85)</f>
        <v>4</v>
      </c>
      <c r="L61" s="34">
        <f>VLOOKUP([1]連想CD!$B$281,[1]元データ!$A$2:$DE$996,85)</f>
        <v>12</v>
      </c>
    </row>
    <row r="62" spans="1:12" s="97" customFormat="1" ht="15.75" customHeight="1">
      <c r="A62" s="32">
        <v>11</v>
      </c>
      <c r="B62" s="33">
        <f>C62+D62</f>
        <v>16</v>
      </c>
      <c r="C62" s="34">
        <f>VLOOKUP([1]連想CD!$B$280,[1]元データ!$A$2:$DE$996,16)</f>
        <v>8</v>
      </c>
      <c r="D62" s="34">
        <f>VLOOKUP([1]連想CD!$B$281,[1]元データ!$A$2:$DE$996,16)</f>
        <v>8</v>
      </c>
      <c r="E62" s="35">
        <v>46</v>
      </c>
      <c r="F62" s="33">
        <f>G62+H62</f>
        <v>27</v>
      </c>
      <c r="G62" s="34">
        <f>VLOOKUP([1]連想CD!$B$280,[1]元データ!$A$2:$DE$996,51)</f>
        <v>18</v>
      </c>
      <c r="H62" s="34">
        <f>VLOOKUP([1]連想CD!$B$281,[1]元データ!$A$2:$DE$996,51)</f>
        <v>9</v>
      </c>
      <c r="I62" s="35">
        <v>81</v>
      </c>
      <c r="J62" s="33">
        <f>K62+L62</f>
        <v>21</v>
      </c>
      <c r="K62" s="34">
        <f>VLOOKUP([1]連想CD!$B$280,[1]元データ!$A$2:$DE$996,86)</f>
        <v>10</v>
      </c>
      <c r="L62" s="34">
        <f>VLOOKUP([1]連想CD!$B$281,[1]元データ!$A$2:$DE$996,86)</f>
        <v>11</v>
      </c>
    </row>
    <row r="63" spans="1:12" s="97" customFormat="1" ht="15.75" customHeight="1">
      <c r="A63" s="32">
        <v>12</v>
      </c>
      <c r="B63" s="33">
        <f>C63+D63</f>
        <v>22</v>
      </c>
      <c r="C63" s="34">
        <f>VLOOKUP([1]連想CD!$B$280,[1]元データ!$A$2:$DE$996,17)</f>
        <v>11</v>
      </c>
      <c r="D63" s="34">
        <f>VLOOKUP([1]連想CD!$B$281,[1]元データ!$A$2:$DE$996,17)</f>
        <v>11</v>
      </c>
      <c r="E63" s="35">
        <v>47</v>
      </c>
      <c r="F63" s="33">
        <f>G63+H63</f>
        <v>28</v>
      </c>
      <c r="G63" s="34">
        <f>VLOOKUP([1]連想CD!$B$280,[1]元データ!$A$2:$DE$996,52)</f>
        <v>11</v>
      </c>
      <c r="H63" s="34">
        <f>VLOOKUP([1]連想CD!$B$281,[1]元データ!$A$2:$DE$996,52)</f>
        <v>17</v>
      </c>
      <c r="I63" s="35">
        <v>82</v>
      </c>
      <c r="J63" s="33">
        <f>K63+L63</f>
        <v>19</v>
      </c>
      <c r="K63" s="34">
        <f>VLOOKUP([1]連想CD!$B$280,[1]元データ!$A$2:$DE$996,87)</f>
        <v>9</v>
      </c>
      <c r="L63" s="34">
        <f>VLOOKUP([1]連想CD!$B$281,[1]元データ!$A$2:$DE$996,87)</f>
        <v>10</v>
      </c>
    </row>
    <row r="64" spans="1:12" s="97" customFormat="1" ht="15.75" customHeight="1">
      <c r="A64" s="32">
        <v>13</v>
      </c>
      <c r="B64" s="33">
        <f>C64+D64</f>
        <v>16</v>
      </c>
      <c r="C64" s="34">
        <f>VLOOKUP([1]連想CD!$B$280,[1]元データ!$A$2:$DE$996,18)</f>
        <v>8</v>
      </c>
      <c r="D64" s="34">
        <f>VLOOKUP([1]連想CD!$B$281,[1]元データ!$A$2:$DE$996,18)</f>
        <v>8</v>
      </c>
      <c r="E64" s="35">
        <v>48</v>
      </c>
      <c r="F64" s="33">
        <f>G64+H64</f>
        <v>29</v>
      </c>
      <c r="G64" s="34">
        <f>VLOOKUP([1]連想CD!$B$280,[1]元データ!$A$2:$DE$996,53)</f>
        <v>19</v>
      </c>
      <c r="H64" s="34">
        <f>VLOOKUP([1]連想CD!$B$281,[1]元データ!$A$2:$DE$996,53)</f>
        <v>10</v>
      </c>
      <c r="I64" s="35">
        <v>83</v>
      </c>
      <c r="J64" s="33">
        <f>K64+L64</f>
        <v>22</v>
      </c>
      <c r="K64" s="34">
        <f>VLOOKUP([1]連想CD!$B$280,[1]元データ!$A$2:$DE$996,88)</f>
        <v>12</v>
      </c>
      <c r="L64" s="34">
        <f>VLOOKUP([1]連想CD!$B$281,[1]元データ!$A$2:$DE$996,88)</f>
        <v>10</v>
      </c>
    </row>
    <row r="65" spans="1:12" s="97" customFormat="1" ht="18" customHeight="1">
      <c r="A65" s="40">
        <v>14</v>
      </c>
      <c r="B65" s="44">
        <f>C65+D65</f>
        <v>19</v>
      </c>
      <c r="C65" s="42">
        <f>VLOOKUP([1]連想CD!$B$280,[1]元データ!$A$2:$DE$996,19)</f>
        <v>9</v>
      </c>
      <c r="D65" s="42">
        <f>VLOOKUP([1]連想CD!$B$281,[1]元データ!$A$2:$DE$996,19)</f>
        <v>10</v>
      </c>
      <c r="E65" s="43">
        <v>49</v>
      </c>
      <c r="F65" s="44">
        <f>G65+H65</f>
        <v>44</v>
      </c>
      <c r="G65" s="42">
        <f>VLOOKUP([1]連想CD!$B$280,[1]元データ!$A$2:$DE$996,54)</f>
        <v>18</v>
      </c>
      <c r="H65" s="42">
        <f>VLOOKUP([1]連想CD!$B$281,[1]元データ!$A$2:$DE$996,54)</f>
        <v>26</v>
      </c>
      <c r="I65" s="43">
        <v>84</v>
      </c>
      <c r="J65" s="44">
        <f>K65+L65</f>
        <v>13</v>
      </c>
      <c r="K65" s="42">
        <f>VLOOKUP([1]連想CD!$B$280,[1]元データ!$A$2:$DE$996,89)</f>
        <v>3</v>
      </c>
      <c r="L65" s="42">
        <f>VLOOKUP([1]連想CD!$B$281,[1]元データ!$A$2:$DE$996,89)</f>
        <v>10</v>
      </c>
    </row>
    <row r="66" spans="1:12" s="31" customFormat="1" ht="25.5" customHeight="1">
      <c r="A66" s="23" t="s">
        <v>26</v>
      </c>
      <c r="B66" s="24">
        <f>SUM(B67:B71)</f>
        <v>87</v>
      </c>
      <c r="C66" s="24">
        <f>SUM(C67:C71)</f>
        <v>48</v>
      </c>
      <c r="D66" s="24">
        <f>SUM(D67:D71)</f>
        <v>39</v>
      </c>
      <c r="E66" s="25" t="s">
        <v>27</v>
      </c>
      <c r="F66" s="24">
        <f>SUM(F67:F71)</f>
        <v>146</v>
      </c>
      <c r="G66" s="24">
        <f>SUM(G67:G71)</f>
        <v>70</v>
      </c>
      <c r="H66" s="24">
        <f>SUM(H67:H71)</f>
        <v>76</v>
      </c>
      <c r="I66" s="25" t="s">
        <v>28</v>
      </c>
      <c r="J66" s="24">
        <f>SUM(J67:J71)</f>
        <v>68</v>
      </c>
      <c r="K66" s="24">
        <f>SUM(K67:K71)</f>
        <v>19</v>
      </c>
      <c r="L66" s="24">
        <f>SUM(L67:L71)</f>
        <v>49</v>
      </c>
    </row>
    <row r="67" spans="1:12" s="97" customFormat="1" ht="15.75" customHeight="1">
      <c r="A67" s="32">
        <v>15</v>
      </c>
      <c r="B67" s="33">
        <f>C67+D67</f>
        <v>17</v>
      </c>
      <c r="C67" s="34">
        <f>VLOOKUP([1]連想CD!$B$280,[1]元データ!$A$2:$DE$996,20)</f>
        <v>7</v>
      </c>
      <c r="D67" s="34">
        <f>VLOOKUP([1]連想CD!$B$281,[1]元データ!$A$2:$DE$996,20)</f>
        <v>10</v>
      </c>
      <c r="E67" s="35">
        <v>50</v>
      </c>
      <c r="F67" s="33">
        <f>G67+H67</f>
        <v>27</v>
      </c>
      <c r="G67" s="34">
        <f>VLOOKUP([1]連想CD!$B$280,[1]元データ!$A$2:$DE$996,55)</f>
        <v>13</v>
      </c>
      <c r="H67" s="34">
        <f>VLOOKUP([1]連想CD!$B$281,[1]元データ!$A$2:$DE$996,55)</f>
        <v>14</v>
      </c>
      <c r="I67" s="35">
        <v>85</v>
      </c>
      <c r="J67" s="33">
        <f>K67+L67</f>
        <v>19</v>
      </c>
      <c r="K67" s="34">
        <f>VLOOKUP([1]連想CD!$B$280,[1]元データ!$A$2:$DE$996,90)</f>
        <v>8</v>
      </c>
      <c r="L67" s="34">
        <f>VLOOKUP([1]連想CD!$B$281,[1]元データ!$A$2:$DE$996,90)</f>
        <v>11</v>
      </c>
    </row>
    <row r="68" spans="1:12" s="97" customFormat="1" ht="15.75" customHeight="1">
      <c r="A68" s="32">
        <v>16</v>
      </c>
      <c r="B68" s="33">
        <f>C68+D68</f>
        <v>25</v>
      </c>
      <c r="C68" s="34">
        <f>VLOOKUP([1]連想CD!$B$280,[1]元データ!$A$2:$DE$996,21)</f>
        <v>16</v>
      </c>
      <c r="D68" s="34">
        <f>VLOOKUP([1]連想CD!$B$281,[1]元データ!$A$2:$DE$996,21)</f>
        <v>9</v>
      </c>
      <c r="E68" s="35">
        <v>51</v>
      </c>
      <c r="F68" s="33">
        <f>G68+H68</f>
        <v>25</v>
      </c>
      <c r="G68" s="34">
        <f>VLOOKUP([1]連想CD!$B$280,[1]元データ!$A$2:$DE$996,56)</f>
        <v>10</v>
      </c>
      <c r="H68" s="34">
        <f>VLOOKUP([1]連想CD!$B$281,[1]元データ!$A$2:$DE$996,56)</f>
        <v>15</v>
      </c>
      <c r="I68" s="35">
        <v>86</v>
      </c>
      <c r="J68" s="33">
        <f>K68+L68</f>
        <v>15</v>
      </c>
      <c r="K68" s="34">
        <f>VLOOKUP([1]連想CD!$B$280,[1]元データ!$A$2:$DE$996,91)</f>
        <v>4</v>
      </c>
      <c r="L68" s="34">
        <f>VLOOKUP([1]連想CD!$B$281,[1]元データ!$A$2:$DE$996,91)</f>
        <v>11</v>
      </c>
    </row>
    <row r="69" spans="1:12" s="97" customFormat="1" ht="15.75" customHeight="1">
      <c r="A69" s="32">
        <v>17</v>
      </c>
      <c r="B69" s="33">
        <f>C69+D69</f>
        <v>10</v>
      </c>
      <c r="C69" s="34">
        <f>VLOOKUP([1]連想CD!$B$280,[1]元データ!$A$2:$DE$996,22)</f>
        <v>5</v>
      </c>
      <c r="D69" s="34">
        <f>VLOOKUP([1]連想CD!$B$281,[1]元データ!$A$2:$DE$996,22)</f>
        <v>5</v>
      </c>
      <c r="E69" s="35">
        <v>52</v>
      </c>
      <c r="F69" s="33">
        <f>G69+H69</f>
        <v>43</v>
      </c>
      <c r="G69" s="34">
        <f>VLOOKUP([1]連想CD!$B$280,[1]元データ!$A$2:$DE$996,57)</f>
        <v>25</v>
      </c>
      <c r="H69" s="34">
        <f>VLOOKUP([1]連想CD!$B$281,[1]元データ!$A$2:$DE$996,57)</f>
        <v>18</v>
      </c>
      <c r="I69" s="35">
        <v>87</v>
      </c>
      <c r="J69" s="33">
        <f>K69+L69</f>
        <v>9</v>
      </c>
      <c r="K69" s="34">
        <f>VLOOKUP([1]連想CD!$B$280,[1]元データ!$A$2:$DE$996,92)</f>
        <v>1</v>
      </c>
      <c r="L69" s="34">
        <f>VLOOKUP([1]連想CD!$B$281,[1]元データ!$A$2:$DE$996,92)</f>
        <v>8</v>
      </c>
    </row>
    <row r="70" spans="1:12" s="97" customFormat="1" ht="15.75" customHeight="1">
      <c r="A70" s="32">
        <v>18</v>
      </c>
      <c r="B70" s="33">
        <f>C70+D70</f>
        <v>10</v>
      </c>
      <c r="C70" s="34">
        <f>VLOOKUP([1]連想CD!$B$280,[1]元データ!$A$2:$DE$996,23)</f>
        <v>5</v>
      </c>
      <c r="D70" s="34">
        <f>VLOOKUP([1]連想CD!$B$281,[1]元データ!$A$2:$DE$996,23)</f>
        <v>5</v>
      </c>
      <c r="E70" s="35">
        <v>53</v>
      </c>
      <c r="F70" s="33">
        <f>G70+H70</f>
        <v>28</v>
      </c>
      <c r="G70" s="34">
        <f>VLOOKUP([1]連想CD!$B$280,[1]元データ!$A$2:$DE$996,58)</f>
        <v>12</v>
      </c>
      <c r="H70" s="34">
        <f>VLOOKUP([1]連想CD!$B$281,[1]元データ!$A$2:$DE$996,58)</f>
        <v>16</v>
      </c>
      <c r="I70" s="35">
        <v>88</v>
      </c>
      <c r="J70" s="33">
        <f>K70+L70</f>
        <v>15</v>
      </c>
      <c r="K70" s="34">
        <f>VLOOKUP([1]連想CD!$B$280,[1]元データ!$A$2:$DE$996,93)</f>
        <v>4</v>
      </c>
      <c r="L70" s="34">
        <f>VLOOKUP([1]連想CD!$B$281,[1]元データ!$A$2:$DE$996,93)</f>
        <v>11</v>
      </c>
    </row>
    <row r="71" spans="1:12" s="97" customFormat="1" ht="18" customHeight="1">
      <c r="A71" s="40">
        <v>19</v>
      </c>
      <c r="B71" s="44">
        <f>C71+D71</f>
        <v>25</v>
      </c>
      <c r="C71" s="42">
        <f>VLOOKUP([1]連想CD!$B$280,[1]元データ!$A$2:$DE$996,24)</f>
        <v>15</v>
      </c>
      <c r="D71" s="42">
        <f>VLOOKUP([1]連想CD!$B$281,[1]元データ!$A$2:$DE$996,24)</f>
        <v>10</v>
      </c>
      <c r="E71" s="43">
        <v>54</v>
      </c>
      <c r="F71" s="44">
        <f>G71+H71</f>
        <v>23</v>
      </c>
      <c r="G71" s="42">
        <f>VLOOKUP([1]連想CD!$B$280,[1]元データ!$A$2:$DE$996,59)</f>
        <v>10</v>
      </c>
      <c r="H71" s="42">
        <f>VLOOKUP([1]連想CD!$B$281,[1]元データ!$A$2:$DE$996,59)</f>
        <v>13</v>
      </c>
      <c r="I71" s="43">
        <v>89</v>
      </c>
      <c r="J71" s="44">
        <f>K71+L71</f>
        <v>10</v>
      </c>
      <c r="K71" s="42">
        <f>VLOOKUP([1]連想CD!$B$280,[1]元データ!$A$2:$DE$996,94)</f>
        <v>2</v>
      </c>
      <c r="L71" s="42">
        <f>VLOOKUP([1]連想CD!$B$281,[1]元データ!$A$2:$DE$996,94)</f>
        <v>8</v>
      </c>
    </row>
    <row r="72" spans="1:12" s="31" customFormat="1" ht="25.5" customHeight="1">
      <c r="A72" s="23" t="s">
        <v>29</v>
      </c>
      <c r="B72" s="24">
        <f>SUM(B73:B77)</f>
        <v>97</v>
      </c>
      <c r="C72" s="24">
        <f>SUM(C73:C77)</f>
        <v>47</v>
      </c>
      <c r="D72" s="24">
        <f>SUM(D73:D77)</f>
        <v>50</v>
      </c>
      <c r="E72" s="25" t="s">
        <v>30</v>
      </c>
      <c r="F72" s="24">
        <f>SUM(F73:F77)</f>
        <v>147</v>
      </c>
      <c r="G72" s="24">
        <f>SUM(G73:G77)</f>
        <v>74</v>
      </c>
      <c r="H72" s="24">
        <f>SUM(H73:H77)</f>
        <v>73</v>
      </c>
      <c r="I72" s="25" t="s">
        <v>31</v>
      </c>
      <c r="J72" s="24">
        <f>SUM(J73:J77)</f>
        <v>37</v>
      </c>
      <c r="K72" s="24">
        <f>SUM(K73:K77)</f>
        <v>11</v>
      </c>
      <c r="L72" s="24">
        <f>SUM(L73:L77)</f>
        <v>26</v>
      </c>
    </row>
    <row r="73" spans="1:12" s="97" customFormat="1" ht="15.75" customHeight="1">
      <c r="A73" s="32">
        <v>20</v>
      </c>
      <c r="B73" s="33">
        <f>C73+D73</f>
        <v>20</v>
      </c>
      <c r="C73" s="34">
        <f>VLOOKUP([1]連想CD!$B$280,[1]元データ!$A$2:$DE$996,25)</f>
        <v>9</v>
      </c>
      <c r="D73" s="34">
        <f>VLOOKUP([1]連想CD!$B$281,[1]元データ!$A$2:$DE$996,25)</f>
        <v>11</v>
      </c>
      <c r="E73" s="35">
        <v>55</v>
      </c>
      <c r="F73" s="33">
        <f>G73+H73</f>
        <v>27</v>
      </c>
      <c r="G73" s="34">
        <f>VLOOKUP([1]連想CD!$B$280,[1]元データ!$A$2:$DE$996,60)</f>
        <v>15</v>
      </c>
      <c r="H73" s="34">
        <f>VLOOKUP([1]連想CD!$B$281,[1]元データ!$A$2:$DE$996,60)</f>
        <v>12</v>
      </c>
      <c r="I73" s="35">
        <v>90</v>
      </c>
      <c r="J73" s="33">
        <f>K73+L73</f>
        <v>4</v>
      </c>
      <c r="K73" s="34">
        <f>VLOOKUP([1]連想CD!$B$280,[1]元データ!$A$2:$DE$996,95)</f>
        <v>2</v>
      </c>
      <c r="L73" s="34">
        <f>VLOOKUP([1]連想CD!$B$281,[1]元データ!$A$2:$DE$996,95)</f>
        <v>2</v>
      </c>
    </row>
    <row r="74" spans="1:12" s="97" customFormat="1" ht="15.75" customHeight="1">
      <c r="A74" s="32">
        <v>21</v>
      </c>
      <c r="B74" s="33">
        <f>C74+D74</f>
        <v>27</v>
      </c>
      <c r="C74" s="34">
        <f>VLOOKUP([1]連想CD!$B$280,[1]元データ!$A$2:$DE$996,26)</f>
        <v>14</v>
      </c>
      <c r="D74" s="34">
        <f>VLOOKUP([1]連想CD!$B$281,[1]元データ!$A$2:$DE$996,26)</f>
        <v>13</v>
      </c>
      <c r="E74" s="35">
        <v>56</v>
      </c>
      <c r="F74" s="33">
        <f>G74+H74</f>
        <v>35</v>
      </c>
      <c r="G74" s="34">
        <f>VLOOKUP([1]連想CD!$B$280,[1]元データ!$A$2:$DE$996,61)</f>
        <v>11</v>
      </c>
      <c r="H74" s="34">
        <f>VLOOKUP([1]連想CD!$B$281,[1]元データ!$A$2:$DE$996,61)</f>
        <v>24</v>
      </c>
      <c r="I74" s="35">
        <v>91</v>
      </c>
      <c r="J74" s="33">
        <f>K74+L74</f>
        <v>6</v>
      </c>
      <c r="K74" s="34">
        <f>VLOOKUP([1]連想CD!$B$280,[1]元データ!$A$2:$DE$996,96)</f>
        <v>2</v>
      </c>
      <c r="L74" s="34">
        <f>VLOOKUP([1]連想CD!$B$281,[1]元データ!$A$2:$DE$996,96)</f>
        <v>4</v>
      </c>
    </row>
    <row r="75" spans="1:12" s="97" customFormat="1" ht="15.75" customHeight="1">
      <c r="A75" s="32">
        <v>22</v>
      </c>
      <c r="B75" s="33">
        <f>C75+D75</f>
        <v>14</v>
      </c>
      <c r="C75" s="34">
        <f>VLOOKUP([1]連想CD!$B$280,[1]元データ!$A$2:$DE$996,27)</f>
        <v>8</v>
      </c>
      <c r="D75" s="34">
        <f>VLOOKUP([1]連想CD!$B$281,[1]元データ!$A$2:$DE$996,27)</f>
        <v>6</v>
      </c>
      <c r="E75" s="35">
        <v>57</v>
      </c>
      <c r="F75" s="33">
        <f>G75+H75</f>
        <v>33</v>
      </c>
      <c r="G75" s="34">
        <f>VLOOKUP([1]連想CD!$B$280,[1]元データ!$A$2:$DE$996,62)</f>
        <v>16</v>
      </c>
      <c r="H75" s="34">
        <f>VLOOKUP([1]連想CD!$B$281,[1]元データ!$A$2:$DE$996,62)</f>
        <v>17</v>
      </c>
      <c r="I75" s="35">
        <v>92</v>
      </c>
      <c r="J75" s="33">
        <f>K75+L75</f>
        <v>11</v>
      </c>
      <c r="K75" s="34">
        <f>VLOOKUP([1]連想CD!$B$280,[1]元データ!$A$2:$DE$996,97)</f>
        <v>2</v>
      </c>
      <c r="L75" s="34">
        <f>VLOOKUP([1]連想CD!$B$281,[1]元データ!$A$2:$DE$996,97)</f>
        <v>9</v>
      </c>
    </row>
    <row r="76" spans="1:12" s="97" customFormat="1" ht="15.75" customHeight="1">
      <c r="A76" s="32">
        <v>23</v>
      </c>
      <c r="B76" s="33">
        <f>C76+D76</f>
        <v>16</v>
      </c>
      <c r="C76" s="34">
        <f>VLOOKUP([1]連想CD!$B$280,[1]元データ!$A$2:$DE$996,28)</f>
        <v>8</v>
      </c>
      <c r="D76" s="34">
        <f>VLOOKUP([1]連想CD!$B$281,[1]元データ!$A$2:$DE$996,28)</f>
        <v>8</v>
      </c>
      <c r="E76" s="35">
        <v>58</v>
      </c>
      <c r="F76" s="33">
        <f>G76+H76</f>
        <v>23</v>
      </c>
      <c r="G76" s="34">
        <f>VLOOKUP([1]連想CD!$B$280,[1]元データ!$A$2:$DE$996,63)</f>
        <v>17</v>
      </c>
      <c r="H76" s="34">
        <f>VLOOKUP([1]連想CD!$B$281,[1]元データ!$A$2:$DE$996,63)</f>
        <v>6</v>
      </c>
      <c r="I76" s="35">
        <v>93</v>
      </c>
      <c r="J76" s="33">
        <f>K76+L76</f>
        <v>7</v>
      </c>
      <c r="K76" s="34">
        <f>VLOOKUP([1]連想CD!$B$280,[1]元データ!$A$2:$DE$996,98)</f>
        <v>0</v>
      </c>
      <c r="L76" s="34">
        <f>VLOOKUP([1]連想CD!$B$281,[1]元データ!$A$2:$DE$996,98)</f>
        <v>7</v>
      </c>
    </row>
    <row r="77" spans="1:12" s="97" customFormat="1" ht="18" customHeight="1">
      <c r="A77" s="40">
        <v>24</v>
      </c>
      <c r="B77" s="44">
        <f>C77+D77</f>
        <v>20</v>
      </c>
      <c r="C77" s="42">
        <f>VLOOKUP([1]連想CD!$B$280,[1]元データ!$A$2:$DE$996,29)</f>
        <v>8</v>
      </c>
      <c r="D77" s="42">
        <f>VLOOKUP([1]連想CD!$B$281,[1]元データ!$A$2:$DE$996,29)</f>
        <v>12</v>
      </c>
      <c r="E77" s="43">
        <v>59</v>
      </c>
      <c r="F77" s="44">
        <f>G77+H77</f>
        <v>29</v>
      </c>
      <c r="G77" s="42">
        <f>VLOOKUP([1]連想CD!$B$280,[1]元データ!$A$2:$DE$996,64)</f>
        <v>15</v>
      </c>
      <c r="H77" s="42">
        <f>VLOOKUP([1]連想CD!$B$281,[1]元データ!$A$2:$DE$996,64)</f>
        <v>14</v>
      </c>
      <c r="I77" s="43">
        <v>94</v>
      </c>
      <c r="J77" s="44">
        <f>K77+L77</f>
        <v>9</v>
      </c>
      <c r="K77" s="42">
        <f>VLOOKUP([1]連想CD!$B$280,[1]元データ!$A$2:$DE$996,99)</f>
        <v>5</v>
      </c>
      <c r="L77" s="42">
        <f>VLOOKUP([1]連想CD!$B$281,[1]元データ!$A$2:$DE$996,99)</f>
        <v>4</v>
      </c>
    </row>
    <row r="78" spans="1:12" s="31" customFormat="1" ht="25.5" customHeight="1">
      <c r="A78" s="23" t="s">
        <v>32</v>
      </c>
      <c r="B78" s="24">
        <f>SUM(B79:B83)</f>
        <v>96</v>
      </c>
      <c r="C78" s="24">
        <f>SUM(C79:C83)</f>
        <v>49</v>
      </c>
      <c r="D78" s="24">
        <f>SUM(D79:D83)</f>
        <v>47</v>
      </c>
      <c r="E78" s="25" t="s">
        <v>33</v>
      </c>
      <c r="F78" s="24">
        <f>SUM(F79:F83)</f>
        <v>137</v>
      </c>
      <c r="G78" s="24">
        <f>SUM(G79:G83)</f>
        <v>61</v>
      </c>
      <c r="H78" s="24">
        <f>SUM(H79:H83)</f>
        <v>76</v>
      </c>
      <c r="I78" s="64" t="s">
        <v>34</v>
      </c>
      <c r="J78" s="24">
        <f>SUM(J79:J88)</f>
        <v>20</v>
      </c>
      <c r="K78" s="24">
        <f>SUM(K79:K88)</f>
        <v>3</v>
      </c>
      <c r="L78" s="24">
        <f>SUM(L79:L88)</f>
        <v>17</v>
      </c>
    </row>
    <row r="79" spans="1:12" s="97" customFormat="1" ht="15.75" customHeight="1">
      <c r="A79" s="32">
        <v>25</v>
      </c>
      <c r="B79" s="33">
        <f>C79+D79</f>
        <v>10</v>
      </c>
      <c r="C79" s="34">
        <f>VLOOKUP([1]連想CD!$B$280,[1]元データ!$A$2:$DE$996,30)</f>
        <v>2</v>
      </c>
      <c r="D79" s="34">
        <f>VLOOKUP([1]連想CD!$B$281,[1]元データ!$A$2:$DE$996,30)</f>
        <v>8</v>
      </c>
      <c r="E79" s="35">
        <v>60</v>
      </c>
      <c r="F79" s="33">
        <f>G79+H79</f>
        <v>24</v>
      </c>
      <c r="G79" s="34">
        <f>VLOOKUP([1]連想CD!$B$280,[1]元データ!$A$2:$DE$996,65)</f>
        <v>6</v>
      </c>
      <c r="H79" s="34">
        <f>VLOOKUP([1]連想CD!$B$281,[1]元データ!$A$2:$DE$996,65)</f>
        <v>18</v>
      </c>
      <c r="I79" s="35">
        <v>95</v>
      </c>
      <c r="J79" s="33">
        <f t="shared" ref="J79:J88" si="9">K79+L79</f>
        <v>4</v>
      </c>
      <c r="K79" s="34">
        <f>VLOOKUP([1]連想CD!$B$280,[1]元データ!$A$2:$DE$996,100)</f>
        <v>0</v>
      </c>
      <c r="L79" s="34">
        <f>VLOOKUP([1]連想CD!$B$281,[1]元データ!$A$2:$DE$996,100)</f>
        <v>4</v>
      </c>
    </row>
    <row r="80" spans="1:12" s="97" customFormat="1" ht="15.75" customHeight="1">
      <c r="A80" s="32">
        <v>26</v>
      </c>
      <c r="B80" s="33">
        <f>C80+D80</f>
        <v>20</v>
      </c>
      <c r="C80" s="34">
        <f>VLOOKUP([1]連想CD!$B$280,[1]元データ!$A$2:$DE$996,31)</f>
        <v>11</v>
      </c>
      <c r="D80" s="34">
        <f>VLOOKUP([1]連想CD!$B$281,[1]元データ!$A$2:$DE$996,31)</f>
        <v>9</v>
      </c>
      <c r="E80" s="35">
        <v>61</v>
      </c>
      <c r="F80" s="33">
        <f>G80+H80</f>
        <v>30</v>
      </c>
      <c r="G80" s="34">
        <f>VLOOKUP([1]連想CD!$B$280,[1]元データ!$A$2:$DE$996,66)</f>
        <v>15</v>
      </c>
      <c r="H80" s="34">
        <f>VLOOKUP([1]連想CD!$B$281,[1]元データ!$A$2:$DE$996,66)</f>
        <v>15</v>
      </c>
      <c r="I80" s="35">
        <v>96</v>
      </c>
      <c r="J80" s="33">
        <f t="shared" si="9"/>
        <v>7</v>
      </c>
      <c r="K80" s="34">
        <f>VLOOKUP([1]連想CD!$B$280,[1]元データ!$A$2:$DE$996,101)</f>
        <v>1</v>
      </c>
      <c r="L80" s="34">
        <f>VLOOKUP([1]連想CD!$B$281,[1]元データ!$A$2:$DE$996,101)</f>
        <v>6</v>
      </c>
    </row>
    <row r="81" spans="1:13" s="97" customFormat="1" ht="15.75" customHeight="1">
      <c r="A81" s="32">
        <v>27</v>
      </c>
      <c r="B81" s="33">
        <f>C81+D81</f>
        <v>19</v>
      </c>
      <c r="C81" s="34">
        <f>VLOOKUP([1]連想CD!$B$280,[1]元データ!$A$2:$DE$996,32)</f>
        <v>13</v>
      </c>
      <c r="D81" s="34">
        <f>VLOOKUP([1]連想CD!$B$281,[1]元データ!$A$2:$DE$996,32)</f>
        <v>6</v>
      </c>
      <c r="E81" s="35">
        <v>62</v>
      </c>
      <c r="F81" s="33">
        <f>G81+H81</f>
        <v>29</v>
      </c>
      <c r="G81" s="34">
        <f>VLOOKUP([1]連想CD!$B$280,[1]元データ!$A$2:$DE$996,67)</f>
        <v>11</v>
      </c>
      <c r="H81" s="34">
        <f>VLOOKUP([1]連想CD!$B$281,[1]元データ!$A$2:$DE$996,67)</f>
        <v>18</v>
      </c>
      <c r="I81" s="35">
        <v>97</v>
      </c>
      <c r="J81" s="33">
        <f t="shared" si="9"/>
        <v>6</v>
      </c>
      <c r="K81" s="34">
        <f>VLOOKUP([1]連想CD!$B$280,[1]元データ!$A$2:$DE$996,102)</f>
        <v>1</v>
      </c>
      <c r="L81" s="34">
        <f>VLOOKUP([1]連想CD!$B$281,[1]元データ!$A$2:$DE$996,102)</f>
        <v>5</v>
      </c>
    </row>
    <row r="82" spans="1:13" s="97" customFormat="1" ht="15.75" customHeight="1">
      <c r="A82" s="32">
        <v>28</v>
      </c>
      <c r="B82" s="33">
        <f>C82+D82</f>
        <v>25</v>
      </c>
      <c r="C82" s="34">
        <f>VLOOKUP([1]連想CD!$B$280,[1]元データ!$A$2:$DE$996,33)</f>
        <v>13</v>
      </c>
      <c r="D82" s="34">
        <f>VLOOKUP([1]連想CD!$B$281,[1]元データ!$A$2:$DE$996,33)</f>
        <v>12</v>
      </c>
      <c r="E82" s="35">
        <v>63</v>
      </c>
      <c r="F82" s="33">
        <f>G82+H82</f>
        <v>24</v>
      </c>
      <c r="G82" s="34">
        <f>VLOOKUP([1]連想CD!$B$280,[1]元データ!$A$2:$DE$996,68)</f>
        <v>13</v>
      </c>
      <c r="H82" s="34">
        <f>VLOOKUP([1]連想CD!$B$281,[1]元データ!$A$2:$DE$996,68)</f>
        <v>11</v>
      </c>
      <c r="I82" s="35">
        <v>98</v>
      </c>
      <c r="J82" s="33">
        <f t="shared" si="9"/>
        <v>1</v>
      </c>
      <c r="K82" s="34">
        <f>VLOOKUP([1]連想CD!$B$280,[1]元データ!$A$2:$DE$996,103)</f>
        <v>0</v>
      </c>
      <c r="L82" s="34">
        <f>VLOOKUP([1]連想CD!$B$281,[1]元データ!$A$2:$DE$996,103)</f>
        <v>1</v>
      </c>
    </row>
    <row r="83" spans="1:13" s="97" customFormat="1" ht="18" customHeight="1">
      <c r="A83" s="40">
        <v>29</v>
      </c>
      <c r="B83" s="44">
        <f>C83+D83</f>
        <v>22</v>
      </c>
      <c r="C83" s="42">
        <f>VLOOKUP([1]連想CD!$B$280,[1]元データ!$A$2:$DE$996,34)</f>
        <v>10</v>
      </c>
      <c r="D83" s="42">
        <f>VLOOKUP([1]連想CD!$B$281,[1]元データ!$A$2:$DE$996,34)</f>
        <v>12</v>
      </c>
      <c r="E83" s="43">
        <v>64</v>
      </c>
      <c r="F83" s="44">
        <f>G83+H83</f>
        <v>30</v>
      </c>
      <c r="G83" s="42">
        <f>VLOOKUP([1]連想CD!$B$280,[1]元データ!$A$2:$DE$996,69)</f>
        <v>16</v>
      </c>
      <c r="H83" s="42">
        <f>VLOOKUP([1]連想CD!$B$281,[1]元データ!$A$2:$DE$996,69)</f>
        <v>14</v>
      </c>
      <c r="I83" s="35">
        <v>99</v>
      </c>
      <c r="J83" s="33">
        <f t="shared" si="9"/>
        <v>1</v>
      </c>
      <c r="K83" s="34">
        <f>VLOOKUP([1]連想CD!$B$280,[1]元データ!$A$2:$DE$996,104)</f>
        <v>1</v>
      </c>
      <c r="L83" s="34">
        <f>VLOOKUP([1]連想CD!$B$281,[1]元データ!$A$2:$DE$996,104)</f>
        <v>0</v>
      </c>
    </row>
    <row r="84" spans="1:13" s="31" customFormat="1" ht="25.5" customHeight="1">
      <c r="A84" s="23" t="s">
        <v>35</v>
      </c>
      <c r="B84" s="24">
        <f>SUM(B85:B89)</f>
        <v>104</v>
      </c>
      <c r="C84" s="24">
        <f>SUM(C85:C89)</f>
        <v>54</v>
      </c>
      <c r="D84" s="24">
        <f>SUM(D85:D89)</f>
        <v>50</v>
      </c>
      <c r="E84" s="25" t="s">
        <v>36</v>
      </c>
      <c r="F84" s="24">
        <f>SUM(F85:F89)</f>
        <v>173</v>
      </c>
      <c r="G84" s="24">
        <f>SUM(G85:G89)</f>
        <v>92</v>
      </c>
      <c r="H84" s="24">
        <f>SUM(H85:H89)</f>
        <v>81</v>
      </c>
      <c r="I84" s="68">
        <v>100</v>
      </c>
      <c r="J84" s="69">
        <f t="shared" si="9"/>
        <v>0</v>
      </c>
      <c r="K84" s="70">
        <f>VLOOKUP([1]連想CD!$B$280,[1]元データ!$A$2:$DE$996,105)</f>
        <v>0</v>
      </c>
      <c r="L84" s="70">
        <f>VLOOKUP([1]連想CD!$B$281,[1]元データ!$A$2:$DE$996,105)</f>
        <v>0</v>
      </c>
    </row>
    <row r="85" spans="1:13" s="97" customFormat="1" ht="15.75" customHeight="1">
      <c r="A85" s="32">
        <v>30</v>
      </c>
      <c r="B85" s="33">
        <f>C85+D85</f>
        <v>24</v>
      </c>
      <c r="C85" s="34">
        <f>VLOOKUP([1]連想CD!$B$280,[1]元データ!$A$2:$DE$996,35)</f>
        <v>13</v>
      </c>
      <c r="D85" s="34">
        <f>VLOOKUP([1]連想CD!$B$281,[1]元データ!$A$2:$DE$996,35)</f>
        <v>11</v>
      </c>
      <c r="E85" s="35">
        <v>65</v>
      </c>
      <c r="F85" s="33">
        <f>G85+H85</f>
        <v>25</v>
      </c>
      <c r="G85" s="34">
        <f>VLOOKUP([1]連想CD!$B$280,[1]元データ!$A$2:$DE$996,70)</f>
        <v>15</v>
      </c>
      <c r="H85" s="34">
        <f>VLOOKUP([1]連想CD!$B$281,[1]元データ!$A$2:$DE$996,70)</f>
        <v>10</v>
      </c>
      <c r="I85" s="35">
        <v>101</v>
      </c>
      <c r="J85" s="33">
        <f t="shared" si="9"/>
        <v>0</v>
      </c>
      <c r="K85" s="34">
        <f>VLOOKUP([1]連想CD!$B$280,[1]元データ!$A$2:$DE$996,106)</f>
        <v>0</v>
      </c>
      <c r="L85" s="34">
        <f>VLOOKUP([1]連想CD!$B$281,[1]元データ!$A$2:$DE$996,106)</f>
        <v>0</v>
      </c>
    </row>
    <row r="86" spans="1:13" s="97" customFormat="1" ht="15.75" customHeight="1">
      <c r="A86" s="32">
        <v>31</v>
      </c>
      <c r="B86" s="33">
        <f>C86+D86</f>
        <v>21</v>
      </c>
      <c r="C86" s="34">
        <f>VLOOKUP([1]連想CD!$B$280,[1]元データ!$A$2:$DE$996,36)</f>
        <v>13</v>
      </c>
      <c r="D86" s="34">
        <f>VLOOKUP([1]連想CD!$B$281,[1]元データ!$A$2:$DE$996,36)</f>
        <v>8</v>
      </c>
      <c r="E86" s="35">
        <v>66</v>
      </c>
      <c r="F86" s="33">
        <f>G86+H86</f>
        <v>43</v>
      </c>
      <c r="G86" s="34">
        <f>VLOOKUP([1]連想CD!$B$280,[1]元データ!$A$2:$DE$996,71)</f>
        <v>17</v>
      </c>
      <c r="H86" s="34">
        <f>VLOOKUP([1]連想CD!$B$281,[1]元データ!$A$2:$DE$996,71)</f>
        <v>26</v>
      </c>
      <c r="I86" s="35">
        <v>102</v>
      </c>
      <c r="J86" s="33">
        <f t="shared" si="9"/>
        <v>0</v>
      </c>
      <c r="K86" s="34">
        <f>VLOOKUP([1]連想CD!$B$280,[1]元データ!$A$2:$DE$996,107)</f>
        <v>0</v>
      </c>
      <c r="L86" s="34">
        <f>VLOOKUP([1]連想CD!$B$281,[1]元データ!$A$2:$DE$996,107)</f>
        <v>0</v>
      </c>
    </row>
    <row r="87" spans="1:13" s="97" customFormat="1" ht="15.75" customHeight="1">
      <c r="A87" s="32">
        <v>32</v>
      </c>
      <c r="B87" s="33">
        <f>C87+D87</f>
        <v>19</v>
      </c>
      <c r="C87" s="34">
        <f>VLOOKUP([1]連想CD!$B$280,[1]元データ!$A$2:$DE$996,37)</f>
        <v>9</v>
      </c>
      <c r="D87" s="34">
        <f>VLOOKUP([1]連想CD!$B$281,[1]元データ!$A$2:$DE$996,37)</f>
        <v>10</v>
      </c>
      <c r="E87" s="35">
        <v>67</v>
      </c>
      <c r="F87" s="33">
        <f>G87+H87</f>
        <v>38</v>
      </c>
      <c r="G87" s="34">
        <f>VLOOKUP([1]連想CD!$B$280,[1]元データ!$A$2:$DE$996,72)</f>
        <v>16</v>
      </c>
      <c r="H87" s="34">
        <f>VLOOKUP([1]連想CD!$B$281,[1]元データ!$A$2:$DE$996,72)</f>
        <v>22</v>
      </c>
      <c r="I87" s="35">
        <v>103</v>
      </c>
      <c r="J87" s="33">
        <f t="shared" si="9"/>
        <v>0</v>
      </c>
      <c r="K87" s="34">
        <f>VLOOKUP([1]連想CD!$B$280,[1]元データ!$A$2:$DE$996,108)</f>
        <v>0</v>
      </c>
      <c r="L87" s="34">
        <f>VLOOKUP([1]連想CD!$B$281,[1]元データ!$A$2:$DE$996,108)</f>
        <v>0</v>
      </c>
    </row>
    <row r="88" spans="1:13" s="97" customFormat="1" ht="15.75" customHeight="1">
      <c r="A88" s="32">
        <v>33</v>
      </c>
      <c r="B88" s="33">
        <f>C88+D88</f>
        <v>19</v>
      </c>
      <c r="C88" s="34">
        <f>VLOOKUP([1]連想CD!$B$280,[1]元データ!$A$2:$DE$996,38)</f>
        <v>9</v>
      </c>
      <c r="D88" s="34">
        <f>VLOOKUP([1]連想CD!$B$281,[1]元データ!$A$2:$DE$996,38)</f>
        <v>10</v>
      </c>
      <c r="E88" s="35">
        <v>68</v>
      </c>
      <c r="F88" s="33">
        <f>G88+H88</f>
        <v>33</v>
      </c>
      <c r="G88" s="34">
        <f>VLOOKUP([1]連想CD!$B$280,[1]元データ!$A$2:$DE$996,73)</f>
        <v>22</v>
      </c>
      <c r="H88" s="34">
        <f>VLOOKUP([1]連想CD!$B$281,[1]元データ!$A$2:$DE$996,73)</f>
        <v>11</v>
      </c>
      <c r="I88" s="72" t="s">
        <v>37</v>
      </c>
      <c r="J88" s="44">
        <f t="shared" si="9"/>
        <v>1</v>
      </c>
      <c r="K88" s="42">
        <f>VLOOKUP([1]連想CD!$B$280,[1]元データ!$A$2:$DE$996,109)</f>
        <v>0</v>
      </c>
      <c r="L88" s="42">
        <f>VLOOKUP([1]連想CD!$B$281,[1]元データ!$A$2:$DE$996,109)</f>
        <v>1</v>
      </c>
    </row>
    <row r="89" spans="1:13" s="97" customFormat="1" ht="21" customHeight="1" thickBot="1">
      <c r="A89" s="74">
        <v>34</v>
      </c>
      <c r="B89" s="33">
        <f>C89+D89</f>
        <v>21</v>
      </c>
      <c r="C89" s="34">
        <f>VLOOKUP([1]連想CD!$B$280,[1]元データ!$A$2:$DE$996,39)</f>
        <v>10</v>
      </c>
      <c r="D89" s="34">
        <f>VLOOKUP([1]連想CD!$B$281,[1]元データ!$A$2:$DE$996,39)</f>
        <v>11</v>
      </c>
      <c r="E89" s="35">
        <v>69</v>
      </c>
      <c r="F89" s="33">
        <f>G89+H89</f>
        <v>34</v>
      </c>
      <c r="G89" s="34">
        <f>VLOOKUP([1]連想CD!$B$280,[1]元データ!$A$2:$DE$996,74)</f>
        <v>22</v>
      </c>
      <c r="H89" s="34">
        <f>VLOOKUP([1]連想CD!$B$281,[1]元データ!$A$2:$DE$996,74)</f>
        <v>12</v>
      </c>
      <c r="I89" s="75" t="s">
        <v>8</v>
      </c>
      <c r="J89" s="69">
        <f>B48+B54+B60+B66+B72+B78+B84+F48+F54+F60+F66+F72+F78+F84+J48+J54+J60+J66+J72+J78</f>
        <v>2129</v>
      </c>
      <c r="K89" s="69">
        <f>C48+C54+C60+C66+C72+C78+C84+G48+G54+G60+G66+G72+G78+G84+K48+K54+K60+K66+K72+K78</f>
        <v>1021</v>
      </c>
      <c r="L89" s="69">
        <f>D48+D54+D60+D66+D72+D78+D84+H48+H54+H60+H66+H72+H78+H84+L48+L54+L60+L66+L72+L78</f>
        <v>1108</v>
      </c>
    </row>
    <row r="90" spans="1:13" s="106" customFormat="1" ht="24" customHeight="1" thickTop="1" thickBot="1">
      <c r="A90" s="81" t="s">
        <v>38</v>
      </c>
      <c r="B90" s="82">
        <f>B48+B54+B60</f>
        <v>239</v>
      </c>
      <c r="C90" s="83">
        <f>C48+C54+C60</f>
        <v>118</v>
      </c>
      <c r="D90" s="83">
        <f>D48+D54+D60</f>
        <v>121</v>
      </c>
      <c r="E90" s="84" t="s">
        <v>39</v>
      </c>
      <c r="F90" s="83">
        <f>B66+B72+B78+B84+F48+F54+F60+F66+F72+F78</f>
        <v>1244</v>
      </c>
      <c r="G90" s="83">
        <f>C66+C72+C78+C84+G48+G54+G60+G66+G72+G78</f>
        <v>619</v>
      </c>
      <c r="H90" s="83">
        <f>D66+D72+D78+D84+H48+H54+H60+H66+H72+H78</f>
        <v>625</v>
      </c>
      <c r="I90" s="85" t="s">
        <v>40</v>
      </c>
      <c r="J90" s="83">
        <f>F84+J48+J54+J60+J66+J72+J78</f>
        <v>646</v>
      </c>
      <c r="K90" s="83">
        <f>G84+K48+K54+K60+K66+K72+K78</f>
        <v>284</v>
      </c>
      <c r="L90" s="83">
        <f>H84+L48+L54+L60+L66+L72+L78</f>
        <v>362</v>
      </c>
      <c r="M90" s="105"/>
    </row>
    <row r="91" spans="1:13" s="13" customFormat="1" ht="24" customHeight="1" thickBot="1">
      <c r="A91" s="1"/>
      <c r="B91" s="2" t="str">
        <f>+[1]中区!$B$1</f>
        <v>町字別・年齢別人口表</v>
      </c>
      <c r="C91" s="3"/>
      <c r="D91" s="4"/>
      <c r="E91" s="5"/>
      <c r="F91" s="6"/>
      <c r="G91" s="96" t="str">
        <f>$G$1</f>
        <v>　　平成29年10月1日　現在</v>
      </c>
      <c r="H91" s="6"/>
      <c r="I91" s="5"/>
      <c r="J91" s="6"/>
      <c r="K91" s="8" t="s">
        <v>96</v>
      </c>
      <c r="L91" s="9"/>
      <c r="M91" s="97" t="str">
        <f>[2]連想CD!A272</f>
        <v>ﾊﾁﾏﾝ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  <c r="M92" s="98"/>
    </row>
    <row r="93" spans="1:13" s="31" customFormat="1" ht="25.5" customHeight="1">
      <c r="A93" s="23" t="s">
        <v>9</v>
      </c>
      <c r="B93" s="24">
        <f>SUM(B94:B98)</f>
        <v>32</v>
      </c>
      <c r="C93" s="24">
        <f>SUM(C94:C98)</f>
        <v>14</v>
      </c>
      <c r="D93" s="24">
        <f>SUM(D94:D98)</f>
        <v>18</v>
      </c>
      <c r="E93" s="25" t="s">
        <v>10</v>
      </c>
      <c r="F93" s="24">
        <f>SUM(F94:F98)</f>
        <v>48</v>
      </c>
      <c r="G93" s="24">
        <f>SUM(G94:G98)</f>
        <v>22</v>
      </c>
      <c r="H93" s="24">
        <f>SUM(H94:H98)</f>
        <v>26</v>
      </c>
      <c r="I93" s="25" t="s">
        <v>11</v>
      </c>
      <c r="J93" s="24">
        <f>SUM(J94:J98)</f>
        <v>58</v>
      </c>
      <c r="K93" s="24">
        <f>SUM(K94:K98)</f>
        <v>30</v>
      </c>
      <c r="L93" s="24">
        <f>SUM(L94:L98)</f>
        <v>28</v>
      </c>
    </row>
    <row r="94" spans="1:13" s="97" customFormat="1" ht="15.75" customHeight="1">
      <c r="A94" s="32">
        <v>0</v>
      </c>
      <c r="B94" s="33">
        <f>C94+D94</f>
        <v>7</v>
      </c>
      <c r="C94" s="34">
        <f>VLOOKUP([1]連想CD!$B$296,[1]元データ!$A$2:$DE$996,5)</f>
        <v>3</v>
      </c>
      <c r="D94" s="34">
        <f>VLOOKUP([1]連想CD!$B$297,[1]元データ!$A$2:$DE$996,5)</f>
        <v>4</v>
      </c>
      <c r="E94" s="35">
        <v>35</v>
      </c>
      <c r="F94" s="33">
        <f>G94+H94</f>
        <v>13</v>
      </c>
      <c r="G94" s="34">
        <f>VLOOKUP([1]連想CD!$B$296,[1]元データ!$A$2:$DE$996,40)</f>
        <v>6</v>
      </c>
      <c r="H94" s="34">
        <f>VLOOKUP([1]連想CD!$B$297,[1]元データ!$A$2:$DE$996,40)</f>
        <v>7</v>
      </c>
      <c r="I94" s="35">
        <v>70</v>
      </c>
      <c r="J94" s="33">
        <f>K94+L94</f>
        <v>7</v>
      </c>
      <c r="K94" s="34">
        <f>VLOOKUP([1]連想CD!$B$296,[1]元データ!$A$2:$DE$996,75)</f>
        <v>5</v>
      </c>
      <c r="L94" s="34">
        <f>VLOOKUP([1]連想CD!$B$297,[1]元データ!$A$2:$DE$996,75)</f>
        <v>2</v>
      </c>
    </row>
    <row r="95" spans="1:13" s="97" customFormat="1" ht="15.75" customHeight="1">
      <c r="A95" s="32">
        <v>1</v>
      </c>
      <c r="B95" s="33">
        <f>C95+D95</f>
        <v>6</v>
      </c>
      <c r="C95" s="34">
        <f>VLOOKUP([1]連想CD!$B$296,[1]元データ!$A$2:$DE$996,6)</f>
        <v>2</v>
      </c>
      <c r="D95" s="34">
        <f>VLOOKUP([1]連想CD!$B$297,[1]元データ!$A$2:$DE$996,6)</f>
        <v>4</v>
      </c>
      <c r="E95" s="35">
        <v>36</v>
      </c>
      <c r="F95" s="33">
        <f>G95+H95</f>
        <v>10</v>
      </c>
      <c r="G95" s="34">
        <f>VLOOKUP([1]連想CD!$B$296,[1]元データ!$A$2:$DE$996,41)</f>
        <v>4</v>
      </c>
      <c r="H95" s="34">
        <f>VLOOKUP([1]連想CD!$B$297,[1]元データ!$A$2:$DE$996,41)</f>
        <v>6</v>
      </c>
      <c r="I95" s="35">
        <v>71</v>
      </c>
      <c r="J95" s="33">
        <f>K95+L95</f>
        <v>16</v>
      </c>
      <c r="K95" s="34">
        <f>VLOOKUP([1]連想CD!$B$296,[1]元データ!$A$2:$DE$996,76)</f>
        <v>9</v>
      </c>
      <c r="L95" s="34">
        <f>VLOOKUP([1]連想CD!$B$297,[1]元データ!$A$2:$DE$996,76)</f>
        <v>7</v>
      </c>
    </row>
    <row r="96" spans="1:13" s="97" customFormat="1" ht="15.75" customHeight="1">
      <c r="A96" s="32">
        <v>2</v>
      </c>
      <c r="B96" s="33">
        <f>C96+D96</f>
        <v>5</v>
      </c>
      <c r="C96" s="34">
        <f>VLOOKUP([1]連想CD!$B$296,[1]元データ!$A$2:$DE$996,7)</f>
        <v>1</v>
      </c>
      <c r="D96" s="34">
        <f>VLOOKUP([1]連想CD!$B$297,[1]元データ!$A$2:$DE$996,7)</f>
        <v>4</v>
      </c>
      <c r="E96" s="35">
        <v>37</v>
      </c>
      <c r="F96" s="33">
        <f>G96+H96</f>
        <v>7</v>
      </c>
      <c r="G96" s="34">
        <f>VLOOKUP([1]連想CD!$B$296,[1]元データ!$A$2:$DE$996,42)</f>
        <v>3</v>
      </c>
      <c r="H96" s="34">
        <f>VLOOKUP([1]連想CD!$B$297,[1]元データ!$A$2:$DE$996,42)</f>
        <v>4</v>
      </c>
      <c r="I96" s="35">
        <v>72</v>
      </c>
      <c r="J96" s="33">
        <f>K96+L96</f>
        <v>10</v>
      </c>
      <c r="K96" s="34">
        <f>VLOOKUP([1]連想CD!$B$296,[1]元データ!$A$2:$DE$996,77)</f>
        <v>5</v>
      </c>
      <c r="L96" s="34">
        <f>VLOOKUP([1]連想CD!$B$297,[1]元データ!$A$2:$DE$996,77)</f>
        <v>5</v>
      </c>
    </row>
    <row r="97" spans="1:12" s="97" customFormat="1" ht="15.75" customHeight="1">
      <c r="A97" s="32">
        <v>3</v>
      </c>
      <c r="B97" s="33">
        <f>C97+D97</f>
        <v>9</v>
      </c>
      <c r="C97" s="34">
        <f>VLOOKUP([1]連想CD!$B$296,[1]元データ!$A$2:$DE$996,8)</f>
        <v>6</v>
      </c>
      <c r="D97" s="34">
        <f>VLOOKUP([1]連想CD!$B$297,[1]元データ!$A$2:$DE$996,8)</f>
        <v>3</v>
      </c>
      <c r="E97" s="35">
        <v>38</v>
      </c>
      <c r="F97" s="33">
        <f>G97+H97</f>
        <v>6</v>
      </c>
      <c r="G97" s="34">
        <f>VLOOKUP([1]連想CD!$B$296,[1]元データ!$A$2:$DE$996,43)</f>
        <v>3</v>
      </c>
      <c r="H97" s="34">
        <f>VLOOKUP([1]連想CD!$B$297,[1]元データ!$A$2:$DE$996,43)</f>
        <v>3</v>
      </c>
      <c r="I97" s="35">
        <v>73</v>
      </c>
      <c r="J97" s="33">
        <f>K97+L97</f>
        <v>13</v>
      </c>
      <c r="K97" s="34">
        <f>VLOOKUP([1]連想CD!$B$296,[1]元データ!$A$2:$DE$996,78)</f>
        <v>5</v>
      </c>
      <c r="L97" s="34">
        <f>VLOOKUP([1]連想CD!$B$297,[1]元データ!$A$2:$DE$996,78)</f>
        <v>8</v>
      </c>
    </row>
    <row r="98" spans="1:12" s="97" customFormat="1" ht="18" customHeight="1">
      <c r="A98" s="40">
        <v>4</v>
      </c>
      <c r="B98" s="41">
        <f>C98+D98</f>
        <v>5</v>
      </c>
      <c r="C98" s="42">
        <f>VLOOKUP([1]連想CD!$B$296,[1]元データ!$A$2:$DE$996,9)</f>
        <v>2</v>
      </c>
      <c r="D98" s="42">
        <f>VLOOKUP([1]連想CD!$B$297,[1]元データ!$A$2:$DE$996,9)</f>
        <v>3</v>
      </c>
      <c r="E98" s="43">
        <v>39</v>
      </c>
      <c r="F98" s="44">
        <f>G98+H98</f>
        <v>12</v>
      </c>
      <c r="G98" s="42">
        <f>VLOOKUP([1]連想CD!$B$296,[1]元データ!$A$2:$DE$996,44)</f>
        <v>6</v>
      </c>
      <c r="H98" s="42">
        <f>VLOOKUP([1]連想CD!$B$297,[1]元データ!$A$2:$DE$996,44)</f>
        <v>6</v>
      </c>
      <c r="I98" s="43">
        <v>74</v>
      </c>
      <c r="J98" s="44">
        <f>K98+L98</f>
        <v>12</v>
      </c>
      <c r="K98" s="42">
        <f>VLOOKUP([1]連想CD!$B$296,[1]元データ!$A$2:$DE$996,79)</f>
        <v>6</v>
      </c>
      <c r="L98" s="42">
        <f>VLOOKUP([1]連想CD!$B$297,[1]元データ!$A$2:$DE$996,79)</f>
        <v>6</v>
      </c>
    </row>
    <row r="99" spans="1:12" s="31" customFormat="1" ht="25.5" customHeight="1">
      <c r="A99" s="23" t="s">
        <v>13</v>
      </c>
      <c r="B99" s="24">
        <f>SUM(B100:B104)</f>
        <v>34</v>
      </c>
      <c r="C99" s="24">
        <f>SUM(C100:C104)</f>
        <v>19</v>
      </c>
      <c r="D99" s="24">
        <f>SUM(D100:D104)</f>
        <v>15</v>
      </c>
      <c r="E99" s="25" t="s">
        <v>14</v>
      </c>
      <c r="F99" s="24">
        <f>SUM(F100:F104)</f>
        <v>56</v>
      </c>
      <c r="G99" s="24">
        <f>SUM(G100:G104)</f>
        <v>25</v>
      </c>
      <c r="H99" s="24">
        <f>SUM(H100:H104)</f>
        <v>31</v>
      </c>
      <c r="I99" s="25" t="s">
        <v>15</v>
      </c>
      <c r="J99" s="24">
        <f>SUM(J100:J104)</f>
        <v>52</v>
      </c>
      <c r="K99" s="24">
        <f>SUM(K100:K104)</f>
        <v>22</v>
      </c>
      <c r="L99" s="24">
        <f>SUM(L100:L104)</f>
        <v>30</v>
      </c>
    </row>
    <row r="100" spans="1:12" s="97" customFormat="1" ht="15.75" customHeight="1">
      <c r="A100" s="32">
        <v>5</v>
      </c>
      <c r="B100" s="33">
        <f>C100+D100</f>
        <v>11</v>
      </c>
      <c r="C100" s="34">
        <f>VLOOKUP([1]連想CD!$B$296,[1]元データ!$A$2:$DE$996,10)</f>
        <v>8</v>
      </c>
      <c r="D100" s="34">
        <f>VLOOKUP([1]連想CD!$B$297,[1]元データ!$A$2:$DE$996,10)</f>
        <v>3</v>
      </c>
      <c r="E100" s="35">
        <v>40</v>
      </c>
      <c r="F100" s="33">
        <f>G100+H100</f>
        <v>14</v>
      </c>
      <c r="G100" s="34">
        <f>VLOOKUP([1]連想CD!$B$296,[1]元データ!$A$2:$DE$996,45 )</f>
        <v>3</v>
      </c>
      <c r="H100" s="34">
        <f>VLOOKUP([1]連想CD!$B$297,[1]元データ!$A$2:$DE$996,45 )</f>
        <v>11</v>
      </c>
      <c r="I100" s="35">
        <v>75</v>
      </c>
      <c r="J100" s="33">
        <f>K100+L100</f>
        <v>10</v>
      </c>
      <c r="K100" s="34">
        <f>VLOOKUP([1]連想CD!$B$296,[1]元データ!$A$2:$DE$996,80)</f>
        <v>5</v>
      </c>
      <c r="L100" s="34">
        <f>VLOOKUP([1]連想CD!$B$297,[1]元データ!$A$2:$DE$996,80)</f>
        <v>5</v>
      </c>
    </row>
    <row r="101" spans="1:12" s="97" customFormat="1" ht="15.75" customHeight="1">
      <c r="A101" s="32">
        <v>6</v>
      </c>
      <c r="B101" s="33">
        <f>C101+D101</f>
        <v>8</v>
      </c>
      <c r="C101" s="34">
        <f>VLOOKUP([1]連想CD!$B$296,[1]元データ!$A$2:$DE$996,11)</f>
        <v>3</v>
      </c>
      <c r="D101" s="34">
        <f>VLOOKUP([1]連想CD!$B$297,[1]元データ!$A$2:$DE$996,11)</f>
        <v>5</v>
      </c>
      <c r="E101" s="35">
        <v>41</v>
      </c>
      <c r="F101" s="33">
        <f>G101+H101</f>
        <v>8</v>
      </c>
      <c r="G101" s="34">
        <f>VLOOKUP([1]連想CD!$B$296,[1]元データ!$A$2:$DE$996,46)</f>
        <v>5</v>
      </c>
      <c r="H101" s="34">
        <f>VLOOKUP([1]連想CD!$B$297,[1]元データ!$A$2:$DE$996,46)</f>
        <v>3</v>
      </c>
      <c r="I101" s="35">
        <v>76</v>
      </c>
      <c r="J101" s="33">
        <f>K101+L101</f>
        <v>14</v>
      </c>
      <c r="K101" s="34">
        <f>VLOOKUP([1]連想CD!$B$296,[1]元データ!$A$2:$DE$996,81)</f>
        <v>7</v>
      </c>
      <c r="L101" s="34">
        <f>VLOOKUP([1]連想CD!$B$297,[1]元データ!$A$2:$DE$996,81)</f>
        <v>7</v>
      </c>
    </row>
    <row r="102" spans="1:12" s="97" customFormat="1" ht="15.75" customHeight="1">
      <c r="A102" s="32">
        <v>7</v>
      </c>
      <c r="B102" s="33">
        <f>C102+D102</f>
        <v>4</v>
      </c>
      <c r="C102" s="34">
        <f>VLOOKUP([1]連想CD!$B$296,[1]元データ!$A$2:$DE$996,12)</f>
        <v>2</v>
      </c>
      <c r="D102" s="34">
        <f>VLOOKUP([1]連想CD!$B$297,[1]元データ!$A$2:$DE$996,12)</f>
        <v>2</v>
      </c>
      <c r="E102" s="35">
        <v>42</v>
      </c>
      <c r="F102" s="33">
        <f>G102+H102</f>
        <v>10</v>
      </c>
      <c r="G102" s="34">
        <f>VLOOKUP([1]連想CD!$B$296,[1]元データ!$A$2:$DE$996,47)</f>
        <v>7</v>
      </c>
      <c r="H102" s="34">
        <f>VLOOKUP([1]連想CD!$B$297,[1]元データ!$A$2:$DE$996,47)</f>
        <v>3</v>
      </c>
      <c r="I102" s="35">
        <v>77</v>
      </c>
      <c r="J102" s="33">
        <f>K102+L102</f>
        <v>9</v>
      </c>
      <c r="K102" s="34">
        <f>VLOOKUP([1]連想CD!$B$296,[1]元データ!$A$2:$DE$996,82)</f>
        <v>5</v>
      </c>
      <c r="L102" s="34">
        <f>VLOOKUP([1]連想CD!$B$297,[1]元データ!$A$2:$DE$996,82)</f>
        <v>4</v>
      </c>
    </row>
    <row r="103" spans="1:12" s="97" customFormat="1" ht="15.75" customHeight="1">
      <c r="A103" s="32">
        <v>8</v>
      </c>
      <c r="B103" s="33">
        <f>C103+D103</f>
        <v>8</v>
      </c>
      <c r="C103" s="34">
        <f>VLOOKUP([1]連想CD!$B$296,[1]元データ!$A$2:$DE$996,13)</f>
        <v>4</v>
      </c>
      <c r="D103" s="34">
        <f>VLOOKUP([1]連想CD!$B$297,[1]元データ!$A$2:$DE$996,13)</f>
        <v>4</v>
      </c>
      <c r="E103" s="35">
        <v>43</v>
      </c>
      <c r="F103" s="33">
        <f>G103+H103</f>
        <v>15</v>
      </c>
      <c r="G103" s="34">
        <f>VLOOKUP([1]連想CD!$B$296,[1]元データ!$A$2:$DE$996,48)</f>
        <v>7</v>
      </c>
      <c r="H103" s="34">
        <f>VLOOKUP([1]連想CD!$B$297,[1]元データ!$A$2:$DE$996,48)</f>
        <v>8</v>
      </c>
      <c r="I103" s="35">
        <v>78</v>
      </c>
      <c r="J103" s="33">
        <f>K103+L103</f>
        <v>10</v>
      </c>
      <c r="K103" s="34">
        <f>VLOOKUP([1]連想CD!$B$296,[1]元データ!$A$2:$DE$996,83)</f>
        <v>3</v>
      </c>
      <c r="L103" s="34">
        <f>VLOOKUP([1]連想CD!$B$297,[1]元データ!$A$2:$DE$996,83)</f>
        <v>7</v>
      </c>
    </row>
    <row r="104" spans="1:12" s="97" customFormat="1" ht="18" customHeight="1">
      <c r="A104" s="40">
        <v>9</v>
      </c>
      <c r="B104" s="44">
        <f>C104+D104</f>
        <v>3</v>
      </c>
      <c r="C104" s="42">
        <f>VLOOKUP([1]連想CD!$B$296,[1]元データ!$A$2:$DE$996,14)</f>
        <v>2</v>
      </c>
      <c r="D104" s="42">
        <f>VLOOKUP([1]連想CD!$B$297,[1]元データ!$A$2:$DE$996,14)</f>
        <v>1</v>
      </c>
      <c r="E104" s="43">
        <v>44</v>
      </c>
      <c r="F104" s="44">
        <f>G104+H104</f>
        <v>9</v>
      </c>
      <c r="G104" s="42">
        <f>VLOOKUP([1]連想CD!$B$296,[1]元データ!$A$2:$DE$996,49)</f>
        <v>3</v>
      </c>
      <c r="H104" s="42">
        <f>VLOOKUP([1]連想CD!$B$297,[1]元データ!$A$2:$DE$996,49)</f>
        <v>6</v>
      </c>
      <c r="I104" s="43">
        <v>79</v>
      </c>
      <c r="J104" s="44">
        <f>K104+L104</f>
        <v>9</v>
      </c>
      <c r="K104" s="42">
        <f>VLOOKUP([1]連想CD!$B$296,[1]元データ!$A$2:$DE$996,84)</f>
        <v>2</v>
      </c>
      <c r="L104" s="42">
        <f>VLOOKUP([1]連想CD!$B$297,[1]元データ!$A$2:$DE$996,84)</f>
        <v>7</v>
      </c>
    </row>
    <row r="105" spans="1:12" s="31" customFormat="1" ht="25.5" customHeight="1">
      <c r="A105" s="23" t="s">
        <v>23</v>
      </c>
      <c r="B105" s="24">
        <f>SUM(B106:B110)</f>
        <v>30</v>
      </c>
      <c r="C105" s="24">
        <f>SUM(C106:C110)</f>
        <v>19</v>
      </c>
      <c r="D105" s="24">
        <f>SUM(D106:D110)</f>
        <v>11</v>
      </c>
      <c r="E105" s="25" t="s">
        <v>24</v>
      </c>
      <c r="F105" s="24">
        <f>SUM(F106:F110)</f>
        <v>64</v>
      </c>
      <c r="G105" s="24">
        <f>SUM(G106:G110)</f>
        <v>25</v>
      </c>
      <c r="H105" s="24">
        <f>SUM(H106:H110)</f>
        <v>39</v>
      </c>
      <c r="I105" s="25" t="s">
        <v>25</v>
      </c>
      <c r="J105" s="24">
        <f>SUM(J106:J110)</f>
        <v>42</v>
      </c>
      <c r="K105" s="24">
        <f>SUM(K106:K110)</f>
        <v>20</v>
      </c>
      <c r="L105" s="24">
        <f>SUM(L106:L110)</f>
        <v>22</v>
      </c>
    </row>
    <row r="106" spans="1:12" s="97" customFormat="1" ht="15.75" customHeight="1">
      <c r="A106" s="32">
        <v>10</v>
      </c>
      <c r="B106" s="33">
        <f>C106+D106</f>
        <v>9</v>
      </c>
      <c r="C106" s="34">
        <f>VLOOKUP([1]連想CD!$B$296,[1]元データ!$A$2:$DE$996,15)</f>
        <v>5</v>
      </c>
      <c r="D106" s="34">
        <f>VLOOKUP([1]連想CD!$B$297,[1]元データ!$A$2:$DE$996,15)</f>
        <v>4</v>
      </c>
      <c r="E106" s="35">
        <v>45</v>
      </c>
      <c r="F106" s="33">
        <f>G106+H106</f>
        <v>15</v>
      </c>
      <c r="G106" s="34">
        <f>VLOOKUP([1]連想CD!$B$296,[1]元データ!$A$2:$DE$996,50)</f>
        <v>7</v>
      </c>
      <c r="H106" s="34">
        <f>VLOOKUP([1]連想CD!$B$297,[1]元データ!$A$2:$DE$996,50)</f>
        <v>8</v>
      </c>
      <c r="I106" s="35">
        <v>80</v>
      </c>
      <c r="J106" s="33">
        <f>K106+L106</f>
        <v>10</v>
      </c>
      <c r="K106" s="34">
        <f>VLOOKUP([1]連想CD!$B$296,[1]元データ!$A$2:$DE$996,85)</f>
        <v>4</v>
      </c>
      <c r="L106" s="34">
        <f>VLOOKUP([1]連想CD!$B$297,[1]元データ!$A$2:$DE$996,85)</f>
        <v>6</v>
      </c>
    </row>
    <row r="107" spans="1:12" s="97" customFormat="1" ht="15.75" customHeight="1">
      <c r="A107" s="32">
        <v>11</v>
      </c>
      <c r="B107" s="33">
        <f>C107+D107</f>
        <v>4</v>
      </c>
      <c r="C107" s="34">
        <f>VLOOKUP([1]連想CD!$B$296,[1]元データ!$A$2:$DE$996,16)</f>
        <v>1</v>
      </c>
      <c r="D107" s="34">
        <f>VLOOKUP([1]連想CD!$B$297,[1]元データ!$A$2:$DE$996,16)</f>
        <v>3</v>
      </c>
      <c r="E107" s="35">
        <v>46</v>
      </c>
      <c r="F107" s="33">
        <f>G107+H107</f>
        <v>11</v>
      </c>
      <c r="G107" s="34">
        <f>VLOOKUP([1]連想CD!$B$296,[1]元データ!$A$2:$DE$996,51)</f>
        <v>5</v>
      </c>
      <c r="H107" s="34">
        <f>VLOOKUP([1]連想CD!$B$297,[1]元データ!$A$2:$DE$996,51)</f>
        <v>6</v>
      </c>
      <c r="I107" s="35">
        <v>81</v>
      </c>
      <c r="J107" s="33">
        <f>K107+L107</f>
        <v>12</v>
      </c>
      <c r="K107" s="34">
        <f>VLOOKUP([1]連想CD!$B$296,[1]元データ!$A$2:$DE$996,86)</f>
        <v>7</v>
      </c>
      <c r="L107" s="34">
        <f>VLOOKUP([1]連想CD!$B$297,[1]元データ!$A$2:$DE$996,86)</f>
        <v>5</v>
      </c>
    </row>
    <row r="108" spans="1:12" s="97" customFormat="1" ht="15.75" customHeight="1">
      <c r="A108" s="32">
        <v>12</v>
      </c>
      <c r="B108" s="33">
        <f>C108+D108</f>
        <v>4</v>
      </c>
      <c r="C108" s="34">
        <f>VLOOKUP([1]連想CD!$B$296,[1]元データ!$A$2:$DE$996,17)</f>
        <v>4</v>
      </c>
      <c r="D108" s="34">
        <f>VLOOKUP([1]連想CD!$B$297,[1]元データ!$A$2:$DE$996,17)</f>
        <v>0</v>
      </c>
      <c r="E108" s="35">
        <v>47</v>
      </c>
      <c r="F108" s="33">
        <f>G108+H108</f>
        <v>15</v>
      </c>
      <c r="G108" s="34">
        <f>VLOOKUP([1]連想CD!$B$296,[1]元データ!$A$2:$DE$996,52)</f>
        <v>7</v>
      </c>
      <c r="H108" s="34">
        <f>VLOOKUP([1]連想CD!$B$297,[1]元データ!$A$2:$DE$996,52)</f>
        <v>8</v>
      </c>
      <c r="I108" s="35">
        <v>82</v>
      </c>
      <c r="J108" s="33">
        <f>K108+L108</f>
        <v>11</v>
      </c>
      <c r="K108" s="34">
        <f>VLOOKUP([1]連想CD!$B$296,[1]元データ!$A$2:$DE$996,87)</f>
        <v>5</v>
      </c>
      <c r="L108" s="34">
        <f>VLOOKUP([1]連想CD!$B$297,[1]元データ!$A$2:$DE$996,87)</f>
        <v>6</v>
      </c>
    </row>
    <row r="109" spans="1:12" s="97" customFormat="1" ht="15.75" customHeight="1">
      <c r="A109" s="32">
        <v>13</v>
      </c>
      <c r="B109" s="33">
        <f>C109+D109</f>
        <v>5</v>
      </c>
      <c r="C109" s="34">
        <f>VLOOKUP([1]連想CD!$B$296,[1]元データ!$A$2:$DE$996,18)</f>
        <v>3</v>
      </c>
      <c r="D109" s="34">
        <f>VLOOKUP([1]連想CD!$B$297,[1]元データ!$A$2:$DE$996,18)</f>
        <v>2</v>
      </c>
      <c r="E109" s="35">
        <v>48</v>
      </c>
      <c r="F109" s="33">
        <f>G109+H109</f>
        <v>15</v>
      </c>
      <c r="G109" s="34">
        <f>VLOOKUP([1]連想CD!$B$296,[1]元データ!$A$2:$DE$996,53)</f>
        <v>4</v>
      </c>
      <c r="H109" s="34">
        <f>VLOOKUP([1]連想CD!$B$297,[1]元データ!$A$2:$DE$996,53)</f>
        <v>11</v>
      </c>
      <c r="I109" s="35">
        <v>83</v>
      </c>
      <c r="J109" s="33">
        <f>K109+L109</f>
        <v>1</v>
      </c>
      <c r="K109" s="34">
        <f>VLOOKUP([1]連想CD!$B$296,[1]元データ!$A$2:$DE$996,88)</f>
        <v>0</v>
      </c>
      <c r="L109" s="34">
        <f>VLOOKUP([1]連想CD!$B$297,[1]元データ!$A$2:$DE$996,88)</f>
        <v>1</v>
      </c>
    </row>
    <row r="110" spans="1:12" s="97" customFormat="1" ht="18" customHeight="1">
      <c r="A110" s="40">
        <v>14</v>
      </c>
      <c r="B110" s="44">
        <f>C110+D110</f>
        <v>8</v>
      </c>
      <c r="C110" s="42">
        <f>VLOOKUP([1]連想CD!$B$296,[1]元データ!$A$2:$DE$996,19)</f>
        <v>6</v>
      </c>
      <c r="D110" s="42">
        <f>VLOOKUP([1]連想CD!$B$297,[1]元データ!$A$2:$DE$996,19)</f>
        <v>2</v>
      </c>
      <c r="E110" s="43">
        <v>49</v>
      </c>
      <c r="F110" s="44">
        <f>G110+H110</f>
        <v>8</v>
      </c>
      <c r="G110" s="42">
        <f>VLOOKUP([1]連想CD!$B$296,[1]元データ!$A$2:$DE$996,54)</f>
        <v>2</v>
      </c>
      <c r="H110" s="42">
        <f>VLOOKUP([1]連想CD!$B$297,[1]元データ!$A$2:$DE$996,54)</f>
        <v>6</v>
      </c>
      <c r="I110" s="43">
        <v>84</v>
      </c>
      <c r="J110" s="44">
        <f>K110+L110</f>
        <v>8</v>
      </c>
      <c r="K110" s="42">
        <f>VLOOKUP([1]連想CD!$B$296,[1]元データ!$A$2:$DE$996,89)</f>
        <v>4</v>
      </c>
      <c r="L110" s="42">
        <f>VLOOKUP([1]連想CD!$B$297,[1]元データ!$A$2:$DE$996,89)</f>
        <v>4</v>
      </c>
    </row>
    <row r="111" spans="1:12" s="31" customFormat="1" ht="25.5" customHeight="1">
      <c r="A111" s="23" t="s">
        <v>26</v>
      </c>
      <c r="B111" s="24">
        <f>SUM(B112:B116)</f>
        <v>31</v>
      </c>
      <c r="C111" s="24">
        <f>SUM(C112:C116)</f>
        <v>13</v>
      </c>
      <c r="D111" s="24">
        <f>SUM(D112:D116)</f>
        <v>18</v>
      </c>
      <c r="E111" s="25" t="s">
        <v>27</v>
      </c>
      <c r="F111" s="24">
        <f>SUM(F112:F116)</f>
        <v>86</v>
      </c>
      <c r="G111" s="24">
        <f>SUM(G112:G116)</f>
        <v>45</v>
      </c>
      <c r="H111" s="24">
        <f>SUM(H112:H116)</f>
        <v>41</v>
      </c>
      <c r="I111" s="25" t="s">
        <v>28</v>
      </c>
      <c r="J111" s="24">
        <f>SUM(J112:J116)</f>
        <v>21</v>
      </c>
      <c r="K111" s="24">
        <f>SUM(K112:K116)</f>
        <v>3</v>
      </c>
      <c r="L111" s="24">
        <f>SUM(L112:L116)</f>
        <v>18</v>
      </c>
    </row>
    <row r="112" spans="1:12" s="97" customFormat="1" ht="15.75" customHeight="1">
      <c r="A112" s="32">
        <v>15</v>
      </c>
      <c r="B112" s="33">
        <f>C112+D112</f>
        <v>5</v>
      </c>
      <c r="C112" s="34">
        <f>VLOOKUP([1]連想CD!$B$296,[1]元データ!$A$2:$DE$996,20)</f>
        <v>3</v>
      </c>
      <c r="D112" s="34">
        <f>VLOOKUP([1]連想CD!$B$297,[1]元データ!$A$2:$DE$996,20)</f>
        <v>2</v>
      </c>
      <c r="E112" s="35">
        <v>50</v>
      </c>
      <c r="F112" s="33">
        <f>G112+H112</f>
        <v>21</v>
      </c>
      <c r="G112" s="34">
        <f>VLOOKUP([1]連想CD!$B$296,[1]元データ!$A$2:$DE$996,55)</f>
        <v>10</v>
      </c>
      <c r="H112" s="34">
        <f>VLOOKUP([1]連想CD!$B$297,[1]元データ!$A$2:$DE$996,55)</f>
        <v>11</v>
      </c>
      <c r="I112" s="35">
        <v>85</v>
      </c>
      <c r="J112" s="33">
        <f>K112+L112</f>
        <v>9</v>
      </c>
      <c r="K112" s="34">
        <f>VLOOKUP([1]連想CD!$B$296,[1]元データ!$A$2:$DE$996,90)</f>
        <v>2</v>
      </c>
      <c r="L112" s="34">
        <f>VLOOKUP([1]連想CD!$B$297,[1]元データ!$A$2:$DE$996,90)</f>
        <v>7</v>
      </c>
    </row>
    <row r="113" spans="1:12" s="97" customFormat="1" ht="15.75" customHeight="1">
      <c r="A113" s="32">
        <v>16</v>
      </c>
      <c r="B113" s="33">
        <f>C113+D113</f>
        <v>3</v>
      </c>
      <c r="C113" s="34">
        <f>VLOOKUP([1]連想CD!$B$296,[1]元データ!$A$2:$DE$996,21)</f>
        <v>1</v>
      </c>
      <c r="D113" s="34">
        <f>VLOOKUP([1]連想CD!$B$297,[1]元データ!$A$2:$DE$996,21)</f>
        <v>2</v>
      </c>
      <c r="E113" s="35">
        <v>51</v>
      </c>
      <c r="F113" s="33">
        <f>G113+H113</f>
        <v>12</v>
      </c>
      <c r="G113" s="34">
        <f>VLOOKUP([1]連想CD!$B$296,[1]元データ!$A$2:$DE$996,56)</f>
        <v>9</v>
      </c>
      <c r="H113" s="34">
        <f>VLOOKUP([1]連想CD!$B$297,[1]元データ!$A$2:$DE$996,56)</f>
        <v>3</v>
      </c>
      <c r="I113" s="35">
        <v>86</v>
      </c>
      <c r="J113" s="33">
        <f>K113+L113</f>
        <v>2</v>
      </c>
      <c r="K113" s="34">
        <f>VLOOKUP([1]連想CD!$B$296,[1]元データ!$A$2:$DE$996,91)</f>
        <v>1</v>
      </c>
      <c r="L113" s="34">
        <f>VLOOKUP([1]連想CD!$B$297,[1]元データ!$A$2:$DE$996,91)</f>
        <v>1</v>
      </c>
    </row>
    <row r="114" spans="1:12" s="97" customFormat="1" ht="15.75" customHeight="1">
      <c r="A114" s="32">
        <v>17</v>
      </c>
      <c r="B114" s="33">
        <f>C114+D114</f>
        <v>14</v>
      </c>
      <c r="C114" s="34">
        <f>VLOOKUP([1]連想CD!$B$296,[1]元データ!$A$2:$DE$996,22)</f>
        <v>6</v>
      </c>
      <c r="D114" s="34">
        <f>VLOOKUP([1]連想CD!$B$297,[1]元データ!$A$2:$DE$996,22)</f>
        <v>8</v>
      </c>
      <c r="E114" s="35">
        <v>52</v>
      </c>
      <c r="F114" s="33">
        <f>G114+H114</f>
        <v>15</v>
      </c>
      <c r="G114" s="34">
        <f>VLOOKUP([1]連想CD!$B$296,[1]元データ!$A$2:$DE$996,57)</f>
        <v>6</v>
      </c>
      <c r="H114" s="34">
        <f>VLOOKUP([1]連想CD!$B$297,[1]元データ!$A$2:$DE$996,57)</f>
        <v>9</v>
      </c>
      <c r="I114" s="35">
        <v>87</v>
      </c>
      <c r="J114" s="33">
        <f>K114+L114</f>
        <v>3</v>
      </c>
      <c r="K114" s="34">
        <f>VLOOKUP([1]連想CD!$B$296,[1]元データ!$A$2:$DE$996,92)</f>
        <v>0</v>
      </c>
      <c r="L114" s="34">
        <f>VLOOKUP([1]連想CD!$B$297,[1]元データ!$A$2:$DE$996,92)</f>
        <v>3</v>
      </c>
    </row>
    <row r="115" spans="1:12" s="97" customFormat="1" ht="15.75" customHeight="1">
      <c r="A115" s="32">
        <v>18</v>
      </c>
      <c r="B115" s="33">
        <f>C115+D115</f>
        <v>2</v>
      </c>
      <c r="C115" s="34">
        <f>VLOOKUP([1]連想CD!$B$296,[1]元データ!$A$2:$DE$996,23)</f>
        <v>2</v>
      </c>
      <c r="D115" s="34">
        <f>VLOOKUP([1]連想CD!$B$297,[1]元データ!$A$2:$DE$996,23)</f>
        <v>0</v>
      </c>
      <c r="E115" s="35">
        <v>53</v>
      </c>
      <c r="F115" s="33">
        <f>G115+H115</f>
        <v>23</v>
      </c>
      <c r="G115" s="34">
        <f>VLOOKUP([1]連想CD!$B$296,[1]元データ!$A$2:$DE$996,58)</f>
        <v>12</v>
      </c>
      <c r="H115" s="34">
        <f>VLOOKUP([1]連想CD!$B$297,[1]元データ!$A$2:$DE$996,58)</f>
        <v>11</v>
      </c>
      <c r="I115" s="35">
        <v>88</v>
      </c>
      <c r="J115" s="33">
        <f>K115+L115</f>
        <v>4</v>
      </c>
      <c r="K115" s="34">
        <f>VLOOKUP([1]連想CD!$B$296,[1]元データ!$A$2:$DE$996,93)</f>
        <v>0</v>
      </c>
      <c r="L115" s="34">
        <f>VLOOKUP([1]連想CD!$B$297,[1]元データ!$A$2:$DE$996,93)</f>
        <v>4</v>
      </c>
    </row>
    <row r="116" spans="1:12" s="97" customFormat="1" ht="18" customHeight="1">
      <c r="A116" s="40">
        <v>19</v>
      </c>
      <c r="B116" s="44">
        <f>C116+D116</f>
        <v>7</v>
      </c>
      <c r="C116" s="42">
        <f>VLOOKUP([1]連想CD!$B$296,[1]元データ!$A$2:$DE$996,24)</f>
        <v>1</v>
      </c>
      <c r="D116" s="42">
        <f>VLOOKUP([1]連想CD!$B$297,[1]元データ!$A$2:$DE$996,24)</f>
        <v>6</v>
      </c>
      <c r="E116" s="43">
        <v>54</v>
      </c>
      <c r="F116" s="44">
        <f>G116+H116</f>
        <v>15</v>
      </c>
      <c r="G116" s="42">
        <f>VLOOKUP([1]連想CD!$B$296,[1]元データ!$A$2:$DE$996,59)</f>
        <v>8</v>
      </c>
      <c r="H116" s="42">
        <f>VLOOKUP([1]連想CD!$B$297,[1]元データ!$A$2:$DE$996,59)</f>
        <v>7</v>
      </c>
      <c r="I116" s="43">
        <v>89</v>
      </c>
      <c r="J116" s="44">
        <f>K116+L116</f>
        <v>3</v>
      </c>
      <c r="K116" s="42">
        <f>VLOOKUP([1]連想CD!$B$296,[1]元データ!$A$2:$DE$996,94)</f>
        <v>0</v>
      </c>
      <c r="L116" s="42">
        <f>VLOOKUP([1]連想CD!$B$297,[1]元データ!$A$2:$DE$996,94)</f>
        <v>3</v>
      </c>
    </row>
    <row r="117" spans="1:12" s="31" customFormat="1" ht="25.5" customHeight="1">
      <c r="A117" s="23" t="s">
        <v>29</v>
      </c>
      <c r="B117" s="24">
        <f>SUM(B118:B122)</f>
        <v>48</v>
      </c>
      <c r="C117" s="24">
        <f>SUM(C118:C122)</f>
        <v>16</v>
      </c>
      <c r="D117" s="24">
        <f>SUM(D118:D122)</f>
        <v>32</v>
      </c>
      <c r="E117" s="25" t="s">
        <v>30</v>
      </c>
      <c r="F117" s="24">
        <f>SUM(F118:F122)</f>
        <v>68</v>
      </c>
      <c r="G117" s="24">
        <f>SUM(G118:G122)</f>
        <v>41</v>
      </c>
      <c r="H117" s="24">
        <f>SUM(H118:H122)</f>
        <v>27</v>
      </c>
      <c r="I117" s="25" t="s">
        <v>31</v>
      </c>
      <c r="J117" s="24">
        <f>SUM(J118:J122)</f>
        <v>9</v>
      </c>
      <c r="K117" s="24">
        <f>SUM(K118:K122)</f>
        <v>3</v>
      </c>
      <c r="L117" s="24">
        <f>SUM(L118:L122)</f>
        <v>6</v>
      </c>
    </row>
    <row r="118" spans="1:12" s="97" customFormat="1" ht="15.75" customHeight="1">
      <c r="A118" s="32">
        <v>20</v>
      </c>
      <c r="B118" s="33">
        <f>C118+D118</f>
        <v>6</v>
      </c>
      <c r="C118" s="34">
        <f>VLOOKUP([1]連想CD!$B$296,[1]元データ!$A$2:$DE$996,25)</f>
        <v>2</v>
      </c>
      <c r="D118" s="34">
        <f>VLOOKUP([1]連想CD!$B$297,[1]元データ!$A$2:$DE$996,25)</f>
        <v>4</v>
      </c>
      <c r="E118" s="35">
        <v>55</v>
      </c>
      <c r="F118" s="33">
        <f>G118+H118</f>
        <v>11</v>
      </c>
      <c r="G118" s="34">
        <f>VLOOKUP([1]連想CD!$B$296,[1]元データ!$A$2:$DE$996,60)</f>
        <v>9</v>
      </c>
      <c r="H118" s="34">
        <f>VLOOKUP([1]連想CD!$B$297,[1]元データ!$A$2:$DE$996,60)</f>
        <v>2</v>
      </c>
      <c r="I118" s="35">
        <v>90</v>
      </c>
      <c r="J118" s="33">
        <f>K118+L118</f>
        <v>3</v>
      </c>
      <c r="K118" s="34">
        <f>VLOOKUP([1]連想CD!$B$296,[1]元データ!$A$2:$DE$996,95)</f>
        <v>1</v>
      </c>
      <c r="L118" s="34">
        <f>VLOOKUP([1]連想CD!$B$297,[1]元データ!$A$2:$DE$996,95)</f>
        <v>2</v>
      </c>
    </row>
    <row r="119" spans="1:12" s="97" customFormat="1" ht="15.75" customHeight="1">
      <c r="A119" s="32">
        <v>21</v>
      </c>
      <c r="B119" s="33">
        <f>C119+D119</f>
        <v>14</v>
      </c>
      <c r="C119" s="34">
        <f>VLOOKUP([1]連想CD!$B$296,[1]元データ!$A$2:$DE$996,26)</f>
        <v>4</v>
      </c>
      <c r="D119" s="34">
        <f>VLOOKUP([1]連想CD!$B$297,[1]元データ!$A$2:$DE$996,26)</f>
        <v>10</v>
      </c>
      <c r="E119" s="35">
        <v>56</v>
      </c>
      <c r="F119" s="33">
        <f>G119+H119</f>
        <v>14</v>
      </c>
      <c r="G119" s="34">
        <f>VLOOKUP([1]連想CD!$B$296,[1]元データ!$A$2:$DE$996,61)</f>
        <v>9</v>
      </c>
      <c r="H119" s="34">
        <f>VLOOKUP([1]連想CD!$B$297,[1]元データ!$A$2:$DE$996,61)</f>
        <v>5</v>
      </c>
      <c r="I119" s="35">
        <v>91</v>
      </c>
      <c r="J119" s="33">
        <f>K119+L119</f>
        <v>4</v>
      </c>
      <c r="K119" s="34">
        <f>VLOOKUP([1]連想CD!$B$296,[1]元データ!$A$2:$DE$996,96)</f>
        <v>2</v>
      </c>
      <c r="L119" s="34">
        <f>VLOOKUP([1]連想CD!$B$297,[1]元データ!$A$2:$DE$996,96)</f>
        <v>2</v>
      </c>
    </row>
    <row r="120" spans="1:12" s="97" customFormat="1" ht="15.75" customHeight="1">
      <c r="A120" s="32">
        <v>22</v>
      </c>
      <c r="B120" s="33">
        <f>C120+D120</f>
        <v>10</v>
      </c>
      <c r="C120" s="34">
        <f>VLOOKUP([1]連想CD!$B$296,[1]元データ!$A$2:$DE$996,27)</f>
        <v>3</v>
      </c>
      <c r="D120" s="34">
        <f>VLOOKUP([1]連想CD!$B$297,[1]元データ!$A$2:$DE$996,27)</f>
        <v>7</v>
      </c>
      <c r="E120" s="35">
        <v>57</v>
      </c>
      <c r="F120" s="33">
        <f>G120+H120</f>
        <v>9</v>
      </c>
      <c r="G120" s="34">
        <f>VLOOKUP([1]連想CD!$B$296,[1]元データ!$A$2:$DE$996,62)</f>
        <v>4</v>
      </c>
      <c r="H120" s="34">
        <f>VLOOKUP([1]連想CD!$B$297,[1]元データ!$A$2:$DE$996,62)</f>
        <v>5</v>
      </c>
      <c r="I120" s="35">
        <v>92</v>
      </c>
      <c r="J120" s="33">
        <f>K120+L120</f>
        <v>1</v>
      </c>
      <c r="K120" s="34">
        <f>VLOOKUP([1]連想CD!$B$296,[1]元データ!$A$2:$DE$996,97)</f>
        <v>0</v>
      </c>
      <c r="L120" s="34">
        <f>VLOOKUP([1]連想CD!$B$297,[1]元データ!$A$2:$DE$996,97)</f>
        <v>1</v>
      </c>
    </row>
    <row r="121" spans="1:12" s="97" customFormat="1" ht="15.75" customHeight="1">
      <c r="A121" s="32">
        <v>23</v>
      </c>
      <c r="B121" s="33">
        <f>C121+D121</f>
        <v>8</v>
      </c>
      <c r="C121" s="34">
        <f>VLOOKUP([1]連想CD!$B$296,[1]元データ!$A$2:$DE$996,28)</f>
        <v>4</v>
      </c>
      <c r="D121" s="34">
        <f>VLOOKUP([1]連想CD!$B$297,[1]元データ!$A$2:$DE$996,28)</f>
        <v>4</v>
      </c>
      <c r="E121" s="35">
        <v>58</v>
      </c>
      <c r="F121" s="33">
        <f>G121+H121</f>
        <v>15</v>
      </c>
      <c r="G121" s="34">
        <f>VLOOKUP([1]連想CD!$B$296,[1]元データ!$A$2:$DE$996,63)</f>
        <v>8</v>
      </c>
      <c r="H121" s="34">
        <f>VLOOKUP([1]連想CD!$B$297,[1]元データ!$A$2:$DE$996,63)</f>
        <v>7</v>
      </c>
      <c r="I121" s="35">
        <v>93</v>
      </c>
      <c r="J121" s="33">
        <f>K121+L121</f>
        <v>1</v>
      </c>
      <c r="K121" s="34">
        <f>VLOOKUP([1]連想CD!$B$296,[1]元データ!$A$2:$DE$996,98)</f>
        <v>0</v>
      </c>
      <c r="L121" s="34">
        <f>VLOOKUP([1]連想CD!$B$297,[1]元データ!$A$2:$DE$996,98)</f>
        <v>1</v>
      </c>
    </row>
    <row r="122" spans="1:12" s="97" customFormat="1" ht="18" customHeight="1">
      <c r="A122" s="40">
        <v>24</v>
      </c>
      <c r="B122" s="44">
        <f>C122+D122</f>
        <v>10</v>
      </c>
      <c r="C122" s="42">
        <f>VLOOKUP([1]連想CD!$B$296,[1]元データ!$A$2:$DE$996,29)</f>
        <v>3</v>
      </c>
      <c r="D122" s="42">
        <f>VLOOKUP([1]連想CD!$B$297,[1]元データ!$A$2:$DE$996,29)</f>
        <v>7</v>
      </c>
      <c r="E122" s="43">
        <v>59</v>
      </c>
      <c r="F122" s="44">
        <f>G122+H122</f>
        <v>19</v>
      </c>
      <c r="G122" s="42">
        <f>VLOOKUP([1]連想CD!$B$296,[1]元データ!$A$2:$DE$996,64)</f>
        <v>11</v>
      </c>
      <c r="H122" s="42">
        <f>VLOOKUP([1]連想CD!$B$297,[1]元データ!$A$2:$DE$996,64)</f>
        <v>8</v>
      </c>
      <c r="I122" s="43">
        <v>94</v>
      </c>
      <c r="J122" s="44">
        <f>K122+L122</f>
        <v>0</v>
      </c>
      <c r="K122" s="42">
        <f>VLOOKUP([1]連想CD!$B$296,[1]元データ!$A$2:$DE$996,99)</f>
        <v>0</v>
      </c>
      <c r="L122" s="42">
        <f>VLOOKUP([1]連想CD!$B$297,[1]元データ!$A$2:$DE$996,99)</f>
        <v>0</v>
      </c>
    </row>
    <row r="123" spans="1:12" s="31" customFormat="1" ht="25.5" customHeight="1">
      <c r="A123" s="23" t="s">
        <v>32</v>
      </c>
      <c r="B123" s="24">
        <f>SUM(B124:B128)</f>
        <v>37</v>
      </c>
      <c r="C123" s="24">
        <f>SUM(C124:C128)</f>
        <v>15</v>
      </c>
      <c r="D123" s="24">
        <f>SUM(D124:D128)</f>
        <v>22</v>
      </c>
      <c r="E123" s="25" t="s">
        <v>33</v>
      </c>
      <c r="F123" s="24">
        <f>SUM(F124:F128)</f>
        <v>49</v>
      </c>
      <c r="G123" s="24">
        <f>SUM(G124:G128)</f>
        <v>25</v>
      </c>
      <c r="H123" s="24">
        <f>SUM(H124:H128)</f>
        <v>24</v>
      </c>
      <c r="I123" s="64" t="s">
        <v>34</v>
      </c>
      <c r="J123" s="24">
        <f>SUM(J124:J133)</f>
        <v>1</v>
      </c>
      <c r="K123" s="24">
        <f>SUM(K124:K133)</f>
        <v>0</v>
      </c>
      <c r="L123" s="24">
        <f>SUM(L124:L133)</f>
        <v>1</v>
      </c>
    </row>
    <row r="124" spans="1:12" s="97" customFormat="1" ht="15.75" customHeight="1">
      <c r="A124" s="32">
        <v>25</v>
      </c>
      <c r="B124" s="33">
        <f>C124+D124</f>
        <v>5</v>
      </c>
      <c r="C124" s="34">
        <f>VLOOKUP([1]連想CD!$B$296,[1]元データ!$A$2:$DE$996,30)</f>
        <v>1</v>
      </c>
      <c r="D124" s="34">
        <f>VLOOKUP([1]連想CD!$B$297,[1]元データ!$A$2:$DE$996,30)</f>
        <v>4</v>
      </c>
      <c r="E124" s="35">
        <v>60</v>
      </c>
      <c r="F124" s="33">
        <f>G124+H124</f>
        <v>8</v>
      </c>
      <c r="G124" s="34">
        <f>VLOOKUP([1]連想CD!$B$296,[1]元データ!$A$2:$DE$996,65)</f>
        <v>7</v>
      </c>
      <c r="H124" s="34">
        <f>VLOOKUP([1]連想CD!$B$297,[1]元データ!$A$2:$DE$996,65)</f>
        <v>1</v>
      </c>
      <c r="I124" s="35">
        <v>95</v>
      </c>
      <c r="J124" s="33">
        <f t="shared" ref="J124:J133" si="10">K124+L124</f>
        <v>1</v>
      </c>
      <c r="K124" s="34">
        <f>VLOOKUP([1]連想CD!$B$296,[1]元データ!$A$2:$DE$996,100)</f>
        <v>0</v>
      </c>
      <c r="L124" s="34">
        <f>VLOOKUP([1]連想CD!$B$297,[1]元データ!$A$2:$DE$996,100)</f>
        <v>1</v>
      </c>
    </row>
    <row r="125" spans="1:12" s="97" customFormat="1" ht="15.75" customHeight="1">
      <c r="A125" s="32">
        <v>26</v>
      </c>
      <c r="B125" s="33">
        <f>C125+D125</f>
        <v>9</v>
      </c>
      <c r="C125" s="34">
        <f>VLOOKUP([1]連想CD!$B$296,[1]元データ!$A$2:$DE$996,31)</f>
        <v>6</v>
      </c>
      <c r="D125" s="34">
        <f>VLOOKUP([1]連想CD!$B$297,[1]元データ!$A$2:$DE$996,31)</f>
        <v>3</v>
      </c>
      <c r="E125" s="35">
        <v>61</v>
      </c>
      <c r="F125" s="33">
        <f>G125+H125</f>
        <v>6</v>
      </c>
      <c r="G125" s="34">
        <f>VLOOKUP([1]連想CD!$B$296,[1]元データ!$A$2:$DE$996,66)</f>
        <v>2</v>
      </c>
      <c r="H125" s="34">
        <f>VLOOKUP([1]連想CD!$B$297,[1]元データ!$A$2:$DE$996,66)</f>
        <v>4</v>
      </c>
      <c r="I125" s="35">
        <v>96</v>
      </c>
      <c r="J125" s="33">
        <f t="shared" si="10"/>
        <v>0</v>
      </c>
      <c r="K125" s="34">
        <f>VLOOKUP([1]連想CD!$B$296,[1]元データ!$A$2:$DE$996,101)</f>
        <v>0</v>
      </c>
      <c r="L125" s="34">
        <f>VLOOKUP([1]連想CD!$B$297,[1]元データ!$A$2:$DE$996,101)</f>
        <v>0</v>
      </c>
    </row>
    <row r="126" spans="1:12" s="97" customFormat="1" ht="15.75" customHeight="1">
      <c r="A126" s="32">
        <v>27</v>
      </c>
      <c r="B126" s="33">
        <f>C126+D126</f>
        <v>6</v>
      </c>
      <c r="C126" s="34">
        <f>VLOOKUP([1]連想CD!$B$296,[1]元データ!$A$2:$DE$996,32)</f>
        <v>4</v>
      </c>
      <c r="D126" s="34">
        <f>VLOOKUP([1]連想CD!$B$297,[1]元データ!$A$2:$DE$996,32)</f>
        <v>2</v>
      </c>
      <c r="E126" s="35">
        <v>62</v>
      </c>
      <c r="F126" s="33">
        <f>G126+H126</f>
        <v>9</v>
      </c>
      <c r="G126" s="34">
        <f>VLOOKUP([1]連想CD!$B$296,[1]元データ!$A$2:$DE$996,67)</f>
        <v>5</v>
      </c>
      <c r="H126" s="34">
        <f>VLOOKUP([1]連想CD!$B$297,[1]元データ!$A$2:$DE$996,67)</f>
        <v>4</v>
      </c>
      <c r="I126" s="35">
        <v>97</v>
      </c>
      <c r="J126" s="33">
        <f t="shared" si="10"/>
        <v>0</v>
      </c>
      <c r="K126" s="34">
        <f>VLOOKUP([1]連想CD!$B$296,[1]元データ!$A$2:$DE$996,102)</f>
        <v>0</v>
      </c>
      <c r="L126" s="34">
        <f>VLOOKUP([1]連想CD!$B$297,[1]元データ!$A$2:$DE$996,102)</f>
        <v>0</v>
      </c>
    </row>
    <row r="127" spans="1:12" s="97" customFormat="1" ht="15.75" customHeight="1">
      <c r="A127" s="32">
        <v>28</v>
      </c>
      <c r="B127" s="33">
        <f>C127+D127</f>
        <v>8</v>
      </c>
      <c r="C127" s="34">
        <f>VLOOKUP([1]連想CD!$B$296,[1]元データ!$A$2:$DE$996,33)</f>
        <v>1</v>
      </c>
      <c r="D127" s="34">
        <f>VLOOKUP([1]連想CD!$B$297,[1]元データ!$A$2:$DE$996,33)</f>
        <v>7</v>
      </c>
      <c r="E127" s="35">
        <v>63</v>
      </c>
      <c r="F127" s="33">
        <f>G127+H127</f>
        <v>15</v>
      </c>
      <c r="G127" s="34">
        <f>VLOOKUP([1]連想CD!$B$296,[1]元データ!$A$2:$DE$996,68)</f>
        <v>7</v>
      </c>
      <c r="H127" s="34">
        <f>VLOOKUP([1]連想CD!$B$297,[1]元データ!$A$2:$DE$996,68)</f>
        <v>8</v>
      </c>
      <c r="I127" s="35">
        <v>98</v>
      </c>
      <c r="J127" s="33">
        <f t="shared" si="10"/>
        <v>0</v>
      </c>
      <c r="K127" s="34">
        <f>VLOOKUP([1]連想CD!$B$296,[1]元データ!$A$2:$DE$996,103)</f>
        <v>0</v>
      </c>
      <c r="L127" s="34">
        <f>VLOOKUP([1]連想CD!$B$297,[1]元データ!$A$2:$DE$996,103)</f>
        <v>0</v>
      </c>
    </row>
    <row r="128" spans="1:12" s="97" customFormat="1" ht="18" customHeight="1">
      <c r="A128" s="40">
        <v>29</v>
      </c>
      <c r="B128" s="44">
        <f>C128+D128</f>
        <v>9</v>
      </c>
      <c r="C128" s="42">
        <f>VLOOKUP([1]連想CD!$B$296,[1]元データ!$A$2:$DE$996,34)</f>
        <v>3</v>
      </c>
      <c r="D128" s="42">
        <f>VLOOKUP([1]連想CD!$B$297,[1]元データ!$A$2:$DE$996,34)</f>
        <v>6</v>
      </c>
      <c r="E128" s="43">
        <v>64</v>
      </c>
      <c r="F128" s="44">
        <f>G128+H128</f>
        <v>11</v>
      </c>
      <c r="G128" s="42">
        <f>VLOOKUP([1]連想CD!$B$296,[1]元データ!$A$2:$DE$996,69)</f>
        <v>4</v>
      </c>
      <c r="H128" s="42">
        <f>VLOOKUP([1]連想CD!$B$297,[1]元データ!$A$2:$DE$996,69)</f>
        <v>7</v>
      </c>
      <c r="I128" s="35">
        <v>99</v>
      </c>
      <c r="J128" s="33">
        <f t="shared" si="10"/>
        <v>0</v>
      </c>
      <c r="K128" s="34">
        <f>VLOOKUP([1]連想CD!$B$296,[1]元データ!$A$2:$DE$996,104)</f>
        <v>0</v>
      </c>
      <c r="L128" s="34">
        <f>VLOOKUP([1]連想CD!$B$297,[1]元データ!$A$2:$DE$996,104)</f>
        <v>0</v>
      </c>
    </row>
    <row r="129" spans="1:13" s="31" customFormat="1" ht="25.5" customHeight="1">
      <c r="A129" s="23" t="s">
        <v>35</v>
      </c>
      <c r="B129" s="24">
        <f>SUM(B130:B134)</f>
        <v>43</v>
      </c>
      <c r="C129" s="24">
        <f>SUM(C130:C134)</f>
        <v>23</v>
      </c>
      <c r="D129" s="24">
        <f>SUM(D130:D134)</f>
        <v>20</v>
      </c>
      <c r="E129" s="25" t="s">
        <v>36</v>
      </c>
      <c r="F129" s="24">
        <f>SUM(F130:F134)</f>
        <v>72</v>
      </c>
      <c r="G129" s="24">
        <f>SUM(G130:G134)</f>
        <v>32</v>
      </c>
      <c r="H129" s="24">
        <f>SUM(H130:H134)</f>
        <v>40</v>
      </c>
      <c r="I129" s="68">
        <v>100</v>
      </c>
      <c r="J129" s="69">
        <f t="shared" si="10"/>
        <v>0</v>
      </c>
      <c r="K129" s="70">
        <f>VLOOKUP([1]連想CD!$B$296,[1]元データ!$A$2:$DE$996,105)</f>
        <v>0</v>
      </c>
      <c r="L129" s="70">
        <f>VLOOKUP([1]連想CD!$B$297,[1]元データ!$A$2:$DE$996,105)</f>
        <v>0</v>
      </c>
    </row>
    <row r="130" spans="1:13" s="97" customFormat="1" ht="15.75" customHeight="1">
      <c r="A130" s="32">
        <v>30</v>
      </c>
      <c r="B130" s="33">
        <f>C130+D130</f>
        <v>8</v>
      </c>
      <c r="C130" s="34">
        <f>VLOOKUP([1]連想CD!$B$296,[1]元データ!$A$2:$DE$996,35)</f>
        <v>4</v>
      </c>
      <c r="D130" s="34">
        <f>VLOOKUP([1]連想CD!$B$297,[1]元データ!$A$2:$DE$996,35)</f>
        <v>4</v>
      </c>
      <c r="E130" s="35">
        <v>65</v>
      </c>
      <c r="F130" s="33">
        <f>G130+H130</f>
        <v>17</v>
      </c>
      <c r="G130" s="34">
        <f>VLOOKUP([1]連想CD!$B$296,[1]元データ!$A$2:$DE$996,70)</f>
        <v>6</v>
      </c>
      <c r="H130" s="34">
        <f>VLOOKUP([1]連想CD!$B$297,[1]元データ!$A$2:$DE$996,70)</f>
        <v>11</v>
      </c>
      <c r="I130" s="35">
        <v>101</v>
      </c>
      <c r="J130" s="33">
        <f t="shared" si="10"/>
        <v>0</v>
      </c>
      <c r="K130" s="34">
        <f>VLOOKUP([1]連想CD!$B$296,[1]元データ!$A$2:$DE$996,106)</f>
        <v>0</v>
      </c>
      <c r="L130" s="34">
        <f>VLOOKUP([1]連想CD!$B$297,[1]元データ!$A$2:$DE$996,106)</f>
        <v>0</v>
      </c>
    </row>
    <row r="131" spans="1:13" s="97" customFormat="1" ht="15.75" customHeight="1">
      <c r="A131" s="32">
        <v>31</v>
      </c>
      <c r="B131" s="33">
        <f>C131+D131</f>
        <v>11</v>
      </c>
      <c r="C131" s="34">
        <f>VLOOKUP([1]連想CD!$B$296,[1]元データ!$A$2:$DE$996,36)</f>
        <v>7</v>
      </c>
      <c r="D131" s="34">
        <f>VLOOKUP([1]連想CD!$B$297,[1]元データ!$A$2:$DE$996,36)</f>
        <v>4</v>
      </c>
      <c r="E131" s="35">
        <v>66</v>
      </c>
      <c r="F131" s="33">
        <f>G131+H131</f>
        <v>12</v>
      </c>
      <c r="G131" s="34">
        <f>VLOOKUP([1]連想CD!$B$296,[1]元データ!$A$2:$DE$996,71)</f>
        <v>5</v>
      </c>
      <c r="H131" s="34">
        <f>VLOOKUP([1]連想CD!$B$297,[1]元データ!$A$2:$DE$996,71)</f>
        <v>7</v>
      </c>
      <c r="I131" s="35">
        <v>102</v>
      </c>
      <c r="J131" s="33">
        <f t="shared" si="10"/>
        <v>0</v>
      </c>
      <c r="K131" s="34">
        <f>VLOOKUP([1]連想CD!$B$296,[1]元データ!$A$2:$DE$996,107)</f>
        <v>0</v>
      </c>
      <c r="L131" s="34">
        <f>VLOOKUP([1]連想CD!$B$297,[1]元データ!$A$2:$DE$996,107)</f>
        <v>0</v>
      </c>
    </row>
    <row r="132" spans="1:13" s="97" customFormat="1" ht="15.75" customHeight="1">
      <c r="A132" s="32">
        <v>32</v>
      </c>
      <c r="B132" s="33">
        <f>C132+D132</f>
        <v>7</v>
      </c>
      <c r="C132" s="34">
        <f>VLOOKUP([1]連想CD!$B$296,[1]元データ!$A$2:$DE$996,37)</f>
        <v>4</v>
      </c>
      <c r="D132" s="34">
        <f>VLOOKUP([1]連想CD!$B$297,[1]元データ!$A$2:$DE$996,37)</f>
        <v>3</v>
      </c>
      <c r="E132" s="35">
        <v>67</v>
      </c>
      <c r="F132" s="33">
        <f>G132+H132</f>
        <v>11</v>
      </c>
      <c r="G132" s="34">
        <f>VLOOKUP([1]連想CD!$B$296,[1]元データ!$A$2:$DE$996,72)</f>
        <v>7</v>
      </c>
      <c r="H132" s="34">
        <f>VLOOKUP([1]連想CD!$B$297,[1]元データ!$A$2:$DE$996,72)</f>
        <v>4</v>
      </c>
      <c r="I132" s="35">
        <v>103</v>
      </c>
      <c r="J132" s="33">
        <f t="shared" si="10"/>
        <v>0</v>
      </c>
      <c r="K132" s="34">
        <f>VLOOKUP([1]連想CD!$B$296,[1]元データ!$A$2:$DE$996,108)</f>
        <v>0</v>
      </c>
      <c r="L132" s="34">
        <f>VLOOKUP([1]連想CD!$B$297,[1]元データ!$A$2:$DE$996,108)</f>
        <v>0</v>
      </c>
    </row>
    <row r="133" spans="1:13" s="97" customFormat="1" ht="15.75" customHeight="1">
      <c r="A133" s="32">
        <v>33</v>
      </c>
      <c r="B133" s="33">
        <f>C133+D133</f>
        <v>5</v>
      </c>
      <c r="C133" s="34">
        <f>VLOOKUP([1]連想CD!$B$296,[1]元データ!$A$2:$DE$996,38)</f>
        <v>3</v>
      </c>
      <c r="D133" s="34">
        <f>VLOOKUP([1]連想CD!$B$297,[1]元データ!$A$2:$DE$996,38)</f>
        <v>2</v>
      </c>
      <c r="E133" s="35">
        <v>68</v>
      </c>
      <c r="F133" s="33">
        <f>G133+H133</f>
        <v>18</v>
      </c>
      <c r="G133" s="34">
        <f>VLOOKUP([1]連想CD!$B$296,[1]元データ!$A$2:$DE$996,73)</f>
        <v>7</v>
      </c>
      <c r="H133" s="34">
        <f>VLOOKUP([1]連想CD!$B$297,[1]元データ!$A$2:$DE$996,73)</f>
        <v>11</v>
      </c>
      <c r="I133" s="72" t="s">
        <v>37</v>
      </c>
      <c r="J133" s="44">
        <f t="shared" si="10"/>
        <v>0</v>
      </c>
      <c r="K133" s="42">
        <f>VLOOKUP([1]連想CD!$B$296,[1]元データ!$A$2:$DE$996,109)</f>
        <v>0</v>
      </c>
      <c r="L133" s="42">
        <f>VLOOKUP([1]連想CD!$B$297,[1]元データ!$A$2:$DE$996,109)</f>
        <v>0</v>
      </c>
    </row>
    <row r="134" spans="1:13" s="97" customFormat="1" ht="21" customHeight="1" thickBot="1">
      <c r="A134" s="74">
        <v>34</v>
      </c>
      <c r="B134" s="33">
        <f>C134+D134</f>
        <v>12</v>
      </c>
      <c r="C134" s="34">
        <f>VLOOKUP([1]連想CD!$B$296,[1]元データ!$A$2:$DE$996,39)</f>
        <v>5</v>
      </c>
      <c r="D134" s="34">
        <f>VLOOKUP([1]連想CD!$B$297,[1]元データ!$A$2:$DE$996,39)</f>
        <v>7</v>
      </c>
      <c r="E134" s="35">
        <v>69</v>
      </c>
      <c r="F134" s="33">
        <f>G134+H134</f>
        <v>14</v>
      </c>
      <c r="G134" s="34">
        <f>VLOOKUP([1]連想CD!$B$296,[1]元データ!$A$2:$DE$996,74)</f>
        <v>7</v>
      </c>
      <c r="H134" s="34">
        <f>VLOOKUP([1]連想CD!$B$297,[1]元データ!$A$2:$DE$996,74)</f>
        <v>7</v>
      </c>
      <c r="I134" s="75" t="s">
        <v>8</v>
      </c>
      <c r="J134" s="69">
        <f>B93+B99+B105+B111+B117+B123+B129+F93+F99+F105+F111+F117+F123+F129+J93+J99+J105+J111+J117+J123</f>
        <v>881</v>
      </c>
      <c r="K134" s="69">
        <f>C93+C99+C105+C111+C117+C123+C129+G93+G99+G105+G111+G117+G123+G129+K93+K99+K105+K111+K117+K123</f>
        <v>412</v>
      </c>
      <c r="L134" s="69">
        <f>D93+D99+D105+D111+D117+D123+D129+H93+H99+H105+H111+H117+H123+H129+L93+L99+L105+L111+L117+L123</f>
        <v>469</v>
      </c>
    </row>
    <row r="135" spans="1:13" s="106" customFormat="1" ht="24" customHeight="1" thickTop="1" thickBot="1">
      <c r="A135" s="81" t="s">
        <v>38</v>
      </c>
      <c r="B135" s="82">
        <f>B93+B99+B105</f>
        <v>96</v>
      </c>
      <c r="C135" s="83">
        <f>C93+C99+C105</f>
        <v>52</v>
      </c>
      <c r="D135" s="83">
        <f>D93+D99+D105</f>
        <v>44</v>
      </c>
      <c r="E135" s="84" t="s">
        <v>39</v>
      </c>
      <c r="F135" s="83">
        <f>B111+B117+B123+B129+F93+F99+F105+F111+F117+F123</f>
        <v>530</v>
      </c>
      <c r="G135" s="83">
        <f>C111+C117+C123+C129+G93+G99+G105+G111+G117+G123</f>
        <v>250</v>
      </c>
      <c r="H135" s="83">
        <f>D111+D117+D123+D129+H93+H99+H105+H111+H117+H123</f>
        <v>280</v>
      </c>
      <c r="I135" s="85" t="s">
        <v>40</v>
      </c>
      <c r="J135" s="83">
        <f>F129+J93+J99+J105+J111+J117+J123</f>
        <v>255</v>
      </c>
      <c r="K135" s="83">
        <f>G129+K93+K99+K105+K111+K117+K123</f>
        <v>110</v>
      </c>
      <c r="L135" s="83">
        <f>H129+L93+L99+L105+L111+L117+L123</f>
        <v>145</v>
      </c>
      <c r="M135" s="105"/>
    </row>
    <row r="136" spans="1:13" s="13" customFormat="1" ht="24" customHeight="1" thickBot="1">
      <c r="A136" s="1"/>
      <c r="B136" s="2" t="str">
        <f>+[1]中区!$B$1</f>
        <v>町字別・年齢別人口表</v>
      </c>
      <c r="C136" s="3"/>
      <c r="D136" s="4"/>
      <c r="E136" s="5"/>
      <c r="F136" s="6"/>
      <c r="G136" s="96" t="str">
        <f>$G$1</f>
        <v>　　平成29年10月1日　現在</v>
      </c>
      <c r="H136" s="6"/>
      <c r="I136" s="5"/>
      <c r="J136" s="6"/>
      <c r="K136" s="8" t="s">
        <v>97</v>
      </c>
      <c r="L136" s="9"/>
      <c r="M136" s="97" t="str">
        <f>[2]連想CD!A304</f>
        <v>ﾌﾅｺｼ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  <c r="M137" s="98"/>
    </row>
    <row r="138" spans="1:13" s="31" customFormat="1" ht="25.5" customHeight="1">
      <c r="A138" s="23" t="s">
        <v>9</v>
      </c>
      <c r="B138" s="24">
        <f>SUM(B139:B143)</f>
        <v>63</v>
      </c>
      <c r="C138" s="24">
        <f>SUM(C139:C143)</f>
        <v>25</v>
      </c>
      <c r="D138" s="24">
        <f>SUM(D139:D143)</f>
        <v>38</v>
      </c>
      <c r="E138" s="25" t="s">
        <v>10</v>
      </c>
      <c r="F138" s="24">
        <f>SUM(F139:F143)</f>
        <v>125</v>
      </c>
      <c r="G138" s="24">
        <f>SUM(G139:G143)</f>
        <v>63</v>
      </c>
      <c r="H138" s="24">
        <f>SUM(H139:H143)</f>
        <v>62</v>
      </c>
      <c r="I138" s="25" t="s">
        <v>11</v>
      </c>
      <c r="J138" s="24">
        <f>SUM(J139:J143)</f>
        <v>95</v>
      </c>
      <c r="K138" s="24">
        <f>SUM(K139:K143)</f>
        <v>40</v>
      </c>
      <c r="L138" s="24">
        <f>SUM(L139:L143)</f>
        <v>55</v>
      </c>
    </row>
    <row r="139" spans="1:13" s="97" customFormat="1" ht="15.75" customHeight="1">
      <c r="A139" s="32">
        <v>0</v>
      </c>
      <c r="B139" s="33">
        <f>C139+D139</f>
        <v>10</v>
      </c>
      <c r="C139" s="34">
        <f>VLOOKUP([1]連想CD!$B$328,[1]元データ!$A$2:$DE$996,5)</f>
        <v>3</v>
      </c>
      <c r="D139" s="34">
        <f>VLOOKUP([1]連想CD!$B$329,[1]元データ!$A$2:$DE$996,5)</f>
        <v>7</v>
      </c>
      <c r="E139" s="35">
        <v>35</v>
      </c>
      <c r="F139" s="33">
        <f>G139+H139</f>
        <v>17</v>
      </c>
      <c r="G139" s="34">
        <f>VLOOKUP([1]連想CD!$B$328,[1]元データ!$A$2:$DE$996,40)</f>
        <v>9</v>
      </c>
      <c r="H139" s="34">
        <f>VLOOKUP([1]連想CD!$B$329,[1]元データ!$A$2:$DE$996,40)</f>
        <v>8</v>
      </c>
      <c r="I139" s="35">
        <v>70</v>
      </c>
      <c r="J139" s="33">
        <f>K139+L139</f>
        <v>22</v>
      </c>
      <c r="K139" s="34">
        <f>VLOOKUP([1]連想CD!$B$328,[1]元データ!$A$2:$DE$996,75)</f>
        <v>12</v>
      </c>
      <c r="L139" s="34">
        <f>VLOOKUP([1]連想CD!$B$329,[1]元データ!$A$2:$DE$996,75)</f>
        <v>10</v>
      </c>
    </row>
    <row r="140" spans="1:13" s="97" customFormat="1" ht="15.75" customHeight="1">
      <c r="A140" s="32">
        <v>1</v>
      </c>
      <c r="B140" s="33">
        <f>C140+D140</f>
        <v>18</v>
      </c>
      <c r="C140" s="34">
        <f>VLOOKUP([1]連想CD!$B$328,[1]元データ!$A$2:$DE$996,6)</f>
        <v>10</v>
      </c>
      <c r="D140" s="34">
        <f>VLOOKUP([1]連想CD!$B$329,[1]元データ!$A$2:$DE$996,6)</f>
        <v>8</v>
      </c>
      <c r="E140" s="35">
        <v>36</v>
      </c>
      <c r="F140" s="33">
        <f>G140+H140</f>
        <v>34</v>
      </c>
      <c r="G140" s="34">
        <f>VLOOKUP([1]連想CD!$B$328,[1]元データ!$A$2:$DE$996,41)</f>
        <v>19</v>
      </c>
      <c r="H140" s="34">
        <f>VLOOKUP([1]連想CD!$B$329,[1]元データ!$A$2:$DE$996,41)</f>
        <v>15</v>
      </c>
      <c r="I140" s="35">
        <v>71</v>
      </c>
      <c r="J140" s="33">
        <f>K140+L140</f>
        <v>15</v>
      </c>
      <c r="K140" s="34">
        <f>VLOOKUP([1]連想CD!$B$328,[1]元データ!$A$2:$DE$996,76)</f>
        <v>8</v>
      </c>
      <c r="L140" s="34">
        <f>VLOOKUP([1]連想CD!$B$329,[1]元データ!$A$2:$DE$996,76)</f>
        <v>7</v>
      </c>
    </row>
    <row r="141" spans="1:13" s="97" customFormat="1" ht="15.75" customHeight="1">
      <c r="A141" s="32">
        <v>2</v>
      </c>
      <c r="B141" s="33">
        <f>C141+D141</f>
        <v>9</v>
      </c>
      <c r="C141" s="34">
        <f>VLOOKUP([1]連想CD!$B$328,[1]元データ!$A$2:$DE$996,7)</f>
        <v>3</v>
      </c>
      <c r="D141" s="34">
        <f>VLOOKUP([1]連想CD!$B$329,[1]元データ!$A$2:$DE$996,7)</f>
        <v>6</v>
      </c>
      <c r="E141" s="35">
        <v>37</v>
      </c>
      <c r="F141" s="33">
        <f>G141+H141</f>
        <v>20</v>
      </c>
      <c r="G141" s="34">
        <f>VLOOKUP([1]連想CD!$B$328,[1]元データ!$A$2:$DE$996,42)</f>
        <v>8</v>
      </c>
      <c r="H141" s="34">
        <f>VLOOKUP([1]連想CD!$B$329,[1]元データ!$A$2:$DE$996,42)</f>
        <v>12</v>
      </c>
      <c r="I141" s="35">
        <v>72</v>
      </c>
      <c r="J141" s="33">
        <f>K141+L141</f>
        <v>18</v>
      </c>
      <c r="K141" s="34">
        <f>VLOOKUP([1]連想CD!$B$328,[1]元データ!$A$2:$DE$996,77)</f>
        <v>4</v>
      </c>
      <c r="L141" s="34">
        <f>VLOOKUP([1]連想CD!$B$329,[1]元データ!$A$2:$DE$996,77)</f>
        <v>14</v>
      </c>
    </row>
    <row r="142" spans="1:13" s="97" customFormat="1" ht="15.75" customHeight="1">
      <c r="A142" s="32">
        <v>3</v>
      </c>
      <c r="B142" s="33">
        <f>C142+D142</f>
        <v>13</v>
      </c>
      <c r="C142" s="34">
        <f>VLOOKUP([1]連想CD!$B$328,[1]元データ!$A$2:$DE$996,8)</f>
        <v>5</v>
      </c>
      <c r="D142" s="34">
        <f>VLOOKUP([1]連想CD!$B$329,[1]元データ!$A$2:$DE$996,8)</f>
        <v>8</v>
      </c>
      <c r="E142" s="35">
        <v>38</v>
      </c>
      <c r="F142" s="33">
        <f>G142+H142</f>
        <v>33</v>
      </c>
      <c r="G142" s="34">
        <f>VLOOKUP([1]連想CD!$B$328,[1]元データ!$A$2:$DE$996,43)</f>
        <v>17</v>
      </c>
      <c r="H142" s="34">
        <f>VLOOKUP([1]連想CD!$B$329,[1]元データ!$A$2:$DE$996,43)</f>
        <v>16</v>
      </c>
      <c r="I142" s="35">
        <v>73</v>
      </c>
      <c r="J142" s="33">
        <f>K142+L142</f>
        <v>22</v>
      </c>
      <c r="K142" s="34">
        <f>VLOOKUP([1]連想CD!$B$328,[1]元データ!$A$2:$DE$996,78)</f>
        <v>7</v>
      </c>
      <c r="L142" s="34">
        <f>VLOOKUP([1]連想CD!$B$329,[1]元データ!$A$2:$DE$996,78)</f>
        <v>15</v>
      </c>
    </row>
    <row r="143" spans="1:13" s="97" customFormat="1" ht="18" customHeight="1">
      <c r="A143" s="40">
        <v>4</v>
      </c>
      <c r="B143" s="41">
        <f>C143+D143</f>
        <v>13</v>
      </c>
      <c r="C143" s="42">
        <f>VLOOKUP([1]連想CD!$B$328,[1]元データ!$A$2:$DE$996,9)</f>
        <v>4</v>
      </c>
      <c r="D143" s="42">
        <f>VLOOKUP([1]連想CD!$B$329,[1]元データ!$A$2:$DE$996,9)</f>
        <v>9</v>
      </c>
      <c r="E143" s="43">
        <v>39</v>
      </c>
      <c r="F143" s="44">
        <f>G143+H143</f>
        <v>21</v>
      </c>
      <c r="G143" s="42">
        <f>VLOOKUP([1]連想CD!$B$328,[1]元データ!$A$2:$DE$996,44)</f>
        <v>10</v>
      </c>
      <c r="H143" s="42">
        <f>VLOOKUP([1]連想CD!$B$329,[1]元データ!$A$2:$DE$996,44)</f>
        <v>11</v>
      </c>
      <c r="I143" s="43">
        <v>74</v>
      </c>
      <c r="J143" s="44">
        <f>K143+L143</f>
        <v>18</v>
      </c>
      <c r="K143" s="42">
        <f>VLOOKUP([1]連想CD!$B$328,[1]元データ!$A$2:$DE$996,79)</f>
        <v>9</v>
      </c>
      <c r="L143" s="42">
        <f>VLOOKUP([1]連想CD!$B$329,[1]元データ!$A$2:$DE$996,79)</f>
        <v>9</v>
      </c>
    </row>
    <row r="144" spans="1:13" s="31" customFormat="1" ht="25.5" customHeight="1">
      <c r="A144" s="23" t="s">
        <v>13</v>
      </c>
      <c r="B144" s="24">
        <f>SUM(B145:B149)</f>
        <v>80</v>
      </c>
      <c r="C144" s="24">
        <f>SUM(C145:C149)</f>
        <v>38</v>
      </c>
      <c r="D144" s="24">
        <f>SUM(D145:D149)</f>
        <v>42</v>
      </c>
      <c r="E144" s="25" t="s">
        <v>14</v>
      </c>
      <c r="F144" s="24">
        <f>SUM(F145:F149)</f>
        <v>132</v>
      </c>
      <c r="G144" s="24">
        <f>SUM(G145:G149)</f>
        <v>66</v>
      </c>
      <c r="H144" s="24">
        <f>SUM(H145:H149)</f>
        <v>66</v>
      </c>
      <c r="I144" s="25" t="s">
        <v>15</v>
      </c>
      <c r="J144" s="24">
        <f>SUM(J145:J149)</f>
        <v>87</v>
      </c>
      <c r="K144" s="24">
        <f>SUM(K145:K149)</f>
        <v>44</v>
      </c>
      <c r="L144" s="24">
        <f>SUM(L145:L149)</f>
        <v>43</v>
      </c>
    </row>
    <row r="145" spans="1:12" s="97" customFormat="1" ht="15.75" customHeight="1">
      <c r="A145" s="32">
        <v>5</v>
      </c>
      <c r="B145" s="33">
        <f>C145+D145</f>
        <v>16</v>
      </c>
      <c r="C145" s="34">
        <f>VLOOKUP([1]連想CD!$B$328,[1]元データ!$A$2:$DE$996,10)</f>
        <v>8</v>
      </c>
      <c r="D145" s="34">
        <f>VLOOKUP([1]連想CD!$B$329,[1]元データ!$A$2:$DE$996,10)</f>
        <v>8</v>
      </c>
      <c r="E145" s="35">
        <v>40</v>
      </c>
      <c r="F145" s="33">
        <f>G145+H145</f>
        <v>21</v>
      </c>
      <c r="G145" s="34">
        <f>VLOOKUP([1]連想CD!$B$328,[1]元データ!$A$2:$DE$996,45 )</f>
        <v>13</v>
      </c>
      <c r="H145" s="34">
        <f>VLOOKUP([1]連想CD!$B$329,[1]元データ!$A$2:$DE$996,45 )</f>
        <v>8</v>
      </c>
      <c r="I145" s="35">
        <v>75</v>
      </c>
      <c r="J145" s="33">
        <f>K145+L145</f>
        <v>15</v>
      </c>
      <c r="K145" s="34">
        <f>VLOOKUP([1]連想CD!$B$328,[1]元データ!$A$2:$DE$996,80)</f>
        <v>9</v>
      </c>
      <c r="L145" s="34">
        <f>VLOOKUP([1]連想CD!$B$329,[1]元データ!$A$2:$DE$996,80)</f>
        <v>6</v>
      </c>
    </row>
    <row r="146" spans="1:12" s="97" customFormat="1" ht="15.75" customHeight="1">
      <c r="A146" s="32">
        <v>6</v>
      </c>
      <c r="B146" s="33">
        <f>C146+D146</f>
        <v>12</v>
      </c>
      <c r="C146" s="34">
        <f>VLOOKUP([1]連想CD!$B$328,[1]元データ!$A$2:$DE$996,11)</f>
        <v>9</v>
      </c>
      <c r="D146" s="34">
        <f>VLOOKUP([1]連想CD!$B$329,[1]元データ!$A$2:$DE$996,11)</f>
        <v>3</v>
      </c>
      <c r="E146" s="35">
        <v>41</v>
      </c>
      <c r="F146" s="33">
        <f>G146+H146</f>
        <v>25</v>
      </c>
      <c r="G146" s="34">
        <f>VLOOKUP([1]連想CD!$B$328,[1]元データ!$A$2:$DE$996,46)</f>
        <v>11</v>
      </c>
      <c r="H146" s="34">
        <f>VLOOKUP([1]連想CD!$B$329,[1]元データ!$A$2:$DE$996,46)</f>
        <v>14</v>
      </c>
      <c r="I146" s="35">
        <v>76</v>
      </c>
      <c r="J146" s="33">
        <f>K146+L146</f>
        <v>25</v>
      </c>
      <c r="K146" s="34">
        <f>VLOOKUP([1]連想CD!$B$328,[1]元データ!$A$2:$DE$996,81)</f>
        <v>13</v>
      </c>
      <c r="L146" s="34">
        <f>VLOOKUP([1]連想CD!$B$329,[1]元データ!$A$2:$DE$996,81)</f>
        <v>12</v>
      </c>
    </row>
    <row r="147" spans="1:12" s="97" customFormat="1" ht="15.75" customHeight="1">
      <c r="A147" s="32">
        <v>7</v>
      </c>
      <c r="B147" s="33">
        <f>C147+D147</f>
        <v>16</v>
      </c>
      <c r="C147" s="34">
        <f>VLOOKUP([1]連想CD!$B$328,[1]元データ!$A$2:$DE$996,12)</f>
        <v>4</v>
      </c>
      <c r="D147" s="34">
        <f>VLOOKUP([1]連想CD!$B$329,[1]元データ!$A$2:$DE$996,12)</f>
        <v>12</v>
      </c>
      <c r="E147" s="35">
        <v>42</v>
      </c>
      <c r="F147" s="33">
        <f>G147+H147</f>
        <v>21</v>
      </c>
      <c r="G147" s="34">
        <f>VLOOKUP([1]連想CD!$B$328,[1]元データ!$A$2:$DE$996,47)</f>
        <v>12</v>
      </c>
      <c r="H147" s="34">
        <f>VLOOKUP([1]連想CD!$B$329,[1]元データ!$A$2:$DE$996,47)</f>
        <v>9</v>
      </c>
      <c r="I147" s="35">
        <v>77</v>
      </c>
      <c r="J147" s="33">
        <f>K147+L147</f>
        <v>17</v>
      </c>
      <c r="K147" s="34">
        <f>VLOOKUP([1]連想CD!$B$328,[1]元データ!$A$2:$DE$996,82)</f>
        <v>6</v>
      </c>
      <c r="L147" s="34">
        <f>VLOOKUP([1]連想CD!$B$329,[1]元データ!$A$2:$DE$996,82)</f>
        <v>11</v>
      </c>
    </row>
    <row r="148" spans="1:12" s="97" customFormat="1" ht="15.75" customHeight="1">
      <c r="A148" s="32">
        <v>8</v>
      </c>
      <c r="B148" s="33">
        <f>C148+D148</f>
        <v>19</v>
      </c>
      <c r="C148" s="34">
        <f>VLOOKUP([1]連想CD!$B$328,[1]元データ!$A$2:$DE$996,13)</f>
        <v>9</v>
      </c>
      <c r="D148" s="34">
        <f>VLOOKUP([1]連想CD!$B$329,[1]元データ!$A$2:$DE$996,13)</f>
        <v>10</v>
      </c>
      <c r="E148" s="35">
        <v>43</v>
      </c>
      <c r="F148" s="33">
        <f>G148+H148</f>
        <v>28</v>
      </c>
      <c r="G148" s="34">
        <f>VLOOKUP([1]連想CD!$B$328,[1]元データ!$A$2:$DE$996,48)</f>
        <v>15</v>
      </c>
      <c r="H148" s="34">
        <f>VLOOKUP([1]連想CD!$B$329,[1]元データ!$A$2:$DE$996,48)</f>
        <v>13</v>
      </c>
      <c r="I148" s="35">
        <v>78</v>
      </c>
      <c r="J148" s="33">
        <f>K148+L148</f>
        <v>12</v>
      </c>
      <c r="K148" s="34">
        <f>VLOOKUP([1]連想CD!$B$328,[1]元データ!$A$2:$DE$996,83)</f>
        <v>7</v>
      </c>
      <c r="L148" s="34">
        <f>VLOOKUP([1]連想CD!$B$329,[1]元データ!$A$2:$DE$996,83)</f>
        <v>5</v>
      </c>
    </row>
    <row r="149" spans="1:12" s="97" customFormat="1" ht="18" customHeight="1">
      <c r="A149" s="40">
        <v>9</v>
      </c>
      <c r="B149" s="44">
        <f>C149+D149</f>
        <v>17</v>
      </c>
      <c r="C149" s="42">
        <f>VLOOKUP([1]連想CD!$B$328,[1]元データ!$A$2:$DE$996,14)</f>
        <v>8</v>
      </c>
      <c r="D149" s="42">
        <f>VLOOKUP([1]連想CD!$B$329,[1]元データ!$A$2:$DE$996,14)</f>
        <v>9</v>
      </c>
      <c r="E149" s="43">
        <v>44</v>
      </c>
      <c r="F149" s="44">
        <f>G149+H149</f>
        <v>37</v>
      </c>
      <c r="G149" s="42">
        <f>VLOOKUP([1]連想CD!$B$328,[1]元データ!$A$2:$DE$996,49)</f>
        <v>15</v>
      </c>
      <c r="H149" s="42">
        <f>VLOOKUP([1]連想CD!$B$329,[1]元データ!$A$2:$DE$996,49)</f>
        <v>22</v>
      </c>
      <c r="I149" s="43">
        <v>79</v>
      </c>
      <c r="J149" s="44">
        <f>K149+L149</f>
        <v>18</v>
      </c>
      <c r="K149" s="42">
        <f>VLOOKUP([1]連想CD!$B$328,[1]元データ!$A$2:$DE$996,84)</f>
        <v>9</v>
      </c>
      <c r="L149" s="42">
        <f>VLOOKUP([1]連想CD!$B$329,[1]元データ!$A$2:$DE$996,84)</f>
        <v>9</v>
      </c>
    </row>
    <row r="150" spans="1:12" s="31" customFormat="1" ht="25.5" customHeight="1">
      <c r="A150" s="23" t="s">
        <v>23</v>
      </c>
      <c r="B150" s="24">
        <f>SUM(B151:B155)</f>
        <v>82</v>
      </c>
      <c r="C150" s="24">
        <f>SUM(C151:C155)</f>
        <v>34</v>
      </c>
      <c r="D150" s="24">
        <f>SUM(D151:D155)</f>
        <v>48</v>
      </c>
      <c r="E150" s="25" t="s">
        <v>24</v>
      </c>
      <c r="F150" s="24">
        <f>SUM(F151:F155)</f>
        <v>128</v>
      </c>
      <c r="G150" s="24">
        <f>SUM(G151:G155)</f>
        <v>71</v>
      </c>
      <c r="H150" s="24">
        <f>SUM(H151:H155)</f>
        <v>57</v>
      </c>
      <c r="I150" s="25" t="s">
        <v>25</v>
      </c>
      <c r="J150" s="24">
        <f>SUM(J151:J155)</f>
        <v>75</v>
      </c>
      <c r="K150" s="24">
        <f>SUM(K151:K155)</f>
        <v>31</v>
      </c>
      <c r="L150" s="24">
        <f>SUM(L151:L155)</f>
        <v>44</v>
      </c>
    </row>
    <row r="151" spans="1:12" s="97" customFormat="1" ht="15.75" customHeight="1">
      <c r="A151" s="32">
        <v>10</v>
      </c>
      <c r="B151" s="33">
        <f>C151+D151</f>
        <v>23</v>
      </c>
      <c r="C151" s="34">
        <f>VLOOKUP([1]連想CD!$B$328,[1]元データ!$A$2:$DE$996,15)</f>
        <v>10</v>
      </c>
      <c r="D151" s="34">
        <f>VLOOKUP([1]連想CD!$B$329,[1]元データ!$A$2:$DE$996,15)</f>
        <v>13</v>
      </c>
      <c r="E151" s="35">
        <v>45</v>
      </c>
      <c r="F151" s="33">
        <f>G151+H151</f>
        <v>19</v>
      </c>
      <c r="G151" s="34">
        <f>VLOOKUP([1]連想CD!$B$328,[1]元データ!$A$2:$DE$996,50)</f>
        <v>13</v>
      </c>
      <c r="H151" s="34">
        <f>VLOOKUP([1]連想CD!$B$329,[1]元データ!$A$2:$DE$996,50)</f>
        <v>6</v>
      </c>
      <c r="I151" s="35">
        <v>80</v>
      </c>
      <c r="J151" s="33">
        <f>K151+L151</f>
        <v>18</v>
      </c>
      <c r="K151" s="34">
        <f>VLOOKUP([1]連想CD!$B$328,[1]元データ!$A$2:$DE$996,85)</f>
        <v>8</v>
      </c>
      <c r="L151" s="34">
        <f>VLOOKUP([1]連想CD!$B$329,[1]元データ!$A$2:$DE$996,85)</f>
        <v>10</v>
      </c>
    </row>
    <row r="152" spans="1:12" s="97" customFormat="1" ht="15.75" customHeight="1">
      <c r="A152" s="32">
        <v>11</v>
      </c>
      <c r="B152" s="33">
        <f>C152+D152</f>
        <v>15</v>
      </c>
      <c r="C152" s="34">
        <f>VLOOKUP([1]連想CD!$B$328,[1]元データ!$A$2:$DE$996,16)</f>
        <v>6</v>
      </c>
      <c r="D152" s="34">
        <f>VLOOKUP([1]連想CD!$B$329,[1]元データ!$A$2:$DE$996,16)</f>
        <v>9</v>
      </c>
      <c r="E152" s="35">
        <v>46</v>
      </c>
      <c r="F152" s="33">
        <f>G152+H152</f>
        <v>31</v>
      </c>
      <c r="G152" s="34">
        <f>VLOOKUP([1]連想CD!$B$328,[1]元データ!$A$2:$DE$996,51)</f>
        <v>16</v>
      </c>
      <c r="H152" s="34">
        <f>VLOOKUP([1]連想CD!$B$329,[1]元データ!$A$2:$DE$996,51)</f>
        <v>15</v>
      </c>
      <c r="I152" s="35">
        <v>81</v>
      </c>
      <c r="J152" s="33">
        <f>K152+L152</f>
        <v>19</v>
      </c>
      <c r="K152" s="34">
        <f>VLOOKUP([1]連想CD!$B$328,[1]元データ!$A$2:$DE$996,86)</f>
        <v>9</v>
      </c>
      <c r="L152" s="34">
        <f>VLOOKUP([1]連想CD!$B$329,[1]元データ!$A$2:$DE$996,86)</f>
        <v>10</v>
      </c>
    </row>
    <row r="153" spans="1:12" s="97" customFormat="1" ht="15.75" customHeight="1">
      <c r="A153" s="32">
        <v>12</v>
      </c>
      <c r="B153" s="33">
        <f>C153+D153</f>
        <v>14</v>
      </c>
      <c r="C153" s="34">
        <f>VLOOKUP([1]連想CD!$B$328,[1]元データ!$A$2:$DE$996,17)</f>
        <v>8</v>
      </c>
      <c r="D153" s="34">
        <f>VLOOKUP([1]連想CD!$B$329,[1]元データ!$A$2:$DE$996,17)</f>
        <v>6</v>
      </c>
      <c r="E153" s="35">
        <v>47</v>
      </c>
      <c r="F153" s="33">
        <f>G153+H153</f>
        <v>33</v>
      </c>
      <c r="G153" s="34">
        <f>VLOOKUP([1]連想CD!$B$328,[1]元データ!$A$2:$DE$996,52)</f>
        <v>17</v>
      </c>
      <c r="H153" s="34">
        <f>VLOOKUP([1]連想CD!$B$329,[1]元データ!$A$2:$DE$996,52)</f>
        <v>16</v>
      </c>
      <c r="I153" s="35">
        <v>82</v>
      </c>
      <c r="J153" s="33">
        <f>K153+L153</f>
        <v>8</v>
      </c>
      <c r="K153" s="34">
        <f>VLOOKUP([1]連想CD!$B$328,[1]元データ!$A$2:$DE$996,87)</f>
        <v>5</v>
      </c>
      <c r="L153" s="34">
        <f>VLOOKUP([1]連想CD!$B$329,[1]元データ!$A$2:$DE$996,87)</f>
        <v>3</v>
      </c>
    </row>
    <row r="154" spans="1:12" s="97" customFormat="1" ht="15.75" customHeight="1">
      <c r="A154" s="32">
        <v>13</v>
      </c>
      <c r="B154" s="33">
        <f>C154+D154</f>
        <v>14</v>
      </c>
      <c r="C154" s="34">
        <f>VLOOKUP([1]連想CD!$B$328,[1]元データ!$A$2:$DE$996,18)</f>
        <v>3</v>
      </c>
      <c r="D154" s="34">
        <f>VLOOKUP([1]連想CD!$B$329,[1]元データ!$A$2:$DE$996,18)</f>
        <v>11</v>
      </c>
      <c r="E154" s="35">
        <v>48</v>
      </c>
      <c r="F154" s="33">
        <f>G154+H154</f>
        <v>29</v>
      </c>
      <c r="G154" s="34">
        <f>VLOOKUP([1]連想CD!$B$328,[1]元データ!$A$2:$DE$996,53)</f>
        <v>17</v>
      </c>
      <c r="H154" s="34">
        <f>VLOOKUP([1]連想CD!$B$329,[1]元データ!$A$2:$DE$996,53)</f>
        <v>12</v>
      </c>
      <c r="I154" s="35">
        <v>83</v>
      </c>
      <c r="J154" s="33">
        <f>K154+L154</f>
        <v>16</v>
      </c>
      <c r="K154" s="34">
        <f>VLOOKUP([1]連想CD!$B$328,[1]元データ!$A$2:$DE$996,88)</f>
        <v>5</v>
      </c>
      <c r="L154" s="34">
        <f>VLOOKUP([1]連想CD!$B$329,[1]元データ!$A$2:$DE$996,88)</f>
        <v>11</v>
      </c>
    </row>
    <row r="155" spans="1:12" s="97" customFormat="1" ht="18" customHeight="1">
      <c r="A155" s="40">
        <v>14</v>
      </c>
      <c r="B155" s="44">
        <f>C155+D155</f>
        <v>16</v>
      </c>
      <c r="C155" s="42">
        <f>VLOOKUP([1]連想CD!$B$328,[1]元データ!$A$2:$DE$996,19)</f>
        <v>7</v>
      </c>
      <c r="D155" s="42">
        <f>VLOOKUP([1]連想CD!$B$329,[1]元データ!$A$2:$DE$996,19)</f>
        <v>9</v>
      </c>
      <c r="E155" s="43">
        <v>49</v>
      </c>
      <c r="F155" s="44">
        <f>G155+H155</f>
        <v>16</v>
      </c>
      <c r="G155" s="42">
        <f>VLOOKUP([1]連想CD!$B$328,[1]元データ!$A$2:$DE$996,54)</f>
        <v>8</v>
      </c>
      <c r="H155" s="42">
        <f>VLOOKUP([1]連想CD!$B$329,[1]元データ!$A$2:$DE$996,54)</f>
        <v>8</v>
      </c>
      <c r="I155" s="43">
        <v>84</v>
      </c>
      <c r="J155" s="44">
        <f>K155+L155</f>
        <v>14</v>
      </c>
      <c r="K155" s="42">
        <f>VLOOKUP([1]連想CD!$B$328,[1]元データ!$A$2:$DE$996,89)</f>
        <v>4</v>
      </c>
      <c r="L155" s="42">
        <f>VLOOKUP([1]連想CD!$B$329,[1]元データ!$A$2:$DE$996,89)</f>
        <v>10</v>
      </c>
    </row>
    <row r="156" spans="1:12" s="31" customFormat="1" ht="25.5" customHeight="1">
      <c r="A156" s="23" t="s">
        <v>26</v>
      </c>
      <c r="B156" s="24">
        <f>SUM(B157:B161)</f>
        <v>92</v>
      </c>
      <c r="C156" s="24">
        <f>SUM(C157:C161)</f>
        <v>50</v>
      </c>
      <c r="D156" s="24">
        <f>SUM(D157:D161)</f>
        <v>42</v>
      </c>
      <c r="E156" s="25" t="s">
        <v>27</v>
      </c>
      <c r="F156" s="24">
        <f>SUM(F157:F161)</f>
        <v>111</v>
      </c>
      <c r="G156" s="24">
        <f>SUM(G157:G161)</f>
        <v>50</v>
      </c>
      <c r="H156" s="24">
        <f>SUM(H157:H161)</f>
        <v>61</v>
      </c>
      <c r="I156" s="25" t="s">
        <v>28</v>
      </c>
      <c r="J156" s="24">
        <f>SUM(J157:J161)</f>
        <v>48</v>
      </c>
      <c r="K156" s="24">
        <f>SUM(K157:K161)</f>
        <v>14</v>
      </c>
      <c r="L156" s="24">
        <f>SUM(L157:L161)</f>
        <v>34</v>
      </c>
    </row>
    <row r="157" spans="1:12" s="97" customFormat="1" ht="15.75" customHeight="1">
      <c r="A157" s="32">
        <v>15</v>
      </c>
      <c r="B157" s="33">
        <f>C157+D157</f>
        <v>19</v>
      </c>
      <c r="C157" s="34">
        <f>VLOOKUP([1]連想CD!$B$328,[1]元データ!$A$2:$DE$996,20)</f>
        <v>8</v>
      </c>
      <c r="D157" s="34">
        <f>VLOOKUP([1]連想CD!$B$329,[1]元データ!$A$2:$DE$996,20)</f>
        <v>11</v>
      </c>
      <c r="E157" s="35">
        <v>50</v>
      </c>
      <c r="F157" s="33">
        <f>G157+H157</f>
        <v>29</v>
      </c>
      <c r="G157" s="34">
        <f>VLOOKUP([1]連想CD!$B$328,[1]元データ!$A$2:$DE$996,55)</f>
        <v>11</v>
      </c>
      <c r="H157" s="34">
        <f>VLOOKUP([1]連想CD!$B$329,[1]元データ!$A$2:$DE$996,55)</f>
        <v>18</v>
      </c>
      <c r="I157" s="35">
        <v>85</v>
      </c>
      <c r="J157" s="33">
        <f>K157+L157</f>
        <v>11</v>
      </c>
      <c r="K157" s="34">
        <f>VLOOKUP([1]連想CD!$B$328,[1]元データ!$A$2:$DE$996,90)</f>
        <v>5</v>
      </c>
      <c r="L157" s="34">
        <f>VLOOKUP([1]連想CD!$B$329,[1]元データ!$A$2:$DE$996,90)</f>
        <v>6</v>
      </c>
    </row>
    <row r="158" spans="1:12" s="97" customFormat="1" ht="15.75" customHeight="1">
      <c r="A158" s="32">
        <v>16</v>
      </c>
      <c r="B158" s="33">
        <f>C158+D158</f>
        <v>20</v>
      </c>
      <c r="C158" s="34">
        <f>VLOOKUP([1]連想CD!$B$328,[1]元データ!$A$2:$DE$996,21)</f>
        <v>11</v>
      </c>
      <c r="D158" s="34">
        <f>VLOOKUP([1]連想CD!$B$329,[1]元データ!$A$2:$DE$996,21)</f>
        <v>9</v>
      </c>
      <c r="E158" s="35">
        <v>51</v>
      </c>
      <c r="F158" s="33">
        <f>G158+H158</f>
        <v>14</v>
      </c>
      <c r="G158" s="34">
        <f>VLOOKUP([1]連想CD!$B$328,[1]元データ!$A$2:$DE$996,56)</f>
        <v>7</v>
      </c>
      <c r="H158" s="34">
        <f>VLOOKUP([1]連想CD!$B$329,[1]元データ!$A$2:$DE$996,56)</f>
        <v>7</v>
      </c>
      <c r="I158" s="35">
        <v>86</v>
      </c>
      <c r="J158" s="33">
        <f>K158+L158</f>
        <v>15</v>
      </c>
      <c r="K158" s="34">
        <f>VLOOKUP([1]連想CD!$B$328,[1]元データ!$A$2:$DE$996,91)</f>
        <v>4</v>
      </c>
      <c r="L158" s="34">
        <f>VLOOKUP([1]連想CD!$B$329,[1]元データ!$A$2:$DE$996,91)</f>
        <v>11</v>
      </c>
    </row>
    <row r="159" spans="1:12" s="97" customFormat="1" ht="15.75" customHeight="1">
      <c r="A159" s="32">
        <v>17</v>
      </c>
      <c r="B159" s="33">
        <f>C159+D159</f>
        <v>23</v>
      </c>
      <c r="C159" s="34">
        <f>VLOOKUP([1]連想CD!$B$328,[1]元データ!$A$2:$DE$996,22)</f>
        <v>15</v>
      </c>
      <c r="D159" s="34">
        <f>VLOOKUP([1]連想CD!$B$329,[1]元データ!$A$2:$DE$996,22)</f>
        <v>8</v>
      </c>
      <c r="E159" s="35">
        <v>52</v>
      </c>
      <c r="F159" s="33">
        <f>G159+H159</f>
        <v>31</v>
      </c>
      <c r="G159" s="34">
        <f>VLOOKUP([1]連想CD!$B$328,[1]元データ!$A$2:$DE$996,57)</f>
        <v>16</v>
      </c>
      <c r="H159" s="34">
        <f>VLOOKUP([1]連想CD!$B$329,[1]元データ!$A$2:$DE$996,57)</f>
        <v>15</v>
      </c>
      <c r="I159" s="35">
        <v>87</v>
      </c>
      <c r="J159" s="33">
        <f>K159+L159</f>
        <v>12</v>
      </c>
      <c r="K159" s="34">
        <f>VLOOKUP([1]連想CD!$B$328,[1]元データ!$A$2:$DE$996,92)</f>
        <v>2</v>
      </c>
      <c r="L159" s="34">
        <f>VLOOKUP([1]連想CD!$B$329,[1]元データ!$A$2:$DE$996,92)</f>
        <v>10</v>
      </c>
    </row>
    <row r="160" spans="1:12" s="97" customFormat="1" ht="15.75" customHeight="1">
      <c r="A160" s="32">
        <v>18</v>
      </c>
      <c r="B160" s="33">
        <f>C160+D160</f>
        <v>16</v>
      </c>
      <c r="C160" s="34">
        <f>VLOOKUP([1]連想CD!$B$328,[1]元データ!$A$2:$DE$996,23)</f>
        <v>11</v>
      </c>
      <c r="D160" s="34">
        <f>VLOOKUP([1]連想CD!$B$329,[1]元データ!$A$2:$DE$996,23)</f>
        <v>5</v>
      </c>
      <c r="E160" s="35">
        <v>53</v>
      </c>
      <c r="F160" s="33">
        <f>G160+H160</f>
        <v>20</v>
      </c>
      <c r="G160" s="34">
        <f>VLOOKUP([1]連想CD!$B$328,[1]元データ!$A$2:$DE$996,58)</f>
        <v>7</v>
      </c>
      <c r="H160" s="34">
        <f>VLOOKUP([1]連想CD!$B$329,[1]元データ!$A$2:$DE$996,58)</f>
        <v>13</v>
      </c>
      <c r="I160" s="35">
        <v>88</v>
      </c>
      <c r="J160" s="33">
        <f>K160+L160</f>
        <v>4</v>
      </c>
      <c r="K160" s="34">
        <f>VLOOKUP([1]連想CD!$B$328,[1]元データ!$A$2:$DE$996,93)</f>
        <v>1</v>
      </c>
      <c r="L160" s="34">
        <f>VLOOKUP([1]連想CD!$B$329,[1]元データ!$A$2:$DE$996,93)</f>
        <v>3</v>
      </c>
    </row>
    <row r="161" spans="1:12" s="97" customFormat="1" ht="18" customHeight="1">
      <c r="A161" s="40">
        <v>19</v>
      </c>
      <c r="B161" s="44">
        <f>C161+D161</f>
        <v>14</v>
      </c>
      <c r="C161" s="42">
        <f>VLOOKUP([1]連想CD!$B$328,[1]元データ!$A$2:$DE$996,24)</f>
        <v>5</v>
      </c>
      <c r="D161" s="42">
        <f>VLOOKUP([1]連想CD!$B$329,[1]元データ!$A$2:$DE$996,24)</f>
        <v>9</v>
      </c>
      <c r="E161" s="43">
        <v>54</v>
      </c>
      <c r="F161" s="44">
        <f>G161+H161</f>
        <v>17</v>
      </c>
      <c r="G161" s="42">
        <f>VLOOKUP([1]連想CD!$B$328,[1]元データ!$A$2:$DE$996,59)</f>
        <v>9</v>
      </c>
      <c r="H161" s="42">
        <f>VLOOKUP([1]連想CD!$B$329,[1]元データ!$A$2:$DE$996,59)</f>
        <v>8</v>
      </c>
      <c r="I161" s="43">
        <v>89</v>
      </c>
      <c r="J161" s="44">
        <f>K161+L161</f>
        <v>6</v>
      </c>
      <c r="K161" s="42">
        <f>VLOOKUP([1]連想CD!$B$328,[1]元データ!$A$2:$DE$996,94)</f>
        <v>2</v>
      </c>
      <c r="L161" s="42">
        <f>VLOOKUP([1]連想CD!$B$329,[1]元データ!$A$2:$DE$996,94)</f>
        <v>4</v>
      </c>
    </row>
    <row r="162" spans="1:12" s="31" customFormat="1" ht="25.5" customHeight="1">
      <c r="A162" s="23" t="s">
        <v>29</v>
      </c>
      <c r="B162" s="24">
        <f>SUM(B163:B167)</f>
        <v>73</v>
      </c>
      <c r="C162" s="24">
        <f>SUM(C163:C167)</f>
        <v>38</v>
      </c>
      <c r="D162" s="24">
        <f>SUM(D163:D167)</f>
        <v>35</v>
      </c>
      <c r="E162" s="25" t="s">
        <v>30</v>
      </c>
      <c r="F162" s="24">
        <f>SUM(F163:F167)</f>
        <v>80</v>
      </c>
      <c r="G162" s="24">
        <f>SUM(G163:G167)</f>
        <v>46</v>
      </c>
      <c r="H162" s="24">
        <f>SUM(H163:H167)</f>
        <v>34</v>
      </c>
      <c r="I162" s="25" t="s">
        <v>31</v>
      </c>
      <c r="J162" s="24">
        <f>SUM(J163:J167)</f>
        <v>17</v>
      </c>
      <c r="K162" s="24">
        <f>SUM(K163:K167)</f>
        <v>2</v>
      </c>
      <c r="L162" s="24">
        <f>SUM(L163:L167)</f>
        <v>15</v>
      </c>
    </row>
    <row r="163" spans="1:12" s="97" customFormat="1" ht="15.75" customHeight="1">
      <c r="A163" s="32">
        <v>20</v>
      </c>
      <c r="B163" s="33">
        <f>C163+D163</f>
        <v>11</v>
      </c>
      <c r="C163" s="34">
        <f>VLOOKUP([1]連想CD!$B$328,[1]元データ!$A$2:$DE$996,25)</f>
        <v>6</v>
      </c>
      <c r="D163" s="34">
        <f>VLOOKUP([1]連想CD!$B$329,[1]元データ!$A$2:$DE$996,25)</f>
        <v>5</v>
      </c>
      <c r="E163" s="35">
        <v>55</v>
      </c>
      <c r="F163" s="33">
        <f>G163+H163</f>
        <v>20</v>
      </c>
      <c r="G163" s="34">
        <f>VLOOKUP([1]連想CD!$B$328,[1]元データ!$A$2:$DE$996,60)</f>
        <v>12</v>
      </c>
      <c r="H163" s="34">
        <f>VLOOKUP([1]連想CD!$B$329,[1]元データ!$A$2:$DE$996,60)</f>
        <v>8</v>
      </c>
      <c r="I163" s="35">
        <v>90</v>
      </c>
      <c r="J163" s="33">
        <f>K163+L163</f>
        <v>5</v>
      </c>
      <c r="K163" s="34">
        <f>VLOOKUP([1]連想CD!$B$328,[1]元データ!$A$2:$DE$996,95)</f>
        <v>0</v>
      </c>
      <c r="L163" s="34">
        <f>VLOOKUP([1]連想CD!$B$329,[1]元データ!$A$2:$DE$996,95)</f>
        <v>5</v>
      </c>
    </row>
    <row r="164" spans="1:12" s="97" customFormat="1" ht="15.75" customHeight="1">
      <c r="A164" s="32">
        <v>21</v>
      </c>
      <c r="B164" s="33">
        <f>C164+D164</f>
        <v>14</v>
      </c>
      <c r="C164" s="34">
        <f>VLOOKUP([1]連想CD!$B$328,[1]元データ!$A$2:$DE$996,26)</f>
        <v>7</v>
      </c>
      <c r="D164" s="34">
        <f>VLOOKUP([1]連想CD!$B$329,[1]元データ!$A$2:$DE$996,26)</f>
        <v>7</v>
      </c>
      <c r="E164" s="35">
        <v>56</v>
      </c>
      <c r="F164" s="33">
        <f>G164+H164</f>
        <v>14</v>
      </c>
      <c r="G164" s="34">
        <f>VLOOKUP([1]連想CD!$B$328,[1]元データ!$A$2:$DE$996,61)</f>
        <v>10</v>
      </c>
      <c r="H164" s="34">
        <f>VLOOKUP([1]連想CD!$B$329,[1]元データ!$A$2:$DE$996,61)</f>
        <v>4</v>
      </c>
      <c r="I164" s="35">
        <v>91</v>
      </c>
      <c r="J164" s="33">
        <f>K164+L164</f>
        <v>4</v>
      </c>
      <c r="K164" s="34">
        <f>VLOOKUP([1]連想CD!$B$328,[1]元データ!$A$2:$DE$996,96)</f>
        <v>2</v>
      </c>
      <c r="L164" s="34">
        <f>VLOOKUP([1]連想CD!$B$329,[1]元データ!$A$2:$DE$996,96)</f>
        <v>2</v>
      </c>
    </row>
    <row r="165" spans="1:12" s="97" customFormat="1" ht="15.75" customHeight="1">
      <c r="A165" s="32">
        <v>22</v>
      </c>
      <c r="B165" s="33">
        <f>C165+D165</f>
        <v>12</v>
      </c>
      <c r="C165" s="34">
        <f>VLOOKUP([1]連想CD!$B$328,[1]元データ!$A$2:$DE$996,27)</f>
        <v>5</v>
      </c>
      <c r="D165" s="34">
        <f>VLOOKUP([1]連想CD!$B$329,[1]元データ!$A$2:$DE$996,27)</f>
        <v>7</v>
      </c>
      <c r="E165" s="35">
        <v>57</v>
      </c>
      <c r="F165" s="33">
        <f>G165+H165</f>
        <v>19</v>
      </c>
      <c r="G165" s="34">
        <f>VLOOKUP([1]連想CD!$B$328,[1]元データ!$A$2:$DE$996,62)</f>
        <v>7</v>
      </c>
      <c r="H165" s="34">
        <f>VLOOKUP([1]連想CD!$B$329,[1]元データ!$A$2:$DE$996,62)</f>
        <v>12</v>
      </c>
      <c r="I165" s="35">
        <v>92</v>
      </c>
      <c r="J165" s="33">
        <f>K165+L165</f>
        <v>3</v>
      </c>
      <c r="K165" s="34">
        <f>VLOOKUP([1]連想CD!$B$328,[1]元データ!$A$2:$DE$996,97)</f>
        <v>0</v>
      </c>
      <c r="L165" s="34">
        <f>VLOOKUP([1]連想CD!$B$329,[1]元データ!$A$2:$DE$996,97)</f>
        <v>3</v>
      </c>
    </row>
    <row r="166" spans="1:12" s="97" customFormat="1" ht="15.75" customHeight="1">
      <c r="A166" s="32">
        <v>23</v>
      </c>
      <c r="B166" s="33">
        <f>C166+D166</f>
        <v>16</v>
      </c>
      <c r="C166" s="34">
        <f>VLOOKUP([1]連想CD!$B$328,[1]元データ!$A$2:$DE$996,28)</f>
        <v>9</v>
      </c>
      <c r="D166" s="34">
        <f>VLOOKUP([1]連想CD!$B$329,[1]元データ!$A$2:$DE$996,28)</f>
        <v>7</v>
      </c>
      <c r="E166" s="35">
        <v>58</v>
      </c>
      <c r="F166" s="33">
        <f>G166+H166</f>
        <v>14</v>
      </c>
      <c r="G166" s="34">
        <f>VLOOKUP([1]連想CD!$B$328,[1]元データ!$A$2:$DE$996,63)</f>
        <v>8</v>
      </c>
      <c r="H166" s="34">
        <f>VLOOKUP([1]連想CD!$B$329,[1]元データ!$A$2:$DE$996,63)</f>
        <v>6</v>
      </c>
      <c r="I166" s="35">
        <v>93</v>
      </c>
      <c r="J166" s="33">
        <f>K166+L166</f>
        <v>1</v>
      </c>
      <c r="K166" s="34">
        <f>VLOOKUP([1]連想CD!$B$328,[1]元データ!$A$2:$DE$996,98)</f>
        <v>0</v>
      </c>
      <c r="L166" s="34">
        <f>VLOOKUP([1]連想CD!$B$329,[1]元データ!$A$2:$DE$996,98)</f>
        <v>1</v>
      </c>
    </row>
    <row r="167" spans="1:12" s="97" customFormat="1" ht="18" customHeight="1">
      <c r="A167" s="40">
        <v>24</v>
      </c>
      <c r="B167" s="44">
        <f>C167+D167</f>
        <v>20</v>
      </c>
      <c r="C167" s="42">
        <f>VLOOKUP([1]連想CD!$B$328,[1]元データ!$A$2:$DE$996,29)</f>
        <v>11</v>
      </c>
      <c r="D167" s="42">
        <f>VLOOKUP([1]連想CD!$B$329,[1]元データ!$A$2:$DE$996,29)</f>
        <v>9</v>
      </c>
      <c r="E167" s="43">
        <v>59</v>
      </c>
      <c r="F167" s="44">
        <f>G167+H167</f>
        <v>13</v>
      </c>
      <c r="G167" s="42">
        <f>VLOOKUP([1]連想CD!$B$328,[1]元データ!$A$2:$DE$996,64)</f>
        <v>9</v>
      </c>
      <c r="H167" s="42">
        <f>VLOOKUP([1]連想CD!$B$329,[1]元データ!$A$2:$DE$996,64)</f>
        <v>4</v>
      </c>
      <c r="I167" s="43">
        <v>94</v>
      </c>
      <c r="J167" s="44">
        <f>K167+L167</f>
        <v>4</v>
      </c>
      <c r="K167" s="42">
        <f>VLOOKUP([1]連想CD!$B$328,[1]元データ!$A$2:$DE$996,99)</f>
        <v>0</v>
      </c>
      <c r="L167" s="42">
        <f>VLOOKUP([1]連想CD!$B$329,[1]元データ!$A$2:$DE$996,99)</f>
        <v>4</v>
      </c>
    </row>
    <row r="168" spans="1:12" s="31" customFormat="1" ht="25.5" customHeight="1">
      <c r="A168" s="23" t="s">
        <v>32</v>
      </c>
      <c r="B168" s="24">
        <f>SUM(B169:B173)</f>
        <v>63</v>
      </c>
      <c r="C168" s="24">
        <f>SUM(C169:C173)</f>
        <v>31</v>
      </c>
      <c r="D168" s="24">
        <f>SUM(D169:D173)</f>
        <v>32</v>
      </c>
      <c r="E168" s="25" t="s">
        <v>33</v>
      </c>
      <c r="F168" s="24">
        <f>SUM(F169:F173)</f>
        <v>98</v>
      </c>
      <c r="G168" s="24">
        <f>SUM(G169:G173)</f>
        <v>46</v>
      </c>
      <c r="H168" s="24">
        <f>SUM(H169:H173)</f>
        <v>52</v>
      </c>
      <c r="I168" s="64" t="s">
        <v>34</v>
      </c>
      <c r="J168" s="24">
        <f>SUM(J169:J178)</f>
        <v>7</v>
      </c>
      <c r="K168" s="24">
        <f>SUM(K169:K178)</f>
        <v>0</v>
      </c>
      <c r="L168" s="24">
        <f>SUM(L169:L178)</f>
        <v>7</v>
      </c>
    </row>
    <row r="169" spans="1:12" s="97" customFormat="1" ht="15.75" customHeight="1">
      <c r="A169" s="32">
        <v>25</v>
      </c>
      <c r="B169" s="33">
        <f>C169+D169</f>
        <v>13</v>
      </c>
      <c r="C169" s="34">
        <f>VLOOKUP([1]連想CD!$B$328,[1]元データ!$A$2:$DE$996,30)</f>
        <v>10</v>
      </c>
      <c r="D169" s="34">
        <f>VLOOKUP([1]連想CD!$B$329,[1]元データ!$A$2:$DE$996,30)</f>
        <v>3</v>
      </c>
      <c r="E169" s="35">
        <v>60</v>
      </c>
      <c r="F169" s="33">
        <f>G169+H169</f>
        <v>21</v>
      </c>
      <c r="G169" s="34">
        <f>VLOOKUP([1]連想CD!$B$328,[1]元データ!$A$2:$DE$996,65)</f>
        <v>10</v>
      </c>
      <c r="H169" s="34">
        <f>VLOOKUP([1]連想CD!$B$329,[1]元データ!$A$2:$DE$996,65)</f>
        <v>11</v>
      </c>
      <c r="I169" s="35">
        <v>95</v>
      </c>
      <c r="J169" s="33">
        <f t="shared" ref="J169:J178" si="11">K169+L169</f>
        <v>4</v>
      </c>
      <c r="K169" s="34">
        <f>VLOOKUP([1]連想CD!$B$328,[1]元データ!$A$2:$DE$996,100)</f>
        <v>0</v>
      </c>
      <c r="L169" s="34">
        <f>VLOOKUP([1]連想CD!$B$329,[1]元データ!$A$2:$DE$996,100)</f>
        <v>4</v>
      </c>
    </row>
    <row r="170" spans="1:12" s="97" customFormat="1" ht="15.75" customHeight="1">
      <c r="A170" s="32">
        <v>26</v>
      </c>
      <c r="B170" s="33">
        <f>C170+D170</f>
        <v>6</v>
      </c>
      <c r="C170" s="34">
        <f>VLOOKUP([1]連想CD!$B$328,[1]元データ!$A$2:$DE$996,31)</f>
        <v>3</v>
      </c>
      <c r="D170" s="34">
        <f>VLOOKUP([1]連想CD!$B$329,[1]元データ!$A$2:$DE$996,31)</f>
        <v>3</v>
      </c>
      <c r="E170" s="35">
        <v>61</v>
      </c>
      <c r="F170" s="33">
        <f>G170+H170</f>
        <v>12</v>
      </c>
      <c r="G170" s="34">
        <f>VLOOKUP([1]連想CD!$B$328,[1]元データ!$A$2:$DE$996,66)</f>
        <v>7</v>
      </c>
      <c r="H170" s="34">
        <f>VLOOKUP([1]連想CD!$B$329,[1]元データ!$A$2:$DE$996,66)</f>
        <v>5</v>
      </c>
      <c r="I170" s="35">
        <v>96</v>
      </c>
      <c r="J170" s="33">
        <f t="shared" si="11"/>
        <v>1</v>
      </c>
      <c r="K170" s="34">
        <f>VLOOKUP([1]連想CD!$B$328,[1]元データ!$A$2:$DE$996,101)</f>
        <v>0</v>
      </c>
      <c r="L170" s="34">
        <f>VLOOKUP([1]連想CD!$B$329,[1]元データ!$A$2:$DE$996,101)</f>
        <v>1</v>
      </c>
    </row>
    <row r="171" spans="1:12" s="97" customFormat="1" ht="15.75" customHeight="1">
      <c r="A171" s="32">
        <v>27</v>
      </c>
      <c r="B171" s="33">
        <f>C171+D171</f>
        <v>12</v>
      </c>
      <c r="C171" s="34">
        <f>VLOOKUP([1]連想CD!$B$328,[1]元データ!$A$2:$DE$996,32)</f>
        <v>4</v>
      </c>
      <c r="D171" s="34">
        <f>VLOOKUP([1]連想CD!$B$329,[1]元データ!$A$2:$DE$996,32)</f>
        <v>8</v>
      </c>
      <c r="E171" s="35">
        <v>62</v>
      </c>
      <c r="F171" s="33">
        <f>G171+H171</f>
        <v>17</v>
      </c>
      <c r="G171" s="34">
        <f>VLOOKUP([1]連想CD!$B$328,[1]元データ!$A$2:$DE$996,67)</f>
        <v>6</v>
      </c>
      <c r="H171" s="34">
        <f>VLOOKUP([1]連想CD!$B$329,[1]元データ!$A$2:$DE$996,67)</f>
        <v>11</v>
      </c>
      <c r="I171" s="35">
        <v>97</v>
      </c>
      <c r="J171" s="33">
        <f t="shared" si="11"/>
        <v>1</v>
      </c>
      <c r="K171" s="34">
        <f>VLOOKUP([1]連想CD!$B$328,[1]元データ!$A$2:$DE$996,102)</f>
        <v>0</v>
      </c>
      <c r="L171" s="34">
        <f>VLOOKUP([1]連想CD!$B$329,[1]元データ!$A$2:$DE$996,102)</f>
        <v>1</v>
      </c>
    </row>
    <row r="172" spans="1:12" s="97" customFormat="1" ht="15.75" customHeight="1">
      <c r="A172" s="32">
        <v>28</v>
      </c>
      <c r="B172" s="33">
        <f>C172+D172</f>
        <v>18</v>
      </c>
      <c r="C172" s="34">
        <f>VLOOKUP([1]連想CD!$B$328,[1]元データ!$A$2:$DE$996,33)</f>
        <v>7</v>
      </c>
      <c r="D172" s="34">
        <f>VLOOKUP([1]連想CD!$B$329,[1]元データ!$A$2:$DE$996,33)</f>
        <v>11</v>
      </c>
      <c r="E172" s="35">
        <v>63</v>
      </c>
      <c r="F172" s="33">
        <f>G172+H172</f>
        <v>16</v>
      </c>
      <c r="G172" s="34">
        <f>VLOOKUP([1]連想CD!$B$328,[1]元データ!$A$2:$DE$996,68)</f>
        <v>8</v>
      </c>
      <c r="H172" s="34">
        <f>VLOOKUP([1]連想CD!$B$329,[1]元データ!$A$2:$DE$996,68)</f>
        <v>8</v>
      </c>
      <c r="I172" s="35">
        <v>98</v>
      </c>
      <c r="J172" s="33">
        <f t="shared" si="11"/>
        <v>1</v>
      </c>
      <c r="K172" s="34">
        <f>VLOOKUP([1]連想CD!$B$328,[1]元データ!$A$2:$DE$996,103)</f>
        <v>0</v>
      </c>
      <c r="L172" s="34">
        <f>VLOOKUP([1]連想CD!$B$329,[1]元データ!$A$2:$DE$996,103)</f>
        <v>1</v>
      </c>
    </row>
    <row r="173" spans="1:12" s="97" customFormat="1" ht="18" customHeight="1">
      <c r="A173" s="40">
        <v>29</v>
      </c>
      <c r="B173" s="44">
        <f>C173+D173</f>
        <v>14</v>
      </c>
      <c r="C173" s="42">
        <f>VLOOKUP([1]連想CD!$B$328,[1]元データ!$A$2:$DE$996,34)</f>
        <v>7</v>
      </c>
      <c r="D173" s="42">
        <f>VLOOKUP([1]連想CD!$B$329,[1]元データ!$A$2:$DE$996,34)</f>
        <v>7</v>
      </c>
      <c r="E173" s="43">
        <v>64</v>
      </c>
      <c r="F173" s="44">
        <f>G173+H173</f>
        <v>32</v>
      </c>
      <c r="G173" s="42">
        <f>VLOOKUP([1]連想CD!$B$328,[1]元データ!$A$2:$DE$996,69)</f>
        <v>15</v>
      </c>
      <c r="H173" s="42">
        <f>VLOOKUP([1]連想CD!$B$329,[1]元データ!$A$2:$DE$996,69)</f>
        <v>17</v>
      </c>
      <c r="I173" s="35">
        <v>99</v>
      </c>
      <c r="J173" s="33">
        <f t="shared" si="11"/>
        <v>0</v>
      </c>
      <c r="K173" s="34">
        <f>VLOOKUP([1]連想CD!$B$328,[1]元データ!$A$2:$DE$996,104)</f>
        <v>0</v>
      </c>
      <c r="L173" s="34">
        <f>VLOOKUP([1]連想CD!$B$329,[1]元データ!$A$2:$DE$996,104)</f>
        <v>0</v>
      </c>
    </row>
    <row r="174" spans="1:12" s="31" customFormat="1" ht="25.5" customHeight="1">
      <c r="A174" s="23" t="s">
        <v>35</v>
      </c>
      <c r="B174" s="24">
        <f>SUM(B175:B179)</f>
        <v>108</v>
      </c>
      <c r="C174" s="24">
        <f>SUM(C175:C179)</f>
        <v>57</v>
      </c>
      <c r="D174" s="24">
        <f>SUM(D175:D179)</f>
        <v>51</v>
      </c>
      <c r="E174" s="25" t="s">
        <v>36</v>
      </c>
      <c r="F174" s="24">
        <f>SUM(F175:F179)</f>
        <v>130</v>
      </c>
      <c r="G174" s="24">
        <f>SUM(G175:G179)</f>
        <v>69</v>
      </c>
      <c r="H174" s="24">
        <f>SUM(H175:H179)</f>
        <v>61</v>
      </c>
      <c r="I174" s="68">
        <v>100</v>
      </c>
      <c r="J174" s="69">
        <f t="shared" si="11"/>
        <v>0</v>
      </c>
      <c r="K174" s="70">
        <f>VLOOKUP([1]連想CD!$B$328,[1]元データ!$A$2:$DE$996,105)</f>
        <v>0</v>
      </c>
      <c r="L174" s="70">
        <f>VLOOKUP([1]連想CD!$B$329,[1]元データ!$A$2:$DE$996,105)</f>
        <v>0</v>
      </c>
    </row>
    <row r="175" spans="1:12" s="97" customFormat="1" ht="15.75" customHeight="1">
      <c r="A175" s="32">
        <v>30</v>
      </c>
      <c r="B175" s="33">
        <f>C175+D175</f>
        <v>23</v>
      </c>
      <c r="C175" s="34">
        <f>VLOOKUP([1]連想CD!$B$328,[1]元データ!$A$2:$DE$996,35)</f>
        <v>13</v>
      </c>
      <c r="D175" s="34">
        <f>VLOOKUP([1]連想CD!$B$329,[1]元データ!$A$2:$DE$996,35)</f>
        <v>10</v>
      </c>
      <c r="E175" s="35">
        <v>65</v>
      </c>
      <c r="F175" s="33">
        <f>G175+H175</f>
        <v>18</v>
      </c>
      <c r="G175" s="34">
        <f>VLOOKUP([1]連想CD!$B$328,[1]元データ!$A$2:$DE$996,70)</f>
        <v>11</v>
      </c>
      <c r="H175" s="34">
        <f>VLOOKUP([1]連想CD!$B$329,[1]元データ!$A$2:$DE$996,70)</f>
        <v>7</v>
      </c>
      <c r="I175" s="35">
        <v>101</v>
      </c>
      <c r="J175" s="33">
        <f t="shared" si="11"/>
        <v>0</v>
      </c>
      <c r="K175" s="34">
        <f>VLOOKUP([1]連想CD!$B$328,[1]元データ!$A$2:$DE$996,106)</f>
        <v>0</v>
      </c>
      <c r="L175" s="34">
        <f>VLOOKUP([1]連想CD!$B$329,[1]元データ!$A$2:$DE$996,106)</f>
        <v>0</v>
      </c>
    </row>
    <row r="176" spans="1:12" s="97" customFormat="1" ht="15.75" customHeight="1">
      <c r="A176" s="32">
        <v>31</v>
      </c>
      <c r="B176" s="33">
        <f>C176+D176</f>
        <v>18</v>
      </c>
      <c r="C176" s="34">
        <f>VLOOKUP([1]連想CD!$B$328,[1]元データ!$A$2:$DE$996,36)</f>
        <v>7</v>
      </c>
      <c r="D176" s="34">
        <f>VLOOKUP([1]連想CD!$B$329,[1]元データ!$A$2:$DE$996,36)</f>
        <v>11</v>
      </c>
      <c r="E176" s="35">
        <v>66</v>
      </c>
      <c r="F176" s="33">
        <f>G176+H176</f>
        <v>22</v>
      </c>
      <c r="G176" s="34">
        <f>VLOOKUP([1]連想CD!$B$328,[1]元データ!$A$2:$DE$996,71)</f>
        <v>13</v>
      </c>
      <c r="H176" s="34">
        <f>VLOOKUP([1]連想CD!$B$329,[1]元データ!$A$2:$DE$996,71)</f>
        <v>9</v>
      </c>
      <c r="I176" s="35">
        <v>102</v>
      </c>
      <c r="J176" s="33">
        <f t="shared" si="11"/>
        <v>0</v>
      </c>
      <c r="K176" s="34">
        <f>VLOOKUP([1]連想CD!$B$328,[1]元データ!$A$2:$DE$996,107)</f>
        <v>0</v>
      </c>
      <c r="L176" s="34">
        <f>VLOOKUP([1]連想CD!$B$329,[1]元データ!$A$2:$DE$996,107)</f>
        <v>0</v>
      </c>
    </row>
    <row r="177" spans="1:13" s="97" customFormat="1" ht="15.75" customHeight="1">
      <c r="A177" s="32">
        <v>32</v>
      </c>
      <c r="B177" s="33">
        <f>C177+D177</f>
        <v>16</v>
      </c>
      <c r="C177" s="34">
        <f>VLOOKUP([1]連想CD!$B$328,[1]元データ!$A$2:$DE$996,37)</f>
        <v>10</v>
      </c>
      <c r="D177" s="34">
        <f>VLOOKUP([1]連想CD!$B$329,[1]元データ!$A$2:$DE$996,37)</f>
        <v>6</v>
      </c>
      <c r="E177" s="35">
        <v>67</v>
      </c>
      <c r="F177" s="33">
        <f>G177+H177</f>
        <v>25</v>
      </c>
      <c r="G177" s="34">
        <f>VLOOKUP([1]連想CD!$B$328,[1]元データ!$A$2:$DE$996,72)</f>
        <v>16</v>
      </c>
      <c r="H177" s="34">
        <f>VLOOKUP([1]連想CD!$B$329,[1]元データ!$A$2:$DE$996,72)</f>
        <v>9</v>
      </c>
      <c r="I177" s="35">
        <v>103</v>
      </c>
      <c r="J177" s="33">
        <f t="shared" si="11"/>
        <v>0</v>
      </c>
      <c r="K177" s="34">
        <f>VLOOKUP([1]連想CD!$B$328,[1]元データ!$A$2:$DE$996,108)</f>
        <v>0</v>
      </c>
      <c r="L177" s="34">
        <f>VLOOKUP([1]連想CD!$B$329,[1]元データ!$A$2:$DE$996,108)</f>
        <v>0</v>
      </c>
    </row>
    <row r="178" spans="1:13" s="97" customFormat="1" ht="15.75" customHeight="1">
      <c r="A178" s="32">
        <v>33</v>
      </c>
      <c r="B178" s="33">
        <f>C178+D178</f>
        <v>23</v>
      </c>
      <c r="C178" s="34">
        <f>VLOOKUP([1]連想CD!$B$328,[1]元データ!$A$2:$DE$996,38)</f>
        <v>14</v>
      </c>
      <c r="D178" s="34">
        <f>VLOOKUP([1]連想CD!$B$329,[1]元データ!$A$2:$DE$996,38)</f>
        <v>9</v>
      </c>
      <c r="E178" s="35">
        <v>68</v>
      </c>
      <c r="F178" s="33">
        <f>G178+H178</f>
        <v>31</v>
      </c>
      <c r="G178" s="34">
        <f>VLOOKUP([1]連想CD!$B$328,[1]元データ!$A$2:$DE$996,73)</f>
        <v>15</v>
      </c>
      <c r="H178" s="34">
        <f>VLOOKUP([1]連想CD!$B$329,[1]元データ!$A$2:$DE$996,73)</f>
        <v>16</v>
      </c>
      <c r="I178" s="72" t="s">
        <v>37</v>
      </c>
      <c r="J178" s="44">
        <f t="shared" si="11"/>
        <v>0</v>
      </c>
      <c r="K178" s="42">
        <f>VLOOKUP([1]連想CD!$B$328,[1]元データ!$A$2:$DE$996,109)</f>
        <v>0</v>
      </c>
      <c r="L178" s="42">
        <f>VLOOKUP([1]連想CD!$B$329,[1]元データ!$A$2:$DE$996,109)</f>
        <v>0</v>
      </c>
    </row>
    <row r="179" spans="1:13" s="97" customFormat="1" ht="21" customHeight="1" thickBot="1">
      <c r="A179" s="74">
        <v>34</v>
      </c>
      <c r="B179" s="33">
        <f>C179+D179</f>
        <v>28</v>
      </c>
      <c r="C179" s="34">
        <f>VLOOKUP([1]連想CD!$B$328,[1]元データ!$A$2:$DE$996,39)</f>
        <v>13</v>
      </c>
      <c r="D179" s="34">
        <f>VLOOKUP([1]連想CD!$B$329,[1]元データ!$A$2:$DE$996,39)</f>
        <v>15</v>
      </c>
      <c r="E179" s="35">
        <v>69</v>
      </c>
      <c r="F179" s="33">
        <f>G179+H179</f>
        <v>34</v>
      </c>
      <c r="G179" s="34">
        <f>VLOOKUP([1]連想CD!$B$328,[1]元データ!$A$2:$DE$996,74)</f>
        <v>14</v>
      </c>
      <c r="H179" s="34">
        <f>VLOOKUP([1]連想CD!$B$329,[1]元データ!$A$2:$DE$996,74)</f>
        <v>20</v>
      </c>
      <c r="I179" s="75" t="s">
        <v>8</v>
      </c>
      <c r="J179" s="69">
        <f>B138+B144+B150+B156+B162+B168+B174+F138+F144+F150+F156+F162+F168+F174+J138+J144+J150+J156+J162+J168</f>
        <v>1694</v>
      </c>
      <c r="K179" s="69">
        <f>C138+C144+C150+C156+C162+C168+C174+G138+G144+G150+G156+G162+G168+G174+K138+K144+K150+K156+K162+K168</f>
        <v>815</v>
      </c>
      <c r="L179" s="69">
        <f>D138+D144+D150+D156+D162+D168+D174+H138+H144+H150+H156+H162+H168+H174+L138+L144+L150+L156+L162+L168</f>
        <v>879</v>
      </c>
    </row>
    <row r="180" spans="1:13" s="106" customFormat="1" ht="24" customHeight="1" thickTop="1" thickBot="1">
      <c r="A180" s="81" t="s">
        <v>38</v>
      </c>
      <c r="B180" s="82">
        <f>B138+B144+B150</f>
        <v>225</v>
      </c>
      <c r="C180" s="83">
        <f>C138+C144+C150</f>
        <v>97</v>
      </c>
      <c r="D180" s="83">
        <f>D138+D144+D150</f>
        <v>128</v>
      </c>
      <c r="E180" s="84" t="s">
        <v>39</v>
      </c>
      <c r="F180" s="83">
        <f>B156+B162+B168+B174+F138+F144+F150+F156+F162+F168</f>
        <v>1010</v>
      </c>
      <c r="G180" s="83">
        <f>C156+C162+C168+C174+G138+G144+G150+G156+G162+G168</f>
        <v>518</v>
      </c>
      <c r="H180" s="83">
        <f>D156+D162+D168+D174+H138+H144+H150+H156+H162+H168</f>
        <v>492</v>
      </c>
      <c r="I180" s="85" t="s">
        <v>40</v>
      </c>
      <c r="J180" s="83">
        <f>F174+J138+J144+J150+J156+J162+J168</f>
        <v>459</v>
      </c>
      <c r="K180" s="83">
        <f>G174+K138+K144+K150+K156+K162+K168</f>
        <v>200</v>
      </c>
      <c r="L180" s="83">
        <f>H174+L138+L144+L150+L156+L162+L168</f>
        <v>259</v>
      </c>
      <c r="M180" s="105"/>
    </row>
    <row r="181" spans="1:13" s="13" customFormat="1" ht="24" customHeight="1" thickBot="1">
      <c r="A181" s="1"/>
      <c r="B181" s="2" t="str">
        <f>+[1]中区!$B$1</f>
        <v>町字別・年齢別人口表</v>
      </c>
      <c r="C181" s="3"/>
      <c r="D181" s="4"/>
      <c r="E181" s="5"/>
      <c r="F181" s="6"/>
      <c r="G181" s="96" t="str">
        <f>$G$1</f>
        <v>　　平成29年10月1日　現在</v>
      </c>
      <c r="H181" s="6"/>
      <c r="I181" s="5"/>
      <c r="J181" s="6"/>
      <c r="K181" s="8" t="s">
        <v>98</v>
      </c>
      <c r="L181" s="9"/>
      <c r="M181" s="97" t="str">
        <f>[2]連想CD!A223</f>
        <v xml:space="preserve">ﾄｷﾜ 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  <c r="M182" s="98"/>
    </row>
    <row r="183" spans="1:13" s="31" customFormat="1" ht="25.5" customHeight="1">
      <c r="A183" s="23" t="s">
        <v>9</v>
      </c>
      <c r="B183" s="24">
        <f>SUM(B184:B188)</f>
        <v>20</v>
      </c>
      <c r="C183" s="24">
        <f>SUM(C184:C188)</f>
        <v>11</v>
      </c>
      <c r="D183" s="24">
        <f>SUM(D184:D188)</f>
        <v>9</v>
      </c>
      <c r="E183" s="25" t="s">
        <v>10</v>
      </c>
      <c r="F183" s="24">
        <f>SUM(F184:F188)</f>
        <v>55</v>
      </c>
      <c r="G183" s="24">
        <f>SUM(G184:G188)</f>
        <v>31</v>
      </c>
      <c r="H183" s="24">
        <f>SUM(H184:H188)</f>
        <v>24</v>
      </c>
      <c r="I183" s="25" t="s">
        <v>11</v>
      </c>
      <c r="J183" s="24">
        <f>SUM(J184:J188)</f>
        <v>27</v>
      </c>
      <c r="K183" s="24">
        <f>SUM(K184:K188)</f>
        <v>13</v>
      </c>
      <c r="L183" s="24">
        <f>SUM(L184:L188)</f>
        <v>14</v>
      </c>
    </row>
    <row r="184" spans="1:13" s="97" customFormat="1" ht="15.75" customHeight="1">
      <c r="A184" s="32">
        <v>0</v>
      </c>
      <c r="B184" s="33">
        <f>C184+D184</f>
        <v>2</v>
      </c>
      <c r="C184" s="34">
        <f>VLOOKUP([1]連想CD!$B$236,[1]元データ!$A$2:$DE$996,5)</f>
        <v>1</v>
      </c>
      <c r="D184" s="34">
        <f>VLOOKUP([1]連想CD!$B$237,[1]元データ!$A$2:$DE$996,5)</f>
        <v>1</v>
      </c>
      <c r="E184" s="35">
        <v>35</v>
      </c>
      <c r="F184" s="33">
        <f>G184+H184</f>
        <v>10</v>
      </c>
      <c r="G184" s="34">
        <f>VLOOKUP([1]連想CD!$B$236,[1]元データ!$A$2:$DE$996,40)</f>
        <v>6</v>
      </c>
      <c r="H184" s="34">
        <f>VLOOKUP([1]連想CD!$B$237,[1]元データ!$A$2:$DE$996,40)</f>
        <v>4</v>
      </c>
      <c r="I184" s="35">
        <v>70</v>
      </c>
      <c r="J184" s="33">
        <f>K184+L184</f>
        <v>7</v>
      </c>
      <c r="K184" s="34">
        <f>VLOOKUP([1]連想CD!$B$236,[1]元データ!$A$2:$DE$996,75)</f>
        <v>4</v>
      </c>
      <c r="L184" s="34">
        <f>VLOOKUP([1]連想CD!$B$237,[1]元データ!$A$2:$DE$996,75)</f>
        <v>3</v>
      </c>
    </row>
    <row r="185" spans="1:13" s="97" customFormat="1" ht="15.75" customHeight="1">
      <c r="A185" s="32">
        <v>1</v>
      </c>
      <c r="B185" s="33">
        <f>C185+D185</f>
        <v>3</v>
      </c>
      <c r="C185" s="34">
        <f>VLOOKUP([1]連想CD!$B$236,[1]元データ!$A$2:$DE$996,6)</f>
        <v>2</v>
      </c>
      <c r="D185" s="34">
        <f>VLOOKUP([1]連想CD!$B$237,[1]元データ!$A$2:$DE$996,6)</f>
        <v>1</v>
      </c>
      <c r="E185" s="35">
        <v>36</v>
      </c>
      <c r="F185" s="33">
        <f>G185+H185</f>
        <v>12</v>
      </c>
      <c r="G185" s="34">
        <f>VLOOKUP([1]連想CD!$B$236,[1]元データ!$A$2:$DE$996,41)</f>
        <v>8</v>
      </c>
      <c r="H185" s="34">
        <f>VLOOKUP([1]連想CD!$B$237,[1]元データ!$A$2:$DE$996,41)</f>
        <v>4</v>
      </c>
      <c r="I185" s="35">
        <v>71</v>
      </c>
      <c r="J185" s="33">
        <f>K185+L185</f>
        <v>7</v>
      </c>
      <c r="K185" s="34">
        <f>VLOOKUP([1]連想CD!$B$236,[1]元データ!$A$2:$DE$996,76)</f>
        <v>4</v>
      </c>
      <c r="L185" s="34">
        <f>VLOOKUP([1]連想CD!$B$237,[1]元データ!$A$2:$DE$996,76)</f>
        <v>3</v>
      </c>
    </row>
    <row r="186" spans="1:13" s="97" customFormat="1" ht="15.75" customHeight="1">
      <c r="A186" s="32">
        <v>2</v>
      </c>
      <c r="B186" s="33">
        <f>C186+D186</f>
        <v>0</v>
      </c>
      <c r="C186" s="34">
        <f>VLOOKUP([1]連想CD!$B$236,[1]元データ!$A$2:$DE$996,7)</f>
        <v>0</v>
      </c>
      <c r="D186" s="34">
        <f>VLOOKUP([1]連想CD!$B$237,[1]元データ!$A$2:$DE$996,7)</f>
        <v>0</v>
      </c>
      <c r="E186" s="35">
        <v>37</v>
      </c>
      <c r="F186" s="33">
        <f>G186+H186</f>
        <v>9</v>
      </c>
      <c r="G186" s="34">
        <f>VLOOKUP([1]連想CD!$B$236,[1]元データ!$A$2:$DE$996,42)</f>
        <v>3</v>
      </c>
      <c r="H186" s="34">
        <f>VLOOKUP([1]連想CD!$B$237,[1]元データ!$A$2:$DE$996,42)</f>
        <v>6</v>
      </c>
      <c r="I186" s="35">
        <v>72</v>
      </c>
      <c r="J186" s="33">
        <f>K186+L186</f>
        <v>3</v>
      </c>
      <c r="K186" s="34">
        <f>VLOOKUP([1]連想CD!$B$236,[1]元データ!$A$2:$DE$996,77)</f>
        <v>2</v>
      </c>
      <c r="L186" s="34">
        <f>VLOOKUP([1]連想CD!$B$237,[1]元データ!$A$2:$DE$996,77)</f>
        <v>1</v>
      </c>
    </row>
    <row r="187" spans="1:13" s="97" customFormat="1" ht="15.75" customHeight="1">
      <c r="A187" s="32">
        <v>3</v>
      </c>
      <c r="B187" s="33">
        <f>C187+D187</f>
        <v>9</v>
      </c>
      <c r="C187" s="34">
        <f>VLOOKUP([1]連想CD!$B$236,[1]元データ!$A$2:$DE$996,8)</f>
        <v>5</v>
      </c>
      <c r="D187" s="34">
        <f>VLOOKUP([1]連想CD!$B$237,[1]元データ!$A$2:$DE$996,8)</f>
        <v>4</v>
      </c>
      <c r="E187" s="35">
        <v>38</v>
      </c>
      <c r="F187" s="33">
        <f>G187+H187</f>
        <v>15</v>
      </c>
      <c r="G187" s="34">
        <f>VLOOKUP([1]連想CD!$B$236,[1]元データ!$A$2:$DE$996,43)</f>
        <v>8</v>
      </c>
      <c r="H187" s="34">
        <f>VLOOKUP([1]連想CD!$B$237,[1]元データ!$A$2:$DE$996,43)</f>
        <v>7</v>
      </c>
      <c r="I187" s="35">
        <v>73</v>
      </c>
      <c r="J187" s="33">
        <f>K187+L187</f>
        <v>5</v>
      </c>
      <c r="K187" s="34">
        <f>VLOOKUP([1]連想CD!$B$236,[1]元データ!$A$2:$DE$996,78)</f>
        <v>1</v>
      </c>
      <c r="L187" s="34">
        <f>VLOOKUP([1]連想CD!$B$237,[1]元データ!$A$2:$DE$996,78)</f>
        <v>4</v>
      </c>
    </row>
    <row r="188" spans="1:13" s="97" customFormat="1" ht="18" customHeight="1">
      <c r="A188" s="40">
        <v>4</v>
      </c>
      <c r="B188" s="41">
        <f>C188+D188</f>
        <v>6</v>
      </c>
      <c r="C188" s="42">
        <f>VLOOKUP([1]連想CD!$B$236,[1]元データ!$A$2:$DE$996,9)</f>
        <v>3</v>
      </c>
      <c r="D188" s="42">
        <f>VLOOKUP([1]連想CD!$B$237,[1]元データ!$A$2:$DE$996,9)</f>
        <v>3</v>
      </c>
      <c r="E188" s="43">
        <v>39</v>
      </c>
      <c r="F188" s="44">
        <f>G188+H188</f>
        <v>9</v>
      </c>
      <c r="G188" s="42">
        <f>VLOOKUP([1]連想CD!$B$236,[1]元データ!$A$2:$DE$996,44)</f>
        <v>6</v>
      </c>
      <c r="H188" s="42">
        <f>VLOOKUP([1]連想CD!$B$237,[1]元データ!$A$2:$DE$996,44)</f>
        <v>3</v>
      </c>
      <c r="I188" s="43">
        <v>74</v>
      </c>
      <c r="J188" s="44">
        <f>K188+L188</f>
        <v>5</v>
      </c>
      <c r="K188" s="42">
        <f>VLOOKUP([1]連想CD!$B$236,[1]元データ!$A$2:$DE$996,79)</f>
        <v>2</v>
      </c>
      <c r="L188" s="42">
        <f>VLOOKUP([1]連想CD!$B$237,[1]元データ!$A$2:$DE$996,79)</f>
        <v>3</v>
      </c>
    </row>
    <row r="189" spans="1:13" s="31" customFormat="1" ht="25.5" customHeight="1">
      <c r="A189" s="23" t="s">
        <v>13</v>
      </c>
      <c r="B189" s="24">
        <f>SUM(B190:B194)</f>
        <v>22</v>
      </c>
      <c r="C189" s="24">
        <f>SUM(C190:C194)</f>
        <v>9</v>
      </c>
      <c r="D189" s="24">
        <f>SUM(D190:D194)</f>
        <v>13</v>
      </c>
      <c r="E189" s="25" t="s">
        <v>14</v>
      </c>
      <c r="F189" s="24">
        <f>SUM(F190:F194)</f>
        <v>44</v>
      </c>
      <c r="G189" s="24">
        <f>SUM(G190:G194)</f>
        <v>25</v>
      </c>
      <c r="H189" s="24">
        <f>SUM(H190:H194)</f>
        <v>19</v>
      </c>
      <c r="I189" s="25" t="s">
        <v>15</v>
      </c>
      <c r="J189" s="24">
        <f>SUM(J190:J194)</f>
        <v>23</v>
      </c>
      <c r="K189" s="24">
        <f>SUM(K190:K194)</f>
        <v>8</v>
      </c>
      <c r="L189" s="24">
        <f>SUM(L190:L194)</f>
        <v>15</v>
      </c>
    </row>
    <row r="190" spans="1:13" s="97" customFormat="1" ht="15.75" customHeight="1">
      <c r="A190" s="32">
        <v>5</v>
      </c>
      <c r="B190" s="33">
        <f>C190+D190</f>
        <v>2</v>
      </c>
      <c r="C190" s="34">
        <f>VLOOKUP([1]連想CD!$B$236,[1]元データ!$A$2:$DE$996,10)</f>
        <v>0</v>
      </c>
      <c r="D190" s="34">
        <f>VLOOKUP([1]連想CD!$B$237,[1]元データ!$A$2:$DE$996,10)</f>
        <v>2</v>
      </c>
      <c r="E190" s="35">
        <v>40</v>
      </c>
      <c r="F190" s="33">
        <f>G190+H190</f>
        <v>14</v>
      </c>
      <c r="G190" s="34">
        <f>VLOOKUP([1]連想CD!$B$236,[1]元データ!$A$2:$DE$996,45 )</f>
        <v>7</v>
      </c>
      <c r="H190" s="34">
        <f>VLOOKUP([1]連想CD!$B$237,[1]元データ!$A$2:$DE$996,45 )</f>
        <v>7</v>
      </c>
      <c r="I190" s="35">
        <v>75</v>
      </c>
      <c r="J190" s="33">
        <f>K190+L190</f>
        <v>3</v>
      </c>
      <c r="K190" s="34">
        <f>VLOOKUP([1]連想CD!$B$236,[1]元データ!$A$2:$DE$996,80)</f>
        <v>0</v>
      </c>
      <c r="L190" s="34">
        <f>VLOOKUP([1]連想CD!$B$237,[1]元データ!$A$2:$DE$996,80)</f>
        <v>3</v>
      </c>
    </row>
    <row r="191" spans="1:13" s="97" customFormat="1" ht="15.75" customHeight="1">
      <c r="A191" s="32">
        <v>6</v>
      </c>
      <c r="B191" s="33">
        <f>C191+D191</f>
        <v>8</v>
      </c>
      <c r="C191" s="34">
        <f>VLOOKUP([1]連想CD!$B$236,[1]元データ!$A$2:$DE$996,11)</f>
        <v>3</v>
      </c>
      <c r="D191" s="34">
        <f>VLOOKUP([1]連想CD!$B$237,[1]元データ!$A$2:$DE$996,11)</f>
        <v>5</v>
      </c>
      <c r="E191" s="35">
        <v>41</v>
      </c>
      <c r="F191" s="33">
        <f>G191+H191</f>
        <v>10</v>
      </c>
      <c r="G191" s="34">
        <f>VLOOKUP([1]連想CD!$B$236,[1]元データ!$A$2:$DE$996,46)</f>
        <v>5</v>
      </c>
      <c r="H191" s="34">
        <f>VLOOKUP([1]連想CD!$B$237,[1]元データ!$A$2:$DE$996,46)</f>
        <v>5</v>
      </c>
      <c r="I191" s="35">
        <v>76</v>
      </c>
      <c r="J191" s="33">
        <f>K191+L191</f>
        <v>8</v>
      </c>
      <c r="K191" s="34">
        <f>VLOOKUP([1]連想CD!$B$236,[1]元データ!$A$2:$DE$996,81)</f>
        <v>4</v>
      </c>
      <c r="L191" s="34">
        <f>VLOOKUP([1]連想CD!$B$237,[1]元データ!$A$2:$DE$996,81)</f>
        <v>4</v>
      </c>
    </row>
    <row r="192" spans="1:13" s="97" customFormat="1" ht="15.75" customHeight="1">
      <c r="A192" s="32">
        <v>7</v>
      </c>
      <c r="B192" s="33">
        <f>C192+D192</f>
        <v>4</v>
      </c>
      <c r="C192" s="34">
        <f>VLOOKUP([1]連想CD!$B$236,[1]元データ!$A$2:$DE$996,12)</f>
        <v>2</v>
      </c>
      <c r="D192" s="34">
        <f>VLOOKUP([1]連想CD!$B$237,[1]元データ!$A$2:$DE$996,12)</f>
        <v>2</v>
      </c>
      <c r="E192" s="35">
        <v>42</v>
      </c>
      <c r="F192" s="33">
        <f>G192+H192</f>
        <v>4</v>
      </c>
      <c r="G192" s="34">
        <f>VLOOKUP([1]連想CD!$B$236,[1]元データ!$A$2:$DE$996,47)</f>
        <v>3</v>
      </c>
      <c r="H192" s="34">
        <f>VLOOKUP([1]連想CD!$B$237,[1]元データ!$A$2:$DE$996,47)</f>
        <v>1</v>
      </c>
      <c r="I192" s="35">
        <v>77</v>
      </c>
      <c r="J192" s="33">
        <f>K192+L192</f>
        <v>2</v>
      </c>
      <c r="K192" s="34">
        <f>VLOOKUP([1]連想CD!$B$236,[1]元データ!$A$2:$DE$996,82)</f>
        <v>0</v>
      </c>
      <c r="L192" s="34">
        <f>VLOOKUP([1]連想CD!$B$237,[1]元データ!$A$2:$DE$996,82)</f>
        <v>2</v>
      </c>
    </row>
    <row r="193" spans="1:12" s="97" customFormat="1" ht="15.75" customHeight="1">
      <c r="A193" s="32">
        <v>8</v>
      </c>
      <c r="B193" s="33">
        <f>C193+D193</f>
        <v>5</v>
      </c>
      <c r="C193" s="34">
        <f>VLOOKUP([1]連想CD!$B$236,[1]元データ!$A$2:$DE$996,13)</f>
        <v>4</v>
      </c>
      <c r="D193" s="34">
        <f>VLOOKUP([1]連想CD!$B$237,[1]元データ!$A$2:$DE$996,13)</f>
        <v>1</v>
      </c>
      <c r="E193" s="35">
        <v>43</v>
      </c>
      <c r="F193" s="33">
        <f>G193+H193</f>
        <v>6</v>
      </c>
      <c r="G193" s="34">
        <f>VLOOKUP([1]連想CD!$B$236,[1]元データ!$A$2:$DE$996,48)</f>
        <v>5</v>
      </c>
      <c r="H193" s="34">
        <f>VLOOKUP([1]連想CD!$B$237,[1]元データ!$A$2:$DE$996,48)</f>
        <v>1</v>
      </c>
      <c r="I193" s="35">
        <v>78</v>
      </c>
      <c r="J193" s="33">
        <f>K193+L193</f>
        <v>5</v>
      </c>
      <c r="K193" s="34">
        <f>VLOOKUP([1]連想CD!$B$236,[1]元データ!$A$2:$DE$996,83)</f>
        <v>1</v>
      </c>
      <c r="L193" s="34">
        <f>VLOOKUP([1]連想CD!$B$237,[1]元データ!$A$2:$DE$996,83)</f>
        <v>4</v>
      </c>
    </row>
    <row r="194" spans="1:12" s="97" customFormat="1" ht="18" customHeight="1">
      <c r="A194" s="40">
        <v>9</v>
      </c>
      <c r="B194" s="44">
        <f>C194+D194</f>
        <v>3</v>
      </c>
      <c r="C194" s="42">
        <f>VLOOKUP([1]連想CD!$B$236,[1]元データ!$A$2:$DE$996,14)</f>
        <v>0</v>
      </c>
      <c r="D194" s="42">
        <f>VLOOKUP([1]連想CD!$B$237,[1]元データ!$A$2:$DE$996,14)</f>
        <v>3</v>
      </c>
      <c r="E194" s="43">
        <v>44</v>
      </c>
      <c r="F194" s="44">
        <f>G194+H194</f>
        <v>10</v>
      </c>
      <c r="G194" s="42">
        <f>VLOOKUP([1]連想CD!$B$236,[1]元データ!$A$2:$DE$996,49)</f>
        <v>5</v>
      </c>
      <c r="H194" s="42">
        <f>VLOOKUP([1]連想CD!$B$237,[1]元データ!$A$2:$DE$996,49)</f>
        <v>5</v>
      </c>
      <c r="I194" s="43">
        <v>79</v>
      </c>
      <c r="J194" s="44">
        <f>K194+L194</f>
        <v>5</v>
      </c>
      <c r="K194" s="42">
        <f>VLOOKUP([1]連想CD!$B$236,[1]元データ!$A$2:$DE$996,84)</f>
        <v>3</v>
      </c>
      <c r="L194" s="42">
        <f>VLOOKUP([1]連想CD!$B$237,[1]元データ!$A$2:$DE$996,84)</f>
        <v>2</v>
      </c>
    </row>
    <row r="195" spans="1:12" s="31" customFormat="1" ht="25.5" customHeight="1">
      <c r="A195" s="23" t="s">
        <v>23</v>
      </c>
      <c r="B195" s="24">
        <f>SUM(B196:B200)</f>
        <v>18</v>
      </c>
      <c r="C195" s="24">
        <f>SUM(C196:C200)</f>
        <v>8</v>
      </c>
      <c r="D195" s="24">
        <f>SUM(D196:D200)</f>
        <v>10</v>
      </c>
      <c r="E195" s="25" t="s">
        <v>24</v>
      </c>
      <c r="F195" s="24">
        <f>SUM(F196:F200)</f>
        <v>56</v>
      </c>
      <c r="G195" s="24">
        <f>SUM(G196:G200)</f>
        <v>32</v>
      </c>
      <c r="H195" s="24">
        <f>SUM(H196:H200)</f>
        <v>24</v>
      </c>
      <c r="I195" s="25" t="s">
        <v>25</v>
      </c>
      <c r="J195" s="24">
        <f>SUM(J196:J200)</f>
        <v>21</v>
      </c>
      <c r="K195" s="24">
        <f>SUM(K196:K200)</f>
        <v>8</v>
      </c>
      <c r="L195" s="24">
        <f>SUM(L196:L200)</f>
        <v>13</v>
      </c>
    </row>
    <row r="196" spans="1:12" s="97" customFormat="1" ht="15.75" customHeight="1">
      <c r="A196" s="32">
        <v>10</v>
      </c>
      <c r="B196" s="33">
        <f>C196+D196</f>
        <v>4</v>
      </c>
      <c r="C196" s="34">
        <f>VLOOKUP([1]連想CD!$B$236,[1]元データ!$A$2:$DE$996,15)</f>
        <v>1</v>
      </c>
      <c r="D196" s="34">
        <f>VLOOKUP([1]連想CD!$B$237,[1]元データ!$A$2:$DE$996,15)</f>
        <v>3</v>
      </c>
      <c r="E196" s="35">
        <v>45</v>
      </c>
      <c r="F196" s="33">
        <f>G196+H196</f>
        <v>14</v>
      </c>
      <c r="G196" s="34">
        <f>VLOOKUP([1]連想CD!$B$236,[1]元データ!$A$2:$DE$996,50)</f>
        <v>8</v>
      </c>
      <c r="H196" s="34">
        <f>VLOOKUP([1]連想CD!$B$237,[1]元データ!$A$2:$DE$996,50)</f>
        <v>6</v>
      </c>
      <c r="I196" s="35">
        <v>80</v>
      </c>
      <c r="J196" s="33">
        <f>K196+L196</f>
        <v>6</v>
      </c>
      <c r="K196" s="34">
        <f>VLOOKUP([1]連想CD!$B$236,[1]元データ!$A$2:$DE$996,85)</f>
        <v>0</v>
      </c>
      <c r="L196" s="34">
        <f>VLOOKUP([1]連想CD!$B$237,[1]元データ!$A$2:$DE$996,85)</f>
        <v>6</v>
      </c>
    </row>
    <row r="197" spans="1:12" s="97" customFormat="1" ht="15.75" customHeight="1">
      <c r="A197" s="32">
        <v>11</v>
      </c>
      <c r="B197" s="33">
        <f>C197+D197</f>
        <v>7</v>
      </c>
      <c r="C197" s="34">
        <f>VLOOKUP([1]連想CD!$B$236,[1]元データ!$A$2:$DE$996,16)</f>
        <v>4</v>
      </c>
      <c r="D197" s="34">
        <f>VLOOKUP([1]連想CD!$B$237,[1]元データ!$A$2:$DE$996,16)</f>
        <v>3</v>
      </c>
      <c r="E197" s="35">
        <v>46</v>
      </c>
      <c r="F197" s="33">
        <f>G197+H197</f>
        <v>9</v>
      </c>
      <c r="G197" s="34">
        <f>VLOOKUP([1]連想CD!$B$236,[1]元データ!$A$2:$DE$996,51)</f>
        <v>5</v>
      </c>
      <c r="H197" s="34">
        <f>VLOOKUP([1]連想CD!$B$237,[1]元データ!$A$2:$DE$996,51)</f>
        <v>4</v>
      </c>
      <c r="I197" s="35">
        <v>81</v>
      </c>
      <c r="J197" s="33">
        <f>K197+L197</f>
        <v>6</v>
      </c>
      <c r="K197" s="34">
        <f>VLOOKUP([1]連想CD!$B$236,[1]元データ!$A$2:$DE$996,86)</f>
        <v>3</v>
      </c>
      <c r="L197" s="34">
        <f>VLOOKUP([1]連想CD!$B$237,[1]元データ!$A$2:$DE$996,86)</f>
        <v>3</v>
      </c>
    </row>
    <row r="198" spans="1:12" s="97" customFormat="1" ht="15.75" customHeight="1">
      <c r="A198" s="32">
        <v>12</v>
      </c>
      <c r="B198" s="33">
        <f>C198+D198</f>
        <v>2</v>
      </c>
      <c r="C198" s="34">
        <f>VLOOKUP([1]連想CD!$B$236,[1]元データ!$A$2:$DE$996,17)</f>
        <v>1</v>
      </c>
      <c r="D198" s="34">
        <f>VLOOKUP([1]連想CD!$B$237,[1]元データ!$A$2:$DE$996,17)</f>
        <v>1</v>
      </c>
      <c r="E198" s="35">
        <v>47</v>
      </c>
      <c r="F198" s="33">
        <f>G198+H198</f>
        <v>13</v>
      </c>
      <c r="G198" s="34">
        <f>VLOOKUP([1]連想CD!$B$236,[1]元データ!$A$2:$DE$996,52)</f>
        <v>8</v>
      </c>
      <c r="H198" s="34">
        <f>VLOOKUP([1]連想CD!$B$237,[1]元データ!$A$2:$DE$996,52)</f>
        <v>5</v>
      </c>
      <c r="I198" s="35">
        <v>82</v>
      </c>
      <c r="J198" s="33">
        <f>K198+L198</f>
        <v>5</v>
      </c>
      <c r="K198" s="34">
        <f>VLOOKUP([1]連想CD!$B$236,[1]元データ!$A$2:$DE$996,87)</f>
        <v>4</v>
      </c>
      <c r="L198" s="34">
        <f>VLOOKUP([1]連想CD!$B$237,[1]元データ!$A$2:$DE$996,87)</f>
        <v>1</v>
      </c>
    </row>
    <row r="199" spans="1:12" s="97" customFormat="1" ht="15.75" customHeight="1">
      <c r="A199" s="32">
        <v>13</v>
      </c>
      <c r="B199" s="33">
        <f>C199+D199</f>
        <v>3</v>
      </c>
      <c r="C199" s="34">
        <f>VLOOKUP([1]連想CD!$B$236,[1]元データ!$A$2:$DE$996,18)</f>
        <v>0</v>
      </c>
      <c r="D199" s="34">
        <f>VLOOKUP([1]連想CD!$B$237,[1]元データ!$A$2:$DE$996,18)</f>
        <v>3</v>
      </c>
      <c r="E199" s="35">
        <v>48</v>
      </c>
      <c r="F199" s="33">
        <f>G199+H199</f>
        <v>10</v>
      </c>
      <c r="G199" s="34">
        <f>VLOOKUP([1]連想CD!$B$236,[1]元データ!$A$2:$DE$996,53)</f>
        <v>3</v>
      </c>
      <c r="H199" s="34">
        <f>VLOOKUP([1]連想CD!$B$237,[1]元データ!$A$2:$DE$996,53)</f>
        <v>7</v>
      </c>
      <c r="I199" s="35">
        <v>83</v>
      </c>
      <c r="J199" s="33">
        <f>K199+L199</f>
        <v>1</v>
      </c>
      <c r="K199" s="34">
        <f>VLOOKUP([1]連想CD!$B$236,[1]元データ!$A$2:$DE$996,88)</f>
        <v>1</v>
      </c>
      <c r="L199" s="34">
        <f>VLOOKUP([1]連想CD!$B$237,[1]元データ!$A$2:$DE$996,88)</f>
        <v>0</v>
      </c>
    </row>
    <row r="200" spans="1:12" s="97" customFormat="1" ht="18" customHeight="1">
      <c r="A200" s="40">
        <v>14</v>
      </c>
      <c r="B200" s="44">
        <f>C200+D200</f>
        <v>2</v>
      </c>
      <c r="C200" s="42">
        <f>VLOOKUP([1]連想CD!$B$236,[1]元データ!$A$2:$DE$996,19)</f>
        <v>2</v>
      </c>
      <c r="D200" s="42">
        <f>VLOOKUP([1]連想CD!$B$237,[1]元データ!$A$2:$DE$996,19)</f>
        <v>0</v>
      </c>
      <c r="E200" s="43">
        <v>49</v>
      </c>
      <c r="F200" s="44">
        <f>G200+H200</f>
        <v>10</v>
      </c>
      <c r="G200" s="42">
        <f>VLOOKUP([1]連想CD!$B$236,[1]元データ!$A$2:$DE$996,54)</f>
        <v>8</v>
      </c>
      <c r="H200" s="42">
        <f>VLOOKUP([1]連想CD!$B$237,[1]元データ!$A$2:$DE$996,54)</f>
        <v>2</v>
      </c>
      <c r="I200" s="43">
        <v>84</v>
      </c>
      <c r="J200" s="44">
        <f>K200+L200</f>
        <v>3</v>
      </c>
      <c r="K200" s="42">
        <f>VLOOKUP([1]連想CD!$B$236,[1]元データ!$A$2:$DE$996,89)</f>
        <v>0</v>
      </c>
      <c r="L200" s="42">
        <f>VLOOKUP([1]連想CD!$B$237,[1]元データ!$A$2:$DE$996,89)</f>
        <v>3</v>
      </c>
    </row>
    <row r="201" spans="1:12" s="31" customFormat="1" ht="25.5" customHeight="1">
      <c r="A201" s="23" t="s">
        <v>26</v>
      </c>
      <c r="B201" s="24">
        <f>SUM(B202:B206)</f>
        <v>11</v>
      </c>
      <c r="C201" s="24">
        <f>SUM(C202:C206)</f>
        <v>6</v>
      </c>
      <c r="D201" s="24">
        <f>SUM(D202:D206)</f>
        <v>5</v>
      </c>
      <c r="E201" s="25" t="s">
        <v>27</v>
      </c>
      <c r="F201" s="24">
        <f>SUM(F202:F206)</f>
        <v>30</v>
      </c>
      <c r="G201" s="24">
        <f>SUM(G202:G206)</f>
        <v>18</v>
      </c>
      <c r="H201" s="24">
        <f>SUM(H202:H206)</f>
        <v>12</v>
      </c>
      <c r="I201" s="25" t="s">
        <v>28</v>
      </c>
      <c r="J201" s="24">
        <f>SUM(J202:J206)</f>
        <v>16</v>
      </c>
      <c r="K201" s="24">
        <f>SUM(K202:K206)</f>
        <v>8</v>
      </c>
      <c r="L201" s="24">
        <f>SUM(L202:L206)</f>
        <v>8</v>
      </c>
    </row>
    <row r="202" spans="1:12" s="97" customFormat="1" ht="15.75" customHeight="1">
      <c r="A202" s="32">
        <v>15</v>
      </c>
      <c r="B202" s="33">
        <f>C202+D202</f>
        <v>2</v>
      </c>
      <c r="C202" s="34">
        <f>VLOOKUP([1]連想CD!$B$236,[1]元データ!$A$2:$DE$996,20)</f>
        <v>0</v>
      </c>
      <c r="D202" s="34">
        <f>VLOOKUP([1]連想CD!$B$237,[1]元データ!$A$2:$DE$996,20)</f>
        <v>2</v>
      </c>
      <c r="E202" s="35">
        <v>50</v>
      </c>
      <c r="F202" s="33">
        <f>G202+H202</f>
        <v>8</v>
      </c>
      <c r="G202" s="34">
        <f>VLOOKUP([1]連想CD!$B$236,[1]元データ!$A$2:$DE$996,55)</f>
        <v>5</v>
      </c>
      <c r="H202" s="34">
        <f>VLOOKUP([1]連想CD!$B$237,[1]元データ!$A$2:$DE$996,55)</f>
        <v>3</v>
      </c>
      <c r="I202" s="35">
        <v>85</v>
      </c>
      <c r="J202" s="33">
        <f>K202+L202</f>
        <v>4</v>
      </c>
      <c r="K202" s="34">
        <f>VLOOKUP([1]連想CD!$B$236,[1]元データ!$A$2:$DE$996,90)</f>
        <v>2</v>
      </c>
      <c r="L202" s="34">
        <f>VLOOKUP([1]連想CD!$B$237,[1]元データ!$A$2:$DE$996,90)</f>
        <v>2</v>
      </c>
    </row>
    <row r="203" spans="1:12" s="97" customFormat="1" ht="15.75" customHeight="1">
      <c r="A203" s="32">
        <v>16</v>
      </c>
      <c r="B203" s="33">
        <f>C203+D203</f>
        <v>0</v>
      </c>
      <c r="C203" s="34">
        <f>VLOOKUP([1]連想CD!$B$236,[1]元データ!$A$2:$DE$996,21)</f>
        <v>0</v>
      </c>
      <c r="D203" s="34">
        <f>VLOOKUP([1]連想CD!$B$237,[1]元データ!$A$2:$DE$996,21)</f>
        <v>0</v>
      </c>
      <c r="E203" s="35">
        <v>51</v>
      </c>
      <c r="F203" s="33">
        <f>G203+H203</f>
        <v>7</v>
      </c>
      <c r="G203" s="34">
        <f>VLOOKUP([1]連想CD!$B$236,[1]元データ!$A$2:$DE$996,56)</f>
        <v>4</v>
      </c>
      <c r="H203" s="34">
        <f>VLOOKUP([1]連想CD!$B$237,[1]元データ!$A$2:$DE$996,56)</f>
        <v>3</v>
      </c>
      <c r="I203" s="35">
        <v>86</v>
      </c>
      <c r="J203" s="33">
        <f>K203+L203</f>
        <v>4</v>
      </c>
      <c r="K203" s="34">
        <f>VLOOKUP([1]連想CD!$B$236,[1]元データ!$A$2:$DE$996,91)</f>
        <v>1</v>
      </c>
      <c r="L203" s="34">
        <f>VLOOKUP([1]連想CD!$B$237,[1]元データ!$A$2:$DE$996,91)</f>
        <v>3</v>
      </c>
    </row>
    <row r="204" spans="1:12" s="97" customFormat="1" ht="15.75" customHeight="1">
      <c r="A204" s="32">
        <v>17</v>
      </c>
      <c r="B204" s="33">
        <f>C204+D204</f>
        <v>6</v>
      </c>
      <c r="C204" s="34">
        <f>VLOOKUP([1]連想CD!$B$236,[1]元データ!$A$2:$DE$996,22)</f>
        <v>5</v>
      </c>
      <c r="D204" s="34">
        <f>VLOOKUP([1]連想CD!$B$237,[1]元データ!$A$2:$DE$996,22)</f>
        <v>1</v>
      </c>
      <c r="E204" s="35">
        <v>52</v>
      </c>
      <c r="F204" s="33">
        <f>G204+H204</f>
        <v>11</v>
      </c>
      <c r="G204" s="34">
        <f>VLOOKUP([1]連想CD!$B$236,[1]元データ!$A$2:$DE$996,57)</f>
        <v>8</v>
      </c>
      <c r="H204" s="34">
        <f>VLOOKUP([1]連想CD!$B$237,[1]元データ!$A$2:$DE$996,57)</f>
        <v>3</v>
      </c>
      <c r="I204" s="35">
        <v>87</v>
      </c>
      <c r="J204" s="33">
        <f>K204+L204</f>
        <v>5</v>
      </c>
      <c r="K204" s="34">
        <f>VLOOKUP([1]連想CD!$B$236,[1]元データ!$A$2:$DE$996,92)</f>
        <v>3</v>
      </c>
      <c r="L204" s="34">
        <f>VLOOKUP([1]連想CD!$B$237,[1]元データ!$A$2:$DE$996,92)</f>
        <v>2</v>
      </c>
    </row>
    <row r="205" spans="1:12" s="97" customFormat="1" ht="15.75" customHeight="1">
      <c r="A205" s="32">
        <v>18</v>
      </c>
      <c r="B205" s="33">
        <f>C205+D205</f>
        <v>2</v>
      </c>
      <c r="C205" s="34">
        <f>VLOOKUP([1]連想CD!$B$236,[1]元データ!$A$2:$DE$996,23)</f>
        <v>1</v>
      </c>
      <c r="D205" s="34">
        <f>VLOOKUP([1]連想CD!$B$237,[1]元データ!$A$2:$DE$996,23)</f>
        <v>1</v>
      </c>
      <c r="E205" s="35">
        <v>53</v>
      </c>
      <c r="F205" s="33">
        <f>G205+H205</f>
        <v>3</v>
      </c>
      <c r="G205" s="34">
        <f>VLOOKUP([1]連想CD!$B$236,[1]元データ!$A$2:$DE$996,58)</f>
        <v>0</v>
      </c>
      <c r="H205" s="34">
        <f>VLOOKUP([1]連想CD!$B$237,[1]元データ!$A$2:$DE$996,58)</f>
        <v>3</v>
      </c>
      <c r="I205" s="35">
        <v>88</v>
      </c>
      <c r="J205" s="33">
        <f>K205+L205</f>
        <v>0</v>
      </c>
      <c r="K205" s="34">
        <f>VLOOKUP([1]連想CD!$B$236,[1]元データ!$A$2:$DE$996,93)</f>
        <v>0</v>
      </c>
      <c r="L205" s="34">
        <f>VLOOKUP([1]連想CD!$B$237,[1]元データ!$A$2:$DE$996,93)</f>
        <v>0</v>
      </c>
    </row>
    <row r="206" spans="1:12" s="97" customFormat="1" ht="18" customHeight="1">
      <c r="A206" s="40">
        <v>19</v>
      </c>
      <c r="B206" s="44">
        <f>C206+D206</f>
        <v>1</v>
      </c>
      <c r="C206" s="42">
        <f>VLOOKUP([1]連想CD!$B$236,[1]元データ!$A$2:$DE$996,24)</f>
        <v>0</v>
      </c>
      <c r="D206" s="42">
        <f>VLOOKUP([1]連想CD!$B$237,[1]元データ!$A$2:$DE$996,24)</f>
        <v>1</v>
      </c>
      <c r="E206" s="43">
        <v>54</v>
      </c>
      <c r="F206" s="44">
        <f>G206+H206</f>
        <v>1</v>
      </c>
      <c r="G206" s="42">
        <f>VLOOKUP([1]連想CD!$B$236,[1]元データ!$A$2:$DE$996,59)</f>
        <v>1</v>
      </c>
      <c r="H206" s="42">
        <f>VLOOKUP([1]連想CD!$B$237,[1]元データ!$A$2:$DE$996,59)</f>
        <v>0</v>
      </c>
      <c r="I206" s="43">
        <v>89</v>
      </c>
      <c r="J206" s="44">
        <f>K206+L206</f>
        <v>3</v>
      </c>
      <c r="K206" s="42">
        <f>VLOOKUP([1]連想CD!$B$236,[1]元データ!$A$2:$DE$996,94)</f>
        <v>2</v>
      </c>
      <c r="L206" s="42">
        <f>VLOOKUP([1]連想CD!$B$237,[1]元データ!$A$2:$DE$996,94)</f>
        <v>1</v>
      </c>
    </row>
    <row r="207" spans="1:12" s="31" customFormat="1" ht="25.5" customHeight="1">
      <c r="A207" s="23" t="s">
        <v>29</v>
      </c>
      <c r="B207" s="24">
        <f>SUM(B208:B212)</f>
        <v>41</v>
      </c>
      <c r="C207" s="24">
        <f>SUM(C208:C212)</f>
        <v>20</v>
      </c>
      <c r="D207" s="24">
        <f>SUM(D208:D212)</f>
        <v>21</v>
      </c>
      <c r="E207" s="25" t="s">
        <v>30</v>
      </c>
      <c r="F207" s="24">
        <f>SUM(F208:F212)</f>
        <v>29</v>
      </c>
      <c r="G207" s="24">
        <f>SUM(G208:G212)</f>
        <v>18</v>
      </c>
      <c r="H207" s="24">
        <f>SUM(H208:H212)</f>
        <v>11</v>
      </c>
      <c r="I207" s="25" t="s">
        <v>31</v>
      </c>
      <c r="J207" s="24">
        <f>SUM(J208:J212)</f>
        <v>12</v>
      </c>
      <c r="K207" s="24">
        <f>SUM(K208:K212)</f>
        <v>3</v>
      </c>
      <c r="L207" s="24">
        <f>SUM(L208:L212)</f>
        <v>9</v>
      </c>
    </row>
    <row r="208" spans="1:12" s="97" customFormat="1" ht="15.75" customHeight="1">
      <c r="A208" s="32">
        <v>20</v>
      </c>
      <c r="B208" s="33">
        <f>C208+D208</f>
        <v>4</v>
      </c>
      <c r="C208" s="34">
        <f>VLOOKUP([1]連想CD!$B$236,[1]元データ!$A$2:$DE$996,25)</f>
        <v>2</v>
      </c>
      <c r="D208" s="34">
        <f>VLOOKUP([1]連想CD!$B$237,[1]元データ!$A$2:$DE$996,25)</f>
        <v>2</v>
      </c>
      <c r="E208" s="35">
        <v>55</v>
      </c>
      <c r="F208" s="33">
        <f>G208+H208</f>
        <v>9</v>
      </c>
      <c r="G208" s="34">
        <f>VLOOKUP([1]連想CD!$B$236,[1]元データ!$A$2:$DE$996,60)</f>
        <v>7</v>
      </c>
      <c r="H208" s="34">
        <f>VLOOKUP([1]連想CD!$B$237,[1]元データ!$A$2:$DE$996,60)</f>
        <v>2</v>
      </c>
      <c r="I208" s="35">
        <v>90</v>
      </c>
      <c r="J208" s="33">
        <f>K208+L208</f>
        <v>2</v>
      </c>
      <c r="K208" s="34">
        <f>VLOOKUP([1]連想CD!$B$236,[1]元データ!$A$2:$DE$996,95)</f>
        <v>1</v>
      </c>
      <c r="L208" s="34">
        <f>VLOOKUP([1]連想CD!$B$237,[1]元データ!$A$2:$DE$996,95)</f>
        <v>1</v>
      </c>
    </row>
    <row r="209" spans="1:12" s="97" customFormat="1" ht="15.75" customHeight="1">
      <c r="A209" s="32">
        <v>21</v>
      </c>
      <c r="B209" s="33">
        <f>C209+D209</f>
        <v>3</v>
      </c>
      <c r="C209" s="34">
        <f>VLOOKUP([1]連想CD!$B$236,[1]元データ!$A$2:$DE$996,26)</f>
        <v>2</v>
      </c>
      <c r="D209" s="34">
        <f>VLOOKUP([1]連想CD!$B$237,[1]元データ!$A$2:$DE$996,26)</f>
        <v>1</v>
      </c>
      <c r="E209" s="35">
        <v>56</v>
      </c>
      <c r="F209" s="33">
        <f>G209+H209</f>
        <v>6</v>
      </c>
      <c r="G209" s="34">
        <f>VLOOKUP([1]連想CD!$B$236,[1]元データ!$A$2:$DE$996,61)</f>
        <v>3</v>
      </c>
      <c r="H209" s="34">
        <f>VLOOKUP([1]連想CD!$B$237,[1]元データ!$A$2:$DE$996,61)</f>
        <v>3</v>
      </c>
      <c r="I209" s="35">
        <v>91</v>
      </c>
      <c r="J209" s="33">
        <f>K209+L209</f>
        <v>4</v>
      </c>
      <c r="K209" s="34">
        <f>VLOOKUP([1]連想CD!$B$236,[1]元データ!$A$2:$DE$996,96)</f>
        <v>0</v>
      </c>
      <c r="L209" s="34">
        <f>VLOOKUP([1]連想CD!$B$237,[1]元データ!$A$2:$DE$996,96)</f>
        <v>4</v>
      </c>
    </row>
    <row r="210" spans="1:12" s="97" customFormat="1" ht="15.75" customHeight="1">
      <c r="A210" s="32">
        <v>22</v>
      </c>
      <c r="B210" s="33">
        <f>C210+D210</f>
        <v>11</v>
      </c>
      <c r="C210" s="34">
        <f>VLOOKUP([1]連想CD!$B$236,[1]元データ!$A$2:$DE$996,27)</f>
        <v>2</v>
      </c>
      <c r="D210" s="34">
        <f>VLOOKUP([1]連想CD!$B$237,[1]元データ!$A$2:$DE$996,27)</f>
        <v>9</v>
      </c>
      <c r="E210" s="35">
        <v>57</v>
      </c>
      <c r="F210" s="33">
        <f>G210+H210</f>
        <v>4</v>
      </c>
      <c r="G210" s="34">
        <f>VLOOKUP([1]連想CD!$B$236,[1]元データ!$A$2:$DE$996,62)</f>
        <v>2</v>
      </c>
      <c r="H210" s="34">
        <f>VLOOKUP([1]連想CD!$B$237,[1]元データ!$A$2:$DE$996,62)</f>
        <v>2</v>
      </c>
      <c r="I210" s="35">
        <v>92</v>
      </c>
      <c r="J210" s="33">
        <f>K210+L210</f>
        <v>2</v>
      </c>
      <c r="K210" s="34">
        <f>VLOOKUP([1]連想CD!$B$236,[1]元データ!$A$2:$DE$996,97)</f>
        <v>2</v>
      </c>
      <c r="L210" s="34">
        <f>VLOOKUP([1]連想CD!$B$237,[1]元データ!$A$2:$DE$996,97)</f>
        <v>0</v>
      </c>
    </row>
    <row r="211" spans="1:12" s="97" customFormat="1" ht="15.75" customHeight="1">
      <c r="A211" s="32">
        <v>23</v>
      </c>
      <c r="B211" s="33">
        <f>C211+D211</f>
        <v>10</v>
      </c>
      <c r="C211" s="34">
        <f>VLOOKUP([1]連想CD!$B$236,[1]元データ!$A$2:$DE$996,28)</f>
        <v>7</v>
      </c>
      <c r="D211" s="34">
        <f>VLOOKUP([1]連想CD!$B$237,[1]元データ!$A$2:$DE$996,28)</f>
        <v>3</v>
      </c>
      <c r="E211" s="35">
        <v>58</v>
      </c>
      <c r="F211" s="33">
        <f>G211+H211</f>
        <v>6</v>
      </c>
      <c r="G211" s="34">
        <f>VLOOKUP([1]連想CD!$B$236,[1]元データ!$A$2:$DE$996,63)</f>
        <v>4</v>
      </c>
      <c r="H211" s="34">
        <f>VLOOKUP([1]連想CD!$B$237,[1]元データ!$A$2:$DE$996,63)</f>
        <v>2</v>
      </c>
      <c r="I211" s="35">
        <v>93</v>
      </c>
      <c r="J211" s="33">
        <f>K211+L211</f>
        <v>2</v>
      </c>
      <c r="K211" s="34">
        <f>VLOOKUP([1]連想CD!$B$236,[1]元データ!$A$2:$DE$996,98)</f>
        <v>0</v>
      </c>
      <c r="L211" s="34">
        <f>VLOOKUP([1]連想CD!$B$237,[1]元データ!$A$2:$DE$996,98)</f>
        <v>2</v>
      </c>
    </row>
    <row r="212" spans="1:12" s="97" customFormat="1" ht="18" customHeight="1">
      <c r="A212" s="40">
        <v>24</v>
      </c>
      <c r="B212" s="44">
        <f>C212+D212</f>
        <v>13</v>
      </c>
      <c r="C212" s="42">
        <f>VLOOKUP([1]連想CD!$B$236,[1]元データ!$A$2:$DE$996,29)</f>
        <v>7</v>
      </c>
      <c r="D212" s="42">
        <f>VLOOKUP([1]連想CD!$B$237,[1]元データ!$A$2:$DE$996,29)</f>
        <v>6</v>
      </c>
      <c r="E212" s="43">
        <v>59</v>
      </c>
      <c r="F212" s="44">
        <f>G212+H212</f>
        <v>4</v>
      </c>
      <c r="G212" s="42">
        <f>VLOOKUP([1]連想CD!$B$236,[1]元データ!$A$2:$DE$996,64)</f>
        <v>2</v>
      </c>
      <c r="H212" s="42">
        <f>VLOOKUP([1]連想CD!$B$237,[1]元データ!$A$2:$DE$996,64)</f>
        <v>2</v>
      </c>
      <c r="I212" s="43">
        <v>94</v>
      </c>
      <c r="J212" s="44">
        <f>K212+L212</f>
        <v>2</v>
      </c>
      <c r="K212" s="42">
        <f>VLOOKUP([1]連想CD!$B$236,[1]元データ!$A$2:$DE$996,99)</f>
        <v>0</v>
      </c>
      <c r="L212" s="42">
        <f>VLOOKUP([1]連想CD!$B$237,[1]元データ!$A$2:$DE$996,99)</f>
        <v>2</v>
      </c>
    </row>
    <row r="213" spans="1:12" s="31" customFormat="1" ht="25.5" customHeight="1">
      <c r="A213" s="23" t="s">
        <v>32</v>
      </c>
      <c r="B213" s="24">
        <f>SUM(B214:B218)</f>
        <v>80</v>
      </c>
      <c r="C213" s="24">
        <f>SUM(C214:C218)</f>
        <v>46</v>
      </c>
      <c r="D213" s="24">
        <f>SUM(D214:D218)</f>
        <v>34</v>
      </c>
      <c r="E213" s="25" t="s">
        <v>33</v>
      </c>
      <c r="F213" s="24">
        <f>SUM(F214:F218)</f>
        <v>28</v>
      </c>
      <c r="G213" s="24">
        <f>SUM(G214:G218)</f>
        <v>14</v>
      </c>
      <c r="H213" s="24">
        <f>SUM(H214:H218)</f>
        <v>14</v>
      </c>
      <c r="I213" s="64" t="s">
        <v>34</v>
      </c>
      <c r="J213" s="24">
        <f>SUM(J214:J223)</f>
        <v>4</v>
      </c>
      <c r="K213" s="24">
        <f>SUM(K214:K223)</f>
        <v>3</v>
      </c>
      <c r="L213" s="24">
        <f>SUM(L214:L223)</f>
        <v>1</v>
      </c>
    </row>
    <row r="214" spans="1:12" s="97" customFormat="1" ht="15.75" customHeight="1">
      <c r="A214" s="32">
        <v>25</v>
      </c>
      <c r="B214" s="33">
        <f>C214+D214</f>
        <v>21</v>
      </c>
      <c r="C214" s="34">
        <f>VLOOKUP([1]連想CD!$B$236,[1]元データ!$A$2:$DE$996,30)</f>
        <v>12</v>
      </c>
      <c r="D214" s="34">
        <f>VLOOKUP([1]連想CD!$B$237,[1]元データ!$A$2:$DE$996,30)</f>
        <v>9</v>
      </c>
      <c r="E214" s="35">
        <v>60</v>
      </c>
      <c r="F214" s="33">
        <f>G214+H214</f>
        <v>2</v>
      </c>
      <c r="G214" s="34">
        <f>VLOOKUP([1]連想CD!$B$236,[1]元データ!$A$2:$DE$996,65)</f>
        <v>1</v>
      </c>
      <c r="H214" s="34">
        <f>VLOOKUP([1]連想CD!$B$237,[1]元データ!$A$2:$DE$996,65)</f>
        <v>1</v>
      </c>
      <c r="I214" s="35">
        <v>95</v>
      </c>
      <c r="J214" s="33">
        <f t="shared" ref="J214:J223" si="12">K214+L214</f>
        <v>1</v>
      </c>
      <c r="K214" s="34">
        <f>VLOOKUP([1]連想CD!$B$236,[1]元データ!$A$2:$DE$996,100)</f>
        <v>1</v>
      </c>
      <c r="L214" s="34">
        <f>VLOOKUP([1]連想CD!$B$237,[1]元データ!$A$2:$DE$996,100)</f>
        <v>0</v>
      </c>
    </row>
    <row r="215" spans="1:12" s="97" customFormat="1" ht="15.75" customHeight="1">
      <c r="A215" s="32">
        <v>26</v>
      </c>
      <c r="B215" s="33">
        <f>C215+D215</f>
        <v>19</v>
      </c>
      <c r="C215" s="34">
        <f>VLOOKUP([1]連想CD!$B$236,[1]元データ!$A$2:$DE$996,31)</f>
        <v>11</v>
      </c>
      <c r="D215" s="34">
        <f>VLOOKUP([1]連想CD!$B$237,[1]元データ!$A$2:$DE$996,31)</f>
        <v>8</v>
      </c>
      <c r="E215" s="35">
        <v>61</v>
      </c>
      <c r="F215" s="33">
        <f>G215+H215</f>
        <v>7</v>
      </c>
      <c r="G215" s="34">
        <f>VLOOKUP([1]連想CD!$B$236,[1]元データ!$A$2:$DE$996,66)</f>
        <v>2</v>
      </c>
      <c r="H215" s="34">
        <f>VLOOKUP([1]連想CD!$B$237,[1]元データ!$A$2:$DE$996,66)</f>
        <v>5</v>
      </c>
      <c r="I215" s="35">
        <v>96</v>
      </c>
      <c r="J215" s="33">
        <f t="shared" si="12"/>
        <v>1</v>
      </c>
      <c r="K215" s="34">
        <f>VLOOKUP([1]連想CD!$B$236,[1]元データ!$A$2:$DE$996,101)</f>
        <v>0</v>
      </c>
      <c r="L215" s="34">
        <f>VLOOKUP([1]連想CD!$B$237,[1]元データ!$A$2:$DE$996,101)</f>
        <v>1</v>
      </c>
    </row>
    <row r="216" spans="1:12" s="97" customFormat="1" ht="15.75" customHeight="1">
      <c r="A216" s="32">
        <v>27</v>
      </c>
      <c r="B216" s="33">
        <f>C216+D216</f>
        <v>14</v>
      </c>
      <c r="C216" s="34">
        <f>VLOOKUP([1]連想CD!$B$236,[1]元データ!$A$2:$DE$996,32)</f>
        <v>7</v>
      </c>
      <c r="D216" s="34">
        <f>VLOOKUP([1]連想CD!$B$237,[1]元データ!$A$2:$DE$996,32)</f>
        <v>7</v>
      </c>
      <c r="E216" s="35">
        <v>62</v>
      </c>
      <c r="F216" s="33">
        <f>G216+H216</f>
        <v>7</v>
      </c>
      <c r="G216" s="34">
        <f>VLOOKUP([1]連想CD!$B$236,[1]元データ!$A$2:$DE$996,67)</f>
        <v>4</v>
      </c>
      <c r="H216" s="34">
        <f>VLOOKUP([1]連想CD!$B$237,[1]元データ!$A$2:$DE$996,67)</f>
        <v>3</v>
      </c>
      <c r="I216" s="35">
        <v>97</v>
      </c>
      <c r="J216" s="33">
        <f t="shared" si="12"/>
        <v>1</v>
      </c>
      <c r="K216" s="34">
        <f>VLOOKUP([1]連想CD!$B$236,[1]元データ!$A$2:$DE$996,102)</f>
        <v>1</v>
      </c>
      <c r="L216" s="34">
        <f>VLOOKUP([1]連想CD!$B$237,[1]元データ!$A$2:$DE$996,102)</f>
        <v>0</v>
      </c>
    </row>
    <row r="217" spans="1:12" s="97" customFormat="1" ht="15.75" customHeight="1">
      <c r="A217" s="32">
        <v>28</v>
      </c>
      <c r="B217" s="33">
        <f>C217+D217</f>
        <v>11</v>
      </c>
      <c r="C217" s="34">
        <f>VLOOKUP([1]連想CD!$B$236,[1]元データ!$A$2:$DE$996,33)</f>
        <v>10</v>
      </c>
      <c r="D217" s="34">
        <f>VLOOKUP([1]連想CD!$B$237,[1]元データ!$A$2:$DE$996,33)</f>
        <v>1</v>
      </c>
      <c r="E217" s="35">
        <v>63</v>
      </c>
      <c r="F217" s="33">
        <f>G217+H217</f>
        <v>5</v>
      </c>
      <c r="G217" s="34">
        <f>VLOOKUP([1]連想CD!$B$236,[1]元データ!$A$2:$DE$996,68)</f>
        <v>4</v>
      </c>
      <c r="H217" s="34">
        <f>VLOOKUP([1]連想CD!$B$237,[1]元データ!$A$2:$DE$996,68)</f>
        <v>1</v>
      </c>
      <c r="I217" s="35">
        <v>98</v>
      </c>
      <c r="J217" s="33">
        <f t="shared" si="12"/>
        <v>1</v>
      </c>
      <c r="K217" s="34">
        <f>VLOOKUP([1]連想CD!$B$236,[1]元データ!$A$2:$DE$996,103)</f>
        <v>1</v>
      </c>
      <c r="L217" s="34">
        <f>VLOOKUP([1]連想CD!$B$237,[1]元データ!$A$2:$DE$996,103)</f>
        <v>0</v>
      </c>
    </row>
    <row r="218" spans="1:12" s="97" customFormat="1" ht="18" customHeight="1">
      <c r="A218" s="40">
        <v>29</v>
      </c>
      <c r="B218" s="44">
        <f>C218+D218</f>
        <v>15</v>
      </c>
      <c r="C218" s="42">
        <f>VLOOKUP([1]連想CD!$B$236,[1]元データ!$A$2:$DE$996,34)</f>
        <v>6</v>
      </c>
      <c r="D218" s="42">
        <f>VLOOKUP([1]連想CD!$B$237,[1]元データ!$A$2:$DE$996,34)</f>
        <v>9</v>
      </c>
      <c r="E218" s="43">
        <v>64</v>
      </c>
      <c r="F218" s="44">
        <f>G218+H218</f>
        <v>7</v>
      </c>
      <c r="G218" s="42">
        <f>VLOOKUP([1]連想CD!$B$236,[1]元データ!$A$2:$DE$996,69)</f>
        <v>3</v>
      </c>
      <c r="H218" s="42">
        <f>VLOOKUP([1]連想CD!$B$237,[1]元データ!$A$2:$DE$996,69)</f>
        <v>4</v>
      </c>
      <c r="I218" s="35">
        <v>99</v>
      </c>
      <c r="J218" s="33">
        <f t="shared" si="12"/>
        <v>0</v>
      </c>
      <c r="K218" s="34">
        <f>VLOOKUP([1]連想CD!$B$236,[1]元データ!$A$2:$DE$996,104)</f>
        <v>0</v>
      </c>
      <c r="L218" s="34">
        <f>VLOOKUP([1]連想CD!$B$237,[1]元データ!$A$2:$DE$996,104)</f>
        <v>0</v>
      </c>
    </row>
    <row r="219" spans="1:12" s="31" customFormat="1" ht="25.5" customHeight="1">
      <c r="A219" s="23" t="s">
        <v>35</v>
      </c>
      <c r="B219" s="24">
        <f>SUM(B220:B224)</f>
        <v>50</v>
      </c>
      <c r="C219" s="24">
        <f>SUM(C220:C224)</f>
        <v>32</v>
      </c>
      <c r="D219" s="24">
        <f>SUM(D220:D224)</f>
        <v>18</v>
      </c>
      <c r="E219" s="25" t="s">
        <v>36</v>
      </c>
      <c r="F219" s="24">
        <f>SUM(F220:F224)</f>
        <v>43</v>
      </c>
      <c r="G219" s="24">
        <f>SUM(G220:G224)</f>
        <v>24</v>
      </c>
      <c r="H219" s="24">
        <f>SUM(H220:H224)</f>
        <v>19</v>
      </c>
      <c r="I219" s="68">
        <v>100</v>
      </c>
      <c r="J219" s="69">
        <f t="shared" si="12"/>
        <v>0</v>
      </c>
      <c r="K219" s="70">
        <f>VLOOKUP([1]連想CD!$B$236,[1]元データ!$A$2:$DE$996,105)</f>
        <v>0</v>
      </c>
      <c r="L219" s="70">
        <f>VLOOKUP([1]連想CD!$B$237,[1]元データ!$A$2:$DE$996,105)</f>
        <v>0</v>
      </c>
    </row>
    <row r="220" spans="1:12" s="97" customFormat="1" ht="15.75" customHeight="1">
      <c r="A220" s="32">
        <v>30</v>
      </c>
      <c r="B220" s="33">
        <f>C220+D220</f>
        <v>11</v>
      </c>
      <c r="C220" s="34">
        <f>VLOOKUP([1]連想CD!$B$236,[1]元データ!$A$2:$DE$996,35)</f>
        <v>7</v>
      </c>
      <c r="D220" s="34">
        <f>VLOOKUP([1]連想CD!$B$237,[1]元データ!$A$2:$DE$996,35)</f>
        <v>4</v>
      </c>
      <c r="E220" s="35">
        <v>65</v>
      </c>
      <c r="F220" s="33">
        <f>G220+H220</f>
        <v>13</v>
      </c>
      <c r="G220" s="34">
        <f>VLOOKUP([1]連想CD!$B$236,[1]元データ!$A$2:$DE$996,70)</f>
        <v>8</v>
      </c>
      <c r="H220" s="34">
        <f>VLOOKUP([1]連想CD!$B$237,[1]元データ!$A$2:$DE$996,70)</f>
        <v>5</v>
      </c>
      <c r="I220" s="35">
        <v>101</v>
      </c>
      <c r="J220" s="33">
        <f t="shared" si="12"/>
        <v>0</v>
      </c>
      <c r="K220" s="34">
        <f>VLOOKUP([1]連想CD!$B$236,[1]元データ!$A$2:$DE$996,106)</f>
        <v>0</v>
      </c>
      <c r="L220" s="34">
        <f>VLOOKUP([1]連想CD!$B$237,[1]元データ!$A$2:$DE$996,106)</f>
        <v>0</v>
      </c>
    </row>
    <row r="221" spans="1:12" s="97" customFormat="1" ht="15.75" customHeight="1">
      <c r="A221" s="32">
        <v>31</v>
      </c>
      <c r="B221" s="33">
        <f>C221+D221</f>
        <v>11</v>
      </c>
      <c r="C221" s="34">
        <f>VLOOKUP([1]連想CD!$B$236,[1]元データ!$A$2:$DE$996,36)</f>
        <v>7</v>
      </c>
      <c r="D221" s="34">
        <f>VLOOKUP([1]連想CD!$B$237,[1]元データ!$A$2:$DE$996,36)</f>
        <v>4</v>
      </c>
      <c r="E221" s="35">
        <v>66</v>
      </c>
      <c r="F221" s="33">
        <f>G221+H221</f>
        <v>4</v>
      </c>
      <c r="G221" s="34">
        <f>VLOOKUP([1]連想CD!$B$236,[1]元データ!$A$2:$DE$996,71)</f>
        <v>2</v>
      </c>
      <c r="H221" s="34">
        <f>VLOOKUP([1]連想CD!$B$237,[1]元データ!$A$2:$DE$996,71)</f>
        <v>2</v>
      </c>
      <c r="I221" s="35">
        <v>102</v>
      </c>
      <c r="J221" s="33">
        <f t="shared" si="12"/>
        <v>0</v>
      </c>
      <c r="K221" s="34">
        <f>VLOOKUP([1]連想CD!$B$236,[1]元データ!$A$2:$DE$996,107)</f>
        <v>0</v>
      </c>
      <c r="L221" s="34">
        <f>VLOOKUP([1]連想CD!$B$237,[1]元データ!$A$2:$DE$996,107)</f>
        <v>0</v>
      </c>
    </row>
    <row r="222" spans="1:12" s="97" customFormat="1" ht="15.75" customHeight="1">
      <c r="A222" s="32">
        <v>32</v>
      </c>
      <c r="B222" s="33">
        <f>C222+D222</f>
        <v>10</v>
      </c>
      <c r="C222" s="34">
        <f>VLOOKUP([1]連想CD!$B$236,[1]元データ!$A$2:$DE$996,37)</f>
        <v>6</v>
      </c>
      <c r="D222" s="34">
        <f>VLOOKUP([1]連想CD!$B$237,[1]元データ!$A$2:$DE$996,37)</f>
        <v>4</v>
      </c>
      <c r="E222" s="35">
        <v>67</v>
      </c>
      <c r="F222" s="33">
        <f>G222+H222</f>
        <v>10</v>
      </c>
      <c r="G222" s="34">
        <f>VLOOKUP([1]連想CD!$B$236,[1]元データ!$A$2:$DE$996,72)</f>
        <v>4</v>
      </c>
      <c r="H222" s="34">
        <f>VLOOKUP([1]連想CD!$B$237,[1]元データ!$A$2:$DE$996,72)</f>
        <v>6</v>
      </c>
      <c r="I222" s="35">
        <v>103</v>
      </c>
      <c r="J222" s="33">
        <f t="shared" si="12"/>
        <v>0</v>
      </c>
      <c r="K222" s="34">
        <f>VLOOKUP([1]連想CD!$B$236,[1]元データ!$A$2:$DE$996,108)</f>
        <v>0</v>
      </c>
      <c r="L222" s="34">
        <f>VLOOKUP([1]連想CD!$B$237,[1]元データ!$A$2:$DE$996,108)</f>
        <v>0</v>
      </c>
    </row>
    <row r="223" spans="1:12" s="97" customFormat="1" ht="15.75" customHeight="1">
      <c r="A223" s="32">
        <v>33</v>
      </c>
      <c r="B223" s="33">
        <f>C223+D223</f>
        <v>8</v>
      </c>
      <c r="C223" s="34">
        <f>VLOOKUP([1]連想CD!$B$236,[1]元データ!$A$2:$DE$996,38)</f>
        <v>5</v>
      </c>
      <c r="D223" s="34">
        <f>VLOOKUP([1]連想CD!$B$237,[1]元データ!$A$2:$DE$996,38)</f>
        <v>3</v>
      </c>
      <c r="E223" s="35">
        <v>68</v>
      </c>
      <c r="F223" s="33">
        <f>G223+H223</f>
        <v>7</v>
      </c>
      <c r="G223" s="34">
        <f>VLOOKUP([1]連想CD!$B$236,[1]元データ!$A$2:$DE$996,73)</f>
        <v>5</v>
      </c>
      <c r="H223" s="34">
        <f>VLOOKUP([1]連想CD!$B$237,[1]元データ!$A$2:$DE$996,73)</f>
        <v>2</v>
      </c>
      <c r="I223" s="72" t="s">
        <v>37</v>
      </c>
      <c r="J223" s="44">
        <f t="shared" si="12"/>
        <v>0</v>
      </c>
      <c r="K223" s="42">
        <f>VLOOKUP([1]連想CD!$B$236,[1]元データ!$A$2:$DE$996,109)</f>
        <v>0</v>
      </c>
      <c r="L223" s="42">
        <f>VLOOKUP([1]連想CD!$B$237,[1]元データ!$A$2:$DE$996,109)</f>
        <v>0</v>
      </c>
    </row>
    <row r="224" spans="1:12" s="97" customFormat="1" ht="21" customHeight="1" thickBot="1">
      <c r="A224" s="74">
        <v>34</v>
      </c>
      <c r="B224" s="33">
        <f>C224+D224</f>
        <v>10</v>
      </c>
      <c r="C224" s="34">
        <f>VLOOKUP([1]連想CD!$B$236,[1]元データ!$A$2:$DE$996,39)</f>
        <v>7</v>
      </c>
      <c r="D224" s="34">
        <f>VLOOKUP([1]連想CD!$B$237,[1]元データ!$A$2:$DE$996,39)</f>
        <v>3</v>
      </c>
      <c r="E224" s="35">
        <v>69</v>
      </c>
      <c r="F224" s="33">
        <f>G224+H224</f>
        <v>9</v>
      </c>
      <c r="G224" s="34">
        <f>VLOOKUP([1]連想CD!$B$236,[1]元データ!$A$2:$DE$996,74)</f>
        <v>5</v>
      </c>
      <c r="H224" s="34">
        <f>VLOOKUP([1]連想CD!$B$237,[1]元データ!$A$2:$DE$996,74)</f>
        <v>4</v>
      </c>
      <c r="I224" s="75" t="s">
        <v>8</v>
      </c>
      <c r="J224" s="69">
        <f>B183+B189+B195+B201+B207+B213+B219+F183+F189+F195+F201+F207+F213+F219+J183+J189+J195+J201+J207+J213</f>
        <v>630</v>
      </c>
      <c r="K224" s="69">
        <f>C183+C189+C195+C201+C207+C213+C219+G183+G189+G195+G201+G207+G213+G219+K183+K189+K195+K201+K207+K213</f>
        <v>337</v>
      </c>
      <c r="L224" s="69">
        <f>D183+D189+D195+D201+D207+D213+D219+H183+H189+H195+H201+H207+H213+H219+L183+L189+L195+L201+L207+L213</f>
        <v>293</v>
      </c>
    </row>
    <row r="225" spans="1:13" s="106" customFormat="1" ht="24" customHeight="1" thickTop="1" thickBot="1">
      <c r="A225" s="81" t="s">
        <v>38</v>
      </c>
      <c r="B225" s="82">
        <f>B183+B189+B195</f>
        <v>60</v>
      </c>
      <c r="C225" s="83">
        <f>C183+C189+C195</f>
        <v>28</v>
      </c>
      <c r="D225" s="83">
        <f>D183+D189+D195</f>
        <v>32</v>
      </c>
      <c r="E225" s="84" t="s">
        <v>39</v>
      </c>
      <c r="F225" s="83">
        <f>B201+B207+B213+B219+F183+F189+F195+F201+F207+F213</f>
        <v>424</v>
      </c>
      <c r="G225" s="83">
        <f>C201+C207+C213+C219+G183+G189+G195+G201+G207+G213</f>
        <v>242</v>
      </c>
      <c r="H225" s="83">
        <f>D201+D207+D213+D219+H183+H189+H195+H201+H207+H213</f>
        <v>182</v>
      </c>
      <c r="I225" s="85" t="s">
        <v>40</v>
      </c>
      <c r="J225" s="83">
        <f>F219+J183+J189+J195+J201+J207+J213</f>
        <v>146</v>
      </c>
      <c r="K225" s="83">
        <f>G219+K183+K189+K195+K201+K207+K213</f>
        <v>67</v>
      </c>
      <c r="L225" s="83">
        <f>H219+L183+L189+L195+L201+L207+L213</f>
        <v>79</v>
      </c>
      <c r="M225" s="105"/>
    </row>
    <row r="226" spans="1:13" s="13" customFormat="1" ht="24" customHeight="1" thickBot="1">
      <c r="A226" s="1"/>
      <c r="B226" s="2" t="str">
        <f>+[1]中区!$B$1</f>
        <v>町字別・年齢別人口表</v>
      </c>
      <c r="C226" s="3"/>
      <c r="D226" s="4"/>
      <c r="E226" s="5"/>
      <c r="F226" s="6"/>
      <c r="G226" s="96" t="str">
        <f>$G$1</f>
        <v>　　平成29年10月1日　現在</v>
      </c>
      <c r="H226" s="6"/>
      <c r="I226" s="5"/>
      <c r="J226" s="6"/>
      <c r="K226" s="8" t="s">
        <v>99</v>
      </c>
      <c r="L226" s="9"/>
      <c r="M226" s="97" t="str">
        <f>[2]連想CD!A275</f>
        <v>ﾊﾔｳﾏ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  <c r="M227" s="98"/>
    </row>
    <row r="228" spans="1:13" s="31" customFormat="1" ht="25.5" customHeight="1">
      <c r="A228" s="23" t="s">
        <v>9</v>
      </c>
      <c r="B228" s="24">
        <f>SUM(B229:B233)</f>
        <v>1</v>
      </c>
      <c r="C228" s="24">
        <f>SUM(C229:C233)</f>
        <v>1</v>
      </c>
      <c r="D228" s="24">
        <f>SUM(D229:D233)</f>
        <v>0</v>
      </c>
      <c r="E228" s="25" t="s">
        <v>10</v>
      </c>
      <c r="F228" s="24">
        <f>SUM(F229:F233)</f>
        <v>2</v>
      </c>
      <c r="G228" s="24">
        <f>SUM(G229:G233)</f>
        <v>1</v>
      </c>
      <c r="H228" s="24">
        <f>SUM(H229:H233)</f>
        <v>1</v>
      </c>
      <c r="I228" s="25" t="s">
        <v>11</v>
      </c>
      <c r="J228" s="24">
        <f>SUM(J229:J233)</f>
        <v>3</v>
      </c>
      <c r="K228" s="24">
        <f>SUM(K229:K233)</f>
        <v>0</v>
      </c>
      <c r="L228" s="24">
        <f>SUM(L229:L233)</f>
        <v>3</v>
      </c>
    </row>
    <row r="229" spans="1:13" s="97" customFormat="1" ht="15.75" customHeight="1">
      <c r="A229" s="32">
        <v>0</v>
      </c>
      <c r="B229" s="33">
        <f>C229+D229</f>
        <v>0</v>
      </c>
      <c r="C229" s="34">
        <f>VLOOKUP([1]連想CD!$B$300,[1]元データ!$A$2:$DE$996,5)</f>
        <v>0</v>
      </c>
      <c r="D229" s="34">
        <f>VLOOKUP([1]連想CD!$B$301,[1]元データ!$A$2:$DE$996,5)</f>
        <v>0</v>
      </c>
      <c r="E229" s="35">
        <v>35</v>
      </c>
      <c r="F229" s="33">
        <f>G229+H229</f>
        <v>0</v>
      </c>
      <c r="G229" s="34">
        <f>VLOOKUP([1]連想CD!$B$300,[1]元データ!$A$2:$DE$996,40)</f>
        <v>0</v>
      </c>
      <c r="H229" s="34">
        <f>VLOOKUP([1]連想CD!$B$301,[1]元データ!$A$2:$DE$996,40)</f>
        <v>0</v>
      </c>
      <c r="I229" s="35">
        <v>70</v>
      </c>
      <c r="J229" s="33">
        <f>K229+L229</f>
        <v>0</v>
      </c>
      <c r="K229" s="34">
        <f>VLOOKUP([1]連想CD!$B$300,[1]元データ!$A$2:$DE$996,75)</f>
        <v>0</v>
      </c>
      <c r="L229" s="34">
        <f>VLOOKUP([1]連想CD!$B$301,[1]元データ!$A$2:$DE$996,75)</f>
        <v>0</v>
      </c>
    </row>
    <row r="230" spans="1:13" s="97" customFormat="1" ht="15.75" customHeight="1">
      <c r="A230" s="32">
        <v>1</v>
      </c>
      <c r="B230" s="33">
        <f>C230+D230</f>
        <v>0</v>
      </c>
      <c r="C230" s="34">
        <f>VLOOKUP([1]連想CD!$B$300,[1]元データ!$A$2:$DE$996,6)</f>
        <v>0</v>
      </c>
      <c r="D230" s="34">
        <f>VLOOKUP([1]連想CD!$B$301,[1]元データ!$A$2:$DE$996,6)</f>
        <v>0</v>
      </c>
      <c r="E230" s="35">
        <v>36</v>
      </c>
      <c r="F230" s="33">
        <f>G230+H230</f>
        <v>1</v>
      </c>
      <c r="G230" s="34">
        <f>VLOOKUP([1]連想CD!$B$300,[1]元データ!$A$2:$DE$996,41)</f>
        <v>1</v>
      </c>
      <c r="H230" s="34">
        <f>VLOOKUP([1]連想CD!$B$301,[1]元データ!$A$2:$DE$996,41)</f>
        <v>0</v>
      </c>
      <c r="I230" s="35">
        <v>71</v>
      </c>
      <c r="J230" s="33">
        <f>K230+L230</f>
        <v>0</v>
      </c>
      <c r="K230" s="34">
        <f>VLOOKUP([1]連想CD!$B$300,[1]元データ!$A$2:$DE$996,76)</f>
        <v>0</v>
      </c>
      <c r="L230" s="34">
        <f>VLOOKUP([1]連想CD!$B$301,[1]元データ!$A$2:$DE$996,76)</f>
        <v>0</v>
      </c>
    </row>
    <row r="231" spans="1:13" s="97" customFormat="1" ht="15.75" customHeight="1">
      <c r="A231" s="32">
        <v>2</v>
      </c>
      <c r="B231" s="33">
        <f>C231+D231</f>
        <v>0</v>
      </c>
      <c r="C231" s="34">
        <f>VLOOKUP([1]連想CD!$B$300,[1]元データ!$A$2:$DE$996,7)</f>
        <v>0</v>
      </c>
      <c r="D231" s="34">
        <f>VLOOKUP([1]連想CD!$B$301,[1]元データ!$A$2:$DE$996,7)</f>
        <v>0</v>
      </c>
      <c r="E231" s="35">
        <v>37</v>
      </c>
      <c r="F231" s="33">
        <f>G231+H231</f>
        <v>0</v>
      </c>
      <c r="G231" s="34">
        <f>VLOOKUP([1]連想CD!$B$300,[1]元データ!$A$2:$DE$996,42)</f>
        <v>0</v>
      </c>
      <c r="H231" s="34">
        <f>VLOOKUP([1]連想CD!$B$301,[1]元データ!$A$2:$DE$996,42)</f>
        <v>0</v>
      </c>
      <c r="I231" s="35">
        <v>72</v>
      </c>
      <c r="J231" s="33">
        <f>K231+L231</f>
        <v>1</v>
      </c>
      <c r="K231" s="34">
        <f>VLOOKUP([1]連想CD!$B$300,[1]元データ!$A$2:$DE$996,77)</f>
        <v>0</v>
      </c>
      <c r="L231" s="34">
        <f>VLOOKUP([1]連想CD!$B$301,[1]元データ!$A$2:$DE$996,77)</f>
        <v>1</v>
      </c>
    </row>
    <row r="232" spans="1:13" s="97" customFormat="1" ht="15.75" customHeight="1">
      <c r="A232" s="32">
        <v>3</v>
      </c>
      <c r="B232" s="33">
        <f>C232+D232</f>
        <v>0</v>
      </c>
      <c r="C232" s="34">
        <f>VLOOKUP([1]連想CD!$B$300,[1]元データ!$A$2:$DE$996,8)</f>
        <v>0</v>
      </c>
      <c r="D232" s="34">
        <f>VLOOKUP([1]連想CD!$B$301,[1]元データ!$A$2:$DE$996,8)</f>
        <v>0</v>
      </c>
      <c r="E232" s="35">
        <v>38</v>
      </c>
      <c r="F232" s="33">
        <f>G232+H232</f>
        <v>0</v>
      </c>
      <c r="G232" s="34">
        <f>VLOOKUP([1]連想CD!$B$300,[1]元データ!$A$2:$DE$996,43)</f>
        <v>0</v>
      </c>
      <c r="H232" s="34">
        <f>VLOOKUP([1]連想CD!$B$301,[1]元データ!$A$2:$DE$996,43)</f>
        <v>0</v>
      </c>
      <c r="I232" s="35">
        <v>73</v>
      </c>
      <c r="J232" s="33">
        <f>K232+L232</f>
        <v>0</v>
      </c>
      <c r="K232" s="34">
        <f>VLOOKUP([1]連想CD!$B$300,[1]元データ!$A$2:$DE$996,78)</f>
        <v>0</v>
      </c>
      <c r="L232" s="34">
        <f>VLOOKUP([1]連想CD!$B$301,[1]元データ!$A$2:$DE$996,78)</f>
        <v>0</v>
      </c>
    </row>
    <row r="233" spans="1:13" s="97" customFormat="1" ht="18" customHeight="1">
      <c r="A233" s="40">
        <v>4</v>
      </c>
      <c r="B233" s="41">
        <f>C233+D233</f>
        <v>1</v>
      </c>
      <c r="C233" s="42">
        <f>VLOOKUP([1]連想CD!$B$300,[1]元データ!$A$2:$DE$996,9)</f>
        <v>1</v>
      </c>
      <c r="D233" s="42">
        <f>VLOOKUP([1]連想CD!$B$301,[1]元データ!$A$2:$DE$996,9)</f>
        <v>0</v>
      </c>
      <c r="E233" s="43">
        <v>39</v>
      </c>
      <c r="F233" s="44">
        <f>G233+H233</f>
        <v>1</v>
      </c>
      <c r="G233" s="42">
        <f>VLOOKUP([1]連想CD!$B$300,[1]元データ!$A$2:$DE$996,44)</f>
        <v>0</v>
      </c>
      <c r="H233" s="42">
        <f>VLOOKUP([1]連想CD!$B$301,[1]元データ!$A$2:$DE$996,44)</f>
        <v>1</v>
      </c>
      <c r="I233" s="43">
        <v>74</v>
      </c>
      <c r="J233" s="44">
        <f>K233+L233</f>
        <v>2</v>
      </c>
      <c r="K233" s="42">
        <f>VLOOKUP([1]連想CD!$B$300,[1]元データ!$A$2:$DE$996,79)</f>
        <v>0</v>
      </c>
      <c r="L233" s="42">
        <f>VLOOKUP([1]連想CD!$B$301,[1]元データ!$A$2:$DE$996,79)</f>
        <v>2</v>
      </c>
    </row>
    <row r="234" spans="1:13" s="31" customFormat="1" ht="25.5" customHeight="1">
      <c r="A234" s="23" t="s">
        <v>13</v>
      </c>
      <c r="B234" s="24">
        <f>SUM(B235:B239)</f>
        <v>0</v>
      </c>
      <c r="C234" s="24">
        <f>SUM(C235:C239)</f>
        <v>0</v>
      </c>
      <c r="D234" s="24">
        <f>SUM(D235:D239)</f>
        <v>0</v>
      </c>
      <c r="E234" s="25" t="s">
        <v>14</v>
      </c>
      <c r="F234" s="24">
        <f>SUM(F235:F239)</f>
        <v>2</v>
      </c>
      <c r="G234" s="24">
        <f>SUM(G235:G239)</f>
        <v>2</v>
      </c>
      <c r="H234" s="24">
        <f>SUM(H235:H239)</f>
        <v>0</v>
      </c>
      <c r="I234" s="25" t="s">
        <v>15</v>
      </c>
      <c r="J234" s="24">
        <f>SUM(J235:J239)</f>
        <v>5</v>
      </c>
      <c r="K234" s="24">
        <f>SUM(K235:K239)</f>
        <v>3</v>
      </c>
      <c r="L234" s="24">
        <f>SUM(L235:L239)</f>
        <v>2</v>
      </c>
    </row>
    <row r="235" spans="1:13" s="97" customFormat="1" ht="15.75" customHeight="1">
      <c r="A235" s="32">
        <v>5</v>
      </c>
      <c r="B235" s="33">
        <f>C235+D235</f>
        <v>0</v>
      </c>
      <c r="C235" s="34">
        <f>VLOOKUP([1]連想CD!$B$300,[1]元データ!$A$2:$DE$996,10)</f>
        <v>0</v>
      </c>
      <c r="D235" s="34">
        <f>VLOOKUP([1]連想CD!$B$301,[1]元データ!$A$2:$DE$996,10)</f>
        <v>0</v>
      </c>
      <c r="E235" s="35">
        <v>40</v>
      </c>
      <c r="F235" s="33">
        <f>G235+H235</f>
        <v>0</v>
      </c>
      <c r="G235" s="34">
        <f>VLOOKUP([1]連想CD!$B$300,[1]元データ!$A$2:$DE$996,45 )</f>
        <v>0</v>
      </c>
      <c r="H235" s="34">
        <f>VLOOKUP([1]連想CD!$B$301,[1]元データ!$A$2:$DE$996,45 )</f>
        <v>0</v>
      </c>
      <c r="I235" s="35">
        <v>75</v>
      </c>
      <c r="J235" s="33">
        <f>K235+L235</f>
        <v>0</v>
      </c>
      <c r="K235" s="34">
        <f>VLOOKUP([1]連想CD!$B$300,[1]元データ!$A$2:$DE$996,80)</f>
        <v>0</v>
      </c>
      <c r="L235" s="34">
        <f>VLOOKUP([1]連想CD!$B$301,[1]元データ!$A$2:$DE$996,80)</f>
        <v>0</v>
      </c>
    </row>
    <row r="236" spans="1:13" s="97" customFormat="1" ht="15.75" customHeight="1">
      <c r="A236" s="32">
        <v>6</v>
      </c>
      <c r="B236" s="33">
        <f>C236+D236</f>
        <v>0</v>
      </c>
      <c r="C236" s="34">
        <f>VLOOKUP([1]連想CD!$B$300,[1]元データ!$A$2:$DE$996,11)</f>
        <v>0</v>
      </c>
      <c r="D236" s="34">
        <f>VLOOKUP([1]連想CD!$B$301,[1]元データ!$A$2:$DE$996,11)</f>
        <v>0</v>
      </c>
      <c r="E236" s="35">
        <v>41</v>
      </c>
      <c r="F236" s="33">
        <f>G236+H236</f>
        <v>1</v>
      </c>
      <c r="G236" s="34">
        <f>VLOOKUP([1]連想CD!$B$300,[1]元データ!$A$2:$DE$996,46)</f>
        <v>1</v>
      </c>
      <c r="H236" s="34">
        <f>VLOOKUP([1]連想CD!$B$301,[1]元データ!$A$2:$DE$996,46)</f>
        <v>0</v>
      </c>
      <c r="I236" s="35">
        <v>76</v>
      </c>
      <c r="J236" s="33">
        <f>K236+L236</f>
        <v>0</v>
      </c>
      <c r="K236" s="34">
        <f>VLOOKUP([1]連想CD!$B$300,[1]元データ!$A$2:$DE$996,81)</f>
        <v>0</v>
      </c>
      <c r="L236" s="34">
        <f>VLOOKUP([1]連想CD!$B$301,[1]元データ!$A$2:$DE$996,81)</f>
        <v>0</v>
      </c>
    </row>
    <row r="237" spans="1:13" s="97" customFormat="1" ht="15.75" customHeight="1">
      <c r="A237" s="32">
        <v>7</v>
      </c>
      <c r="B237" s="33">
        <f>C237+D237</f>
        <v>0</v>
      </c>
      <c r="C237" s="34">
        <f>VLOOKUP([1]連想CD!$B$300,[1]元データ!$A$2:$DE$996,12)</f>
        <v>0</v>
      </c>
      <c r="D237" s="34">
        <f>VLOOKUP([1]連想CD!$B$301,[1]元データ!$A$2:$DE$996,12)</f>
        <v>0</v>
      </c>
      <c r="E237" s="35">
        <v>42</v>
      </c>
      <c r="F237" s="33">
        <f>G237+H237</f>
        <v>0</v>
      </c>
      <c r="G237" s="34">
        <f>VLOOKUP([1]連想CD!$B$300,[1]元データ!$A$2:$DE$996,47)</f>
        <v>0</v>
      </c>
      <c r="H237" s="34">
        <f>VLOOKUP([1]連想CD!$B$301,[1]元データ!$A$2:$DE$996,47)</f>
        <v>0</v>
      </c>
      <c r="I237" s="35">
        <v>77</v>
      </c>
      <c r="J237" s="33">
        <f>K237+L237</f>
        <v>1</v>
      </c>
      <c r="K237" s="34">
        <f>VLOOKUP([1]連想CD!$B$300,[1]元データ!$A$2:$DE$996,82)</f>
        <v>0</v>
      </c>
      <c r="L237" s="34">
        <f>VLOOKUP([1]連想CD!$B$301,[1]元データ!$A$2:$DE$996,82)</f>
        <v>1</v>
      </c>
    </row>
    <row r="238" spans="1:13" s="97" customFormat="1" ht="15.75" customHeight="1">
      <c r="A238" s="32">
        <v>8</v>
      </c>
      <c r="B238" s="33">
        <f>C238+D238</f>
        <v>0</v>
      </c>
      <c r="C238" s="34">
        <f>VLOOKUP([1]連想CD!$B$300,[1]元データ!$A$2:$DE$996,13)</f>
        <v>0</v>
      </c>
      <c r="D238" s="34">
        <f>VLOOKUP([1]連想CD!$B$301,[1]元データ!$A$2:$DE$996,13)</f>
        <v>0</v>
      </c>
      <c r="E238" s="35">
        <v>43</v>
      </c>
      <c r="F238" s="33">
        <f>G238+H238</f>
        <v>0</v>
      </c>
      <c r="G238" s="34">
        <f>VLOOKUP([1]連想CD!$B$300,[1]元データ!$A$2:$DE$996,48)</f>
        <v>0</v>
      </c>
      <c r="H238" s="34">
        <f>VLOOKUP([1]連想CD!$B$301,[1]元データ!$A$2:$DE$996,48)</f>
        <v>0</v>
      </c>
      <c r="I238" s="35">
        <v>78</v>
      </c>
      <c r="J238" s="33">
        <f>K238+L238</f>
        <v>2</v>
      </c>
      <c r="K238" s="34">
        <f>VLOOKUP([1]連想CD!$B$300,[1]元データ!$A$2:$DE$996,83)</f>
        <v>1</v>
      </c>
      <c r="L238" s="34">
        <f>VLOOKUP([1]連想CD!$B$301,[1]元データ!$A$2:$DE$996,83)</f>
        <v>1</v>
      </c>
    </row>
    <row r="239" spans="1:13" s="97" customFormat="1" ht="18" customHeight="1">
      <c r="A239" s="40">
        <v>9</v>
      </c>
      <c r="B239" s="44">
        <f>C239+D239</f>
        <v>0</v>
      </c>
      <c r="C239" s="42">
        <f>VLOOKUP([1]連想CD!$B$300,[1]元データ!$A$2:$DE$996,14)</f>
        <v>0</v>
      </c>
      <c r="D239" s="42">
        <f>VLOOKUP([1]連想CD!$B$301,[1]元データ!$A$2:$DE$996,14)</f>
        <v>0</v>
      </c>
      <c r="E239" s="43">
        <v>44</v>
      </c>
      <c r="F239" s="44">
        <f>G239+H239</f>
        <v>1</v>
      </c>
      <c r="G239" s="42">
        <f>VLOOKUP([1]連想CD!$B$300,[1]元データ!$A$2:$DE$996,49)</f>
        <v>1</v>
      </c>
      <c r="H239" s="42">
        <f>VLOOKUP([1]連想CD!$B$301,[1]元データ!$A$2:$DE$996,49)</f>
        <v>0</v>
      </c>
      <c r="I239" s="43">
        <v>79</v>
      </c>
      <c r="J239" s="44">
        <f>K239+L239</f>
        <v>2</v>
      </c>
      <c r="K239" s="42">
        <f>VLOOKUP([1]連想CD!$B$300,[1]元データ!$A$2:$DE$996,84)</f>
        <v>2</v>
      </c>
      <c r="L239" s="42">
        <f>VLOOKUP([1]連想CD!$B$301,[1]元データ!$A$2:$DE$996,84)</f>
        <v>0</v>
      </c>
    </row>
    <row r="240" spans="1:13" s="31" customFormat="1" ht="25.5" customHeight="1">
      <c r="A240" s="23" t="s">
        <v>23</v>
      </c>
      <c r="B240" s="24">
        <f>SUM(B241:B245)</f>
        <v>0</v>
      </c>
      <c r="C240" s="24">
        <f>SUM(C241:C245)</f>
        <v>0</v>
      </c>
      <c r="D240" s="24">
        <f>SUM(D241:D245)</f>
        <v>0</v>
      </c>
      <c r="E240" s="25" t="s">
        <v>24</v>
      </c>
      <c r="F240" s="24">
        <f>SUM(F241:F245)</f>
        <v>4</v>
      </c>
      <c r="G240" s="24">
        <f>SUM(G241:G245)</f>
        <v>2</v>
      </c>
      <c r="H240" s="24">
        <f>SUM(H241:H245)</f>
        <v>2</v>
      </c>
      <c r="I240" s="25" t="s">
        <v>25</v>
      </c>
      <c r="J240" s="24">
        <f>SUM(J241:J245)</f>
        <v>4</v>
      </c>
      <c r="K240" s="24">
        <f>SUM(K241:K245)</f>
        <v>2</v>
      </c>
      <c r="L240" s="24">
        <f>SUM(L241:L245)</f>
        <v>2</v>
      </c>
    </row>
    <row r="241" spans="1:12" s="97" customFormat="1" ht="15.75" customHeight="1">
      <c r="A241" s="32">
        <v>10</v>
      </c>
      <c r="B241" s="33">
        <f>C241+D241</f>
        <v>0</v>
      </c>
      <c r="C241" s="34">
        <f>VLOOKUP([1]連想CD!$B$300,[1]元データ!$A$2:$DE$996,15)</f>
        <v>0</v>
      </c>
      <c r="D241" s="34">
        <f>VLOOKUP([1]連想CD!$B$301,[1]元データ!$A$2:$DE$996,15)</f>
        <v>0</v>
      </c>
      <c r="E241" s="35">
        <v>45</v>
      </c>
      <c r="F241" s="33">
        <f>G241+H241</f>
        <v>1</v>
      </c>
      <c r="G241" s="34">
        <f>VLOOKUP([1]連想CD!$B$300,[1]元データ!$A$2:$DE$996,50)</f>
        <v>0</v>
      </c>
      <c r="H241" s="34">
        <f>VLOOKUP([1]連想CD!$B$301,[1]元データ!$A$2:$DE$996,50)</f>
        <v>1</v>
      </c>
      <c r="I241" s="35">
        <v>80</v>
      </c>
      <c r="J241" s="33">
        <f>K241+L241</f>
        <v>2</v>
      </c>
      <c r="K241" s="34">
        <f>VLOOKUP([1]連想CD!$B$300,[1]元データ!$A$2:$DE$996,85)</f>
        <v>2</v>
      </c>
      <c r="L241" s="34">
        <f>VLOOKUP([1]連想CD!$B$301,[1]元データ!$A$2:$DE$996,85)</f>
        <v>0</v>
      </c>
    </row>
    <row r="242" spans="1:12" s="97" customFormat="1" ht="15.75" customHeight="1">
      <c r="A242" s="32">
        <v>11</v>
      </c>
      <c r="B242" s="33">
        <f>C242+D242</f>
        <v>0</v>
      </c>
      <c r="C242" s="34">
        <f>VLOOKUP([1]連想CD!$B$300,[1]元データ!$A$2:$DE$996,16)</f>
        <v>0</v>
      </c>
      <c r="D242" s="34">
        <f>VLOOKUP([1]連想CD!$B$301,[1]元データ!$A$2:$DE$996,16)</f>
        <v>0</v>
      </c>
      <c r="E242" s="35">
        <v>46</v>
      </c>
      <c r="F242" s="33">
        <f>G242+H242</f>
        <v>1</v>
      </c>
      <c r="G242" s="34">
        <f>VLOOKUP([1]連想CD!$B$300,[1]元データ!$A$2:$DE$996,51)</f>
        <v>1</v>
      </c>
      <c r="H242" s="34">
        <f>VLOOKUP([1]連想CD!$B$301,[1]元データ!$A$2:$DE$996,51)</f>
        <v>0</v>
      </c>
      <c r="I242" s="35">
        <v>81</v>
      </c>
      <c r="J242" s="33">
        <f>K242+L242</f>
        <v>2</v>
      </c>
      <c r="K242" s="34">
        <f>VLOOKUP([1]連想CD!$B$300,[1]元データ!$A$2:$DE$996,86)</f>
        <v>0</v>
      </c>
      <c r="L242" s="34">
        <f>VLOOKUP([1]連想CD!$B$301,[1]元データ!$A$2:$DE$996,86)</f>
        <v>2</v>
      </c>
    </row>
    <row r="243" spans="1:12" s="97" customFormat="1" ht="15.75" customHeight="1">
      <c r="A243" s="32">
        <v>12</v>
      </c>
      <c r="B243" s="33">
        <f>C243+D243</f>
        <v>0</v>
      </c>
      <c r="C243" s="34">
        <f>VLOOKUP([1]連想CD!$B$300,[1]元データ!$A$2:$DE$996,17)</f>
        <v>0</v>
      </c>
      <c r="D243" s="34">
        <f>VLOOKUP([1]連想CD!$B$301,[1]元データ!$A$2:$DE$996,17)</f>
        <v>0</v>
      </c>
      <c r="E243" s="35">
        <v>47</v>
      </c>
      <c r="F243" s="33">
        <f>G243+H243</f>
        <v>2</v>
      </c>
      <c r="G243" s="34">
        <f>VLOOKUP([1]連想CD!$B$300,[1]元データ!$A$2:$DE$996,52)</f>
        <v>1</v>
      </c>
      <c r="H243" s="34">
        <f>VLOOKUP([1]連想CD!$B$301,[1]元データ!$A$2:$DE$996,52)</f>
        <v>1</v>
      </c>
      <c r="I243" s="35">
        <v>82</v>
      </c>
      <c r="J243" s="33">
        <f>K243+L243</f>
        <v>0</v>
      </c>
      <c r="K243" s="34">
        <f>VLOOKUP([1]連想CD!$B$300,[1]元データ!$A$2:$DE$996,87)</f>
        <v>0</v>
      </c>
      <c r="L243" s="34">
        <f>VLOOKUP([1]連想CD!$B$301,[1]元データ!$A$2:$DE$996,87)</f>
        <v>0</v>
      </c>
    </row>
    <row r="244" spans="1:12" s="97" customFormat="1" ht="15.75" customHeight="1">
      <c r="A244" s="32">
        <v>13</v>
      </c>
      <c r="B244" s="33">
        <f>C244+D244</f>
        <v>0</v>
      </c>
      <c r="C244" s="34">
        <f>VLOOKUP([1]連想CD!$B$300,[1]元データ!$A$2:$DE$996,18)</f>
        <v>0</v>
      </c>
      <c r="D244" s="34">
        <f>VLOOKUP([1]連想CD!$B$301,[1]元データ!$A$2:$DE$996,18)</f>
        <v>0</v>
      </c>
      <c r="E244" s="35">
        <v>48</v>
      </c>
      <c r="F244" s="33">
        <f>G244+H244</f>
        <v>0</v>
      </c>
      <c r="G244" s="34">
        <f>VLOOKUP([1]連想CD!$B$300,[1]元データ!$A$2:$DE$996,53)</f>
        <v>0</v>
      </c>
      <c r="H244" s="34">
        <f>VLOOKUP([1]連想CD!$B$301,[1]元データ!$A$2:$DE$996,53)</f>
        <v>0</v>
      </c>
      <c r="I244" s="35">
        <v>83</v>
      </c>
      <c r="J244" s="33">
        <f>K244+L244</f>
        <v>0</v>
      </c>
      <c r="K244" s="34">
        <f>VLOOKUP([1]連想CD!$B$300,[1]元データ!$A$2:$DE$996,88)</f>
        <v>0</v>
      </c>
      <c r="L244" s="34">
        <f>VLOOKUP([1]連想CD!$B$301,[1]元データ!$A$2:$DE$996,88)</f>
        <v>0</v>
      </c>
    </row>
    <row r="245" spans="1:12" s="97" customFormat="1" ht="18" customHeight="1">
      <c r="A245" s="40">
        <v>14</v>
      </c>
      <c r="B245" s="44">
        <f>C245+D245</f>
        <v>0</v>
      </c>
      <c r="C245" s="42">
        <f>VLOOKUP([1]連想CD!$B$300,[1]元データ!$A$2:$DE$996,19)</f>
        <v>0</v>
      </c>
      <c r="D245" s="42">
        <f>VLOOKUP([1]連想CD!$B$301,[1]元データ!$A$2:$DE$996,19)</f>
        <v>0</v>
      </c>
      <c r="E245" s="43">
        <v>49</v>
      </c>
      <c r="F245" s="44">
        <f>G245+H245</f>
        <v>0</v>
      </c>
      <c r="G245" s="42">
        <f>VLOOKUP([1]連想CD!$B$300,[1]元データ!$A$2:$DE$996,54)</f>
        <v>0</v>
      </c>
      <c r="H245" s="42">
        <f>VLOOKUP([1]連想CD!$B$301,[1]元データ!$A$2:$DE$996,54)</f>
        <v>0</v>
      </c>
      <c r="I245" s="43">
        <v>84</v>
      </c>
      <c r="J245" s="44">
        <f>K245+L245</f>
        <v>0</v>
      </c>
      <c r="K245" s="42">
        <f>VLOOKUP([1]連想CD!$B$300,[1]元データ!$A$2:$DE$996,89)</f>
        <v>0</v>
      </c>
      <c r="L245" s="42">
        <f>VLOOKUP([1]連想CD!$B$301,[1]元データ!$A$2:$DE$996,89)</f>
        <v>0</v>
      </c>
    </row>
    <row r="246" spans="1:12" s="31" customFormat="1" ht="25.5" customHeight="1">
      <c r="A246" s="23" t="s">
        <v>26</v>
      </c>
      <c r="B246" s="24">
        <f>SUM(B247:B251)</f>
        <v>1</v>
      </c>
      <c r="C246" s="24">
        <f>SUM(C247:C251)</f>
        <v>1</v>
      </c>
      <c r="D246" s="24">
        <f>SUM(D247:D251)</f>
        <v>0</v>
      </c>
      <c r="E246" s="25" t="s">
        <v>27</v>
      </c>
      <c r="F246" s="24">
        <f>SUM(F247:F251)</f>
        <v>1</v>
      </c>
      <c r="G246" s="24">
        <f>SUM(G247:G251)</f>
        <v>1</v>
      </c>
      <c r="H246" s="24">
        <f>SUM(H247:H251)</f>
        <v>0</v>
      </c>
      <c r="I246" s="25" t="s">
        <v>28</v>
      </c>
      <c r="J246" s="24">
        <f>SUM(J247:J251)</f>
        <v>1</v>
      </c>
      <c r="K246" s="24">
        <f>SUM(K247:K251)</f>
        <v>1</v>
      </c>
      <c r="L246" s="24">
        <f>SUM(L247:L251)</f>
        <v>0</v>
      </c>
    </row>
    <row r="247" spans="1:12" s="97" customFormat="1" ht="15.75" customHeight="1">
      <c r="A247" s="32">
        <v>15</v>
      </c>
      <c r="B247" s="33">
        <f>C247+D247</f>
        <v>0</v>
      </c>
      <c r="C247" s="34">
        <f>VLOOKUP([1]連想CD!$B$300,[1]元データ!$A$2:$DE$996,20)</f>
        <v>0</v>
      </c>
      <c r="D247" s="34">
        <f>VLOOKUP([1]連想CD!$B$301,[1]元データ!$A$2:$DE$996,20)</f>
        <v>0</v>
      </c>
      <c r="E247" s="35">
        <v>50</v>
      </c>
      <c r="F247" s="33">
        <f>G247+H247</f>
        <v>0</v>
      </c>
      <c r="G247" s="34">
        <f>VLOOKUP([1]連想CD!$B$300,[1]元データ!$A$2:$DE$996,55)</f>
        <v>0</v>
      </c>
      <c r="H247" s="34">
        <f>VLOOKUP([1]連想CD!$B$301,[1]元データ!$A$2:$DE$996,55)</f>
        <v>0</v>
      </c>
      <c r="I247" s="35">
        <v>85</v>
      </c>
      <c r="J247" s="33">
        <f>K247+L247</f>
        <v>0</v>
      </c>
      <c r="K247" s="34">
        <f>VLOOKUP([1]連想CD!$B$300,[1]元データ!$A$2:$DE$996,90)</f>
        <v>0</v>
      </c>
      <c r="L247" s="34">
        <f>VLOOKUP([1]連想CD!$B$301,[1]元データ!$A$2:$DE$996,90)</f>
        <v>0</v>
      </c>
    </row>
    <row r="248" spans="1:12" s="97" customFormat="1" ht="15.75" customHeight="1">
      <c r="A248" s="32">
        <v>16</v>
      </c>
      <c r="B248" s="33">
        <f>C248+D248</f>
        <v>0</v>
      </c>
      <c r="C248" s="34">
        <f>VLOOKUP([1]連想CD!$B$300,[1]元データ!$A$2:$DE$996,21)</f>
        <v>0</v>
      </c>
      <c r="D248" s="34">
        <f>VLOOKUP([1]連想CD!$B$301,[1]元データ!$A$2:$DE$996,21)</f>
        <v>0</v>
      </c>
      <c r="E248" s="35">
        <v>51</v>
      </c>
      <c r="F248" s="33">
        <f>G248+H248</f>
        <v>1</v>
      </c>
      <c r="G248" s="34">
        <f>VLOOKUP([1]連想CD!$B$300,[1]元データ!$A$2:$DE$996,56)</f>
        <v>1</v>
      </c>
      <c r="H248" s="34">
        <f>VLOOKUP([1]連想CD!$B$301,[1]元データ!$A$2:$DE$996,56)</f>
        <v>0</v>
      </c>
      <c r="I248" s="35">
        <v>86</v>
      </c>
      <c r="J248" s="33">
        <f>K248+L248</f>
        <v>0</v>
      </c>
      <c r="K248" s="34">
        <f>VLOOKUP([1]連想CD!$B$300,[1]元データ!$A$2:$DE$996,91)</f>
        <v>0</v>
      </c>
      <c r="L248" s="34">
        <f>VLOOKUP([1]連想CD!$B$301,[1]元データ!$A$2:$DE$996,91)</f>
        <v>0</v>
      </c>
    </row>
    <row r="249" spans="1:12" s="97" customFormat="1" ht="15.75" customHeight="1">
      <c r="A249" s="32">
        <v>17</v>
      </c>
      <c r="B249" s="33">
        <f>C249+D249</f>
        <v>0</v>
      </c>
      <c r="C249" s="34">
        <f>VLOOKUP([1]連想CD!$B$300,[1]元データ!$A$2:$DE$996,22)</f>
        <v>0</v>
      </c>
      <c r="D249" s="34">
        <f>VLOOKUP([1]連想CD!$B$301,[1]元データ!$A$2:$DE$996,22)</f>
        <v>0</v>
      </c>
      <c r="E249" s="35">
        <v>52</v>
      </c>
      <c r="F249" s="33">
        <f>G249+H249</f>
        <v>0</v>
      </c>
      <c r="G249" s="34">
        <f>VLOOKUP([1]連想CD!$B$300,[1]元データ!$A$2:$DE$996,57)</f>
        <v>0</v>
      </c>
      <c r="H249" s="34">
        <f>VLOOKUP([1]連想CD!$B$301,[1]元データ!$A$2:$DE$996,57)</f>
        <v>0</v>
      </c>
      <c r="I249" s="35">
        <v>87</v>
      </c>
      <c r="J249" s="33">
        <f>K249+L249</f>
        <v>0</v>
      </c>
      <c r="K249" s="34">
        <f>VLOOKUP([1]連想CD!$B$300,[1]元データ!$A$2:$DE$996,92)</f>
        <v>0</v>
      </c>
      <c r="L249" s="34">
        <f>VLOOKUP([1]連想CD!$B$301,[1]元データ!$A$2:$DE$996,92)</f>
        <v>0</v>
      </c>
    </row>
    <row r="250" spans="1:12" s="97" customFormat="1" ht="15.75" customHeight="1">
      <c r="A250" s="32">
        <v>18</v>
      </c>
      <c r="B250" s="33">
        <f>C250+D250</f>
        <v>1</v>
      </c>
      <c r="C250" s="34">
        <f>VLOOKUP([1]連想CD!$B$300,[1]元データ!$A$2:$DE$996,23)</f>
        <v>1</v>
      </c>
      <c r="D250" s="34">
        <f>VLOOKUP([1]連想CD!$B$301,[1]元データ!$A$2:$DE$996,23)</f>
        <v>0</v>
      </c>
      <c r="E250" s="35">
        <v>53</v>
      </c>
      <c r="F250" s="33">
        <f>G250+H250</f>
        <v>0</v>
      </c>
      <c r="G250" s="34">
        <f>VLOOKUP([1]連想CD!$B$300,[1]元データ!$A$2:$DE$996,58)</f>
        <v>0</v>
      </c>
      <c r="H250" s="34">
        <f>VLOOKUP([1]連想CD!$B$301,[1]元データ!$A$2:$DE$996,58)</f>
        <v>0</v>
      </c>
      <c r="I250" s="35">
        <v>88</v>
      </c>
      <c r="J250" s="33">
        <f>K250+L250</f>
        <v>0</v>
      </c>
      <c r="K250" s="34">
        <f>VLOOKUP([1]連想CD!$B$300,[1]元データ!$A$2:$DE$996,93)</f>
        <v>0</v>
      </c>
      <c r="L250" s="34">
        <f>VLOOKUP([1]連想CD!$B$301,[1]元データ!$A$2:$DE$996,93)</f>
        <v>0</v>
      </c>
    </row>
    <row r="251" spans="1:12" s="97" customFormat="1" ht="18" customHeight="1">
      <c r="A251" s="40">
        <v>19</v>
      </c>
      <c r="B251" s="44">
        <f>C251+D251</f>
        <v>0</v>
      </c>
      <c r="C251" s="42">
        <f>VLOOKUP([1]連想CD!$B$300,[1]元データ!$A$2:$DE$996,24)</f>
        <v>0</v>
      </c>
      <c r="D251" s="42">
        <f>VLOOKUP([1]連想CD!$B$301,[1]元データ!$A$2:$DE$996,24)</f>
        <v>0</v>
      </c>
      <c r="E251" s="43">
        <v>54</v>
      </c>
      <c r="F251" s="44">
        <f>G251+H251</f>
        <v>0</v>
      </c>
      <c r="G251" s="42">
        <f>VLOOKUP([1]連想CD!$B$300,[1]元データ!$A$2:$DE$996,59)</f>
        <v>0</v>
      </c>
      <c r="H251" s="42">
        <f>VLOOKUP([1]連想CD!$B$301,[1]元データ!$A$2:$DE$996,59)</f>
        <v>0</v>
      </c>
      <c r="I251" s="43">
        <v>89</v>
      </c>
      <c r="J251" s="44">
        <f>K251+L251</f>
        <v>1</v>
      </c>
      <c r="K251" s="42">
        <f>VLOOKUP([1]連想CD!$B$300,[1]元データ!$A$2:$DE$996,94)</f>
        <v>1</v>
      </c>
      <c r="L251" s="42">
        <f>VLOOKUP([1]連想CD!$B$301,[1]元データ!$A$2:$DE$996,94)</f>
        <v>0</v>
      </c>
    </row>
    <row r="252" spans="1:12" s="31" customFormat="1" ht="25.5" customHeight="1">
      <c r="A252" s="23" t="s">
        <v>29</v>
      </c>
      <c r="B252" s="24">
        <f>SUM(B253:B257)</f>
        <v>1</v>
      </c>
      <c r="C252" s="24">
        <f>SUM(C253:C257)</f>
        <v>1</v>
      </c>
      <c r="D252" s="24">
        <f>SUM(D253:D257)</f>
        <v>0</v>
      </c>
      <c r="E252" s="25" t="s">
        <v>30</v>
      </c>
      <c r="F252" s="24">
        <f>SUM(F253:F257)</f>
        <v>2</v>
      </c>
      <c r="G252" s="24">
        <f>SUM(G253:G257)</f>
        <v>2</v>
      </c>
      <c r="H252" s="24">
        <f>SUM(H253:H257)</f>
        <v>0</v>
      </c>
      <c r="I252" s="25" t="s">
        <v>31</v>
      </c>
      <c r="J252" s="24">
        <f>SUM(J253:J257)</f>
        <v>1</v>
      </c>
      <c r="K252" s="24">
        <f>SUM(K253:K257)</f>
        <v>0</v>
      </c>
      <c r="L252" s="24">
        <f>SUM(L253:L257)</f>
        <v>1</v>
      </c>
    </row>
    <row r="253" spans="1:12" s="97" customFormat="1" ht="15.75" customHeight="1">
      <c r="A253" s="32">
        <v>20</v>
      </c>
      <c r="B253" s="33">
        <f>C253+D253</f>
        <v>1</v>
      </c>
      <c r="C253" s="34">
        <f>VLOOKUP([1]連想CD!$B$300,[1]元データ!$A$2:$DE$996,25)</f>
        <v>1</v>
      </c>
      <c r="D253" s="34">
        <f>VLOOKUP([1]連想CD!$B$301,[1]元データ!$A$2:$DE$996,25)</f>
        <v>0</v>
      </c>
      <c r="E253" s="35">
        <v>55</v>
      </c>
      <c r="F253" s="33">
        <f>G253+H253</f>
        <v>0</v>
      </c>
      <c r="G253" s="34">
        <f>VLOOKUP([1]連想CD!$B$300,[1]元データ!$A$2:$DE$996,60)</f>
        <v>0</v>
      </c>
      <c r="H253" s="34">
        <f>VLOOKUP([1]連想CD!$B$301,[1]元データ!$A$2:$DE$996,60)</f>
        <v>0</v>
      </c>
      <c r="I253" s="35">
        <v>90</v>
      </c>
      <c r="J253" s="33">
        <f>K253+L253</f>
        <v>0</v>
      </c>
      <c r="K253" s="34">
        <f>VLOOKUP([1]連想CD!$B$300,[1]元データ!$A$2:$DE$996,95)</f>
        <v>0</v>
      </c>
      <c r="L253" s="34">
        <f>VLOOKUP([1]連想CD!$B$301,[1]元データ!$A$2:$DE$996,95)</f>
        <v>0</v>
      </c>
    </row>
    <row r="254" spans="1:12" s="97" customFormat="1" ht="15.75" customHeight="1">
      <c r="A254" s="32">
        <v>21</v>
      </c>
      <c r="B254" s="33">
        <f>C254+D254</f>
        <v>0</v>
      </c>
      <c r="C254" s="34">
        <f>VLOOKUP([1]連想CD!$B$300,[1]元データ!$A$2:$DE$996,26)</f>
        <v>0</v>
      </c>
      <c r="D254" s="34">
        <f>VLOOKUP([1]連想CD!$B$301,[1]元データ!$A$2:$DE$996,26)</f>
        <v>0</v>
      </c>
      <c r="E254" s="35">
        <v>56</v>
      </c>
      <c r="F254" s="33">
        <f>G254+H254</f>
        <v>1</v>
      </c>
      <c r="G254" s="34">
        <f>VLOOKUP([1]連想CD!$B$300,[1]元データ!$A$2:$DE$996,61)</f>
        <v>1</v>
      </c>
      <c r="H254" s="34">
        <f>VLOOKUP([1]連想CD!$B$301,[1]元データ!$A$2:$DE$996,61)</f>
        <v>0</v>
      </c>
      <c r="I254" s="35">
        <v>91</v>
      </c>
      <c r="J254" s="33">
        <f>K254+L254</f>
        <v>0</v>
      </c>
      <c r="K254" s="34">
        <f>VLOOKUP([1]連想CD!$B$300,[1]元データ!$A$2:$DE$996,96)</f>
        <v>0</v>
      </c>
      <c r="L254" s="34">
        <f>VLOOKUP([1]連想CD!$B$301,[1]元データ!$A$2:$DE$996,96)</f>
        <v>0</v>
      </c>
    </row>
    <row r="255" spans="1:12" s="97" customFormat="1" ht="15.75" customHeight="1">
      <c r="A255" s="32">
        <v>22</v>
      </c>
      <c r="B255" s="33">
        <f>C255+D255</f>
        <v>0</v>
      </c>
      <c r="C255" s="34">
        <f>VLOOKUP([1]連想CD!$B$300,[1]元データ!$A$2:$DE$996,27)</f>
        <v>0</v>
      </c>
      <c r="D255" s="34">
        <f>VLOOKUP([1]連想CD!$B$301,[1]元データ!$A$2:$DE$996,27)</f>
        <v>0</v>
      </c>
      <c r="E255" s="35">
        <v>57</v>
      </c>
      <c r="F255" s="33">
        <f>G255+H255</f>
        <v>0</v>
      </c>
      <c r="G255" s="34">
        <f>VLOOKUP([1]連想CD!$B$300,[1]元データ!$A$2:$DE$996,62)</f>
        <v>0</v>
      </c>
      <c r="H255" s="34">
        <f>VLOOKUP([1]連想CD!$B$301,[1]元データ!$A$2:$DE$996,62)</f>
        <v>0</v>
      </c>
      <c r="I255" s="35">
        <v>92</v>
      </c>
      <c r="J255" s="33">
        <f>K255+L255</f>
        <v>0</v>
      </c>
      <c r="K255" s="34">
        <f>VLOOKUP([1]連想CD!$B$300,[1]元データ!$A$2:$DE$996,97)</f>
        <v>0</v>
      </c>
      <c r="L255" s="34">
        <f>VLOOKUP([1]連想CD!$B$301,[1]元データ!$A$2:$DE$996,97)</f>
        <v>0</v>
      </c>
    </row>
    <row r="256" spans="1:12" s="97" customFormat="1" ht="15.75" customHeight="1">
      <c r="A256" s="32">
        <v>23</v>
      </c>
      <c r="B256" s="33">
        <f>C256+D256</f>
        <v>0</v>
      </c>
      <c r="C256" s="34">
        <f>VLOOKUP([1]連想CD!$B$300,[1]元データ!$A$2:$DE$996,28)</f>
        <v>0</v>
      </c>
      <c r="D256" s="34">
        <f>VLOOKUP([1]連想CD!$B$301,[1]元データ!$A$2:$DE$996,28)</f>
        <v>0</v>
      </c>
      <c r="E256" s="35">
        <v>58</v>
      </c>
      <c r="F256" s="33">
        <f>G256+H256</f>
        <v>0</v>
      </c>
      <c r="G256" s="34">
        <f>VLOOKUP([1]連想CD!$B$300,[1]元データ!$A$2:$DE$996,63)</f>
        <v>0</v>
      </c>
      <c r="H256" s="34">
        <f>VLOOKUP([1]連想CD!$B$301,[1]元データ!$A$2:$DE$996,63)</f>
        <v>0</v>
      </c>
      <c r="I256" s="35">
        <v>93</v>
      </c>
      <c r="J256" s="33">
        <f>K256+L256</f>
        <v>0</v>
      </c>
      <c r="K256" s="34">
        <f>VLOOKUP([1]連想CD!$B$300,[1]元データ!$A$2:$DE$996,98)</f>
        <v>0</v>
      </c>
      <c r="L256" s="34">
        <f>VLOOKUP([1]連想CD!$B$301,[1]元データ!$A$2:$DE$996,98)</f>
        <v>0</v>
      </c>
    </row>
    <row r="257" spans="1:13" s="97" customFormat="1" ht="18" customHeight="1">
      <c r="A257" s="40">
        <v>24</v>
      </c>
      <c r="B257" s="44">
        <f>C257+D257</f>
        <v>0</v>
      </c>
      <c r="C257" s="42">
        <f>VLOOKUP([1]連想CD!$B$300,[1]元データ!$A$2:$DE$996,29)</f>
        <v>0</v>
      </c>
      <c r="D257" s="42">
        <f>VLOOKUP([1]連想CD!$B$301,[1]元データ!$A$2:$DE$996,29)</f>
        <v>0</v>
      </c>
      <c r="E257" s="43">
        <v>59</v>
      </c>
      <c r="F257" s="44">
        <f>G257+H257</f>
        <v>1</v>
      </c>
      <c r="G257" s="42">
        <f>VLOOKUP([1]連想CD!$B$300,[1]元データ!$A$2:$DE$996,64)</f>
        <v>1</v>
      </c>
      <c r="H257" s="42">
        <f>VLOOKUP([1]連想CD!$B$301,[1]元データ!$A$2:$DE$996,64)</f>
        <v>0</v>
      </c>
      <c r="I257" s="43">
        <v>94</v>
      </c>
      <c r="J257" s="44">
        <f>K257+L257</f>
        <v>1</v>
      </c>
      <c r="K257" s="42">
        <f>VLOOKUP([1]連想CD!$B$300,[1]元データ!$A$2:$DE$996,99)</f>
        <v>0</v>
      </c>
      <c r="L257" s="42">
        <f>VLOOKUP([1]連想CD!$B$301,[1]元データ!$A$2:$DE$996,99)</f>
        <v>1</v>
      </c>
    </row>
    <row r="258" spans="1:13" s="31" customFormat="1" ht="25.5" customHeight="1">
      <c r="A258" s="23" t="s">
        <v>32</v>
      </c>
      <c r="B258" s="24">
        <f>SUM(B259:B263)</f>
        <v>0</v>
      </c>
      <c r="C258" s="24">
        <f>SUM(C259:C263)</f>
        <v>0</v>
      </c>
      <c r="D258" s="24">
        <f>SUM(D259:D263)</f>
        <v>0</v>
      </c>
      <c r="E258" s="25" t="s">
        <v>33</v>
      </c>
      <c r="F258" s="24">
        <f>SUM(F259:F263)</f>
        <v>1</v>
      </c>
      <c r="G258" s="24">
        <f>SUM(G259:G263)</f>
        <v>0</v>
      </c>
      <c r="H258" s="24">
        <f>SUM(H259:H263)</f>
        <v>1</v>
      </c>
      <c r="I258" s="64" t="s">
        <v>34</v>
      </c>
      <c r="J258" s="24">
        <f>SUM(J259:J268)</f>
        <v>0</v>
      </c>
      <c r="K258" s="24">
        <f>SUM(K259:K268)</f>
        <v>0</v>
      </c>
      <c r="L258" s="24">
        <f>SUM(L259:L268)</f>
        <v>0</v>
      </c>
    </row>
    <row r="259" spans="1:13" s="97" customFormat="1" ht="15.75" customHeight="1">
      <c r="A259" s="32">
        <v>25</v>
      </c>
      <c r="B259" s="33">
        <f>C259+D259</f>
        <v>0</v>
      </c>
      <c r="C259" s="34">
        <f>VLOOKUP([1]連想CD!$B$300,[1]元データ!$A$2:$DE$996,30)</f>
        <v>0</v>
      </c>
      <c r="D259" s="34">
        <f>VLOOKUP([1]連想CD!$B$301,[1]元データ!$A$2:$DE$996,30)</f>
        <v>0</v>
      </c>
      <c r="E259" s="35">
        <v>60</v>
      </c>
      <c r="F259" s="33">
        <f>G259+H259</f>
        <v>0</v>
      </c>
      <c r="G259" s="34">
        <f>VLOOKUP([1]連想CD!$B$300,[1]元データ!$A$2:$DE$996,65)</f>
        <v>0</v>
      </c>
      <c r="H259" s="34">
        <f>VLOOKUP([1]連想CD!$B$301,[1]元データ!$A$2:$DE$996,65)</f>
        <v>0</v>
      </c>
      <c r="I259" s="35">
        <v>95</v>
      </c>
      <c r="J259" s="33">
        <f t="shared" ref="J259:J268" si="13">K259+L259</f>
        <v>0</v>
      </c>
      <c r="K259" s="34">
        <f>VLOOKUP([1]連想CD!$B$300,[1]元データ!$A$2:$DE$996,100)</f>
        <v>0</v>
      </c>
      <c r="L259" s="34">
        <f>VLOOKUP([1]連想CD!$B$301,[1]元データ!$A$2:$DE$996,100)</f>
        <v>0</v>
      </c>
    </row>
    <row r="260" spans="1:13" s="97" customFormat="1" ht="15.75" customHeight="1">
      <c r="A260" s="32">
        <v>26</v>
      </c>
      <c r="B260" s="33">
        <f>C260+D260</f>
        <v>0</v>
      </c>
      <c r="C260" s="34">
        <f>VLOOKUP([1]連想CD!$B$300,[1]元データ!$A$2:$DE$996,31)</f>
        <v>0</v>
      </c>
      <c r="D260" s="34">
        <f>VLOOKUP([1]連想CD!$B$301,[1]元データ!$A$2:$DE$996,31)</f>
        <v>0</v>
      </c>
      <c r="E260" s="35">
        <v>61</v>
      </c>
      <c r="F260" s="33">
        <f>G260+H260</f>
        <v>0</v>
      </c>
      <c r="G260" s="34">
        <f>VLOOKUP([1]連想CD!$B$300,[1]元データ!$A$2:$DE$996,66)</f>
        <v>0</v>
      </c>
      <c r="H260" s="34">
        <f>VLOOKUP([1]連想CD!$B$301,[1]元データ!$A$2:$DE$996,66)</f>
        <v>0</v>
      </c>
      <c r="I260" s="35">
        <v>96</v>
      </c>
      <c r="J260" s="33">
        <f t="shared" si="13"/>
        <v>0</v>
      </c>
      <c r="K260" s="34">
        <f>VLOOKUP([1]連想CD!$B$300,[1]元データ!$A$2:$DE$996,101)</f>
        <v>0</v>
      </c>
      <c r="L260" s="34">
        <f>VLOOKUP([1]連想CD!$B$301,[1]元データ!$A$2:$DE$996,101)</f>
        <v>0</v>
      </c>
    </row>
    <row r="261" spans="1:13" s="97" customFormat="1" ht="15.75" customHeight="1">
      <c r="A261" s="32">
        <v>27</v>
      </c>
      <c r="B261" s="33">
        <f>C261+D261</f>
        <v>0</v>
      </c>
      <c r="C261" s="34">
        <f>VLOOKUP([1]連想CD!$B$300,[1]元データ!$A$2:$DE$996,32)</f>
        <v>0</v>
      </c>
      <c r="D261" s="34">
        <f>VLOOKUP([1]連想CD!$B$301,[1]元データ!$A$2:$DE$996,32)</f>
        <v>0</v>
      </c>
      <c r="E261" s="35">
        <v>62</v>
      </c>
      <c r="F261" s="33">
        <f>G261+H261</f>
        <v>0</v>
      </c>
      <c r="G261" s="34">
        <f>VLOOKUP([1]連想CD!$B$300,[1]元データ!$A$2:$DE$996,67)</f>
        <v>0</v>
      </c>
      <c r="H261" s="34">
        <f>VLOOKUP([1]連想CD!$B$301,[1]元データ!$A$2:$DE$996,67)</f>
        <v>0</v>
      </c>
      <c r="I261" s="35">
        <v>97</v>
      </c>
      <c r="J261" s="33">
        <f t="shared" si="13"/>
        <v>0</v>
      </c>
      <c r="K261" s="34">
        <f>VLOOKUP([1]連想CD!$B$300,[1]元データ!$A$2:$DE$996,102)</f>
        <v>0</v>
      </c>
      <c r="L261" s="34">
        <f>VLOOKUP([1]連想CD!$B$301,[1]元データ!$A$2:$DE$996,102)</f>
        <v>0</v>
      </c>
    </row>
    <row r="262" spans="1:13" s="97" customFormat="1" ht="15.75" customHeight="1">
      <c r="A262" s="32">
        <v>28</v>
      </c>
      <c r="B262" s="33">
        <f>C262+D262</f>
        <v>0</v>
      </c>
      <c r="C262" s="34">
        <f>VLOOKUP([1]連想CD!$B$300,[1]元データ!$A$2:$DE$996,33)</f>
        <v>0</v>
      </c>
      <c r="D262" s="34">
        <f>VLOOKUP([1]連想CD!$B$301,[1]元データ!$A$2:$DE$996,33)</f>
        <v>0</v>
      </c>
      <c r="E262" s="35">
        <v>63</v>
      </c>
      <c r="F262" s="33">
        <f>G262+H262</f>
        <v>0</v>
      </c>
      <c r="G262" s="34">
        <f>VLOOKUP([1]連想CD!$B$300,[1]元データ!$A$2:$DE$996,68)</f>
        <v>0</v>
      </c>
      <c r="H262" s="34">
        <f>VLOOKUP([1]連想CD!$B$301,[1]元データ!$A$2:$DE$996,68)</f>
        <v>0</v>
      </c>
      <c r="I262" s="35">
        <v>98</v>
      </c>
      <c r="J262" s="33">
        <f t="shared" si="13"/>
        <v>0</v>
      </c>
      <c r="K262" s="34">
        <f>VLOOKUP([1]連想CD!$B$300,[1]元データ!$A$2:$DE$996,103)</f>
        <v>0</v>
      </c>
      <c r="L262" s="34">
        <f>VLOOKUP([1]連想CD!$B$301,[1]元データ!$A$2:$DE$996,103)</f>
        <v>0</v>
      </c>
    </row>
    <row r="263" spans="1:13" s="97" customFormat="1" ht="18" customHeight="1">
      <c r="A263" s="40">
        <v>29</v>
      </c>
      <c r="B263" s="44">
        <f>C263+D263</f>
        <v>0</v>
      </c>
      <c r="C263" s="42">
        <f>VLOOKUP([1]連想CD!$B$300,[1]元データ!$A$2:$DE$996,34)</f>
        <v>0</v>
      </c>
      <c r="D263" s="42">
        <f>VLOOKUP([1]連想CD!$B$301,[1]元データ!$A$2:$DE$996,34)</f>
        <v>0</v>
      </c>
      <c r="E263" s="43">
        <v>64</v>
      </c>
      <c r="F263" s="44">
        <f>G263+H263</f>
        <v>1</v>
      </c>
      <c r="G263" s="42">
        <f>VLOOKUP([1]連想CD!$B$300,[1]元データ!$A$2:$DE$996,69)</f>
        <v>0</v>
      </c>
      <c r="H263" s="42">
        <f>VLOOKUP([1]連想CD!$B$301,[1]元データ!$A$2:$DE$996,69)</f>
        <v>1</v>
      </c>
      <c r="I263" s="35">
        <v>99</v>
      </c>
      <c r="J263" s="33">
        <f t="shared" si="13"/>
        <v>0</v>
      </c>
      <c r="K263" s="34">
        <f>VLOOKUP([1]連想CD!$B$300,[1]元データ!$A$2:$DE$996,104)</f>
        <v>0</v>
      </c>
      <c r="L263" s="34">
        <f>VLOOKUP([1]連想CD!$B$301,[1]元データ!$A$2:$DE$996,104)</f>
        <v>0</v>
      </c>
    </row>
    <row r="264" spans="1:13" s="31" customFormat="1" ht="25.5" customHeight="1">
      <c r="A264" s="23" t="s">
        <v>35</v>
      </c>
      <c r="B264" s="24">
        <f>SUM(B265:B269)</f>
        <v>0</v>
      </c>
      <c r="C264" s="24">
        <f>SUM(C265:C269)</f>
        <v>0</v>
      </c>
      <c r="D264" s="24">
        <f>SUM(D265:D269)</f>
        <v>0</v>
      </c>
      <c r="E264" s="25" t="s">
        <v>36</v>
      </c>
      <c r="F264" s="24">
        <f>SUM(F265:F269)</f>
        <v>7</v>
      </c>
      <c r="G264" s="24">
        <f>SUM(G265:G269)</f>
        <v>4</v>
      </c>
      <c r="H264" s="24">
        <f>SUM(H265:H269)</f>
        <v>3</v>
      </c>
      <c r="I264" s="68">
        <v>100</v>
      </c>
      <c r="J264" s="69">
        <f t="shared" si="13"/>
        <v>0</v>
      </c>
      <c r="K264" s="70">
        <f>VLOOKUP([1]連想CD!$B$300,[1]元データ!$A$2:$DE$996,105)</f>
        <v>0</v>
      </c>
      <c r="L264" s="70">
        <f>VLOOKUP([1]連想CD!$B$301,[1]元データ!$A$2:$DE$996,105)</f>
        <v>0</v>
      </c>
    </row>
    <row r="265" spans="1:13" s="97" customFormat="1" ht="15.75" customHeight="1">
      <c r="A265" s="32">
        <v>30</v>
      </c>
      <c r="B265" s="33">
        <f>C265+D265</f>
        <v>0</v>
      </c>
      <c r="C265" s="34">
        <f>VLOOKUP([1]連想CD!$B$300,[1]元データ!$A$2:$DE$996,35)</f>
        <v>0</v>
      </c>
      <c r="D265" s="34">
        <f>VLOOKUP([1]連想CD!$B$301,[1]元データ!$A$2:$DE$996,35)</f>
        <v>0</v>
      </c>
      <c r="E265" s="35">
        <v>65</v>
      </c>
      <c r="F265" s="33">
        <f>G265+H265</f>
        <v>1</v>
      </c>
      <c r="G265" s="34">
        <f>VLOOKUP([1]連想CD!$B$300,[1]元データ!$A$2:$DE$996,70)</f>
        <v>0</v>
      </c>
      <c r="H265" s="34">
        <f>VLOOKUP([1]連想CD!$B$301,[1]元データ!$A$2:$DE$996,70)</f>
        <v>1</v>
      </c>
      <c r="I265" s="35">
        <v>101</v>
      </c>
      <c r="J265" s="33">
        <f t="shared" si="13"/>
        <v>0</v>
      </c>
      <c r="K265" s="34">
        <f>VLOOKUP([1]連想CD!$B$300,[1]元データ!$A$2:$DE$996,106)</f>
        <v>0</v>
      </c>
      <c r="L265" s="34">
        <f>VLOOKUP([1]連想CD!$B$301,[1]元データ!$A$2:$DE$996,106)</f>
        <v>0</v>
      </c>
    </row>
    <row r="266" spans="1:13" s="97" customFormat="1" ht="15.75" customHeight="1">
      <c r="A266" s="32">
        <v>31</v>
      </c>
      <c r="B266" s="33">
        <f>C266+D266</f>
        <v>0</v>
      </c>
      <c r="C266" s="34">
        <f>VLOOKUP([1]連想CD!$B$300,[1]元データ!$A$2:$DE$996,36)</f>
        <v>0</v>
      </c>
      <c r="D266" s="34">
        <f>VLOOKUP([1]連想CD!$B$301,[1]元データ!$A$2:$DE$996,36)</f>
        <v>0</v>
      </c>
      <c r="E266" s="35">
        <v>66</v>
      </c>
      <c r="F266" s="33">
        <f>G266+H266</f>
        <v>0</v>
      </c>
      <c r="G266" s="34">
        <f>VLOOKUP([1]連想CD!$B$300,[1]元データ!$A$2:$DE$996,71)</f>
        <v>0</v>
      </c>
      <c r="H266" s="34">
        <f>VLOOKUP([1]連想CD!$B$301,[1]元データ!$A$2:$DE$996,71)</f>
        <v>0</v>
      </c>
      <c r="I266" s="35">
        <v>102</v>
      </c>
      <c r="J266" s="33">
        <f t="shared" si="13"/>
        <v>0</v>
      </c>
      <c r="K266" s="34">
        <f>VLOOKUP([1]連想CD!$B$300,[1]元データ!$A$2:$DE$996,107)</f>
        <v>0</v>
      </c>
      <c r="L266" s="34">
        <f>VLOOKUP([1]連想CD!$B$301,[1]元データ!$A$2:$DE$996,107)</f>
        <v>0</v>
      </c>
    </row>
    <row r="267" spans="1:13" s="97" customFormat="1" ht="15.75" customHeight="1">
      <c r="A267" s="32">
        <v>32</v>
      </c>
      <c r="B267" s="33">
        <f>C267+D267</f>
        <v>0</v>
      </c>
      <c r="C267" s="34">
        <f>VLOOKUP([1]連想CD!$B$300,[1]元データ!$A$2:$DE$996,37)</f>
        <v>0</v>
      </c>
      <c r="D267" s="34">
        <f>VLOOKUP([1]連想CD!$B$301,[1]元データ!$A$2:$DE$996,37)</f>
        <v>0</v>
      </c>
      <c r="E267" s="35">
        <v>67</v>
      </c>
      <c r="F267" s="33">
        <f>G267+H267</f>
        <v>1</v>
      </c>
      <c r="G267" s="34">
        <f>VLOOKUP([1]連想CD!$B$300,[1]元データ!$A$2:$DE$996,72)</f>
        <v>0</v>
      </c>
      <c r="H267" s="34">
        <f>VLOOKUP([1]連想CD!$B$301,[1]元データ!$A$2:$DE$996,72)</f>
        <v>1</v>
      </c>
      <c r="I267" s="35">
        <v>103</v>
      </c>
      <c r="J267" s="33">
        <f t="shared" si="13"/>
        <v>0</v>
      </c>
      <c r="K267" s="34">
        <f>VLOOKUP([1]連想CD!$B$300,[1]元データ!$A$2:$DE$996,108)</f>
        <v>0</v>
      </c>
      <c r="L267" s="34">
        <f>VLOOKUP([1]連想CD!$B$301,[1]元データ!$A$2:$DE$996,108)</f>
        <v>0</v>
      </c>
    </row>
    <row r="268" spans="1:13" s="97" customFormat="1" ht="15.75" customHeight="1">
      <c r="A268" s="32">
        <v>33</v>
      </c>
      <c r="B268" s="33">
        <f>C268+D268</f>
        <v>0</v>
      </c>
      <c r="C268" s="34">
        <f>VLOOKUP([1]連想CD!$B$300,[1]元データ!$A$2:$DE$996,38)</f>
        <v>0</v>
      </c>
      <c r="D268" s="34">
        <f>VLOOKUP([1]連想CD!$B$301,[1]元データ!$A$2:$DE$996,38)</f>
        <v>0</v>
      </c>
      <c r="E268" s="35">
        <v>68</v>
      </c>
      <c r="F268" s="33">
        <f>G268+H268</f>
        <v>1</v>
      </c>
      <c r="G268" s="34">
        <f>VLOOKUP([1]連想CD!$B$300,[1]元データ!$A$2:$DE$996,73)</f>
        <v>0</v>
      </c>
      <c r="H268" s="34">
        <f>VLOOKUP([1]連想CD!$B$301,[1]元データ!$A$2:$DE$996,73)</f>
        <v>1</v>
      </c>
      <c r="I268" s="72" t="s">
        <v>37</v>
      </c>
      <c r="J268" s="44">
        <f t="shared" si="13"/>
        <v>0</v>
      </c>
      <c r="K268" s="42">
        <f>VLOOKUP([1]連想CD!$B$300,[1]元データ!$A$2:$DE$996,109)</f>
        <v>0</v>
      </c>
      <c r="L268" s="42">
        <f>VLOOKUP([1]連想CD!$B$301,[1]元データ!$A$2:$DE$996,109)</f>
        <v>0</v>
      </c>
    </row>
    <row r="269" spans="1:13" s="97" customFormat="1" ht="21" customHeight="1" thickBot="1">
      <c r="A269" s="74">
        <v>34</v>
      </c>
      <c r="B269" s="33">
        <f>C269+D269</f>
        <v>0</v>
      </c>
      <c r="C269" s="34">
        <f>VLOOKUP([1]連想CD!$B$300,[1]元データ!$A$2:$DE$996,39)</f>
        <v>0</v>
      </c>
      <c r="D269" s="34">
        <f>VLOOKUP([1]連想CD!$B$301,[1]元データ!$A$2:$DE$996,39)</f>
        <v>0</v>
      </c>
      <c r="E269" s="35">
        <v>69</v>
      </c>
      <c r="F269" s="33">
        <f>G269+H269</f>
        <v>4</v>
      </c>
      <c r="G269" s="34">
        <f>VLOOKUP([1]連想CD!$B$300,[1]元データ!$A$2:$DE$996,74)</f>
        <v>4</v>
      </c>
      <c r="H269" s="34">
        <f>VLOOKUP([1]連想CD!$B$301,[1]元データ!$A$2:$DE$996,74)</f>
        <v>0</v>
      </c>
      <c r="I269" s="75" t="s">
        <v>8</v>
      </c>
      <c r="J269" s="69">
        <f>B228+B234+B240+B246+B252+B258+B264+F228+F234+F240+F246+F252+F258+F264+J228+J234+J240+J246+J252+J258</f>
        <v>36</v>
      </c>
      <c r="K269" s="69">
        <f>C228+C234+C240+C246+C252+C258+C264+G228+G234+G240+G246+G252+G258+G264+K228+K234+K240+K246+K252+K258</f>
        <v>21</v>
      </c>
      <c r="L269" s="69">
        <f>D228+D234+D240+D246+D252+D258+D264+H228+H234+H240+H246+H252+H258+H264+L228+L234+L240+L246+L252+L258</f>
        <v>15</v>
      </c>
    </row>
    <row r="270" spans="1:13" s="106" customFormat="1" ht="24" customHeight="1" thickTop="1" thickBot="1">
      <c r="A270" s="81" t="s">
        <v>38</v>
      </c>
      <c r="B270" s="82">
        <f>B228+B234+B240</f>
        <v>1</v>
      </c>
      <c r="C270" s="83">
        <f>C228+C234+C240</f>
        <v>1</v>
      </c>
      <c r="D270" s="83">
        <f>D228+D234+D240</f>
        <v>0</v>
      </c>
      <c r="E270" s="84" t="s">
        <v>39</v>
      </c>
      <c r="F270" s="83">
        <f>B246+B252+B258+B264+F228+F234+F240+F246+F252+F258</f>
        <v>14</v>
      </c>
      <c r="G270" s="83">
        <f>C246+C252+C258+C264+G228+G234+G240+G246+G252+G258</f>
        <v>10</v>
      </c>
      <c r="H270" s="83">
        <f>D246+D252+D258+D264+H228+H234+H240+H246+H252+H258</f>
        <v>4</v>
      </c>
      <c r="I270" s="85" t="s">
        <v>40</v>
      </c>
      <c r="J270" s="83">
        <f>F264+J228+J234+J240+J246+J252+J258</f>
        <v>21</v>
      </c>
      <c r="K270" s="83">
        <f>G264+K228+K234+K240+K246+K252+K258</f>
        <v>10</v>
      </c>
      <c r="L270" s="83">
        <f>H264+L228+L234+L240+L246+L252+L258</f>
        <v>11</v>
      </c>
      <c r="M270" s="105"/>
    </row>
    <row r="271" spans="1:13" s="13" customFormat="1" ht="24" customHeight="1" thickBot="1">
      <c r="A271" s="1"/>
      <c r="B271" s="2" t="str">
        <f>+[1]中区!$B$1</f>
        <v>町字別・年齢別人口表</v>
      </c>
      <c r="C271" s="3"/>
      <c r="D271" s="4"/>
      <c r="E271" s="5"/>
      <c r="F271" s="6"/>
      <c r="G271" s="96" t="str">
        <f>$G$1</f>
        <v>　　平成29年10月1日　現在</v>
      </c>
      <c r="H271" s="6"/>
      <c r="I271" s="5"/>
      <c r="J271" s="6"/>
      <c r="K271" s="8" t="s">
        <v>100</v>
      </c>
      <c r="L271" s="9"/>
      <c r="M271" s="97" t="str">
        <f>[2]連想CD!A294</f>
        <v xml:space="preserve">ﾋﾀ  </v>
      </c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  <c r="M272" s="98"/>
    </row>
    <row r="273" spans="1:12" s="31" customFormat="1" ht="25.5" customHeight="1">
      <c r="A273" s="23" t="s">
        <v>9</v>
      </c>
      <c r="B273" s="24">
        <f>SUM(B274:B278)</f>
        <v>0</v>
      </c>
      <c r="C273" s="24">
        <f>SUM(C274:C278)</f>
        <v>0</v>
      </c>
      <c r="D273" s="24">
        <f>SUM(D274:D278)</f>
        <v>0</v>
      </c>
      <c r="E273" s="25" t="s">
        <v>10</v>
      </c>
      <c r="F273" s="24">
        <f>SUM(F274:F278)</f>
        <v>1</v>
      </c>
      <c r="G273" s="24">
        <f>SUM(G274:G278)</f>
        <v>0</v>
      </c>
      <c r="H273" s="24">
        <f>SUM(H274:H278)</f>
        <v>1</v>
      </c>
      <c r="I273" s="25" t="s">
        <v>11</v>
      </c>
      <c r="J273" s="24">
        <f>SUM(J274:J278)</f>
        <v>0</v>
      </c>
      <c r="K273" s="24">
        <f>SUM(K274:K278)</f>
        <v>0</v>
      </c>
      <c r="L273" s="24">
        <f>SUM(L274:L278)</f>
        <v>0</v>
      </c>
    </row>
    <row r="274" spans="1:12" s="97" customFormat="1" ht="15.75" customHeight="1">
      <c r="A274" s="32">
        <v>0</v>
      </c>
      <c r="B274" s="33">
        <f>C274+D274</f>
        <v>0</v>
      </c>
      <c r="C274" s="34">
        <f>VLOOKUP([1]連想CD!$B$320,[1]元データ!$A$2:$DE$996,5)</f>
        <v>0</v>
      </c>
      <c r="D274" s="34">
        <f>VLOOKUP([1]連想CD!$B$321,[1]元データ!$A$2:$DE$996,5)</f>
        <v>0</v>
      </c>
      <c r="E274" s="35">
        <v>35</v>
      </c>
      <c r="F274" s="33">
        <f>G274+H274</f>
        <v>0</v>
      </c>
      <c r="G274" s="34">
        <f>VLOOKUP([1]連想CD!$B$320,[1]元データ!$A$2:$DE$996,40)</f>
        <v>0</v>
      </c>
      <c r="H274" s="34">
        <f>VLOOKUP([1]連想CD!$B$321,[1]元データ!$A$2:$DE$996,40)</f>
        <v>0</v>
      </c>
      <c r="I274" s="35">
        <v>70</v>
      </c>
      <c r="J274" s="33">
        <f>K274+L274</f>
        <v>0</v>
      </c>
      <c r="K274" s="34">
        <f>VLOOKUP([1]連想CD!$B$320,[1]元データ!$A$2:$DE$996,75)</f>
        <v>0</v>
      </c>
      <c r="L274" s="34">
        <f>VLOOKUP([1]連想CD!$B$321,[1]元データ!$A$2:$DE$996,75)</f>
        <v>0</v>
      </c>
    </row>
    <row r="275" spans="1:12" s="97" customFormat="1" ht="15.75" customHeight="1">
      <c r="A275" s="32">
        <v>1</v>
      </c>
      <c r="B275" s="33">
        <f>C275+D275</f>
        <v>0</v>
      </c>
      <c r="C275" s="34">
        <f>VLOOKUP([1]連想CD!$B$320,[1]元データ!$A$2:$DE$996,6)</f>
        <v>0</v>
      </c>
      <c r="D275" s="34">
        <f>VLOOKUP([1]連想CD!$B$321,[1]元データ!$A$2:$DE$996,6)</f>
        <v>0</v>
      </c>
      <c r="E275" s="35">
        <v>36</v>
      </c>
      <c r="F275" s="33">
        <f>G275+H275</f>
        <v>0</v>
      </c>
      <c r="G275" s="34">
        <f>VLOOKUP([1]連想CD!$B$320,[1]元データ!$A$2:$DE$996,41)</f>
        <v>0</v>
      </c>
      <c r="H275" s="34">
        <f>VLOOKUP([1]連想CD!$B$321,[1]元データ!$A$2:$DE$996,41)</f>
        <v>0</v>
      </c>
      <c r="I275" s="35">
        <v>71</v>
      </c>
      <c r="J275" s="33">
        <f>K275+L275</f>
        <v>0</v>
      </c>
      <c r="K275" s="34">
        <f>VLOOKUP([1]連想CD!$B$320,[1]元データ!$A$2:$DE$996,76)</f>
        <v>0</v>
      </c>
      <c r="L275" s="34">
        <f>VLOOKUP([1]連想CD!$B$321,[1]元データ!$A$2:$DE$996,76)</f>
        <v>0</v>
      </c>
    </row>
    <row r="276" spans="1:12" s="97" customFormat="1" ht="15.75" customHeight="1">
      <c r="A276" s="32">
        <v>2</v>
      </c>
      <c r="B276" s="33">
        <f>C276+D276</f>
        <v>0</v>
      </c>
      <c r="C276" s="34">
        <f>VLOOKUP([1]連想CD!$B$320,[1]元データ!$A$2:$DE$996,7)</f>
        <v>0</v>
      </c>
      <c r="D276" s="34">
        <f>VLOOKUP([1]連想CD!$B$321,[1]元データ!$A$2:$DE$996,7)</f>
        <v>0</v>
      </c>
      <c r="E276" s="35">
        <v>37</v>
      </c>
      <c r="F276" s="33">
        <f>G276+H276</f>
        <v>0</v>
      </c>
      <c r="G276" s="34">
        <f>VLOOKUP([1]連想CD!$B$320,[1]元データ!$A$2:$DE$996,42)</f>
        <v>0</v>
      </c>
      <c r="H276" s="34">
        <f>VLOOKUP([1]連想CD!$B$321,[1]元データ!$A$2:$DE$996,42)</f>
        <v>0</v>
      </c>
      <c r="I276" s="35">
        <v>72</v>
      </c>
      <c r="J276" s="33">
        <f>K276+L276</f>
        <v>0</v>
      </c>
      <c r="K276" s="34">
        <f>VLOOKUP([1]連想CD!$B$320,[1]元データ!$A$2:$DE$996,77)</f>
        <v>0</v>
      </c>
      <c r="L276" s="34">
        <f>VLOOKUP([1]連想CD!$B$321,[1]元データ!$A$2:$DE$996,77)</f>
        <v>0</v>
      </c>
    </row>
    <row r="277" spans="1:12" s="97" customFormat="1" ht="15.75" customHeight="1">
      <c r="A277" s="32">
        <v>3</v>
      </c>
      <c r="B277" s="33">
        <f>C277+D277</f>
        <v>0</v>
      </c>
      <c r="C277" s="34">
        <f>VLOOKUP([1]連想CD!$B$320,[1]元データ!$A$2:$DE$996,8)</f>
        <v>0</v>
      </c>
      <c r="D277" s="34">
        <f>VLOOKUP([1]連想CD!$B$321,[1]元データ!$A$2:$DE$996,8)</f>
        <v>0</v>
      </c>
      <c r="E277" s="35">
        <v>38</v>
      </c>
      <c r="F277" s="33">
        <f>G277+H277</f>
        <v>0</v>
      </c>
      <c r="G277" s="34">
        <f>VLOOKUP([1]連想CD!$B$320,[1]元データ!$A$2:$DE$996,43)</f>
        <v>0</v>
      </c>
      <c r="H277" s="34">
        <f>VLOOKUP([1]連想CD!$B$321,[1]元データ!$A$2:$DE$996,43)</f>
        <v>0</v>
      </c>
      <c r="I277" s="35">
        <v>73</v>
      </c>
      <c r="J277" s="33">
        <f>K277+L277</f>
        <v>0</v>
      </c>
      <c r="K277" s="34">
        <f>VLOOKUP([1]連想CD!$B$320,[1]元データ!$A$2:$DE$996,78)</f>
        <v>0</v>
      </c>
      <c r="L277" s="34">
        <f>VLOOKUP([1]連想CD!$B$321,[1]元データ!$A$2:$DE$996,78)</f>
        <v>0</v>
      </c>
    </row>
    <row r="278" spans="1:12" s="97" customFormat="1" ht="18" customHeight="1">
      <c r="A278" s="40">
        <v>4</v>
      </c>
      <c r="B278" s="41">
        <f>C278+D278</f>
        <v>0</v>
      </c>
      <c r="C278" s="42">
        <f>VLOOKUP([1]連想CD!$B$320,[1]元データ!$A$2:$DE$996,9)</f>
        <v>0</v>
      </c>
      <c r="D278" s="42">
        <f>VLOOKUP([1]連想CD!$B$321,[1]元データ!$A$2:$DE$996,9)</f>
        <v>0</v>
      </c>
      <c r="E278" s="43">
        <v>39</v>
      </c>
      <c r="F278" s="44">
        <f>G278+H278</f>
        <v>1</v>
      </c>
      <c r="G278" s="42">
        <f>VLOOKUP([1]連想CD!$B$320,[1]元データ!$A$2:$DE$996,44)</f>
        <v>0</v>
      </c>
      <c r="H278" s="42">
        <f>VLOOKUP([1]連想CD!$B$321,[1]元データ!$A$2:$DE$996,44)</f>
        <v>1</v>
      </c>
      <c r="I278" s="43">
        <v>74</v>
      </c>
      <c r="J278" s="44">
        <f>K278+L278</f>
        <v>0</v>
      </c>
      <c r="K278" s="42">
        <f>VLOOKUP([1]連想CD!$B$320,[1]元データ!$A$2:$DE$996,79)</f>
        <v>0</v>
      </c>
      <c r="L278" s="42">
        <f>VLOOKUP([1]連想CD!$B$321,[1]元データ!$A$2:$DE$996,79)</f>
        <v>0</v>
      </c>
    </row>
    <row r="279" spans="1:12" s="31" customFormat="1" ht="25.5" customHeight="1">
      <c r="A279" s="23" t="s">
        <v>13</v>
      </c>
      <c r="B279" s="24">
        <f>SUM(B280:B284)</f>
        <v>1</v>
      </c>
      <c r="C279" s="24">
        <f>SUM(C280:C284)</f>
        <v>0</v>
      </c>
      <c r="D279" s="24">
        <f>SUM(D280:D284)</f>
        <v>1</v>
      </c>
      <c r="E279" s="25" t="s">
        <v>14</v>
      </c>
      <c r="F279" s="24">
        <f>SUM(F280:F284)</f>
        <v>1</v>
      </c>
      <c r="G279" s="24">
        <f>SUM(G280:G284)</f>
        <v>0</v>
      </c>
      <c r="H279" s="24">
        <f>SUM(H280:H284)</f>
        <v>1</v>
      </c>
      <c r="I279" s="25" t="s">
        <v>15</v>
      </c>
      <c r="J279" s="24">
        <f>SUM(J280:J284)</f>
        <v>2</v>
      </c>
      <c r="K279" s="24">
        <f>SUM(K280:K284)</f>
        <v>1</v>
      </c>
      <c r="L279" s="24">
        <f>SUM(L280:L284)</f>
        <v>1</v>
      </c>
    </row>
    <row r="280" spans="1:12" s="97" customFormat="1" ht="15.75" customHeight="1">
      <c r="A280" s="32">
        <v>5</v>
      </c>
      <c r="B280" s="33">
        <f>C280+D280</f>
        <v>0</v>
      </c>
      <c r="C280" s="34">
        <f>VLOOKUP([1]連想CD!$B$320,[1]元データ!$A$2:$DE$996,10)</f>
        <v>0</v>
      </c>
      <c r="D280" s="34">
        <f>VLOOKUP([1]連想CD!$B$321,[1]元データ!$A$2:$DE$996,10)</f>
        <v>0</v>
      </c>
      <c r="E280" s="35">
        <v>40</v>
      </c>
      <c r="F280" s="33">
        <f>G280+H280</f>
        <v>0</v>
      </c>
      <c r="G280" s="34">
        <f>VLOOKUP([1]連想CD!$B$320,[1]元データ!$A$2:$DE$996,45 )</f>
        <v>0</v>
      </c>
      <c r="H280" s="34">
        <f>VLOOKUP([1]連想CD!$B$321,[1]元データ!$A$2:$DE$996,45 )</f>
        <v>0</v>
      </c>
      <c r="I280" s="35">
        <v>75</v>
      </c>
      <c r="J280" s="33">
        <f>K280+L280</f>
        <v>0</v>
      </c>
      <c r="K280" s="34">
        <f>VLOOKUP([1]連想CD!$B$320,[1]元データ!$A$2:$DE$996,80)</f>
        <v>0</v>
      </c>
      <c r="L280" s="34">
        <f>VLOOKUP([1]連想CD!$B$321,[1]元データ!$A$2:$DE$996,80)</f>
        <v>0</v>
      </c>
    </row>
    <row r="281" spans="1:12" s="97" customFormat="1" ht="15.75" customHeight="1">
      <c r="A281" s="32">
        <v>6</v>
      </c>
      <c r="B281" s="33">
        <f>C281+D281</f>
        <v>0</v>
      </c>
      <c r="C281" s="34">
        <f>VLOOKUP([1]連想CD!$B$320,[1]元データ!$A$2:$DE$996,11)</f>
        <v>0</v>
      </c>
      <c r="D281" s="34">
        <f>VLOOKUP([1]連想CD!$B$321,[1]元データ!$A$2:$DE$996,11)</f>
        <v>0</v>
      </c>
      <c r="E281" s="35">
        <v>41</v>
      </c>
      <c r="F281" s="33">
        <f>G281+H281</f>
        <v>1</v>
      </c>
      <c r="G281" s="34">
        <f>VLOOKUP([1]連想CD!$B$320,[1]元データ!$A$2:$DE$996,46)</f>
        <v>0</v>
      </c>
      <c r="H281" s="34">
        <f>VLOOKUP([1]連想CD!$B$321,[1]元データ!$A$2:$DE$996,46)</f>
        <v>1</v>
      </c>
      <c r="I281" s="35">
        <v>76</v>
      </c>
      <c r="J281" s="33">
        <f>K281+L281</f>
        <v>1</v>
      </c>
      <c r="K281" s="34">
        <f>VLOOKUP([1]連想CD!$B$320,[1]元データ!$A$2:$DE$996,81)</f>
        <v>1</v>
      </c>
      <c r="L281" s="34">
        <f>VLOOKUP([1]連想CD!$B$321,[1]元データ!$A$2:$DE$996,81)</f>
        <v>0</v>
      </c>
    </row>
    <row r="282" spans="1:12" s="97" customFormat="1" ht="15.75" customHeight="1">
      <c r="A282" s="32">
        <v>7</v>
      </c>
      <c r="B282" s="33">
        <f>C282+D282</f>
        <v>0</v>
      </c>
      <c r="C282" s="34">
        <f>VLOOKUP([1]連想CD!$B$320,[1]元データ!$A$2:$DE$996,12)</f>
        <v>0</v>
      </c>
      <c r="D282" s="34">
        <f>VLOOKUP([1]連想CD!$B$321,[1]元データ!$A$2:$DE$996,12)</f>
        <v>0</v>
      </c>
      <c r="E282" s="35">
        <v>42</v>
      </c>
      <c r="F282" s="33">
        <f>G282+H282</f>
        <v>0</v>
      </c>
      <c r="G282" s="34">
        <f>VLOOKUP([1]連想CD!$B$320,[1]元データ!$A$2:$DE$996,47)</f>
        <v>0</v>
      </c>
      <c r="H282" s="34">
        <f>VLOOKUP([1]連想CD!$B$321,[1]元データ!$A$2:$DE$996,47)</f>
        <v>0</v>
      </c>
      <c r="I282" s="35">
        <v>77</v>
      </c>
      <c r="J282" s="33">
        <f>K282+L282</f>
        <v>0</v>
      </c>
      <c r="K282" s="34">
        <f>VLOOKUP([1]連想CD!$B$320,[1]元データ!$A$2:$DE$996,82)</f>
        <v>0</v>
      </c>
      <c r="L282" s="34">
        <f>VLOOKUP([1]連想CD!$B$321,[1]元データ!$A$2:$DE$996,82)</f>
        <v>0</v>
      </c>
    </row>
    <row r="283" spans="1:12" s="97" customFormat="1" ht="15.75" customHeight="1">
      <c r="A283" s="32">
        <v>8</v>
      </c>
      <c r="B283" s="33">
        <f>C283+D283</f>
        <v>1</v>
      </c>
      <c r="C283" s="34">
        <f>VLOOKUP([1]連想CD!$B$320,[1]元データ!$A$2:$DE$996,13)</f>
        <v>0</v>
      </c>
      <c r="D283" s="34">
        <f>VLOOKUP([1]連想CD!$B$321,[1]元データ!$A$2:$DE$996,13)</f>
        <v>1</v>
      </c>
      <c r="E283" s="35">
        <v>43</v>
      </c>
      <c r="F283" s="33">
        <f>G283+H283</f>
        <v>0</v>
      </c>
      <c r="G283" s="34">
        <f>VLOOKUP([1]連想CD!$B$320,[1]元データ!$A$2:$DE$996,48)</f>
        <v>0</v>
      </c>
      <c r="H283" s="34">
        <f>VLOOKUP([1]連想CD!$B$321,[1]元データ!$A$2:$DE$996,48)</f>
        <v>0</v>
      </c>
      <c r="I283" s="35">
        <v>78</v>
      </c>
      <c r="J283" s="33">
        <f>K283+L283</f>
        <v>1</v>
      </c>
      <c r="K283" s="34">
        <f>VLOOKUP([1]連想CD!$B$320,[1]元データ!$A$2:$DE$996,83)</f>
        <v>0</v>
      </c>
      <c r="L283" s="34">
        <f>VLOOKUP([1]連想CD!$B$321,[1]元データ!$A$2:$DE$996,83)</f>
        <v>1</v>
      </c>
    </row>
    <row r="284" spans="1:12" s="97" customFormat="1" ht="18" customHeight="1">
      <c r="A284" s="40">
        <v>9</v>
      </c>
      <c r="B284" s="44">
        <f>C284+D284</f>
        <v>0</v>
      </c>
      <c r="C284" s="42">
        <f>VLOOKUP([1]連想CD!$B$320,[1]元データ!$A$2:$DE$996,14)</f>
        <v>0</v>
      </c>
      <c r="D284" s="42">
        <f>VLOOKUP([1]連想CD!$B$321,[1]元データ!$A$2:$DE$996,14)</f>
        <v>0</v>
      </c>
      <c r="E284" s="43">
        <v>44</v>
      </c>
      <c r="F284" s="44">
        <f>G284+H284</f>
        <v>0</v>
      </c>
      <c r="G284" s="42">
        <f>VLOOKUP([1]連想CD!$B$320,[1]元データ!$A$2:$DE$996,49)</f>
        <v>0</v>
      </c>
      <c r="H284" s="42">
        <f>VLOOKUP([1]連想CD!$B$321,[1]元データ!$A$2:$DE$996,49)</f>
        <v>0</v>
      </c>
      <c r="I284" s="43">
        <v>79</v>
      </c>
      <c r="J284" s="44">
        <f>K284+L284</f>
        <v>0</v>
      </c>
      <c r="K284" s="42">
        <f>VLOOKUP([1]連想CD!$B$320,[1]元データ!$A$2:$DE$996,84)</f>
        <v>0</v>
      </c>
      <c r="L284" s="42">
        <f>VLOOKUP([1]連想CD!$B$321,[1]元データ!$A$2:$DE$996,84)</f>
        <v>0</v>
      </c>
    </row>
    <row r="285" spans="1:12" s="31" customFormat="1" ht="25.5" customHeight="1">
      <c r="A285" s="23" t="s">
        <v>23</v>
      </c>
      <c r="B285" s="24">
        <f>SUM(B286:B290)</f>
        <v>1</v>
      </c>
      <c r="C285" s="24">
        <f>SUM(C286:C290)</f>
        <v>0</v>
      </c>
      <c r="D285" s="24">
        <f>SUM(D286:D290)</f>
        <v>1</v>
      </c>
      <c r="E285" s="25" t="s">
        <v>24</v>
      </c>
      <c r="F285" s="24">
        <f>SUM(F286:F290)</f>
        <v>1</v>
      </c>
      <c r="G285" s="24">
        <f>SUM(G286:G290)</f>
        <v>1</v>
      </c>
      <c r="H285" s="24">
        <f>SUM(H286:H290)</f>
        <v>0</v>
      </c>
      <c r="I285" s="25" t="s">
        <v>25</v>
      </c>
      <c r="J285" s="24">
        <f>SUM(J286:J290)</f>
        <v>0</v>
      </c>
      <c r="K285" s="24">
        <f>SUM(K286:K290)</f>
        <v>0</v>
      </c>
      <c r="L285" s="24">
        <f>SUM(L286:L290)</f>
        <v>0</v>
      </c>
    </row>
    <row r="286" spans="1:12" s="97" customFormat="1" ht="15.75" customHeight="1">
      <c r="A286" s="32">
        <v>10</v>
      </c>
      <c r="B286" s="33">
        <f>C286+D286</f>
        <v>1</v>
      </c>
      <c r="C286" s="34">
        <f>VLOOKUP([1]連想CD!$B$320,[1]元データ!$A$2:$DE$996,15)</f>
        <v>0</v>
      </c>
      <c r="D286" s="34">
        <f>VLOOKUP([1]連想CD!$B$321,[1]元データ!$A$2:$DE$996,15)</f>
        <v>1</v>
      </c>
      <c r="E286" s="35">
        <v>45</v>
      </c>
      <c r="F286" s="33">
        <f>G286+H286</f>
        <v>0</v>
      </c>
      <c r="G286" s="34">
        <f>VLOOKUP([1]連想CD!$B$320,[1]元データ!$A$2:$DE$996,50)</f>
        <v>0</v>
      </c>
      <c r="H286" s="34">
        <f>VLOOKUP([1]連想CD!$B$321,[1]元データ!$A$2:$DE$996,50)</f>
        <v>0</v>
      </c>
      <c r="I286" s="35">
        <v>80</v>
      </c>
      <c r="J286" s="33">
        <f>K286+L286</f>
        <v>0</v>
      </c>
      <c r="K286" s="34">
        <f>VLOOKUP([1]連想CD!$B$320,[1]元データ!$A$2:$DE$996,85)</f>
        <v>0</v>
      </c>
      <c r="L286" s="34">
        <f>VLOOKUP([1]連想CD!$B$321,[1]元データ!$A$2:$DE$996,85)</f>
        <v>0</v>
      </c>
    </row>
    <row r="287" spans="1:12" s="97" customFormat="1" ht="15.75" customHeight="1">
      <c r="A287" s="32">
        <v>11</v>
      </c>
      <c r="B287" s="33">
        <f>C287+D287</f>
        <v>0</v>
      </c>
      <c r="C287" s="34">
        <f>VLOOKUP([1]連想CD!$B$320,[1]元データ!$A$2:$DE$996,16)</f>
        <v>0</v>
      </c>
      <c r="D287" s="34">
        <f>VLOOKUP([1]連想CD!$B$321,[1]元データ!$A$2:$DE$996,16)</f>
        <v>0</v>
      </c>
      <c r="E287" s="35">
        <v>46</v>
      </c>
      <c r="F287" s="33">
        <f>G287+H287</f>
        <v>0</v>
      </c>
      <c r="G287" s="34">
        <f>VLOOKUP([1]連想CD!$B$320,[1]元データ!$A$2:$DE$996,51)</f>
        <v>0</v>
      </c>
      <c r="H287" s="34">
        <f>VLOOKUP([1]連想CD!$B$321,[1]元データ!$A$2:$DE$996,51)</f>
        <v>0</v>
      </c>
      <c r="I287" s="35">
        <v>81</v>
      </c>
      <c r="J287" s="33">
        <f>K287+L287</f>
        <v>0</v>
      </c>
      <c r="K287" s="34">
        <f>VLOOKUP([1]連想CD!$B$320,[1]元データ!$A$2:$DE$996,86)</f>
        <v>0</v>
      </c>
      <c r="L287" s="34">
        <f>VLOOKUP([1]連想CD!$B$321,[1]元データ!$A$2:$DE$996,86)</f>
        <v>0</v>
      </c>
    </row>
    <row r="288" spans="1:12" s="97" customFormat="1" ht="15.75" customHeight="1">
      <c r="A288" s="32">
        <v>12</v>
      </c>
      <c r="B288" s="33">
        <f>C288+D288</f>
        <v>0</v>
      </c>
      <c r="C288" s="34">
        <f>VLOOKUP([1]連想CD!$B$320,[1]元データ!$A$2:$DE$996,17)</f>
        <v>0</v>
      </c>
      <c r="D288" s="34">
        <f>VLOOKUP([1]連想CD!$B$321,[1]元データ!$A$2:$DE$996,17)</f>
        <v>0</v>
      </c>
      <c r="E288" s="35">
        <v>47</v>
      </c>
      <c r="F288" s="33">
        <f>G288+H288</f>
        <v>0</v>
      </c>
      <c r="G288" s="34">
        <f>VLOOKUP([1]連想CD!$B$320,[1]元データ!$A$2:$DE$996,52)</f>
        <v>0</v>
      </c>
      <c r="H288" s="34">
        <f>VLOOKUP([1]連想CD!$B$321,[1]元データ!$A$2:$DE$996,52)</f>
        <v>0</v>
      </c>
      <c r="I288" s="35">
        <v>82</v>
      </c>
      <c r="J288" s="33">
        <f>K288+L288</f>
        <v>0</v>
      </c>
      <c r="K288" s="34">
        <f>VLOOKUP([1]連想CD!$B$320,[1]元データ!$A$2:$DE$996,87)</f>
        <v>0</v>
      </c>
      <c r="L288" s="34">
        <f>VLOOKUP([1]連想CD!$B$321,[1]元データ!$A$2:$DE$996,87)</f>
        <v>0</v>
      </c>
    </row>
    <row r="289" spans="1:12" s="97" customFormat="1" ht="15.75" customHeight="1">
      <c r="A289" s="32">
        <v>13</v>
      </c>
      <c r="B289" s="33">
        <f>C289+D289</f>
        <v>0</v>
      </c>
      <c r="C289" s="34">
        <f>VLOOKUP([1]連想CD!$B$320,[1]元データ!$A$2:$DE$996,18)</f>
        <v>0</v>
      </c>
      <c r="D289" s="34">
        <f>VLOOKUP([1]連想CD!$B$321,[1]元データ!$A$2:$DE$996,18)</f>
        <v>0</v>
      </c>
      <c r="E289" s="35">
        <v>48</v>
      </c>
      <c r="F289" s="33">
        <f>G289+H289</f>
        <v>0</v>
      </c>
      <c r="G289" s="34">
        <f>VLOOKUP([1]連想CD!$B$320,[1]元データ!$A$2:$DE$996,53)</f>
        <v>0</v>
      </c>
      <c r="H289" s="34">
        <f>VLOOKUP([1]連想CD!$B$321,[1]元データ!$A$2:$DE$996,53)</f>
        <v>0</v>
      </c>
      <c r="I289" s="35">
        <v>83</v>
      </c>
      <c r="J289" s="33">
        <f>K289+L289</f>
        <v>0</v>
      </c>
      <c r="K289" s="34">
        <f>VLOOKUP([1]連想CD!$B$320,[1]元データ!$A$2:$DE$996,88)</f>
        <v>0</v>
      </c>
      <c r="L289" s="34">
        <f>VLOOKUP([1]連想CD!$B$321,[1]元データ!$A$2:$DE$996,88)</f>
        <v>0</v>
      </c>
    </row>
    <row r="290" spans="1:12" s="97" customFormat="1" ht="18" customHeight="1">
      <c r="A290" s="40">
        <v>14</v>
      </c>
      <c r="B290" s="44">
        <f>C290+D290</f>
        <v>0</v>
      </c>
      <c r="C290" s="42">
        <f>VLOOKUP([1]連想CD!$B$320,[1]元データ!$A$2:$DE$996,19)</f>
        <v>0</v>
      </c>
      <c r="D290" s="42">
        <f>VLOOKUP([1]連想CD!$B$321,[1]元データ!$A$2:$DE$996,19)</f>
        <v>0</v>
      </c>
      <c r="E290" s="43">
        <v>49</v>
      </c>
      <c r="F290" s="44">
        <f>G290+H290</f>
        <v>1</v>
      </c>
      <c r="G290" s="42">
        <f>VLOOKUP([1]連想CD!$B$320,[1]元データ!$A$2:$DE$996,54)</f>
        <v>1</v>
      </c>
      <c r="H290" s="42">
        <f>VLOOKUP([1]連想CD!$B$321,[1]元データ!$A$2:$DE$996,54)</f>
        <v>0</v>
      </c>
      <c r="I290" s="43">
        <v>84</v>
      </c>
      <c r="J290" s="44">
        <f>K290+L290</f>
        <v>0</v>
      </c>
      <c r="K290" s="42">
        <f>VLOOKUP([1]連想CD!$B$320,[1]元データ!$A$2:$DE$996,89)</f>
        <v>0</v>
      </c>
      <c r="L290" s="42">
        <f>VLOOKUP([1]連想CD!$B$321,[1]元データ!$A$2:$DE$996,89)</f>
        <v>0</v>
      </c>
    </row>
    <row r="291" spans="1:12" s="31" customFormat="1" ht="25.5" customHeight="1">
      <c r="A291" s="23" t="s">
        <v>26</v>
      </c>
      <c r="B291" s="24">
        <f>SUM(B292:B296)</f>
        <v>0</v>
      </c>
      <c r="C291" s="24">
        <f>SUM(C292:C296)</f>
        <v>0</v>
      </c>
      <c r="D291" s="24">
        <f>SUM(D292:D296)</f>
        <v>0</v>
      </c>
      <c r="E291" s="25" t="s">
        <v>27</v>
      </c>
      <c r="F291" s="24">
        <f>SUM(F292:F296)</f>
        <v>0</v>
      </c>
      <c r="G291" s="24">
        <f>SUM(G292:G296)</f>
        <v>0</v>
      </c>
      <c r="H291" s="24">
        <f>SUM(H292:H296)</f>
        <v>0</v>
      </c>
      <c r="I291" s="25" t="s">
        <v>28</v>
      </c>
      <c r="J291" s="24">
        <f>SUM(J292:J296)</f>
        <v>0</v>
      </c>
      <c r="K291" s="24">
        <f>SUM(K292:K296)</f>
        <v>0</v>
      </c>
      <c r="L291" s="24">
        <f>SUM(L292:L296)</f>
        <v>0</v>
      </c>
    </row>
    <row r="292" spans="1:12" s="97" customFormat="1" ht="15.75" customHeight="1">
      <c r="A292" s="32">
        <v>15</v>
      </c>
      <c r="B292" s="33">
        <f>C292+D292</f>
        <v>0</v>
      </c>
      <c r="C292" s="34">
        <f>VLOOKUP([1]連想CD!$B$320,[1]元データ!$A$2:$DE$996,20)</f>
        <v>0</v>
      </c>
      <c r="D292" s="34">
        <f>VLOOKUP([1]連想CD!$B$321,[1]元データ!$A$2:$DE$996,20)</f>
        <v>0</v>
      </c>
      <c r="E292" s="35">
        <v>50</v>
      </c>
      <c r="F292" s="33">
        <f>G292+H292</f>
        <v>0</v>
      </c>
      <c r="G292" s="34">
        <f>VLOOKUP([1]連想CD!$B$320,[1]元データ!$A$2:$DE$996,55)</f>
        <v>0</v>
      </c>
      <c r="H292" s="34">
        <f>VLOOKUP([1]連想CD!$B$321,[1]元データ!$A$2:$DE$996,55)</f>
        <v>0</v>
      </c>
      <c r="I292" s="35">
        <v>85</v>
      </c>
      <c r="J292" s="33">
        <f>K292+L292</f>
        <v>0</v>
      </c>
      <c r="K292" s="34">
        <f>VLOOKUP([1]連想CD!$B$320,[1]元データ!$A$2:$DE$996,90)</f>
        <v>0</v>
      </c>
      <c r="L292" s="34">
        <f>VLOOKUP([1]連想CD!$B$321,[1]元データ!$A$2:$DE$996,90)</f>
        <v>0</v>
      </c>
    </row>
    <row r="293" spans="1:12" s="97" customFormat="1" ht="15.75" customHeight="1">
      <c r="A293" s="32">
        <v>16</v>
      </c>
      <c r="B293" s="33">
        <f>C293+D293</f>
        <v>0</v>
      </c>
      <c r="C293" s="34">
        <f>VLOOKUP([1]連想CD!$B$320,[1]元データ!$A$2:$DE$996,21)</f>
        <v>0</v>
      </c>
      <c r="D293" s="34">
        <f>VLOOKUP([1]連想CD!$B$321,[1]元データ!$A$2:$DE$996,21)</f>
        <v>0</v>
      </c>
      <c r="E293" s="35">
        <v>51</v>
      </c>
      <c r="F293" s="33">
        <f>G293+H293</f>
        <v>0</v>
      </c>
      <c r="G293" s="34">
        <f>VLOOKUP([1]連想CD!$B$320,[1]元データ!$A$2:$DE$996,56)</f>
        <v>0</v>
      </c>
      <c r="H293" s="34">
        <f>VLOOKUP([1]連想CD!$B$321,[1]元データ!$A$2:$DE$996,56)</f>
        <v>0</v>
      </c>
      <c r="I293" s="35">
        <v>86</v>
      </c>
      <c r="J293" s="33">
        <f>K293+L293</f>
        <v>0</v>
      </c>
      <c r="K293" s="34">
        <f>VLOOKUP([1]連想CD!$B$320,[1]元データ!$A$2:$DE$996,91)</f>
        <v>0</v>
      </c>
      <c r="L293" s="34">
        <f>VLOOKUP([1]連想CD!$B$321,[1]元データ!$A$2:$DE$996,91)</f>
        <v>0</v>
      </c>
    </row>
    <row r="294" spans="1:12" s="97" customFormat="1" ht="15.75" customHeight="1">
      <c r="A294" s="32">
        <v>17</v>
      </c>
      <c r="B294" s="33">
        <f>C294+D294</f>
        <v>0</v>
      </c>
      <c r="C294" s="34">
        <f>VLOOKUP([1]連想CD!$B$320,[1]元データ!$A$2:$DE$996,22)</f>
        <v>0</v>
      </c>
      <c r="D294" s="34">
        <f>VLOOKUP([1]連想CD!$B$321,[1]元データ!$A$2:$DE$996,22)</f>
        <v>0</v>
      </c>
      <c r="E294" s="35">
        <v>52</v>
      </c>
      <c r="F294" s="33">
        <f>G294+H294</f>
        <v>0</v>
      </c>
      <c r="G294" s="34">
        <f>VLOOKUP([1]連想CD!$B$320,[1]元データ!$A$2:$DE$996,57)</f>
        <v>0</v>
      </c>
      <c r="H294" s="34">
        <f>VLOOKUP([1]連想CD!$B$321,[1]元データ!$A$2:$DE$996,57)</f>
        <v>0</v>
      </c>
      <c r="I294" s="35">
        <v>87</v>
      </c>
      <c r="J294" s="33">
        <f>K294+L294</f>
        <v>0</v>
      </c>
      <c r="K294" s="34">
        <f>VLOOKUP([1]連想CD!$B$320,[1]元データ!$A$2:$DE$996,92)</f>
        <v>0</v>
      </c>
      <c r="L294" s="34">
        <f>VLOOKUP([1]連想CD!$B$321,[1]元データ!$A$2:$DE$996,92)</f>
        <v>0</v>
      </c>
    </row>
    <row r="295" spans="1:12" s="97" customFormat="1" ht="15.75" customHeight="1">
      <c r="A295" s="32">
        <v>18</v>
      </c>
      <c r="B295" s="33">
        <f>C295+D295</f>
        <v>0</v>
      </c>
      <c r="C295" s="34">
        <f>VLOOKUP([1]連想CD!$B$320,[1]元データ!$A$2:$DE$996,23)</f>
        <v>0</v>
      </c>
      <c r="D295" s="34">
        <f>VLOOKUP([1]連想CD!$B$321,[1]元データ!$A$2:$DE$996,23)</f>
        <v>0</v>
      </c>
      <c r="E295" s="35">
        <v>53</v>
      </c>
      <c r="F295" s="33">
        <f>G295+H295</f>
        <v>0</v>
      </c>
      <c r="G295" s="34">
        <f>VLOOKUP([1]連想CD!$B$320,[1]元データ!$A$2:$DE$996,58)</f>
        <v>0</v>
      </c>
      <c r="H295" s="34">
        <f>VLOOKUP([1]連想CD!$B$321,[1]元データ!$A$2:$DE$996,58)</f>
        <v>0</v>
      </c>
      <c r="I295" s="35">
        <v>88</v>
      </c>
      <c r="J295" s="33">
        <f>K295+L295</f>
        <v>0</v>
      </c>
      <c r="K295" s="34">
        <f>VLOOKUP([1]連想CD!$B$320,[1]元データ!$A$2:$DE$996,93)</f>
        <v>0</v>
      </c>
      <c r="L295" s="34">
        <f>VLOOKUP([1]連想CD!$B$321,[1]元データ!$A$2:$DE$996,93)</f>
        <v>0</v>
      </c>
    </row>
    <row r="296" spans="1:12" s="97" customFormat="1" ht="18" customHeight="1">
      <c r="A296" s="40">
        <v>19</v>
      </c>
      <c r="B296" s="44">
        <f>C296+D296</f>
        <v>0</v>
      </c>
      <c r="C296" s="42">
        <f>VLOOKUP([1]連想CD!$B$320,[1]元データ!$A$2:$DE$996,24)</f>
        <v>0</v>
      </c>
      <c r="D296" s="42">
        <f>VLOOKUP([1]連想CD!$B$321,[1]元データ!$A$2:$DE$996,24)</f>
        <v>0</v>
      </c>
      <c r="E296" s="43">
        <v>54</v>
      </c>
      <c r="F296" s="44">
        <f>G296+H296</f>
        <v>0</v>
      </c>
      <c r="G296" s="42">
        <f>VLOOKUP([1]連想CD!$B$320,[1]元データ!$A$2:$DE$996,59)</f>
        <v>0</v>
      </c>
      <c r="H296" s="42">
        <f>VLOOKUP([1]連想CD!$B$321,[1]元データ!$A$2:$DE$996,59)</f>
        <v>0</v>
      </c>
      <c r="I296" s="43">
        <v>89</v>
      </c>
      <c r="J296" s="44">
        <f>K296+L296</f>
        <v>0</v>
      </c>
      <c r="K296" s="42">
        <f>VLOOKUP([1]連想CD!$B$320,[1]元データ!$A$2:$DE$996,94)</f>
        <v>0</v>
      </c>
      <c r="L296" s="42">
        <f>VLOOKUP([1]連想CD!$B$321,[1]元データ!$A$2:$DE$996,94)</f>
        <v>0</v>
      </c>
    </row>
    <row r="297" spans="1:12" s="31" customFormat="1" ht="25.5" customHeight="1">
      <c r="A297" s="23" t="s">
        <v>29</v>
      </c>
      <c r="B297" s="24">
        <f>SUM(B298:B302)</f>
        <v>1</v>
      </c>
      <c r="C297" s="24">
        <f>SUM(C298:C302)</f>
        <v>1</v>
      </c>
      <c r="D297" s="24">
        <f>SUM(D298:D302)</f>
        <v>0</v>
      </c>
      <c r="E297" s="25" t="s">
        <v>30</v>
      </c>
      <c r="F297" s="24">
        <f>SUM(F298:F302)</f>
        <v>1</v>
      </c>
      <c r="G297" s="24">
        <f>SUM(G298:G302)</f>
        <v>0</v>
      </c>
      <c r="H297" s="24">
        <f>SUM(H298:H302)</f>
        <v>1</v>
      </c>
      <c r="I297" s="25" t="s">
        <v>31</v>
      </c>
      <c r="J297" s="24">
        <f>SUM(J298:J302)</f>
        <v>0</v>
      </c>
      <c r="K297" s="24">
        <f>SUM(K298:K302)</f>
        <v>0</v>
      </c>
      <c r="L297" s="24">
        <f>SUM(L298:L302)</f>
        <v>0</v>
      </c>
    </row>
    <row r="298" spans="1:12" s="97" customFormat="1" ht="15.75" customHeight="1">
      <c r="A298" s="32">
        <v>20</v>
      </c>
      <c r="B298" s="33">
        <f>C298+D298</f>
        <v>0</v>
      </c>
      <c r="C298" s="34">
        <f>VLOOKUP([1]連想CD!$B$320,[1]元データ!$A$2:$DE$996,25)</f>
        <v>0</v>
      </c>
      <c r="D298" s="34">
        <f>VLOOKUP([1]連想CD!$B$321,[1]元データ!$A$2:$DE$996,25)</f>
        <v>0</v>
      </c>
      <c r="E298" s="35">
        <v>55</v>
      </c>
      <c r="F298" s="33">
        <f>G298+H298</f>
        <v>0</v>
      </c>
      <c r="G298" s="34">
        <f>VLOOKUP([1]連想CD!$B$320,[1]元データ!$A$2:$DE$996,60)</f>
        <v>0</v>
      </c>
      <c r="H298" s="34">
        <f>VLOOKUP([1]連想CD!$B$321,[1]元データ!$A$2:$DE$996,60)</f>
        <v>0</v>
      </c>
      <c r="I298" s="35">
        <v>90</v>
      </c>
      <c r="J298" s="33">
        <f>K298+L298</f>
        <v>0</v>
      </c>
      <c r="K298" s="34">
        <f>VLOOKUP([1]連想CD!$B$320,[1]元データ!$A$2:$DE$996,95)</f>
        <v>0</v>
      </c>
      <c r="L298" s="34">
        <f>VLOOKUP([1]連想CD!$B$321,[1]元データ!$A$2:$DE$996,95)</f>
        <v>0</v>
      </c>
    </row>
    <row r="299" spans="1:12" s="97" customFormat="1" ht="15.75" customHeight="1">
      <c r="A299" s="32">
        <v>21</v>
      </c>
      <c r="B299" s="33">
        <f>C299+D299</f>
        <v>0</v>
      </c>
      <c r="C299" s="34">
        <f>VLOOKUP([1]連想CD!$B$320,[1]元データ!$A$2:$DE$996,26)</f>
        <v>0</v>
      </c>
      <c r="D299" s="34">
        <f>VLOOKUP([1]連想CD!$B$321,[1]元データ!$A$2:$DE$996,26)</f>
        <v>0</v>
      </c>
      <c r="E299" s="35">
        <v>56</v>
      </c>
      <c r="F299" s="33">
        <f>G299+H299</f>
        <v>0</v>
      </c>
      <c r="G299" s="34">
        <f>VLOOKUP([1]連想CD!$B$320,[1]元データ!$A$2:$DE$996,61)</f>
        <v>0</v>
      </c>
      <c r="H299" s="34">
        <f>VLOOKUP([1]連想CD!$B$321,[1]元データ!$A$2:$DE$996,61)</f>
        <v>0</v>
      </c>
      <c r="I299" s="35">
        <v>91</v>
      </c>
      <c r="J299" s="33">
        <f>K299+L299</f>
        <v>0</v>
      </c>
      <c r="K299" s="34">
        <f>VLOOKUP([1]連想CD!$B$320,[1]元データ!$A$2:$DE$996,96)</f>
        <v>0</v>
      </c>
      <c r="L299" s="34">
        <f>VLOOKUP([1]連想CD!$B$321,[1]元データ!$A$2:$DE$996,96)</f>
        <v>0</v>
      </c>
    </row>
    <row r="300" spans="1:12" s="97" customFormat="1" ht="15.75" customHeight="1">
      <c r="A300" s="32">
        <v>22</v>
      </c>
      <c r="B300" s="33">
        <f>C300+D300</f>
        <v>0</v>
      </c>
      <c r="C300" s="34">
        <f>VLOOKUP([1]連想CD!$B$320,[1]元データ!$A$2:$DE$996,27)</f>
        <v>0</v>
      </c>
      <c r="D300" s="34">
        <f>VLOOKUP([1]連想CD!$B$321,[1]元データ!$A$2:$DE$996,27)</f>
        <v>0</v>
      </c>
      <c r="E300" s="35">
        <v>57</v>
      </c>
      <c r="F300" s="33">
        <f>G300+H300</f>
        <v>0</v>
      </c>
      <c r="G300" s="34">
        <f>VLOOKUP([1]連想CD!$B$320,[1]元データ!$A$2:$DE$996,62)</f>
        <v>0</v>
      </c>
      <c r="H300" s="34">
        <f>VLOOKUP([1]連想CD!$B$321,[1]元データ!$A$2:$DE$996,62)</f>
        <v>0</v>
      </c>
      <c r="I300" s="35">
        <v>92</v>
      </c>
      <c r="J300" s="33">
        <f>K300+L300</f>
        <v>0</v>
      </c>
      <c r="K300" s="34">
        <f>VLOOKUP([1]連想CD!$B$320,[1]元データ!$A$2:$DE$996,97)</f>
        <v>0</v>
      </c>
      <c r="L300" s="34">
        <f>VLOOKUP([1]連想CD!$B$321,[1]元データ!$A$2:$DE$996,97)</f>
        <v>0</v>
      </c>
    </row>
    <row r="301" spans="1:12" s="97" customFormat="1" ht="15.75" customHeight="1">
      <c r="A301" s="32">
        <v>23</v>
      </c>
      <c r="B301" s="33">
        <f>C301+D301</f>
        <v>1</v>
      </c>
      <c r="C301" s="34">
        <f>VLOOKUP([1]連想CD!$B$320,[1]元データ!$A$2:$DE$996,28)</f>
        <v>1</v>
      </c>
      <c r="D301" s="34">
        <f>VLOOKUP([1]連想CD!$B$321,[1]元データ!$A$2:$DE$996,28)</f>
        <v>0</v>
      </c>
      <c r="E301" s="35">
        <v>58</v>
      </c>
      <c r="F301" s="33">
        <f>G301+H301</f>
        <v>0</v>
      </c>
      <c r="G301" s="34">
        <f>VLOOKUP([1]連想CD!$B$320,[1]元データ!$A$2:$DE$996,63)</f>
        <v>0</v>
      </c>
      <c r="H301" s="34">
        <f>VLOOKUP([1]連想CD!$B$321,[1]元データ!$A$2:$DE$996,63)</f>
        <v>0</v>
      </c>
      <c r="I301" s="35">
        <v>93</v>
      </c>
      <c r="J301" s="33">
        <f>K301+L301</f>
        <v>0</v>
      </c>
      <c r="K301" s="34">
        <f>VLOOKUP([1]連想CD!$B$320,[1]元データ!$A$2:$DE$996,98)</f>
        <v>0</v>
      </c>
      <c r="L301" s="34">
        <f>VLOOKUP([1]連想CD!$B$321,[1]元データ!$A$2:$DE$996,98)</f>
        <v>0</v>
      </c>
    </row>
    <row r="302" spans="1:12" s="97" customFormat="1" ht="18" customHeight="1">
      <c r="A302" s="40">
        <v>24</v>
      </c>
      <c r="B302" s="44">
        <f>C302+D302</f>
        <v>0</v>
      </c>
      <c r="C302" s="42">
        <f>VLOOKUP([1]連想CD!$B$320,[1]元データ!$A$2:$DE$996,29)</f>
        <v>0</v>
      </c>
      <c r="D302" s="42">
        <f>VLOOKUP([1]連想CD!$B$321,[1]元データ!$A$2:$DE$996,29)</f>
        <v>0</v>
      </c>
      <c r="E302" s="43">
        <v>59</v>
      </c>
      <c r="F302" s="44">
        <f>G302+H302</f>
        <v>1</v>
      </c>
      <c r="G302" s="42">
        <f>VLOOKUP([1]連想CD!$B$320,[1]元データ!$A$2:$DE$996,64)</f>
        <v>0</v>
      </c>
      <c r="H302" s="42">
        <f>VLOOKUP([1]連想CD!$B$321,[1]元データ!$A$2:$DE$996,64)</f>
        <v>1</v>
      </c>
      <c r="I302" s="43">
        <v>94</v>
      </c>
      <c r="J302" s="44">
        <f>K302+L302</f>
        <v>0</v>
      </c>
      <c r="K302" s="42">
        <f>VLOOKUP([1]連想CD!$B$320,[1]元データ!$A$2:$DE$996,99)</f>
        <v>0</v>
      </c>
      <c r="L302" s="42">
        <f>VLOOKUP([1]連想CD!$B$321,[1]元データ!$A$2:$DE$996,99)</f>
        <v>0</v>
      </c>
    </row>
    <row r="303" spans="1:12" s="31" customFormat="1" ht="25.5" customHeight="1">
      <c r="A303" s="23" t="s">
        <v>32</v>
      </c>
      <c r="B303" s="24">
        <f>SUM(B304:B308)</f>
        <v>0</v>
      </c>
      <c r="C303" s="24">
        <f>SUM(C304:C308)</f>
        <v>0</v>
      </c>
      <c r="D303" s="24">
        <f>SUM(D304:D308)</f>
        <v>0</v>
      </c>
      <c r="E303" s="25" t="s">
        <v>33</v>
      </c>
      <c r="F303" s="24">
        <f>SUM(F304:F308)</f>
        <v>1</v>
      </c>
      <c r="G303" s="24">
        <f>SUM(G304:G308)</f>
        <v>1</v>
      </c>
      <c r="H303" s="24">
        <f>SUM(H304:H308)</f>
        <v>0</v>
      </c>
      <c r="I303" s="64" t="s">
        <v>34</v>
      </c>
      <c r="J303" s="24">
        <f>SUM(J304:J313)</f>
        <v>0</v>
      </c>
      <c r="K303" s="24">
        <f>SUM(K304:K313)</f>
        <v>0</v>
      </c>
      <c r="L303" s="24">
        <f>SUM(L304:L313)</f>
        <v>0</v>
      </c>
    </row>
    <row r="304" spans="1:12" s="97" customFormat="1" ht="15.75" customHeight="1">
      <c r="A304" s="32">
        <v>25</v>
      </c>
      <c r="B304" s="33">
        <f>C304+D304</f>
        <v>0</v>
      </c>
      <c r="C304" s="34">
        <f>VLOOKUP([1]連想CD!$B$320,[1]元データ!$A$2:$DE$996,30)</f>
        <v>0</v>
      </c>
      <c r="D304" s="34">
        <f>VLOOKUP([1]連想CD!$B$321,[1]元データ!$A$2:$DE$996,30)</f>
        <v>0</v>
      </c>
      <c r="E304" s="35">
        <v>60</v>
      </c>
      <c r="F304" s="33">
        <f>G304+H304</f>
        <v>0</v>
      </c>
      <c r="G304" s="34">
        <f>VLOOKUP([1]連想CD!$B$320,[1]元データ!$A$2:$DE$996,65)</f>
        <v>0</v>
      </c>
      <c r="H304" s="34">
        <f>VLOOKUP([1]連想CD!$B$321,[1]元データ!$A$2:$DE$996,65)</f>
        <v>0</v>
      </c>
      <c r="I304" s="35">
        <v>95</v>
      </c>
      <c r="J304" s="33">
        <f t="shared" ref="J304:J313" si="14">K304+L304</f>
        <v>0</v>
      </c>
      <c r="K304" s="34">
        <f>VLOOKUP([1]連想CD!$B$320,[1]元データ!$A$2:$DE$996,100)</f>
        <v>0</v>
      </c>
      <c r="L304" s="34">
        <f>VLOOKUP([1]連想CD!$B$321,[1]元データ!$A$2:$DE$996,100)</f>
        <v>0</v>
      </c>
    </row>
    <row r="305" spans="1:13" s="97" customFormat="1" ht="15.75" customHeight="1">
      <c r="A305" s="32">
        <v>26</v>
      </c>
      <c r="B305" s="33">
        <f>C305+D305</f>
        <v>0</v>
      </c>
      <c r="C305" s="34">
        <f>VLOOKUP([1]連想CD!$B$320,[1]元データ!$A$2:$DE$996,31)</f>
        <v>0</v>
      </c>
      <c r="D305" s="34">
        <f>VLOOKUP([1]連想CD!$B$321,[1]元データ!$A$2:$DE$996,31)</f>
        <v>0</v>
      </c>
      <c r="E305" s="35">
        <v>61</v>
      </c>
      <c r="F305" s="33">
        <f>G305+H305</f>
        <v>0</v>
      </c>
      <c r="G305" s="34">
        <f>VLOOKUP([1]連想CD!$B$320,[1]元データ!$A$2:$DE$996,66)</f>
        <v>0</v>
      </c>
      <c r="H305" s="34">
        <f>VLOOKUP([1]連想CD!$B$321,[1]元データ!$A$2:$DE$996,66)</f>
        <v>0</v>
      </c>
      <c r="I305" s="35">
        <v>96</v>
      </c>
      <c r="J305" s="33">
        <f t="shared" si="14"/>
        <v>0</v>
      </c>
      <c r="K305" s="34">
        <f>VLOOKUP([1]連想CD!$B$320,[1]元データ!$A$2:$DE$996,101)</f>
        <v>0</v>
      </c>
      <c r="L305" s="34">
        <f>VLOOKUP([1]連想CD!$B$321,[1]元データ!$A$2:$DE$996,101)</f>
        <v>0</v>
      </c>
    </row>
    <row r="306" spans="1:13" s="97" customFormat="1" ht="15.75" customHeight="1">
      <c r="A306" s="32">
        <v>27</v>
      </c>
      <c r="B306" s="33">
        <f>C306+D306</f>
        <v>0</v>
      </c>
      <c r="C306" s="34">
        <f>VLOOKUP([1]連想CD!$B$320,[1]元データ!$A$2:$DE$996,32)</f>
        <v>0</v>
      </c>
      <c r="D306" s="34">
        <f>VLOOKUP([1]連想CD!$B$321,[1]元データ!$A$2:$DE$996,32)</f>
        <v>0</v>
      </c>
      <c r="E306" s="35">
        <v>62</v>
      </c>
      <c r="F306" s="33">
        <f>G306+H306</f>
        <v>0</v>
      </c>
      <c r="G306" s="34">
        <f>VLOOKUP([1]連想CD!$B$320,[1]元データ!$A$2:$DE$996,67)</f>
        <v>0</v>
      </c>
      <c r="H306" s="34">
        <f>VLOOKUP([1]連想CD!$B$321,[1]元データ!$A$2:$DE$996,67)</f>
        <v>0</v>
      </c>
      <c r="I306" s="35">
        <v>97</v>
      </c>
      <c r="J306" s="33">
        <f t="shared" si="14"/>
        <v>0</v>
      </c>
      <c r="K306" s="34">
        <f>VLOOKUP([1]連想CD!$B$320,[1]元データ!$A$2:$DE$996,102)</f>
        <v>0</v>
      </c>
      <c r="L306" s="34">
        <f>VLOOKUP([1]連想CD!$B$321,[1]元データ!$A$2:$DE$996,102)</f>
        <v>0</v>
      </c>
    </row>
    <row r="307" spans="1:13" s="97" customFormat="1" ht="15.75" customHeight="1">
      <c r="A307" s="32">
        <v>28</v>
      </c>
      <c r="B307" s="33">
        <f>C307+D307</f>
        <v>0</v>
      </c>
      <c r="C307" s="34">
        <f>VLOOKUP([1]連想CD!$B$320,[1]元データ!$A$2:$DE$996,33)</f>
        <v>0</v>
      </c>
      <c r="D307" s="34">
        <f>VLOOKUP([1]連想CD!$B$321,[1]元データ!$A$2:$DE$996,33)</f>
        <v>0</v>
      </c>
      <c r="E307" s="35">
        <v>63</v>
      </c>
      <c r="F307" s="33">
        <f>G307+H307</f>
        <v>0</v>
      </c>
      <c r="G307" s="34">
        <f>VLOOKUP([1]連想CD!$B$320,[1]元データ!$A$2:$DE$996,68)</f>
        <v>0</v>
      </c>
      <c r="H307" s="34">
        <f>VLOOKUP([1]連想CD!$B$321,[1]元データ!$A$2:$DE$996,68)</f>
        <v>0</v>
      </c>
      <c r="I307" s="35">
        <v>98</v>
      </c>
      <c r="J307" s="33">
        <f t="shared" si="14"/>
        <v>0</v>
      </c>
      <c r="K307" s="34">
        <f>VLOOKUP([1]連想CD!$B$320,[1]元データ!$A$2:$DE$996,103)</f>
        <v>0</v>
      </c>
      <c r="L307" s="34">
        <f>VLOOKUP([1]連想CD!$B$321,[1]元データ!$A$2:$DE$996,103)</f>
        <v>0</v>
      </c>
    </row>
    <row r="308" spans="1:13" s="97" customFormat="1" ht="18" customHeight="1">
      <c r="A308" s="40">
        <v>29</v>
      </c>
      <c r="B308" s="44">
        <f>C308+D308</f>
        <v>0</v>
      </c>
      <c r="C308" s="42">
        <f>VLOOKUP([1]連想CD!$B$320,[1]元データ!$A$2:$DE$996,34)</f>
        <v>0</v>
      </c>
      <c r="D308" s="42">
        <f>VLOOKUP([1]連想CD!$B$321,[1]元データ!$A$2:$DE$996,34)</f>
        <v>0</v>
      </c>
      <c r="E308" s="43">
        <v>64</v>
      </c>
      <c r="F308" s="44">
        <f>G308+H308</f>
        <v>1</v>
      </c>
      <c r="G308" s="42">
        <f>VLOOKUP([1]連想CD!$B$320,[1]元データ!$A$2:$DE$996,69)</f>
        <v>1</v>
      </c>
      <c r="H308" s="42">
        <f>VLOOKUP([1]連想CD!$B$321,[1]元データ!$A$2:$DE$996,69)</f>
        <v>0</v>
      </c>
      <c r="I308" s="35">
        <v>99</v>
      </c>
      <c r="J308" s="33">
        <f t="shared" si="14"/>
        <v>0</v>
      </c>
      <c r="K308" s="34">
        <f>VLOOKUP([1]連想CD!$B$320,[1]元データ!$A$2:$DE$996,104)</f>
        <v>0</v>
      </c>
      <c r="L308" s="34">
        <f>VLOOKUP([1]連想CD!$B$321,[1]元データ!$A$2:$DE$996,104)</f>
        <v>0</v>
      </c>
    </row>
    <row r="309" spans="1:13" s="31" customFormat="1" ht="25.5" customHeight="1">
      <c r="A309" s="23" t="s">
        <v>35</v>
      </c>
      <c r="B309" s="24">
        <f>SUM(B310:B314)</f>
        <v>0</v>
      </c>
      <c r="C309" s="24">
        <f>SUM(C310:C314)</f>
        <v>0</v>
      </c>
      <c r="D309" s="24">
        <f>SUM(D310:D314)</f>
        <v>0</v>
      </c>
      <c r="E309" s="25" t="s">
        <v>36</v>
      </c>
      <c r="F309" s="24">
        <f>SUM(F310:F314)</f>
        <v>0</v>
      </c>
      <c r="G309" s="24">
        <f>SUM(G310:G314)</f>
        <v>0</v>
      </c>
      <c r="H309" s="24">
        <f>SUM(H310:H314)</f>
        <v>0</v>
      </c>
      <c r="I309" s="68">
        <v>100</v>
      </c>
      <c r="J309" s="69">
        <f t="shared" si="14"/>
        <v>0</v>
      </c>
      <c r="K309" s="70">
        <f>VLOOKUP([1]連想CD!$B$320,[1]元データ!$A$2:$DE$996,105)</f>
        <v>0</v>
      </c>
      <c r="L309" s="70">
        <f>VLOOKUP([1]連想CD!$B$321,[1]元データ!$A$2:$DE$996,105)</f>
        <v>0</v>
      </c>
    </row>
    <row r="310" spans="1:13" s="97" customFormat="1" ht="15.75" customHeight="1">
      <c r="A310" s="32">
        <v>30</v>
      </c>
      <c r="B310" s="33">
        <f>C310+D310</f>
        <v>0</v>
      </c>
      <c r="C310" s="34">
        <f>VLOOKUP([1]連想CD!$B$320,[1]元データ!$A$2:$DE$996,35)</f>
        <v>0</v>
      </c>
      <c r="D310" s="34">
        <f>VLOOKUP([1]連想CD!$B$321,[1]元データ!$A$2:$DE$996,35)</f>
        <v>0</v>
      </c>
      <c r="E310" s="35">
        <v>65</v>
      </c>
      <c r="F310" s="33">
        <f>G310+H310</f>
        <v>0</v>
      </c>
      <c r="G310" s="34">
        <f>VLOOKUP([1]連想CD!$B$320,[1]元データ!$A$2:$DE$996,70)</f>
        <v>0</v>
      </c>
      <c r="H310" s="34">
        <f>VLOOKUP([1]連想CD!$B$321,[1]元データ!$A$2:$DE$996,70)</f>
        <v>0</v>
      </c>
      <c r="I310" s="35">
        <v>101</v>
      </c>
      <c r="J310" s="33">
        <f t="shared" si="14"/>
        <v>0</v>
      </c>
      <c r="K310" s="34">
        <f>VLOOKUP([1]連想CD!$B$320,[1]元データ!$A$2:$DE$996,106)</f>
        <v>0</v>
      </c>
      <c r="L310" s="34">
        <f>VLOOKUP([1]連想CD!$B$321,[1]元データ!$A$2:$DE$996,106)</f>
        <v>0</v>
      </c>
    </row>
    <row r="311" spans="1:13" s="97" customFormat="1" ht="15.75" customHeight="1">
      <c r="A311" s="32">
        <v>31</v>
      </c>
      <c r="B311" s="33">
        <f>C311+D311</f>
        <v>0</v>
      </c>
      <c r="C311" s="34">
        <f>VLOOKUP([1]連想CD!$B$320,[1]元データ!$A$2:$DE$996,36)</f>
        <v>0</v>
      </c>
      <c r="D311" s="34">
        <f>VLOOKUP([1]連想CD!$B$321,[1]元データ!$A$2:$DE$996,36)</f>
        <v>0</v>
      </c>
      <c r="E311" s="35">
        <v>66</v>
      </c>
      <c r="F311" s="33">
        <f>G311+H311</f>
        <v>0</v>
      </c>
      <c r="G311" s="34">
        <f>VLOOKUP([1]連想CD!$B$320,[1]元データ!$A$2:$DE$996,71)</f>
        <v>0</v>
      </c>
      <c r="H311" s="34">
        <f>VLOOKUP([1]連想CD!$B$321,[1]元データ!$A$2:$DE$996,71)</f>
        <v>0</v>
      </c>
      <c r="I311" s="35">
        <v>102</v>
      </c>
      <c r="J311" s="33">
        <f t="shared" si="14"/>
        <v>0</v>
      </c>
      <c r="K311" s="34">
        <f>VLOOKUP([1]連想CD!$B$320,[1]元データ!$A$2:$DE$996,107)</f>
        <v>0</v>
      </c>
      <c r="L311" s="34">
        <f>VLOOKUP([1]連想CD!$B$321,[1]元データ!$A$2:$DE$996,107)</f>
        <v>0</v>
      </c>
    </row>
    <row r="312" spans="1:13" s="97" customFormat="1" ht="15.75" customHeight="1">
      <c r="A312" s="32">
        <v>32</v>
      </c>
      <c r="B312" s="33">
        <f>C312+D312</f>
        <v>0</v>
      </c>
      <c r="C312" s="34">
        <f>VLOOKUP([1]連想CD!$B$320,[1]元データ!$A$2:$DE$996,37)</f>
        <v>0</v>
      </c>
      <c r="D312" s="34">
        <f>VLOOKUP([1]連想CD!$B$321,[1]元データ!$A$2:$DE$996,37)</f>
        <v>0</v>
      </c>
      <c r="E312" s="35">
        <v>67</v>
      </c>
      <c r="F312" s="33">
        <f>G312+H312</f>
        <v>0</v>
      </c>
      <c r="G312" s="34">
        <f>VLOOKUP([1]連想CD!$B$320,[1]元データ!$A$2:$DE$996,72)</f>
        <v>0</v>
      </c>
      <c r="H312" s="34">
        <f>VLOOKUP([1]連想CD!$B$321,[1]元データ!$A$2:$DE$996,72)</f>
        <v>0</v>
      </c>
      <c r="I312" s="35">
        <v>103</v>
      </c>
      <c r="J312" s="33">
        <f t="shared" si="14"/>
        <v>0</v>
      </c>
      <c r="K312" s="34">
        <f>VLOOKUP([1]連想CD!$B$320,[1]元データ!$A$2:$DE$996,108)</f>
        <v>0</v>
      </c>
      <c r="L312" s="34">
        <f>VLOOKUP([1]連想CD!$B$321,[1]元データ!$A$2:$DE$996,108)</f>
        <v>0</v>
      </c>
    </row>
    <row r="313" spans="1:13" s="97" customFormat="1" ht="15.75" customHeight="1">
      <c r="A313" s="32">
        <v>33</v>
      </c>
      <c r="B313" s="33">
        <f>C313+D313</f>
        <v>0</v>
      </c>
      <c r="C313" s="34">
        <f>VLOOKUP([1]連想CD!$B$320,[1]元データ!$A$2:$DE$996,38)</f>
        <v>0</v>
      </c>
      <c r="D313" s="34">
        <f>VLOOKUP([1]連想CD!$B$321,[1]元データ!$A$2:$DE$996,38)</f>
        <v>0</v>
      </c>
      <c r="E313" s="35">
        <v>68</v>
      </c>
      <c r="F313" s="33">
        <f>G313+H313</f>
        <v>0</v>
      </c>
      <c r="G313" s="34">
        <f>VLOOKUP([1]連想CD!$B$320,[1]元データ!$A$2:$DE$996,73)</f>
        <v>0</v>
      </c>
      <c r="H313" s="34">
        <f>VLOOKUP([1]連想CD!$B$321,[1]元データ!$A$2:$DE$996,73)</f>
        <v>0</v>
      </c>
      <c r="I313" s="72" t="s">
        <v>37</v>
      </c>
      <c r="J313" s="44">
        <f t="shared" si="14"/>
        <v>0</v>
      </c>
      <c r="K313" s="42">
        <f>VLOOKUP([1]連想CD!$B$320,[1]元データ!$A$2:$DE$996,109)</f>
        <v>0</v>
      </c>
      <c r="L313" s="42">
        <f>VLOOKUP([1]連想CD!$B$321,[1]元データ!$A$2:$DE$996,109)</f>
        <v>0</v>
      </c>
    </row>
    <row r="314" spans="1:13" s="97" customFormat="1" ht="21" customHeight="1" thickBot="1">
      <c r="A314" s="74">
        <v>34</v>
      </c>
      <c r="B314" s="33">
        <f>C314+D314</f>
        <v>0</v>
      </c>
      <c r="C314" s="34">
        <f>VLOOKUP([1]連想CD!$B$320,[1]元データ!$A$2:$DE$996,39)</f>
        <v>0</v>
      </c>
      <c r="D314" s="34">
        <f>VLOOKUP([1]連想CD!$B$321,[1]元データ!$A$2:$DE$996,39)</f>
        <v>0</v>
      </c>
      <c r="E314" s="35">
        <v>69</v>
      </c>
      <c r="F314" s="33">
        <f>G314+H314</f>
        <v>0</v>
      </c>
      <c r="G314" s="34">
        <f>VLOOKUP([1]連想CD!$B$320,[1]元データ!$A$2:$DE$996,74)</f>
        <v>0</v>
      </c>
      <c r="H314" s="34">
        <f>VLOOKUP([1]連想CD!$B$321,[1]元データ!$A$2:$DE$996,74)</f>
        <v>0</v>
      </c>
      <c r="I314" s="75" t="s">
        <v>8</v>
      </c>
      <c r="J314" s="69">
        <f>B273+B279+B285+B291+B297+B303+B309+F273+F279+F285+F291+F297+F303+F309+J273+J279+J285+J291+J297+J303</f>
        <v>10</v>
      </c>
      <c r="K314" s="69">
        <f>C273+C279+C285+C291+C297+C303+C309+G273+G279+G285+G291+G297+G303+G309+K273+K279+K285+K291+K297+K303</f>
        <v>4</v>
      </c>
      <c r="L314" s="69">
        <f>D273+D279+D285+D291+D297+D303+D309+H273+H279+H285+H291+H297+H303+H309+L273+L279+L285+L291+L297+L303</f>
        <v>6</v>
      </c>
    </row>
    <row r="315" spans="1:13" s="106" customFormat="1" ht="24" customHeight="1" thickTop="1" thickBot="1">
      <c r="A315" s="81" t="s">
        <v>38</v>
      </c>
      <c r="B315" s="82">
        <f>B273+B279+B285</f>
        <v>2</v>
      </c>
      <c r="C315" s="83">
        <f>C273+C279+C285</f>
        <v>0</v>
      </c>
      <c r="D315" s="83">
        <f>D273+D279+D285</f>
        <v>2</v>
      </c>
      <c r="E315" s="84" t="s">
        <v>39</v>
      </c>
      <c r="F315" s="83">
        <f>B291+B297+B303+B309+F273+F279+F285+F291+F297+F303</f>
        <v>6</v>
      </c>
      <c r="G315" s="83">
        <f>C291+C297+C303+C309+G273+G279+G285+G291+G297+G303</f>
        <v>3</v>
      </c>
      <c r="H315" s="83">
        <f>D291+D297+D303+D309+H273+H279+H285+H291+H297+H303</f>
        <v>3</v>
      </c>
      <c r="I315" s="85" t="s">
        <v>40</v>
      </c>
      <c r="J315" s="83">
        <f>F309+J273+J279+J285+J291+J297+J303</f>
        <v>2</v>
      </c>
      <c r="K315" s="83">
        <f>G309+K273+K279+K285+K291+K297+K303</f>
        <v>1</v>
      </c>
      <c r="L315" s="83">
        <f>H309+L273+L279+L285+L291+L297+L303</f>
        <v>1</v>
      </c>
      <c r="M315" s="105"/>
    </row>
    <row r="316" spans="1:13" s="13" customFormat="1" ht="24" customHeight="1" thickBot="1">
      <c r="A316" s="1"/>
      <c r="B316" s="2" t="str">
        <f>+[1]中区!$B$1</f>
        <v>町字別・年齢別人口表</v>
      </c>
      <c r="C316" s="3"/>
      <c r="D316" s="4"/>
      <c r="E316" s="5"/>
      <c r="F316" s="6"/>
      <c r="G316" s="96" t="str">
        <f>$G$1</f>
        <v>　　平成29年10月1日　現在</v>
      </c>
      <c r="H316" s="6"/>
      <c r="I316" s="5"/>
      <c r="J316" s="6"/>
      <c r="K316" s="8" t="s">
        <v>101</v>
      </c>
      <c r="L316" s="9"/>
      <c r="M316" s="97" t="str">
        <f>[2]連想CD!A37</f>
        <v xml:space="preserve">ｲﾀﾔ </v>
      </c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  <c r="M317" s="98"/>
    </row>
    <row r="318" spans="1:13" s="31" customFormat="1" ht="25.5" customHeight="1">
      <c r="A318" s="23" t="s">
        <v>9</v>
      </c>
      <c r="B318" s="24">
        <f>SUM(B319:B323)</f>
        <v>71</v>
      </c>
      <c r="C318" s="24">
        <f>SUM(C319:C323)</f>
        <v>30</v>
      </c>
      <c r="D318" s="24">
        <f>SUM(D319:D323)</f>
        <v>41</v>
      </c>
      <c r="E318" s="25" t="s">
        <v>10</v>
      </c>
      <c r="F318" s="24">
        <f>SUM(F319:F323)</f>
        <v>120</v>
      </c>
      <c r="G318" s="24">
        <f>SUM(G319:G323)</f>
        <v>61</v>
      </c>
      <c r="H318" s="24">
        <f>SUM(H319:H323)</f>
        <v>59</v>
      </c>
      <c r="I318" s="25" t="s">
        <v>11</v>
      </c>
      <c r="J318" s="24">
        <f>SUM(J319:J323)</f>
        <v>64</v>
      </c>
      <c r="K318" s="24">
        <f>SUM(K319:K323)</f>
        <v>26</v>
      </c>
      <c r="L318" s="24">
        <f>SUM(L319:L323)</f>
        <v>38</v>
      </c>
    </row>
    <row r="319" spans="1:13" s="97" customFormat="1" ht="15.75" customHeight="1">
      <c r="A319" s="32">
        <v>0</v>
      </c>
      <c r="B319" s="33">
        <f>C319+D319</f>
        <v>16</v>
      </c>
      <c r="C319" s="34">
        <f>VLOOKUP([1]連想CD!$B$46,[1]元データ!$A$2:$DE$996,5)</f>
        <v>7</v>
      </c>
      <c r="D319" s="34">
        <f>VLOOKUP([1]連想CD!$B$47,[1]元データ!$A$2:$DE$996,5)</f>
        <v>9</v>
      </c>
      <c r="E319" s="35">
        <v>35</v>
      </c>
      <c r="F319" s="33">
        <f>G319+H319</f>
        <v>18</v>
      </c>
      <c r="G319" s="34">
        <f>VLOOKUP([1]連想CD!$B$46,[1]元データ!$A$2:$DE$996,40)</f>
        <v>12</v>
      </c>
      <c r="H319" s="34">
        <f>VLOOKUP([1]連想CD!$B$47,[1]元データ!$A$2:$DE$996,40)</f>
        <v>6</v>
      </c>
      <c r="I319" s="35">
        <v>70</v>
      </c>
      <c r="J319" s="33">
        <f>K319+L319</f>
        <v>19</v>
      </c>
      <c r="K319" s="34">
        <f>VLOOKUP([1]連想CD!$B$46,[1]元データ!$A$2:$DE$996,75)</f>
        <v>10</v>
      </c>
      <c r="L319" s="34">
        <f>VLOOKUP([1]連想CD!$B$47,[1]元データ!$A$2:$DE$996,75)</f>
        <v>9</v>
      </c>
    </row>
    <row r="320" spans="1:13" s="97" customFormat="1" ht="15.75" customHeight="1">
      <c r="A320" s="32">
        <v>1</v>
      </c>
      <c r="B320" s="33">
        <f>C320+D320</f>
        <v>7</v>
      </c>
      <c r="C320" s="34">
        <f>VLOOKUP([1]連想CD!$B$46,[1]元データ!$A$2:$DE$996,6)</f>
        <v>3</v>
      </c>
      <c r="D320" s="34">
        <f>VLOOKUP([1]連想CD!$B$47,[1]元データ!$A$2:$DE$996,6)</f>
        <v>4</v>
      </c>
      <c r="E320" s="35">
        <v>36</v>
      </c>
      <c r="F320" s="33">
        <f>G320+H320</f>
        <v>21</v>
      </c>
      <c r="G320" s="34">
        <f>VLOOKUP([1]連想CD!$B$46,[1]元データ!$A$2:$DE$996,41)</f>
        <v>10</v>
      </c>
      <c r="H320" s="34">
        <f>VLOOKUP([1]連想CD!$B$47,[1]元データ!$A$2:$DE$996,41)</f>
        <v>11</v>
      </c>
      <c r="I320" s="35">
        <v>71</v>
      </c>
      <c r="J320" s="33">
        <f>K320+L320</f>
        <v>13</v>
      </c>
      <c r="K320" s="34">
        <f>VLOOKUP([1]連想CD!$B$46,[1]元データ!$A$2:$DE$996,76)</f>
        <v>6</v>
      </c>
      <c r="L320" s="34">
        <f>VLOOKUP([1]連想CD!$B$47,[1]元データ!$A$2:$DE$996,76)</f>
        <v>7</v>
      </c>
    </row>
    <row r="321" spans="1:12" s="97" customFormat="1" ht="15.75" customHeight="1">
      <c r="A321" s="32">
        <v>2</v>
      </c>
      <c r="B321" s="33">
        <f>C321+D321</f>
        <v>17</v>
      </c>
      <c r="C321" s="34">
        <f>VLOOKUP([1]連想CD!$B$46,[1]元データ!$A$2:$DE$996,7)</f>
        <v>6</v>
      </c>
      <c r="D321" s="34">
        <f>VLOOKUP([1]連想CD!$B$47,[1]元データ!$A$2:$DE$996,7)</f>
        <v>11</v>
      </c>
      <c r="E321" s="35">
        <v>37</v>
      </c>
      <c r="F321" s="33">
        <f>G321+H321</f>
        <v>21</v>
      </c>
      <c r="G321" s="34">
        <f>VLOOKUP([1]連想CD!$B$46,[1]元データ!$A$2:$DE$996,42)</f>
        <v>11</v>
      </c>
      <c r="H321" s="34">
        <f>VLOOKUP([1]連想CD!$B$47,[1]元データ!$A$2:$DE$996,42)</f>
        <v>10</v>
      </c>
      <c r="I321" s="35">
        <v>72</v>
      </c>
      <c r="J321" s="33">
        <f>K321+L321</f>
        <v>10</v>
      </c>
      <c r="K321" s="34">
        <f>VLOOKUP([1]連想CD!$B$46,[1]元データ!$A$2:$DE$996,77)</f>
        <v>3</v>
      </c>
      <c r="L321" s="34">
        <f>VLOOKUP([1]連想CD!$B$47,[1]元データ!$A$2:$DE$996,77)</f>
        <v>7</v>
      </c>
    </row>
    <row r="322" spans="1:12" s="97" customFormat="1" ht="15.75" customHeight="1">
      <c r="A322" s="32">
        <v>3</v>
      </c>
      <c r="B322" s="33">
        <f>C322+D322</f>
        <v>18</v>
      </c>
      <c r="C322" s="34">
        <f>VLOOKUP([1]連想CD!$B$46,[1]元データ!$A$2:$DE$996,8)</f>
        <v>7</v>
      </c>
      <c r="D322" s="34">
        <f>VLOOKUP([1]連想CD!$B$47,[1]元データ!$A$2:$DE$996,8)</f>
        <v>11</v>
      </c>
      <c r="E322" s="35">
        <v>38</v>
      </c>
      <c r="F322" s="33">
        <f>G322+H322</f>
        <v>30</v>
      </c>
      <c r="G322" s="34">
        <f>VLOOKUP([1]連想CD!$B$46,[1]元データ!$A$2:$DE$996,43)</f>
        <v>17</v>
      </c>
      <c r="H322" s="34">
        <f>VLOOKUP([1]連想CD!$B$47,[1]元データ!$A$2:$DE$996,43)</f>
        <v>13</v>
      </c>
      <c r="I322" s="35">
        <v>73</v>
      </c>
      <c r="J322" s="33">
        <f>K322+L322</f>
        <v>9</v>
      </c>
      <c r="K322" s="34">
        <f>VLOOKUP([1]連想CD!$B$46,[1]元データ!$A$2:$DE$996,78)</f>
        <v>3</v>
      </c>
      <c r="L322" s="34">
        <f>VLOOKUP([1]連想CD!$B$47,[1]元データ!$A$2:$DE$996,78)</f>
        <v>6</v>
      </c>
    </row>
    <row r="323" spans="1:12" s="97" customFormat="1" ht="18" customHeight="1">
      <c r="A323" s="40">
        <v>4</v>
      </c>
      <c r="B323" s="41">
        <f>C323+D323</f>
        <v>13</v>
      </c>
      <c r="C323" s="42">
        <f>VLOOKUP([1]連想CD!$B$46,[1]元データ!$A$2:$DE$996,9)</f>
        <v>7</v>
      </c>
      <c r="D323" s="42">
        <f>VLOOKUP([1]連想CD!$B$47,[1]元データ!$A$2:$DE$996,9)</f>
        <v>6</v>
      </c>
      <c r="E323" s="43">
        <v>39</v>
      </c>
      <c r="F323" s="44">
        <f>G323+H323</f>
        <v>30</v>
      </c>
      <c r="G323" s="42">
        <f>VLOOKUP([1]連想CD!$B$46,[1]元データ!$A$2:$DE$996,44)</f>
        <v>11</v>
      </c>
      <c r="H323" s="42">
        <f>VLOOKUP([1]連想CD!$B$47,[1]元データ!$A$2:$DE$996,44)</f>
        <v>19</v>
      </c>
      <c r="I323" s="43">
        <v>74</v>
      </c>
      <c r="J323" s="44">
        <f>K323+L323</f>
        <v>13</v>
      </c>
      <c r="K323" s="42">
        <f>VLOOKUP([1]連想CD!$B$46,[1]元データ!$A$2:$DE$996,79)</f>
        <v>4</v>
      </c>
      <c r="L323" s="42">
        <f>VLOOKUP([1]連想CD!$B$47,[1]元データ!$A$2:$DE$996,79)</f>
        <v>9</v>
      </c>
    </row>
    <row r="324" spans="1:12" s="31" customFormat="1" ht="25.5" customHeight="1">
      <c r="A324" s="23" t="s">
        <v>13</v>
      </c>
      <c r="B324" s="24">
        <f>SUM(B325:B329)</f>
        <v>96</v>
      </c>
      <c r="C324" s="24">
        <f>SUM(C325:C329)</f>
        <v>50</v>
      </c>
      <c r="D324" s="24">
        <f>SUM(D325:D329)</f>
        <v>46</v>
      </c>
      <c r="E324" s="25" t="s">
        <v>14</v>
      </c>
      <c r="F324" s="24">
        <f>SUM(F325:F329)</f>
        <v>171</v>
      </c>
      <c r="G324" s="24">
        <f>SUM(G325:G329)</f>
        <v>72</v>
      </c>
      <c r="H324" s="24">
        <f>SUM(H325:H329)</f>
        <v>99</v>
      </c>
      <c r="I324" s="25" t="s">
        <v>15</v>
      </c>
      <c r="J324" s="24">
        <f>SUM(J325:J329)</f>
        <v>55</v>
      </c>
      <c r="K324" s="24">
        <f>SUM(K325:K329)</f>
        <v>19</v>
      </c>
      <c r="L324" s="24">
        <f>SUM(L325:L329)</f>
        <v>36</v>
      </c>
    </row>
    <row r="325" spans="1:12" s="97" customFormat="1" ht="15.75" customHeight="1">
      <c r="A325" s="32">
        <v>5</v>
      </c>
      <c r="B325" s="33">
        <f>C325+D325</f>
        <v>21</v>
      </c>
      <c r="C325" s="34">
        <f>VLOOKUP([1]連想CD!$B$46,[1]元データ!$A$2:$DE$996,10)</f>
        <v>11</v>
      </c>
      <c r="D325" s="34">
        <f>VLOOKUP([1]連想CD!$B$47,[1]元データ!$A$2:$DE$996,10)</f>
        <v>10</v>
      </c>
      <c r="E325" s="35">
        <v>40</v>
      </c>
      <c r="F325" s="33">
        <f>G325+H325</f>
        <v>34</v>
      </c>
      <c r="G325" s="34">
        <f>VLOOKUP([1]連想CD!$B$46,[1]元データ!$A$2:$DE$996,45 )</f>
        <v>12</v>
      </c>
      <c r="H325" s="34">
        <f>VLOOKUP([1]連想CD!$B$47,[1]元データ!$A$2:$DE$996,45 )</f>
        <v>22</v>
      </c>
      <c r="I325" s="35">
        <v>75</v>
      </c>
      <c r="J325" s="33">
        <f>K325+L325</f>
        <v>12</v>
      </c>
      <c r="K325" s="34">
        <f>VLOOKUP([1]連想CD!$B$46,[1]元データ!$A$2:$DE$996,80)</f>
        <v>6</v>
      </c>
      <c r="L325" s="34">
        <f>VLOOKUP([1]連想CD!$B$47,[1]元データ!$A$2:$DE$996,80)</f>
        <v>6</v>
      </c>
    </row>
    <row r="326" spans="1:12" s="97" customFormat="1" ht="15.75" customHeight="1">
      <c r="A326" s="32">
        <v>6</v>
      </c>
      <c r="B326" s="33">
        <f>C326+D326</f>
        <v>20</v>
      </c>
      <c r="C326" s="34">
        <f>VLOOKUP([1]連想CD!$B$46,[1]元データ!$A$2:$DE$996,11)</f>
        <v>11</v>
      </c>
      <c r="D326" s="34">
        <f>VLOOKUP([1]連想CD!$B$47,[1]元データ!$A$2:$DE$996,11)</f>
        <v>9</v>
      </c>
      <c r="E326" s="35">
        <v>41</v>
      </c>
      <c r="F326" s="33">
        <f>G326+H326</f>
        <v>38</v>
      </c>
      <c r="G326" s="34">
        <f>VLOOKUP([1]連想CD!$B$46,[1]元データ!$A$2:$DE$996,46)</f>
        <v>17</v>
      </c>
      <c r="H326" s="34">
        <f>VLOOKUP([1]連想CD!$B$47,[1]元データ!$A$2:$DE$996,46)</f>
        <v>21</v>
      </c>
      <c r="I326" s="35">
        <v>76</v>
      </c>
      <c r="J326" s="33">
        <f>K326+L326</f>
        <v>14</v>
      </c>
      <c r="K326" s="34">
        <f>VLOOKUP([1]連想CD!$B$46,[1]元データ!$A$2:$DE$996,81)</f>
        <v>6</v>
      </c>
      <c r="L326" s="34">
        <f>VLOOKUP([1]連想CD!$B$47,[1]元データ!$A$2:$DE$996,81)</f>
        <v>8</v>
      </c>
    </row>
    <row r="327" spans="1:12" s="97" customFormat="1" ht="15.75" customHeight="1">
      <c r="A327" s="32">
        <v>7</v>
      </c>
      <c r="B327" s="33">
        <f>C327+D327</f>
        <v>20</v>
      </c>
      <c r="C327" s="34">
        <f>VLOOKUP([1]連想CD!$B$46,[1]元データ!$A$2:$DE$996,12)</f>
        <v>7</v>
      </c>
      <c r="D327" s="34">
        <f>VLOOKUP([1]連想CD!$B$47,[1]元データ!$A$2:$DE$996,12)</f>
        <v>13</v>
      </c>
      <c r="E327" s="35">
        <v>42</v>
      </c>
      <c r="F327" s="33">
        <f>G327+H327</f>
        <v>25</v>
      </c>
      <c r="G327" s="34">
        <f>VLOOKUP([1]連想CD!$B$46,[1]元データ!$A$2:$DE$996,47)</f>
        <v>17</v>
      </c>
      <c r="H327" s="34">
        <f>VLOOKUP([1]連想CD!$B$47,[1]元データ!$A$2:$DE$996,47)</f>
        <v>8</v>
      </c>
      <c r="I327" s="35">
        <v>77</v>
      </c>
      <c r="J327" s="33">
        <f>K327+L327</f>
        <v>13</v>
      </c>
      <c r="K327" s="34">
        <f>VLOOKUP([1]連想CD!$B$46,[1]元データ!$A$2:$DE$996,82)</f>
        <v>3</v>
      </c>
      <c r="L327" s="34">
        <f>VLOOKUP([1]連想CD!$B$47,[1]元データ!$A$2:$DE$996,82)</f>
        <v>10</v>
      </c>
    </row>
    <row r="328" spans="1:12" s="97" customFormat="1" ht="15.75" customHeight="1">
      <c r="A328" s="32">
        <v>8</v>
      </c>
      <c r="B328" s="33">
        <f>C328+D328</f>
        <v>21</v>
      </c>
      <c r="C328" s="34">
        <f>VLOOKUP([1]連想CD!$B$46,[1]元データ!$A$2:$DE$996,13)</f>
        <v>11</v>
      </c>
      <c r="D328" s="34">
        <f>VLOOKUP([1]連想CD!$B$47,[1]元データ!$A$2:$DE$996,13)</f>
        <v>10</v>
      </c>
      <c r="E328" s="35">
        <v>43</v>
      </c>
      <c r="F328" s="33">
        <f>G328+H328</f>
        <v>29</v>
      </c>
      <c r="G328" s="34">
        <f>VLOOKUP([1]連想CD!$B$46,[1]元データ!$A$2:$DE$996,48)</f>
        <v>9</v>
      </c>
      <c r="H328" s="34">
        <f>VLOOKUP([1]連想CD!$B$47,[1]元データ!$A$2:$DE$996,48)</f>
        <v>20</v>
      </c>
      <c r="I328" s="35">
        <v>78</v>
      </c>
      <c r="J328" s="33">
        <f>K328+L328</f>
        <v>8</v>
      </c>
      <c r="K328" s="34">
        <f>VLOOKUP([1]連想CD!$B$46,[1]元データ!$A$2:$DE$996,83)</f>
        <v>3</v>
      </c>
      <c r="L328" s="34">
        <f>VLOOKUP([1]連想CD!$B$47,[1]元データ!$A$2:$DE$996,83)</f>
        <v>5</v>
      </c>
    </row>
    <row r="329" spans="1:12" s="97" customFormat="1" ht="18" customHeight="1">
      <c r="A329" s="40">
        <v>9</v>
      </c>
      <c r="B329" s="44">
        <f>C329+D329</f>
        <v>14</v>
      </c>
      <c r="C329" s="42">
        <f>VLOOKUP([1]連想CD!$B$46,[1]元データ!$A$2:$DE$996,14)</f>
        <v>10</v>
      </c>
      <c r="D329" s="42">
        <f>VLOOKUP([1]連想CD!$B$47,[1]元データ!$A$2:$DE$996,14)</f>
        <v>4</v>
      </c>
      <c r="E329" s="43">
        <v>44</v>
      </c>
      <c r="F329" s="44">
        <f>G329+H329</f>
        <v>45</v>
      </c>
      <c r="G329" s="42">
        <f>VLOOKUP([1]連想CD!$B$46,[1]元データ!$A$2:$DE$996,49)</f>
        <v>17</v>
      </c>
      <c r="H329" s="42">
        <f>VLOOKUP([1]連想CD!$B$47,[1]元データ!$A$2:$DE$996,49)</f>
        <v>28</v>
      </c>
      <c r="I329" s="43">
        <v>79</v>
      </c>
      <c r="J329" s="44">
        <f>K329+L329</f>
        <v>8</v>
      </c>
      <c r="K329" s="42">
        <f>VLOOKUP([1]連想CD!$B$46,[1]元データ!$A$2:$DE$996,84)</f>
        <v>1</v>
      </c>
      <c r="L329" s="42">
        <f>VLOOKUP([1]連想CD!$B$47,[1]元データ!$A$2:$DE$996,84)</f>
        <v>7</v>
      </c>
    </row>
    <row r="330" spans="1:12" s="31" customFormat="1" ht="25.5" customHeight="1">
      <c r="A330" s="23" t="s">
        <v>23</v>
      </c>
      <c r="B330" s="24">
        <f>SUM(B331:B335)</f>
        <v>74</v>
      </c>
      <c r="C330" s="24">
        <f>SUM(C331:C335)</f>
        <v>37</v>
      </c>
      <c r="D330" s="24">
        <f>SUM(D331:D335)</f>
        <v>37</v>
      </c>
      <c r="E330" s="25" t="s">
        <v>24</v>
      </c>
      <c r="F330" s="24">
        <f>SUM(F331:F335)</f>
        <v>182</v>
      </c>
      <c r="G330" s="24">
        <f>SUM(G331:G335)</f>
        <v>82</v>
      </c>
      <c r="H330" s="24">
        <f>SUM(H331:H335)</f>
        <v>100</v>
      </c>
      <c r="I330" s="25" t="s">
        <v>25</v>
      </c>
      <c r="J330" s="24">
        <f>SUM(J331:J335)</f>
        <v>50</v>
      </c>
      <c r="K330" s="24">
        <f>SUM(K331:K335)</f>
        <v>25</v>
      </c>
      <c r="L330" s="24">
        <f>SUM(L331:L335)</f>
        <v>25</v>
      </c>
    </row>
    <row r="331" spans="1:12" s="97" customFormat="1" ht="15.75" customHeight="1">
      <c r="A331" s="32">
        <v>10</v>
      </c>
      <c r="B331" s="33">
        <f>C331+D331</f>
        <v>19</v>
      </c>
      <c r="C331" s="34">
        <f>VLOOKUP([1]連想CD!$B$46,[1]元データ!$A$2:$DE$996,15)</f>
        <v>9</v>
      </c>
      <c r="D331" s="34">
        <f>VLOOKUP([1]連想CD!$B$47,[1]元データ!$A$2:$DE$996,15)</f>
        <v>10</v>
      </c>
      <c r="E331" s="35">
        <v>45</v>
      </c>
      <c r="F331" s="33">
        <f>G331+H331</f>
        <v>31</v>
      </c>
      <c r="G331" s="34">
        <f>VLOOKUP([1]連想CD!$B$46,[1]元データ!$A$2:$DE$996,50)</f>
        <v>15</v>
      </c>
      <c r="H331" s="34">
        <f>VLOOKUP([1]連想CD!$B$47,[1]元データ!$A$2:$DE$996,50)</f>
        <v>16</v>
      </c>
      <c r="I331" s="35">
        <v>80</v>
      </c>
      <c r="J331" s="33">
        <f>K331+L331</f>
        <v>14</v>
      </c>
      <c r="K331" s="34">
        <f>VLOOKUP([1]連想CD!$B$46,[1]元データ!$A$2:$DE$996,85)</f>
        <v>7</v>
      </c>
      <c r="L331" s="34">
        <f>VLOOKUP([1]連想CD!$B$47,[1]元データ!$A$2:$DE$996,85)</f>
        <v>7</v>
      </c>
    </row>
    <row r="332" spans="1:12" s="97" customFormat="1" ht="15.75" customHeight="1">
      <c r="A332" s="32">
        <v>11</v>
      </c>
      <c r="B332" s="33">
        <f>C332+D332</f>
        <v>12</v>
      </c>
      <c r="C332" s="34">
        <f>VLOOKUP([1]連想CD!$B$46,[1]元データ!$A$2:$DE$996,16)</f>
        <v>4</v>
      </c>
      <c r="D332" s="34">
        <f>VLOOKUP([1]連想CD!$B$47,[1]元データ!$A$2:$DE$996,16)</f>
        <v>8</v>
      </c>
      <c r="E332" s="35">
        <v>46</v>
      </c>
      <c r="F332" s="33">
        <f>G332+H332</f>
        <v>34</v>
      </c>
      <c r="G332" s="34">
        <f>VLOOKUP([1]連想CD!$B$46,[1]元データ!$A$2:$DE$996,51)</f>
        <v>16</v>
      </c>
      <c r="H332" s="34">
        <f>VLOOKUP([1]連想CD!$B$47,[1]元データ!$A$2:$DE$996,51)</f>
        <v>18</v>
      </c>
      <c r="I332" s="35">
        <v>81</v>
      </c>
      <c r="J332" s="33">
        <f>K332+L332</f>
        <v>11</v>
      </c>
      <c r="K332" s="34">
        <f>VLOOKUP([1]連想CD!$B$46,[1]元データ!$A$2:$DE$996,86)</f>
        <v>7</v>
      </c>
      <c r="L332" s="34">
        <f>VLOOKUP([1]連想CD!$B$47,[1]元データ!$A$2:$DE$996,86)</f>
        <v>4</v>
      </c>
    </row>
    <row r="333" spans="1:12" s="97" customFormat="1" ht="15.75" customHeight="1">
      <c r="A333" s="32">
        <v>12</v>
      </c>
      <c r="B333" s="33">
        <f>C333+D333</f>
        <v>20</v>
      </c>
      <c r="C333" s="34">
        <f>VLOOKUP([1]連想CD!$B$46,[1]元データ!$A$2:$DE$996,17)</f>
        <v>12</v>
      </c>
      <c r="D333" s="34">
        <f>VLOOKUP([1]連想CD!$B$47,[1]元データ!$A$2:$DE$996,17)</f>
        <v>8</v>
      </c>
      <c r="E333" s="35">
        <v>47</v>
      </c>
      <c r="F333" s="33">
        <f>G333+H333</f>
        <v>55</v>
      </c>
      <c r="G333" s="34">
        <f>VLOOKUP([1]連想CD!$B$46,[1]元データ!$A$2:$DE$996,52)</f>
        <v>20</v>
      </c>
      <c r="H333" s="34">
        <f>VLOOKUP([1]連想CD!$B$47,[1]元データ!$A$2:$DE$996,52)</f>
        <v>35</v>
      </c>
      <c r="I333" s="35">
        <v>82</v>
      </c>
      <c r="J333" s="33">
        <f>K333+L333</f>
        <v>5</v>
      </c>
      <c r="K333" s="34">
        <f>VLOOKUP([1]連想CD!$B$46,[1]元データ!$A$2:$DE$996,87)</f>
        <v>3</v>
      </c>
      <c r="L333" s="34">
        <f>VLOOKUP([1]連想CD!$B$47,[1]元データ!$A$2:$DE$996,87)</f>
        <v>2</v>
      </c>
    </row>
    <row r="334" spans="1:12" s="97" customFormat="1" ht="15.75" customHeight="1">
      <c r="A334" s="32">
        <v>13</v>
      </c>
      <c r="B334" s="33">
        <f>C334+D334</f>
        <v>11</v>
      </c>
      <c r="C334" s="34">
        <f>VLOOKUP([1]連想CD!$B$46,[1]元データ!$A$2:$DE$996,18)</f>
        <v>5</v>
      </c>
      <c r="D334" s="34">
        <f>VLOOKUP([1]連想CD!$B$47,[1]元データ!$A$2:$DE$996,18)</f>
        <v>6</v>
      </c>
      <c r="E334" s="35">
        <v>48</v>
      </c>
      <c r="F334" s="33">
        <f>G334+H334</f>
        <v>31</v>
      </c>
      <c r="G334" s="34">
        <f>VLOOKUP([1]連想CD!$B$46,[1]元データ!$A$2:$DE$996,53)</f>
        <v>14</v>
      </c>
      <c r="H334" s="34">
        <f>VLOOKUP([1]連想CD!$B$47,[1]元データ!$A$2:$DE$996,53)</f>
        <v>17</v>
      </c>
      <c r="I334" s="35">
        <v>83</v>
      </c>
      <c r="J334" s="33">
        <f>K334+L334</f>
        <v>10</v>
      </c>
      <c r="K334" s="34">
        <f>VLOOKUP([1]連想CD!$B$46,[1]元データ!$A$2:$DE$996,88)</f>
        <v>4</v>
      </c>
      <c r="L334" s="34">
        <f>VLOOKUP([1]連想CD!$B$47,[1]元データ!$A$2:$DE$996,88)</f>
        <v>6</v>
      </c>
    </row>
    <row r="335" spans="1:12" s="97" customFormat="1" ht="18" customHeight="1">
      <c r="A335" s="40">
        <v>14</v>
      </c>
      <c r="B335" s="44">
        <f>C335+D335</f>
        <v>12</v>
      </c>
      <c r="C335" s="42">
        <f>VLOOKUP([1]連想CD!$B$46,[1]元データ!$A$2:$DE$996,19)</f>
        <v>7</v>
      </c>
      <c r="D335" s="42">
        <f>VLOOKUP([1]連想CD!$B$47,[1]元データ!$A$2:$DE$996,19)</f>
        <v>5</v>
      </c>
      <c r="E335" s="43">
        <v>49</v>
      </c>
      <c r="F335" s="44">
        <f>G335+H335</f>
        <v>31</v>
      </c>
      <c r="G335" s="42">
        <f>VLOOKUP([1]連想CD!$B$46,[1]元データ!$A$2:$DE$996,54)</f>
        <v>17</v>
      </c>
      <c r="H335" s="42">
        <f>VLOOKUP([1]連想CD!$B$47,[1]元データ!$A$2:$DE$996,54)</f>
        <v>14</v>
      </c>
      <c r="I335" s="43">
        <v>84</v>
      </c>
      <c r="J335" s="44">
        <f>K335+L335</f>
        <v>10</v>
      </c>
      <c r="K335" s="42">
        <f>VLOOKUP([1]連想CD!$B$46,[1]元データ!$A$2:$DE$996,89)</f>
        <v>4</v>
      </c>
      <c r="L335" s="42">
        <f>VLOOKUP([1]連想CD!$B$47,[1]元データ!$A$2:$DE$996,89)</f>
        <v>6</v>
      </c>
    </row>
    <row r="336" spans="1:12" s="31" customFormat="1" ht="25.5" customHeight="1">
      <c r="A336" s="23" t="s">
        <v>26</v>
      </c>
      <c r="B336" s="24">
        <f>SUM(B337:B341)</f>
        <v>42</v>
      </c>
      <c r="C336" s="24">
        <f>SUM(C337:C341)</f>
        <v>24</v>
      </c>
      <c r="D336" s="24">
        <f>SUM(D337:D341)</f>
        <v>18</v>
      </c>
      <c r="E336" s="25" t="s">
        <v>27</v>
      </c>
      <c r="F336" s="24">
        <f>SUM(F337:F341)</f>
        <v>153</v>
      </c>
      <c r="G336" s="24">
        <f>SUM(G337:G341)</f>
        <v>85</v>
      </c>
      <c r="H336" s="24">
        <f>SUM(H337:H341)</f>
        <v>68</v>
      </c>
      <c r="I336" s="25" t="s">
        <v>28</v>
      </c>
      <c r="J336" s="24">
        <f>SUM(J337:J341)</f>
        <v>26</v>
      </c>
      <c r="K336" s="24">
        <f>SUM(K337:K341)</f>
        <v>6</v>
      </c>
      <c r="L336" s="24">
        <f>SUM(L337:L341)</f>
        <v>20</v>
      </c>
    </row>
    <row r="337" spans="1:12" s="97" customFormat="1" ht="15.75" customHeight="1">
      <c r="A337" s="32">
        <v>15</v>
      </c>
      <c r="B337" s="33">
        <f>C337+D337</f>
        <v>10</v>
      </c>
      <c r="C337" s="34">
        <f>VLOOKUP([1]連想CD!$B$46,[1]元データ!$A$2:$DE$996,20)</f>
        <v>7</v>
      </c>
      <c r="D337" s="34">
        <f>VLOOKUP([1]連想CD!$B$47,[1]元データ!$A$2:$DE$996,20)</f>
        <v>3</v>
      </c>
      <c r="E337" s="35">
        <v>50</v>
      </c>
      <c r="F337" s="33">
        <f>G337+H337</f>
        <v>41</v>
      </c>
      <c r="G337" s="34">
        <f>VLOOKUP([1]連想CD!$B$46,[1]元データ!$A$2:$DE$996,55)</f>
        <v>25</v>
      </c>
      <c r="H337" s="34">
        <f>VLOOKUP([1]連想CD!$B$47,[1]元データ!$A$2:$DE$996,55)</f>
        <v>16</v>
      </c>
      <c r="I337" s="35">
        <v>85</v>
      </c>
      <c r="J337" s="33">
        <f>K337+L337</f>
        <v>7</v>
      </c>
      <c r="K337" s="34">
        <f>VLOOKUP([1]連想CD!$B$46,[1]元データ!$A$2:$DE$996,90)</f>
        <v>2</v>
      </c>
      <c r="L337" s="34">
        <f>VLOOKUP([1]連想CD!$B$47,[1]元データ!$A$2:$DE$996,90)</f>
        <v>5</v>
      </c>
    </row>
    <row r="338" spans="1:12" s="97" customFormat="1" ht="15.75" customHeight="1">
      <c r="A338" s="32">
        <v>16</v>
      </c>
      <c r="B338" s="33">
        <f>C338+D338</f>
        <v>7</v>
      </c>
      <c r="C338" s="34">
        <f>VLOOKUP([1]連想CD!$B$46,[1]元データ!$A$2:$DE$996,21)</f>
        <v>5</v>
      </c>
      <c r="D338" s="34">
        <f>VLOOKUP([1]連想CD!$B$47,[1]元データ!$A$2:$DE$996,21)</f>
        <v>2</v>
      </c>
      <c r="E338" s="35">
        <v>51</v>
      </c>
      <c r="F338" s="33">
        <f>G338+H338</f>
        <v>17</v>
      </c>
      <c r="G338" s="34">
        <f>VLOOKUP([1]連想CD!$B$46,[1]元データ!$A$2:$DE$996,56)</f>
        <v>10</v>
      </c>
      <c r="H338" s="34">
        <f>VLOOKUP([1]連想CD!$B$47,[1]元データ!$A$2:$DE$996,56)</f>
        <v>7</v>
      </c>
      <c r="I338" s="35">
        <v>86</v>
      </c>
      <c r="J338" s="33">
        <f>K338+L338</f>
        <v>10</v>
      </c>
      <c r="K338" s="34">
        <f>VLOOKUP([1]連想CD!$B$46,[1]元データ!$A$2:$DE$996,91)</f>
        <v>1</v>
      </c>
      <c r="L338" s="34">
        <f>VLOOKUP([1]連想CD!$B$47,[1]元データ!$A$2:$DE$996,91)</f>
        <v>9</v>
      </c>
    </row>
    <row r="339" spans="1:12" s="97" customFormat="1" ht="15.75" customHeight="1">
      <c r="A339" s="32">
        <v>17</v>
      </c>
      <c r="B339" s="33">
        <f>C339+D339</f>
        <v>6</v>
      </c>
      <c r="C339" s="34">
        <f>VLOOKUP([1]連想CD!$B$46,[1]元データ!$A$2:$DE$996,22)</f>
        <v>3</v>
      </c>
      <c r="D339" s="34">
        <f>VLOOKUP([1]連想CD!$B$47,[1]元データ!$A$2:$DE$996,22)</f>
        <v>3</v>
      </c>
      <c r="E339" s="35">
        <v>52</v>
      </c>
      <c r="F339" s="33">
        <f>G339+H339</f>
        <v>35</v>
      </c>
      <c r="G339" s="34">
        <f>VLOOKUP([1]連想CD!$B$46,[1]元データ!$A$2:$DE$996,57)</f>
        <v>15</v>
      </c>
      <c r="H339" s="34">
        <f>VLOOKUP([1]連想CD!$B$47,[1]元データ!$A$2:$DE$996,57)</f>
        <v>20</v>
      </c>
      <c r="I339" s="35">
        <v>87</v>
      </c>
      <c r="J339" s="33">
        <f>K339+L339</f>
        <v>4</v>
      </c>
      <c r="K339" s="34">
        <f>VLOOKUP([1]連想CD!$B$46,[1]元データ!$A$2:$DE$996,92)</f>
        <v>1</v>
      </c>
      <c r="L339" s="34">
        <f>VLOOKUP([1]連想CD!$B$47,[1]元データ!$A$2:$DE$996,92)</f>
        <v>3</v>
      </c>
    </row>
    <row r="340" spans="1:12" s="97" customFormat="1" ht="15.75" customHeight="1">
      <c r="A340" s="32">
        <v>18</v>
      </c>
      <c r="B340" s="33">
        <f>C340+D340</f>
        <v>10</v>
      </c>
      <c r="C340" s="34">
        <f>VLOOKUP([1]連想CD!$B$46,[1]元データ!$A$2:$DE$996,23)</f>
        <v>5</v>
      </c>
      <c r="D340" s="34">
        <f>VLOOKUP([1]連想CD!$B$47,[1]元データ!$A$2:$DE$996,23)</f>
        <v>5</v>
      </c>
      <c r="E340" s="35">
        <v>53</v>
      </c>
      <c r="F340" s="33">
        <f>G340+H340</f>
        <v>32</v>
      </c>
      <c r="G340" s="34">
        <f>VLOOKUP([1]連想CD!$B$46,[1]元データ!$A$2:$DE$996,58)</f>
        <v>19</v>
      </c>
      <c r="H340" s="34">
        <f>VLOOKUP([1]連想CD!$B$47,[1]元データ!$A$2:$DE$996,58)</f>
        <v>13</v>
      </c>
      <c r="I340" s="35">
        <v>88</v>
      </c>
      <c r="J340" s="33">
        <f>K340+L340</f>
        <v>3</v>
      </c>
      <c r="K340" s="34">
        <f>VLOOKUP([1]連想CD!$B$46,[1]元データ!$A$2:$DE$996,93)</f>
        <v>2</v>
      </c>
      <c r="L340" s="34">
        <f>VLOOKUP([1]連想CD!$B$47,[1]元データ!$A$2:$DE$996,93)</f>
        <v>1</v>
      </c>
    </row>
    <row r="341" spans="1:12" s="97" customFormat="1" ht="18" customHeight="1">
      <c r="A341" s="40">
        <v>19</v>
      </c>
      <c r="B341" s="44">
        <f>C341+D341</f>
        <v>9</v>
      </c>
      <c r="C341" s="42">
        <f>VLOOKUP([1]連想CD!$B$46,[1]元データ!$A$2:$DE$996,24)</f>
        <v>4</v>
      </c>
      <c r="D341" s="42">
        <f>VLOOKUP([1]連想CD!$B$47,[1]元データ!$A$2:$DE$996,24)</f>
        <v>5</v>
      </c>
      <c r="E341" s="43">
        <v>54</v>
      </c>
      <c r="F341" s="44">
        <f>G341+H341</f>
        <v>28</v>
      </c>
      <c r="G341" s="42">
        <f>VLOOKUP([1]連想CD!$B$46,[1]元データ!$A$2:$DE$996,59)</f>
        <v>16</v>
      </c>
      <c r="H341" s="42">
        <f>VLOOKUP([1]連想CD!$B$47,[1]元データ!$A$2:$DE$996,59)</f>
        <v>12</v>
      </c>
      <c r="I341" s="43">
        <v>89</v>
      </c>
      <c r="J341" s="44">
        <f>K341+L341</f>
        <v>2</v>
      </c>
      <c r="K341" s="42">
        <f>VLOOKUP([1]連想CD!$B$46,[1]元データ!$A$2:$DE$996,94)</f>
        <v>0</v>
      </c>
      <c r="L341" s="42">
        <f>VLOOKUP([1]連想CD!$B$47,[1]元データ!$A$2:$DE$996,94)</f>
        <v>2</v>
      </c>
    </row>
    <row r="342" spans="1:12" s="31" customFormat="1" ht="25.5" customHeight="1">
      <c r="A342" s="23" t="s">
        <v>29</v>
      </c>
      <c r="B342" s="24">
        <f>SUM(B343:B347)</f>
        <v>49</v>
      </c>
      <c r="C342" s="24">
        <f>SUM(C343:C347)</f>
        <v>22</v>
      </c>
      <c r="D342" s="24">
        <f>SUM(D343:D347)</f>
        <v>27</v>
      </c>
      <c r="E342" s="25" t="s">
        <v>30</v>
      </c>
      <c r="F342" s="24">
        <f>SUM(F343:F347)</f>
        <v>100</v>
      </c>
      <c r="G342" s="24">
        <f>SUM(G343:G347)</f>
        <v>57</v>
      </c>
      <c r="H342" s="24">
        <f>SUM(H343:H347)</f>
        <v>43</v>
      </c>
      <c r="I342" s="25" t="s">
        <v>31</v>
      </c>
      <c r="J342" s="24">
        <f>SUM(J343:J347)</f>
        <v>14</v>
      </c>
      <c r="K342" s="24">
        <f>SUM(K343:K347)</f>
        <v>4</v>
      </c>
      <c r="L342" s="24">
        <f>SUM(L343:L347)</f>
        <v>10</v>
      </c>
    </row>
    <row r="343" spans="1:12" s="97" customFormat="1" ht="15.75" customHeight="1">
      <c r="A343" s="32">
        <v>20</v>
      </c>
      <c r="B343" s="33">
        <f>C343+D343</f>
        <v>9</v>
      </c>
      <c r="C343" s="34">
        <f>VLOOKUP([1]連想CD!$B$46,[1]元データ!$A$2:$DE$996,25)</f>
        <v>5</v>
      </c>
      <c r="D343" s="34">
        <f>VLOOKUP([1]連想CD!$B$47,[1]元データ!$A$2:$DE$996,25)</f>
        <v>4</v>
      </c>
      <c r="E343" s="35">
        <v>55</v>
      </c>
      <c r="F343" s="33">
        <f>G343+H343</f>
        <v>28</v>
      </c>
      <c r="G343" s="34">
        <f>VLOOKUP([1]連想CD!$B$46,[1]元データ!$A$2:$DE$996,60)</f>
        <v>16</v>
      </c>
      <c r="H343" s="34">
        <f>VLOOKUP([1]連想CD!$B$47,[1]元データ!$A$2:$DE$996,60)</f>
        <v>12</v>
      </c>
      <c r="I343" s="35">
        <v>90</v>
      </c>
      <c r="J343" s="33">
        <f>K343+L343</f>
        <v>5</v>
      </c>
      <c r="K343" s="34">
        <f>VLOOKUP([1]連想CD!$B$46,[1]元データ!$A$2:$DE$996,95)</f>
        <v>1</v>
      </c>
      <c r="L343" s="34">
        <f>VLOOKUP([1]連想CD!$B$47,[1]元データ!$A$2:$DE$996,95)</f>
        <v>4</v>
      </c>
    </row>
    <row r="344" spans="1:12" s="97" customFormat="1" ht="15.75" customHeight="1">
      <c r="A344" s="32">
        <v>21</v>
      </c>
      <c r="B344" s="33">
        <f>C344+D344</f>
        <v>7</v>
      </c>
      <c r="C344" s="34">
        <f>VLOOKUP([1]連想CD!$B$46,[1]元データ!$A$2:$DE$996,26)</f>
        <v>4</v>
      </c>
      <c r="D344" s="34">
        <f>VLOOKUP([1]連想CD!$B$47,[1]元データ!$A$2:$DE$996,26)</f>
        <v>3</v>
      </c>
      <c r="E344" s="35">
        <v>56</v>
      </c>
      <c r="F344" s="33">
        <f>G344+H344</f>
        <v>18</v>
      </c>
      <c r="G344" s="34">
        <f>VLOOKUP([1]連想CD!$B$46,[1]元データ!$A$2:$DE$996,61)</f>
        <v>10</v>
      </c>
      <c r="H344" s="34">
        <f>VLOOKUP([1]連想CD!$B$47,[1]元データ!$A$2:$DE$996,61)</f>
        <v>8</v>
      </c>
      <c r="I344" s="35">
        <v>91</v>
      </c>
      <c r="J344" s="33">
        <f>K344+L344</f>
        <v>3</v>
      </c>
      <c r="K344" s="34">
        <f>VLOOKUP([1]連想CD!$B$46,[1]元データ!$A$2:$DE$996,96)</f>
        <v>0</v>
      </c>
      <c r="L344" s="34">
        <f>VLOOKUP([1]連想CD!$B$47,[1]元データ!$A$2:$DE$996,96)</f>
        <v>3</v>
      </c>
    </row>
    <row r="345" spans="1:12" s="97" customFormat="1" ht="15.75" customHeight="1">
      <c r="A345" s="32">
        <v>22</v>
      </c>
      <c r="B345" s="33">
        <f>C345+D345</f>
        <v>8</v>
      </c>
      <c r="C345" s="34">
        <f>VLOOKUP([1]連想CD!$B$46,[1]元データ!$A$2:$DE$996,27)</f>
        <v>3</v>
      </c>
      <c r="D345" s="34">
        <f>VLOOKUP([1]連想CD!$B$47,[1]元データ!$A$2:$DE$996,27)</f>
        <v>5</v>
      </c>
      <c r="E345" s="35">
        <v>57</v>
      </c>
      <c r="F345" s="33">
        <f>G345+H345</f>
        <v>18</v>
      </c>
      <c r="G345" s="34">
        <f>VLOOKUP([1]連想CD!$B$46,[1]元データ!$A$2:$DE$996,62)</f>
        <v>11</v>
      </c>
      <c r="H345" s="34">
        <f>VLOOKUP([1]連想CD!$B$47,[1]元データ!$A$2:$DE$996,62)</f>
        <v>7</v>
      </c>
      <c r="I345" s="35">
        <v>92</v>
      </c>
      <c r="J345" s="33">
        <f>K345+L345</f>
        <v>4</v>
      </c>
      <c r="K345" s="34">
        <f>VLOOKUP([1]連想CD!$B$46,[1]元データ!$A$2:$DE$996,97)</f>
        <v>1</v>
      </c>
      <c r="L345" s="34">
        <f>VLOOKUP([1]連想CD!$B$47,[1]元データ!$A$2:$DE$996,97)</f>
        <v>3</v>
      </c>
    </row>
    <row r="346" spans="1:12" s="97" customFormat="1" ht="15.75" customHeight="1">
      <c r="A346" s="32">
        <v>23</v>
      </c>
      <c r="B346" s="33">
        <f>C346+D346</f>
        <v>11</v>
      </c>
      <c r="C346" s="34">
        <f>VLOOKUP([1]連想CD!$B$46,[1]元データ!$A$2:$DE$996,28)</f>
        <v>6</v>
      </c>
      <c r="D346" s="34">
        <f>VLOOKUP([1]連想CD!$B$47,[1]元データ!$A$2:$DE$996,28)</f>
        <v>5</v>
      </c>
      <c r="E346" s="35">
        <v>58</v>
      </c>
      <c r="F346" s="33">
        <f>G346+H346</f>
        <v>18</v>
      </c>
      <c r="G346" s="34">
        <f>VLOOKUP([1]連想CD!$B$46,[1]元データ!$A$2:$DE$996,63)</f>
        <v>10</v>
      </c>
      <c r="H346" s="34">
        <f>VLOOKUP([1]連想CD!$B$47,[1]元データ!$A$2:$DE$996,63)</f>
        <v>8</v>
      </c>
      <c r="I346" s="35">
        <v>93</v>
      </c>
      <c r="J346" s="33">
        <f>K346+L346</f>
        <v>2</v>
      </c>
      <c r="K346" s="34">
        <f>VLOOKUP([1]連想CD!$B$46,[1]元データ!$A$2:$DE$996,98)</f>
        <v>2</v>
      </c>
      <c r="L346" s="34">
        <f>VLOOKUP([1]連想CD!$B$47,[1]元データ!$A$2:$DE$996,98)</f>
        <v>0</v>
      </c>
    </row>
    <row r="347" spans="1:12" s="97" customFormat="1" ht="18" customHeight="1">
      <c r="A347" s="40">
        <v>24</v>
      </c>
      <c r="B347" s="44">
        <f>C347+D347</f>
        <v>14</v>
      </c>
      <c r="C347" s="42">
        <f>VLOOKUP([1]連想CD!$B$46,[1]元データ!$A$2:$DE$996,29)</f>
        <v>4</v>
      </c>
      <c r="D347" s="42">
        <f>VLOOKUP([1]連想CD!$B$47,[1]元データ!$A$2:$DE$996,29)</f>
        <v>10</v>
      </c>
      <c r="E347" s="43">
        <v>59</v>
      </c>
      <c r="F347" s="44">
        <f>G347+H347</f>
        <v>18</v>
      </c>
      <c r="G347" s="42">
        <f>VLOOKUP([1]連想CD!$B$46,[1]元データ!$A$2:$DE$996,64)</f>
        <v>10</v>
      </c>
      <c r="H347" s="42">
        <f>VLOOKUP([1]連想CD!$B$47,[1]元データ!$A$2:$DE$996,64)</f>
        <v>8</v>
      </c>
      <c r="I347" s="43">
        <v>94</v>
      </c>
      <c r="J347" s="44">
        <f>K347+L347</f>
        <v>0</v>
      </c>
      <c r="K347" s="42">
        <f>VLOOKUP([1]連想CD!$B$46,[1]元データ!$A$2:$DE$996,99)</f>
        <v>0</v>
      </c>
      <c r="L347" s="42">
        <f>VLOOKUP([1]連想CD!$B$47,[1]元データ!$A$2:$DE$996,99)</f>
        <v>0</v>
      </c>
    </row>
    <row r="348" spans="1:12" s="31" customFormat="1" ht="25.5" customHeight="1">
      <c r="A348" s="23" t="s">
        <v>32</v>
      </c>
      <c r="B348" s="24">
        <f>SUM(B349:B353)</f>
        <v>50</v>
      </c>
      <c r="C348" s="24">
        <f>SUM(C349:C353)</f>
        <v>26</v>
      </c>
      <c r="D348" s="24">
        <f>SUM(D349:D353)</f>
        <v>24</v>
      </c>
      <c r="E348" s="25" t="s">
        <v>33</v>
      </c>
      <c r="F348" s="24">
        <f>SUM(F349:F353)</f>
        <v>94</v>
      </c>
      <c r="G348" s="24">
        <f>SUM(G349:G353)</f>
        <v>42</v>
      </c>
      <c r="H348" s="24">
        <f>SUM(H349:H353)</f>
        <v>52</v>
      </c>
      <c r="I348" s="64" t="s">
        <v>34</v>
      </c>
      <c r="J348" s="24">
        <f>SUM(J349:J358)</f>
        <v>4</v>
      </c>
      <c r="K348" s="24">
        <f>SUM(K349:K358)</f>
        <v>0</v>
      </c>
      <c r="L348" s="24">
        <f>SUM(L349:L358)</f>
        <v>4</v>
      </c>
    </row>
    <row r="349" spans="1:12" s="97" customFormat="1" ht="15.75" customHeight="1">
      <c r="A349" s="32">
        <v>25</v>
      </c>
      <c r="B349" s="33">
        <f>C349+D349</f>
        <v>14</v>
      </c>
      <c r="C349" s="34">
        <f>VLOOKUP([1]連想CD!$B$46,[1]元データ!$A$2:$DE$996,30)</f>
        <v>6</v>
      </c>
      <c r="D349" s="34">
        <f>VLOOKUP([1]連想CD!$B$47,[1]元データ!$A$2:$DE$996,30)</f>
        <v>8</v>
      </c>
      <c r="E349" s="35">
        <v>60</v>
      </c>
      <c r="F349" s="33">
        <f>G349+H349</f>
        <v>19</v>
      </c>
      <c r="G349" s="34">
        <f>VLOOKUP([1]連想CD!$B$46,[1]元データ!$A$2:$DE$996,65)</f>
        <v>8</v>
      </c>
      <c r="H349" s="34">
        <f>VLOOKUP([1]連想CD!$B$47,[1]元データ!$A$2:$DE$996,65)</f>
        <v>11</v>
      </c>
      <c r="I349" s="35">
        <v>95</v>
      </c>
      <c r="J349" s="33">
        <f t="shared" ref="J349:J358" si="15">K349+L349</f>
        <v>1</v>
      </c>
      <c r="K349" s="34">
        <f>VLOOKUP([1]連想CD!$B$46,[1]元データ!$A$2:$DE$996,100)</f>
        <v>0</v>
      </c>
      <c r="L349" s="34">
        <f>VLOOKUP([1]連想CD!$B$47,[1]元データ!$A$2:$DE$996,100)</f>
        <v>1</v>
      </c>
    </row>
    <row r="350" spans="1:12" s="97" customFormat="1" ht="15.75" customHeight="1">
      <c r="A350" s="32">
        <v>26</v>
      </c>
      <c r="B350" s="33">
        <f>C350+D350</f>
        <v>10</v>
      </c>
      <c r="C350" s="34">
        <f>VLOOKUP([1]連想CD!$B$46,[1]元データ!$A$2:$DE$996,31)</f>
        <v>7</v>
      </c>
      <c r="D350" s="34">
        <f>VLOOKUP([1]連想CD!$B$47,[1]元データ!$A$2:$DE$996,31)</f>
        <v>3</v>
      </c>
      <c r="E350" s="35">
        <v>61</v>
      </c>
      <c r="F350" s="33">
        <f>G350+H350</f>
        <v>21</v>
      </c>
      <c r="G350" s="34">
        <f>VLOOKUP([1]連想CD!$B$46,[1]元データ!$A$2:$DE$996,66)</f>
        <v>11</v>
      </c>
      <c r="H350" s="34">
        <f>VLOOKUP([1]連想CD!$B$47,[1]元データ!$A$2:$DE$996,66)</f>
        <v>10</v>
      </c>
      <c r="I350" s="35">
        <v>96</v>
      </c>
      <c r="J350" s="33">
        <f t="shared" si="15"/>
        <v>0</v>
      </c>
      <c r="K350" s="34">
        <f>VLOOKUP([1]連想CD!$B$46,[1]元データ!$A$2:$DE$996,101)</f>
        <v>0</v>
      </c>
      <c r="L350" s="34">
        <f>VLOOKUP([1]連想CD!$B$47,[1]元データ!$A$2:$DE$996,101)</f>
        <v>0</v>
      </c>
    </row>
    <row r="351" spans="1:12" s="97" customFormat="1" ht="15.75" customHeight="1">
      <c r="A351" s="32">
        <v>27</v>
      </c>
      <c r="B351" s="33">
        <f>C351+D351</f>
        <v>10</v>
      </c>
      <c r="C351" s="34">
        <f>VLOOKUP([1]連想CD!$B$46,[1]元データ!$A$2:$DE$996,32)</f>
        <v>6</v>
      </c>
      <c r="D351" s="34">
        <f>VLOOKUP([1]連想CD!$B$47,[1]元データ!$A$2:$DE$996,32)</f>
        <v>4</v>
      </c>
      <c r="E351" s="35">
        <v>62</v>
      </c>
      <c r="F351" s="33">
        <f>G351+H351</f>
        <v>17</v>
      </c>
      <c r="G351" s="34">
        <f>VLOOKUP([1]連想CD!$B$46,[1]元データ!$A$2:$DE$996,67)</f>
        <v>10</v>
      </c>
      <c r="H351" s="34">
        <f>VLOOKUP([1]連想CD!$B$47,[1]元データ!$A$2:$DE$996,67)</f>
        <v>7</v>
      </c>
      <c r="I351" s="35">
        <v>97</v>
      </c>
      <c r="J351" s="33">
        <f t="shared" si="15"/>
        <v>1</v>
      </c>
      <c r="K351" s="34">
        <f>VLOOKUP([1]連想CD!$B$46,[1]元データ!$A$2:$DE$996,102)</f>
        <v>0</v>
      </c>
      <c r="L351" s="34">
        <f>VLOOKUP([1]連想CD!$B$47,[1]元データ!$A$2:$DE$996,102)</f>
        <v>1</v>
      </c>
    </row>
    <row r="352" spans="1:12" s="97" customFormat="1" ht="15.75" customHeight="1">
      <c r="A352" s="32">
        <v>28</v>
      </c>
      <c r="B352" s="33">
        <f>C352+D352</f>
        <v>5</v>
      </c>
      <c r="C352" s="34">
        <f>VLOOKUP([1]連想CD!$B$46,[1]元データ!$A$2:$DE$996,33)</f>
        <v>3</v>
      </c>
      <c r="D352" s="34">
        <f>VLOOKUP([1]連想CD!$B$47,[1]元データ!$A$2:$DE$996,33)</f>
        <v>2</v>
      </c>
      <c r="E352" s="35">
        <v>63</v>
      </c>
      <c r="F352" s="33">
        <f>G352+H352</f>
        <v>21</v>
      </c>
      <c r="G352" s="34">
        <f>VLOOKUP([1]連想CD!$B$46,[1]元データ!$A$2:$DE$996,68)</f>
        <v>8</v>
      </c>
      <c r="H352" s="34">
        <f>VLOOKUP([1]連想CD!$B$47,[1]元データ!$A$2:$DE$996,68)</f>
        <v>13</v>
      </c>
      <c r="I352" s="35">
        <v>98</v>
      </c>
      <c r="J352" s="33">
        <f t="shared" si="15"/>
        <v>1</v>
      </c>
      <c r="K352" s="34">
        <f>VLOOKUP([1]連想CD!$B$46,[1]元データ!$A$2:$DE$996,103)</f>
        <v>0</v>
      </c>
      <c r="L352" s="34">
        <f>VLOOKUP([1]連想CD!$B$47,[1]元データ!$A$2:$DE$996,103)</f>
        <v>1</v>
      </c>
    </row>
    <row r="353" spans="1:13" s="97" customFormat="1" ht="18" customHeight="1">
      <c r="A353" s="40">
        <v>29</v>
      </c>
      <c r="B353" s="44">
        <f>C353+D353</f>
        <v>11</v>
      </c>
      <c r="C353" s="42">
        <f>VLOOKUP([1]連想CD!$B$46,[1]元データ!$A$2:$DE$996,34)</f>
        <v>4</v>
      </c>
      <c r="D353" s="42">
        <f>VLOOKUP([1]連想CD!$B$47,[1]元データ!$A$2:$DE$996,34)</f>
        <v>7</v>
      </c>
      <c r="E353" s="43">
        <v>64</v>
      </c>
      <c r="F353" s="44">
        <f>G353+H353</f>
        <v>16</v>
      </c>
      <c r="G353" s="42">
        <f>VLOOKUP([1]連想CD!$B$46,[1]元データ!$A$2:$DE$996,69)</f>
        <v>5</v>
      </c>
      <c r="H353" s="42">
        <f>VLOOKUP([1]連想CD!$B$47,[1]元データ!$A$2:$DE$996,69)</f>
        <v>11</v>
      </c>
      <c r="I353" s="35">
        <v>99</v>
      </c>
      <c r="J353" s="33">
        <f t="shared" si="15"/>
        <v>0</v>
      </c>
      <c r="K353" s="34">
        <f>VLOOKUP([1]連想CD!$B$46,[1]元データ!$A$2:$DE$996,104)</f>
        <v>0</v>
      </c>
      <c r="L353" s="34">
        <f>VLOOKUP([1]連想CD!$B$47,[1]元データ!$A$2:$DE$996,104)</f>
        <v>0</v>
      </c>
    </row>
    <row r="354" spans="1:13" s="31" customFormat="1" ht="25.5" customHeight="1">
      <c r="A354" s="23" t="s">
        <v>35</v>
      </c>
      <c r="B354" s="24">
        <f>SUM(B355:B359)</f>
        <v>66</v>
      </c>
      <c r="C354" s="24">
        <f>SUM(C355:C359)</f>
        <v>31</v>
      </c>
      <c r="D354" s="24">
        <f>SUM(D355:D359)</f>
        <v>35</v>
      </c>
      <c r="E354" s="25" t="s">
        <v>36</v>
      </c>
      <c r="F354" s="24">
        <f>SUM(F355:F359)</f>
        <v>95</v>
      </c>
      <c r="G354" s="24">
        <f>SUM(G355:G359)</f>
        <v>55</v>
      </c>
      <c r="H354" s="24">
        <f>SUM(H355:H359)</f>
        <v>40</v>
      </c>
      <c r="I354" s="68">
        <v>100</v>
      </c>
      <c r="J354" s="69">
        <f t="shared" si="15"/>
        <v>0</v>
      </c>
      <c r="K354" s="70">
        <f>VLOOKUP([1]連想CD!$B$46,[1]元データ!$A$2:$DE$996,105)</f>
        <v>0</v>
      </c>
      <c r="L354" s="70">
        <f>VLOOKUP([1]連想CD!$B$47,[1]元データ!$A$2:$DE$996,105)</f>
        <v>0</v>
      </c>
    </row>
    <row r="355" spans="1:13" s="97" customFormat="1" ht="15.75" customHeight="1">
      <c r="A355" s="32">
        <v>30</v>
      </c>
      <c r="B355" s="33">
        <f>C355+D355</f>
        <v>13</v>
      </c>
      <c r="C355" s="34">
        <f>VLOOKUP([1]連想CD!$B$46,[1]元データ!$A$2:$DE$996,35)</f>
        <v>7</v>
      </c>
      <c r="D355" s="34">
        <f>VLOOKUP([1]連想CD!$B$47,[1]元データ!$A$2:$DE$996,35)</f>
        <v>6</v>
      </c>
      <c r="E355" s="35">
        <v>65</v>
      </c>
      <c r="F355" s="33">
        <f>G355+H355</f>
        <v>15</v>
      </c>
      <c r="G355" s="34">
        <f>VLOOKUP([1]連想CD!$B$46,[1]元データ!$A$2:$DE$996,70)</f>
        <v>11</v>
      </c>
      <c r="H355" s="34">
        <f>VLOOKUP([1]連想CD!$B$47,[1]元データ!$A$2:$DE$996,70)</f>
        <v>4</v>
      </c>
      <c r="I355" s="35">
        <v>101</v>
      </c>
      <c r="J355" s="33">
        <f t="shared" si="15"/>
        <v>1</v>
      </c>
      <c r="K355" s="34">
        <f>VLOOKUP([1]連想CD!$B$46,[1]元データ!$A$2:$DE$996,106)</f>
        <v>0</v>
      </c>
      <c r="L355" s="34">
        <f>VLOOKUP([1]連想CD!$B$47,[1]元データ!$A$2:$DE$996,106)</f>
        <v>1</v>
      </c>
    </row>
    <row r="356" spans="1:13" s="97" customFormat="1" ht="15.75" customHeight="1">
      <c r="A356" s="32">
        <v>31</v>
      </c>
      <c r="B356" s="33">
        <f>C356+D356</f>
        <v>13</v>
      </c>
      <c r="C356" s="34">
        <f>VLOOKUP([1]連想CD!$B$46,[1]元データ!$A$2:$DE$996,36)</f>
        <v>6</v>
      </c>
      <c r="D356" s="34">
        <f>VLOOKUP([1]連想CD!$B$47,[1]元データ!$A$2:$DE$996,36)</f>
        <v>7</v>
      </c>
      <c r="E356" s="35">
        <v>66</v>
      </c>
      <c r="F356" s="33">
        <f>G356+H356</f>
        <v>10</v>
      </c>
      <c r="G356" s="34">
        <f>VLOOKUP([1]連想CD!$B$46,[1]元データ!$A$2:$DE$996,71)</f>
        <v>6</v>
      </c>
      <c r="H356" s="34">
        <f>VLOOKUP([1]連想CD!$B$47,[1]元データ!$A$2:$DE$996,71)</f>
        <v>4</v>
      </c>
      <c r="I356" s="35">
        <v>102</v>
      </c>
      <c r="J356" s="33">
        <f t="shared" si="15"/>
        <v>0</v>
      </c>
      <c r="K356" s="34">
        <f>VLOOKUP([1]連想CD!$B$46,[1]元データ!$A$2:$DE$996,107)</f>
        <v>0</v>
      </c>
      <c r="L356" s="34">
        <f>VLOOKUP([1]連想CD!$B$47,[1]元データ!$A$2:$DE$996,107)</f>
        <v>0</v>
      </c>
    </row>
    <row r="357" spans="1:13" s="97" customFormat="1" ht="15.75" customHeight="1">
      <c r="A357" s="32">
        <v>32</v>
      </c>
      <c r="B357" s="33">
        <f>C357+D357</f>
        <v>14</v>
      </c>
      <c r="C357" s="34">
        <f>VLOOKUP([1]連想CD!$B$46,[1]元データ!$A$2:$DE$996,37)</f>
        <v>6</v>
      </c>
      <c r="D357" s="34">
        <f>VLOOKUP([1]連想CD!$B$47,[1]元データ!$A$2:$DE$996,37)</f>
        <v>8</v>
      </c>
      <c r="E357" s="35">
        <v>67</v>
      </c>
      <c r="F357" s="33">
        <f>G357+H357</f>
        <v>25</v>
      </c>
      <c r="G357" s="34">
        <f>VLOOKUP([1]連想CD!$B$46,[1]元データ!$A$2:$DE$996,72)</f>
        <v>13</v>
      </c>
      <c r="H357" s="34">
        <f>VLOOKUP([1]連想CD!$B$47,[1]元データ!$A$2:$DE$996,72)</f>
        <v>12</v>
      </c>
      <c r="I357" s="35">
        <v>103</v>
      </c>
      <c r="J357" s="33">
        <f t="shared" si="15"/>
        <v>0</v>
      </c>
      <c r="K357" s="34">
        <f>VLOOKUP([1]連想CD!$B$46,[1]元データ!$A$2:$DE$996,108)</f>
        <v>0</v>
      </c>
      <c r="L357" s="34">
        <f>VLOOKUP([1]連想CD!$B$47,[1]元データ!$A$2:$DE$996,108)</f>
        <v>0</v>
      </c>
    </row>
    <row r="358" spans="1:13" s="97" customFormat="1" ht="15.75" customHeight="1">
      <c r="A358" s="32">
        <v>33</v>
      </c>
      <c r="B358" s="33">
        <f>C358+D358</f>
        <v>13</v>
      </c>
      <c r="C358" s="34">
        <f>VLOOKUP([1]連想CD!$B$46,[1]元データ!$A$2:$DE$996,38)</f>
        <v>6</v>
      </c>
      <c r="D358" s="34">
        <f>VLOOKUP([1]連想CD!$B$47,[1]元データ!$A$2:$DE$996,38)</f>
        <v>7</v>
      </c>
      <c r="E358" s="35">
        <v>68</v>
      </c>
      <c r="F358" s="33">
        <f>G358+H358</f>
        <v>30</v>
      </c>
      <c r="G358" s="34">
        <f>VLOOKUP([1]連想CD!$B$46,[1]元データ!$A$2:$DE$996,73)</f>
        <v>17</v>
      </c>
      <c r="H358" s="34">
        <f>VLOOKUP([1]連想CD!$B$47,[1]元データ!$A$2:$DE$996,73)</f>
        <v>13</v>
      </c>
      <c r="I358" s="72" t="s">
        <v>37</v>
      </c>
      <c r="J358" s="44">
        <f t="shared" si="15"/>
        <v>0</v>
      </c>
      <c r="K358" s="42">
        <f>VLOOKUP([1]連想CD!$B$46,[1]元データ!$A$2:$DE$996,109)</f>
        <v>0</v>
      </c>
      <c r="L358" s="42">
        <f>VLOOKUP([1]連想CD!$B$47,[1]元データ!$A$2:$DE$996,109)</f>
        <v>0</v>
      </c>
    </row>
    <row r="359" spans="1:13" s="97" customFormat="1" ht="21" customHeight="1" thickBot="1">
      <c r="A359" s="74">
        <v>34</v>
      </c>
      <c r="B359" s="33">
        <f>C359+D359</f>
        <v>13</v>
      </c>
      <c r="C359" s="34">
        <f>VLOOKUP([1]連想CD!$B$46,[1]元データ!$A$2:$DE$996,39)</f>
        <v>6</v>
      </c>
      <c r="D359" s="34">
        <f>VLOOKUP([1]連想CD!$B$47,[1]元データ!$A$2:$DE$996,39)</f>
        <v>7</v>
      </c>
      <c r="E359" s="35">
        <v>69</v>
      </c>
      <c r="F359" s="33">
        <f>G359+H359</f>
        <v>15</v>
      </c>
      <c r="G359" s="34">
        <f>VLOOKUP([1]連想CD!$B$46,[1]元データ!$A$2:$DE$996,74)</f>
        <v>8</v>
      </c>
      <c r="H359" s="34">
        <f>VLOOKUP([1]連想CD!$B$47,[1]元データ!$A$2:$DE$996,74)</f>
        <v>7</v>
      </c>
      <c r="I359" s="75" t="s">
        <v>8</v>
      </c>
      <c r="J359" s="69">
        <f>B318+B324+B330+B336+B342+B348+B354+F318+F324+F330+F336+F342+F348+F354+J318+J324+J330+J336+J342+J348</f>
        <v>1576</v>
      </c>
      <c r="K359" s="69">
        <f>C318+C324+C330+C336+C342+C348+C354+G318+G324+G330+G336+G342+G348+G354+K318+K324+K330+K336+K342+K348</f>
        <v>754</v>
      </c>
      <c r="L359" s="69">
        <f>D318+D324+D330+D336+D342+D348+D354+H318+H324+H330+H336+H342+H348+H354+L318+L324+L330+L336+L342+L348</f>
        <v>822</v>
      </c>
    </row>
    <row r="360" spans="1:13" s="106" customFormat="1" ht="24" customHeight="1" thickTop="1" thickBot="1">
      <c r="A360" s="81" t="s">
        <v>38</v>
      </c>
      <c r="B360" s="82">
        <f>B318+B324+B330</f>
        <v>241</v>
      </c>
      <c r="C360" s="83">
        <f>C318+C324+C330</f>
        <v>117</v>
      </c>
      <c r="D360" s="83">
        <f>D318+D324+D330</f>
        <v>124</v>
      </c>
      <c r="E360" s="84" t="s">
        <v>39</v>
      </c>
      <c r="F360" s="83">
        <f>B336+B342+B348+B354+F318+F324+F330+F336+F342+F348</f>
        <v>1027</v>
      </c>
      <c r="G360" s="83">
        <f>C336+C342+C348+C354+G318+G324+G330+G336+G342+G348</f>
        <v>502</v>
      </c>
      <c r="H360" s="83">
        <f>D336+D342+D348+D354+H318+H324+H330+H336+H342+H348</f>
        <v>525</v>
      </c>
      <c r="I360" s="85" t="s">
        <v>40</v>
      </c>
      <c r="J360" s="83">
        <f>F354+J318+J324+J330+J336+J342+J348</f>
        <v>308</v>
      </c>
      <c r="K360" s="83">
        <f>G354+K318+K324+K330+K336+K342+K348</f>
        <v>135</v>
      </c>
      <c r="L360" s="83">
        <f>H354+L318+L324+L330+L336+L342+L348</f>
        <v>173</v>
      </c>
      <c r="M360" s="105"/>
    </row>
    <row r="361" spans="1:13" s="13" customFormat="1" ht="24" customHeight="1" thickBot="1">
      <c r="A361" s="1"/>
      <c r="B361" s="2" t="str">
        <f>+[1]中区!$B$1</f>
        <v>町字別・年齢別人口表</v>
      </c>
      <c r="C361" s="3"/>
      <c r="D361" s="4"/>
      <c r="E361" s="5"/>
      <c r="F361" s="6"/>
      <c r="G361" s="96" t="str">
        <f>$G$1</f>
        <v>　　平成29年10月1日　現在</v>
      </c>
      <c r="H361" s="6"/>
      <c r="I361" s="5"/>
      <c r="J361" s="6"/>
      <c r="K361" s="8" t="s">
        <v>243</v>
      </c>
      <c r="L361" s="9"/>
      <c r="M361" s="97" t="str">
        <f>[2]連想CD!A209</f>
        <v>ﾁﾕｳ1</v>
      </c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  <c r="M362" s="98"/>
    </row>
    <row r="363" spans="1:13" s="31" customFormat="1" ht="25.5" customHeight="1">
      <c r="A363" s="23" t="s">
        <v>9</v>
      </c>
      <c r="B363" s="24">
        <f>SUM(B364:B368)</f>
        <v>53</v>
      </c>
      <c r="C363" s="24">
        <f>SUM(C364:C368)</f>
        <v>29</v>
      </c>
      <c r="D363" s="24">
        <f>SUM(D364:D368)</f>
        <v>24</v>
      </c>
      <c r="E363" s="25" t="s">
        <v>10</v>
      </c>
      <c r="F363" s="24">
        <f>SUM(F364:F368)</f>
        <v>77</v>
      </c>
      <c r="G363" s="24">
        <f>SUM(G364:G368)</f>
        <v>32</v>
      </c>
      <c r="H363" s="24">
        <f>SUM(H364:H368)</f>
        <v>45</v>
      </c>
      <c r="I363" s="25" t="s">
        <v>11</v>
      </c>
      <c r="J363" s="24">
        <f>SUM(J364:J368)</f>
        <v>69</v>
      </c>
      <c r="K363" s="24">
        <f>SUM(K364:K368)</f>
        <v>30</v>
      </c>
      <c r="L363" s="24">
        <f>SUM(L364:L368)</f>
        <v>39</v>
      </c>
    </row>
    <row r="364" spans="1:13" s="97" customFormat="1" ht="15.75" customHeight="1">
      <c r="A364" s="32">
        <v>0</v>
      </c>
      <c r="B364" s="33">
        <f>C364+D364</f>
        <v>10</v>
      </c>
      <c r="C364" s="34">
        <f>VLOOKUP([1]連想CD!$B$224,[1]元データ!$A$2:$DE$996,5)</f>
        <v>6</v>
      </c>
      <c r="D364" s="34">
        <f>VLOOKUP([1]連想CD!$B$225,[1]元データ!$A$2:$DE$996,5)</f>
        <v>4</v>
      </c>
      <c r="E364" s="35">
        <v>35</v>
      </c>
      <c r="F364" s="33">
        <f>G364+H364</f>
        <v>14</v>
      </c>
      <c r="G364" s="34">
        <f>VLOOKUP([1]連想CD!$B$224,[1]元データ!$A$2:$DE$996,40)</f>
        <v>5</v>
      </c>
      <c r="H364" s="34">
        <f>VLOOKUP([1]連想CD!$B$225,[1]元データ!$A$2:$DE$996,40)</f>
        <v>9</v>
      </c>
      <c r="I364" s="35">
        <v>70</v>
      </c>
      <c r="J364" s="33">
        <f>K364+L364</f>
        <v>16</v>
      </c>
      <c r="K364" s="34">
        <f>VLOOKUP([1]連想CD!$B$224,[1]元データ!$A$2:$DE$996,75)</f>
        <v>8</v>
      </c>
      <c r="L364" s="34">
        <f>VLOOKUP([1]連想CD!$B$225,[1]元データ!$A$2:$DE$996,75)</f>
        <v>8</v>
      </c>
    </row>
    <row r="365" spans="1:13" s="97" customFormat="1" ht="15.75" customHeight="1">
      <c r="A365" s="32">
        <v>1</v>
      </c>
      <c r="B365" s="33">
        <f>C365+D365</f>
        <v>8</v>
      </c>
      <c r="C365" s="34">
        <f>VLOOKUP([1]連想CD!$B$224,[1]元データ!$A$2:$DE$996,6)</f>
        <v>2</v>
      </c>
      <c r="D365" s="34">
        <f>VLOOKUP([1]連想CD!$B$225,[1]元データ!$A$2:$DE$996,6)</f>
        <v>6</v>
      </c>
      <c r="E365" s="35">
        <v>36</v>
      </c>
      <c r="F365" s="33">
        <f>G365+H365</f>
        <v>13</v>
      </c>
      <c r="G365" s="34">
        <f>VLOOKUP([1]連想CD!$B$224,[1]元データ!$A$2:$DE$996,41)</f>
        <v>5</v>
      </c>
      <c r="H365" s="34">
        <f>VLOOKUP([1]連想CD!$B$225,[1]元データ!$A$2:$DE$996,41)</f>
        <v>8</v>
      </c>
      <c r="I365" s="35">
        <v>71</v>
      </c>
      <c r="J365" s="33">
        <f>K365+L365</f>
        <v>10</v>
      </c>
      <c r="K365" s="34">
        <f>VLOOKUP([1]連想CD!$B$224,[1]元データ!$A$2:$DE$996,76)</f>
        <v>3</v>
      </c>
      <c r="L365" s="34">
        <f>VLOOKUP([1]連想CD!$B$225,[1]元データ!$A$2:$DE$996,76)</f>
        <v>7</v>
      </c>
    </row>
    <row r="366" spans="1:13" s="97" customFormat="1" ht="15.75" customHeight="1">
      <c r="A366" s="32">
        <v>2</v>
      </c>
      <c r="B366" s="33">
        <f>C366+D366</f>
        <v>12</v>
      </c>
      <c r="C366" s="34">
        <f>VLOOKUP([1]連想CD!$B$224,[1]元データ!$A$2:$DE$996,7)</f>
        <v>8</v>
      </c>
      <c r="D366" s="34">
        <f>VLOOKUP([1]連想CD!$B$225,[1]元データ!$A$2:$DE$996,7)</f>
        <v>4</v>
      </c>
      <c r="E366" s="35">
        <v>37</v>
      </c>
      <c r="F366" s="33">
        <f>G366+H366</f>
        <v>14</v>
      </c>
      <c r="G366" s="34">
        <f>VLOOKUP([1]連想CD!$B$224,[1]元データ!$A$2:$DE$996,42)</f>
        <v>1</v>
      </c>
      <c r="H366" s="34">
        <f>VLOOKUP([1]連想CD!$B$225,[1]元データ!$A$2:$DE$996,42)</f>
        <v>13</v>
      </c>
      <c r="I366" s="35">
        <v>72</v>
      </c>
      <c r="J366" s="33">
        <f>K366+L366</f>
        <v>11</v>
      </c>
      <c r="K366" s="34">
        <f>VLOOKUP([1]連想CD!$B$224,[1]元データ!$A$2:$DE$996,77)</f>
        <v>5</v>
      </c>
      <c r="L366" s="34">
        <f>VLOOKUP([1]連想CD!$B$225,[1]元データ!$A$2:$DE$996,77)</f>
        <v>6</v>
      </c>
    </row>
    <row r="367" spans="1:13" s="97" customFormat="1" ht="15.75" customHeight="1">
      <c r="A367" s="32">
        <v>3</v>
      </c>
      <c r="B367" s="33">
        <f>C367+D367</f>
        <v>10</v>
      </c>
      <c r="C367" s="34">
        <f>VLOOKUP([1]連想CD!$B$224,[1]元データ!$A$2:$DE$996,8)</f>
        <v>6</v>
      </c>
      <c r="D367" s="34">
        <f>VLOOKUP([1]連想CD!$B$225,[1]元データ!$A$2:$DE$996,8)</f>
        <v>4</v>
      </c>
      <c r="E367" s="35">
        <v>38</v>
      </c>
      <c r="F367" s="33">
        <f>G367+H367</f>
        <v>21</v>
      </c>
      <c r="G367" s="34">
        <f>VLOOKUP([1]連想CD!$B$224,[1]元データ!$A$2:$DE$996,43)</f>
        <v>14</v>
      </c>
      <c r="H367" s="34">
        <f>VLOOKUP([1]連想CD!$B$225,[1]元データ!$A$2:$DE$996,43)</f>
        <v>7</v>
      </c>
      <c r="I367" s="35">
        <v>73</v>
      </c>
      <c r="J367" s="33">
        <f>K367+L367</f>
        <v>16</v>
      </c>
      <c r="K367" s="34">
        <f>VLOOKUP([1]連想CD!$B$224,[1]元データ!$A$2:$DE$996,78)</f>
        <v>9</v>
      </c>
      <c r="L367" s="34">
        <f>VLOOKUP([1]連想CD!$B$225,[1]元データ!$A$2:$DE$996,78)</f>
        <v>7</v>
      </c>
    </row>
    <row r="368" spans="1:13" s="97" customFormat="1" ht="18" customHeight="1">
      <c r="A368" s="40">
        <v>4</v>
      </c>
      <c r="B368" s="41">
        <f>C368+D368</f>
        <v>13</v>
      </c>
      <c r="C368" s="42">
        <f>VLOOKUP([1]連想CD!$B$224,[1]元データ!$A$2:$DE$996,9)</f>
        <v>7</v>
      </c>
      <c r="D368" s="42">
        <f>VLOOKUP([1]連想CD!$B$225,[1]元データ!$A$2:$DE$996,9)</f>
        <v>6</v>
      </c>
      <c r="E368" s="43">
        <v>39</v>
      </c>
      <c r="F368" s="44">
        <f>G368+H368</f>
        <v>15</v>
      </c>
      <c r="G368" s="42">
        <f>VLOOKUP([1]連想CD!$B$224,[1]元データ!$A$2:$DE$996,44)</f>
        <v>7</v>
      </c>
      <c r="H368" s="42">
        <f>VLOOKUP([1]連想CD!$B$225,[1]元データ!$A$2:$DE$996,44)</f>
        <v>8</v>
      </c>
      <c r="I368" s="43">
        <v>74</v>
      </c>
      <c r="J368" s="44">
        <f>K368+L368</f>
        <v>16</v>
      </c>
      <c r="K368" s="42">
        <f>VLOOKUP([1]連想CD!$B$224,[1]元データ!$A$2:$DE$996,79)</f>
        <v>5</v>
      </c>
      <c r="L368" s="42">
        <f>VLOOKUP([1]連想CD!$B$225,[1]元データ!$A$2:$DE$996,79)</f>
        <v>11</v>
      </c>
    </row>
    <row r="369" spans="1:12" s="31" customFormat="1" ht="25.5" customHeight="1">
      <c r="A369" s="23" t="s">
        <v>13</v>
      </c>
      <c r="B369" s="24">
        <f>SUM(B370:B374)</f>
        <v>69</v>
      </c>
      <c r="C369" s="24">
        <f>SUM(C370:C374)</f>
        <v>40</v>
      </c>
      <c r="D369" s="24">
        <f>SUM(D370:D374)</f>
        <v>29</v>
      </c>
      <c r="E369" s="25" t="s">
        <v>14</v>
      </c>
      <c r="F369" s="24">
        <f>SUM(F370:F374)</f>
        <v>122</v>
      </c>
      <c r="G369" s="24">
        <f>SUM(G370:G374)</f>
        <v>51</v>
      </c>
      <c r="H369" s="24">
        <f>SUM(H370:H374)</f>
        <v>71</v>
      </c>
      <c r="I369" s="25" t="s">
        <v>15</v>
      </c>
      <c r="J369" s="24">
        <f>SUM(J370:J374)</f>
        <v>48</v>
      </c>
      <c r="K369" s="24">
        <f>SUM(K370:K374)</f>
        <v>23</v>
      </c>
      <c r="L369" s="24">
        <f>SUM(L370:L374)</f>
        <v>25</v>
      </c>
    </row>
    <row r="370" spans="1:12" s="97" customFormat="1" ht="15.75" customHeight="1">
      <c r="A370" s="32">
        <v>5</v>
      </c>
      <c r="B370" s="33">
        <f>C370+D370</f>
        <v>17</v>
      </c>
      <c r="C370" s="34">
        <f>VLOOKUP([1]連想CD!$B$224,[1]元データ!$A$2:$DE$996,10)</f>
        <v>12</v>
      </c>
      <c r="D370" s="34">
        <f>VLOOKUP([1]連想CD!$B$225,[1]元データ!$A$2:$DE$996,10)</f>
        <v>5</v>
      </c>
      <c r="E370" s="35">
        <v>40</v>
      </c>
      <c r="F370" s="33">
        <f>G370+H370</f>
        <v>23</v>
      </c>
      <c r="G370" s="34">
        <f>VLOOKUP([1]連想CD!$B$224,[1]元データ!$A$2:$DE$996,45 )</f>
        <v>11</v>
      </c>
      <c r="H370" s="34">
        <f>VLOOKUP([1]連想CD!$B$225,[1]元データ!$A$2:$DE$996,45 )</f>
        <v>12</v>
      </c>
      <c r="I370" s="35">
        <v>75</v>
      </c>
      <c r="J370" s="33">
        <f>K370+L370</f>
        <v>8</v>
      </c>
      <c r="K370" s="34">
        <f>VLOOKUP([1]連想CD!$B$224,[1]元データ!$A$2:$DE$996,80)</f>
        <v>5</v>
      </c>
      <c r="L370" s="34">
        <f>VLOOKUP([1]連想CD!$B$225,[1]元データ!$A$2:$DE$996,80)</f>
        <v>3</v>
      </c>
    </row>
    <row r="371" spans="1:12" s="97" customFormat="1" ht="15.75" customHeight="1">
      <c r="A371" s="32">
        <v>6</v>
      </c>
      <c r="B371" s="33">
        <f>C371+D371</f>
        <v>10</v>
      </c>
      <c r="C371" s="34">
        <f>VLOOKUP([1]連想CD!$B$224,[1]元データ!$A$2:$DE$996,11)</f>
        <v>6</v>
      </c>
      <c r="D371" s="34">
        <f>VLOOKUP([1]連想CD!$B$225,[1]元データ!$A$2:$DE$996,11)</f>
        <v>4</v>
      </c>
      <c r="E371" s="35">
        <v>41</v>
      </c>
      <c r="F371" s="33">
        <f>G371+H371</f>
        <v>24</v>
      </c>
      <c r="G371" s="34">
        <f>VLOOKUP([1]連想CD!$B$224,[1]元データ!$A$2:$DE$996,46)</f>
        <v>11</v>
      </c>
      <c r="H371" s="34">
        <f>VLOOKUP([1]連想CD!$B$225,[1]元データ!$A$2:$DE$996,46)</f>
        <v>13</v>
      </c>
      <c r="I371" s="35">
        <v>76</v>
      </c>
      <c r="J371" s="33">
        <f>K371+L371</f>
        <v>9</v>
      </c>
      <c r="K371" s="34">
        <f>VLOOKUP([1]連想CD!$B$224,[1]元データ!$A$2:$DE$996,81)</f>
        <v>4</v>
      </c>
      <c r="L371" s="34">
        <f>VLOOKUP([1]連想CD!$B$225,[1]元データ!$A$2:$DE$996,81)</f>
        <v>5</v>
      </c>
    </row>
    <row r="372" spans="1:12" s="97" customFormat="1" ht="15.75" customHeight="1">
      <c r="A372" s="32">
        <v>7</v>
      </c>
      <c r="B372" s="33">
        <f>C372+D372</f>
        <v>10</v>
      </c>
      <c r="C372" s="34">
        <f>VLOOKUP([1]連想CD!$B$224,[1]元データ!$A$2:$DE$996,12)</f>
        <v>3</v>
      </c>
      <c r="D372" s="34">
        <f>VLOOKUP([1]連想CD!$B$225,[1]元データ!$A$2:$DE$996,12)</f>
        <v>7</v>
      </c>
      <c r="E372" s="35">
        <v>42</v>
      </c>
      <c r="F372" s="33">
        <f>G372+H372</f>
        <v>24</v>
      </c>
      <c r="G372" s="34">
        <f>VLOOKUP([1]連想CD!$B$224,[1]元データ!$A$2:$DE$996,47)</f>
        <v>5</v>
      </c>
      <c r="H372" s="34">
        <f>VLOOKUP([1]連想CD!$B$225,[1]元データ!$A$2:$DE$996,47)</f>
        <v>19</v>
      </c>
      <c r="I372" s="35">
        <v>77</v>
      </c>
      <c r="J372" s="33">
        <f>K372+L372</f>
        <v>9</v>
      </c>
      <c r="K372" s="34">
        <f>VLOOKUP([1]連想CD!$B$224,[1]元データ!$A$2:$DE$996,82)</f>
        <v>4</v>
      </c>
      <c r="L372" s="34">
        <f>VLOOKUP([1]連想CD!$B$225,[1]元データ!$A$2:$DE$996,82)</f>
        <v>5</v>
      </c>
    </row>
    <row r="373" spans="1:12" s="97" customFormat="1" ht="15.75" customHeight="1">
      <c r="A373" s="32">
        <v>8</v>
      </c>
      <c r="B373" s="33">
        <f>C373+D373</f>
        <v>15</v>
      </c>
      <c r="C373" s="34">
        <f>VLOOKUP([1]連想CD!$B$224,[1]元データ!$A$2:$DE$996,13)</f>
        <v>8</v>
      </c>
      <c r="D373" s="34">
        <f>VLOOKUP([1]連想CD!$B$225,[1]元データ!$A$2:$DE$996,13)</f>
        <v>7</v>
      </c>
      <c r="E373" s="35">
        <v>43</v>
      </c>
      <c r="F373" s="33">
        <f>G373+H373</f>
        <v>26</v>
      </c>
      <c r="G373" s="34">
        <f>VLOOKUP([1]連想CD!$B$224,[1]元データ!$A$2:$DE$996,48)</f>
        <v>13</v>
      </c>
      <c r="H373" s="34">
        <f>VLOOKUP([1]連想CD!$B$225,[1]元データ!$A$2:$DE$996,48)</f>
        <v>13</v>
      </c>
      <c r="I373" s="35">
        <v>78</v>
      </c>
      <c r="J373" s="33">
        <f>K373+L373</f>
        <v>12</v>
      </c>
      <c r="K373" s="34">
        <f>VLOOKUP([1]連想CD!$B$224,[1]元データ!$A$2:$DE$996,83)</f>
        <v>5</v>
      </c>
      <c r="L373" s="34">
        <f>VLOOKUP([1]連想CD!$B$225,[1]元データ!$A$2:$DE$996,83)</f>
        <v>7</v>
      </c>
    </row>
    <row r="374" spans="1:12" s="97" customFormat="1" ht="18" customHeight="1">
      <c r="A374" s="40">
        <v>9</v>
      </c>
      <c r="B374" s="44">
        <f>C374+D374</f>
        <v>17</v>
      </c>
      <c r="C374" s="42">
        <f>VLOOKUP([1]連想CD!$B$224,[1]元データ!$A$2:$DE$996,14)</f>
        <v>11</v>
      </c>
      <c r="D374" s="42">
        <f>VLOOKUP([1]連想CD!$B$225,[1]元データ!$A$2:$DE$996,14)</f>
        <v>6</v>
      </c>
      <c r="E374" s="43">
        <v>44</v>
      </c>
      <c r="F374" s="44">
        <f>G374+H374</f>
        <v>25</v>
      </c>
      <c r="G374" s="42">
        <f>VLOOKUP([1]連想CD!$B$224,[1]元データ!$A$2:$DE$996,49)</f>
        <v>11</v>
      </c>
      <c r="H374" s="42">
        <f>VLOOKUP([1]連想CD!$B$225,[1]元データ!$A$2:$DE$996,49)</f>
        <v>14</v>
      </c>
      <c r="I374" s="43">
        <v>79</v>
      </c>
      <c r="J374" s="44">
        <f>K374+L374</f>
        <v>10</v>
      </c>
      <c r="K374" s="42">
        <f>VLOOKUP([1]連想CD!$B$224,[1]元データ!$A$2:$DE$996,84)</f>
        <v>5</v>
      </c>
      <c r="L374" s="42">
        <f>VLOOKUP([1]連想CD!$B$225,[1]元データ!$A$2:$DE$996,84)</f>
        <v>5</v>
      </c>
    </row>
    <row r="375" spans="1:12" s="31" customFormat="1" ht="25.5" customHeight="1">
      <c r="A375" s="23" t="s">
        <v>23</v>
      </c>
      <c r="B375" s="24">
        <f>SUM(B376:B380)</f>
        <v>79</v>
      </c>
      <c r="C375" s="24">
        <f>SUM(C376:C380)</f>
        <v>36</v>
      </c>
      <c r="D375" s="24">
        <f>SUM(D376:D380)</f>
        <v>43</v>
      </c>
      <c r="E375" s="25" t="s">
        <v>24</v>
      </c>
      <c r="F375" s="24">
        <f>SUM(F376:F380)</f>
        <v>125</v>
      </c>
      <c r="G375" s="24">
        <f>SUM(G376:G380)</f>
        <v>70</v>
      </c>
      <c r="H375" s="24">
        <f>SUM(H376:H380)</f>
        <v>55</v>
      </c>
      <c r="I375" s="25" t="s">
        <v>25</v>
      </c>
      <c r="J375" s="24">
        <f>SUM(J376:J380)</f>
        <v>33</v>
      </c>
      <c r="K375" s="24">
        <f>SUM(K376:K380)</f>
        <v>14</v>
      </c>
      <c r="L375" s="24">
        <f>SUM(L376:L380)</f>
        <v>19</v>
      </c>
    </row>
    <row r="376" spans="1:12" s="97" customFormat="1" ht="15.75" customHeight="1">
      <c r="A376" s="32">
        <v>10</v>
      </c>
      <c r="B376" s="33">
        <f>C376+D376</f>
        <v>17</v>
      </c>
      <c r="C376" s="34">
        <f>VLOOKUP([1]連想CD!$B$224,[1]元データ!$A$2:$DE$996,15)</f>
        <v>7</v>
      </c>
      <c r="D376" s="34">
        <f>VLOOKUP([1]連想CD!$B$225,[1]元データ!$A$2:$DE$996,15)</f>
        <v>10</v>
      </c>
      <c r="E376" s="35">
        <v>45</v>
      </c>
      <c r="F376" s="33">
        <f>G376+H376</f>
        <v>30</v>
      </c>
      <c r="G376" s="34">
        <f>VLOOKUP([1]連想CD!$B$224,[1]元データ!$A$2:$DE$996,50)</f>
        <v>16</v>
      </c>
      <c r="H376" s="34">
        <f>VLOOKUP([1]連想CD!$B$225,[1]元データ!$A$2:$DE$996,50)</f>
        <v>14</v>
      </c>
      <c r="I376" s="35">
        <v>80</v>
      </c>
      <c r="J376" s="33">
        <f>K376+L376</f>
        <v>7</v>
      </c>
      <c r="K376" s="34">
        <f>VLOOKUP([1]連想CD!$B$224,[1]元データ!$A$2:$DE$996,85)</f>
        <v>4</v>
      </c>
      <c r="L376" s="34">
        <f>VLOOKUP([1]連想CD!$B$225,[1]元データ!$A$2:$DE$996,85)</f>
        <v>3</v>
      </c>
    </row>
    <row r="377" spans="1:12" s="97" customFormat="1" ht="15.75" customHeight="1">
      <c r="A377" s="32">
        <v>11</v>
      </c>
      <c r="B377" s="33">
        <f>C377+D377</f>
        <v>15</v>
      </c>
      <c r="C377" s="34">
        <f>VLOOKUP([1]連想CD!$B$224,[1]元データ!$A$2:$DE$996,16)</f>
        <v>6</v>
      </c>
      <c r="D377" s="34">
        <f>VLOOKUP([1]連想CD!$B$225,[1]元データ!$A$2:$DE$996,16)</f>
        <v>9</v>
      </c>
      <c r="E377" s="35">
        <v>46</v>
      </c>
      <c r="F377" s="33">
        <f>G377+H377</f>
        <v>26</v>
      </c>
      <c r="G377" s="34">
        <f>VLOOKUP([1]連想CD!$B$224,[1]元データ!$A$2:$DE$996,51)</f>
        <v>17</v>
      </c>
      <c r="H377" s="34">
        <f>VLOOKUP([1]連想CD!$B$225,[1]元データ!$A$2:$DE$996,51)</f>
        <v>9</v>
      </c>
      <c r="I377" s="35">
        <v>81</v>
      </c>
      <c r="J377" s="33">
        <f>K377+L377</f>
        <v>8</v>
      </c>
      <c r="K377" s="34">
        <f>VLOOKUP([1]連想CD!$B$224,[1]元データ!$A$2:$DE$996,86)</f>
        <v>4</v>
      </c>
      <c r="L377" s="34">
        <f>VLOOKUP([1]連想CD!$B$225,[1]元データ!$A$2:$DE$996,86)</f>
        <v>4</v>
      </c>
    </row>
    <row r="378" spans="1:12" s="97" customFormat="1" ht="15.75" customHeight="1">
      <c r="A378" s="32">
        <v>12</v>
      </c>
      <c r="B378" s="33">
        <f>C378+D378</f>
        <v>17</v>
      </c>
      <c r="C378" s="34">
        <f>VLOOKUP([1]連想CD!$B$224,[1]元データ!$A$2:$DE$996,17)</f>
        <v>8</v>
      </c>
      <c r="D378" s="34">
        <f>VLOOKUP([1]連想CD!$B$225,[1]元データ!$A$2:$DE$996,17)</f>
        <v>9</v>
      </c>
      <c r="E378" s="35">
        <v>47</v>
      </c>
      <c r="F378" s="33">
        <f>G378+H378</f>
        <v>23</v>
      </c>
      <c r="G378" s="34">
        <f>VLOOKUP([1]連想CD!$B$224,[1]元データ!$A$2:$DE$996,52)</f>
        <v>5</v>
      </c>
      <c r="H378" s="34">
        <f>VLOOKUP([1]連想CD!$B$225,[1]元データ!$A$2:$DE$996,52)</f>
        <v>18</v>
      </c>
      <c r="I378" s="35">
        <v>82</v>
      </c>
      <c r="J378" s="33">
        <f>K378+L378</f>
        <v>8</v>
      </c>
      <c r="K378" s="34">
        <f>VLOOKUP([1]連想CD!$B$224,[1]元データ!$A$2:$DE$996,87)</f>
        <v>2</v>
      </c>
      <c r="L378" s="34">
        <f>VLOOKUP([1]連想CD!$B$225,[1]元データ!$A$2:$DE$996,87)</f>
        <v>6</v>
      </c>
    </row>
    <row r="379" spans="1:12" s="97" customFormat="1" ht="15.75" customHeight="1">
      <c r="A379" s="32">
        <v>13</v>
      </c>
      <c r="B379" s="33">
        <f>C379+D379</f>
        <v>15</v>
      </c>
      <c r="C379" s="34">
        <f>VLOOKUP([1]連想CD!$B$224,[1]元データ!$A$2:$DE$996,18)</f>
        <v>7</v>
      </c>
      <c r="D379" s="34">
        <f>VLOOKUP([1]連想CD!$B$225,[1]元データ!$A$2:$DE$996,18)</f>
        <v>8</v>
      </c>
      <c r="E379" s="35">
        <v>48</v>
      </c>
      <c r="F379" s="33">
        <f>G379+H379</f>
        <v>26</v>
      </c>
      <c r="G379" s="34">
        <f>VLOOKUP([1]連想CD!$B$224,[1]元データ!$A$2:$DE$996,53)</f>
        <v>18</v>
      </c>
      <c r="H379" s="34">
        <f>VLOOKUP([1]連想CD!$B$225,[1]元データ!$A$2:$DE$996,53)</f>
        <v>8</v>
      </c>
      <c r="I379" s="35">
        <v>83</v>
      </c>
      <c r="J379" s="33">
        <f>K379+L379</f>
        <v>7</v>
      </c>
      <c r="K379" s="34">
        <f>VLOOKUP([1]連想CD!$B$224,[1]元データ!$A$2:$DE$996,88)</f>
        <v>3</v>
      </c>
      <c r="L379" s="34">
        <f>VLOOKUP([1]連想CD!$B$225,[1]元データ!$A$2:$DE$996,88)</f>
        <v>4</v>
      </c>
    </row>
    <row r="380" spans="1:12" s="97" customFormat="1" ht="18" customHeight="1">
      <c r="A380" s="40">
        <v>14</v>
      </c>
      <c r="B380" s="44">
        <f>C380+D380</f>
        <v>15</v>
      </c>
      <c r="C380" s="42">
        <f>VLOOKUP([1]連想CD!$B$224,[1]元データ!$A$2:$DE$996,19)</f>
        <v>8</v>
      </c>
      <c r="D380" s="42">
        <f>VLOOKUP([1]連想CD!$B$225,[1]元データ!$A$2:$DE$996,19)</f>
        <v>7</v>
      </c>
      <c r="E380" s="43">
        <v>49</v>
      </c>
      <c r="F380" s="44">
        <f>G380+H380</f>
        <v>20</v>
      </c>
      <c r="G380" s="42">
        <f>VLOOKUP([1]連想CD!$B$224,[1]元データ!$A$2:$DE$996,54)</f>
        <v>14</v>
      </c>
      <c r="H380" s="42">
        <f>VLOOKUP([1]連想CD!$B$225,[1]元データ!$A$2:$DE$996,54)</f>
        <v>6</v>
      </c>
      <c r="I380" s="43">
        <v>84</v>
      </c>
      <c r="J380" s="44">
        <f>K380+L380</f>
        <v>3</v>
      </c>
      <c r="K380" s="42">
        <f>VLOOKUP([1]連想CD!$B$224,[1]元データ!$A$2:$DE$996,89)</f>
        <v>1</v>
      </c>
      <c r="L380" s="42">
        <f>VLOOKUP([1]連想CD!$B$225,[1]元データ!$A$2:$DE$996,89)</f>
        <v>2</v>
      </c>
    </row>
    <row r="381" spans="1:12" s="31" customFormat="1" ht="25.5" customHeight="1">
      <c r="A381" s="23" t="s">
        <v>26</v>
      </c>
      <c r="B381" s="24">
        <f>SUM(B382:B386)</f>
        <v>61</v>
      </c>
      <c r="C381" s="24">
        <f>SUM(C382:C386)</f>
        <v>23</v>
      </c>
      <c r="D381" s="24">
        <f>SUM(D382:D386)</f>
        <v>38</v>
      </c>
      <c r="E381" s="25" t="s">
        <v>27</v>
      </c>
      <c r="F381" s="24">
        <f>SUM(F382:F386)</f>
        <v>112</v>
      </c>
      <c r="G381" s="24">
        <f>SUM(G382:G386)</f>
        <v>55</v>
      </c>
      <c r="H381" s="24">
        <f>SUM(H382:H386)</f>
        <v>57</v>
      </c>
      <c r="I381" s="25" t="s">
        <v>28</v>
      </c>
      <c r="J381" s="24">
        <f>SUM(J382:J386)</f>
        <v>26</v>
      </c>
      <c r="K381" s="24">
        <f>SUM(K382:K386)</f>
        <v>10</v>
      </c>
      <c r="L381" s="24">
        <f>SUM(L382:L386)</f>
        <v>16</v>
      </c>
    </row>
    <row r="382" spans="1:12" s="97" customFormat="1" ht="15.75" customHeight="1">
      <c r="A382" s="32">
        <v>15</v>
      </c>
      <c r="B382" s="33">
        <f>C382+D382</f>
        <v>8</v>
      </c>
      <c r="C382" s="34">
        <f>VLOOKUP([1]連想CD!$B$224,[1]元データ!$A$2:$DE$996,20)</f>
        <v>0</v>
      </c>
      <c r="D382" s="34">
        <f>VLOOKUP([1]連想CD!$B$225,[1]元データ!$A$2:$DE$996,20)</f>
        <v>8</v>
      </c>
      <c r="E382" s="35">
        <v>50</v>
      </c>
      <c r="F382" s="33">
        <f>G382+H382</f>
        <v>23</v>
      </c>
      <c r="G382" s="34">
        <f>VLOOKUP([1]連想CD!$B$224,[1]元データ!$A$2:$DE$996,55)</f>
        <v>5</v>
      </c>
      <c r="H382" s="34">
        <f>VLOOKUP([1]連想CD!$B$225,[1]元データ!$A$2:$DE$996,55)</f>
        <v>18</v>
      </c>
      <c r="I382" s="35">
        <v>85</v>
      </c>
      <c r="J382" s="33">
        <f>K382+L382</f>
        <v>6</v>
      </c>
      <c r="K382" s="34">
        <f>VLOOKUP([1]連想CD!$B$224,[1]元データ!$A$2:$DE$996,90)</f>
        <v>3</v>
      </c>
      <c r="L382" s="34">
        <f>VLOOKUP([1]連想CD!$B$225,[1]元データ!$A$2:$DE$996,90)</f>
        <v>3</v>
      </c>
    </row>
    <row r="383" spans="1:12" s="97" customFormat="1" ht="15.75" customHeight="1">
      <c r="A383" s="32">
        <v>16</v>
      </c>
      <c r="B383" s="33">
        <f>C383+D383</f>
        <v>21</v>
      </c>
      <c r="C383" s="34">
        <f>VLOOKUP([1]連想CD!$B$224,[1]元データ!$A$2:$DE$996,21)</f>
        <v>9</v>
      </c>
      <c r="D383" s="34">
        <f>VLOOKUP([1]連想CD!$B$225,[1]元データ!$A$2:$DE$996,21)</f>
        <v>12</v>
      </c>
      <c r="E383" s="35">
        <v>51</v>
      </c>
      <c r="F383" s="33">
        <f>G383+H383</f>
        <v>17</v>
      </c>
      <c r="G383" s="34">
        <f>VLOOKUP([1]連想CD!$B$224,[1]元データ!$A$2:$DE$996,56)</f>
        <v>8</v>
      </c>
      <c r="H383" s="34">
        <f>VLOOKUP([1]連想CD!$B$225,[1]元データ!$A$2:$DE$996,56)</f>
        <v>9</v>
      </c>
      <c r="I383" s="35">
        <v>86</v>
      </c>
      <c r="J383" s="33">
        <f>K383+L383</f>
        <v>3</v>
      </c>
      <c r="K383" s="34">
        <f>VLOOKUP([1]連想CD!$B$224,[1]元データ!$A$2:$DE$996,91)</f>
        <v>1</v>
      </c>
      <c r="L383" s="34">
        <f>VLOOKUP([1]連想CD!$B$225,[1]元データ!$A$2:$DE$996,91)</f>
        <v>2</v>
      </c>
    </row>
    <row r="384" spans="1:12" s="97" customFormat="1" ht="15.75" customHeight="1">
      <c r="A384" s="32">
        <v>17</v>
      </c>
      <c r="B384" s="33">
        <f>C384+D384</f>
        <v>12</v>
      </c>
      <c r="C384" s="34">
        <f>VLOOKUP([1]連想CD!$B$224,[1]元データ!$A$2:$DE$996,22)</f>
        <v>6</v>
      </c>
      <c r="D384" s="34">
        <f>VLOOKUP([1]連想CD!$B$225,[1]元データ!$A$2:$DE$996,22)</f>
        <v>6</v>
      </c>
      <c r="E384" s="35">
        <v>52</v>
      </c>
      <c r="F384" s="33">
        <f>G384+H384</f>
        <v>28</v>
      </c>
      <c r="G384" s="34">
        <f>VLOOKUP([1]連想CD!$B$224,[1]元データ!$A$2:$DE$996,57)</f>
        <v>16</v>
      </c>
      <c r="H384" s="34">
        <f>VLOOKUP([1]連想CD!$B$225,[1]元データ!$A$2:$DE$996,57)</f>
        <v>12</v>
      </c>
      <c r="I384" s="35">
        <v>87</v>
      </c>
      <c r="J384" s="33">
        <f>K384+L384</f>
        <v>9</v>
      </c>
      <c r="K384" s="34">
        <f>VLOOKUP([1]連想CD!$B$224,[1]元データ!$A$2:$DE$996,92)</f>
        <v>2</v>
      </c>
      <c r="L384" s="34">
        <f>VLOOKUP([1]連想CD!$B$225,[1]元データ!$A$2:$DE$996,92)</f>
        <v>7</v>
      </c>
    </row>
    <row r="385" spans="1:12" s="97" customFormat="1" ht="15.75" customHeight="1">
      <c r="A385" s="32">
        <v>18</v>
      </c>
      <c r="B385" s="33">
        <f>C385+D385</f>
        <v>11</v>
      </c>
      <c r="C385" s="34">
        <f>VLOOKUP([1]連想CD!$B$224,[1]元データ!$A$2:$DE$996,23)</f>
        <v>4</v>
      </c>
      <c r="D385" s="34">
        <f>VLOOKUP([1]連想CD!$B$225,[1]元データ!$A$2:$DE$996,23)</f>
        <v>7</v>
      </c>
      <c r="E385" s="35">
        <v>53</v>
      </c>
      <c r="F385" s="33">
        <f>G385+H385</f>
        <v>29</v>
      </c>
      <c r="G385" s="34">
        <f>VLOOKUP([1]連想CD!$B$224,[1]元データ!$A$2:$DE$996,58)</f>
        <v>16</v>
      </c>
      <c r="H385" s="34">
        <f>VLOOKUP([1]連想CD!$B$225,[1]元データ!$A$2:$DE$996,58)</f>
        <v>13</v>
      </c>
      <c r="I385" s="35">
        <v>88</v>
      </c>
      <c r="J385" s="33">
        <f>K385+L385</f>
        <v>7</v>
      </c>
      <c r="K385" s="34">
        <f>VLOOKUP([1]連想CD!$B$224,[1]元データ!$A$2:$DE$996,93)</f>
        <v>3</v>
      </c>
      <c r="L385" s="34">
        <f>VLOOKUP([1]連想CD!$B$225,[1]元データ!$A$2:$DE$996,93)</f>
        <v>4</v>
      </c>
    </row>
    <row r="386" spans="1:12" s="97" customFormat="1" ht="18" customHeight="1">
      <c r="A386" s="40">
        <v>19</v>
      </c>
      <c r="B386" s="44">
        <f>C386+D386</f>
        <v>9</v>
      </c>
      <c r="C386" s="42">
        <f>VLOOKUP([1]連想CD!$B$224,[1]元データ!$A$2:$DE$996,24)</f>
        <v>4</v>
      </c>
      <c r="D386" s="42">
        <f>VLOOKUP([1]連想CD!$B$225,[1]元データ!$A$2:$DE$996,24)</f>
        <v>5</v>
      </c>
      <c r="E386" s="43">
        <v>54</v>
      </c>
      <c r="F386" s="44">
        <f>G386+H386</f>
        <v>15</v>
      </c>
      <c r="G386" s="42">
        <f>VLOOKUP([1]連想CD!$B$224,[1]元データ!$A$2:$DE$996,59)</f>
        <v>10</v>
      </c>
      <c r="H386" s="42">
        <f>VLOOKUP([1]連想CD!$B$225,[1]元データ!$A$2:$DE$996,59)</f>
        <v>5</v>
      </c>
      <c r="I386" s="43">
        <v>89</v>
      </c>
      <c r="J386" s="44">
        <f>K386+L386</f>
        <v>1</v>
      </c>
      <c r="K386" s="42">
        <f>VLOOKUP([1]連想CD!$B$224,[1]元データ!$A$2:$DE$996,94)</f>
        <v>1</v>
      </c>
      <c r="L386" s="42">
        <f>VLOOKUP([1]連想CD!$B$225,[1]元データ!$A$2:$DE$996,94)</f>
        <v>0</v>
      </c>
    </row>
    <row r="387" spans="1:12" s="31" customFormat="1" ht="25.5" customHeight="1">
      <c r="A387" s="23" t="s">
        <v>29</v>
      </c>
      <c r="B387" s="24">
        <f>SUM(B388:B392)</f>
        <v>41</v>
      </c>
      <c r="C387" s="24">
        <f>SUM(C388:C392)</f>
        <v>15</v>
      </c>
      <c r="D387" s="24">
        <f>SUM(D388:D392)</f>
        <v>26</v>
      </c>
      <c r="E387" s="25" t="s">
        <v>30</v>
      </c>
      <c r="F387" s="24">
        <f>SUM(F388:F392)</f>
        <v>80</v>
      </c>
      <c r="G387" s="24">
        <f>SUM(G388:G392)</f>
        <v>37</v>
      </c>
      <c r="H387" s="24">
        <f>SUM(H388:H392)</f>
        <v>43</v>
      </c>
      <c r="I387" s="25" t="s">
        <v>31</v>
      </c>
      <c r="J387" s="24">
        <f>SUM(J388:J392)</f>
        <v>7</v>
      </c>
      <c r="K387" s="24">
        <f>SUM(K388:K392)</f>
        <v>1</v>
      </c>
      <c r="L387" s="24">
        <f>SUM(L388:L392)</f>
        <v>6</v>
      </c>
    </row>
    <row r="388" spans="1:12" s="97" customFormat="1" ht="15.75" customHeight="1">
      <c r="A388" s="32">
        <v>20</v>
      </c>
      <c r="B388" s="33">
        <f>C388+D388</f>
        <v>9</v>
      </c>
      <c r="C388" s="34">
        <f>VLOOKUP([1]連想CD!$B$224,[1]元データ!$A$2:$DE$996,25)</f>
        <v>3</v>
      </c>
      <c r="D388" s="34">
        <f>VLOOKUP([1]連想CD!$B$225,[1]元データ!$A$2:$DE$996,25)</f>
        <v>6</v>
      </c>
      <c r="E388" s="35">
        <v>55</v>
      </c>
      <c r="F388" s="33">
        <f>G388+H388</f>
        <v>20</v>
      </c>
      <c r="G388" s="34">
        <f>VLOOKUP([1]連想CD!$B$224,[1]元データ!$A$2:$DE$996,60)</f>
        <v>7</v>
      </c>
      <c r="H388" s="34">
        <f>VLOOKUP([1]連想CD!$B$225,[1]元データ!$A$2:$DE$996,60)</f>
        <v>13</v>
      </c>
      <c r="I388" s="35">
        <v>90</v>
      </c>
      <c r="J388" s="33">
        <f>K388+L388</f>
        <v>1</v>
      </c>
      <c r="K388" s="34">
        <f>VLOOKUP([1]連想CD!$B$224,[1]元データ!$A$2:$DE$996,95)</f>
        <v>0</v>
      </c>
      <c r="L388" s="34">
        <f>VLOOKUP([1]連想CD!$B$225,[1]元データ!$A$2:$DE$996,95)</f>
        <v>1</v>
      </c>
    </row>
    <row r="389" spans="1:12" s="97" customFormat="1" ht="15.75" customHeight="1">
      <c r="A389" s="32">
        <v>21</v>
      </c>
      <c r="B389" s="33">
        <f>C389+D389</f>
        <v>10</v>
      </c>
      <c r="C389" s="34">
        <f>VLOOKUP([1]連想CD!$B$224,[1]元データ!$A$2:$DE$996,26)</f>
        <v>4</v>
      </c>
      <c r="D389" s="34">
        <f>VLOOKUP([1]連想CD!$B$225,[1]元データ!$A$2:$DE$996,26)</f>
        <v>6</v>
      </c>
      <c r="E389" s="35">
        <v>56</v>
      </c>
      <c r="F389" s="33">
        <f>G389+H389</f>
        <v>14</v>
      </c>
      <c r="G389" s="34">
        <f>VLOOKUP([1]連想CD!$B$224,[1]元データ!$A$2:$DE$996,61)</f>
        <v>4</v>
      </c>
      <c r="H389" s="34">
        <f>VLOOKUP([1]連想CD!$B$225,[1]元データ!$A$2:$DE$996,61)</f>
        <v>10</v>
      </c>
      <c r="I389" s="35">
        <v>91</v>
      </c>
      <c r="J389" s="33">
        <f>K389+L389</f>
        <v>4</v>
      </c>
      <c r="K389" s="34">
        <f>VLOOKUP([1]連想CD!$B$224,[1]元データ!$A$2:$DE$996,96)</f>
        <v>0</v>
      </c>
      <c r="L389" s="34">
        <f>VLOOKUP([1]連想CD!$B$225,[1]元データ!$A$2:$DE$996,96)</f>
        <v>4</v>
      </c>
    </row>
    <row r="390" spans="1:12" s="97" customFormat="1" ht="15.75" customHeight="1">
      <c r="A390" s="32">
        <v>22</v>
      </c>
      <c r="B390" s="33">
        <f>C390+D390</f>
        <v>2</v>
      </c>
      <c r="C390" s="34">
        <f>VLOOKUP([1]連想CD!$B$224,[1]元データ!$A$2:$DE$996,27)</f>
        <v>1</v>
      </c>
      <c r="D390" s="34">
        <f>VLOOKUP([1]連想CD!$B$225,[1]元データ!$A$2:$DE$996,27)</f>
        <v>1</v>
      </c>
      <c r="E390" s="35">
        <v>57</v>
      </c>
      <c r="F390" s="33">
        <f>G390+H390</f>
        <v>16</v>
      </c>
      <c r="G390" s="34">
        <f>VLOOKUP([1]連想CD!$B$224,[1]元データ!$A$2:$DE$996,62)</f>
        <v>12</v>
      </c>
      <c r="H390" s="34">
        <f>VLOOKUP([1]連想CD!$B$225,[1]元データ!$A$2:$DE$996,62)</f>
        <v>4</v>
      </c>
      <c r="I390" s="35">
        <v>92</v>
      </c>
      <c r="J390" s="33">
        <f>K390+L390</f>
        <v>1</v>
      </c>
      <c r="K390" s="34">
        <f>VLOOKUP([1]連想CD!$B$224,[1]元データ!$A$2:$DE$996,97)</f>
        <v>1</v>
      </c>
      <c r="L390" s="34">
        <f>VLOOKUP([1]連想CD!$B$225,[1]元データ!$A$2:$DE$996,97)</f>
        <v>0</v>
      </c>
    </row>
    <row r="391" spans="1:12" s="97" customFormat="1" ht="15.75" customHeight="1">
      <c r="A391" s="32">
        <v>23</v>
      </c>
      <c r="B391" s="33">
        <f>C391+D391</f>
        <v>10</v>
      </c>
      <c r="C391" s="34">
        <f>VLOOKUP([1]連想CD!$B$224,[1]元データ!$A$2:$DE$996,28)</f>
        <v>4</v>
      </c>
      <c r="D391" s="34">
        <f>VLOOKUP([1]連想CD!$B$225,[1]元データ!$A$2:$DE$996,28)</f>
        <v>6</v>
      </c>
      <c r="E391" s="35">
        <v>58</v>
      </c>
      <c r="F391" s="33">
        <f>G391+H391</f>
        <v>21</v>
      </c>
      <c r="G391" s="34">
        <f>VLOOKUP([1]連想CD!$B$224,[1]元データ!$A$2:$DE$996,63)</f>
        <v>10</v>
      </c>
      <c r="H391" s="34">
        <f>VLOOKUP([1]連想CD!$B$225,[1]元データ!$A$2:$DE$996,63)</f>
        <v>11</v>
      </c>
      <c r="I391" s="35">
        <v>93</v>
      </c>
      <c r="J391" s="33">
        <f>K391+L391</f>
        <v>0</v>
      </c>
      <c r="K391" s="34">
        <f>VLOOKUP([1]連想CD!$B$224,[1]元データ!$A$2:$DE$996,98)</f>
        <v>0</v>
      </c>
      <c r="L391" s="34">
        <f>VLOOKUP([1]連想CD!$B$225,[1]元データ!$A$2:$DE$996,98)</f>
        <v>0</v>
      </c>
    </row>
    <row r="392" spans="1:12" s="97" customFormat="1" ht="18" customHeight="1">
      <c r="A392" s="40">
        <v>24</v>
      </c>
      <c r="B392" s="44">
        <f>C392+D392</f>
        <v>10</v>
      </c>
      <c r="C392" s="42">
        <f>VLOOKUP([1]連想CD!$B$224,[1]元データ!$A$2:$DE$996,29)</f>
        <v>3</v>
      </c>
      <c r="D392" s="42">
        <f>VLOOKUP([1]連想CD!$B$225,[1]元データ!$A$2:$DE$996,29)</f>
        <v>7</v>
      </c>
      <c r="E392" s="43">
        <v>59</v>
      </c>
      <c r="F392" s="44">
        <f>G392+H392</f>
        <v>9</v>
      </c>
      <c r="G392" s="42">
        <f>VLOOKUP([1]連想CD!$B$224,[1]元データ!$A$2:$DE$996,64)</f>
        <v>4</v>
      </c>
      <c r="H392" s="42">
        <f>VLOOKUP([1]連想CD!$B$225,[1]元データ!$A$2:$DE$996,64)</f>
        <v>5</v>
      </c>
      <c r="I392" s="43">
        <v>94</v>
      </c>
      <c r="J392" s="44">
        <f>K392+L392</f>
        <v>1</v>
      </c>
      <c r="K392" s="42">
        <f>VLOOKUP([1]連想CD!$B$224,[1]元データ!$A$2:$DE$996,99)</f>
        <v>0</v>
      </c>
      <c r="L392" s="42">
        <f>VLOOKUP([1]連想CD!$B$225,[1]元データ!$A$2:$DE$996,99)</f>
        <v>1</v>
      </c>
    </row>
    <row r="393" spans="1:12" s="31" customFormat="1" ht="25.5" customHeight="1">
      <c r="A393" s="23" t="s">
        <v>32</v>
      </c>
      <c r="B393" s="24">
        <f>SUM(B394:B398)</f>
        <v>42</v>
      </c>
      <c r="C393" s="24">
        <f>SUM(C394:C398)</f>
        <v>19</v>
      </c>
      <c r="D393" s="24">
        <f>SUM(D394:D398)</f>
        <v>23</v>
      </c>
      <c r="E393" s="25" t="s">
        <v>33</v>
      </c>
      <c r="F393" s="24">
        <f>SUM(F394:F398)</f>
        <v>68</v>
      </c>
      <c r="G393" s="24">
        <f>SUM(G394:G398)</f>
        <v>29</v>
      </c>
      <c r="H393" s="24">
        <f>SUM(H394:H398)</f>
        <v>39</v>
      </c>
      <c r="I393" s="64" t="s">
        <v>34</v>
      </c>
      <c r="J393" s="24">
        <f>SUM(J394:J403)</f>
        <v>2</v>
      </c>
      <c r="K393" s="24">
        <f>SUM(K394:K403)</f>
        <v>1</v>
      </c>
      <c r="L393" s="24">
        <f>SUM(L394:L403)</f>
        <v>1</v>
      </c>
    </row>
    <row r="394" spans="1:12" s="97" customFormat="1" ht="15.75" customHeight="1">
      <c r="A394" s="32">
        <v>25</v>
      </c>
      <c r="B394" s="33">
        <f>C394+D394</f>
        <v>8</v>
      </c>
      <c r="C394" s="34">
        <f>VLOOKUP([1]連想CD!$B$224,[1]元データ!$A$2:$DE$996,30)</f>
        <v>4</v>
      </c>
      <c r="D394" s="34">
        <f>VLOOKUP([1]連想CD!$B$225,[1]元データ!$A$2:$DE$996,30)</f>
        <v>4</v>
      </c>
      <c r="E394" s="35">
        <v>60</v>
      </c>
      <c r="F394" s="33">
        <f>G394+H394</f>
        <v>10</v>
      </c>
      <c r="G394" s="34">
        <f>VLOOKUP([1]連想CD!$B$224,[1]元データ!$A$2:$DE$996,65)</f>
        <v>5</v>
      </c>
      <c r="H394" s="34">
        <f>VLOOKUP([1]連想CD!$B$225,[1]元データ!$A$2:$DE$996,65)</f>
        <v>5</v>
      </c>
      <c r="I394" s="35">
        <v>95</v>
      </c>
      <c r="J394" s="33">
        <f t="shared" ref="J394:J403" si="16">K394+L394</f>
        <v>1</v>
      </c>
      <c r="K394" s="34">
        <f>VLOOKUP([1]連想CD!$B$224,[1]元データ!$A$2:$DE$996,100)</f>
        <v>1</v>
      </c>
      <c r="L394" s="34">
        <f>VLOOKUP([1]連想CD!$B$225,[1]元データ!$A$2:$DE$996,100)</f>
        <v>0</v>
      </c>
    </row>
    <row r="395" spans="1:12" s="97" customFormat="1" ht="15.75" customHeight="1">
      <c r="A395" s="32">
        <v>26</v>
      </c>
      <c r="B395" s="33">
        <f>C395+D395</f>
        <v>8</v>
      </c>
      <c r="C395" s="34">
        <f>VLOOKUP([1]連想CD!$B$224,[1]元データ!$A$2:$DE$996,31)</f>
        <v>3</v>
      </c>
      <c r="D395" s="34">
        <f>VLOOKUP([1]連想CD!$B$225,[1]元データ!$A$2:$DE$996,31)</f>
        <v>5</v>
      </c>
      <c r="E395" s="35">
        <v>61</v>
      </c>
      <c r="F395" s="33">
        <f>G395+H395</f>
        <v>10</v>
      </c>
      <c r="G395" s="34">
        <f>VLOOKUP([1]連想CD!$B$224,[1]元データ!$A$2:$DE$996,66)</f>
        <v>6</v>
      </c>
      <c r="H395" s="34">
        <f>VLOOKUP([1]連想CD!$B$225,[1]元データ!$A$2:$DE$996,66)</f>
        <v>4</v>
      </c>
      <c r="I395" s="35">
        <v>96</v>
      </c>
      <c r="J395" s="33">
        <f t="shared" si="16"/>
        <v>1</v>
      </c>
      <c r="K395" s="34">
        <f>VLOOKUP([1]連想CD!$B$224,[1]元データ!$A$2:$DE$996,101)</f>
        <v>0</v>
      </c>
      <c r="L395" s="34">
        <f>VLOOKUP([1]連想CD!$B$225,[1]元データ!$A$2:$DE$996,101)</f>
        <v>1</v>
      </c>
    </row>
    <row r="396" spans="1:12" s="97" customFormat="1" ht="15.75" customHeight="1">
      <c r="A396" s="32">
        <v>27</v>
      </c>
      <c r="B396" s="33">
        <f>C396+D396</f>
        <v>11</v>
      </c>
      <c r="C396" s="34">
        <f>VLOOKUP([1]連想CD!$B$224,[1]元データ!$A$2:$DE$996,32)</f>
        <v>5</v>
      </c>
      <c r="D396" s="34">
        <f>VLOOKUP([1]連想CD!$B$225,[1]元データ!$A$2:$DE$996,32)</f>
        <v>6</v>
      </c>
      <c r="E396" s="35">
        <v>62</v>
      </c>
      <c r="F396" s="33">
        <f>G396+H396</f>
        <v>16</v>
      </c>
      <c r="G396" s="34">
        <f>VLOOKUP([1]連想CD!$B$224,[1]元データ!$A$2:$DE$996,67)</f>
        <v>5</v>
      </c>
      <c r="H396" s="34">
        <f>VLOOKUP([1]連想CD!$B$225,[1]元データ!$A$2:$DE$996,67)</f>
        <v>11</v>
      </c>
      <c r="I396" s="35">
        <v>97</v>
      </c>
      <c r="J396" s="33">
        <f t="shared" si="16"/>
        <v>0</v>
      </c>
      <c r="K396" s="34">
        <f>VLOOKUP([1]連想CD!$B$224,[1]元データ!$A$2:$DE$996,102)</f>
        <v>0</v>
      </c>
      <c r="L396" s="34">
        <f>VLOOKUP([1]連想CD!$B$225,[1]元データ!$A$2:$DE$996,102)</f>
        <v>0</v>
      </c>
    </row>
    <row r="397" spans="1:12" s="97" customFormat="1" ht="15.75" customHeight="1">
      <c r="A397" s="32">
        <v>28</v>
      </c>
      <c r="B397" s="33">
        <f>C397+D397</f>
        <v>10</v>
      </c>
      <c r="C397" s="34">
        <f>VLOOKUP([1]連想CD!$B$224,[1]元データ!$A$2:$DE$996,33)</f>
        <v>5</v>
      </c>
      <c r="D397" s="34">
        <f>VLOOKUP([1]連想CD!$B$225,[1]元データ!$A$2:$DE$996,33)</f>
        <v>5</v>
      </c>
      <c r="E397" s="35">
        <v>63</v>
      </c>
      <c r="F397" s="33">
        <f>G397+H397</f>
        <v>18</v>
      </c>
      <c r="G397" s="34">
        <f>VLOOKUP([1]連想CD!$B$224,[1]元データ!$A$2:$DE$996,68)</f>
        <v>9</v>
      </c>
      <c r="H397" s="34">
        <f>VLOOKUP([1]連想CD!$B$225,[1]元データ!$A$2:$DE$996,68)</f>
        <v>9</v>
      </c>
      <c r="I397" s="35">
        <v>98</v>
      </c>
      <c r="J397" s="33">
        <f t="shared" si="16"/>
        <v>0</v>
      </c>
      <c r="K397" s="34">
        <f>VLOOKUP([1]連想CD!$B$224,[1]元データ!$A$2:$DE$996,103)</f>
        <v>0</v>
      </c>
      <c r="L397" s="34">
        <f>VLOOKUP([1]連想CD!$B$225,[1]元データ!$A$2:$DE$996,103)</f>
        <v>0</v>
      </c>
    </row>
    <row r="398" spans="1:12" s="97" customFormat="1" ht="18" customHeight="1">
      <c r="A398" s="40">
        <v>29</v>
      </c>
      <c r="B398" s="44">
        <f>C398+D398</f>
        <v>5</v>
      </c>
      <c r="C398" s="42">
        <f>VLOOKUP([1]連想CD!$B$224,[1]元データ!$A$2:$DE$996,34)</f>
        <v>2</v>
      </c>
      <c r="D398" s="42">
        <f>VLOOKUP([1]連想CD!$B$225,[1]元データ!$A$2:$DE$996,34)</f>
        <v>3</v>
      </c>
      <c r="E398" s="43">
        <v>64</v>
      </c>
      <c r="F398" s="44">
        <f>G398+H398</f>
        <v>14</v>
      </c>
      <c r="G398" s="42">
        <f>VLOOKUP([1]連想CD!$B$224,[1]元データ!$A$2:$DE$996,69)</f>
        <v>4</v>
      </c>
      <c r="H398" s="42">
        <f>VLOOKUP([1]連想CD!$B$225,[1]元データ!$A$2:$DE$996,69)</f>
        <v>10</v>
      </c>
      <c r="I398" s="35">
        <v>99</v>
      </c>
      <c r="J398" s="33">
        <f t="shared" si="16"/>
        <v>0</v>
      </c>
      <c r="K398" s="34">
        <f>VLOOKUP([1]連想CD!$B$224,[1]元データ!$A$2:$DE$996,104)</f>
        <v>0</v>
      </c>
      <c r="L398" s="34">
        <f>VLOOKUP([1]連想CD!$B$225,[1]元データ!$A$2:$DE$996,104)</f>
        <v>0</v>
      </c>
    </row>
    <row r="399" spans="1:12" s="31" customFormat="1" ht="25.5" customHeight="1">
      <c r="A399" s="23" t="s">
        <v>35</v>
      </c>
      <c r="B399" s="24">
        <f>SUM(B400:B404)</f>
        <v>58</v>
      </c>
      <c r="C399" s="24">
        <f>SUM(C400:C404)</f>
        <v>29</v>
      </c>
      <c r="D399" s="24">
        <f>SUM(D400:D404)</f>
        <v>29</v>
      </c>
      <c r="E399" s="25" t="s">
        <v>36</v>
      </c>
      <c r="F399" s="24">
        <f>SUM(F400:F404)</f>
        <v>74</v>
      </c>
      <c r="G399" s="24">
        <f>SUM(G400:G404)</f>
        <v>33</v>
      </c>
      <c r="H399" s="24">
        <f>SUM(H400:H404)</f>
        <v>41</v>
      </c>
      <c r="I399" s="68">
        <v>100</v>
      </c>
      <c r="J399" s="69">
        <f t="shared" si="16"/>
        <v>0</v>
      </c>
      <c r="K399" s="70">
        <f>VLOOKUP([1]連想CD!$B$224,[1]元データ!$A$2:$DE$996,105)</f>
        <v>0</v>
      </c>
      <c r="L399" s="70">
        <f>VLOOKUP([1]連想CD!$B$225,[1]元データ!$A$2:$DE$996,105)</f>
        <v>0</v>
      </c>
    </row>
    <row r="400" spans="1:12" s="97" customFormat="1" ht="15.75" customHeight="1">
      <c r="A400" s="32">
        <v>30</v>
      </c>
      <c r="B400" s="33">
        <f>C400+D400</f>
        <v>7</v>
      </c>
      <c r="C400" s="34">
        <f>VLOOKUP([1]連想CD!$B$224,[1]元データ!$A$2:$DE$996,35)</f>
        <v>3</v>
      </c>
      <c r="D400" s="34">
        <f>VLOOKUP([1]連想CD!$B$225,[1]元データ!$A$2:$DE$996,35)</f>
        <v>4</v>
      </c>
      <c r="E400" s="35">
        <v>65</v>
      </c>
      <c r="F400" s="33">
        <f>G400+H400</f>
        <v>23</v>
      </c>
      <c r="G400" s="34">
        <f>VLOOKUP([1]連想CD!$B$224,[1]元データ!$A$2:$DE$996,70)</f>
        <v>9</v>
      </c>
      <c r="H400" s="34">
        <f>VLOOKUP([1]連想CD!$B$225,[1]元データ!$A$2:$DE$996,70)</f>
        <v>14</v>
      </c>
      <c r="I400" s="35">
        <v>101</v>
      </c>
      <c r="J400" s="33">
        <f t="shared" si="16"/>
        <v>0</v>
      </c>
      <c r="K400" s="34">
        <f>VLOOKUP([1]連想CD!$B$224,[1]元データ!$A$2:$DE$996,106)</f>
        <v>0</v>
      </c>
      <c r="L400" s="34">
        <f>VLOOKUP([1]連想CD!$B$225,[1]元データ!$A$2:$DE$996,106)</f>
        <v>0</v>
      </c>
    </row>
    <row r="401" spans="1:13" s="97" customFormat="1" ht="15.75" customHeight="1">
      <c r="A401" s="32">
        <v>31</v>
      </c>
      <c r="B401" s="33">
        <f>C401+D401</f>
        <v>6</v>
      </c>
      <c r="C401" s="34">
        <f>VLOOKUP([1]連想CD!$B$224,[1]元データ!$A$2:$DE$996,36)</f>
        <v>4</v>
      </c>
      <c r="D401" s="34">
        <f>VLOOKUP([1]連想CD!$B$225,[1]元データ!$A$2:$DE$996,36)</f>
        <v>2</v>
      </c>
      <c r="E401" s="35">
        <v>66</v>
      </c>
      <c r="F401" s="33">
        <f>G401+H401</f>
        <v>10</v>
      </c>
      <c r="G401" s="34">
        <f>VLOOKUP([1]連想CD!$B$224,[1]元データ!$A$2:$DE$996,71)</f>
        <v>5</v>
      </c>
      <c r="H401" s="34">
        <f>VLOOKUP([1]連想CD!$B$225,[1]元データ!$A$2:$DE$996,71)</f>
        <v>5</v>
      </c>
      <c r="I401" s="35">
        <v>102</v>
      </c>
      <c r="J401" s="33">
        <f t="shared" si="16"/>
        <v>0</v>
      </c>
      <c r="K401" s="34">
        <f>VLOOKUP([1]連想CD!$B$224,[1]元データ!$A$2:$DE$996,107)</f>
        <v>0</v>
      </c>
      <c r="L401" s="34">
        <f>VLOOKUP([1]連想CD!$B$225,[1]元データ!$A$2:$DE$996,107)</f>
        <v>0</v>
      </c>
    </row>
    <row r="402" spans="1:13" s="97" customFormat="1" ht="15.75" customHeight="1">
      <c r="A402" s="32">
        <v>32</v>
      </c>
      <c r="B402" s="33">
        <f>C402+D402</f>
        <v>20</v>
      </c>
      <c r="C402" s="34">
        <f>VLOOKUP([1]連想CD!$B$224,[1]元データ!$A$2:$DE$996,37)</f>
        <v>9</v>
      </c>
      <c r="D402" s="34">
        <f>VLOOKUP([1]連想CD!$B$225,[1]元データ!$A$2:$DE$996,37)</f>
        <v>11</v>
      </c>
      <c r="E402" s="35">
        <v>67</v>
      </c>
      <c r="F402" s="33">
        <f>G402+H402</f>
        <v>14</v>
      </c>
      <c r="G402" s="34">
        <f>VLOOKUP([1]連想CD!$B$224,[1]元データ!$A$2:$DE$996,72)</f>
        <v>7</v>
      </c>
      <c r="H402" s="34">
        <f>VLOOKUP([1]連想CD!$B$225,[1]元データ!$A$2:$DE$996,72)</f>
        <v>7</v>
      </c>
      <c r="I402" s="35">
        <v>103</v>
      </c>
      <c r="J402" s="33">
        <f t="shared" si="16"/>
        <v>0</v>
      </c>
      <c r="K402" s="34">
        <f>VLOOKUP([1]連想CD!$B$224,[1]元データ!$A$2:$DE$996,108)</f>
        <v>0</v>
      </c>
      <c r="L402" s="34">
        <f>VLOOKUP([1]連想CD!$B$225,[1]元データ!$A$2:$DE$996,108)</f>
        <v>0</v>
      </c>
    </row>
    <row r="403" spans="1:13" s="97" customFormat="1" ht="15.75" customHeight="1">
      <c r="A403" s="32">
        <v>33</v>
      </c>
      <c r="B403" s="33">
        <f>C403+D403</f>
        <v>10</v>
      </c>
      <c r="C403" s="34">
        <f>VLOOKUP([1]連想CD!$B$224,[1]元データ!$A$2:$DE$996,38)</f>
        <v>6</v>
      </c>
      <c r="D403" s="34">
        <f>VLOOKUP([1]連想CD!$B$225,[1]元データ!$A$2:$DE$996,38)</f>
        <v>4</v>
      </c>
      <c r="E403" s="35">
        <v>68</v>
      </c>
      <c r="F403" s="33">
        <f>G403+H403</f>
        <v>11</v>
      </c>
      <c r="G403" s="34">
        <f>VLOOKUP([1]連想CD!$B$224,[1]元データ!$A$2:$DE$996,73)</f>
        <v>6</v>
      </c>
      <c r="H403" s="34">
        <f>VLOOKUP([1]連想CD!$B$225,[1]元データ!$A$2:$DE$996,73)</f>
        <v>5</v>
      </c>
      <c r="I403" s="72" t="s">
        <v>37</v>
      </c>
      <c r="J403" s="44">
        <f t="shared" si="16"/>
        <v>0</v>
      </c>
      <c r="K403" s="42">
        <f>VLOOKUP([1]連想CD!$B$224,[1]元データ!$A$2:$DE$996,109)</f>
        <v>0</v>
      </c>
      <c r="L403" s="42">
        <f>VLOOKUP([1]連想CD!$B$225,[1]元データ!$A$2:$DE$996,109)</f>
        <v>0</v>
      </c>
    </row>
    <row r="404" spans="1:13" s="97" customFormat="1" ht="21" customHeight="1" thickBot="1">
      <c r="A404" s="74">
        <v>34</v>
      </c>
      <c r="B404" s="33">
        <f>C404+D404</f>
        <v>15</v>
      </c>
      <c r="C404" s="34">
        <f>VLOOKUP([1]連想CD!$B$224,[1]元データ!$A$2:$DE$996,39)</f>
        <v>7</v>
      </c>
      <c r="D404" s="34">
        <f>VLOOKUP([1]連想CD!$B$225,[1]元データ!$A$2:$DE$996,39)</f>
        <v>8</v>
      </c>
      <c r="E404" s="35">
        <v>69</v>
      </c>
      <c r="F404" s="33">
        <f>G404+H404</f>
        <v>16</v>
      </c>
      <c r="G404" s="34">
        <f>VLOOKUP([1]連想CD!$B$224,[1]元データ!$A$2:$DE$996,74)</f>
        <v>6</v>
      </c>
      <c r="H404" s="34">
        <f>VLOOKUP([1]連想CD!$B$225,[1]元データ!$A$2:$DE$996,74)</f>
        <v>10</v>
      </c>
      <c r="I404" s="75" t="s">
        <v>8</v>
      </c>
      <c r="J404" s="69">
        <f>B363+B369+B375+B381+B387+B393+B399+F363+F369+F375+F381+F387+F393+F399+J363+J369+J375+J381+J387+J393</f>
        <v>1246</v>
      </c>
      <c r="K404" s="69">
        <f>C363+C369+C375+C381+C387+C393+C399+G363+G369+G375+G381+G387+G393+G399+K363+K369+K375+K381+K387+K393</f>
        <v>577</v>
      </c>
      <c r="L404" s="69">
        <f>D363+D369+D375+D381+D387+D393+D399+H363+H369+H375+H381+H387+H393+H399+L363+L369+L375+L381+L387+L393</f>
        <v>669</v>
      </c>
    </row>
    <row r="405" spans="1:13" s="106" customFormat="1" ht="24" customHeight="1" thickTop="1" thickBot="1">
      <c r="A405" s="81" t="s">
        <v>38</v>
      </c>
      <c r="B405" s="82">
        <f>B363+B369+B375</f>
        <v>201</v>
      </c>
      <c r="C405" s="83">
        <f>C363+C369+C375</f>
        <v>105</v>
      </c>
      <c r="D405" s="83">
        <f>D363+D369+D375</f>
        <v>96</v>
      </c>
      <c r="E405" s="84" t="s">
        <v>39</v>
      </c>
      <c r="F405" s="83">
        <f>B381+B387+B393+B399+F363+F369+F375+F381+F387+F393</f>
        <v>786</v>
      </c>
      <c r="G405" s="83">
        <f>C381+C387+C393+C399+G363+G369+G375+G381+G387+G393</f>
        <v>360</v>
      </c>
      <c r="H405" s="83">
        <f>D381+D387+D393+D399+H363+H369+H375+H381+H387+H393</f>
        <v>426</v>
      </c>
      <c r="I405" s="85" t="s">
        <v>40</v>
      </c>
      <c r="J405" s="83">
        <f>F399+J363+J369+J375+J381+J387+J393</f>
        <v>259</v>
      </c>
      <c r="K405" s="83">
        <f>G399+K363+K369+K375+K381+K387+K393</f>
        <v>112</v>
      </c>
      <c r="L405" s="83">
        <f>H399+L363+L369+L375+L381+L387+L393</f>
        <v>147</v>
      </c>
      <c r="M405" s="105"/>
    </row>
    <row r="406" spans="1:13" s="13" customFormat="1" ht="24" customHeight="1" thickBot="1">
      <c r="A406" s="1"/>
      <c r="B406" s="2" t="str">
        <f>+[1]中区!$B$1</f>
        <v>町字別・年齢別人口表</v>
      </c>
      <c r="C406" s="3"/>
      <c r="D406" s="4"/>
      <c r="E406" s="5"/>
      <c r="F406" s="6"/>
      <c r="G406" s="96" t="str">
        <f>$G$1</f>
        <v>　　平成29年10月1日　現在</v>
      </c>
      <c r="H406" s="6"/>
      <c r="I406" s="5"/>
      <c r="J406" s="6"/>
      <c r="K406" s="8" t="s">
        <v>244</v>
      </c>
      <c r="L406" s="9"/>
      <c r="M406" s="97" t="str">
        <f>[2]連想CD!A210</f>
        <v>ﾁﾕｳ2</v>
      </c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  <c r="M407" s="98"/>
    </row>
    <row r="408" spans="1:13" s="31" customFormat="1" ht="25.5" customHeight="1">
      <c r="A408" s="23" t="s">
        <v>9</v>
      </c>
      <c r="B408" s="24">
        <f>SUM(B409:B413)</f>
        <v>40</v>
      </c>
      <c r="C408" s="24">
        <f>SUM(C409:C413)</f>
        <v>20</v>
      </c>
      <c r="D408" s="24">
        <f>SUM(D409:D413)</f>
        <v>20</v>
      </c>
      <c r="E408" s="25" t="s">
        <v>10</v>
      </c>
      <c r="F408" s="24">
        <f>SUM(F409:F413)</f>
        <v>55</v>
      </c>
      <c r="G408" s="24">
        <f>SUM(G409:G413)</f>
        <v>32</v>
      </c>
      <c r="H408" s="24">
        <f>SUM(H409:H413)</f>
        <v>23</v>
      </c>
      <c r="I408" s="25" t="s">
        <v>11</v>
      </c>
      <c r="J408" s="24">
        <f>SUM(J409:J413)</f>
        <v>25</v>
      </c>
      <c r="K408" s="24">
        <f>SUM(K409:K413)</f>
        <v>15</v>
      </c>
      <c r="L408" s="24">
        <f>SUM(L409:L413)</f>
        <v>10</v>
      </c>
    </row>
    <row r="409" spans="1:13" s="97" customFormat="1" ht="15.75" customHeight="1">
      <c r="A409" s="32">
        <v>0</v>
      </c>
      <c r="B409" s="33">
        <f>C409+D409</f>
        <v>7</v>
      </c>
      <c r="C409" s="34">
        <f>VLOOKUP([1]連想CD!$B$226,[1]元データ!$A$2:$DE$996,5)</f>
        <v>4</v>
      </c>
      <c r="D409" s="34">
        <f>VLOOKUP([1]連想CD!$B$227,[1]元データ!$A$2:$DE$996,5)</f>
        <v>3</v>
      </c>
      <c r="E409" s="35">
        <v>35</v>
      </c>
      <c r="F409" s="33">
        <f>G409+H409</f>
        <v>10</v>
      </c>
      <c r="G409" s="34">
        <f>VLOOKUP([1]連想CD!$B$226,[1]元データ!$A$2:$DE$996,40)</f>
        <v>6</v>
      </c>
      <c r="H409" s="34">
        <f>VLOOKUP([1]連想CD!$B$227,[1]元データ!$A$2:$DE$996,40)</f>
        <v>4</v>
      </c>
      <c r="I409" s="35">
        <v>70</v>
      </c>
      <c r="J409" s="33">
        <f>K409+L409</f>
        <v>4</v>
      </c>
      <c r="K409" s="34">
        <f>VLOOKUP([1]連想CD!$B$226,[1]元データ!$A$2:$DE$996,75)</f>
        <v>2</v>
      </c>
      <c r="L409" s="34">
        <f>VLOOKUP([1]連想CD!$B$227,[1]元データ!$A$2:$DE$996,75)</f>
        <v>2</v>
      </c>
    </row>
    <row r="410" spans="1:13" s="97" customFormat="1" ht="15.75" customHeight="1">
      <c r="A410" s="32">
        <v>1</v>
      </c>
      <c r="B410" s="33">
        <f>C410+D410</f>
        <v>13</v>
      </c>
      <c r="C410" s="34">
        <f>VLOOKUP([1]連想CD!$B$226,[1]元データ!$A$2:$DE$996,6)</f>
        <v>4</v>
      </c>
      <c r="D410" s="34">
        <f>VLOOKUP([1]連想CD!$B$227,[1]元データ!$A$2:$DE$996,6)</f>
        <v>9</v>
      </c>
      <c r="E410" s="35">
        <v>36</v>
      </c>
      <c r="F410" s="33">
        <f>G410+H410</f>
        <v>11</v>
      </c>
      <c r="G410" s="34">
        <f>VLOOKUP([1]連想CD!$B$226,[1]元データ!$A$2:$DE$996,41)</f>
        <v>7</v>
      </c>
      <c r="H410" s="34">
        <f>VLOOKUP([1]連想CD!$B$227,[1]元データ!$A$2:$DE$996,41)</f>
        <v>4</v>
      </c>
      <c r="I410" s="35">
        <v>71</v>
      </c>
      <c r="J410" s="33">
        <f>K410+L410</f>
        <v>2</v>
      </c>
      <c r="K410" s="34">
        <f>VLOOKUP([1]連想CD!$B$226,[1]元データ!$A$2:$DE$996,76)</f>
        <v>0</v>
      </c>
      <c r="L410" s="34">
        <f>VLOOKUP([1]連想CD!$B$227,[1]元データ!$A$2:$DE$996,76)</f>
        <v>2</v>
      </c>
    </row>
    <row r="411" spans="1:13" s="97" customFormat="1" ht="15.75" customHeight="1">
      <c r="A411" s="32">
        <v>2</v>
      </c>
      <c r="B411" s="33">
        <f>C411+D411</f>
        <v>4</v>
      </c>
      <c r="C411" s="34">
        <f>VLOOKUP([1]連想CD!$B$226,[1]元データ!$A$2:$DE$996,7)</f>
        <v>2</v>
      </c>
      <c r="D411" s="34">
        <f>VLOOKUP([1]連想CD!$B$227,[1]元データ!$A$2:$DE$996,7)</f>
        <v>2</v>
      </c>
      <c r="E411" s="35">
        <v>37</v>
      </c>
      <c r="F411" s="33">
        <f>G411+H411</f>
        <v>8</v>
      </c>
      <c r="G411" s="34">
        <f>VLOOKUP([1]連想CD!$B$226,[1]元データ!$A$2:$DE$996,42)</f>
        <v>4</v>
      </c>
      <c r="H411" s="34">
        <f>VLOOKUP([1]連想CD!$B$227,[1]元データ!$A$2:$DE$996,42)</f>
        <v>4</v>
      </c>
      <c r="I411" s="35">
        <v>72</v>
      </c>
      <c r="J411" s="33">
        <f>K411+L411</f>
        <v>6</v>
      </c>
      <c r="K411" s="34">
        <f>VLOOKUP([1]連想CD!$B$226,[1]元データ!$A$2:$DE$996,77)</f>
        <v>3</v>
      </c>
      <c r="L411" s="34">
        <f>VLOOKUP([1]連想CD!$B$227,[1]元データ!$A$2:$DE$996,77)</f>
        <v>3</v>
      </c>
    </row>
    <row r="412" spans="1:13" s="97" customFormat="1" ht="15.75" customHeight="1">
      <c r="A412" s="32">
        <v>3</v>
      </c>
      <c r="B412" s="33">
        <f>C412+D412</f>
        <v>7</v>
      </c>
      <c r="C412" s="34">
        <f>VLOOKUP([1]連想CD!$B$226,[1]元データ!$A$2:$DE$996,8)</f>
        <v>5</v>
      </c>
      <c r="D412" s="34">
        <f>VLOOKUP([1]連想CD!$B$227,[1]元データ!$A$2:$DE$996,8)</f>
        <v>2</v>
      </c>
      <c r="E412" s="35">
        <v>38</v>
      </c>
      <c r="F412" s="33">
        <f>G412+H412</f>
        <v>16</v>
      </c>
      <c r="G412" s="34">
        <f>VLOOKUP([1]連想CD!$B$226,[1]元データ!$A$2:$DE$996,43)</f>
        <v>10</v>
      </c>
      <c r="H412" s="34">
        <f>VLOOKUP([1]連想CD!$B$227,[1]元データ!$A$2:$DE$996,43)</f>
        <v>6</v>
      </c>
      <c r="I412" s="35">
        <v>73</v>
      </c>
      <c r="J412" s="33">
        <f>K412+L412</f>
        <v>8</v>
      </c>
      <c r="K412" s="34">
        <f>VLOOKUP([1]連想CD!$B$226,[1]元データ!$A$2:$DE$996,78)</f>
        <v>6</v>
      </c>
      <c r="L412" s="34">
        <f>VLOOKUP([1]連想CD!$B$227,[1]元データ!$A$2:$DE$996,78)</f>
        <v>2</v>
      </c>
    </row>
    <row r="413" spans="1:13" s="97" customFormat="1" ht="18" customHeight="1">
      <c r="A413" s="40">
        <v>4</v>
      </c>
      <c r="B413" s="41">
        <f>C413+D413</f>
        <v>9</v>
      </c>
      <c r="C413" s="42">
        <f>VLOOKUP([1]連想CD!$B$226,[1]元データ!$A$2:$DE$996,9)</f>
        <v>5</v>
      </c>
      <c r="D413" s="42">
        <f>VLOOKUP([1]連想CD!$B$227,[1]元データ!$A$2:$DE$996,9)</f>
        <v>4</v>
      </c>
      <c r="E413" s="43">
        <v>39</v>
      </c>
      <c r="F413" s="44">
        <f>G413+H413</f>
        <v>10</v>
      </c>
      <c r="G413" s="42">
        <f>VLOOKUP([1]連想CD!$B$226,[1]元データ!$A$2:$DE$996,44)</f>
        <v>5</v>
      </c>
      <c r="H413" s="42">
        <f>VLOOKUP([1]連想CD!$B$227,[1]元データ!$A$2:$DE$996,44)</f>
        <v>5</v>
      </c>
      <c r="I413" s="43">
        <v>74</v>
      </c>
      <c r="J413" s="44">
        <f>K413+L413</f>
        <v>5</v>
      </c>
      <c r="K413" s="42">
        <f>VLOOKUP([1]連想CD!$B$226,[1]元データ!$A$2:$DE$996,79)</f>
        <v>4</v>
      </c>
      <c r="L413" s="42">
        <f>VLOOKUP([1]連想CD!$B$227,[1]元データ!$A$2:$DE$996,79)</f>
        <v>1</v>
      </c>
    </row>
    <row r="414" spans="1:13" s="31" customFormat="1" ht="25.5" customHeight="1">
      <c r="A414" s="23" t="s">
        <v>13</v>
      </c>
      <c r="B414" s="24">
        <f>SUM(B415:B419)</f>
        <v>25</v>
      </c>
      <c r="C414" s="24">
        <f>SUM(C415:C419)</f>
        <v>15</v>
      </c>
      <c r="D414" s="24">
        <f>SUM(D415:D419)</f>
        <v>10</v>
      </c>
      <c r="E414" s="25" t="s">
        <v>14</v>
      </c>
      <c r="F414" s="24">
        <f>SUM(F415:F419)</f>
        <v>57</v>
      </c>
      <c r="G414" s="24">
        <f>SUM(G415:G419)</f>
        <v>23</v>
      </c>
      <c r="H414" s="24">
        <f>SUM(H415:H419)</f>
        <v>34</v>
      </c>
      <c r="I414" s="25" t="s">
        <v>15</v>
      </c>
      <c r="J414" s="24">
        <f>SUM(J415:J419)</f>
        <v>25</v>
      </c>
      <c r="K414" s="24">
        <f>SUM(K415:K419)</f>
        <v>14</v>
      </c>
      <c r="L414" s="24">
        <f>SUM(L415:L419)</f>
        <v>11</v>
      </c>
    </row>
    <row r="415" spans="1:13" s="97" customFormat="1" ht="15.75" customHeight="1">
      <c r="A415" s="32">
        <v>5</v>
      </c>
      <c r="B415" s="33">
        <f>C415+D415</f>
        <v>4</v>
      </c>
      <c r="C415" s="34">
        <f>VLOOKUP([1]連想CD!$B$226,[1]元データ!$A$2:$DE$996,10)</f>
        <v>3</v>
      </c>
      <c r="D415" s="34">
        <f>VLOOKUP([1]連想CD!$B$227,[1]元データ!$A$2:$DE$996,10)</f>
        <v>1</v>
      </c>
      <c r="E415" s="35">
        <v>40</v>
      </c>
      <c r="F415" s="33">
        <f>G415+H415</f>
        <v>15</v>
      </c>
      <c r="G415" s="34">
        <f>VLOOKUP([1]連想CD!$B$226,[1]元データ!$A$2:$DE$996,45 )</f>
        <v>3</v>
      </c>
      <c r="H415" s="34">
        <f>VLOOKUP([1]連想CD!$B$227,[1]元データ!$A$2:$DE$996,45 )</f>
        <v>12</v>
      </c>
      <c r="I415" s="35">
        <v>75</v>
      </c>
      <c r="J415" s="33">
        <f>K415+L415</f>
        <v>6</v>
      </c>
      <c r="K415" s="34">
        <f>VLOOKUP([1]連想CD!$B$226,[1]元データ!$A$2:$DE$996,80)</f>
        <v>2</v>
      </c>
      <c r="L415" s="34">
        <f>VLOOKUP([1]連想CD!$B$227,[1]元データ!$A$2:$DE$996,80)</f>
        <v>4</v>
      </c>
    </row>
    <row r="416" spans="1:13" s="97" customFormat="1" ht="15.75" customHeight="1">
      <c r="A416" s="32">
        <v>6</v>
      </c>
      <c r="B416" s="33">
        <f>C416+D416</f>
        <v>4</v>
      </c>
      <c r="C416" s="34">
        <f>VLOOKUP([1]連想CD!$B$226,[1]元データ!$A$2:$DE$996,11)</f>
        <v>2</v>
      </c>
      <c r="D416" s="34">
        <f>VLOOKUP([1]連想CD!$B$227,[1]元データ!$A$2:$DE$996,11)</f>
        <v>2</v>
      </c>
      <c r="E416" s="35">
        <v>41</v>
      </c>
      <c r="F416" s="33">
        <f>G416+H416</f>
        <v>15</v>
      </c>
      <c r="G416" s="34">
        <f>VLOOKUP([1]連想CD!$B$226,[1]元データ!$A$2:$DE$996,46)</f>
        <v>7</v>
      </c>
      <c r="H416" s="34">
        <f>VLOOKUP([1]連想CD!$B$227,[1]元データ!$A$2:$DE$996,46)</f>
        <v>8</v>
      </c>
      <c r="I416" s="35">
        <v>76</v>
      </c>
      <c r="J416" s="33">
        <f>K416+L416</f>
        <v>7</v>
      </c>
      <c r="K416" s="34">
        <f>VLOOKUP([1]連想CD!$B$226,[1]元データ!$A$2:$DE$996,81)</f>
        <v>6</v>
      </c>
      <c r="L416" s="34">
        <f>VLOOKUP([1]連想CD!$B$227,[1]元データ!$A$2:$DE$996,81)</f>
        <v>1</v>
      </c>
    </row>
    <row r="417" spans="1:12" s="97" customFormat="1" ht="15.75" customHeight="1">
      <c r="A417" s="32">
        <v>7</v>
      </c>
      <c r="B417" s="33">
        <f>C417+D417</f>
        <v>8</v>
      </c>
      <c r="C417" s="34">
        <f>VLOOKUP([1]連想CD!$B$226,[1]元データ!$A$2:$DE$996,12)</f>
        <v>3</v>
      </c>
      <c r="D417" s="34">
        <f>VLOOKUP([1]連想CD!$B$227,[1]元データ!$A$2:$DE$996,12)</f>
        <v>5</v>
      </c>
      <c r="E417" s="35">
        <v>42</v>
      </c>
      <c r="F417" s="33">
        <f>G417+H417</f>
        <v>6</v>
      </c>
      <c r="G417" s="34">
        <f>VLOOKUP([1]連想CD!$B$226,[1]元データ!$A$2:$DE$996,47)</f>
        <v>3</v>
      </c>
      <c r="H417" s="34">
        <f>VLOOKUP([1]連想CD!$B$227,[1]元データ!$A$2:$DE$996,47)</f>
        <v>3</v>
      </c>
      <c r="I417" s="35">
        <v>77</v>
      </c>
      <c r="J417" s="33">
        <f>K417+L417</f>
        <v>1</v>
      </c>
      <c r="K417" s="34">
        <f>VLOOKUP([1]連想CD!$B$226,[1]元データ!$A$2:$DE$996,82)</f>
        <v>0</v>
      </c>
      <c r="L417" s="34">
        <f>VLOOKUP([1]連想CD!$B$227,[1]元データ!$A$2:$DE$996,82)</f>
        <v>1</v>
      </c>
    </row>
    <row r="418" spans="1:12" s="97" customFormat="1" ht="15.75" customHeight="1">
      <c r="A418" s="32">
        <v>8</v>
      </c>
      <c r="B418" s="33">
        <f>C418+D418</f>
        <v>4</v>
      </c>
      <c r="C418" s="34">
        <f>VLOOKUP([1]連想CD!$B$226,[1]元データ!$A$2:$DE$996,13)</f>
        <v>3</v>
      </c>
      <c r="D418" s="34">
        <f>VLOOKUP([1]連想CD!$B$227,[1]元データ!$A$2:$DE$996,13)</f>
        <v>1</v>
      </c>
      <c r="E418" s="35">
        <v>43</v>
      </c>
      <c r="F418" s="33">
        <f>G418+H418</f>
        <v>8</v>
      </c>
      <c r="G418" s="34">
        <f>VLOOKUP([1]連想CD!$B$226,[1]元データ!$A$2:$DE$996,48)</f>
        <v>5</v>
      </c>
      <c r="H418" s="34">
        <f>VLOOKUP([1]連想CD!$B$227,[1]元データ!$A$2:$DE$996,48)</f>
        <v>3</v>
      </c>
      <c r="I418" s="35">
        <v>78</v>
      </c>
      <c r="J418" s="33">
        <f>K418+L418</f>
        <v>3</v>
      </c>
      <c r="K418" s="34">
        <f>VLOOKUP([1]連想CD!$B$226,[1]元データ!$A$2:$DE$996,83)</f>
        <v>2</v>
      </c>
      <c r="L418" s="34">
        <f>VLOOKUP([1]連想CD!$B$227,[1]元データ!$A$2:$DE$996,83)</f>
        <v>1</v>
      </c>
    </row>
    <row r="419" spans="1:12" s="97" customFormat="1" ht="18" customHeight="1">
      <c r="A419" s="40">
        <v>9</v>
      </c>
      <c r="B419" s="44">
        <f>C419+D419</f>
        <v>5</v>
      </c>
      <c r="C419" s="42">
        <f>VLOOKUP([1]連想CD!$B$226,[1]元データ!$A$2:$DE$996,14)</f>
        <v>4</v>
      </c>
      <c r="D419" s="42">
        <f>VLOOKUP([1]連想CD!$B$227,[1]元データ!$A$2:$DE$996,14)</f>
        <v>1</v>
      </c>
      <c r="E419" s="43">
        <v>44</v>
      </c>
      <c r="F419" s="44">
        <f>G419+H419</f>
        <v>13</v>
      </c>
      <c r="G419" s="42">
        <f>VLOOKUP([1]連想CD!$B$226,[1]元データ!$A$2:$DE$996,49)</f>
        <v>5</v>
      </c>
      <c r="H419" s="42">
        <f>VLOOKUP([1]連想CD!$B$227,[1]元データ!$A$2:$DE$996,49)</f>
        <v>8</v>
      </c>
      <c r="I419" s="43">
        <v>79</v>
      </c>
      <c r="J419" s="44">
        <f>K419+L419</f>
        <v>8</v>
      </c>
      <c r="K419" s="42">
        <f>VLOOKUP([1]連想CD!$B$226,[1]元データ!$A$2:$DE$996,84)</f>
        <v>4</v>
      </c>
      <c r="L419" s="42">
        <f>VLOOKUP([1]連想CD!$B$227,[1]元データ!$A$2:$DE$996,84)</f>
        <v>4</v>
      </c>
    </row>
    <row r="420" spans="1:12" s="31" customFormat="1" ht="25.5" customHeight="1">
      <c r="A420" s="23" t="s">
        <v>23</v>
      </c>
      <c r="B420" s="24">
        <f>SUM(B421:B425)</f>
        <v>28</v>
      </c>
      <c r="C420" s="24">
        <f>SUM(C421:C425)</f>
        <v>16</v>
      </c>
      <c r="D420" s="24">
        <f>SUM(D421:D425)</f>
        <v>12</v>
      </c>
      <c r="E420" s="25" t="s">
        <v>24</v>
      </c>
      <c r="F420" s="24">
        <f>SUM(F421:F425)</f>
        <v>39</v>
      </c>
      <c r="G420" s="24">
        <f>SUM(G421:G425)</f>
        <v>20</v>
      </c>
      <c r="H420" s="24">
        <f>SUM(H421:H425)</f>
        <v>19</v>
      </c>
      <c r="I420" s="25" t="s">
        <v>25</v>
      </c>
      <c r="J420" s="24">
        <f>SUM(J421:J425)</f>
        <v>19</v>
      </c>
      <c r="K420" s="24">
        <f>SUM(K421:K425)</f>
        <v>8</v>
      </c>
      <c r="L420" s="24">
        <f>SUM(L421:L425)</f>
        <v>11</v>
      </c>
    </row>
    <row r="421" spans="1:12" s="97" customFormat="1" ht="15.75" customHeight="1">
      <c r="A421" s="32">
        <v>10</v>
      </c>
      <c r="B421" s="33">
        <f>C421+D421</f>
        <v>6</v>
      </c>
      <c r="C421" s="34">
        <f>VLOOKUP([1]連想CD!$B$226,[1]元データ!$A$2:$DE$996,15)</f>
        <v>3</v>
      </c>
      <c r="D421" s="34">
        <f>VLOOKUP([1]連想CD!$B$227,[1]元データ!$A$2:$DE$996,15)</f>
        <v>3</v>
      </c>
      <c r="E421" s="35">
        <v>45</v>
      </c>
      <c r="F421" s="33">
        <f>G421+H421</f>
        <v>8</v>
      </c>
      <c r="G421" s="34">
        <f>VLOOKUP([1]連想CD!$B$226,[1]元データ!$A$2:$DE$996,50)</f>
        <v>4</v>
      </c>
      <c r="H421" s="34">
        <f>VLOOKUP([1]連想CD!$B$227,[1]元データ!$A$2:$DE$996,50)</f>
        <v>4</v>
      </c>
      <c r="I421" s="35">
        <v>80</v>
      </c>
      <c r="J421" s="33">
        <f>K421+L421</f>
        <v>4</v>
      </c>
      <c r="K421" s="34">
        <f>VLOOKUP([1]連想CD!$B$226,[1]元データ!$A$2:$DE$996,85)</f>
        <v>3</v>
      </c>
      <c r="L421" s="34">
        <f>VLOOKUP([1]連想CD!$B$227,[1]元データ!$A$2:$DE$996,85)</f>
        <v>1</v>
      </c>
    </row>
    <row r="422" spans="1:12" s="97" customFormat="1" ht="15.75" customHeight="1">
      <c r="A422" s="32">
        <v>11</v>
      </c>
      <c r="B422" s="33">
        <f>C422+D422</f>
        <v>6</v>
      </c>
      <c r="C422" s="34">
        <f>VLOOKUP([1]連想CD!$B$226,[1]元データ!$A$2:$DE$996,16)</f>
        <v>3</v>
      </c>
      <c r="D422" s="34">
        <f>VLOOKUP([1]連想CD!$B$227,[1]元データ!$A$2:$DE$996,16)</f>
        <v>3</v>
      </c>
      <c r="E422" s="35">
        <v>46</v>
      </c>
      <c r="F422" s="33">
        <f>G422+H422</f>
        <v>8</v>
      </c>
      <c r="G422" s="34">
        <f>VLOOKUP([1]連想CD!$B$226,[1]元データ!$A$2:$DE$996,51)</f>
        <v>3</v>
      </c>
      <c r="H422" s="34">
        <f>VLOOKUP([1]連想CD!$B$227,[1]元データ!$A$2:$DE$996,51)</f>
        <v>5</v>
      </c>
      <c r="I422" s="35">
        <v>81</v>
      </c>
      <c r="J422" s="33">
        <f>K422+L422</f>
        <v>3</v>
      </c>
      <c r="K422" s="34">
        <f>VLOOKUP([1]連想CD!$B$226,[1]元データ!$A$2:$DE$996,86)</f>
        <v>1</v>
      </c>
      <c r="L422" s="34">
        <f>VLOOKUP([1]連想CD!$B$227,[1]元データ!$A$2:$DE$996,86)</f>
        <v>2</v>
      </c>
    </row>
    <row r="423" spans="1:12" s="97" customFormat="1" ht="15.75" customHeight="1">
      <c r="A423" s="32">
        <v>12</v>
      </c>
      <c r="B423" s="33">
        <f>C423+D423</f>
        <v>1</v>
      </c>
      <c r="C423" s="34">
        <f>VLOOKUP([1]連想CD!$B$226,[1]元データ!$A$2:$DE$996,17)</f>
        <v>0</v>
      </c>
      <c r="D423" s="34">
        <f>VLOOKUP([1]連想CD!$B$227,[1]元データ!$A$2:$DE$996,17)</f>
        <v>1</v>
      </c>
      <c r="E423" s="35">
        <v>47</v>
      </c>
      <c r="F423" s="33">
        <f>G423+H423</f>
        <v>6</v>
      </c>
      <c r="G423" s="34">
        <f>VLOOKUP([1]連想CD!$B$226,[1]元データ!$A$2:$DE$996,52)</f>
        <v>4</v>
      </c>
      <c r="H423" s="34">
        <f>VLOOKUP([1]連想CD!$B$227,[1]元データ!$A$2:$DE$996,52)</f>
        <v>2</v>
      </c>
      <c r="I423" s="35">
        <v>82</v>
      </c>
      <c r="J423" s="33">
        <f>K423+L423</f>
        <v>4</v>
      </c>
      <c r="K423" s="34">
        <f>VLOOKUP([1]連想CD!$B$226,[1]元データ!$A$2:$DE$996,87)</f>
        <v>1</v>
      </c>
      <c r="L423" s="34">
        <f>VLOOKUP([1]連想CD!$B$227,[1]元データ!$A$2:$DE$996,87)</f>
        <v>3</v>
      </c>
    </row>
    <row r="424" spans="1:12" s="97" customFormat="1" ht="15.75" customHeight="1">
      <c r="A424" s="32">
        <v>13</v>
      </c>
      <c r="B424" s="33">
        <f>C424+D424</f>
        <v>8</v>
      </c>
      <c r="C424" s="34">
        <f>VLOOKUP([1]連想CD!$B$226,[1]元データ!$A$2:$DE$996,18)</f>
        <v>7</v>
      </c>
      <c r="D424" s="34">
        <f>VLOOKUP([1]連想CD!$B$227,[1]元データ!$A$2:$DE$996,18)</f>
        <v>1</v>
      </c>
      <c r="E424" s="35">
        <v>48</v>
      </c>
      <c r="F424" s="33">
        <f>G424+H424</f>
        <v>8</v>
      </c>
      <c r="G424" s="34">
        <f>VLOOKUP([1]連想CD!$B$226,[1]元データ!$A$2:$DE$996,53)</f>
        <v>5</v>
      </c>
      <c r="H424" s="34">
        <f>VLOOKUP([1]連想CD!$B$227,[1]元データ!$A$2:$DE$996,53)</f>
        <v>3</v>
      </c>
      <c r="I424" s="35">
        <v>83</v>
      </c>
      <c r="J424" s="33">
        <f>K424+L424</f>
        <v>3</v>
      </c>
      <c r="K424" s="34">
        <f>VLOOKUP([1]連想CD!$B$226,[1]元データ!$A$2:$DE$996,88)</f>
        <v>0</v>
      </c>
      <c r="L424" s="34">
        <f>VLOOKUP([1]連想CD!$B$227,[1]元データ!$A$2:$DE$996,88)</f>
        <v>3</v>
      </c>
    </row>
    <row r="425" spans="1:12" s="97" customFormat="1" ht="18" customHeight="1">
      <c r="A425" s="40">
        <v>14</v>
      </c>
      <c r="B425" s="44">
        <f>C425+D425</f>
        <v>7</v>
      </c>
      <c r="C425" s="42">
        <f>VLOOKUP([1]連想CD!$B$226,[1]元データ!$A$2:$DE$996,19)</f>
        <v>3</v>
      </c>
      <c r="D425" s="42">
        <f>VLOOKUP([1]連想CD!$B$227,[1]元データ!$A$2:$DE$996,19)</f>
        <v>4</v>
      </c>
      <c r="E425" s="43">
        <v>49</v>
      </c>
      <c r="F425" s="44">
        <f>G425+H425</f>
        <v>9</v>
      </c>
      <c r="G425" s="42">
        <f>VLOOKUP([1]連想CD!$B$226,[1]元データ!$A$2:$DE$996,54)</f>
        <v>4</v>
      </c>
      <c r="H425" s="42">
        <f>VLOOKUP([1]連想CD!$B$227,[1]元データ!$A$2:$DE$996,54)</f>
        <v>5</v>
      </c>
      <c r="I425" s="43">
        <v>84</v>
      </c>
      <c r="J425" s="44">
        <f>K425+L425</f>
        <v>5</v>
      </c>
      <c r="K425" s="42">
        <f>VLOOKUP([1]連想CD!$B$226,[1]元データ!$A$2:$DE$996,89)</f>
        <v>3</v>
      </c>
      <c r="L425" s="42">
        <f>VLOOKUP([1]連想CD!$B$227,[1]元データ!$A$2:$DE$996,89)</f>
        <v>2</v>
      </c>
    </row>
    <row r="426" spans="1:12" s="31" customFormat="1" ht="25.5" customHeight="1">
      <c r="A426" s="23" t="s">
        <v>26</v>
      </c>
      <c r="B426" s="24">
        <f>SUM(B427:B431)</f>
        <v>23</v>
      </c>
      <c r="C426" s="24">
        <f>SUM(C427:C431)</f>
        <v>13</v>
      </c>
      <c r="D426" s="24">
        <f>SUM(D427:D431)</f>
        <v>10</v>
      </c>
      <c r="E426" s="25" t="s">
        <v>27</v>
      </c>
      <c r="F426" s="24">
        <f>SUM(F427:F431)</f>
        <v>30</v>
      </c>
      <c r="G426" s="24">
        <f>SUM(G427:G431)</f>
        <v>17</v>
      </c>
      <c r="H426" s="24">
        <f>SUM(H427:H431)</f>
        <v>13</v>
      </c>
      <c r="I426" s="25" t="s">
        <v>28</v>
      </c>
      <c r="J426" s="24">
        <f>SUM(J427:J431)</f>
        <v>13</v>
      </c>
      <c r="K426" s="24">
        <f>SUM(K427:K431)</f>
        <v>7</v>
      </c>
      <c r="L426" s="24">
        <f>SUM(L427:L431)</f>
        <v>6</v>
      </c>
    </row>
    <row r="427" spans="1:12" s="97" customFormat="1" ht="15.75" customHeight="1">
      <c r="A427" s="32">
        <v>15</v>
      </c>
      <c r="B427" s="33">
        <f>C427+D427</f>
        <v>3</v>
      </c>
      <c r="C427" s="34">
        <f>VLOOKUP([1]連想CD!$B$226,[1]元データ!$A$2:$DE$996,20)</f>
        <v>2</v>
      </c>
      <c r="D427" s="34">
        <f>VLOOKUP([1]連想CD!$B$227,[1]元データ!$A$2:$DE$996,20)</f>
        <v>1</v>
      </c>
      <c r="E427" s="35">
        <v>50</v>
      </c>
      <c r="F427" s="33">
        <f>G427+H427</f>
        <v>9</v>
      </c>
      <c r="G427" s="34">
        <f>VLOOKUP([1]連想CD!$B$226,[1]元データ!$A$2:$DE$996,55)</f>
        <v>5</v>
      </c>
      <c r="H427" s="34">
        <f>VLOOKUP([1]連想CD!$B$227,[1]元データ!$A$2:$DE$996,55)</f>
        <v>4</v>
      </c>
      <c r="I427" s="35">
        <v>85</v>
      </c>
      <c r="J427" s="33">
        <f>K427+L427</f>
        <v>4</v>
      </c>
      <c r="K427" s="34">
        <f>VLOOKUP([1]連想CD!$B$226,[1]元データ!$A$2:$DE$996,90)</f>
        <v>2</v>
      </c>
      <c r="L427" s="34">
        <f>VLOOKUP([1]連想CD!$B$227,[1]元データ!$A$2:$DE$996,90)</f>
        <v>2</v>
      </c>
    </row>
    <row r="428" spans="1:12" s="97" customFormat="1" ht="15.75" customHeight="1">
      <c r="A428" s="32">
        <v>16</v>
      </c>
      <c r="B428" s="33">
        <f>C428+D428</f>
        <v>5</v>
      </c>
      <c r="C428" s="34">
        <f>VLOOKUP([1]連想CD!$B$226,[1]元データ!$A$2:$DE$996,21)</f>
        <v>4</v>
      </c>
      <c r="D428" s="34">
        <f>VLOOKUP([1]連想CD!$B$227,[1]元データ!$A$2:$DE$996,21)</f>
        <v>1</v>
      </c>
      <c r="E428" s="35">
        <v>51</v>
      </c>
      <c r="F428" s="33">
        <f>G428+H428</f>
        <v>10</v>
      </c>
      <c r="G428" s="34">
        <f>VLOOKUP([1]連想CD!$B$226,[1]元データ!$A$2:$DE$996,56)</f>
        <v>6</v>
      </c>
      <c r="H428" s="34">
        <f>VLOOKUP([1]連想CD!$B$227,[1]元データ!$A$2:$DE$996,56)</f>
        <v>4</v>
      </c>
      <c r="I428" s="35">
        <v>86</v>
      </c>
      <c r="J428" s="33">
        <f>K428+L428</f>
        <v>4</v>
      </c>
      <c r="K428" s="34">
        <f>VLOOKUP([1]連想CD!$B$226,[1]元データ!$A$2:$DE$996,91)</f>
        <v>2</v>
      </c>
      <c r="L428" s="34">
        <f>VLOOKUP([1]連想CD!$B$227,[1]元データ!$A$2:$DE$996,91)</f>
        <v>2</v>
      </c>
    </row>
    <row r="429" spans="1:12" s="97" customFormat="1" ht="15.75" customHeight="1">
      <c r="A429" s="32">
        <v>17</v>
      </c>
      <c r="B429" s="33">
        <f>C429+D429</f>
        <v>4</v>
      </c>
      <c r="C429" s="34">
        <f>VLOOKUP([1]連想CD!$B$226,[1]元データ!$A$2:$DE$996,22)</f>
        <v>3</v>
      </c>
      <c r="D429" s="34">
        <f>VLOOKUP([1]連想CD!$B$227,[1]元データ!$A$2:$DE$996,22)</f>
        <v>1</v>
      </c>
      <c r="E429" s="35">
        <v>52</v>
      </c>
      <c r="F429" s="33">
        <f>G429+H429</f>
        <v>9</v>
      </c>
      <c r="G429" s="34">
        <f>VLOOKUP([1]連想CD!$B$226,[1]元データ!$A$2:$DE$996,57)</f>
        <v>6</v>
      </c>
      <c r="H429" s="34">
        <f>VLOOKUP([1]連想CD!$B$227,[1]元データ!$A$2:$DE$996,57)</f>
        <v>3</v>
      </c>
      <c r="I429" s="35">
        <v>87</v>
      </c>
      <c r="J429" s="33">
        <f>K429+L429</f>
        <v>2</v>
      </c>
      <c r="K429" s="34">
        <f>VLOOKUP([1]連想CD!$B$226,[1]元データ!$A$2:$DE$996,92)</f>
        <v>1</v>
      </c>
      <c r="L429" s="34">
        <f>VLOOKUP([1]連想CD!$B$227,[1]元データ!$A$2:$DE$996,92)</f>
        <v>1</v>
      </c>
    </row>
    <row r="430" spans="1:12" s="97" customFormat="1" ht="15.75" customHeight="1">
      <c r="A430" s="32">
        <v>18</v>
      </c>
      <c r="B430" s="33">
        <f>C430+D430</f>
        <v>5</v>
      </c>
      <c r="C430" s="34">
        <f>VLOOKUP([1]連想CD!$B$226,[1]元データ!$A$2:$DE$996,23)</f>
        <v>2</v>
      </c>
      <c r="D430" s="34">
        <f>VLOOKUP([1]連想CD!$B$227,[1]元データ!$A$2:$DE$996,23)</f>
        <v>3</v>
      </c>
      <c r="E430" s="35">
        <v>53</v>
      </c>
      <c r="F430" s="33">
        <f>G430+H430</f>
        <v>0</v>
      </c>
      <c r="G430" s="34">
        <f>VLOOKUP([1]連想CD!$B$226,[1]元データ!$A$2:$DE$996,58)</f>
        <v>0</v>
      </c>
      <c r="H430" s="34">
        <f>VLOOKUP([1]連想CD!$B$227,[1]元データ!$A$2:$DE$996,58)</f>
        <v>0</v>
      </c>
      <c r="I430" s="35">
        <v>88</v>
      </c>
      <c r="J430" s="33">
        <f>K430+L430</f>
        <v>2</v>
      </c>
      <c r="K430" s="34">
        <f>VLOOKUP([1]連想CD!$B$226,[1]元データ!$A$2:$DE$996,93)</f>
        <v>1</v>
      </c>
      <c r="L430" s="34">
        <f>VLOOKUP([1]連想CD!$B$227,[1]元データ!$A$2:$DE$996,93)</f>
        <v>1</v>
      </c>
    </row>
    <row r="431" spans="1:12" s="97" customFormat="1" ht="18" customHeight="1">
      <c r="A431" s="40">
        <v>19</v>
      </c>
      <c r="B431" s="44">
        <f>C431+D431</f>
        <v>6</v>
      </c>
      <c r="C431" s="42">
        <f>VLOOKUP([1]連想CD!$B$226,[1]元データ!$A$2:$DE$996,24)</f>
        <v>2</v>
      </c>
      <c r="D431" s="42">
        <f>VLOOKUP([1]連想CD!$B$227,[1]元データ!$A$2:$DE$996,24)</f>
        <v>4</v>
      </c>
      <c r="E431" s="43">
        <v>54</v>
      </c>
      <c r="F431" s="44">
        <f>G431+H431</f>
        <v>2</v>
      </c>
      <c r="G431" s="42">
        <f>VLOOKUP([1]連想CD!$B$226,[1]元データ!$A$2:$DE$996,59)</f>
        <v>0</v>
      </c>
      <c r="H431" s="42">
        <f>VLOOKUP([1]連想CD!$B$227,[1]元データ!$A$2:$DE$996,59)</f>
        <v>2</v>
      </c>
      <c r="I431" s="43">
        <v>89</v>
      </c>
      <c r="J431" s="44">
        <f>K431+L431</f>
        <v>1</v>
      </c>
      <c r="K431" s="42">
        <f>VLOOKUP([1]連想CD!$B$226,[1]元データ!$A$2:$DE$996,94)</f>
        <v>1</v>
      </c>
      <c r="L431" s="42">
        <f>VLOOKUP([1]連想CD!$B$227,[1]元データ!$A$2:$DE$996,94)</f>
        <v>0</v>
      </c>
    </row>
    <row r="432" spans="1:12" s="31" customFormat="1" ht="25.5" customHeight="1">
      <c r="A432" s="23" t="s">
        <v>29</v>
      </c>
      <c r="B432" s="24">
        <f>SUM(B433:B437)</f>
        <v>50</v>
      </c>
      <c r="C432" s="24">
        <f>SUM(C433:C437)</f>
        <v>23</v>
      </c>
      <c r="D432" s="24">
        <f>SUM(D433:D437)</f>
        <v>27</v>
      </c>
      <c r="E432" s="25" t="s">
        <v>30</v>
      </c>
      <c r="F432" s="24">
        <f>SUM(F433:F437)</f>
        <v>35</v>
      </c>
      <c r="G432" s="24">
        <f>SUM(G433:G437)</f>
        <v>19</v>
      </c>
      <c r="H432" s="24">
        <f>SUM(H433:H437)</f>
        <v>16</v>
      </c>
      <c r="I432" s="25" t="s">
        <v>31</v>
      </c>
      <c r="J432" s="24">
        <f>SUM(J433:J437)</f>
        <v>8</v>
      </c>
      <c r="K432" s="24">
        <f>SUM(K433:K437)</f>
        <v>2</v>
      </c>
      <c r="L432" s="24">
        <f>SUM(L433:L437)</f>
        <v>6</v>
      </c>
    </row>
    <row r="433" spans="1:12" s="97" customFormat="1" ht="15.75" customHeight="1">
      <c r="A433" s="32">
        <v>20</v>
      </c>
      <c r="B433" s="33">
        <f>C433+D433</f>
        <v>7</v>
      </c>
      <c r="C433" s="34">
        <f>VLOOKUP([1]連想CD!$B$226,[1]元データ!$A$2:$DE$996,25)</f>
        <v>5</v>
      </c>
      <c r="D433" s="34">
        <f>VLOOKUP([1]連想CD!$B$227,[1]元データ!$A$2:$DE$996,25)</f>
        <v>2</v>
      </c>
      <c r="E433" s="35">
        <v>55</v>
      </c>
      <c r="F433" s="33">
        <f>G433+H433</f>
        <v>7</v>
      </c>
      <c r="G433" s="34">
        <f>VLOOKUP([1]連想CD!$B$226,[1]元データ!$A$2:$DE$996,60)</f>
        <v>3</v>
      </c>
      <c r="H433" s="34">
        <f>VLOOKUP([1]連想CD!$B$227,[1]元データ!$A$2:$DE$996,60)</f>
        <v>4</v>
      </c>
      <c r="I433" s="35">
        <v>90</v>
      </c>
      <c r="J433" s="33">
        <f>K433+L433</f>
        <v>2</v>
      </c>
      <c r="K433" s="34">
        <f>VLOOKUP([1]連想CD!$B$226,[1]元データ!$A$2:$DE$996,95)</f>
        <v>1</v>
      </c>
      <c r="L433" s="34">
        <f>VLOOKUP([1]連想CD!$B$227,[1]元データ!$A$2:$DE$996,95)</f>
        <v>1</v>
      </c>
    </row>
    <row r="434" spans="1:12" s="97" customFormat="1" ht="15.75" customHeight="1">
      <c r="A434" s="32">
        <v>21</v>
      </c>
      <c r="B434" s="33">
        <f>C434+D434</f>
        <v>6</v>
      </c>
      <c r="C434" s="34">
        <f>VLOOKUP([1]連想CD!$B$226,[1]元データ!$A$2:$DE$996,26)</f>
        <v>1</v>
      </c>
      <c r="D434" s="34">
        <f>VLOOKUP([1]連想CD!$B$227,[1]元データ!$A$2:$DE$996,26)</f>
        <v>5</v>
      </c>
      <c r="E434" s="35">
        <v>56</v>
      </c>
      <c r="F434" s="33">
        <f>G434+H434</f>
        <v>6</v>
      </c>
      <c r="G434" s="34">
        <f>VLOOKUP([1]連想CD!$B$226,[1]元データ!$A$2:$DE$996,61)</f>
        <v>4</v>
      </c>
      <c r="H434" s="34">
        <f>VLOOKUP([1]連想CD!$B$227,[1]元データ!$A$2:$DE$996,61)</f>
        <v>2</v>
      </c>
      <c r="I434" s="35">
        <v>91</v>
      </c>
      <c r="J434" s="33">
        <f>K434+L434</f>
        <v>3</v>
      </c>
      <c r="K434" s="34">
        <f>VLOOKUP([1]連想CD!$B$226,[1]元データ!$A$2:$DE$996,96)</f>
        <v>1</v>
      </c>
      <c r="L434" s="34">
        <f>VLOOKUP([1]連想CD!$B$227,[1]元データ!$A$2:$DE$996,96)</f>
        <v>2</v>
      </c>
    </row>
    <row r="435" spans="1:12" s="97" customFormat="1" ht="15.75" customHeight="1">
      <c r="A435" s="32">
        <v>22</v>
      </c>
      <c r="B435" s="33">
        <f>C435+D435</f>
        <v>10</v>
      </c>
      <c r="C435" s="34">
        <f>VLOOKUP([1]連想CD!$B$226,[1]元データ!$A$2:$DE$996,27)</f>
        <v>5</v>
      </c>
      <c r="D435" s="34">
        <f>VLOOKUP([1]連想CD!$B$227,[1]元データ!$A$2:$DE$996,27)</f>
        <v>5</v>
      </c>
      <c r="E435" s="35">
        <v>57</v>
      </c>
      <c r="F435" s="33">
        <f>G435+H435</f>
        <v>10</v>
      </c>
      <c r="G435" s="34">
        <f>VLOOKUP([1]連想CD!$B$226,[1]元データ!$A$2:$DE$996,62)</f>
        <v>6</v>
      </c>
      <c r="H435" s="34">
        <f>VLOOKUP([1]連想CD!$B$227,[1]元データ!$A$2:$DE$996,62)</f>
        <v>4</v>
      </c>
      <c r="I435" s="35">
        <v>92</v>
      </c>
      <c r="J435" s="33">
        <f>K435+L435</f>
        <v>2</v>
      </c>
      <c r="K435" s="34">
        <f>VLOOKUP([1]連想CD!$B$226,[1]元データ!$A$2:$DE$996,97)</f>
        <v>0</v>
      </c>
      <c r="L435" s="34">
        <f>VLOOKUP([1]連想CD!$B$227,[1]元データ!$A$2:$DE$996,97)</f>
        <v>2</v>
      </c>
    </row>
    <row r="436" spans="1:12" s="97" customFormat="1" ht="15.75" customHeight="1">
      <c r="A436" s="32">
        <v>23</v>
      </c>
      <c r="B436" s="33">
        <f>C436+D436</f>
        <v>15</v>
      </c>
      <c r="C436" s="34">
        <f>VLOOKUP([1]連想CD!$B$226,[1]元データ!$A$2:$DE$996,28)</f>
        <v>8</v>
      </c>
      <c r="D436" s="34">
        <f>VLOOKUP([1]連想CD!$B$227,[1]元データ!$A$2:$DE$996,28)</f>
        <v>7</v>
      </c>
      <c r="E436" s="35">
        <v>58</v>
      </c>
      <c r="F436" s="33">
        <f>G436+H436</f>
        <v>8</v>
      </c>
      <c r="G436" s="34">
        <f>VLOOKUP([1]連想CD!$B$226,[1]元データ!$A$2:$DE$996,63)</f>
        <v>4</v>
      </c>
      <c r="H436" s="34">
        <f>VLOOKUP([1]連想CD!$B$227,[1]元データ!$A$2:$DE$996,63)</f>
        <v>4</v>
      </c>
      <c r="I436" s="35">
        <v>93</v>
      </c>
      <c r="J436" s="33">
        <f>K436+L436</f>
        <v>1</v>
      </c>
      <c r="K436" s="34">
        <f>VLOOKUP([1]連想CD!$B$226,[1]元データ!$A$2:$DE$996,98)</f>
        <v>0</v>
      </c>
      <c r="L436" s="34">
        <f>VLOOKUP([1]連想CD!$B$227,[1]元データ!$A$2:$DE$996,98)</f>
        <v>1</v>
      </c>
    </row>
    <row r="437" spans="1:12" s="97" customFormat="1" ht="18" customHeight="1">
      <c r="A437" s="40">
        <v>24</v>
      </c>
      <c r="B437" s="44">
        <f>C437+D437</f>
        <v>12</v>
      </c>
      <c r="C437" s="42">
        <f>VLOOKUP([1]連想CD!$B$226,[1]元データ!$A$2:$DE$996,29)</f>
        <v>4</v>
      </c>
      <c r="D437" s="42">
        <f>VLOOKUP([1]連想CD!$B$227,[1]元データ!$A$2:$DE$996,29)</f>
        <v>8</v>
      </c>
      <c r="E437" s="43">
        <v>59</v>
      </c>
      <c r="F437" s="44">
        <f>G437+H437</f>
        <v>4</v>
      </c>
      <c r="G437" s="42">
        <f>VLOOKUP([1]連想CD!$B$226,[1]元データ!$A$2:$DE$996,64)</f>
        <v>2</v>
      </c>
      <c r="H437" s="42">
        <f>VLOOKUP([1]連想CD!$B$227,[1]元データ!$A$2:$DE$996,64)</f>
        <v>2</v>
      </c>
      <c r="I437" s="43">
        <v>94</v>
      </c>
      <c r="J437" s="44">
        <f>K437+L437</f>
        <v>0</v>
      </c>
      <c r="K437" s="42">
        <f>VLOOKUP([1]連想CD!$B$226,[1]元データ!$A$2:$DE$996,99)</f>
        <v>0</v>
      </c>
      <c r="L437" s="42">
        <f>VLOOKUP([1]連想CD!$B$227,[1]元データ!$A$2:$DE$996,99)</f>
        <v>0</v>
      </c>
    </row>
    <row r="438" spans="1:12" s="31" customFormat="1" ht="25.5" customHeight="1">
      <c r="A438" s="23" t="s">
        <v>32</v>
      </c>
      <c r="B438" s="24">
        <f>SUM(B439:B443)</f>
        <v>57</v>
      </c>
      <c r="C438" s="24">
        <f>SUM(C439:C443)</f>
        <v>34</v>
      </c>
      <c r="D438" s="24">
        <f>SUM(D439:D443)</f>
        <v>23</v>
      </c>
      <c r="E438" s="25" t="s">
        <v>33</v>
      </c>
      <c r="F438" s="24">
        <f>SUM(F439:F443)</f>
        <v>30</v>
      </c>
      <c r="G438" s="24">
        <f>SUM(G439:G443)</f>
        <v>12</v>
      </c>
      <c r="H438" s="24">
        <f>SUM(H439:H443)</f>
        <v>18</v>
      </c>
      <c r="I438" s="64" t="s">
        <v>34</v>
      </c>
      <c r="J438" s="24">
        <f>SUM(J439:J448)</f>
        <v>2</v>
      </c>
      <c r="K438" s="24">
        <f>SUM(K439:K448)</f>
        <v>1</v>
      </c>
      <c r="L438" s="24">
        <f>SUM(L439:L448)</f>
        <v>1</v>
      </c>
    </row>
    <row r="439" spans="1:12" s="97" customFormat="1" ht="15.75" customHeight="1">
      <c r="A439" s="32">
        <v>25</v>
      </c>
      <c r="B439" s="33">
        <f>C439+D439</f>
        <v>18</v>
      </c>
      <c r="C439" s="34">
        <f>VLOOKUP([1]連想CD!$B$226,[1]元データ!$A$2:$DE$996,30)</f>
        <v>11</v>
      </c>
      <c r="D439" s="34">
        <f>VLOOKUP([1]連想CD!$B$227,[1]元データ!$A$2:$DE$996,30)</f>
        <v>7</v>
      </c>
      <c r="E439" s="35">
        <v>60</v>
      </c>
      <c r="F439" s="33">
        <f>G439+H439</f>
        <v>2</v>
      </c>
      <c r="G439" s="34">
        <f>VLOOKUP([1]連想CD!$B$226,[1]元データ!$A$2:$DE$996,65)</f>
        <v>1</v>
      </c>
      <c r="H439" s="34">
        <f>VLOOKUP([1]連想CD!$B$227,[1]元データ!$A$2:$DE$996,65)</f>
        <v>1</v>
      </c>
      <c r="I439" s="35">
        <v>95</v>
      </c>
      <c r="J439" s="33">
        <f t="shared" ref="J439:J448" si="17">K439+L439</f>
        <v>0</v>
      </c>
      <c r="K439" s="34">
        <f>VLOOKUP([1]連想CD!$B$226,[1]元データ!$A$2:$DE$996,100)</f>
        <v>0</v>
      </c>
      <c r="L439" s="34">
        <f>VLOOKUP([1]連想CD!$B$227,[1]元データ!$A$2:$DE$996,100)</f>
        <v>0</v>
      </c>
    </row>
    <row r="440" spans="1:12" s="97" customFormat="1" ht="15.75" customHeight="1">
      <c r="A440" s="32">
        <v>26</v>
      </c>
      <c r="B440" s="33">
        <f>C440+D440</f>
        <v>8</v>
      </c>
      <c r="C440" s="34">
        <f>VLOOKUP([1]連想CD!$B$226,[1]元データ!$A$2:$DE$996,31)</f>
        <v>6</v>
      </c>
      <c r="D440" s="34">
        <f>VLOOKUP([1]連想CD!$B$227,[1]元データ!$A$2:$DE$996,31)</f>
        <v>2</v>
      </c>
      <c r="E440" s="35">
        <v>61</v>
      </c>
      <c r="F440" s="33">
        <f>G440+H440</f>
        <v>6</v>
      </c>
      <c r="G440" s="34">
        <f>VLOOKUP([1]連想CD!$B$226,[1]元データ!$A$2:$DE$996,66)</f>
        <v>2</v>
      </c>
      <c r="H440" s="34">
        <f>VLOOKUP([1]連想CD!$B$227,[1]元データ!$A$2:$DE$996,66)</f>
        <v>4</v>
      </c>
      <c r="I440" s="35">
        <v>96</v>
      </c>
      <c r="J440" s="33">
        <f t="shared" si="17"/>
        <v>0</v>
      </c>
      <c r="K440" s="34">
        <f>VLOOKUP([1]連想CD!$B$226,[1]元データ!$A$2:$DE$996,101)</f>
        <v>0</v>
      </c>
      <c r="L440" s="34">
        <f>VLOOKUP([1]連想CD!$B$227,[1]元データ!$A$2:$DE$996,101)</f>
        <v>0</v>
      </c>
    </row>
    <row r="441" spans="1:12" s="97" customFormat="1" ht="15.75" customHeight="1">
      <c r="A441" s="32">
        <v>27</v>
      </c>
      <c r="B441" s="33">
        <f>C441+D441</f>
        <v>10</v>
      </c>
      <c r="C441" s="34">
        <f>VLOOKUP([1]連想CD!$B$226,[1]元データ!$A$2:$DE$996,32)</f>
        <v>5</v>
      </c>
      <c r="D441" s="34">
        <f>VLOOKUP([1]連想CD!$B$227,[1]元データ!$A$2:$DE$996,32)</f>
        <v>5</v>
      </c>
      <c r="E441" s="35">
        <v>62</v>
      </c>
      <c r="F441" s="33">
        <f>G441+H441</f>
        <v>4</v>
      </c>
      <c r="G441" s="34">
        <f>VLOOKUP([1]連想CD!$B$226,[1]元データ!$A$2:$DE$996,67)</f>
        <v>2</v>
      </c>
      <c r="H441" s="34">
        <f>VLOOKUP([1]連想CD!$B$227,[1]元データ!$A$2:$DE$996,67)</f>
        <v>2</v>
      </c>
      <c r="I441" s="35">
        <v>97</v>
      </c>
      <c r="J441" s="33">
        <f t="shared" si="17"/>
        <v>1</v>
      </c>
      <c r="K441" s="34">
        <f>VLOOKUP([1]連想CD!$B$226,[1]元データ!$A$2:$DE$996,102)</f>
        <v>1</v>
      </c>
      <c r="L441" s="34">
        <f>VLOOKUP([1]連想CD!$B$227,[1]元データ!$A$2:$DE$996,102)</f>
        <v>0</v>
      </c>
    </row>
    <row r="442" spans="1:12" s="97" customFormat="1" ht="15.75" customHeight="1">
      <c r="A442" s="32">
        <v>28</v>
      </c>
      <c r="B442" s="33">
        <f>C442+D442</f>
        <v>14</v>
      </c>
      <c r="C442" s="34">
        <f>VLOOKUP([1]連想CD!$B$226,[1]元データ!$A$2:$DE$996,33)</f>
        <v>9</v>
      </c>
      <c r="D442" s="34">
        <f>VLOOKUP([1]連想CD!$B$227,[1]元データ!$A$2:$DE$996,33)</f>
        <v>5</v>
      </c>
      <c r="E442" s="35">
        <v>63</v>
      </c>
      <c r="F442" s="33">
        <f>G442+H442</f>
        <v>10</v>
      </c>
      <c r="G442" s="34">
        <f>VLOOKUP([1]連想CD!$B$226,[1]元データ!$A$2:$DE$996,68)</f>
        <v>5</v>
      </c>
      <c r="H442" s="34">
        <f>VLOOKUP([1]連想CD!$B$227,[1]元データ!$A$2:$DE$996,68)</f>
        <v>5</v>
      </c>
      <c r="I442" s="35">
        <v>98</v>
      </c>
      <c r="J442" s="33">
        <f t="shared" si="17"/>
        <v>0</v>
      </c>
      <c r="K442" s="34">
        <f>VLOOKUP([1]連想CD!$B$226,[1]元データ!$A$2:$DE$996,103)</f>
        <v>0</v>
      </c>
      <c r="L442" s="34">
        <f>VLOOKUP([1]連想CD!$B$227,[1]元データ!$A$2:$DE$996,103)</f>
        <v>0</v>
      </c>
    </row>
    <row r="443" spans="1:12" s="97" customFormat="1" ht="18" customHeight="1">
      <c r="A443" s="40">
        <v>29</v>
      </c>
      <c r="B443" s="44">
        <f>C443+D443</f>
        <v>7</v>
      </c>
      <c r="C443" s="42">
        <f>VLOOKUP([1]連想CD!$B$226,[1]元データ!$A$2:$DE$996,34)</f>
        <v>3</v>
      </c>
      <c r="D443" s="42">
        <f>VLOOKUP([1]連想CD!$B$227,[1]元データ!$A$2:$DE$996,34)</f>
        <v>4</v>
      </c>
      <c r="E443" s="43">
        <v>64</v>
      </c>
      <c r="F443" s="44">
        <f>G443+H443</f>
        <v>8</v>
      </c>
      <c r="G443" s="42">
        <f>VLOOKUP([1]連想CD!$B$226,[1]元データ!$A$2:$DE$996,69)</f>
        <v>2</v>
      </c>
      <c r="H443" s="42">
        <f>VLOOKUP([1]連想CD!$B$227,[1]元データ!$A$2:$DE$996,69)</f>
        <v>6</v>
      </c>
      <c r="I443" s="35">
        <v>99</v>
      </c>
      <c r="J443" s="33">
        <f t="shared" si="17"/>
        <v>0</v>
      </c>
      <c r="K443" s="34">
        <f>VLOOKUP([1]連想CD!$B$226,[1]元データ!$A$2:$DE$996,104)</f>
        <v>0</v>
      </c>
      <c r="L443" s="34">
        <f>VLOOKUP([1]連想CD!$B$227,[1]元データ!$A$2:$DE$996,104)</f>
        <v>0</v>
      </c>
    </row>
    <row r="444" spans="1:12" s="31" customFormat="1" ht="25.5" customHeight="1">
      <c r="A444" s="23" t="s">
        <v>35</v>
      </c>
      <c r="B444" s="24">
        <f>SUM(B445:B449)</f>
        <v>62</v>
      </c>
      <c r="C444" s="24">
        <f>SUM(C445:C449)</f>
        <v>36</v>
      </c>
      <c r="D444" s="24">
        <f>SUM(D445:D449)</f>
        <v>26</v>
      </c>
      <c r="E444" s="25" t="s">
        <v>36</v>
      </c>
      <c r="F444" s="24">
        <f>SUM(F445:F449)</f>
        <v>47</v>
      </c>
      <c r="G444" s="24">
        <f>SUM(G445:G449)</f>
        <v>23</v>
      </c>
      <c r="H444" s="24">
        <f>SUM(H445:H449)</f>
        <v>24</v>
      </c>
      <c r="I444" s="68">
        <v>100</v>
      </c>
      <c r="J444" s="69">
        <f t="shared" si="17"/>
        <v>1</v>
      </c>
      <c r="K444" s="70">
        <f>VLOOKUP([1]連想CD!$B$226,[1]元データ!$A$2:$DE$996,105)</f>
        <v>0</v>
      </c>
      <c r="L444" s="70">
        <f>VLOOKUP([1]連想CD!$B$227,[1]元データ!$A$2:$DE$996,105)</f>
        <v>1</v>
      </c>
    </row>
    <row r="445" spans="1:12" s="97" customFormat="1" ht="15.75" customHeight="1">
      <c r="A445" s="32">
        <v>30</v>
      </c>
      <c r="B445" s="33">
        <f>C445+D445</f>
        <v>8</v>
      </c>
      <c r="C445" s="34">
        <f>VLOOKUP([1]連想CD!$B$226,[1]元データ!$A$2:$DE$996,35)</f>
        <v>5</v>
      </c>
      <c r="D445" s="34">
        <f>VLOOKUP([1]連想CD!$B$227,[1]元データ!$A$2:$DE$996,35)</f>
        <v>3</v>
      </c>
      <c r="E445" s="35">
        <v>65</v>
      </c>
      <c r="F445" s="33">
        <f>G445+H445</f>
        <v>3</v>
      </c>
      <c r="G445" s="34">
        <f>VLOOKUP([1]連想CD!$B$226,[1]元データ!$A$2:$DE$996,70)</f>
        <v>1</v>
      </c>
      <c r="H445" s="34">
        <f>VLOOKUP([1]連想CD!$B$227,[1]元データ!$A$2:$DE$996,70)</f>
        <v>2</v>
      </c>
      <c r="I445" s="35">
        <v>101</v>
      </c>
      <c r="J445" s="33">
        <f t="shared" si="17"/>
        <v>0</v>
      </c>
      <c r="K445" s="34">
        <f>VLOOKUP([1]連想CD!$B$226,[1]元データ!$A$2:$DE$996,106)</f>
        <v>0</v>
      </c>
      <c r="L445" s="34">
        <f>VLOOKUP([1]連想CD!$B$227,[1]元データ!$A$2:$DE$996,106)</f>
        <v>0</v>
      </c>
    </row>
    <row r="446" spans="1:12" s="97" customFormat="1" ht="15.75" customHeight="1">
      <c r="A446" s="32">
        <v>31</v>
      </c>
      <c r="B446" s="33">
        <f>C446+D446</f>
        <v>16</v>
      </c>
      <c r="C446" s="34">
        <f>VLOOKUP([1]連想CD!$B$226,[1]元データ!$A$2:$DE$996,36)</f>
        <v>10</v>
      </c>
      <c r="D446" s="34">
        <f>VLOOKUP([1]連想CD!$B$227,[1]元データ!$A$2:$DE$996,36)</f>
        <v>6</v>
      </c>
      <c r="E446" s="35">
        <v>66</v>
      </c>
      <c r="F446" s="33">
        <f>G446+H446</f>
        <v>5</v>
      </c>
      <c r="G446" s="34">
        <f>VLOOKUP([1]連想CD!$B$226,[1]元データ!$A$2:$DE$996,71)</f>
        <v>2</v>
      </c>
      <c r="H446" s="34">
        <f>VLOOKUP([1]連想CD!$B$227,[1]元データ!$A$2:$DE$996,71)</f>
        <v>3</v>
      </c>
      <c r="I446" s="35">
        <v>102</v>
      </c>
      <c r="J446" s="33">
        <f t="shared" si="17"/>
        <v>0</v>
      </c>
      <c r="K446" s="34">
        <f>VLOOKUP([1]連想CD!$B$226,[1]元データ!$A$2:$DE$996,107)</f>
        <v>0</v>
      </c>
      <c r="L446" s="34">
        <f>VLOOKUP([1]連想CD!$B$227,[1]元データ!$A$2:$DE$996,107)</f>
        <v>0</v>
      </c>
    </row>
    <row r="447" spans="1:12" s="97" customFormat="1" ht="15.75" customHeight="1">
      <c r="A447" s="32">
        <v>32</v>
      </c>
      <c r="B447" s="33">
        <f>C447+D447</f>
        <v>19</v>
      </c>
      <c r="C447" s="34">
        <f>VLOOKUP([1]連想CD!$B$226,[1]元データ!$A$2:$DE$996,37)</f>
        <v>14</v>
      </c>
      <c r="D447" s="34">
        <f>VLOOKUP([1]連想CD!$B$227,[1]元データ!$A$2:$DE$996,37)</f>
        <v>5</v>
      </c>
      <c r="E447" s="35">
        <v>67</v>
      </c>
      <c r="F447" s="33">
        <f>G447+H447</f>
        <v>9</v>
      </c>
      <c r="G447" s="34">
        <f>VLOOKUP([1]連想CD!$B$226,[1]元データ!$A$2:$DE$996,72)</f>
        <v>3</v>
      </c>
      <c r="H447" s="34">
        <f>VLOOKUP([1]連想CD!$B$227,[1]元データ!$A$2:$DE$996,72)</f>
        <v>6</v>
      </c>
      <c r="I447" s="35">
        <v>103</v>
      </c>
      <c r="J447" s="33">
        <f t="shared" si="17"/>
        <v>0</v>
      </c>
      <c r="K447" s="34">
        <f>VLOOKUP([1]連想CD!$B$226,[1]元データ!$A$2:$DE$996,108)</f>
        <v>0</v>
      </c>
      <c r="L447" s="34">
        <f>VLOOKUP([1]連想CD!$B$227,[1]元データ!$A$2:$DE$996,108)</f>
        <v>0</v>
      </c>
    </row>
    <row r="448" spans="1:12" s="97" customFormat="1" ht="15.75" customHeight="1">
      <c r="A448" s="32">
        <v>33</v>
      </c>
      <c r="B448" s="33">
        <f>C448+D448</f>
        <v>14</v>
      </c>
      <c r="C448" s="34">
        <f>VLOOKUP([1]連想CD!$B$226,[1]元データ!$A$2:$DE$996,38)</f>
        <v>4</v>
      </c>
      <c r="D448" s="34">
        <f>VLOOKUP([1]連想CD!$B$227,[1]元データ!$A$2:$DE$996,38)</f>
        <v>10</v>
      </c>
      <c r="E448" s="35">
        <v>68</v>
      </c>
      <c r="F448" s="33">
        <f>G448+H448</f>
        <v>14</v>
      </c>
      <c r="G448" s="34">
        <f>VLOOKUP([1]連想CD!$B$226,[1]元データ!$A$2:$DE$996,73)</f>
        <v>7</v>
      </c>
      <c r="H448" s="34">
        <f>VLOOKUP([1]連想CD!$B$227,[1]元データ!$A$2:$DE$996,73)</f>
        <v>7</v>
      </c>
      <c r="I448" s="72" t="s">
        <v>37</v>
      </c>
      <c r="J448" s="44">
        <f t="shared" si="17"/>
        <v>0</v>
      </c>
      <c r="K448" s="42">
        <f>VLOOKUP([1]連想CD!$B$226,[1]元データ!$A$2:$DE$996,109)</f>
        <v>0</v>
      </c>
      <c r="L448" s="42">
        <f>VLOOKUP([1]連想CD!$B$227,[1]元データ!$A$2:$DE$996,109)</f>
        <v>0</v>
      </c>
    </row>
    <row r="449" spans="1:13" s="97" customFormat="1" ht="21" customHeight="1" thickBot="1">
      <c r="A449" s="74">
        <v>34</v>
      </c>
      <c r="B449" s="33">
        <f>C449+D449</f>
        <v>5</v>
      </c>
      <c r="C449" s="34">
        <f>VLOOKUP([1]連想CD!$B$226,[1]元データ!$A$2:$DE$996,39)</f>
        <v>3</v>
      </c>
      <c r="D449" s="34">
        <f>VLOOKUP([1]連想CD!$B$227,[1]元データ!$A$2:$DE$996,39)</f>
        <v>2</v>
      </c>
      <c r="E449" s="35">
        <v>69</v>
      </c>
      <c r="F449" s="33">
        <f>G449+H449</f>
        <v>16</v>
      </c>
      <c r="G449" s="34">
        <f>VLOOKUP([1]連想CD!$B$226,[1]元データ!$A$2:$DE$996,74)</f>
        <v>10</v>
      </c>
      <c r="H449" s="34">
        <f>VLOOKUP([1]連想CD!$B$227,[1]元データ!$A$2:$DE$996,74)</f>
        <v>6</v>
      </c>
      <c r="I449" s="75" t="s">
        <v>8</v>
      </c>
      <c r="J449" s="69">
        <f>B408+B414+B420+B426+B432+B438+B444+F408+F414+F420+F426+F432+F438+F444+J408+J414+J420+J426+J432+J438</f>
        <v>670</v>
      </c>
      <c r="K449" s="69">
        <f>C408+C414+C420+C426+C432+C438+C444+G408+G414+G420+G426+G432+G438+G444+K408+K414+K420+K426+K432+K438</f>
        <v>350</v>
      </c>
      <c r="L449" s="69">
        <f>D408+D414+D420+D426+D432+D438+D444+H408+H414+H420+H426+H432+H438+H444+L408+L414+L420+L426+L432+L438</f>
        <v>320</v>
      </c>
    </row>
    <row r="450" spans="1:13" s="106" customFormat="1" ht="24" customHeight="1" thickTop="1" thickBot="1">
      <c r="A450" s="81" t="s">
        <v>38</v>
      </c>
      <c r="B450" s="82">
        <f>B408+B414+B420</f>
        <v>93</v>
      </c>
      <c r="C450" s="83">
        <f>C408+C414+C420</f>
        <v>51</v>
      </c>
      <c r="D450" s="83">
        <f>D408+D414+D420</f>
        <v>42</v>
      </c>
      <c r="E450" s="84" t="s">
        <v>39</v>
      </c>
      <c r="F450" s="83">
        <f>B426+B432+B438+B444+F408+F414+F420+F426+F432+F438</f>
        <v>438</v>
      </c>
      <c r="G450" s="83">
        <f>C426+C432+C438+C444+G408+G414+G420+G426+G432+G438</f>
        <v>229</v>
      </c>
      <c r="H450" s="83">
        <f>D426+D432+D438+D444+H408+H414+H420+H426+H432+H438</f>
        <v>209</v>
      </c>
      <c r="I450" s="85" t="s">
        <v>40</v>
      </c>
      <c r="J450" s="83">
        <f>F444+J408+J414+J420+J426+J432+J438</f>
        <v>139</v>
      </c>
      <c r="K450" s="83">
        <f>G444+K408+K414+K420+K426+K432+K438</f>
        <v>70</v>
      </c>
      <c r="L450" s="83">
        <f>H444+L408+L414+L420+L426+L432+L438</f>
        <v>69</v>
      </c>
      <c r="M450" s="105"/>
    </row>
    <row r="451" spans="1:13" s="13" customFormat="1" ht="24" customHeight="1" thickBot="1">
      <c r="A451" s="1"/>
      <c r="B451" s="2" t="str">
        <f>+[1]中区!B$1</f>
        <v>町字別・年齢別人口表</v>
      </c>
      <c r="C451" s="3"/>
      <c r="D451" s="3"/>
      <c r="E451" s="5"/>
      <c r="F451" s="6"/>
      <c r="G451" s="96" t="str">
        <f>$G$1</f>
        <v>　　平成29年10月1日　現在</v>
      </c>
      <c r="H451" s="6"/>
      <c r="I451" s="5"/>
      <c r="J451" s="6"/>
      <c r="K451" s="8" t="s">
        <v>245</v>
      </c>
      <c r="L451" s="9"/>
      <c r="M451" s="97" t="str">
        <f>[2]連想CD!A211</f>
        <v>ﾁﾕｳ3</v>
      </c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02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  <c r="M452" s="98"/>
    </row>
    <row r="453" spans="1:13" s="31" customFormat="1" ht="25.5" customHeight="1">
      <c r="A453" s="23" t="s">
        <v>9</v>
      </c>
      <c r="B453" s="24">
        <f>SUM(B454:B458)</f>
        <v>51</v>
      </c>
      <c r="C453" s="24">
        <f>SUM(C454:C458)</f>
        <v>20</v>
      </c>
      <c r="D453" s="24">
        <f>SUM(D454:D458)</f>
        <v>31</v>
      </c>
      <c r="E453" s="25" t="s">
        <v>10</v>
      </c>
      <c r="F453" s="24">
        <f>SUM(F454:F458)</f>
        <v>69</v>
      </c>
      <c r="G453" s="24">
        <f>SUM(G454:G458)</f>
        <v>31</v>
      </c>
      <c r="H453" s="24">
        <f>SUM(H454:H458)</f>
        <v>38</v>
      </c>
      <c r="I453" s="25" t="s">
        <v>11</v>
      </c>
      <c r="J453" s="24">
        <f>SUM(J454:J458)</f>
        <v>30</v>
      </c>
      <c r="K453" s="24">
        <f>SUM(K454:K458)</f>
        <v>14</v>
      </c>
      <c r="L453" s="24">
        <f>SUM(L454:L458)</f>
        <v>16</v>
      </c>
    </row>
    <row r="454" spans="1:13" s="97" customFormat="1" ht="15.75" customHeight="1">
      <c r="A454" s="32">
        <v>0</v>
      </c>
      <c r="B454" s="33">
        <f>C454+D454</f>
        <v>7</v>
      </c>
      <c r="C454" s="34">
        <f>VLOOKUP([1]連想CD!$B$228,[1]元データ!$A$2:$DE$996,5)</f>
        <v>2</v>
      </c>
      <c r="D454" s="34">
        <f>VLOOKUP([1]連想CD!$B$229,[1]元データ!$A$2:$DE$996,5)</f>
        <v>5</v>
      </c>
      <c r="E454" s="35">
        <v>35</v>
      </c>
      <c r="F454" s="33">
        <f>G454+H454</f>
        <v>11</v>
      </c>
      <c r="G454" s="34">
        <f>VLOOKUP([1]連想CD!$B$228,[1]元データ!$A$2:$DE$996,40)</f>
        <v>6</v>
      </c>
      <c r="H454" s="34">
        <f>VLOOKUP([1]連想CD!$B$229,[1]元データ!$A$2:$DE$996,40)</f>
        <v>5</v>
      </c>
      <c r="I454" s="35">
        <v>70</v>
      </c>
      <c r="J454" s="33">
        <f>K454+L454</f>
        <v>8</v>
      </c>
      <c r="K454" s="34">
        <f>VLOOKUP([1]連想CD!$B$228,[1]元データ!$A$2:$DE$996,75)</f>
        <v>4</v>
      </c>
      <c r="L454" s="34">
        <f>VLOOKUP([1]連想CD!$B$229,[1]元データ!$A$2:$DE$996,75)</f>
        <v>4</v>
      </c>
    </row>
    <row r="455" spans="1:13" s="97" customFormat="1" ht="15.75" customHeight="1">
      <c r="A455" s="32">
        <v>1</v>
      </c>
      <c r="B455" s="33">
        <f>C455+D455</f>
        <v>7</v>
      </c>
      <c r="C455" s="34">
        <f>VLOOKUP([1]連想CD!$B$228,[1]元データ!$A$2:$DE$996,6)</f>
        <v>3</v>
      </c>
      <c r="D455" s="34">
        <f>VLOOKUP([1]連想CD!$B$229,[1]元データ!$A$2:$DE$996,6)</f>
        <v>4</v>
      </c>
      <c r="E455" s="35">
        <v>36</v>
      </c>
      <c r="F455" s="33">
        <f>G455+H455</f>
        <v>8</v>
      </c>
      <c r="G455" s="34">
        <f>VLOOKUP([1]連想CD!$B$228,[1]元データ!$A$2:$DE$996,41)</f>
        <v>3</v>
      </c>
      <c r="H455" s="34">
        <f>VLOOKUP([1]連想CD!$B$229,[1]元データ!$A$2:$DE$996,41)</f>
        <v>5</v>
      </c>
      <c r="I455" s="35">
        <v>71</v>
      </c>
      <c r="J455" s="33">
        <f>K455+L455</f>
        <v>4</v>
      </c>
      <c r="K455" s="34">
        <f>VLOOKUP([1]連想CD!$B$228,[1]元データ!$A$2:$DE$996,76)</f>
        <v>2</v>
      </c>
      <c r="L455" s="34">
        <f>VLOOKUP([1]連想CD!$B$229,[1]元データ!$A$2:$DE$996,76)</f>
        <v>2</v>
      </c>
    </row>
    <row r="456" spans="1:13" s="97" customFormat="1" ht="15.75" customHeight="1">
      <c r="A456" s="32">
        <v>2</v>
      </c>
      <c r="B456" s="33">
        <f>C456+D456</f>
        <v>13</v>
      </c>
      <c r="C456" s="34">
        <f>VLOOKUP([1]連想CD!$B$228,[1]元データ!$A$2:$DE$996,7)</f>
        <v>5</v>
      </c>
      <c r="D456" s="34">
        <f>VLOOKUP([1]連想CD!$B$229,[1]元データ!$A$2:$DE$996,7)</f>
        <v>8</v>
      </c>
      <c r="E456" s="35">
        <v>37</v>
      </c>
      <c r="F456" s="33">
        <f>G456+H456</f>
        <v>20</v>
      </c>
      <c r="G456" s="34">
        <f>VLOOKUP([1]連想CD!$B$228,[1]元データ!$A$2:$DE$996,42)</f>
        <v>10</v>
      </c>
      <c r="H456" s="34">
        <f>VLOOKUP([1]連想CD!$B$229,[1]元データ!$A$2:$DE$996,42)</f>
        <v>10</v>
      </c>
      <c r="I456" s="35">
        <v>72</v>
      </c>
      <c r="J456" s="33">
        <f>K456+L456</f>
        <v>4</v>
      </c>
      <c r="K456" s="34">
        <f>VLOOKUP([1]連想CD!$B$228,[1]元データ!$A$2:$DE$996,77)</f>
        <v>2</v>
      </c>
      <c r="L456" s="34">
        <f>VLOOKUP([1]連想CD!$B$229,[1]元データ!$A$2:$DE$996,77)</f>
        <v>2</v>
      </c>
    </row>
    <row r="457" spans="1:13" s="97" customFormat="1" ht="15.75" customHeight="1">
      <c r="A457" s="32">
        <v>3</v>
      </c>
      <c r="B457" s="33">
        <f>C457+D457</f>
        <v>13</v>
      </c>
      <c r="C457" s="34">
        <f>VLOOKUP([1]連想CD!$B$228,[1]元データ!$A$2:$DE$996,8)</f>
        <v>7</v>
      </c>
      <c r="D457" s="34">
        <f>VLOOKUP([1]連想CD!$B$229,[1]元データ!$A$2:$DE$996,8)</f>
        <v>6</v>
      </c>
      <c r="E457" s="35">
        <v>38</v>
      </c>
      <c r="F457" s="33">
        <f>G457+H457</f>
        <v>14</v>
      </c>
      <c r="G457" s="34">
        <f>VLOOKUP([1]連想CD!$B$228,[1]元データ!$A$2:$DE$996,43)</f>
        <v>6</v>
      </c>
      <c r="H457" s="34">
        <f>VLOOKUP([1]連想CD!$B$229,[1]元データ!$A$2:$DE$996,43)</f>
        <v>8</v>
      </c>
      <c r="I457" s="35">
        <v>73</v>
      </c>
      <c r="J457" s="33">
        <f>K457+L457</f>
        <v>9</v>
      </c>
      <c r="K457" s="34">
        <f>VLOOKUP([1]連想CD!$B$228,[1]元データ!$A$2:$DE$996,78)</f>
        <v>3</v>
      </c>
      <c r="L457" s="34">
        <f>VLOOKUP([1]連想CD!$B$229,[1]元データ!$A$2:$DE$996,78)</f>
        <v>6</v>
      </c>
    </row>
    <row r="458" spans="1:13" s="97" customFormat="1" ht="18" customHeight="1">
      <c r="A458" s="40">
        <v>4</v>
      </c>
      <c r="B458" s="41">
        <f>C458+D458</f>
        <v>11</v>
      </c>
      <c r="C458" s="42">
        <f>VLOOKUP([1]連想CD!$B$228,[1]元データ!$A$2:$DE$996,9)</f>
        <v>3</v>
      </c>
      <c r="D458" s="42">
        <f>VLOOKUP([1]連想CD!$B$229,[1]元データ!$A$2:$DE$996,9)</f>
        <v>8</v>
      </c>
      <c r="E458" s="43">
        <v>39</v>
      </c>
      <c r="F458" s="44">
        <f>G458+H458</f>
        <v>16</v>
      </c>
      <c r="G458" s="42">
        <f>VLOOKUP([1]連想CD!$B$228,[1]元データ!$A$2:$DE$996,44)</f>
        <v>6</v>
      </c>
      <c r="H458" s="42">
        <f>VLOOKUP([1]連想CD!$B$229,[1]元データ!$A$2:$DE$996,44)</f>
        <v>10</v>
      </c>
      <c r="I458" s="43">
        <v>74</v>
      </c>
      <c r="J458" s="44">
        <f>K458+L458</f>
        <v>5</v>
      </c>
      <c r="K458" s="42">
        <f>VLOOKUP([1]連想CD!$B$228,[1]元データ!$A$2:$DE$996,79)</f>
        <v>3</v>
      </c>
      <c r="L458" s="42">
        <f>VLOOKUP([1]連想CD!$B$229,[1]元データ!$A$2:$DE$996,79)</f>
        <v>2</v>
      </c>
    </row>
    <row r="459" spans="1:13" s="31" customFormat="1" ht="25.5" customHeight="1">
      <c r="A459" s="23" t="s">
        <v>13</v>
      </c>
      <c r="B459" s="24">
        <f>SUM(B460:B464)</f>
        <v>55</v>
      </c>
      <c r="C459" s="24">
        <f>SUM(C460:C464)</f>
        <v>24</v>
      </c>
      <c r="D459" s="24">
        <f>SUM(D460:D464)</f>
        <v>31</v>
      </c>
      <c r="E459" s="25" t="s">
        <v>14</v>
      </c>
      <c r="F459" s="24">
        <f>SUM(F460:F464)</f>
        <v>79</v>
      </c>
      <c r="G459" s="24">
        <f>SUM(G460:G464)</f>
        <v>39</v>
      </c>
      <c r="H459" s="24">
        <f>SUM(H460:H464)</f>
        <v>40</v>
      </c>
      <c r="I459" s="25" t="s">
        <v>15</v>
      </c>
      <c r="J459" s="24">
        <f>SUM(J460:J464)</f>
        <v>18</v>
      </c>
      <c r="K459" s="24">
        <f>SUM(K460:K464)</f>
        <v>7</v>
      </c>
      <c r="L459" s="24">
        <f>SUM(L460:L464)</f>
        <v>11</v>
      </c>
    </row>
    <row r="460" spans="1:13" s="97" customFormat="1" ht="15.75" customHeight="1">
      <c r="A460" s="32">
        <v>5</v>
      </c>
      <c r="B460" s="33">
        <f>C460+D460</f>
        <v>14</v>
      </c>
      <c r="C460" s="34">
        <f>VLOOKUP([1]連想CD!$B$228,[1]元データ!$A$2:$DE$996,10)</f>
        <v>7</v>
      </c>
      <c r="D460" s="34">
        <f>VLOOKUP([1]連想CD!$B$229,[1]元データ!$A$2:$DE$996,10)</f>
        <v>7</v>
      </c>
      <c r="E460" s="35">
        <v>40</v>
      </c>
      <c r="F460" s="33">
        <f>G460+H460</f>
        <v>9</v>
      </c>
      <c r="G460" s="34">
        <f>VLOOKUP([1]連想CD!$B$228,[1]元データ!$A$2:$DE$996,45 )</f>
        <v>5</v>
      </c>
      <c r="H460" s="34">
        <f>VLOOKUP([1]連想CD!$B$229,[1]元データ!$A$2:$DE$996,45 )</f>
        <v>4</v>
      </c>
      <c r="I460" s="35">
        <v>75</v>
      </c>
      <c r="J460" s="33">
        <f>K460+L460</f>
        <v>4</v>
      </c>
      <c r="K460" s="34">
        <f>VLOOKUP([1]連想CD!$B$228,[1]元データ!$A$2:$DE$996,80)</f>
        <v>2</v>
      </c>
      <c r="L460" s="34">
        <f>VLOOKUP([1]連想CD!$B$229,[1]元データ!$A$2:$DE$996,80)</f>
        <v>2</v>
      </c>
    </row>
    <row r="461" spans="1:13" s="97" customFormat="1" ht="15.75" customHeight="1">
      <c r="A461" s="32">
        <v>6</v>
      </c>
      <c r="B461" s="33">
        <f>C461+D461</f>
        <v>7</v>
      </c>
      <c r="C461" s="34">
        <f>VLOOKUP([1]連想CD!$B$228,[1]元データ!$A$2:$DE$996,11)</f>
        <v>3</v>
      </c>
      <c r="D461" s="34">
        <f>VLOOKUP([1]連想CD!$B$229,[1]元データ!$A$2:$DE$996,11)</f>
        <v>4</v>
      </c>
      <c r="E461" s="35">
        <v>41</v>
      </c>
      <c r="F461" s="33">
        <f>G461+H461</f>
        <v>22</v>
      </c>
      <c r="G461" s="34">
        <f>VLOOKUP([1]連想CD!$B$228,[1]元データ!$A$2:$DE$996,46)</f>
        <v>12</v>
      </c>
      <c r="H461" s="34">
        <f>VLOOKUP([1]連想CD!$B$229,[1]元データ!$A$2:$DE$996,46)</f>
        <v>10</v>
      </c>
      <c r="I461" s="35">
        <v>76</v>
      </c>
      <c r="J461" s="33">
        <f>K461+L461</f>
        <v>7</v>
      </c>
      <c r="K461" s="34">
        <f>VLOOKUP([1]連想CD!$B$228,[1]元データ!$A$2:$DE$996,81)</f>
        <v>3</v>
      </c>
      <c r="L461" s="34">
        <f>VLOOKUP([1]連想CD!$B$229,[1]元データ!$A$2:$DE$996,81)</f>
        <v>4</v>
      </c>
    </row>
    <row r="462" spans="1:13" s="97" customFormat="1" ht="15.75" customHeight="1">
      <c r="A462" s="32">
        <v>7</v>
      </c>
      <c r="B462" s="33">
        <f>C462+D462</f>
        <v>11</v>
      </c>
      <c r="C462" s="34">
        <f>VLOOKUP([1]連想CD!$B$228,[1]元データ!$A$2:$DE$996,12)</f>
        <v>3</v>
      </c>
      <c r="D462" s="34">
        <f>VLOOKUP([1]連想CD!$B$229,[1]元データ!$A$2:$DE$996,12)</f>
        <v>8</v>
      </c>
      <c r="E462" s="35">
        <v>42</v>
      </c>
      <c r="F462" s="33">
        <f>G462+H462</f>
        <v>12</v>
      </c>
      <c r="G462" s="34">
        <f>VLOOKUP([1]連想CD!$B$228,[1]元データ!$A$2:$DE$996,47)</f>
        <v>5</v>
      </c>
      <c r="H462" s="34">
        <f>VLOOKUP([1]連想CD!$B$229,[1]元データ!$A$2:$DE$996,47)</f>
        <v>7</v>
      </c>
      <c r="I462" s="35">
        <v>77</v>
      </c>
      <c r="J462" s="33">
        <f>K462+L462</f>
        <v>3</v>
      </c>
      <c r="K462" s="34">
        <f>VLOOKUP([1]連想CD!$B$228,[1]元データ!$A$2:$DE$996,82)</f>
        <v>1</v>
      </c>
      <c r="L462" s="34">
        <f>VLOOKUP([1]連想CD!$B$229,[1]元データ!$A$2:$DE$996,82)</f>
        <v>2</v>
      </c>
    </row>
    <row r="463" spans="1:13" s="97" customFormat="1" ht="15.75" customHeight="1">
      <c r="A463" s="32">
        <v>8</v>
      </c>
      <c r="B463" s="33">
        <f>C463+D463</f>
        <v>12</v>
      </c>
      <c r="C463" s="34">
        <f>VLOOKUP([1]連想CD!$B$228,[1]元データ!$A$2:$DE$996,13)</f>
        <v>4</v>
      </c>
      <c r="D463" s="34">
        <f>VLOOKUP([1]連想CD!$B$229,[1]元データ!$A$2:$DE$996,13)</f>
        <v>8</v>
      </c>
      <c r="E463" s="35">
        <v>43</v>
      </c>
      <c r="F463" s="33">
        <f>G463+H463</f>
        <v>18</v>
      </c>
      <c r="G463" s="34">
        <f>VLOOKUP([1]連想CD!$B$228,[1]元データ!$A$2:$DE$996,48)</f>
        <v>8</v>
      </c>
      <c r="H463" s="34">
        <f>VLOOKUP([1]連想CD!$B$229,[1]元データ!$A$2:$DE$996,48)</f>
        <v>10</v>
      </c>
      <c r="I463" s="35">
        <v>78</v>
      </c>
      <c r="J463" s="33">
        <f>K463+L463</f>
        <v>1</v>
      </c>
      <c r="K463" s="34">
        <f>VLOOKUP([1]連想CD!$B$228,[1]元データ!$A$2:$DE$996,83)</f>
        <v>0</v>
      </c>
      <c r="L463" s="34">
        <f>VLOOKUP([1]連想CD!$B$229,[1]元データ!$A$2:$DE$996,83)</f>
        <v>1</v>
      </c>
    </row>
    <row r="464" spans="1:13" s="97" customFormat="1" ht="18" customHeight="1">
      <c r="A464" s="40">
        <v>9</v>
      </c>
      <c r="B464" s="44">
        <f>C464+D464</f>
        <v>11</v>
      </c>
      <c r="C464" s="42">
        <f>VLOOKUP([1]連想CD!$B$228,[1]元データ!$A$2:$DE$996,14)</f>
        <v>7</v>
      </c>
      <c r="D464" s="42">
        <f>VLOOKUP([1]連想CD!$B$229,[1]元データ!$A$2:$DE$996,14)</f>
        <v>4</v>
      </c>
      <c r="E464" s="43">
        <v>44</v>
      </c>
      <c r="F464" s="44">
        <f>G464+H464</f>
        <v>18</v>
      </c>
      <c r="G464" s="42">
        <f>VLOOKUP([1]連想CD!$B$228,[1]元データ!$A$2:$DE$996,49)</f>
        <v>9</v>
      </c>
      <c r="H464" s="42">
        <f>VLOOKUP([1]連想CD!$B$229,[1]元データ!$A$2:$DE$996,49)</f>
        <v>9</v>
      </c>
      <c r="I464" s="43">
        <v>79</v>
      </c>
      <c r="J464" s="44">
        <f>K464+L464</f>
        <v>3</v>
      </c>
      <c r="K464" s="42">
        <f>VLOOKUP([1]連想CD!$B$228,[1]元データ!$A$2:$DE$996,84)</f>
        <v>1</v>
      </c>
      <c r="L464" s="42">
        <f>VLOOKUP([1]連想CD!$B$229,[1]元データ!$A$2:$DE$996,84)</f>
        <v>2</v>
      </c>
    </row>
    <row r="465" spans="1:12" s="31" customFormat="1" ht="25.5" customHeight="1">
      <c r="A465" s="23" t="s">
        <v>23</v>
      </c>
      <c r="B465" s="24">
        <f>SUM(B466:B470)</f>
        <v>30</v>
      </c>
      <c r="C465" s="24">
        <f>SUM(C466:C470)</f>
        <v>11</v>
      </c>
      <c r="D465" s="24">
        <f>SUM(D466:D470)</f>
        <v>19</v>
      </c>
      <c r="E465" s="25" t="s">
        <v>24</v>
      </c>
      <c r="F465" s="24">
        <f>SUM(F466:F470)</f>
        <v>88</v>
      </c>
      <c r="G465" s="24">
        <f>SUM(G466:G470)</f>
        <v>45</v>
      </c>
      <c r="H465" s="24">
        <f>SUM(H466:H470)</f>
        <v>43</v>
      </c>
      <c r="I465" s="25" t="s">
        <v>25</v>
      </c>
      <c r="J465" s="24">
        <f>SUM(J466:J470)</f>
        <v>26</v>
      </c>
      <c r="K465" s="24">
        <f>SUM(K466:K470)</f>
        <v>10</v>
      </c>
      <c r="L465" s="24">
        <f>SUM(L466:L470)</f>
        <v>16</v>
      </c>
    </row>
    <row r="466" spans="1:12" s="97" customFormat="1" ht="15.75" customHeight="1">
      <c r="A466" s="32">
        <v>10</v>
      </c>
      <c r="B466" s="33">
        <f>C466+D466</f>
        <v>7</v>
      </c>
      <c r="C466" s="34">
        <f>VLOOKUP([1]連想CD!$B$228,[1]元データ!$A$2:$DE$996,15)</f>
        <v>4</v>
      </c>
      <c r="D466" s="34">
        <f>VLOOKUP([1]連想CD!$B$229,[1]元データ!$A$2:$DE$996,15)</f>
        <v>3</v>
      </c>
      <c r="E466" s="35">
        <v>45</v>
      </c>
      <c r="F466" s="33">
        <f>G466+H466</f>
        <v>19</v>
      </c>
      <c r="G466" s="34">
        <f>VLOOKUP([1]連想CD!$B$228,[1]元データ!$A$2:$DE$996,50)</f>
        <v>8</v>
      </c>
      <c r="H466" s="34">
        <f>VLOOKUP([1]連想CD!$B$229,[1]元データ!$A$2:$DE$996,50)</f>
        <v>11</v>
      </c>
      <c r="I466" s="35">
        <v>80</v>
      </c>
      <c r="J466" s="33">
        <f>K466+L466</f>
        <v>8</v>
      </c>
      <c r="K466" s="34">
        <f>VLOOKUP([1]連想CD!$B$228,[1]元データ!$A$2:$DE$996,85)</f>
        <v>4</v>
      </c>
      <c r="L466" s="34">
        <f>VLOOKUP([1]連想CD!$B$229,[1]元データ!$A$2:$DE$996,85)</f>
        <v>4</v>
      </c>
    </row>
    <row r="467" spans="1:12" s="97" customFormat="1" ht="15.75" customHeight="1">
      <c r="A467" s="32">
        <v>11</v>
      </c>
      <c r="B467" s="33">
        <f>C467+D467</f>
        <v>8</v>
      </c>
      <c r="C467" s="34">
        <f>VLOOKUP([1]連想CD!$B$228,[1]元データ!$A$2:$DE$996,16)</f>
        <v>3</v>
      </c>
      <c r="D467" s="34">
        <f>VLOOKUP([1]連想CD!$B$229,[1]元データ!$A$2:$DE$996,16)</f>
        <v>5</v>
      </c>
      <c r="E467" s="35">
        <v>46</v>
      </c>
      <c r="F467" s="33">
        <f>G467+H467</f>
        <v>20</v>
      </c>
      <c r="G467" s="34">
        <f>VLOOKUP([1]連想CD!$B$228,[1]元データ!$A$2:$DE$996,51)</f>
        <v>8</v>
      </c>
      <c r="H467" s="34">
        <f>VLOOKUP([1]連想CD!$B$229,[1]元データ!$A$2:$DE$996,51)</f>
        <v>12</v>
      </c>
      <c r="I467" s="35">
        <v>81</v>
      </c>
      <c r="J467" s="33">
        <f>K467+L467</f>
        <v>7</v>
      </c>
      <c r="K467" s="34">
        <f>VLOOKUP([1]連想CD!$B$228,[1]元データ!$A$2:$DE$996,86)</f>
        <v>3</v>
      </c>
      <c r="L467" s="34">
        <f>VLOOKUP([1]連想CD!$B$229,[1]元データ!$A$2:$DE$996,86)</f>
        <v>4</v>
      </c>
    </row>
    <row r="468" spans="1:12" s="97" customFormat="1" ht="15.75" customHeight="1">
      <c r="A468" s="32">
        <v>12</v>
      </c>
      <c r="B468" s="33">
        <f>C468+D468</f>
        <v>3</v>
      </c>
      <c r="C468" s="34">
        <f>VLOOKUP([1]連想CD!$B$228,[1]元データ!$A$2:$DE$996,17)</f>
        <v>0</v>
      </c>
      <c r="D468" s="34">
        <f>VLOOKUP([1]連想CD!$B$229,[1]元データ!$A$2:$DE$996,17)</f>
        <v>3</v>
      </c>
      <c r="E468" s="35">
        <v>47</v>
      </c>
      <c r="F468" s="33">
        <f>G468+H468</f>
        <v>15</v>
      </c>
      <c r="G468" s="34">
        <f>VLOOKUP([1]連想CD!$B$228,[1]元データ!$A$2:$DE$996,52)</f>
        <v>7</v>
      </c>
      <c r="H468" s="34">
        <f>VLOOKUP([1]連想CD!$B$229,[1]元データ!$A$2:$DE$996,52)</f>
        <v>8</v>
      </c>
      <c r="I468" s="35">
        <v>82</v>
      </c>
      <c r="J468" s="33">
        <f>K468+L468</f>
        <v>2</v>
      </c>
      <c r="K468" s="34">
        <f>VLOOKUP([1]連想CD!$B$228,[1]元データ!$A$2:$DE$996,87)</f>
        <v>0</v>
      </c>
      <c r="L468" s="34">
        <f>VLOOKUP([1]連想CD!$B$229,[1]元データ!$A$2:$DE$996,87)</f>
        <v>2</v>
      </c>
    </row>
    <row r="469" spans="1:12" s="97" customFormat="1" ht="15.75" customHeight="1">
      <c r="A469" s="32">
        <v>13</v>
      </c>
      <c r="B469" s="33">
        <f>C469+D469</f>
        <v>5</v>
      </c>
      <c r="C469" s="34">
        <f>VLOOKUP([1]連想CD!$B$228,[1]元データ!$A$2:$DE$996,18)</f>
        <v>1</v>
      </c>
      <c r="D469" s="34">
        <f>VLOOKUP([1]連想CD!$B$229,[1]元データ!$A$2:$DE$996,18)</f>
        <v>4</v>
      </c>
      <c r="E469" s="35">
        <v>48</v>
      </c>
      <c r="F469" s="33">
        <f>G469+H469</f>
        <v>17</v>
      </c>
      <c r="G469" s="34">
        <f>VLOOKUP([1]連想CD!$B$228,[1]元データ!$A$2:$DE$996,53)</f>
        <v>11</v>
      </c>
      <c r="H469" s="34">
        <f>VLOOKUP([1]連想CD!$B$229,[1]元データ!$A$2:$DE$996,53)</f>
        <v>6</v>
      </c>
      <c r="I469" s="35">
        <v>83</v>
      </c>
      <c r="J469" s="33">
        <f>K469+L469</f>
        <v>2</v>
      </c>
      <c r="K469" s="34">
        <f>VLOOKUP([1]連想CD!$B$228,[1]元データ!$A$2:$DE$996,88)</f>
        <v>2</v>
      </c>
      <c r="L469" s="34">
        <f>VLOOKUP([1]連想CD!$B$229,[1]元データ!$A$2:$DE$996,88)</f>
        <v>0</v>
      </c>
    </row>
    <row r="470" spans="1:12" s="97" customFormat="1" ht="18" customHeight="1">
      <c r="A470" s="40">
        <v>14</v>
      </c>
      <c r="B470" s="44">
        <f>C470+D470</f>
        <v>7</v>
      </c>
      <c r="C470" s="42">
        <f>VLOOKUP([1]連想CD!$B$228,[1]元データ!$A$2:$DE$996,19)</f>
        <v>3</v>
      </c>
      <c r="D470" s="42">
        <f>VLOOKUP([1]連想CD!$B$229,[1]元データ!$A$2:$DE$996,19)</f>
        <v>4</v>
      </c>
      <c r="E470" s="43">
        <v>49</v>
      </c>
      <c r="F470" s="44">
        <f>G470+H470</f>
        <v>17</v>
      </c>
      <c r="G470" s="42">
        <f>VLOOKUP([1]連想CD!$B$228,[1]元データ!$A$2:$DE$996,54)</f>
        <v>11</v>
      </c>
      <c r="H470" s="42">
        <f>VLOOKUP([1]連想CD!$B$229,[1]元データ!$A$2:$DE$996,54)</f>
        <v>6</v>
      </c>
      <c r="I470" s="43">
        <v>84</v>
      </c>
      <c r="J470" s="44">
        <f>K470+L470</f>
        <v>7</v>
      </c>
      <c r="K470" s="42">
        <f>VLOOKUP([1]連想CD!$B$228,[1]元データ!$A$2:$DE$996,89)</f>
        <v>1</v>
      </c>
      <c r="L470" s="42">
        <f>VLOOKUP([1]連想CD!$B$229,[1]元データ!$A$2:$DE$996,89)</f>
        <v>6</v>
      </c>
    </row>
    <row r="471" spans="1:12" s="31" customFormat="1" ht="25.5" customHeight="1">
      <c r="A471" s="23" t="s">
        <v>26</v>
      </c>
      <c r="B471" s="24">
        <f>SUM(B472:B476)</f>
        <v>27</v>
      </c>
      <c r="C471" s="24">
        <f>SUM(C472:C476)</f>
        <v>14</v>
      </c>
      <c r="D471" s="24">
        <f>SUM(D472:D476)</f>
        <v>13</v>
      </c>
      <c r="E471" s="25" t="s">
        <v>27</v>
      </c>
      <c r="F471" s="24">
        <f>SUM(F472:F476)</f>
        <v>67</v>
      </c>
      <c r="G471" s="24">
        <f>SUM(G472:G476)</f>
        <v>33</v>
      </c>
      <c r="H471" s="24">
        <f>SUM(H472:H476)</f>
        <v>34</v>
      </c>
      <c r="I471" s="25" t="s">
        <v>28</v>
      </c>
      <c r="J471" s="24">
        <f>SUM(J472:J476)</f>
        <v>19</v>
      </c>
      <c r="K471" s="24">
        <f>SUM(K472:K476)</f>
        <v>6</v>
      </c>
      <c r="L471" s="24">
        <f>SUM(L472:L476)</f>
        <v>13</v>
      </c>
    </row>
    <row r="472" spans="1:12" s="97" customFormat="1" ht="15.75" customHeight="1">
      <c r="A472" s="32">
        <v>15</v>
      </c>
      <c r="B472" s="33">
        <f>C472+D472</f>
        <v>5</v>
      </c>
      <c r="C472" s="34">
        <f>VLOOKUP([1]連想CD!$B$228,[1]元データ!$A$2:$DE$996,20)</f>
        <v>3</v>
      </c>
      <c r="D472" s="34">
        <f>VLOOKUP([1]連想CD!$B$229,[1]元データ!$A$2:$DE$996,20)</f>
        <v>2</v>
      </c>
      <c r="E472" s="35">
        <v>50</v>
      </c>
      <c r="F472" s="33">
        <f>G472+H472</f>
        <v>15</v>
      </c>
      <c r="G472" s="34">
        <f>VLOOKUP([1]連想CD!$B$228,[1]元データ!$A$2:$DE$996,55)</f>
        <v>9</v>
      </c>
      <c r="H472" s="34">
        <f>VLOOKUP([1]連想CD!$B$229,[1]元データ!$A$2:$DE$996,55)</f>
        <v>6</v>
      </c>
      <c r="I472" s="35">
        <v>85</v>
      </c>
      <c r="J472" s="33">
        <f>K472+L472</f>
        <v>4</v>
      </c>
      <c r="K472" s="34">
        <f>VLOOKUP([1]連想CD!$B$228,[1]元データ!$A$2:$DE$996,90)</f>
        <v>2</v>
      </c>
      <c r="L472" s="34">
        <f>VLOOKUP([1]連想CD!$B$229,[1]元データ!$A$2:$DE$996,90)</f>
        <v>2</v>
      </c>
    </row>
    <row r="473" spans="1:12" s="97" customFormat="1" ht="15.75" customHeight="1">
      <c r="A473" s="32">
        <v>16</v>
      </c>
      <c r="B473" s="33">
        <f>C473+D473</f>
        <v>7</v>
      </c>
      <c r="C473" s="34">
        <f>VLOOKUP([1]連想CD!$B$228,[1]元データ!$A$2:$DE$996,21)</f>
        <v>3</v>
      </c>
      <c r="D473" s="34">
        <f>VLOOKUP([1]連想CD!$B$229,[1]元データ!$A$2:$DE$996,21)</f>
        <v>4</v>
      </c>
      <c r="E473" s="35">
        <v>51</v>
      </c>
      <c r="F473" s="33">
        <f>G473+H473</f>
        <v>11</v>
      </c>
      <c r="G473" s="34">
        <f>VLOOKUP([1]連想CD!$B$228,[1]元データ!$A$2:$DE$996,56)</f>
        <v>4</v>
      </c>
      <c r="H473" s="34">
        <f>VLOOKUP([1]連想CD!$B$229,[1]元データ!$A$2:$DE$996,56)</f>
        <v>7</v>
      </c>
      <c r="I473" s="35">
        <v>86</v>
      </c>
      <c r="J473" s="33">
        <f>K473+L473</f>
        <v>5</v>
      </c>
      <c r="K473" s="34">
        <f>VLOOKUP([1]連想CD!$B$228,[1]元データ!$A$2:$DE$996,91)</f>
        <v>1</v>
      </c>
      <c r="L473" s="34">
        <f>VLOOKUP([1]連想CD!$B$229,[1]元データ!$A$2:$DE$996,91)</f>
        <v>4</v>
      </c>
    </row>
    <row r="474" spans="1:12" s="97" customFormat="1" ht="15.75" customHeight="1">
      <c r="A474" s="32">
        <v>17</v>
      </c>
      <c r="B474" s="33">
        <f>C474+D474</f>
        <v>7</v>
      </c>
      <c r="C474" s="34">
        <f>VLOOKUP([1]連想CD!$B$228,[1]元データ!$A$2:$DE$996,22)</f>
        <v>3</v>
      </c>
      <c r="D474" s="34">
        <f>VLOOKUP([1]連想CD!$B$229,[1]元データ!$A$2:$DE$996,22)</f>
        <v>4</v>
      </c>
      <c r="E474" s="35">
        <v>52</v>
      </c>
      <c r="F474" s="33">
        <f>G474+H474</f>
        <v>23</v>
      </c>
      <c r="G474" s="34">
        <f>VLOOKUP([1]連想CD!$B$228,[1]元データ!$A$2:$DE$996,57)</f>
        <v>12</v>
      </c>
      <c r="H474" s="34">
        <f>VLOOKUP([1]連想CD!$B$229,[1]元データ!$A$2:$DE$996,57)</f>
        <v>11</v>
      </c>
      <c r="I474" s="35">
        <v>87</v>
      </c>
      <c r="J474" s="33">
        <f>K474+L474</f>
        <v>5</v>
      </c>
      <c r="K474" s="34">
        <f>VLOOKUP([1]連想CD!$B$228,[1]元データ!$A$2:$DE$996,92)</f>
        <v>1</v>
      </c>
      <c r="L474" s="34">
        <f>VLOOKUP([1]連想CD!$B$229,[1]元データ!$A$2:$DE$996,92)</f>
        <v>4</v>
      </c>
    </row>
    <row r="475" spans="1:12" s="97" customFormat="1" ht="15.75" customHeight="1">
      <c r="A475" s="32">
        <v>18</v>
      </c>
      <c r="B475" s="33">
        <f>C475+D475</f>
        <v>4</v>
      </c>
      <c r="C475" s="34">
        <f>VLOOKUP([1]連想CD!$B$228,[1]元データ!$A$2:$DE$996,23)</f>
        <v>3</v>
      </c>
      <c r="D475" s="34">
        <f>VLOOKUP([1]連想CD!$B$229,[1]元データ!$A$2:$DE$996,23)</f>
        <v>1</v>
      </c>
      <c r="E475" s="35">
        <v>53</v>
      </c>
      <c r="F475" s="33">
        <f>G475+H475</f>
        <v>11</v>
      </c>
      <c r="G475" s="34">
        <f>VLOOKUP([1]連想CD!$B$228,[1]元データ!$A$2:$DE$996,58)</f>
        <v>5</v>
      </c>
      <c r="H475" s="34">
        <f>VLOOKUP([1]連想CD!$B$229,[1]元データ!$A$2:$DE$996,58)</f>
        <v>6</v>
      </c>
      <c r="I475" s="35">
        <v>88</v>
      </c>
      <c r="J475" s="33">
        <f>K475+L475</f>
        <v>2</v>
      </c>
      <c r="K475" s="34">
        <f>VLOOKUP([1]連想CD!$B$228,[1]元データ!$A$2:$DE$996,93)</f>
        <v>1</v>
      </c>
      <c r="L475" s="34">
        <f>VLOOKUP([1]連想CD!$B$229,[1]元データ!$A$2:$DE$996,93)</f>
        <v>1</v>
      </c>
    </row>
    <row r="476" spans="1:12" s="97" customFormat="1" ht="18" customHeight="1">
      <c r="A476" s="40">
        <v>19</v>
      </c>
      <c r="B476" s="44">
        <f>C476+D476</f>
        <v>4</v>
      </c>
      <c r="C476" s="42">
        <f>VLOOKUP([1]連想CD!$B$228,[1]元データ!$A$2:$DE$996,24)</f>
        <v>2</v>
      </c>
      <c r="D476" s="42">
        <f>VLOOKUP([1]連想CD!$B$229,[1]元データ!$A$2:$DE$996,24)</f>
        <v>2</v>
      </c>
      <c r="E476" s="43">
        <v>54</v>
      </c>
      <c r="F476" s="44">
        <f>G476+H476</f>
        <v>7</v>
      </c>
      <c r="G476" s="42">
        <f>VLOOKUP([1]連想CD!$B$228,[1]元データ!$A$2:$DE$996,59)</f>
        <v>3</v>
      </c>
      <c r="H476" s="42">
        <f>VLOOKUP([1]連想CD!$B$229,[1]元データ!$A$2:$DE$996,59)</f>
        <v>4</v>
      </c>
      <c r="I476" s="43">
        <v>89</v>
      </c>
      <c r="J476" s="44">
        <f>K476+L476</f>
        <v>3</v>
      </c>
      <c r="K476" s="42">
        <f>VLOOKUP([1]連想CD!$B$228,[1]元データ!$A$2:$DE$996,94)</f>
        <v>1</v>
      </c>
      <c r="L476" s="42">
        <f>VLOOKUP([1]連想CD!$B$229,[1]元データ!$A$2:$DE$996,94)</f>
        <v>2</v>
      </c>
    </row>
    <row r="477" spans="1:12" s="31" customFormat="1" ht="25.5" customHeight="1">
      <c r="A477" s="23" t="s">
        <v>29</v>
      </c>
      <c r="B477" s="24">
        <f>SUM(B478:B482)</f>
        <v>44</v>
      </c>
      <c r="C477" s="24">
        <f>SUM(C478:C482)</f>
        <v>16</v>
      </c>
      <c r="D477" s="24">
        <f>SUM(D478:D482)</f>
        <v>28</v>
      </c>
      <c r="E477" s="25" t="s">
        <v>30</v>
      </c>
      <c r="F477" s="24">
        <f>SUM(F478:F482)</f>
        <v>58</v>
      </c>
      <c r="G477" s="24">
        <f>SUM(G478:G482)</f>
        <v>31</v>
      </c>
      <c r="H477" s="24">
        <f>SUM(H478:H482)</f>
        <v>27</v>
      </c>
      <c r="I477" s="25" t="s">
        <v>31</v>
      </c>
      <c r="J477" s="24">
        <f>SUM(J478:J482)</f>
        <v>9</v>
      </c>
      <c r="K477" s="24">
        <f>SUM(K478:K482)</f>
        <v>3</v>
      </c>
      <c r="L477" s="24">
        <f>SUM(L478:L482)</f>
        <v>6</v>
      </c>
    </row>
    <row r="478" spans="1:12" s="97" customFormat="1" ht="15.75" customHeight="1">
      <c r="A478" s="32">
        <v>20</v>
      </c>
      <c r="B478" s="33">
        <f>C478+D478</f>
        <v>7</v>
      </c>
      <c r="C478" s="34">
        <f>VLOOKUP([1]連想CD!$B$228,[1]元データ!$A$2:$DE$996,25)</f>
        <v>3</v>
      </c>
      <c r="D478" s="34">
        <f>VLOOKUP([1]連想CD!$B$229,[1]元データ!$A$2:$DE$996,25)</f>
        <v>4</v>
      </c>
      <c r="E478" s="35">
        <v>55</v>
      </c>
      <c r="F478" s="33">
        <f>G478+H478</f>
        <v>11</v>
      </c>
      <c r="G478" s="34">
        <f>VLOOKUP([1]連想CD!$B$228,[1]元データ!$A$2:$DE$996,60)</f>
        <v>4</v>
      </c>
      <c r="H478" s="34">
        <f>VLOOKUP([1]連想CD!$B$229,[1]元データ!$A$2:$DE$996,60)</f>
        <v>7</v>
      </c>
      <c r="I478" s="35">
        <v>90</v>
      </c>
      <c r="J478" s="33">
        <f>K478+L478</f>
        <v>2</v>
      </c>
      <c r="K478" s="34">
        <f>VLOOKUP([1]連想CD!$B$228,[1]元データ!$A$2:$DE$996,95)</f>
        <v>1</v>
      </c>
      <c r="L478" s="34">
        <f>VLOOKUP([1]連想CD!$B$229,[1]元データ!$A$2:$DE$996,95)</f>
        <v>1</v>
      </c>
    </row>
    <row r="479" spans="1:12" s="97" customFormat="1" ht="15.75" customHeight="1">
      <c r="A479" s="32">
        <v>21</v>
      </c>
      <c r="B479" s="33">
        <f>C479+D479</f>
        <v>5</v>
      </c>
      <c r="C479" s="34">
        <f>VLOOKUP([1]連想CD!$B$228,[1]元データ!$A$2:$DE$996,26)</f>
        <v>2</v>
      </c>
      <c r="D479" s="34">
        <f>VLOOKUP([1]連想CD!$B$229,[1]元データ!$A$2:$DE$996,26)</f>
        <v>3</v>
      </c>
      <c r="E479" s="35">
        <v>56</v>
      </c>
      <c r="F479" s="33">
        <f>G479+H479</f>
        <v>8</v>
      </c>
      <c r="G479" s="34">
        <f>VLOOKUP([1]連想CD!$B$228,[1]元データ!$A$2:$DE$996,61)</f>
        <v>5</v>
      </c>
      <c r="H479" s="34">
        <f>VLOOKUP([1]連想CD!$B$229,[1]元データ!$A$2:$DE$996,61)</f>
        <v>3</v>
      </c>
      <c r="I479" s="35">
        <v>91</v>
      </c>
      <c r="J479" s="33">
        <f>K479+L479</f>
        <v>1</v>
      </c>
      <c r="K479" s="34">
        <f>VLOOKUP([1]連想CD!$B$228,[1]元データ!$A$2:$DE$996,96)</f>
        <v>1</v>
      </c>
      <c r="L479" s="34">
        <f>VLOOKUP([1]連想CD!$B$229,[1]元データ!$A$2:$DE$996,96)</f>
        <v>0</v>
      </c>
    </row>
    <row r="480" spans="1:12" s="97" customFormat="1" ht="15.75" customHeight="1">
      <c r="A480" s="32">
        <v>22</v>
      </c>
      <c r="B480" s="33">
        <f>C480+D480</f>
        <v>8</v>
      </c>
      <c r="C480" s="34">
        <f>VLOOKUP([1]連想CD!$B$228,[1]元データ!$A$2:$DE$996,27)</f>
        <v>2</v>
      </c>
      <c r="D480" s="34">
        <f>VLOOKUP([1]連想CD!$B$229,[1]元データ!$A$2:$DE$996,27)</f>
        <v>6</v>
      </c>
      <c r="E480" s="35">
        <v>57</v>
      </c>
      <c r="F480" s="33">
        <f>G480+H480</f>
        <v>12</v>
      </c>
      <c r="G480" s="34">
        <f>VLOOKUP([1]連想CD!$B$228,[1]元データ!$A$2:$DE$996,62)</f>
        <v>6</v>
      </c>
      <c r="H480" s="34">
        <f>VLOOKUP([1]連想CD!$B$229,[1]元データ!$A$2:$DE$996,62)</f>
        <v>6</v>
      </c>
      <c r="I480" s="35">
        <v>92</v>
      </c>
      <c r="J480" s="33">
        <f>K480+L480</f>
        <v>4</v>
      </c>
      <c r="K480" s="34">
        <f>VLOOKUP([1]連想CD!$B$228,[1]元データ!$A$2:$DE$996,97)</f>
        <v>0</v>
      </c>
      <c r="L480" s="34">
        <f>VLOOKUP([1]連想CD!$B$229,[1]元データ!$A$2:$DE$996,97)</f>
        <v>4</v>
      </c>
    </row>
    <row r="481" spans="1:13" s="97" customFormat="1" ht="15.75" customHeight="1">
      <c r="A481" s="32">
        <v>23</v>
      </c>
      <c r="B481" s="33">
        <f>C481+D481</f>
        <v>15</v>
      </c>
      <c r="C481" s="34">
        <f>VLOOKUP([1]連想CD!$B$228,[1]元データ!$A$2:$DE$996,28)</f>
        <v>7</v>
      </c>
      <c r="D481" s="34">
        <f>VLOOKUP([1]連想CD!$B$229,[1]元データ!$A$2:$DE$996,28)</f>
        <v>8</v>
      </c>
      <c r="E481" s="35">
        <v>58</v>
      </c>
      <c r="F481" s="33">
        <f>G481+H481</f>
        <v>11</v>
      </c>
      <c r="G481" s="34">
        <f>VLOOKUP([1]連想CD!$B$228,[1]元データ!$A$2:$DE$996,63)</f>
        <v>8</v>
      </c>
      <c r="H481" s="34">
        <f>VLOOKUP([1]連想CD!$B$229,[1]元データ!$A$2:$DE$996,63)</f>
        <v>3</v>
      </c>
      <c r="I481" s="35">
        <v>93</v>
      </c>
      <c r="J481" s="33">
        <f>K481+L481</f>
        <v>1</v>
      </c>
      <c r="K481" s="34">
        <f>VLOOKUP([1]連想CD!$B$228,[1]元データ!$A$2:$DE$996,98)</f>
        <v>0</v>
      </c>
      <c r="L481" s="34">
        <f>VLOOKUP([1]連想CD!$B$229,[1]元データ!$A$2:$DE$996,98)</f>
        <v>1</v>
      </c>
    </row>
    <row r="482" spans="1:13" s="97" customFormat="1" ht="18" customHeight="1">
      <c r="A482" s="40">
        <v>24</v>
      </c>
      <c r="B482" s="44">
        <f>C482+D482</f>
        <v>9</v>
      </c>
      <c r="C482" s="42">
        <f>VLOOKUP([1]連想CD!$B$228,[1]元データ!$A$2:$DE$996,29)</f>
        <v>2</v>
      </c>
      <c r="D482" s="42">
        <f>VLOOKUP([1]連想CD!$B$229,[1]元データ!$A$2:$DE$996,29)</f>
        <v>7</v>
      </c>
      <c r="E482" s="43">
        <v>59</v>
      </c>
      <c r="F482" s="44">
        <f>G482+H482</f>
        <v>16</v>
      </c>
      <c r="G482" s="42">
        <f>VLOOKUP([1]連想CD!$B$228,[1]元データ!$A$2:$DE$996,64)</f>
        <v>8</v>
      </c>
      <c r="H482" s="42">
        <f>VLOOKUP([1]連想CD!$B$229,[1]元データ!$A$2:$DE$996,64)</f>
        <v>8</v>
      </c>
      <c r="I482" s="43">
        <v>94</v>
      </c>
      <c r="J482" s="44">
        <f>K482+L482</f>
        <v>1</v>
      </c>
      <c r="K482" s="42">
        <f>VLOOKUP([1]連想CD!$B$228,[1]元データ!$A$2:$DE$996,99)</f>
        <v>1</v>
      </c>
      <c r="L482" s="42">
        <f>VLOOKUP([1]連想CD!$B$229,[1]元データ!$A$2:$DE$996,99)</f>
        <v>0</v>
      </c>
    </row>
    <row r="483" spans="1:13" s="31" customFormat="1" ht="25.5" customHeight="1">
      <c r="A483" s="23" t="s">
        <v>32</v>
      </c>
      <c r="B483" s="24">
        <f>SUM(B484:B488)</f>
        <v>52</v>
      </c>
      <c r="C483" s="24">
        <f>SUM(C484:C488)</f>
        <v>27</v>
      </c>
      <c r="D483" s="24">
        <f>SUM(D484:D488)</f>
        <v>25</v>
      </c>
      <c r="E483" s="25" t="s">
        <v>33</v>
      </c>
      <c r="F483" s="24">
        <f>SUM(F484:F488)</f>
        <v>44</v>
      </c>
      <c r="G483" s="24">
        <f>SUM(G484:G488)</f>
        <v>21</v>
      </c>
      <c r="H483" s="24">
        <f>SUM(H484:H488)</f>
        <v>23</v>
      </c>
      <c r="I483" s="64" t="s">
        <v>34</v>
      </c>
      <c r="J483" s="24">
        <f>SUM(J484:J493)</f>
        <v>2</v>
      </c>
      <c r="K483" s="24">
        <f>SUM(K484:K493)</f>
        <v>1</v>
      </c>
      <c r="L483" s="24">
        <f>SUM(L484:L493)</f>
        <v>1</v>
      </c>
    </row>
    <row r="484" spans="1:13" s="97" customFormat="1" ht="15.75" customHeight="1">
      <c r="A484" s="32">
        <v>25</v>
      </c>
      <c r="B484" s="33">
        <f>C484+D484</f>
        <v>10</v>
      </c>
      <c r="C484" s="34">
        <f>VLOOKUP([1]連想CD!$B$228,[1]元データ!$A$2:$DE$996,30)</f>
        <v>4</v>
      </c>
      <c r="D484" s="34">
        <f>VLOOKUP([1]連想CD!$B$229,[1]元データ!$A$2:$DE$996,30)</f>
        <v>6</v>
      </c>
      <c r="E484" s="35">
        <v>60</v>
      </c>
      <c r="F484" s="33">
        <f>G484+H484</f>
        <v>5</v>
      </c>
      <c r="G484" s="34">
        <f>VLOOKUP([1]連想CD!$B$228,[1]元データ!$A$2:$DE$996,65)</f>
        <v>2</v>
      </c>
      <c r="H484" s="34">
        <f>VLOOKUP([1]連想CD!$B$229,[1]元データ!$A$2:$DE$996,65)</f>
        <v>3</v>
      </c>
      <c r="I484" s="35">
        <v>95</v>
      </c>
      <c r="J484" s="33">
        <f t="shared" ref="J484:J493" si="18">K484+L484</f>
        <v>1</v>
      </c>
      <c r="K484" s="34">
        <f>VLOOKUP([1]連想CD!$B$228,[1]元データ!$A$2:$DE$996,100)</f>
        <v>1</v>
      </c>
      <c r="L484" s="34">
        <f>VLOOKUP([1]連想CD!$B$229,[1]元データ!$A$2:$DE$996,100)</f>
        <v>0</v>
      </c>
    </row>
    <row r="485" spans="1:13" s="97" customFormat="1" ht="15.75" customHeight="1">
      <c r="A485" s="32">
        <v>26</v>
      </c>
      <c r="B485" s="33">
        <f>C485+D485</f>
        <v>14</v>
      </c>
      <c r="C485" s="34">
        <f>VLOOKUP([1]連想CD!$B$228,[1]元データ!$A$2:$DE$996,31)</f>
        <v>10</v>
      </c>
      <c r="D485" s="34">
        <f>VLOOKUP([1]連想CD!$B$229,[1]元データ!$A$2:$DE$996,31)</f>
        <v>4</v>
      </c>
      <c r="E485" s="35">
        <v>61</v>
      </c>
      <c r="F485" s="33">
        <f>G485+H485</f>
        <v>4</v>
      </c>
      <c r="G485" s="34">
        <f>VLOOKUP([1]連想CD!$B$228,[1]元データ!$A$2:$DE$996,66)</f>
        <v>3</v>
      </c>
      <c r="H485" s="34">
        <f>VLOOKUP([1]連想CD!$B$229,[1]元データ!$A$2:$DE$996,66)</f>
        <v>1</v>
      </c>
      <c r="I485" s="35">
        <v>96</v>
      </c>
      <c r="J485" s="33">
        <f t="shared" si="18"/>
        <v>0</v>
      </c>
      <c r="K485" s="34">
        <f>VLOOKUP([1]連想CD!$B$228,[1]元データ!$A$2:$DE$996,101)</f>
        <v>0</v>
      </c>
      <c r="L485" s="34">
        <f>VLOOKUP([1]連想CD!$B$229,[1]元データ!$A$2:$DE$996,101)</f>
        <v>0</v>
      </c>
    </row>
    <row r="486" spans="1:13" s="97" customFormat="1" ht="15.75" customHeight="1">
      <c r="A486" s="32">
        <v>27</v>
      </c>
      <c r="B486" s="33">
        <f>C486+D486</f>
        <v>11</v>
      </c>
      <c r="C486" s="34">
        <f>VLOOKUP([1]連想CD!$B$228,[1]元データ!$A$2:$DE$996,32)</f>
        <v>5</v>
      </c>
      <c r="D486" s="34">
        <f>VLOOKUP([1]連想CD!$B$229,[1]元データ!$A$2:$DE$996,32)</f>
        <v>6</v>
      </c>
      <c r="E486" s="35">
        <v>62</v>
      </c>
      <c r="F486" s="33">
        <f>G486+H486</f>
        <v>20</v>
      </c>
      <c r="G486" s="34">
        <f>VLOOKUP([1]連想CD!$B$228,[1]元データ!$A$2:$DE$996,67)</f>
        <v>9</v>
      </c>
      <c r="H486" s="34">
        <f>VLOOKUP([1]連想CD!$B$229,[1]元データ!$A$2:$DE$996,67)</f>
        <v>11</v>
      </c>
      <c r="I486" s="35">
        <v>97</v>
      </c>
      <c r="J486" s="33">
        <f t="shared" si="18"/>
        <v>0</v>
      </c>
      <c r="K486" s="34">
        <f>VLOOKUP([1]連想CD!$B$228,[1]元データ!$A$2:$DE$996,102)</f>
        <v>0</v>
      </c>
      <c r="L486" s="34">
        <f>VLOOKUP([1]連想CD!$B$229,[1]元データ!$A$2:$DE$996,102)</f>
        <v>0</v>
      </c>
    </row>
    <row r="487" spans="1:13" s="97" customFormat="1" ht="15.75" customHeight="1">
      <c r="A487" s="32">
        <v>28</v>
      </c>
      <c r="B487" s="33">
        <f>C487+D487</f>
        <v>8</v>
      </c>
      <c r="C487" s="34">
        <f>VLOOKUP([1]連想CD!$B$228,[1]元データ!$A$2:$DE$996,33)</f>
        <v>4</v>
      </c>
      <c r="D487" s="34">
        <f>VLOOKUP([1]連想CD!$B$229,[1]元データ!$A$2:$DE$996,33)</f>
        <v>4</v>
      </c>
      <c r="E487" s="35">
        <v>63</v>
      </c>
      <c r="F487" s="33">
        <f>G487+H487</f>
        <v>5</v>
      </c>
      <c r="G487" s="34">
        <f>VLOOKUP([1]連想CD!$B$228,[1]元データ!$A$2:$DE$996,68)</f>
        <v>2</v>
      </c>
      <c r="H487" s="34">
        <f>VLOOKUP([1]連想CD!$B$229,[1]元データ!$A$2:$DE$996,68)</f>
        <v>3</v>
      </c>
      <c r="I487" s="35">
        <v>98</v>
      </c>
      <c r="J487" s="33">
        <f t="shared" si="18"/>
        <v>0</v>
      </c>
      <c r="K487" s="34">
        <f>VLOOKUP([1]連想CD!$B$228,[1]元データ!$A$2:$DE$996,103)</f>
        <v>0</v>
      </c>
      <c r="L487" s="34">
        <f>VLOOKUP([1]連想CD!$B$229,[1]元データ!$A$2:$DE$996,103)</f>
        <v>0</v>
      </c>
    </row>
    <row r="488" spans="1:13" s="97" customFormat="1" ht="18" customHeight="1">
      <c r="A488" s="40">
        <v>29</v>
      </c>
      <c r="B488" s="44">
        <f>C488+D488</f>
        <v>9</v>
      </c>
      <c r="C488" s="42">
        <f>VLOOKUP([1]連想CD!$B$228,[1]元データ!$A$2:$DE$996,34)</f>
        <v>4</v>
      </c>
      <c r="D488" s="42">
        <f>VLOOKUP([1]連想CD!$B$229,[1]元データ!$A$2:$DE$996,34)</f>
        <v>5</v>
      </c>
      <c r="E488" s="43">
        <v>64</v>
      </c>
      <c r="F488" s="44">
        <f>G488+H488</f>
        <v>10</v>
      </c>
      <c r="G488" s="42">
        <f>VLOOKUP([1]連想CD!$B$228,[1]元データ!$A$2:$DE$996,69)</f>
        <v>5</v>
      </c>
      <c r="H488" s="42">
        <f>VLOOKUP([1]連想CD!$B$229,[1]元データ!$A$2:$DE$996,69)</f>
        <v>5</v>
      </c>
      <c r="I488" s="35">
        <v>99</v>
      </c>
      <c r="J488" s="33">
        <f t="shared" si="18"/>
        <v>0</v>
      </c>
      <c r="K488" s="34">
        <f>VLOOKUP([1]連想CD!$B$228,[1]元データ!$A$2:$DE$996,104)</f>
        <v>0</v>
      </c>
      <c r="L488" s="34">
        <f>VLOOKUP([1]連想CD!$B$229,[1]元データ!$A$2:$DE$996,104)</f>
        <v>0</v>
      </c>
    </row>
    <row r="489" spans="1:13" s="31" customFormat="1" ht="25.5" customHeight="1">
      <c r="A489" s="23" t="s">
        <v>35</v>
      </c>
      <c r="B489" s="24">
        <f>SUM(B490:B494)</f>
        <v>65</v>
      </c>
      <c r="C489" s="24">
        <f>SUM(C490:C494)</f>
        <v>29</v>
      </c>
      <c r="D489" s="24">
        <f>SUM(D490:D494)</f>
        <v>36</v>
      </c>
      <c r="E489" s="25" t="s">
        <v>36</v>
      </c>
      <c r="F489" s="24">
        <f>SUM(F490:F494)</f>
        <v>49</v>
      </c>
      <c r="G489" s="24">
        <f>SUM(G490:G494)</f>
        <v>27</v>
      </c>
      <c r="H489" s="24">
        <f>SUM(H490:H494)</f>
        <v>22</v>
      </c>
      <c r="I489" s="68">
        <v>100</v>
      </c>
      <c r="J489" s="69">
        <f t="shared" si="18"/>
        <v>1</v>
      </c>
      <c r="K489" s="70">
        <f>VLOOKUP([1]連想CD!$B$228,[1]元データ!$A$2:$DE$996,105)</f>
        <v>0</v>
      </c>
      <c r="L489" s="70">
        <f>VLOOKUP([1]連想CD!$B$229,[1]元データ!$A$2:$DE$996,105)</f>
        <v>1</v>
      </c>
    </row>
    <row r="490" spans="1:13" s="97" customFormat="1" ht="15.75" customHeight="1">
      <c r="A490" s="32">
        <v>30</v>
      </c>
      <c r="B490" s="33">
        <f>C490+D490</f>
        <v>9</v>
      </c>
      <c r="C490" s="34">
        <f>VLOOKUP([1]連想CD!$B$228,[1]元データ!$A$2:$DE$996,35)</f>
        <v>1</v>
      </c>
      <c r="D490" s="34">
        <f>VLOOKUP([1]連想CD!$B$229,[1]元データ!$A$2:$DE$996,35)</f>
        <v>8</v>
      </c>
      <c r="E490" s="35">
        <v>65</v>
      </c>
      <c r="F490" s="33">
        <f>G490+H490</f>
        <v>15</v>
      </c>
      <c r="G490" s="34">
        <f>VLOOKUP([1]連想CD!$B$228,[1]元データ!$A$2:$DE$996,70)</f>
        <v>6</v>
      </c>
      <c r="H490" s="34">
        <f>VLOOKUP([1]連想CD!$B$229,[1]元データ!$A$2:$DE$996,70)</f>
        <v>9</v>
      </c>
      <c r="I490" s="35">
        <v>101</v>
      </c>
      <c r="J490" s="33">
        <f t="shared" si="18"/>
        <v>0</v>
      </c>
      <c r="K490" s="34">
        <f>VLOOKUP([1]連想CD!$B$228,[1]元データ!$A$2:$DE$996,106)</f>
        <v>0</v>
      </c>
      <c r="L490" s="34">
        <f>VLOOKUP([1]連想CD!$B$229,[1]元データ!$A$2:$DE$996,106)</f>
        <v>0</v>
      </c>
    </row>
    <row r="491" spans="1:13" s="97" customFormat="1" ht="15.75" customHeight="1">
      <c r="A491" s="32">
        <v>31</v>
      </c>
      <c r="B491" s="33">
        <f>C491+D491</f>
        <v>10</v>
      </c>
      <c r="C491" s="34">
        <f>VLOOKUP([1]連想CD!$B$228,[1]元データ!$A$2:$DE$996,36)</f>
        <v>6</v>
      </c>
      <c r="D491" s="34">
        <f>VLOOKUP([1]連想CD!$B$229,[1]元データ!$A$2:$DE$996,36)</f>
        <v>4</v>
      </c>
      <c r="E491" s="35">
        <v>66</v>
      </c>
      <c r="F491" s="33">
        <f>G491+H491</f>
        <v>7</v>
      </c>
      <c r="G491" s="34">
        <f>VLOOKUP([1]連想CD!$B$228,[1]元データ!$A$2:$DE$996,71)</f>
        <v>5</v>
      </c>
      <c r="H491" s="34">
        <f>VLOOKUP([1]連想CD!$B$229,[1]元データ!$A$2:$DE$996,71)</f>
        <v>2</v>
      </c>
      <c r="I491" s="35">
        <v>102</v>
      </c>
      <c r="J491" s="33">
        <f t="shared" si="18"/>
        <v>0</v>
      </c>
      <c r="K491" s="34">
        <f>VLOOKUP([1]連想CD!$B$228,[1]元データ!$A$2:$DE$996,107)</f>
        <v>0</v>
      </c>
      <c r="L491" s="34">
        <f>VLOOKUP([1]連想CD!$B$229,[1]元データ!$A$2:$DE$996,107)</f>
        <v>0</v>
      </c>
    </row>
    <row r="492" spans="1:13" s="97" customFormat="1" ht="15.75" customHeight="1">
      <c r="A492" s="32">
        <v>32</v>
      </c>
      <c r="B492" s="33">
        <f>C492+D492</f>
        <v>12</v>
      </c>
      <c r="C492" s="34">
        <f>VLOOKUP([1]連想CD!$B$228,[1]元データ!$A$2:$DE$996,37)</f>
        <v>7</v>
      </c>
      <c r="D492" s="34">
        <f>VLOOKUP([1]連想CD!$B$229,[1]元データ!$A$2:$DE$996,37)</f>
        <v>5</v>
      </c>
      <c r="E492" s="35">
        <v>67</v>
      </c>
      <c r="F492" s="33">
        <f>G492+H492</f>
        <v>11</v>
      </c>
      <c r="G492" s="34">
        <f>VLOOKUP([1]連想CD!$B$228,[1]元データ!$A$2:$DE$996,72)</f>
        <v>6</v>
      </c>
      <c r="H492" s="34">
        <f>VLOOKUP([1]連想CD!$B$229,[1]元データ!$A$2:$DE$996,72)</f>
        <v>5</v>
      </c>
      <c r="I492" s="35">
        <v>103</v>
      </c>
      <c r="J492" s="33">
        <f t="shared" si="18"/>
        <v>0</v>
      </c>
      <c r="K492" s="34">
        <f>VLOOKUP([1]連想CD!$B$228,[1]元データ!$A$2:$DE$996,108)</f>
        <v>0</v>
      </c>
      <c r="L492" s="34">
        <f>VLOOKUP([1]連想CD!$B$229,[1]元データ!$A$2:$DE$996,108)</f>
        <v>0</v>
      </c>
    </row>
    <row r="493" spans="1:13" s="97" customFormat="1" ht="15.75" customHeight="1">
      <c r="A493" s="32">
        <v>33</v>
      </c>
      <c r="B493" s="33">
        <f>C493+D493</f>
        <v>17</v>
      </c>
      <c r="C493" s="34">
        <f>VLOOKUP([1]連想CD!$B$228,[1]元データ!$A$2:$DE$996,38)</f>
        <v>6</v>
      </c>
      <c r="D493" s="34">
        <f>VLOOKUP([1]連想CD!$B$229,[1]元データ!$A$2:$DE$996,38)</f>
        <v>11</v>
      </c>
      <c r="E493" s="35">
        <v>68</v>
      </c>
      <c r="F493" s="33">
        <f>G493+H493</f>
        <v>8</v>
      </c>
      <c r="G493" s="34">
        <f>VLOOKUP([1]連想CD!$B$228,[1]元データ!$A$2:$DE$996,73)</f>
        <v>5</v>
      </c>
      <c r="H493" s="34">
        <f>VLOOKUP([1]連想CD!$B$229,[1]元データ!$A$2:$DE$996,73)</f>
        <v>3</v>
      </c>
      <c r="I493" s="72" t="s">
        <v>37</v>
      </c>
      <c r="J493" s="44">
        <f t="shared" si="18"/>
        <v>0</v>
      </c>
      <c r="K493" s="42">
        <f>VLOOKUP([1]連想CD!$B$228,[1]元データ!$A$2:$DE$996,109)</f>
        <v>0</v>
      </c>
      <c r="L493" s="42">
        <f>VLOOKUP([1]連想CD!$B$229,[1]元データ!$A$2:$DE$996,109)</f>
        <v>0</v>
      </c>
    </row>
    <row r="494" spans="1:13" s="97" customFormat="1" ht="21" customHeight="1" thickBot="1">
      <c r="A494" s="74">
        <v>34</v>
      </c>
      <c r="B494" s="33">
        <f>C494+D494</f>
        <v>17</v>
      </c>
      <c r="C494" s="34">
        <f>VLOOKUP([1]連想CD!$B$228,[1]元データ!$A$2:$DE$996,39)</f>
        <v>9</v>
      </c>
      <c r="D494" s="34">
        <f>VLOOKUP([1]連想CD!$B$229,[1]元データ!$A$2:$DE$996,39)</f>
        <v>8</v>
      </c>
      <c r="E494" s="35">
        <v>69</v>
      </c>
      <c r="F494" s="33">
        <f>G494+H494</f>
        <v>8</v>
      </c>
      <c r="G494" s="34">
        <f>VLOOKUP([1]連想CD!$B$228,[1]元データ!$A$2:$DE$996,74)</f>
        <v>5</v>
      </c>
      <c r="H494" s="34">
        <f>VLOOKUP([1]連想CD!$B$229,[1]元データ!$A$2:$DE$996,74)</f>
        <v>3</v>
      </c>
      <c r="I494" s="75" t="s">
        <v>8</v>
      </c>
      <c r="J494" s="69">
        <f>B453+B459+B465+B471+B477+B483+B489+F453+F459+F465+F471+F477+F483+F489+J453+J459+J465+J471+J477+J483</f>
        <v>882</v>
      </c>
      <c r="K494" s="69">
        <f>C453+C459+C465+C471+C477+C483+C489+G453+G459+G465+G471+G477+G483+G489+K453+K459+K465+K471+K477+K483</f>
        <v>409</v>
      </c>
      <c r="L494" s="69">
        <f>D453+D459+D465+D471+D477+D483+D489+H453+H459+H465+H471+H477+H483+H489+L453+L459+L465+L471+L477+L483</f>
        <v>473</v>
      </c>
    </row>
    <row r="495" spans="1:13" s="106" customFormat="1" ht="24" customHeight="1" thickTop="1" thickBot="1">
      <c r="A495" s="81" t="s">
        <v>38</v>
      </c>
      <c r="B495" s="82">
        <f>B453+B459+B465</f>
        <v>136</v>
      </c>
      <c r="C495" s="83">
        <f>C453+C459+C465</f>
        <v>55</v>
      </c>
      <c r="D495" s="83">
        <f>D453+D459+D465</f>
        <v>81</v>
      </c>
      <c r="E495" s="84" t="s">
        <v>39</v>
      </c>
      <c r="F495" s="83">
        <f>B471+B477+B483+B489+F453+F459+F465+F471+F477+F483</f>
        <v>593</v>
      </c>
      <c r="G495" s="83">
        <f>C471+C477+C483+C489+G453+G459+G465+G471+G477+G483</f>
        <v>286</v>
      </c>
      <c r="H495" s="83">
        <f>D471+D477+D483+D489+H453+H459+H465+H471+H477+H483</f>
        <v>307</v>
      </c>
      <c r="I495" s="85" t="s">
        <v>40</v>
      </c>
      <c r="J495" s="83">
        <f>F489+J453+J459+J465+J471+J477+J483</f>
        <v>153</v>
      </c>
      <c r="K495" s="83">
        <f>G489+K453+K459+K465+K471+K477+K483</f>
        <v>68</v>
      </c>
      <c r="L495" s="83">
        <f>H489+L453+L459+L465+L471+L477+L483</f>
        <v>85</v>
      </c>
      <c r="M495" s="105"/>
    </row>
    <row r="502" spans="1:13" s="113" customFormat="1">
      <c r="A502" s="95"/>
      <c r="B502" s="110"/>
      <c r="C502" s="110"/>
      <c r="D502" s="110"/>
      <c r="E502" s="111"/>
      <c r="F502" s="112"/>
      <c r="I502" s="111"/>
      <c r="J502" s="112"/>
      <c r="M502" s="114"/>
    </row>
    <row r="503" spans="1:13" s="113" customFormat="1">
      <c r="A503" s="95"/>
      <c r="B503" s="110"/>
      <c r="C503" s="110"/>
      <c r="D503" s="110"/>
      <c r="E503" s="111"/>
      <c r="F503" s="112"/>
      <c r="I503" s="111"/>
      <c r="J503" s="112"/>
      <c r="M503" s="114"/>
    </row>
    <row r="504" spans="1:13" s="113" customFormat="1">
      <c r="A504" s="95"/>
      <c r="B504" s="110"/>
      <c r="C504" s="110"/>
      <c r="D504" s="110"/>
      <c r="E504" s="111"/>
      <c r="F504" s="112"/>
      <c r="I504" s="111"/>
      <c r="J504" s="112"/>
      <c r="M504" s="114"/>
    </row>
    <row r="505" spans="1:13" s="113" customFormat="1">
      <c r="A505" s="95"/>
      <c r="B505" s="110"/>
      <c r="C505" s="110"/>
      <c r="D505" s="110"/>
      <c r="E505" s="111"/>
      <c r="F505" s="112"/>
      <c r="I505" s="111"/>
      <c r="J505" s="112"/>
      <c r="M505" s="114"/>
    </row>
    <row r="506" spans="1:13" s="113" customFormat="1">
      <c r="A506" s="95"/>
      <c r="B506" s="110"/>
      <c r="C506" s="110"/>
      <c r="D506" s="110"/>
      <c r="E506" s="111"/>
      <c r="F506" s="112"/>
      <c r="I506" s="111"/>
      <c r="J506" s="112"/>
      <c r="M506" s="114"/>
    </row>
    <row r="507" spans="1:13" s="113" customFormat="1">
      <c r="A507" s="95"/>
      <c r="B507" s="110"/>
      <c r="C507" s="110"/>
      <c r="D507" s="110"/>
      <c r="E507" s="111"/>
      <c r="F507" s="112"/>
      <c r="I507" s="111"/>
      <c r="J507" s="112"/>
      <c r="M507" s="114"/>
    </row>
    <row r="508" spans="1:13" s="113" customFormat="1">
      <c r="A508" s="95"/>
      <c r="B508" s="110"/>
      <c r="C508" s="110"/>
      <c r="D508" s="110"/>
      <c r="E508" s="111"/>
      <c r="F508" s="112"/>
      <c r="I508" s="111"/>
      <c r="J508" s="112"/>
      <c r="M508" s="114"/>
    </row>
    <row r="509" spans="1:13" s="113" customFormat="1">
      <c r="A509" s="95"/>
      <c r="B509" s="110"/>
      <c r="C509" s="110"/>
      <c r="D509" s="110"/>
      <c r="E509" s="111"/>
      <c r="F509" s="112"/>
      <c r="I509" s="111"/>
      <c r="J509" s="112"/>
      <c r="M509" s="114"/>
    </row>
    <row r="510" spans="1:13" s="113" customFormat="1">
      <c r="A510" s="95"/>
      <c r="B510" s="110"/>
      <c r="C510" s="110"/>
      <c r="D510" s="110"/>
      <c r="E510" s="111"/>
      <c r="F510" s="112"/>
      <c r="I510" s="111"/>
      <c r="J510" s="112"/>
      <c r="M510" s="114"/>
    </row>
    <row r="511" spans="1:13" s="113" customFormat="1">
      <c r="A511" s="95"/>
      <c r="B511" s="110"/>
      <c r="C511" s="110"/>
      <c r="D511" s="110"/>
      <c r="E511" s="111"/>
      <c r="F511" s="112"/>
      <c r="I511" s="111"/>
      <c r="J511" s="112"/>
      <c r="M511" s="114"/>
    </row>
    <row r="512" spans="1:13" s="113" customFormat="1">
      <c r="A512" s="95"/>
      <c r="B512" s="110"/>
      <c r="C512" s="110"/>
      <c r="D512" s="110"/>
      <c r="E512" s="111"/>
      <c r="F512" s="112"/>
      <c r="I512" s="111"/>
      <c r="J512" s="112"/>
      <c r="M512" s="114"/>
    </row>
    <row r="513" spans="1:13" s="113" customFormat="1">
      <c r="A513" s="95"/>
      <c r="B513" s="110"/>
      <c r="C513" s="110"/>
      <c r="D513" s="110"/>
      <c r="E513" s="111"/>
      <c r="F513" s="112"/>
      <c r="I513" s="111"/>
      <c r="J513" s="112"/>
      <c r="M513" s="114"/>
    </row>
    <row r="514" spans="1:13" s="113" customFormat="1">
      <c r="A514" s="95"/>
      <c r="B514" s="110"/>
      <c r="C514" s="110"/>
      <c r="D514" s="110"/>
      <c r="E514" s="111"/>
      <c r="F514" s="112"/>
      <c r="I514" s="111"/>
      <c r="J514" s="112"/>
      <c r="M514" s="114"/>
    </row>
    <row r="515" spans="1:13" s="113" customFormat="1">
      <c r="A515" s="95"/>
      <c r="B515" s="110"/>
      <c r="C515" s="110"/>
      <c r="D515" s="110"/>
      <c r="E515" s="111"/>
      <c r="F515" s="112"/>
      <c r="I515" s="111"/>
      <c r="J515" s="112"/>
      <c r="M515" s="114"/>
    </row>
    <row r="516" spans="1:13" s="113" customFormat="1">
      <c r="A516" s="95"/>
      <c r="B516" s="110"/>
      <c r="C516" s="110"/>
      <c r="D516" s="110"/>
      <c r="E516" s="111"/>
      <c r="F516" s="112"/>
      <c r="I516" s="111"/>
      <c r="J516" s="112"/>
      <c r="M516" s="114"/>
    </row>
    <row r="517" spans="1:13" s="113" customFormat="1">
      <c r="A517" s="95"/>
      <c r="B517" s="110"/>
      <c r="C517" s="110"/>
      <c r="D517" s="110"/>
      <c r="E517" s="111"/>
      <c r="F517" s="112"/>
      <c r="I517" s="111"/>
      <c r="J517" s="112"/>
      <c r="M517" s="114"/>
    </row>
    <row r="518" spans="1:13" s="113" customFormat="1">
      <c r="A518" s="95"/>
      <c r="B518" s="110"/>
      <c r="C518" s="110"/>
      <c r="D518" s="110"/>
      <c r="E518" s="111"/>
      <c r="F518" s="112"/>
      <c r="I518" s="111"/>
      <c r="J518" s="112"/>
      <c r="M518" s="114"/>
    </row>
    <row r="519" spans="1:13" s="113" customFormat="1">
      <c r="A519" s="95"/>
      <c r="B519" s="110"/>
      <c r="C519" s="110"/>
      <c r="D519" s="110"/>
      <c r="E519" s="111"/>
      <c r="F519" s="112"/>
      <c r="I519" s="111"/>
      <c r="J519" s="112"/>
      <c r="M519" s="114"/>
    </row>
    <row r="520" spans="1:13" s="113" customFormat="1">
      <c r="A520" s="95"/>
      <c r="B520" s="110"/>
      <c r="C520" s="110"/>
      <c r="D520" s="110"/>
      <c r="E520" s="111"/>
      <c r="F520" s="112"/>
      <c r="I520" s="111"/>
      <c r="J520" s="112"/>
      <c r="M520" s="114"/>
    </row>
    <row r="521" spans="1:13" s="113" customFormat="1">
      <c r="A521" s="95"/>
      <c r="B521" s="110"/>
      <c r="C521" s="110"/>
      <c r="D521" s="110"/>
      <c r="E521" s="111"/>
      <c r="F521" s="112"/>
      <c r="I521" s="111"/>
      <c r="J521" s="112"/>
      <c r="M521" s="114"/>
    </row>
    <row r="522" spans="1:13" s="113" customFormat="1">
      <c r="A522" s="95"/>
      <c r="B522" s="110"/>
      <c r="C522" s="110"/>
      <c r="D522" s="110"/>
      <c r="E522" s="111"/>
      <c r="F522" s="112"/>
      <c r="I522" s="111"/>
      <c r="J522" s="112"/>
      <c r="M522" s="114"/>
    </row>
    <row r="523" spans="1:13" s="113" customFormat="1">
      <c r="A523" s="95"/>
      <c r="B523" s="110"/>
      <c r="C523" s="110"/>
      <c r="D523" s="110"/>
      <c r="E523" s="111"/>
      <c r="F523" s="112"/>
      <c r="I523" s="111"/>
      <c r="J523" s="112"/>
      <c r="M523" s="114"/>
    </row>
    <row r="524" spans="1:13" s="113" customFormat="1">
      <c r="A524" s="95"/>
      <c r="B524" s="110"/>
      <c r="C524" s="110"/>
      <c r="D524" s="110"/>
      <c r="E524" s="111"/>
      <c r="F524" s="112"/>
      <c r="I524" s="111"/>
      <c r="J524" s="112"/>
      <c r="M524" s="114"/>
    </row>
    <row r="525" spans="1:13" s="113" customFormat="1">
      <c r="A525" s="95"/>
      <c r="B525" s="110"/>
      <c r="C525" s="110"/>
      <c r="D525" s="110"/>
      <c r="E525" s="111"/>
      <c r="F525" s="112"/>
      <c r="I525" s="111"/>
      <c r="J525" s="112"/>
      <c r="M525" s="114"/>
    </row>
    <row r="526" spans="1:13" s="113" customFormat="1">
      <c r="A526" s="95"/>
      <c r="B526" s="110"/>
      <c r="C526" s="110"/>
      <c r="D526" s="110"/>
      <c r="E526" s="111"/>
      <c r="F526" s="112"/>
      <c r="I526" s="111"/>
      <c r="J526" s="112"/>
      <c r="M526" s="114"/>
    </row>
    <row r="527" spans="1:13" s="113" customFormat="1">
      <c r="A527" s="95"/>
      <c r="B527" s="110"/>
      <c r="C527" s="110"/>
      <c r="D527" s="110"/>
      <c r="E527" s="111"/>
      <c r="F527" s="112"/>
      <c r="I527" s="111"/>
      <c r="J527" s="112"/>
      <c r="M527" s="114"/>
    </row>
    <row r="528" spans="1:13" s="113" customFormat="1">
      <c r="A528" s="95"/>
      <c r="B528" s="110"/>
      <c r="C528" s="110"/>
      <c r="D528" s="110"/>
      <c r="E528" s="111"/>
      <c r="F528" s="112"/>
      <c r="I528" s="111"/>
      <c r="J528" s="112"/>
      <c r="M528" s="114"/>
    </row>
    <row r="529" spans="1:13" s="113" customFormat="1">
      <c r="A529" s="95"/>
      <c r="B529" s="110"/>
      <c r="C529" s="110"/>
      <c r="D529" s="110"/>
      <c r="E529" s="111"/>
      <c r="F529" s="112"/>
      <c r="I529" s="111"/>
      <c r="J529" s="112"/>
      <c r="M529" s="114"/>
    </row>
    <row r="530" spans="1:13" s="113" customFormat="1">
      <c r="A530" s="95"/>
      <c r="B530" s="110"/>
      <c r="C530" s="110"/>
      <c r="D530" s="110"/>
      <c r="E530" s="111"/>
      <c r="F530" s="112"/>
      <c r="I530" s="111"/>
      <c r="J530" s="112"/>
      <c r="M530" s="114"/>
    </row>
    <row r="531" spans="1:13" s="113" customFormat="1">
      <c r="A531" s="95"/>
      <c r="B531" s="110"/>
      <c r="C531" s="110"/>
      <c r="D531" s="110"/>
      <c r="E531" s="111"/>
      <c r="F531" s="112"/>
      <c r="I531" s="111"/>
      <c r="J531" s="112"/>
      <c r="M531" s="114"/>
    </row>
    <row r="532" spans="1:13" s="113" customFormat="1">
      <c r="A532" s="95"/>
      <c r="B532" s="110"/>
      <c r="C532" s="110"/>
      <c r="D532" s="110"/>
      <c r="E532" s="111"/>
      <c r="F532" s="112"/>
      <c r="I532" s="111"/>
      <c r="J532" s="112"/>
      <c r="M532" s="114"/>
    </row>
    <row r="533" spans="1:13" s="113" customFormat="1">
      <c r="A533" s="95"/>
      <c r="B533" s="110"/>
      <c r="C533" s="110"/>
      <c r="D533" s="110"/>
      <c r="E533" s="111"/>
      <c r="F533" s="112"/>
      <c r="I533" s="111"/>
      <c r="J533" s="112"/>
      <c r="M533" s="114"/>
    </row>
    <row r="534" spans="1:13" s="113" customFormat="1">
      <c r="A534" s="95"/>
      <c r="B534" s="110"/>
      <c r="C534" s="110"/>
      <c r="D534" s="110"/>
      <c r="E534" s="111"/>
      <c r="F534" s="112"/>
      <c r="I534" s="111"/>
      <c r="J534" s="112"/>
      <c r="M534" s="114"/>
    </row>
    <row r="535" spans="1:13" s="113" customFormat="1">
      <c r="A535" s="95"/>
      <c r="B535" s="110"/>
      <c r="C535" s="110"/>
      <c r="D535" s="110"/>
      <c r="E535" s="111"/>
      <c r="F535" s="112"/>
      <c r="I535" s="111"/>
      <c r="J535" s="112"/>
      <c r="M535" s="114"/>
    </row>
    <row r="536" spans="1:13" s="113" customFormat="1">
      <c r="A536" s="95"/>
      <c r="B536" s="110"/>
      <c r="C536" s="110"/>
      <c r="D536" s="110"/>
      <c r="E536" s="111"/>
      <c r="F536" s="112"/>
      <c r="I536" s="111"/>
      <c r="J536" s="112"/>
      <c r="M536" s="114"/>
    </row>
    <row r="537" spans="1:13" s="113" customFormat="1">
      <c r="A537" s="95"/>
      <c r="B537" s="110"/>
      <c r="C537" s="110"/>
      <c r="D537" s="110"/>
      <c r="E537" s="111"/>
      <c r="F537" s="112"/>
      <c r="I537" s="111"/>
      <c r="J537" s="112"/>
      <c r="M537" s="114"/>
    </row>
    <row r="538" spans="1:13" s="113" customFormat="1">
      <c r="A538" s="95"/>
      <c r="B538" s="110"/>
      <c r="C538" s="110"/>
      <c r="D538" s="110"/>
      <c r="E538" s="111"/>
      <c r="F538" s="112"/>
      <c r="I538" s="111"/>
      <c r="J538" s="112"/>
      <c r="M538" s="114"/>
    </row>
    <row r="539" spans="1:13" s="113" customFormat="1">
      <c r="A539" s="95"/>
      <c r="B539" s="110"/>
      <c r="C539" s="110"/>
      <c r="D539" s="110"/>
      <c r="E539" s="111"/>
      <c r="F539" s="112"/>
      <c r="I539" s="111"/>
      <c r="J539" s="112"/>
      <c r="M539" s="114"/>
    </row>
    <row r="540" spans="1:13" s="113" customFormat="1">
      <c r="A540" s="95"/>
      <c r="B540" s="110"/>
      <c r="C540" s="110"/>
      <c r="D540" s="110"/>
      <c r="E540" s="111"/>
      <c r="F540" s="112"/>
      <c r="I540" s="111"/>
      <c r="J540" s="112"/>
      <c r="M540" s="114"/>
    </row>
    <row r="541" spans="1:13" s="113" customFormat="1">
      <c r="A541" s="95"/>
      <c r="B541" s="110"/>
      <c r="C541" s="110"/>
      <c r="D541" s="110"/>
      <c r="E541" s="111"/>
      <c r="F541" s="112"/>
      <c r="I541" s="111"/>
      <c r="J541" s="112"/>
      <c r="M541" s="114"/>
    </row>
    <row r="542" spans="1:13" s="113" customFormat="1">
      <c r="A542" s="95"/>
      <c r="B542" s="110"/>
      <c r="C542" s="110"/>
      <c r="D542" s="110"/>
      <c r="E542" s="111"/>
      <c r="F542" s="112"/>
      <c r="I542" s="111"/>
      <c r="J542" s="112"/>
      <c r="M542" s="114"/>
    </row>
    <row r="543" spans="1:13" s="113" customFormat="1">
      <c r="A543" s="95"/>
      <c r="B543" s="110"/>
      <c r="C543" s="110"/>
      <c r="D543" s="110"/>
      <c r="E543" s="111"/>
      <c r="F543" s="112"/>
      <c r="I543" s="111"/>
      <c r="J543" s="112"/>
      <c r="M543" s="114"/>
    </row>
    <row r="544" spans="1:13" s="113" customFormat="1">
      <c r="A544" s="95"/>
      <c r="B544" s="110"/>
      <c r="C544" s="110"/>
      <c r="D544" s="110"/>
      <c r="E544" s="111"/>
      <c r="F544" s="112"/>
      <c r="I544" s="111"/>
      <c r="J544" s="112"/>
      <c r="M544" s="114"/>
    </row>
    <row r="545" spans="1:13" s="113" customFormat="1">
      <c r="A545" s="95"/>
      <c r="B545" s="110"/>
      <c r="C545" s="110"/>
      <c r="D545" s="110"/>
      <c r="E545" s="111"/>
      <c r="F545" s="112"/>
      <c r="I545" s="111"/>
      <c r="J545" s="112"/>
      <c r="M545" s="114"/>
    </row>
    <row r="546" spans="1:13" s="113" customFormat="1">
      <c r="A546" s="95"/>
      <c r="B546" s="110"/>
      <c r="C546" s="110"/>
      <c r="D546" s="110"/>
      <c r="E546" s="111"/>
      <c r="F546" s="112"/>
      <c r="I546" s="111"/>
      <c r="J546" s="112"/>
      <c r="M546" s="114"/>
    </row>
    <row r="547" spans="1:13" s="113" customFormat="1">
      <c r="A547" s="95"/>
      <c r="B547" s="110"/>
      <c r="C547" s="110"/>
      <c r="D547" s="110"/>
      <c r="E547" s="111"/>
      <c r="F547" s="112"/>
      <c r="I547" s="111"/>
      <c r="J547" s="112"/>
      <c r="M547" s="114"/>
    </row>
    <row r="548" spans="1:13" s="113" customFormat="1">
      <c r="A548" s="95"/>
      <c r="B548" s="110"/>
      <c r="C548" s="110"/>
      <c r="D548" s="110"/>
      <c r="E548" s="111"/>
      <c r="F548" s="112"/>
      <c r="I548" s="111"/>
      <c r="J548" s="112"/>
      <c r="M548" s="114"/>
    </row>
    <row r="549" spans="1:13" s="113" customFormat="1">
      <c r="A549" s="95"/>
      <c r="B549" s="110"/>
      <c r="C549" s="110"/>
      <c r="D549" s="110"/>
      <c r="E549" s="111"/>
      <c r="F549" s="112"/>
      <c r="I549" s="111"/>
      <c r="J549" s="112"/>
      <c r="M549" s="114"/>
    </row>
    <row r="550" spans="1:13" s="113" customFormat="1">
      <c r="A550" s="95"/>
      <c r="B550" s="110"/>
      <c r="C550" s="110"/>
      <c r="D550" s="110"/>
      <c r="E550" s="111"/>
      <c r="F550" s="112"/>
      <c r="I550" s="111"/>
      <c r="J550" s="112"/>
      <c r="M550" s="114"/>
    </row>
    <row r="551" spans="1:13" s="113" customFormat="1">
      <c r="A551" s="95"/>
      <c r="B551" s="110"/>
      <c r="C551" s="110"/>
      <c r="D551" s="110"/>
      <c r="E551" s="111"/>
      <c r="F551" s="112"/>
      <c r="I551" s="111"/>
      <c r="J551" s="112"/>
      <c r="M551" s="114"/>
    </row>
    <row r="552" spans="1:13" s="113" customFormat="1">
      <c r="A552" s="95"/>
      <c r="B552" s="110"/>
      <c r="C552" s="110"/>
      <c r="D552" s="110"/>
      <c r="E552" s="111"/>
      <c r="F552" s="112"/>
      <c r="I552" s="111"/>
      <c r="J552" s="112"/>
      <c r="M552" s="114"/>
    </row>
    <row r="553" spans="1:13" s="113" customFormat="1">
      <c r="A553" s="95"/>
      <c r="B553" s="110"/>
      <c r="C553" s="110"/>
      <c r="D553" s="110"/>
      <c r="E553" s="111"/>
      <c r="F553" s="112"/>
      <c r="I553" s="111"/>
      <c r="J553" s="112"/>
      <c r="M553" s="114"/>
    </row>
    <row r="554" spans="1:13" s="113" customFormat="1">
      <c r="A554" s="95"/>
      <c r="B554" s="110"/>
      <c r="C554" s="110"/>
      <c r="D554" s="110"/>
      <c r="E554" s="111"/>
      <c r="F554" s="112"/>
      <c r="I554" s="111"/>
      <c r="J554" s="112"/>
      <c r="M554" s="114"/>
    </row>
    <row r="555" spans="1:13" s="113" customFormat="1">
      <c r="A555" s="95"/>
      <c r="B555" s="110"/>
      <c r="C555" s="110"/>
      <c r="D555" s="110"/>
      <c r="E555" s="111"/>
      <c r="F555" s="112"/>
      <c r="I555" s="111"/>
      <c r="J555" s="112"/>
      <c r="M555" s="114"/>
    </row>
    <row r="556" spans="1:13" s="113" customFormat="1">
      <c r="A556" s="95"/>
      <c r="B556" s="110"/>
      <c r="C556" s="110"/>
      <c r="D556" s="110"/>
      <c r="E556" s="111"/>
      <c r="F556" s="112"/>
      <c r="I556" s="111"/>
      <c r="J556" s="112"/>
      <c r="M556" s="114"/>
    </row>
    <row r="557" spans="1:13" s="113" customFormat="1">
      <c r="A557" s="95"/>
      <c r="B557" s="110"/>
      <c r="C557" s="110"/>
      <c r="D557" s="110"/>
      <c r="E557" s="111"/>
      <c r="F557" s="112"/>
      <c r="I557" s="111"/>
      <c r="J557" s="112"/>
      <c r="M557" s="114"/>
    </row>
    <row r="558" spans="1:13" s="113" customFormat="1">
      <c r="A558" s="95"/>
      <c r="B558" s="110"/>
      <c r="C558" s="110"/>
      <c r="D558" s="110"/>
      <c r="E558" s="111"/>
      <c r="F558" s="112"/>
      <c r="I558" s="111"/>
      <c r="J558" s="112"/>
      <c r="M558" s="114"/>
    </row>
    <row r="559" spans="1:13" s="113" customFormat="1">
      <c r="A559" s="95"/>
      <c r="B559" s="110"/>
      <c r="C559" s="110"/>
      <c r="D559" s="110"/>
      <c r="E559" s="111"/>
      <c r="F559" s="112"/>
      <c r="I559" s="111"/>
      <c r="J559" s="112"/>
      <c r="M559" s="114"/>
    </row>
    <row r="560" spans="1:13" s="113" customFormat="1">
      <c r="A560" s="95"/>
      <c r="B560" s="110"/>
      <c r="C560" s="110"/>
      <c r="D560" s="110"/>
      <c r="E560" s="111"/>
      <c r="F560" s="112"/>
      <c r="I560" s="111"/>
      <c r="J560" s="112"/>
      <c r="M560" s="114"/>
    </row>
    <row r="561" spans="1:13" s="113" customFormat="1">
      <c r="A561" s="95"/>
      <c r="B561" s="110"/>
      <c r="C561" s="110"/>
      <c r="D561" s="110"/>
      <c r="E561" s="111"/>
      <c r="F561" s="112"/>
      <c r="I561" s="111"/>
      <c r="J561" s="112"/>
      <c r="M561" s="114"/>
    </row>
    <row r="562" spans="1:13" s="113" customFormat="1">
      <c r="A562" s="95"/>
      <c r="B562" s="110"/>
      <c r="C562" s="110"/>
      <c r="D562" s="110"/>
      <c r="E562" s="111"/>
      <c r="F562" s="112"/>
      <c r="I562" s="111"/>
      <c r="J562" s="112"/>
      <c r="M562" s="114"/>
    </row>
    <row r="563" spans="1:13" s="113" customFormat="1">
      <c r="A563" s="95"/>
      <c r="B563" s="110"/>
      <c r="C563" s="110"/>
      <c r="D563" s="110"/>
      <c r="E563" s="111"/>
      <c r="F563" s="112"/>
      <c r="I563" s="111"/>
      <c r="J563" s="112"/>
      <c r="M563" s="114"/>
    </row>
    <row r="564" spans="1:13" s="113" customFormat="1">
      <c r="A564" s="95"/>
      <c r="B564" s="110"/>
      <c r="C564" s="110"/>
      <c r="D564" s="110"/>
      <c r="E564" s="111"/>
      <c r="F564" s="112"/>
      <c r="I564" s="111"/>
      <c r="J564" s="112"/>
      <c r="M564" s="114"/>
    </row>
    <row r="565" spans="1:13" s="113" customFormat="1">
      <c r="A565" s="95"/>
      <c r="B565" s="110"/>
      <c r="C565" s="110"/>
      <c r="D565" s="110"/>
      <c r="E565" s="111"/>
      <c r="F565" s="112"/>
      <c r="I565" s="111"/>
      <c r="J565" s="112"/>
      <c r="M565" s="114"/>
    </row>
    <row r="566" spans="1:13" s="113" customFormat="1">
      <c r="A566" s="95"/>
      <c r="B566" s="110"/>
      <c r="C566" s="110"/>
      <c r="D566" s="110"/>
      <c r="E566" s="111"/>
      <c r="F566" s="112"/>
      <c r="I566" s="111"/>
      <c r="J566" s="112"/>
      <c r="M566" s="114"/>
    </row>
    <row r="567" spans="1:13" s="113" customFormat="1">
      <c r="A567" s="95"/>
      <c r="B567" s="110"/>
      <c r="C567" s="110"/>
      <c r="D567" s="110"/>
      <c r="E567" s="111"/>
      <c r="F567" s="112"/>
      <c r="I567" s="111"/>
      <c r="J567" s="112"/>
      <c r="M567" s="114"/>
    </row>
    <row r="568" spans="1:13" s="113" customFormat="1">
      <c r="A568" s="95"/>
      <c r="B568" s="110"/>
      <c r="C568" s="110"/>
      <c r="D568" s="110"/>
      <c r="E568" s="111"/>
      <c r="F568" s="112"/>
      <c r="I568" s="111"/>
      <c r="J568" s="112"/>
      <c r="M568" s="114"/>
    </row>
    <row r="569" spans="1:13" s="113" customFormat="1">
      <c r="A569" s="95"/>
      <c r="B569" s="110"/>
      <c r="C569" s="110"/>
      <c r="D569" s="110"/>
      <c r="E569" s="111"/>
      <c r="F569" s="112"/>
      <c r="I569" s="111"/>
      <c r="J569" s="112"/>
      <c r="M569" s="114"/>
    </row>
    <row r="570" spans="1:13" s="113" customFormat="1">
      <c r="A570" s="95"/>
      <c r="B570" s="110"/>
      <c r="C570" s="110"/>
      <c r="D570" s="110"/>
      <c r="E570" s="111"/>
      <c r="F570" s="112"/>
      <c r="I570" s="111"/>
      <c r="J570" s="112"/>
      <c r="M570" s="114"/>
    </row>
    <row r="571" spans="1:13" s="113" customFormat="1">
      <c r="A571" s="95"/>
      <c r="B571" s="110"/>
      <c r="C571" s="110"/>
      <c r="D571" s="110"/>
      <c r="E571" s="111"/>
      <c r="F571" s="112"/>
      <c r="I571" s="111"/>
      <c r="J571" s="112"/>
      <c r="M571" s="114"/>
    </row>
    <row r="572" spans="1:13" s="113" customFormat="1">
      <c r="A572" s="95"/>
      <c r="B572" s="110"/>
      <c r="C572" s="110"/>
      <c r="D572" s="110"/>
      <c r="E572" s="111"/>
      <c r="F572" s="112"/>
      <c r="I572" s="111"/>
      <c r="J572" s="112"/>
      <c r="M572" s="114"/>
    </row>
    <row r="573" spans="1:13" s="113" customFormat="1">
      <c r="A573" s="95"/>
      <c r="B573" s="110"/>
      <c r="C573" s="110"/>
      <c r="D573" s="110"/>
      <c r="E573" s="111"/>
      <c r="F573" s="112"/>
      <c r="I573" s="111"/>
      <c r="J573" s="112"/>
      <c r="M573" s="114"/>
    </row>
    <row r="574" spans="1:13" s="113" customFormat="1">
      <c r="A574" s="95"/>
      <c r="B574" s="110"/>
      <c r="C574" s="110"/>
      <c r="D574" s="110"/>
      <c r="E574" s="111"/>
      <c r="F574" s="112"/>
      <c r="I574" s="111"/>
      <c r="J574" s="112"/>
      <c r="M574" s="114"/>
    </row>
    <row r="575" spans="1:13" s="113" customFormat="1">
      <c r="A575" s="95"/>
      <c r="B575" s="110"/>
      <c r="C575" s="110"/>
      <c r="D575" s="110"/>
      <c r="E575" s="111"/>
      <c r="F575" s="112"/>
      <c r="I575" s="111"/>
      <c r="J575" s="112"/>
      <c r="M575" s="114"/>
    </row>
    <row r="576" spans="1:13" s="113" customFormat="1">
      <c r="A576" s="95"/>
      <c r="B576" s="110"/>
      <c r="C576" s="110"/>
      <c r="D576" s="110"/>
      <c r="E576" s="111"/>
      <c r="F576" s="112"/>
      <c r="I576" s="111"/>
      <c r="J576" s="112"/>
      <c r="M576" s="114"/>
    </row>
    <row r="577" spans="1:13" s="113" customFormat="1">
      <c r="A577" s="95"/>
      <c r="B577" s="110"/>
      <c r="C577" s="110"/>
      <c r="D577" s="110"/>
      <c r="E577" s="111"/>
      <c r="F577" s="112"/>
      <c r="I577" s="111"/>
      <c r="J577" s="112"/>
      <c r="M577" s="114"/>
    </row>
    <row r="578" spans="1:13" s="113" customFormat="1">
      <c r="A578" s="95"/>
      <c r="B578" s="110"/>
      <c r="C578" s="110"/>
      <c r="D578" s="110"/>
      <c r="E578" s="111"/>
      <c r="F578" s="112"/>
      <c r="I578" s="111"/>
      <c r="J578" s="112"/>
      <c r="M578" s="114"/>
    </row>
    <row r="579" spans="1:13" s="113" customFormat="1">
      <c r="A579" s="95"/>
      <c r="B579" s="110"/>
      <c r="C579" s="110"/>
      <c r="D579" s="110"/>
      <c r="E579" s="111"/>
      <c r="F579" s="112"/>
      <c r="I579" s="111"/>
      <c r="J579" s="112"/>
      <c r="M579" s="114"/>
    </row>
    <row r="580" spans="1:13" s="113" customFormat="1">
      <c r="A580" s="95"/>
      <c r="B580" s="110"/>
      <c r="C580" s="110"/>
      <c r="D580" s="110"/>
      <c r="E580" s="111"/>
      <c r="F580" s="112"/>
      <c r="I580" s="111"/>
      <c r="J580" s="112"/>
      <c r="M580" s="114"/>
    </row>
    <row r="581" spans="1:13" s="113" customFormat="1">
      <c r="A581" s="95"/>
      <c r="B581" s="110"/>
      <c r="C581" s="110"/>
      <c r="D581" s="110"/>
      <c r="E581" s="111"/>
      <c r="F581" s="112"/>
      <c r="I581" s="111"/>
      <c r="J581" s="112"/>
      <c r="M581" s="114"/>
    </row>
    <row r="582" spans="1:13" s="113" customFormat="1">
      <c r="A582" s="95"/>
      <c r="B582" s="110"/>
      <c r="C582" s="110"/>
      <c r="D582" s="110"/>
      <c r="E582" s="111"/>
      <c r="F582" s="112"/>
      <c r="I582" s="111"/>
      <c r="J582" s="112"/>
      <c r="M582" s="114"/>
    </row>
    <row r="583" spans="1:13" s="113" customFormat="1">
      <c r="A583" s="95"/>
      <c r="B583" s="110"/>
      <c r="C583" s="110"/>
      <c r="D583" s="110"/>
      <c r="E583" s="111"/>
      <c r="F583" s="112"/>
      <c r="I583" s="111"/>
      <c r="J583" s="112"/>
      <c r="M583" s="114"/>
    </row>
    <row r="584" spans="1:13" s="113" customFormat="1">
      <c r="A584" s="95"/>
      <c r="B584" s="110"/>
      <c r="C584" s="110"/>
      <c r="D584" s="110"/>
      <c r="E584" s="111"/>
      <c r="F584" s="112"/>
      <c r="I584" s="111"/>
      <c r="J584" s="112"/>
      <c r="M584" s="114"/>
    </row>
    <row r="585" spans="1:13" s="113" customFormat="1">
      <c r="A585" s="95"/>
      <c r="B585" s="110"/>
      <c r="C585" s="110"/>
      <c r="D585" s="110"/>
      <c r="E585" s="111"/>
      <c r="F585" s="112"/>
      <c r="I585" s="111"/>
      <c r="J585" s="112"/>
      <c r="M585" s="114"/>
    </row>
    <row r="586" spans="1:13" s="113" customFormat="1">
      <c r="A586" s="95"/>
      <c r="B586" s="110"/>
      <c r="C586" s="110"/>
      <c r="D586" s="110"/>
      <c r="E586" s="111"/>
      <c r="F586" s="112"/>
      <c r="I586" s="111"/>
      <c r="J586" s="112"/>
      <c r="M586" s="114"/>
    </row>
    <row r="587" spans="1:13" s="113" customFormat="1">
      <c r="A587" s="95"/>
      <c r="B587" s="110"/>
      <c r="C587" s="110"/>
      <c r="D587" s="110"/>
      <c r="E587" s="111"/>
      <c r="F587" s="112"/>
      <c r="I587" s="111"/>
      <c r="J587" s="112"/>
      <c r="M587" s="114"/>
    </row>
    <row r="588" spans="1:13" s="113" customFormat="1">
      <c r="A588" s="95"/>
      <c r="B588" s="110"/>
      <c r="C588" s="110"/>
      <c r="D588" s="110"/>
      <c r="E588" s="111"/>
      <c r="F588" s="112"/>
      <c r="I588" s="111"/>
      <c r="J588" s="112"/>
      <c r="M588" s="114"/>
    </row>
    <row r="589" spans="1:13" s="113" customFormat="1">
      <c r="A589" s="95"/>
      <c r="B589" s="110"/>
      <c r="C589" s="110"/>
      <c r="D589" s="110"/>
      <c r="E589" s="111"/>
      <c r="F589" s="112"/>
      <c r="I589" s="111"/>
      <c r="J589" s="112"/>
      <c r="M589" s="114"/>
    </row>
    <row r="590" spans="1:13" s="113" customFormat="1">
      <c r="A590" s="95"/>
      <c r="B590" s="110"/>
      <c r="C590" s="110"/>
      <c r="D590" s="110"/>
      <c r="E590" s="111"/>
      <c r="F590" s="112"/>
      <c r="I590" s="111"/>
      <c r="J590" s="112"/>
      <c r="M590" s="114"/>
    </row>
    <row r="591" spans="1:13" s="113" customFormat="1">
      <c r="A591" s="95"/>
      <c r="B591" s="110"/>
      <c r="C591" s="110"/>
      <c r="D591" s="110"/>
      <c r="E591" s="111"/>
      <c r="F591" s="112"/>
      <c r="I591" s="111"/>
      <c r="J591" s="112"/>
      <c r="M591" s="114"/>
    </row>
    <row r="592" spans="1:13" s="113" customFormat="1">
      <c r="A592" s="95"/>
      <c r="B592" s="110"/>
      <c r="C592" s="110"/>
      <c r="D592" s="110"/>
      <c r="E592" s="111"/>
      <c r="F592" s="112"/>
      <c r="I592" s="111"/>
      <c r="J592" s="112"/>
      <c r="M592" s="114"/>
    </row>
    <row r="593" spans="1:13" s="113" customFormat="1">
      <c r="A593" s="95"/>
      <c r="B593" s="110"/>
      <c r="C593" s="110"/>
      <c r="D593" s="110"/>
      <c r="E593" s="111"/>
      <c r="F593" s="112"/>
      <c r="I593" s="111"/>
      <c r="J593" s="112"/>
      <c r="M593" s="114"/>
    </row>
    <row r="594" spans="1:13" s="113" customFormat="1">
      <c r="A594" s="95"/>
      <c r="B594" s="110"/>
      <c r="C594" s="110"/>
      <c r="D594" s="110"/>
      <c r="E594" s="111"/>
      <c r="F594" s="112"/>
      <c r="I594" s="111"/>
      <c r="J594" s="112"/>
      <c r="M594" s="114"/>
    </row>
    <row r="595" spans="1:13" s="113" customFormat="1">
      <c r="A595" s="95"/>
      <c r="B595" s="110"/>
      <c r="C595" s="110"/>
      <c r="D595" s="110"/>
      <c r="E595" s="111"/>
      <c r="F595" s="112"/>
      <c r="I595" s="111"/>
      <c r="J595" s="112"/>
      <c r="M595" s="114"/>
    </row>
    <row r="596" spans="1:13" s="113" customFormat="1">
      <c r="A596" s="95"/>
      <c r="B596" s="110"/>
      <c r="C596" s="110"/>
      <c r="D596" s="110"/>
      <c r="E596" s="111"/>
      <c r="F596" s="112"/>
      <c r="I596" s="111"/>
      <c r="J596" s="112"/>
      <c r="M596" s="114"/>
    </row>
    <row r="597" spans="1:13" s="113" customFormat="1">
      <c r="A597" s="95"/>
      <c r="B597" s="110"/>
      <c r="C597" s="110"/>
      <c r="D597" s="110"/>
      <c r="E597" s="111"/>
      <c r="F597" s="112"/>
      <c r="I597" s="111"/>
      <c r="J597" s="112"/>
      <c r="M597" s="114"/>
    </row>
    <row r="598" spans="1:13" s="113" customFormat="1">
      <c r="A598" s="95"/>
      <c r="B598" s="110"/>
      <c r="C598" s="110"/>
      <c r="D598" s="110"/>
      <c r="E598" s="111"/>
      <c r="F598" s="112"/>
      <c r="I598" s="111"/>
      <c r="J598" s="112"/>
      <c r="M598" s="114"/>
    </row>
    <row r="599" spans="1:13" s="113" customFormat="1">
      <c r="A599" s="95"/>
      <c r="B599" s="110"/>
      <c r="C599" s="110"/>
      <c r="D599" s="110"/>
      <c r="E599" s="111"/>
      <c r="F599" s="112"/>
      <c r="I599" s="111"/>
      <c r="J599" s="112"/>
      <c r="M599" s="114"/>
    </row>
    <row r="600" spans="1:13" s="113" customFormat="1">
      <c r="A600" s="95"/>
      <c r="B600" s="110"/>
      <c r="C600" s="110"/>
      <c r="D600" s="110"/>
      <c r="E600" s="111"/>
      <c r="F600" s="112"/>
      <c r="I600" s="111"/>
      <c r="J600" s="112"/>
      <c r="M600" s="114"/>
    </row>
    <row r="601" spans="1:13" s="113" customFormat="1">
      <c r="A601" s="95"/>
      <c r="B601" s="110"/>
      <c r="C601" s="110"/>
      <c r="D601" s="110"/>
      <c r="E601" s="111"/>
      <c r="F601" s="112"/>
      <c r="I601" s="111"/>
      <c r="J601" s="112"/>
      <c r="M601" s="114"/>
    </row>
    <row r="602" spans="1:13" s="113" customFormat="1">
      <c r="A602" s="95"/>
      <c r="B602" s="110"/>
      <c r="C602" s="110"/>
      <c r="D602" s="110"/>
      <c r="E602" s="111"/>
      <c r="F602" s="112"/>
      <c r="I602" s="111"/>
      <c r="J602" s="112"/>
      <c r="M602" s="114"/>
    </row>
    <row r="603" spans="1:13" s="113" customFormat="1">
      <c r="A603" s="95"/>
      <c r="B603" s="110"/>
      <c r="C603" s="110"/>
      <c r="D603" s="110"/>
      <c r="E603" s="111"/>
      <c r="F603" s="112"/>
      <c r="I603" s="111"/>
      <c r="J603" s="112"/>
      <c r="M603" s="114"/>
    </row>
    <row r="604" spans="1:13" s="113" customFormat="1">
      <c r="A604" s="95"/>
      <c r="B604" s="110"/>
      <c r="C604" s="110"/>
      <c r="D604" s="110"/>
      <c r="E604" s="111"/>
      <c r="F604" s="112"/>
      <c r="I604" s="111"/>
      <c r="J604" s="112"/>
      <c r="M604" s="114"/>
    </row>
    <row r="605" spans="1:13" s="113" customFormat="1">
      <c r="A605" s="95"/>
      <c r="B605" s="110"/>
      <c r="C605" s="110"/>
      <c r="D605" s="110"/>
      <c r="E605" s="111"/>
      <c r="F605" s="112"/>
      <c r="I605" s="111"/>
      <c r="J605" s="112"/>
      <c r="M605" s="114"/>
    </row>
    <row r="606" spans="1:13" s="113" customFormat="1">
      <c r="A606" s="95"/>
      <c r="B606" s="110"/>
      <c r="C606" s="110"/>
      <c r="D606" s="110"/>
      <c r="E606" s="111"/>
      <c r="F606" s="112"/>
      <c r="I606" s="111"/>
      <c r="J606" s="112"/>
      <c r="M606" s="114"/>
    </row>
    <row r="607" spans="1:13" s="113" customFormat="1">
      <c r="A607" s="95"/>
      <c r="B607" s="110"/>
      <c r="C607" s="110"/>
      <c r="D607" s="110"/>
      <c r="E607" s="111"/>
      <c r="F607" s="112"/>
      <c r="I607" s="111"/>
      <c r="J607" s="112"/>
      <c r="M607" s="114"/>
    </row>
    <row r="608" spans="1:13" s="113" customFormat="1">
      <c r="A608" s="95"/>
      <c r="B608" s="110"/>
      <c r="C608" s="110"/>
      <c r="D608" s="110"/>
      <c r="E608" s="111"/>
      <c r="F608" s="112"/>
      <c r="I608" s="111"/>
      <c r="J608" s="112"/>
      <c r="M608" s="114"/>
    </row>
    <row r="609" spans="1:13" s="113" customFormat="1">
      <c r="A609" s="95"/>
      <c r="B609" s="110"/>
      <c r="C609" s="110"/>
      <c r="D609" s="110"/>
      <c r="E609" s="111"/>
      <c r="F609" s="112"/>
      <c r="I609" s="111"/>
      <c r="J609" s="112"/>
      <c r="M609" s="114"/>
    </row>
    <row r="610" spans="1:13" s="113" customFormat="1">
      <c r="A610" s="95"/>
      <c r="B610" s="110"/>
      <c r="C610" s="110"/>
      <c r="D610" s="110"/>
      <c r="E610" s="111"/>
      <c r="F610" s="112"/>
      <c r="I610" s="111"/>
      <c r="J610" s="112"/>
      <c r="M610" s="114"/>
    </row>
    <row r="611" spans="1:13" s="113" customFormat="1">
      <c r="A611" s="95"/>
      <c r="B611" s="110"/>
      <c r="C611" s="110"/>
      <c r="D611" s="110"/>
      <c r="E611" s="111"/>
      <c r="F611" s="112"/>
      <c r="I611" s="111"/>
      <c r="J611" s="112"/>
      <c r="M611" s="114"/>
    </row>
    <row r="612" spans="1:13" s="113" customFormat="1">
      <c r="A612" s="95"/>
      <c r="B612" s="110"/>
      <c r="C612" s="110"/>
      <c r="D612" s="110"/>
      <c r="E612" s="111"/>
      <c r="F612" s="112"/>
      <c r="I612" s="111"/>
      <c r="J612" s="112"/>
      <c r="M612" s="114"/>
    </row>
    <row r="613" spans="1:13" s="113" customFormat="1">
      <c r="A613" s="95"/>
      <c r="B613" s="110"/>
      <c r="C613" s="110"/>
      <c r="D613" s="110"/>
      <c r="E613" s="111"/>
      <c r="F613" s="112"/>
      <c r="I613" s="111"/>
      <c r="J613" s="112"/>
      <c r="M613" s="114"/>
    </row>
    <row r="614" spans="1:13" s="113" customFormat="1">
      <c r="A614" s="95"/>
      <c r="B614" s="110"/>
      <c r="C614" s="110"/>
      <c r="D614" s="110"/>
      <c r="E614" s="111"/>
      <c r="F614" s="112"/>
      <c r="I614" s="111"/>
      <c r="J614" s="112"/>
      <c r="M614" s="114"/>
    </row>
    <row r="615" spans="1:13" s="113" customFormat="1">
      <c r="A615" s="95"/>
      <c r="B615" s="110"/>
      <c r="C615" s="110"/>
      <c r="D615" s="110"/>
      <c r="E615" s="111"/>
      <c r="F615" s="112"/>
      <c r="I615" s="111"/>
      <c r="J615" s="112"/>
      <c r="M615" s="114"/>
    </row>
    <row r="616" spans="1:13" s="113" customFormat="1">
      <c r="A616" s="95"/>
      <c r="B616" s="110"/>
      <c r="C616" s="110"/>
      <c r="D616" s="110"/>
      <c r="E616" s="111"/>
      <c r="F616" s="112"/>
      <c r="I616" s="111"/>
      <c r="J616" s="112"/>
      <c r="M616" s="114"/>
    </row>
    <row r="617" spans="1:13" s="113" customFormat="1">
      <c r="A617" s="95"/>
      <c r="B617" s="110"/>
      <c r="C617" s="110"/>
      <c r="D617" s="110"/>
      <c r="E617" s="111"/>
      <c r="F617" s="112"/>
      <c r="I617" s="111"/>
      <c r="J617" s="112"/>
      <c r="M617" s="114"/>
    </row>
    <row r="618" spans="1:13" s="113" customFormat="1">
      <c r="A618" s="95"/>
      <c r="B618" s="110"/>
      <c r="C618" s="110"/>
      <c r="D618" s="110"/>
      <c r="E618" s="111"/>
      <c r="F618" s="112"/>
      <c r="I618" s="111"/>
      <c r="J618" s="112"/>
      <c r="M618" s="114"/>
    </row>
    <row r="619" spans="1:13" s="113" customFormat="1">
      <c r="A619" s="95"/>
      <c r="B619" s="110"/>
      <c r="C619" s="110"/>
      <c r="D619" s="110"/>
      <c r="E619" s="111"/>
      <c r="F619" s="112"/>
      <c r="I619" s="111"/>
      <c r="J619" s="112"/>
      <c r="M619" s="114"/>
    </row>
    <row r="620" spans="1:13" s="113" customFormat="1">
      <c r="A620" s="95"/>
      <c r="B620" s="110"/>
      <c r="C620" s="110"/>
      <c r="D620" s="110"/>
      <c r="E620" s="111"/>
      <c r="F620" s="112"/>
      <c r="I620" s="111"/>
      <c r="J620" s="112"/>
      <c r="M620" s="114"/>
    </row>
    <row r="621" spans="1:13" s="113" customFormat="1">
      <c r="A621" s="95"/>
      <c r="B621" s="110"/>
      <c r="C621" s="110"/>
      <c r="D621" s="110"/>
      <c r="E621" s="111"/>
      <c r="F621" s="112"/>
      <c r="I621" s="111"/>
      <c r="J621" s="112"/>
      <c r="M621" s="114"/>
    </row>
    <row r="622" spans="1:13" s="113" customFormat="1">
      <c r="A622" s="95"/>
      <c r="B622" s="110"/>
      <c r="C622" s="110"/>
      <c r="D622" s="110"/>
      <c r="E622" s="111"/>
      <c r="F622" s="112"/>
      <c r="I622" s="111"/>
      <c r="J622" s="112"/>
      <c r="M622" s="114"/>
    </row>
    <row r="623" spans="1:13" s="113" customFormat="1">
      <c r="A623" s="95"/>
      <c r="B623" s="110"/>
      <c r="C623" s="110"/>
      <c r="D623" s="110"/>
      <c r="E623" s="111"/>
      <c r="F623" s="112"/>
      <c r="I623" s="111"/>
      <c r="J623" s="112"/>
      <c r="M623" s="114"/>
    </row>
    <row r="624" spans="1:13" s="113" customFormat="1">
      <c r="A624" s="95"/>
      <c r="B624" s="110"/>
      <c r="C624" s="110"/>
      <c r="D624" s="110"/>
      <c r="E624" s="111"/>
      <c r="F624" s="112"/>
      <c r="I624" s="111"/>
      <c r="J624" s="112"/>
      <c r="M624" s="114"/>
    </row>
    <row r="625" spans="1:13" s="113" customFormat="1">
      <c r="A625" s="95"/>
      <c r="B625" s="110"/>
      <c r="C625" s="110"/>
      <c r="D625" s="110"/>
      <c r="E625" s="111"/>
      <c r="F625" s="112"/>
      <c r="I625" s="111"/>
      <c r="J625" s="112"/>
      <c r="M625" s="114"/>
    </row>
    <row r="626" spans="1:13" s="113" customFormat="1">
      <c r="A626" s="95"/>
      <c r="B626" s="110"/>
      <c r="C626" s="110"/>
      <c r="D626" s="110"/>
      <c r="E626" s="111"/>
      <c r="F626" s="112"/>
      <c r="I626" s="111"/>
      <c r="J626" s="112"/>
      <c r="M626" s="114"/>
    </row>
    <row r="627" spans="1:13" s="113" customFormat="1">
      <c r="A627" s="95"/>
      <c r="B627" s="110"/>
      <c r="C627" s="110"/>
      <c r="D627" s="110"/>
      <c r="E627" s="111"/>
      <c r="F627" s="112"/>
      <c r="I627" s="111"/>
      <c r="J627" s="112"/>
      <c r="M627" s="114"/>
    </row>
    <row r="628" spans="1:13" s="113" customFormat="1">
      <c r="A628" s="95"/>
      <c r="B628" s="110"/>
      <c r="C628" s="110"/>
      <c r="D628" s="110"/>
      <c r="E628" s="111"/>
      <c r="F628" s="112"/>
      <c r="I628" s="111"/>
      <c r="J628" s="112"/>
      <c r="M628" s="114"/>
    </row>
    <row r="629" spans="1:13" s="113" customFormat="1">
      <c r="A629" s="95"/>
      <c r="B629" s="110"/>
      <c r="C629" s="110"/>
      <c r="D629" s="110"/>
      <c r="E629" s="111"/>
      <c r="F629" s="112"/>
      <c r="I629" s="111"/>
      <c r="J629" s="112"/>
      <c r="M629" s="114"/>
    </row>
    <row r="630" spans="1:13" s="113" customFormat="1">
      <c r="A630" s="95"/>
      <c r="B630" s="110"/>
      <c r="C630" s="110"/>
      <c r="D630" s="110"/>
      <c r="E630" s="111"/>
      <c r="F630" s="112"/>
      <c r="I630" s="111"/>
      <c r="J630" s="112"/>
      <c r="M630" s="114"/>
    </row>
    <row r="631" spans="1:13" s="113" customFormat="1">
      <c r="A631" s="95"/>
      <c r="B631" s="110"/>
      <c r="C631" s="110"/>
      <c r="D631" s="110"/>
      <c r="E631" s="111"/>
      <c r="F631" s="112"/>
      <c r="I631" s="111"/>
      <c r="J631" s="112"/>
      <c r="M631" s="114"/>
    </row>
    <row r="632" spans="1:13" s="113" customFormat="1">
      <c r="A632" s="95"/>
      <c r="B632" s="110"/>
      <c r="C632" s="110"/>
      <c r="D632" s="110"/>
      <c r="E632" s="111"/>
      <c r="F632" s="112"/>
      <c r="I632" s="111"/>
      <c r="J632" s="112"/>
      <c r="M632" s="114"/>
    </row>
    <row r="633" spans="1:13" s="113" customFormat="1">
      <c r="A633" s="95"/>
      <c r="B633" s="110"/>
      <c r="C633" s="110"/>
      <c r="D633" s="110"/>
      <c r="E633" s="111"/>
      <c r="F633" s="112"/>
      <c r="I633" s="111"/>
      <c r="J633" s="112"/>
      <c r="M633" s="114"/>
    </row>
    <row r="634" spans="1:13" s="113" customFormat="1">
      <c r="A634" s="95"/>
      <c r="B634" s="110"/>
      <c r="C634" s="110"/>
      <c r="D634" s="110"/>
      <c r="E634" s="111"/>
      <c r="F634" s="112"/>
      <c r="I634" s="111"/>
      <c r="J634" s="112"/>
      <c r="M634" s="114"/>
    </row>
    <row r="635" spans="1:13" s="113" customFormat="1">
      <c r="A635" s="95"/>
      <c r="B635" s="110"/>
      <c r="C635" s="110"/>
      <c r="D635" s="110"/>
      <c r="E635" s="111"/>
      <c r="F635" s="112"/>
      <c r="I635" s="111"/>
      <c r="J635" s="112"/>
      <c r="M635" s="114"/>
    </row>
    <row r="636" spans="1:13" s="113" customFormat="1">
      <c r="A636" s="95"/>
      <c r="B636" s="110"/>
      <c r="C636" s="110"/>
      <c r="D636" s="110"/>
      <c r="E636" s="111"/>
      <c r="F636" s="112"/>
      <c r="I636" s="111"/>
      <c r="J636" s="112"/>
      <c r="M636" s="114"/>
    </row>
    <row r="637" spans="1:13" s="113" customFormat="1">
      <c r="A637" s="95"/>
      <c r="B637" s="110"/>
      <c r="C637" s="110"/>
      <c r="D637" s="110"/>
      <c r="E637" s="111"/>
      <c r="F637" s="112"/>
      <c r="I637" s="111"/>
      <c r="J637" s="112"/>
      <c r="M637" s="114"/>
    </row>
    <row r="638" spans="1:13" s="113" customFormat="1">
      <c r="A638" s="95"/>
      <c r="B638" s="110"/>
      <c r="C638" s="110"/>
      <c r="D638" s="110"/>
      <c r="E638" s="111"/>
      <c r="F638" s="112"/>
      <c r="I638" s="111"/>
      <c r="J638" s="112"/>
      <c r="M638" s="114"/>
    </row>
    <row r="639" spans="1:13" s="113" customFormat="1">
      <c r="A639" s="95"/>
      <c r="B639" s="110"/>
      <c r="C639" s="110"/>
      <c r="D639" s="110"/>
      <c r="E639" s="111"/>
      <c r="F639" s="112"/>
      <c r="I639" s="111"/>
      <c r="J639" s="112"/>
      <c r="M639" s="114"/>
    </row>
    <row r="640" spans="1:13" s="113" customFormat="1">
      <c r="A640" s="95"/>
      <c r="B640" s="110"/>
      <c r="C640" s="110"/>
      <c r="D640" s="110"/>
      <c r="E640" s="111"/>
      <c r="F640" s="112"/>
      <c r="I640" s="111"/>
      <c r="J640" s="112"/>
      <c r="M640" s="114"/>
    </row>
    <row r="641" spans="1:13" s="113" customFormat="1">
      <c r="A641" s="95"/>
      <c r="B641" s="110"/>
      <c r="C641" s="110"/>
      <c r="D641" s="110"/>
      <c r="E641" s="111"/>
      <c r="F641" s="112"/>
      <c r="I641" s="111"/>
      <c r="J641" s="112"/>
      <c r="M641" s="114"/>
    </row>
    <row r="642" spans="1:13" s="113" customFormat="1">
      <c r="A642" s="95"/>
      <c r="B642" s="110"/>
      <c r="C642" s="110"/>
      <c r="D642" s="110"/>
      <c r="E642" s="111"/>
      <c r="F642" s="112"/>
      <c r="I642" s="111"/>
      <c r="J642" s="112"/>
      <c r="M642" s="114"/>
    </row>
    <row r="643" spans="1:13" s="113" customFormat="1">
      <c r="A643" s="95"/>
      <c r="B643" s="110"/>
      <c r="C643" s="110"/>
      <c r="D643" s="110"/>
      <c r="E643" s="111"/>
      <c r="F643" s="112"/>
      <c r="I643" s="111"/>
      <c r="J643" s="112"/>
      <c r="M643" s="114"/>
    </row>
    <row r="644" spans="1:13" s="113" customFormat="1">
      <c r="A644" s="95"/>
      <c r="B644" s="110"/>
      <c r="C644" s="110"/>
      <c r="D644" s="110"/>
      <c r="E644" s="111"/>
      <c r="F644" s="112"/>
      <c r="I644" s="111"/>
      <c r="J644" s="112"/>
      <c r="M644" s="114"/>
    </row>
    <row r="645" spans="1:13" s="113" customFormat="1">
      <c r="A645" s="95"/>
      <c r="B645" s="110"/>
      <c r="C645" s="110"/>
      <c r="D645" s="110"/>
      <c r="E645" s="111"/>
      <c r="F645" s="112"/>
      <c r="I645" s="111"/>
      <c r="J645" s="112"/>
      <c r="M645" s="114"/>
    </row>
    <row r="646" spans="1:13" s="113" customFormat="1">
      <c r="A646" s="95"/>
      <c r="B646" s="110"/>
      <c r="C646" s="110"/>
      <c r="D646" s="110"/>
      <c r="E646" s="111"/>
      <c r="F646" s="112"/>
      <c r="I646" s="111"/>
      <c r="J646" s="112"/>
      <c r="M646" s="114"/>
    </row>
    <row r="647" spans="1:13" s="113" customFormat="1">
      <c r="A647" s="95"/>
      <c r="B647" s="110"/>
      <c r="C647" s="110"/>
      <c r="D647" s="110"/>
      <c r="E647" s="111"/>
      <c r="F647" s="112"/>
      <c r="I647" s="111"/>
      <c r="J647" s="112"/>
      <c r="M647" s="114"/>
    </row>
    <row r="648" spans="1:13" s="113" customFormat="1">
      <c r="A648" s="95"/>
      <c r="B648" s="110"/>
      <c r="C648" s="110"/>
      <c r="D648" s="110"/>
      <c r="E648" s="111"/>
      <c r="F648" s="112"/>
      <c r="I648" s="111"/>
      <c r="J648" s="112"/>
      <c r="M648" s="114"/>
    </row>
    <row r="649" spans="1:13" s="113" customFormat="1">
      <c r="A649" s="95"/>
      <c r="B649" s="110"/>
      <c r="C649" s="110"/>
      <c r="D649" s="110"/>
      <c r="E649" s="111"/>
      <c r="F649" s="112"/>
      <c r="I649" s="111"/>
      <c r="J649" s="112"/>
      <c r="M649" s="114"/>
    </row>
    <row r="650" spans="1:13" s="113" customFormat="1">
      <c r="A650" s="95"/>
      <c r="B650" s="110"/>
      <c r="C650" s="110"/>
      <c r="D650" s="110"/>
      <c r="E650" s="111"/>
      <c r="F650" s="112"/>
      <c r="I650" s="111"/>
      <c r="J650" s="112"/>
      <c r="M650" s="114"/>
    </row>
    <row r="651" spans="1:13" s="113" customFormat="1">
      <c r="A651" s="95"/>
      <c r="B651" s="110"/>
      <c r="C651" s="110"/>
      <c r="D651" s="110"/>
      <c r="E651" s="111"/>
      <c r="F651" s="112"/>
      <c r="I651" s="111"/>
      <c r="J651" s="112"/>
      <c r="M651" s="114"/>
    </row>
    <row r="652" spans="1:13" s="113" customFormat="1">
      <c r="A652" s="95"/>
      <c r="B652" s="110"/>
      <c r="C652" s="110"/>
      <c r="D652" s="110"/>
      <c r="E652" s="111"/>
      <c r="F652" s="112"/>
      <c r="I652" s="111"/>
      <c r="J652" s="112"/>
      <c r="M652" s="114"/>
    </row>
    <row r="653" spans="1:13" s="113" customFormat="1">
      <c r="A653" s="95"/>
      <c r="B653" s="110"/>
      <c r="C653" s="110"/>
      <c r="D653" s="110"/>
      <c r="E653" s="111"/>
      <c r="F653" s="112"/>
      <c r="I653" s="111"/>
      <c r="J653" s="112"/>
      <c r="M653" s="114"/>
    </row>
    <row r="654" spans="1:13" s="113" customFormat="1">
      <c r="A654" s="95"/>
      <c r="B654" s="110"/>
      <c r="C654" s="110"/>
      <c r="D654" s="110"/>
      <c r="E654" s="111"/>
      <c r="F654" s="112"/>
      <c r="I654" s="111"/>
      <c r="J654" s="112"/>
      <c r="M654" s="114"/>
    </row>
    <row r="655" spans="1:13" s="113" customFormat="1">
      <c r="A655" s="95"/>
      <c r="B655" s="110"/>
      <c r="C655" s="110"/>
      <c r="D655" s="110"/>
      <c r="E655" s="111"/>
      <c r="F655" s="112"/>
      <c r="I655" s="111"/>
      <c r="J655" s="112"/>
      <c r="M655" s="114"/>
    </row>
    <row r="656" spans="1:13" s="113" customFormat="1">
      <c r="A656" s="95"/>
      <c r="B656" s="110"/>
      <c r="C656" s="110"/>
      <c r="D656" s="110"/>
      <c r="E656" s="111"/>
      <c r="F656" s="112"/>
      <c r="I656" s="111"/>
      <c r="J656" s="112"/>
      <c r="M656" s="114"/>
    </row>
    <row r="657" spans="1:13" s="113" customFormat="1">
      <c r="A657" s="95"/>
      <c r="B657" s="110"/>
      <c r="C657" s="110"/>
      <c r="D657" s="110"/>
      <c r="E657" s="111"/>
      <c r="F657" s="112"/>
      <c r="I657" s="111"/>
      <c r="J657" s="112"/>
      <c r="M657" s="114"/>
    </row>
    <row r="658" spans="1:13" s="113" customFormat="1">
      <c r="A658" s="95"/>
      <c r="B658" s="110"/>
      <c r="C658" s="110"/>
      <c r="D658" s="110"/>
      <c r="E658" s="111"/>
      <c r="F658" s="112"/>
      <c r="I658" s="111"/>
      <c r="J658" s="112"/>
      <c r="M658" s="114"/>
    </row>
    <row r="659" spans="1:13" s="113" customFormat="1">
      <c r="A659" s="95"/>
      <c r="B659" s="110"/>
      <c r="C659" s="110"/>
      <c r="D659" s="110"/>
      <c r="E659" s="111"/>
      <c r="F659" s="112"/>
      <c r="I659" s="111"/>
      <c r="J659" s="112"/>
      <c r="M659" s="114"/>
    </row>
    <row r="660" spans="1:13" s="113" customFormat="1">
      <c r="A660" s="95"/>
      <c r="B660" s="110"/>
      <c r="C660" s="110"/>
      <c r="D660" s="110"/>
      <c r="E660" s="111"/>
      <c r="F660" s="112"/>
      <c r="I660" s="111"/>
      <c r="J660" s="112"/>
      <c r="M660" s="114"/>
    </row>
    <row r="661" spans="1:13" s="113" customFormat="1">
      <c r="A661" s="95"/>
      <c r="B661" s="110"/>
      <c r="C661" s="110"/>
      <c r="D661" s="110"/>
      <c r="E661" s="111"/>
      <c r="F661" s="112"/>
      <c r="I661" s="111"/>
      <c r="J661" s="112"/>
      <c r="M661" s="114"/>
    </row>
    <row r="662" spans="1:13" s="113" customFormat="1">
      <c r="A662" s="95"/>
      <c r="B662" s="110"/>
      <c r="C662" s="110"/>
      <c r="D662" s="110"/>
      <c r="E662" s="111"/>
      <c r="F662" s="112"/>
      <c r="I662" s="111"/>
      <c r="J662" s="112"/>
      <c r="M662" s="114"/>
    </row>
    <row r="663" spans="1:13" s="113" customFormat="1">
      <c r="A663" s="95"/>
      <c r="B663" s="110"/>
      <c r="C663" s="110"/>
      <c r="D663" s="110"/>
      <c r="E663" s="111"/>
      <c r="F663" s="112"/>
      <c r="I663" s="111"/>
      <c r="J663" s="112"/>
      <c r="M663" s="114"/>
    </row>
    <row r="664" spans="1:13" s="113" customFormat="1">
      <c r="A664" s="95"/>
      <c r="B664" s="110"/>
      <c r="C664" s="110"/>
      <c r="D664" s="110"/>
      <c r="E664" s="111"/>
      <c r="F664" s="112"/>
      <c r="I664" s="111"/>
      <c r="J664" s="112"/>
      <c r="M664" s="114"/>
    </row>
    <row r="665" spans="1:13" s="113" customFormat="1">
      <c r="A665" s="95"/>
      <c r="B665" s="110"/>
      <c r="C665" s="110"/>
      <c r="D665" s="110"/>
      <c r="E665" s="111"/>
      <c r="F665" s="112"/>
      <c r="I665" s="111"/>
      <c r="J665" s="112"/>
      <c r="M665" s="114"/>
    </row>
    <row r="666" spans="1:13" s="113" customFormat="1">
      <c r="A666" s="95"/>
      <c r="B666" s="110"/>
      <c r="C666" s="110"/>
      <c r="D666" s="110"/>
      <c r="E666" s="111"/>
      <c r="F666" s="112"/>
      <c r="I666" s="111"/>
      <c r="J666" s="112"/>
      <c r="M666" s="114"/>
    </row>
    <row r="667" spans="1:13" s="113" customFormat="1">
      <c r="A667" s="95"/>
      <c r="B667" s="110"/>
      <c r="C667" s="110"/>
      <c r="D667" s="110"/>
      <c r="E667" s="111"/>
      <c r="F667" s="112"/>
      <c r="I667" s="111"/>
      <c r="J667" s="112"/>
      <c r="M667" s="114"/>
    </row>
    <row r="668" spans="1:13" s="113" customFormat="1">
      <c r="A668" s="95"/>
      <c r="B668" s="110"/>
      <c r="C668" s="110"/>
      <c r="D668" s="110"/>
      <c r="E668" s="111"/>
      <c r="F668" s="112"/>
      <c r="I668" s="111"/>
      <c r="J668" s="112"/>
      <c r="M668" s="114"/>
    </row>
    <row r="669" spans="1:13" s="113" customFormat="1">
      <c r="A669" s="95"/>
      <c r="B669" s="110"/>
      <c r="C669" s="110"/>
      <c r="D669" s="110"/>
      <c r="E669" s="111"/>
      <c r="F669" s="112"/>
      <c r="I669" s="111"/>
      <c r="J669" s="112"/>
      <c r="M669" s="114"/>
    </row>
    <row r="670" spans="1:13" s="113" customFormat="1">
      <c r="A670" s="95"/>
      <c r="B670" s="110"/>
      <c r="C670" s="110"/>
      <c r="D670" s="110"/>
      <c r="E670" s="111"/>
      <c r="F670" s="112"/>
      <c r="I670" s="111"/>
      <c r="J670" s="112"/>
      <c r="M670" s="114"/>
    </row>
    <row r="671" spans="1:13" s="113" customFormat="1">
      <c r="A671" s="95"/>
      <c r="B671" s="110"/>
      <c r="C671" s="110"/>
      <c r="D671" s="110"/>
      <c r="E671" s="111"/>
      <c r="F671" s="112"/>
      <c r="I671" s="111"/>
      <c r="J671" s="112"/>
      <c r="M671" s="114"/>
    </row>
    <row r="672" spans="1:13" s="113" customFormat="1">
      <c r="A672" s="95"/>
      <c r="B672" s="110"/>
      <c r="C672" s="110"/>
      <c r="D672" s="110"/>
      <c r="E672" s="111"/>
      <c r="F672" s="112"/>
      <c r="I672" s="111"/>
      <c r="J672" s="112"/>
      <c r="M672" s="114"/>
    </row>
    <row r="673" spans="1:13" s="113" customFormat="1">
      <c r="A673" s="95"/>
      <c r="B673" s="110"/>
      <c r="C673" s="110"/>
      <c r="D673" s="110"/>
      <c r="E673" s="111"/>
      <c r="F673" s="112"/>
      <c r="I673" s="111"/>
      <c r="J673" s="112"/>
      <c r="M673" s="114"/>
    </row>
    <row r="674" spans="1:13" s="113" customFormat="1">
      <c r="A674" s="95"/>
      <c r="B674" s="110"/>
      <c r="C674" s="110"/>
      <c r="D674" s="110"/>
      <c r="E674" s="111"/>
      <c r="F674" s="112"/>
      <c r="I674" s="111"/>
      <c r="J674" s="112"/>
      <c r="M674" s="114"/>
    </row>
    <row r="675" spans="1:13" s="113" customFormat="1">
      <c r="A675" s="95"/>
      <c r="B675" s="110"/>
      <c r="C675" s="110"/>
      <c r="D675" s="110"/>
      <c r="E675" s="111"/>
      <c r="F675" s="112"/>
      <c r="I675" s="111"/>
      <c r="J675" s="112"/>
      <c r="M675" s="114"/>
    </row>
    <row r="676" spans="1:13" s="113" customFormat="1">
      <c r="A676" s="95"/>
      <c r="B676" s="110"/>
      <c r="C676" s="110"/>
      <c r="D676" s="110"/>
      <c r="E676" s="111"/>
      <c r="F676" s="112"/>
      <c r="I676" s="111"/>
      <c r="J676" s="112"/>
      <c r="M676" s="114"/>
    </row>
    <row r="677" spans="1:13" s="113" customFormat="1">
      <c r="A677" s="95"/>
      <c r="B677" s="110"/>
      <c r="C677" s="110"/>
      <c r="D677" s="110"/>
      <c r="E677" s="111"/>
      <c r="F677" s="112"/>
      <c r="I677" s="111"/>
      <c r="J677" s="112"/>
      <c r="M677" s="114"/>
    </row>
    <row r="678" spans="1:13" s="113" customFormat="1">
      <c r="A678" s="95"/>
      <c r="B678" s="110"/>
      <c r="C678" s="110"/>
      <c r="D678" s="110"/>
      <c r="E678" s="111"/>
      <c r="F678" s="112"/>
      <c r="I678" s="111"/>
      <c r="J678" s="112"/>
      <c r="M678" s="114"/>
    </row>
    <row r="679" spans="1:13" s="113" customFormat="1">
      <c r="A679" s="95"/>
      <c r="B679" s="110"/>
      <c r="C679" s="110"/>
      <c r="D679" s="110"/>
      <c r="E679" s="111"/>
      <c r="F679" s="112"/>
      <c r="I679" s="111"/>
      <c r="J679" s="112"/>
      <c r="M679" s="114"/>
    </row>
    <row r="680" spans="1:13" s="113" customFormat="1">
      <c r="A680" s="95"/>
      <c r="B680" s="110"/>
      <c r="C680" s="110"/>
      <c r="D680" s="110"/>
      <c r="E680" s="111"/>
      <c r="F680" s="112"/>
      <c r="I680" s="111"/>
      <c r="J680" s="112"/>
      <c r="M680" s="114"/>
    </row>
    <row r="681" spans="1:13" s="113" customFormat="1">
      <c r="A681" s="95"/>
      <c r="B681" s="110"/>
      <c r="C681" s="110"/>
      <c r="D681" s="110"/>
      <c r="E681" s="111"/>
      <c r="F681" s="112"/>
      <c r="I681" s="111"/>
      <c r="J681" s="112"/>
      <c r="M681" s="114"/>
    </row>
    <row r="682" spans="1:13" s="113" customFormat="1">
      <c r="A682" s="95"/>
      <c r="B682" s="110"/>
      <c r="C682" s="110"/>
      <c r="D682" s="110"/>
      <c r="E682" s="111"/>
      <c r="F682" s="112"/>
      <c r="I682" s="111"/>
      <c r="J682" s="112"/>
      <c r="M682" s="114"/>
    </row>
    <row r="683" spans="1:13" s="113" customFormat="1">
      <c r="A683" s="95"/>
      <c r="B683" s="110"/>
      <c r="C683" s="110"/>
      <c r="D683" s="110"/>
      <c r="E683" s="111"/>
      <c r="F683" s="112"/>
      <c r="I683" s="111"/>
      <c r="J683" s="112"/>
      <c r="M683" s="114"/>
    </row>
    <row r="684" spans="1:13" s="113" customFormat="1">
      <c r="A684" s="95"/>
      <c r="B684" s="110"/>
      <c r="C684" s="110"/>
      <c r="D684" s="110"/>
      <c r="E684" s="111"/>
      <c r="F684" s="112"/>
      <c r="I684" s="111"/>
      <c r="J684" s="112"/>
      <c r="M684" s="114"/>
    </row>
    <row r="685" spans="1:13" s="113" customFormat="1">
      <c r="A685" s="95"/>
      <c r="B685" s="110"/>
      <c r="C685" s="110"/>
      <c r="D685" s="110"/>
      <c r="E685" s="111"/>
      <c r="F685" s="112"/>
      <c r="I685" s="111"/>
      <c r="J685" s="112"/>
      <c r="M685" s="114"/>
    </row>
    <row r="686" spans="1:13" s="113" customFormat="1">
      <c r="A686" s="95"/>
      <c r="B686" s="110"/>
      <c r="C686" s="110"/>
      <c r="D686" s="110"/>
      <c r="E686" s="111"/>
      <c r="F686" s="112"/>
      <c r="I686" s="111"/>
      <c r="J686" s="112"/>
      <c r="M686" s="114"/>
    </row>
    <row r="687" spans="1:13" s="113" customFormat="1">
      <c r="A687" s="95"/>
      <c r="B687" s="110"/>
      <c r="C687" s="110"/>
      <c r="D687" s="110"/>
      <c r="E687" s="111"/>
      <c r="F687" s="112"/>
      <c r="I687" s="111"/>
      <c r="J687" s="112"/>
      <c r="M687" s="114"/>
    </row>
    <row r="688" spans="1:13" s="113" customFormat="1">
      <c r="A688" s="95"/>
      <c r="B688" s="110"/>
      <c r="C688" s="110"/>
      <c r="D688" s="110"/>
      <c r="E688" s="111"/>
      <c r="F688" s="112"/>
      <c r="I688" s="111"/>
      <c r="J688" s="112"/>
      <c r="M688" s="114"/>
    </row>
    <row r="689" spans="1:13" s="113" customFormat="1">
      <c r="A689" s="95"/>
      <c r="B689" s="110"/>
      <c r="C689" s="110"/>
      <c r="D689" s="110"/>
      <c r="E689" s="111"/>
      <c r="F689" s="112"/>
      <c r="I689" s="111"/>
      <c r="J689" s="112"/>
      <c r="M689" s="114"/>
    </row>
    <row r="690" spans="1:13" s="113" customFormat="1">
      <c r="A690" s="95"/>
      <c r="B690" s="110"/>
      <c r="C690" s="110"/>
      <c r="D690" s="110"/>
      <c r="E690" s="111"/>
      <c r="F690" s="112"/>
      <c r="I690" s="111"/>
      <c r="J690" s="112"/>
      <c r="M690" s="114"/>
    </row>
    <row r="691" spans="1:13" s="113" customFormat="1">
      <c r="A691" s="95"/>
      <c r="B691" s="110"/>
      <c r="C691" s="110"/>
      <c r="D691" s="110"/>
      <c r="E691" s="111"/>
      <c r="F691" s="112"/>
      <c r="I691" s="111"/>
      <c r="J691" s="112"/>
      <c r="M691" s="114"/>
    </row>
    <row r="692" spans="1:13" s="113" customFormat="1">
      <c r="A692" s="95"/>
      <c r="B692" s="110"/>
      <c r="C692" s="110"/>
      <c r="D692" s="110"/>
      <c r="E692" s="111"/>
      <c r="F692" s="112"/>
      <c r="I692" s="111"/>
      <c r="J692" s="112"/>
      <c r="M692" s="114"/>
    </row>
    <row r="693" spans="1:13" s="113" customFormat="1">
      <c r="A693" s="95"/>
      <c r="B693" s="110"/>
      <c r="C693" s="110"/>
      <c r="D693" s="110"/>
      <c r="E693" s="111"/>
      <c r="F693" s="112"/>
      <c r="I693" s="111"/>
      <c r="J693" s="112"/>
      <c r="M693" s="114"/>
    </row>
    <row r="694" spans="1:13" s="113" customFormat="1">
      <c r="A694" s="95"/>
      <c r="B694" s="110"/>
      <c r="C694" s="110"/>
      <c r="D694" s="110"/>
      <c r="E694" s="111"/>
      <c r="F694" s="112"/>
      <c r="I694" s="111"/>
      <c r="J694" s="112"/>
      <c r="M694" s="114"/>
    </row>
    <row r="695" spans="1:13" s="113" customFormat="1">
      <c r="A695" s="95"/>
      <c r="B695" s="110"/>
      <c r="C695" s="110"/>
      <c r="D695" s="110"/>
      <c r="E695" s="111"/>
      <c r="F695" s="112"/>
      <c r="I695" s="111"/>
      <c r="J695" s="112"/>
      <c r="M695" s="114"/>
    </row>
    <row r="696" spans="1:13" s="113" customFormat="1">
      <c r="A696" s="95"/>
      <c r="B696" s="110"/>
      <c r="C696" s="110"/>
      <c r="D696" s="110"/>
      <c r="E696" s="111"/>
      <c r="F696" s="112"/>
      <c r="I696" s="111"/>
      <c r="J696" s="112"/>
      <c r="M696" s="114"/>
    </row>
    <row r="697" spans="1:13" s="113" customFormat="1">
      <c r="A697" s="95"/>
      <c r="B697" s="110"/>
      <c r="C697" s="110"/>
      <c r="D697" s="110"/>
      <c r="E697" s="111"/>
      <c r="F697" s="112"/>
      <c r="I697" s="111"/>
      <c r="J697" s="112"/>
      <c r="M697" s="114"/>
    </row>
    <row r="698" spans="1:13" s="113" customFormat="1">
      <c r="A698" s="95"/>
      <c r="B698" s="110"/>
      <c r="C698" s="110"/>
      <c r="D698" s="110"/>
      <c r="E698" s="111"/>
      <c r="F698" s="112"/>
      <c r="I698" s="111"/>
      <c r="J698" s="112"/>
      <c r="M698" s="114"/>
    </row>
    <row r="699" spans="1:13" s="113" customFormat="1">
      <c r="A699" s="95"/>
      <c r="B699" s="110"/>
      <c r="C699" s="110"/>
      <c r="D699" s="110"/>
      <c r="E699" s="111"/>
      <c r="F699" s="112"/>
      <c r="I699" s="111"/>
      <c r="J699" s="112"/>
      <c r="M699" s="114"/>
    </row>
    <row r="700" spans="1:13" s="113" customFormat="1">
      <c r="A700" s="95"/>
      <c r="B700" s="110"/>
      <c r="C700" s="110"/>
      <c r="D700" s="110"/>
      <c r="E700" s="111"/>
      <c r="F700" s="112"/>
      <c r="I700" s="111"/>
      <c r="J700" s="112"/>
      <c r="M700" s="114"/>
    </row>
    <row r="701" spans="1:13" s="113" customFormat="1">
      <c r="A701" s="95"/>
      <c r="B701" s="110"/>
      <c r="C701" s="110"/>
      <c r="D701" s="110"/>
      <c r="E701" s="111"/>
      <c r="F701" s="112"/>
      <c r="I701" s="111"/>
      <c r="J701" s="112"/>
      <c r="M701" s="114"/>
    </row>
    <row r="702" spans="1:13" s="113" customFormat="1">
      <c r="A702" s="95"/>
      <c r="B702" s="110"/>
      <c r="C702" s="110"/>
      <c r="D702" s="110"/>
      <c r="E702" s="111"/>
      <c r="F702" s="112"/>
      <c r="I702" s="111"/>
      <c r="J702" s="112"/>
      <c r="M702" s="114"/>
    </row>
    <row r="703" spans="1:13" s="113" customFormat="1">
      <c r="A703" s="95"/>
      <c r="B703" s="110"/>
      <c r="C703" s="110"/>
      <c r="D703" s="110"/>
      <c r="E703" s="111"/>
      <c r="F703" s="112"/>
      <c r="I703" s="111"/>
      <c r="J703" s="112"/>
      <c r="M703" s="114"/>
    </row>
    <row r="704" spans="1:13" s="113" customFormat="1">
      <c r="A704" s="95"/>
      <c r="B704" s="110"/>
      <c r="C704" s="110"/>
      <c r="D704" s="110"/>
      <c r="E704" s="111"/>
      <c r="F704" s="112"/>
      <c r="I704" s="111"/>
      <c r="J704" s="112"/>
      <c r="M704" s="114"/>
    </row>
    <row r="705" spans="1:13" s="113" customFormat="1">
      <c r="A705" s="95"/>
      <c r="B705" s="110"/>
      <c r="C705" s="110"/>
      <c r="D705" s="110"/>
      <c r="E705" s="111"/>
      <c r="F705" s="112"/>
      <c r="I705" s="111"/>
      <c r="J705" s="112"/>
      <c r="M705" s="114"/>
    </row>
    <row r="706" spans="1:13" s="113" customFormat="1">
      <c r="A706" s="95"/>
      <c r="B706" s="110"/>
      <c r="C706" s="110"/>
      <c r="D706" s="110"/>
      <c r="E706" s="111"/>
      <c r="F706" s="112"/>
      <c r="I706" s="111"/>
      <c r="J706" s="112"/>
      <c r="M706" s="114"/>
    </row>
    <row r="707" spans="1:13" s="113" customFormat="1">
      <c r="A707" s="95"/>
      <c r="B707" s="110"/>
      <c r="C707" s="110"/>
      <c r="D707" s="110"/>
      <c r="E707" s="111"/>
      <c r="F707" s="112"/>
      <c r="I707" s="111"/>
      <c r="J707" s="112"/>
      <c r="M707" s="114"/>
    </row>
    <row r="708" spans="1:13" s="113" customFormat="1">
      <c r="A708" s="95"/>
      <c r="B708" s="110"/>
      <c r="C708" s="110"/>
      <c r="D708" s="110"/>
      <c r="E708" s="111"/>
      <c r="F708" s="112"/>
      <c r="I708" s="111"/>
      <c r="J708" s="112"/>
      <c r="M708" s="114"/>
    </row>
    <row r="709" spans="1:13" s="113" customFormat="1">
      <c r="A709" s="95"/>
      <c r="B709" s="110"/>
      <c r="C709" s="110"/>
      <c r="D709" s="110"/>
      <c r="E709" s="111"/>
      <c r="F709" s="112"/>
      <c r="I709" s="111"/>
      <c r="J709" s="112"/>
      <c r="M709" s="114"/>
    </row>
    <row r="710" spans="1:13" s="113" customFormat="1">
      <c r="A710" s="95"/>
      <c r="B710" s="110"/>
      <c r="C710" s="110"/>
      <c r="D710" s="110"/>
      <c r="E710" s="111"/>
      <c r="F710" s="112"/>
      <c r="I710" s="111"/>
      <c r="J710" s="112"/>
      <c r="M710" s="114"/>
    </row>
    <row r="711" spans="1:13" s="113" customFormat="1">
      <c r="A711" s="95"/>
      <c r="B711" s="110"/>
      <c r="C711" s="110"/>
      <c r="D711" s="110"/>
      <c r="E711" s="111"/>
      <c r="F711" s="112"/>
      <c r="I711" s="111"/>
      <c r="J711" s="112"/>
      <c r="M711" s="114"/>
    </row>
    <row r="712" spans="1:13" s="113" customFormat="1">
      <c r="A712" s="95"/>
      <c r="B712" s="110"/>
      <c r="C712" s="110"/>
      <c r="D712" s="110"/>
      <c r="E712" s="111"/>
      <c r="F712" s="112"/>
      <c r="I712" s="111"/>
      <c r="J712" s="112"/>
      <c r="M712" s="114"/>
    </row>
    <row r="713" spans="1:13" s="113" customFormat="1">
      <c r="A713" s="95"/>
      <c r="B713" s="110"/>
      <c r="C713" s="110"/>
      <c r="D713" s="110"/>
      <c r="E713" s="111"/>
      <c r="F713" s="112"/>
      <c r="I713" s="111"/>
      <c r="J713" s="112"/>
      <c r="M713" s="114"/>
    </row>
    <row r="714" spans="1:13" s="113" customFormat="1">
      <c r="A714" s="95"/>
      <c r="B714" s="110"/>
      <c r="C714" s="110"/>
      <c r="D714" s="110"/>
      <c r="E714" s="111"/>
      <c r="F714" s="112"/>
      <c r="I714" s="111"/>
      <c r="J714" s="112"/>
      <c r="M714" s="114"/>
    </row>
    <row r="715" spans="1:13" s="113" customFormat="1">
      <c r="A715" s="95"/>
      <c r="B715" s="110"/>
      <c r="C715" s="110"/>
      <c r="D715" s="110"/>
      <c r="E715" s="111"/>
      <c r="F715" s="112"/>
      <c r="I715" s="111"/>
      <c r="J715" s="112"/>
      <c r="M715" s="114"/>
    </row>
    <row r="716" spans="1:13" s="113" customFormat="1">
      <c r="A716" s="95"/>
      <c r="B716" s="110"/>
      <c r="C716" s="110"/>
      <c r="D716" s="110"/>
      <c r="E716" s="111"/>
      <c r="F716" s="112"/>
      <c r="I716" s="111"/>
      <c r="J716" s="112"/>
      <c r="M716" s="114"/>
    </row>
    <row r="717" spans="1:13" s="113" customFormat="1">
      <c r="A717" s="95"/>
      <c r="B717" s="110"/>
      <c r="C717" s="110"/>
      <c r="D717" s="110"/>
      <c r="E717" s="111"/>
      <c r="F717" s="112"/>
      <c r="I717" s="111"/>
      <c r="J717" s="112"/>
      <c r="M717" s="114"/>
    </row>
    <row r="718" spans="1:13" s="113" customFormat="1">
      <c r="A718" s="95"/>
      <c r="B718" s="110"/>
      <c r="C718" s="110"/>
      <c r="D718" s="110"/>
      <c r="E718" s="111"/>
      <c r="F718" s="112"/>
      <c r="I718" s="111"/>
      <c r="J718" s="112"/>
      <c r="M718" s="114"/>
    </row>
    <row r="719" spans="1:13" s="113" customFormat="1">
      <c r="A719" s="95"/>
      <c r="B719" s="110"/>
      <c r="C719" s="110"/>
      <c r="D719" s="110"/>
      <c r="E719" s="111"/>
      <c r="F719" s="112"/>
      <c r="I719" s="111"/>
      <c r="J719" s="112"/>
      <c r="M719" s="114"/>
    </row>
    <row r="720" spans="1:13" s="113" customFormat="1">
      <c r="A720" s="95"/>
      <c r="B720" s="110"/>
      <c r="C720" s="110"/>
      <c r="D720" s="110"/>
      <c r="E720" s="111"/>
      <c r="F720" s="112"/>
      <c r="I720" s="111"/>
      <c r="J720" s="112"/>
      <c r="M720" s="114"/>
    </row>
    <row r="721" spans="1:13" s="113" customFormat="1">
      <c r="A721" s="95"/>
      <c r="B721" s="110"/>
      <c r="C721" s="110"/>
      <c r="D721" s="110"/>
      <c r="E721" s="111"/>
      <c r="F721" s="112"/>
      <c r="I721" s="111"/>
      <c r="J721" s="112"/>
      <c r="M721" s="114"/>
    </row>
    <row r="722" spans="1:13" s="113" customFormat="1">
      <c r="A722" s="95"/>
      <c r="B722" s="110"/>
      <c r="C722" s="110"/>
      <c r="D722" s="110"/>
      <c r="E722" s="111"/>
      <c r="F722" s="112"/>
      <c r="I722" s="111"/>
      <c r="J722" s="112"/>
      <c r="M722" s="114"/>
    </row>
    <row r="723" spans="1:13" s="113" customFormat="1">
      <c r="A723" s="95"/>
      <c r="B723" s="110"/>
      <c r="C723" s="110"/>
      <c r="D723" s="110"/>
      <c r="E723" s="111"/>
      <c r="F723" s="112"/>
      <c r="I723" s="111"/>
      <c r="J723" s="112"/>
      <c r="M723" s="114"/>
    </row>
    <row r="724" spans="1:13" s="113" customFormat="1">
      <c r="A724" s="95"/>
      <c r="B724" s="110"/>
      <c r="C724" s="110"/>
      <c r="D724" s="110"/>
      <c r="E724" s="111"/>
      <c r="F724" s="112"/>
      <c r="I724" s="111"/>
      <c r="J724" s="112"/>
      <c r="M724" s="114"/>
    </row>
    <row r="725" spans="1:13" s="113" customFormat="1">
      <c r="A725" s="95"/>
      <c r="B725" s="110"/>
      <c r="C725" s="110"/>
      <c r="D725" s="110"/>
      <c r="E725" s="111"/>
      <c r="F725" s="112"/>
      <c r="I725" s="111"/>
      <c r="J725" s="112"/>
      <c r="M725" s="114"/>
    </row>
    <row r="726" spans="1:13" s="113" customFormat="1">
      <c r="A726" s="95"/>
      <c r="B726" s="110"/>
      <c r="C726" s="110"/>
      <c r="D726" s="110"/>
      <c r="E726" s="111"/>
      <c r="F726" s="112"/>
      <c r="I726" s="111"/>
      <c r="J726" s="112"/>
      <c r="M726" s="114"/>
    </row>
    <row r="727" spans="1:13" s="113" customFormat="1">
      <c r="A727" s="95"/>
      <c r="B727" s="110"/>
      <c r="C727" s="110"/>
      <c r="D727" s="110"/>
      <c r="E727" s="111"/>
      <c r="F727" s="112"/>
      <c r="I727" s="111"/>
      <c r="J727" s="112"/>
      <c r="M727" s="114"/>
    </row>
    <row r="728" spans="1:13" s="113" customFormat="1">
      <c r="A728" s="95"/>
      <c r="B728" s="110"/>
      <c r="C728" s="110"/>
      <c r="D728" s="110"/>
      <c r="E728" s="111"/>
      <c r="F728" s="112"/>
      <c r="I728" s="111"/>
      <c r="J728" s="112"/>
      <c r="M728" s="114"/>
    </row>
    <row r="729" spans="1:13" s="113" customFormat="1">
      <c r="A729" s="95"/>
      <c r="B729" s="110"/>
      <c r="C729" s="110"/>
      <c r="D729" s="110"/>
      <c r="E729" s="111"/>
      <c r="F729" s="112"/>
      <c r="I729" s="111"/>
      <c r="J729" s="112"/>
      <c r="M729" s="114"/>
    </row>
    <row r="730" spans="1:13" s="113" customFormat="1">
      <c r="A730" s="95"/>
      <c r="B730" s="110"/>
      <c r="C730" s="110"/>
      <c r="D730" s="110"/>
      <c r="E730" s="111"/>
      <c r="F730" s="112"/>
      <c r="I730" s="111"/>
      <c r="J730" s="112"/>
      <c r="M730" s="114"/>
    </row>
    <row r="731" spans="1:13" s="113" customFormat="1">
      <c r="A731" s="95"/>
      <c r="B731" s="110"/>
      <c r="C731" s="110"/>
      <c r="D731" s="110"/>
      <c r="E731" s="111"/>
      <c r="F731" s="112"/>
      <c r="I731" s="111"/>
      <c r="J731" s="112"/>
      <c r="M731" s="114"/>
    </row>
    <row r="732" spans="1:13" s="113" customFormat="1">
      <c r="A732" s="95"/>
      <c r="B732" s="110"/>
      <c r="C732" s="110"/>
      <c r="D732" s="110"/>
      <c r="E732" s="111"/>
      <c r="F732" s="112"/>
      <c r="I732" s="111"/>
      <c r="J732" s="112"/>
      <c r="M732" s="114"/>
    </row>
    <row r="733" spans="1:13" s="113" customFormat="1">
      <c r="A733" s="95"/>
      <c r="B733" s="110"/>
      <c r="C733" s="110"/>
      <c r="D733" s="110"/>
      <c r="E733" s="111"/>
      <c r="F733" s="112"/>
      <c r="I733" s="111"/>
      <c r="J733" s="112"/>
      <c r="M733" s="114"/>
    </row>
    <row r="734" spans="1:13" s="113" customFormat="1">
      <c r="A734" s="95"/>
      <c r="B734" s="110"/>
      <c r="C734" s="110"/>
      <c r="D734" s="110"/>
      <c r="E734" s="111"/>
      <c r="F734" s="112"/>
      <c r="I734" s="111"/>
      <c r="J734" s="112"/>
      <c r="M734" s="114"/>
    </row>
    <row r="735" spans="1:13" s="113" customFormat="1">
      <c r="A735" s="95"/>
      <c r="B735" s="110"/>
      <c r="C735" s="110"/>
      <c r="D735" s="110"/>
      <c r="E735" s="111"/>
      <c r="F735" s="112"/>
      <c r="I735" s="111"/>
      <c r="J735" s="112"/>
      <c r="M735" s="114"/>
    </row>
    <row r="736" spans="1:13" s="113" customFormat="1">
      <c r="A736" s="95"/>
      <c r="B736" s="110"/>
      <c r="C736" s="110"/>
      <c r="D736" s="110"/>
      <c r="E736" s="111"/>
      <c r="F736" s="112"/>
      <c r="I736" s="111"/>
      <c r="J736" s="112"/>
      <c r="M736" s="114"/>
    </row>
    <row r="737" spans="1:13" s="113" customFormat="1">
      <c r="A737" s="95"/>
      <c r="B737" s="110"/>
      <c r="C737" s="110"/>
      <c r="D737" s="110"/>
      <c r="E737" s="111"/>
      <c r="F737" s="112"/>
      <c r="I737" s="111"/>
      <c r="J737" s="112"/>
      <c r="M737" s="114"/>
    </row>
    <row r="738" spans="1:13" s="113" customFormat="1">
      <c r="A738" s="95"/>
      <c r="B738" s="110"/>
      <c r="C738" s="110"/>
      <c r="D738" s="110"/>
      <c r="E738" s="111"/>
      <c r="F738" s="112"/>
      <c r="I738" s="111"/>
      <c r="J738" s="112"/>
      <c r="M738" s="114"/>
    </row>
    <row r="739" spans="1:13" s="113" customFormat="1">
      <c r="A739" s="95"/>
      <c r="B739" s="110"/>
      <c r="C739" s="110"/>
      <c r="D739" s="110"/>
      <c r="E739" s="111"/>
      <c r="F739" s="112"/>
      <c r="I739" s="111"/>
      <c r="J739" s="112"/>
      <c r="M739" s="114"/>
    </row>
    <row r="740" spans="1:13" s="113" customFormat="1">
      <c r="A740" s="95"/>
      <c r="B740" s="110"/>
      <c r="C740" s="110"/>
      <c r="D740" s="110"/>
      <c r="E740" s="111"/>
      <c r="F740" s="112"/>
      <c r="I740" s="111"/>
      <c r="J740" s="112"/>
      <c r="M740" s="114"/>
    </row>
    <row r="741" spans="1:13" s="113" customFormat="1">
      <c r="A741" s="95"/>
      <c r="B741" s="110"/>
      <c r="C741" s="110"/>
      <c r="D741" s="110"/>
      <c r="E741" s="111"/>
      <c r="F741" s="112"/>
      <c r="I741" s="111"/>
      <c r="J741" s="112"/>
      <c r="M741" s="114"/>
    </row>
    <row r="742" spans="1:13" s="113" customFormat="1">
      <c r="A742" s="95"/>
      <c r="B742" s="110"/>
      <c r="C742" s="110"/>
      <c r="D742" s="110"/>
      <c r="E742" s="111"/>
      <c r="F742" s="112"/>
      <c r="I742" s="111"/>
      <c r="J742" s="112"/>
      <c r="M742" s="114"/>
    </row>
    <row r="743" spans="1:13" s="113" customFormat="1">
      <c r="A743" s="95"/>
      <c r="B743" s="110"/>
      <c r="C743" s="110"/>
      <c r="D743" s="110"/>
      <c r="E743" s="111"/>
      <c r="F743" s="112"/>
      <c r="I743" s="111"/>
      <c r="J743" s="112"/>
      <c r="M743" s="114"/>
    </row>
    <row r="744" spans="1:13" s="113" customFormat="1">
      <c r="A744" s="95"/>
      <c r="B744" s="110"/>
      <c r="C744" s="110"/>
      <c r="D744" s="110"/>
      <c r="E744" s="111"/>
      <c r="F744" s="112"/>
      <c r="I744" s="111"/>
      <c r="J744" s="112"/>
      <c r="M744" s="114"/>
    </row>
    <row r="745" spans="1:13" s="113" customFormat="1">
      <c r="A745" s="95"/>
      <c r="B745" s="110"/>
      <c r="C745" s="110"/>
      <c r="D745" s="110"/>
      <c r="E745" s="111"/>
      <c r="F745" s="112"/>
      <c r="I745" s="111"/>
      <c r="J745" s="112"/>
      <c r="M745" s="114"/>
    </row>
    <row r="746" spans="1:13" s="113" customFormat="1">
      <c r="A746" s="95"/>
      <c r="B746" s="110"/>
      <c r="C746" s="110"/>
      <c r="D746" s="110"/>
      <c r="E746" s="111"/>
      <c r="F746" s="112"/>
      <c r="I746" s="111"/>
      <c r="J746" s="112"/>
      <c r="M746" s="114"/>
    </row>
    <row r="747" spans="1:13" s="113" customFormat="1">
      <c r="A747" s="95"/>
      <c r="B747" s="110"/>
      <c r="C747" s="110"/>
      <c r="D747" s="110"/>
      <c r="E747" s="111"/>
      <c r="F747" s="112"/>
      <c r="I747" s="111"/>
      <c r="J747" s="112"/>
      <c r="M747" s="114"/>
    </row>
    <row r="748" spans="1:13" s="113" customFormat="1">
      <c r="A748" s="95"/>
      <c r="B748" s="110"/>
      <c r="C748" s="110"/>
      <c r="D748" s="110"/>
      <c r="E748" s="111"/>
      <c r="F748" s="112"/>
      <c r="I748" s="111"/>
      <c r="J748" s="112"/>
      <c r="M748" s="114"/>
    </row>
    <row r="749" spans="1:13" s="113" customFormat="1">
      <c r="A749" s="95"/>
      <c r="B749" s="110"/>
      <c r="C749" s="110"/>
      <c r="D749" s="110"/>
      <c r="E749" s="111"/>
      <c r="F749" s="112"/>
      <c r="I749" s="111"/>
      <c r="J749" s="112"/>
      <c r="M749" s="114"/>
    </row>
    <row r="750" spans="1:13" s="113" customFormat="1">
      <c r="A750" s="95"/>
      <c r="B750" s="110"/>
      <c r="C750" s="110"/>
      <c r="D750" s="110"/>
      <c r="E750" s="111"/>
      <c r="F750" s="112"/>
      <c r="I750" s="111"/>
      <c r="J750" s="112"/>
      <c r="M750" s="114"/>
    </row>
    <row r="751" spans="1:13" s="113" customFormat="1">
      <c r="A751" s="95"/>
      <c r="B751" s="110"/>
      <c r="C751" s="110"/>
      <c r="D751" s="110"/>
      <c r="E751" s="111"/>
      <c r="F751" s="112"/>
      <c r="I751" s="111"/>
      <c r="J751" s="112"/>
      <c r="M751" s="114"/>
    </row>
    <row r="752" spans="1:13" s="113" customFormat="1">
      <c r="A752" s="95"/>
      <c r="B752" s="110"/>
      <c r="C752" s="110"/>
      <c r="D752" s="110"/>
      <c r="E752" s="111"/>
      <c r="F752" s="112"/>
      <c r="I752" s="111"/>
      <c r="J752" s="112"/>
      <c r="M752" s="114"/>
    </row>
    <row r="753" spans="1:13" s="113" customFormat="1">
      <c r="A753" s="95"/>
      <c r="B753" s="110"/>
      <c r="C753" s="110"/>
      <c r="D753" s="110"/>
      <c r="E753" s="111"/>
      <c r="F753" s="112"/>
      <c r="I753" s="111"/>
      <c r="J753" s="112"/>
      <c r="M753" s="114"/>
    </row>
    <row r="754" spans="1:13" s="113" customFormat="1">
      <c r="A754" s="95"/>
      <c r="B754" s="110"/>
      <c r="C754" s="110"/>
      <c r="D754" s="110"/>
      <c r="E754" s="111"/>
      <c r="F754" s="112"/>
      <c r="I754" s="111"/>
      <c r="J754" s="112"/>
      <c r="M754" s="114"/>
    </row>
    <row r="755" spans="1:13" s="113" customFormat="1">
      <c r="A755" s="95"/>
      <c r="B755" s="110"/>
      <c r="C755" s="110"/>
      <c r="D755" s="110"/>
      <c r="E755" s="111"/>
      <c r="F755" s="112"/>
      <c r="I755" s="111"/>
      <c r="J755" s="112"/>
      <c r="M755" s="114"/>
    </row>
    <row r="756" spans="1:13" s="113" customFormat="1">
      <c r="A756" s="95"/>
      <c r="B756" s="110"/>
      <c r="C756" s="110"/>
      <c r="D756" s="110"/>
      <c r="E756" s="111"/>
      <c r="F756" s="112"/>
      <c r="I756" s="111"/>
      <c r="J756" s="112"/>
      <c r="M756" s="114"/>
    </row>
    <row r="757" spans="1:13" s="113" customFormat="1">
      <c r="A757" s="95"/>
      <c r="B757" s="110"/>
      <c r="C757" s="110"/>
      <c r="D757" s="110"/>
      <c r="E757" s="111"/>
      <c r="F757" s="112"/>
      <c r="I757" s="111"/>
      <c r="J757" s="112"/>
      <c r="M757" s="114"/>
    </row>
    <row r="758" spans="1:13" s="113" customFormat="1">
      <c r="A758" s="95"/>
      <c r="B758" s="110"/>
      <c r="C758" s="110"/>
      <c r="D758" s="110"/>
      <c r="E758" s="111"/>
      <c r="F758" s="112"/>
      <c r="I758" s="111"/>
      <c r="J758" s="112"/>
      <c r="M758" s="114"/>
    </row>
    <row r="759" spans="1:13" s="113" customFormat="1">
      <c r="A759" s="95"/>
      <c r="B759" s="110"/>
      <c r="C759" s="110"/>
      <c r="D759" s="110"/>
      <c r="E759" s="111"/>
      <c r="F759" s="112"/>
      <c r="I759" s="111"/>
      <c r="J759" s="112"/>
      <c r="M759" s="114"/>
    </row>
    <row r="760" spans="1:13" s="113" customFormat="1">
      <c r="A760" s="95"/>
      <c r="B760" s="110"/>
      <c r="C760" s="110"/>
      <c r="D760" s="110"/>
      <c r="E760" s="111"/>
      <c r="F760" s="112"/>
      <c r="I760" s="111"/>
      <c r="J760" s="112"/>
      <c r="M760" s="114"/>
    </row>
    <row r="761" spans="1:13" s="113" customFormat="1">
      <c r="A761" s="95"/>
      <c r="B761" s="110"/>
      <c r="C761" s="110"/>
      <c r="D761" s="110"/>
      <c r="E761" s="111"/>
      <c r="F761" s="112"/>
      <c r="I761" s="111"/>
      <c r="J761" s="112"/>
      <c r="M761" s="114"/>
    </row>
    <row r="762" spans="1:13" s="113" customFormat="1">
      <c r="A762" s="95"/>
      <c r="B762" s="110"/>
      <c r="C762" s="110"/>
      <c r="D762" s="110"/>
      <c r="E762" s="111"/>
      <c r="F762" s="112"/>
      <c r="I762" s="111"/>
      <c r="J762" s="112"/>
      <c r="M762" s="114"/>
    </row>
    <row r="763" spans="1:13" s="113" customFormat="1">
      <c r="A763" s="95"/>
      <c r="B763" s="110"/>
      <c r="C763" s="110"/>
      <c r="D763" s="110"/>
      <c r="E763" s="111"/>
      <c r="F763" s="112"/>
      <c r="I763" s="111"/>
      <c r="J763" s="112"/>
      <c r="M763" s="114"/>
    </row>
    <row r="764" spans="1:13" s="113" customFormat="1">
      <c r="A764" s="95"/>
      <c r="B764" s="110"/>
      <c r="C764" s="110"/>
      <c r="D764" s="110"/>
      <c r="E764" s="111"/>
      <c r="F764" s="112"/>
      <c r="I764" s="111"/>
      <c r="J764" s="112"/>
      <c r="M764" s="114"/>
    </row>
    <row r="765" spans="1:13" s="113" customFormat="1">
      <c r="A765" s="95"/>
      <c r="B765" s="110"/>
      <c r="C765" s="110"/>
      <c r="D765" s="110"/>
      <c r="E765" s="111"/>
      <c r="F765" s="112"/>
      <c r="I765" s="111"/>
      <c r="J765" s="112"/>
      <c r="M765" s="114"/>
    </row>
    <row r="766" spans="1:13" s="113" customFormat="1">
      <c r="A766" s="95"/>
      <c r="B766" s="110"/>
      <c r="C766" s="110"/>
      <c r="D766" s="110"/>
      <c r="E766" s="111"/>
      <c r="F766" s="112"/>
      <c r="I766" s="111"/>
      <c r="J766" s="112"/>
      <c r="M766" s="114"/>
    </row>
    <row r="767" spans="1:13" s="113" customFormat="1">
      <c r="A767" s="95"/>
      <c r="B767" s="110"/>
      <c r="C767" s="110"/>
      <c r="D767" s="110"/>
      <c r="E767" s="111"/>
      <c r="F767" s="112"/>
      <c r="I767" s="111"/>
      <c r="J767" s="112"/>
      <c r="M767" s="114"/>
    </row>
    <row r="768" spans="1:13" s="113" customFormat="1">
      <c r="A768" s="95"/>
      <c r="B768" s="110"/>
      <c r="C768" s="110"/>
      <c r="D768" s="110"/>
      <c r="E768" s="111"/>
      <c r="F768" s="112"/>
      <c r="I768" s="111"/>
      <c r="J768" s="112"/>
      <c r="M768" s="114"/>
    </row>
    <row r="769" spans="1:13" s="113" customFormat="1">
      <c r="A769" s="95"/>
      <c r="B769" s="110"/>
      <c r="C769" s="110"/>
      <c r="D769" s="110"/>
      <c r="E769" s="111"/>
      <c r="F769" s="112"/>
      <c r="I769" s="111"/>
      <c r="J769" s="112"/>
      <c r="M769" s="114"/>
    </row>
    <row r="770" spans="1:13" s="113" customFormat="1">
      <c r="A770" s="95"/>
      <c r="B770" s="110"/>
      <c r="C770" s="110"/>
      <c r="D770" s="110"/>
      <c r="E770" s="111"/>
      <c r="F770" s="112"/>
      <c r="I770" s="111"/>
      <c r="J770" s="112"/>
      <c r="M770" s="114"/>
    </row>
    <row r="771" spans="1:13" s="113" customFormat="1">
      <c r="A771" s="95"/>
      <c r="B771" s="110"/>
      <c r="C771" s="110"/>
      <c r="D771" s="110"/>
      <c r="E771" s="111"/>
      <c r="F771" s="112"/>
      <c r="I771" s="111"/>
      <c r="J771" s="112"/>
      <c r="M771" s="114"/>
    </row>
    <row r="772" spans="1:13" s="113" customFormat="1">
      <c r="A772" s="95"/>
      <c r="B772" s="110"/>
      <c r="C772" s="110"/>
      <c r="D772" s="110"/>
      <c r="E772" s="111"/>
      <c r="F772" s="112"/>
      <c r="I772" s="111"/>
      <c r="J772" s="112"/>
      <c r="M772" s="114"/>
    </row>
    <row r="773" spans="1:13" s="113" customFormat="1">
      <c r="A773" s="95"/>
      <c r="B773" s="110"/>
      <c r="C773" s="110"/>
      <c r="D773" s="110"/>
      <c r="E773" s="111"/>
      <c r="F773" s="112"/>
      <c r="I773" s="111"/>
      <c r="J773" s="112"/>
      <c r="M773" s="114"/>
    </row>
    <row r="774" spans="1:13" s="113" customFormat="1">
      <c r="A774" s="95"/>
      <c r="B774" s="110"/>
      <c r="C774" s="110"/>
      <c r="D774" s="110"/>
      <c r="E774" s="111"/>
      <c r="F774" s="112"/>
      <c r="I774" s="111"/>
      <c r="J774" s="112"/>
      <c r="M774" s="114"/>
    </row>
    <row r="775" spans="1:13" s="113" customFormat="1">
      <c r="A775" s="95"/>
      <c r="B775" s="110"/>
      <c r="C775" s="110"/>
      <c r="D775" s="110"/>
      <c r="E775" s="111"/>
      <c r="F775" s="112"/>
      <c r="I775" s="111"/>
      <c r="J775" s="112"/>
      <c r="M775" s="114"/>
    </row>
    <row r="776" spans="1:13" s="113" customFormat="1">
      <c r="A776" s="95"/>
      <c r="B776" s="110"/>
      <c r="C776" s="110"/>
      <c r="D776" s="110"/>
      <c r="E776" s="111"/>
      <c r="F776" s="112"/>
      <c r="I776" s="111"/>
      <c r="J776" s="112"/>
      <c r="M776" s="114"/>
    </row>
    <row r="777" spans="1:13" s="113" customFormat="1">
      <c r="A777" s="95"/>
      <c r="B777" s="110"/>
      <c r="C777" s="110"/>
      <c r="D777" s="110"/>
      <c r="E777" s="111"/>
      <c r="F777" s="112"/>
      <c r="I777" s="111"/>
      <c r="J777" s="112"/>
      <c r="M777" s="114"/>
    </row>
    <row r="778" spans="1:13" s="113" customFormat="1">
      <c r="A778" s="95"/>
      <c r="B778" s="110"/>
      <c r="C778" s="110"/>
      <c r="D778" s="110"/>
      <c r="E778" s="111"/>
      <c r="F778" s="112"/>
      <c r="I778" s="111"/>
      <c r="J778" s="112"/>
      <c r="M778" s="114"/>
    </row>
    <row r="779" spans="1:13" s="113" customFormat="1">
      <c r="A779" s="95"/>
      <c r="B779" s="110"/>
      <c r="C779" s="110"/>
      <c r="D779" s="110"/>
      <c r="E779" s="111"/>
      <c r="F779" s="112"/>
      <c r="I779" s="111"/>
      <c r="J779" s="112"/>
      <c r="M779" s="114"/>
    </row>
    <row r="780" spans="1:13" s="113" customFormat="1">
      <c r="A780" s="95"/>
      <c r="B780" s="110"/>
      <c r="C780" s="110"/>
      <c r="D780" s="110"/>
      <c r="E780" s="111"/>
      <c r="F780" s="112"/>
      <c r="I780" s="111"/>
      <c r="J780" s="112"/>
      <c r="M780" s="114"/>
    </row>
    <row r="781" spans="1:13" s="113" customFormat="1">
      <c r="A781" s="95"/>
      <c r="B781" s="110"/>
      <c r="C781" s="110"/>
      <c r="D781" s="110"/>
      <c r="E781" s="111"/>
      <c r="F781" s="112"/>
      <c r="I781" s="111"/>
      <c r="J781" s="112"/>
      <c r="M781" s="114"/>
    </row>
    <row r="782" spans="1:13" s="113" customFormat="1">
      <c r="A782" s="95"/>
      <c r="B782" s="110"/>
      <c r="C782" s="110"/>
      <c r="D782" s="110"/>
      <c r="E782" s="111"/>
      <c r="F782" s="112"/>
      <c r="I782" s="111"/>
      <c r="J782" s="112"/>
      <c r="M782" s="114"/>
    </row>
    <row r="783" spans="1:13" s="113" customFormat="1">
      <c r="A783" s="95"/>
      <c r="B783" s="110"/>
      <c r="C783" s="110"/>
      <c r="D783" s="110"/>
      <c r="E783" s="111"/>
      <c r="F783" s="112"/>
      <c r="I783" s="111"/>
      <c r="J783" s="112"/>
      <c r="M783" s="114"/>
    </row>
    <row r="784" spans="1:13" s="113" customFormat="1">
      <c r="A784" s="95"/>
      <c r="B784" s="110"/>
      <c r="C784" s="110"/>
      <c r="D784" s="110"/>
      <c r="E784" s="111"/>
      <c r="F784" s="112"/>
      <c r="I784" s="111"/>
      <c r="J784" s="112"/>
      <c r="M784" s="114"/>
    </row>
    <row r="785" spans="1:13" s="113" customFormat="1">
      <c r="A785" s="95"/>
      <c r="B785" s="110"/>
      <c r="C785" s="110"/>
      <c r="D785" s="110"/>
      <c r="E785" s="111"/>
      <c r="F785" s="112"/>
      <c r="I785" s="111"/>
      <c r="J785" s="112"/>
      <c r="M785" s="114"/>
    </row>
    <row r="786" spans="1:13" s="113" customFormat="1">
      <c r="A786" s="95"/>
      <c r="B786" s="110"/>
      <c r="C786" s="110"/>
      <c r="D786" s="110"/>
      <c r="E786" s="111"/>
      <c r="F786" s="112"/>
      <c r="I786" s="111"/>
      <c r="J786" s="112"/>
      <c r="M786" s="114"/>
    </row>
    <row r="787" spans="1:13" s="113" customFormat="1">
      <c r="A787" s="95"/>
      <c r="B787" s="110"/>
      <c r="C787" s="110"/>
      <c r="D787" s="110"/>
      <c r="E787" s="111"/>
      <c r="F787" s="112"/>
      <c r="I787" s="111"/>
      <c r="J787" s="112"/>
      <c r="M787" s="114"/>
    </row>
    <row r="788" spans="1:13" s="113" customFormat="1">
      <c r="A788" s="95"/>
      <c r="B788" s="110"/>
      <c r="C788" s="110"/>
      <c r="D788" s="110"/>
      <c r="E788" s="111"/>
      <c r="F788" s="112"/>
      <c r="I788" s="111"/>
      <c r="J788" s="112"/>
      <c r="M788" s="114"/>
    </row>
    <row r="789" spans="1:13" s="113" customFormat="1">
      <c r="A789" s="95"/>
      <c r="B789" s="110"/>
      <c r="C789" s="110"/>
      <c r="D789" s="110"/>
      <c r="E789" s="111"/>
      <c r="F789" s="112"/>
      <c r="I789" s="111"/>
      <c r="J789" s="112"/>
      <c r="M789" s="114"/>
    </row>
    <row r="790" spans="1:13" s="113" customFormat="1">
      <c r="A790" s="95"/>
      <c r="B790" s="110"/>
      <c r="C790" s="110"/>
      <c r="D790" s="110"/>
      <c r="E790" s="111"/>
      <c r="F790" s="112"/>
      <c r="I790" s="111"/>
      <c r="J790" s="112"/>
      <c r="M790" s="114"/>
    </row>
    <row r="791" spans="1:13" s="113" customFormat="1">
      <c r="A791" s="95"/>
      <c r="B791" s="110"/>
      <c r="C791" s="110"/>
      <c r="D791" s="110"/>
      <c r="E791" s="111"/>
      <c r="F791" s="112"/>
      <c r="I791" s="111"/>
      <c r="J791" s="112"/>
      <c r="M791" s="114"/>
    </row>
    <row r="792" spans="1:13" s="113" customFormat="1">
      <c r="A792" s="95"/>
      <c r="B792" s="110"/>
      <c r="C792" s="110"/>
      <c r="D792" s="110"/>
      <c r="E792" s="111"/>
      <c r="F792" s="112"/>
      <c r="I792" s="111"/>
      <c r="J792" s="112"/>
      <c r="M792" s="114"/>
    </row>
    <row r="793" spans="1:13" s="113" customFormat="1">
      <c r="A793" s="95"/>
      <c r="B793" s="110"/>
      <c r="C793" s="110"/>
      <c r="D793" s="110"/>
      <c r="E793" s="111"/>
      <c r="F793" s="112"/>
      <c r="I793" s="111"/>
      <c r="J793" s="112"/>
      <c r="M793" s="114"/>
    </row>
    <row r="794" spans="1:13" s="113" customFormat="1">
      <c r="A794" s="95"/>
      <c r="B794" s="110"/>
      <c r="C794" s="110"/>
      <c r="D794" s="110"/>
      <c r="E794" s="111"/>
      <c r="F794" s="112"/>
      <c r="I794" s="111"/>
      <c r="J794" s="112"/>
      <c r="M794" s="114"/>
    </row>
    <row r="795" spans="1:13" s="113" customFormat="1">
      <c r="A795" s="95"/>
      <c r="B795" s="110"/>
      <c r="C795" s="110"/>
      <c r="D795" s="110"/>
      <c r="E795" s="111"/>
      <c r="F795" s="112"/>
      <c r="I795" s="111"/>
      <c r="J795" s="112"/>
      <c r="M795" s="114"/>
    </row>
    <row r="796" spans="1:13" s="113" customFormat="1">
      <c r="A796" s="95"/>
      <c r="B796" s="110"/>
      <c r="C796" s="110"/>
      <c r="D796" s="110"/>
      <c r="E796" s="111"/>
      <c r="F796" s="112"/>
      <c r="I796" s="111"/>
      <c r="J796" s="112"/>
      <c r="M796" s="114"/>
    </row>
    <row r="797" spans="1:13" s="113" customFormat="1">
      <c r="A797" s="95"/>
      <c r="B797" s="110"/>
      <c r="C797" s="110"/>
      <c r="D797" s="110"/>
      <c r="E797" s="111"/>
      <c r="F797" s="112"/>
      <c r="I797" s="111"/>
      <c r="J797" s="112"/>
      <c r="M797" s="114"/>
    </row>
    <row r="798" spans="1:13" s="113" customFormat="1">
      <c r="A798" s="95"/>
      <c r="B798" s="110"/>
      <c r="C798" s="110"/>
      <c r="D798" s="110"/>
      <c r="E798" s="111"/>
      <c r="F798" s="112"/>
      <c r="I798" s="111"/>
      <c r="J798" s="112"/>
      <c r="M798" s="114"/>
    </row>
    <row r="799" spans="1:13" s="113" customFormat="1">
      <c r="A799" s="95"/>
      <c r="B799" s="110"/>
      <c r="C799" s="110"/>
      <c r="D799" s="110"/>
      <c r="E799" s="111"/>
      <c r="F799" s="112"/>
      <c r="I799" s="111"/>
      <c r="J799" s="112"/>
      <c r="M799" s="114"/>
    </row>
    <row r="800" spans="1:13" s="113" customFormat="1">
      <c r="A800" s="95"/>
      <c r="B800" s="110"/>
      <c r="C800" s="110"/>
      <c r="D800" s="110"/>
      <c r="E800" s="111"/>
      <c r="F800" s="112"/>
      <c r="I800" s="111"/>
      <c r="J800" s="112"/>
      <c r="M800" s="114"/>
    </row>
    <row r="801" spans="1:13" s="113" customFormat="1">
      <c r="A801" s="95"/>
      <c r="B801" s="110"/>
      <c r="C801" s="110"/>
      <c r="D801" s="110"/>
      <c r="E801" s="111"/>
      <c r="F801" s="112"/>
      <c r="I801" s="111"/>
      <c r="J801" s="112"/>
      <c r="M801" s="114"/>
    </row>
    <row r="802" spans="1:13" s="113" customFormat="1">
      <c r="A802" s="95"/>
      <c r="B802" s="110"/>
      <c r="C802" s="110"/>
      <c r="D802" s="110"/>
      <c r="E802" s="111"/>
      <c r="F802" s="112"/>
      <c r="I802" s="111"/>
      <c r="J802" s="112"/>
      <c r="M802" s="114"/>
    </row>
    <row r="803" spans="1:13" s="113" customFormat="1">
      <c r="A803" s="95"/>
      <c r="B803" s="110"/>
      <c r="C803" s="110"/>
      <c r="D803" s="110"/>
      <c r="E803" s="111"/>
      <c r="F803" s="112"/>
      <c r="I803" s="111"/>
      <c r="J803" s="112"/>
      <c r="M803" s="114"/>
    </row>
    <row r="804" spans="1:13" s="113" customFormat="1">
      <c r="A804" s="95"/>
      <c r="B804" s="110"/>
      <c r="C804" s="110"/>
      <c r="D804" s="110"/>
      <c r="E804" s="111"/>
      <c r="F804" s="112"/>
      <c r="I804" s="111"/>
      <c r="J804" s="112"/>
      <c r="M804" s="114"/>
    </row>
    <row r="805" spans="1:13" s="113" customFormat="1">
      <c r="A805" s="95"/>
      <c r="B805" s="110"/>
      <c r="C805" s="110"/>
      <c r="D805" s="110"/>
      <c r="E805" s="111"/>
      <c r="F805" s="112"/>
      <c r="I805" s="111"/>
      <c r="J805" s="112"/>
      <c r="M805" s="114"/>
    </row>
    <row r="806" spans="1:13" s="113" customFormat="1">
      <c r="A806" s="95"/>
      <c r="B806" s="110"/>
      <c r="C806" s="110"/>
      <c r="D806" s="110"/>
      <c r="E806" s="111"/>
      <c r="F806" s="112"/>
      <c r="I806" s="111"/>
      <c r="J806" s="112"/>
      <c r="M806" s="114"/>
    </row>
    <row r="807" spans="1:13" s="113" customFormat="1">
      <c r="A807" s="95"/>
      <c r="B807" s="110"/>
      <c r="C807" s="110"/>
      <c r="D807" s="110"/>
      <c r="E807" s="111"/>
      <c r="F807" s="112"/>
      <c r="I807" s="111"/>
      <c r="J807" s="112"/>
      <c r="M807" s="114"/>
    </row>
    <row r="808" spans="1:13" s="113" customFormat="1">
      <c r="A808" s="95"/>
      <c r="B808" s="110"/>
      <c r="C808" s="110"/>
      <c r="D808" s="110"/>
      <c r="E808" s="111"/>
      <c r="F808" s="112"/>
      <c r="I808" s="111"/>
      <c r="J808" s="112"/>
      <c r="M808" s="114"/>
    </row>
    <row r="809" spans="1:13" s="113" customFormat="1">
      <c r="A809" s="95"/>
      <c r="B809" s="110"/>
      <c r="C809" s="110"/>
      <c r="D809" s="110"/>
      <c r="E809" s="111"/>
      <c r="F809" s="112"/>
      <c r="I809" s="111"/>
      <c r="J809" s="112"/>
      <c r="M809" s="114"/>
    </row>
    <row r="810" spans="1:13" s="113" customFormat="1">
      <c r="A810" s="95"/>
      <c r="B810" s="110"/>
      <c r="C810" s="110"/>
      <c r="D810" s="110"/>
      <c r="E810" s="111"/>
      <c r="F810" s="112"/>
      <c r="I810" s="111"/>
      <c r="J810" s="112"/>
      <c r="M810" s="114"/>
    </row>
    <row r="811" spans="1:13" s="113" customFormat="1">
      <c r="A811" s="95"/>
      <c r="B811" s="110"/>
      <c r="C811" s="110"/>
      <c r="D811" s="110"/>
      <c r="E811" s="111"/>
      <c r="F811" s="112"/>
      <c r="I811" s="111"/>
      <c r="J811" s="112"/>
      <c r="M811" s="114"/>
    </row>
    <row r="812" spans="1:13" s="113" customFormat="1">
      <c r="A812" s="95"/>
      <c r="B812" s="110"/>
      <c r="C812" s="110"/>
      <c r="D812" s="110"/>
      <c r="E812" s="111"/>
      <c r="F812" s="112"/>
      <c r="I812" s="111"/>
      <c r="J812" s="112"/>
      <c r="M812" s="114"/>
    </row>
    <row r="813" spans="1:13" s="113" customFormat="1">
      <c r="A813" s="95"/>
      <c r="B813" s="110"/>
      <c r="C813" s="110"/>
      <c r="D813" s="110"/>
      <c r="E813" s="111"/>
      <c r="F813" s="112"/>
      <c r="I813" s="111"/>
      <c r="J813" s="112"/>
      <c r="M813" s="114"/>
    </row>
    <row r="814" spans="1:13" s="113" customFormat="1">
      <c r="A814" s="95"/>
      <c r="B814" s="110"/>
      <c r="C814" s="110"/>
      <c r="D814" s="110"/>
      <c r="E814" s="111"/>
      <c r="F814" s="112"/>
      <c r="I814" s="111"/>
      <c r="J814" s="112"/>
      <c r="M814" s="114"/>
    </row>
    <row r="815" spans="1:13" s="113" customFormat="1">
      <c r="A815" s="95"/>
      <c r="B815" s="110"/>
      <c r="C815" s="110"/>
      <c r="D815" s="110"/>
      <c r="E815" s="111"/>
      <c r="F815" s="112"/>
      <c r="I815" s="111"/>
      <c r="J815" s="112"/>
      <c r="M815" s="114"/>
    </row>
    <row r="816" spans="1:13" s="113" customFormat="1">
      <c r="A816" s="95"/>
      <c r="B816" s="110"/>
      <c r="C816" s="110"/>
      <c r="D816" s="110"/>
      <c r="E816" s="111"/>
      <c r="F816" s="112"/>
      <c r="I816" s="111"/>
      <c r="J816" s="112"/>
      <c r="M816" s="114"/>
    </row>
    <row r="817" spans="1:13" s="113" customFormat="1">
      <c r="A817" s="95"/>
      <c r="B817" s="110"/>
      <c r="C817" s="110"/>
      <c r="D817" s="110"/>
      <c r="E817" s="111"/>
      <c r="F817" s="112"/>
      <c r="I817" s="111"/>
      <c r="J817" s="112"/>
      <c r="M817" s="114"/>
    </row>
    <row r="818" spans="1:13" s="113" customFormat="1">
      <c r="A818" s="95"/>
      <c r="B818" s="110"/>
      <c r="C818" s="110"/>
      <c r="D818" s="110"/>
      <c r="E818" s="111"/>
      <c r="F818" s="112"/>
      <c r="I818" s="111"/>
      <c r="J818" s="112"/>
      <c r="M818" s="114"/>
    </row>
    <row r="819" spans="1:13" s="113" customFormat="1">
      <c r="A819" s="95"/>
      <c r="B819" s="110"/>
      <c r="C819" s="110"/>
      <c r="D819" s="110"/>
      <c r="E819" s="111"/>
      <c r="F819" s="112"/>
      <c r="I819" s="111"/>
      <c r="J819" s="112"/>
      <c r="M819" s="114"/>
    </row>
    <row r="820" spans="1:13" s="113" customFormat="1">
      <c r="A820" s="95"/>
      <c r="B820" s="110"/>
      <c r="C820" s="110"/>
      <c r="D820" s="110"/>
      <c r="E820" s="111"/>
      <c r="F820" s="112"/>
      <c r="I820" s="111"/>
      <c r="J820" s="112"/>
      <c r="M820" s="114"/>
    </row>
    <row r="821" spans="1:13" s="113" customFormat="1">
      <c r="A821" s="95"/>
      <c r="B821" s="110"/>
      <c r="C821" s="110"/>
      <c r="D821" s="110"/>
      <c r="E821" s="111"/>
      <c r="F821" s="112"/>
      <c r="I821" s="111"/>
      <c r="J821" s="112"/>
      <c r="M821" s="114"/>
    </row>
    <row r="822" spans="1:13" s="113" customFormat="1">
      <c r="A822" s="95"/>
      <c r="B822" s="110"/>
      <c r="C822" s="110"/>
      <c r="D822" s="110"/>
      <c r="E822" s="111"/>
      <c r="F822" s="112"/>
      <c r="I822" s="111"/>
      <c r="J822" s="112"/>
      <c r="M822" s="114"/>
    </row>
    <row r="823" spans="1:13" s="113" customFormat="1">
      <c r="A823" s="95"/>
      <c r="B823" s="110"/>
      <c r="C823" s="110"/>
      <c r="D823" s="110"/>
      <c r="E823" s="111"/>
      <c r="F823" s="112"/>
      <c r="I823" s="111"/>
      <c r="J823" s="112"/>
      <c r="M823" s="114"/>
    </row>
    <row r="824" spans="1:13" s="113" customFormat="1">
      <c r="A824" s="95"/>
      <c r="B824" s="110"/>
      <c r="C824" s="110"/>
      <c r="D824" s="110"/>
      <c r="E824" s="111"/>
      <c r="F824" s="112"/>
      <c r="I824" s="111"/>
      <c r="J824" s="112"/>
      <c r="M824" s="114"/>
    </row>
    <row r="825" spans="1:13" s="113" customFormat="1">
      <c r="A825" s="95"/>
      <c r="B825" s="110"/>
      <c r="C825" s="110"/>
      <c r="D825" s="110"/>
      <c r="E825" s="111"/>
      <c r="F825" s="112"/>
      <c r="I825" s="111"/>
      <c r="J825" s="112"/>
      <c r="M825" s="114"/>
    </row>
    <row r="826" spans="1:13" s="113" customFormat="1">
      <c r="A826" s="95"/>
      <c r="B826" s="110"/>
      <c r="C826" s="110"/>
      <c r="D826" s="110"/>
      <c r="E826" s="111"/>
      <c r="F826" s="112"/>
      <c r="I826" s="111"/>
      <c r="J826" s="112"/>
      <c r="M826" s="114"/>
    </row>
    <row r="827" spans="1:13" s="113" customFormat="1">
      <c r="A827" s="95"/>
      <c r="B827" s="110"/>
      <c r="C827" s="110"/>
      <c r="D827" s="110"/>
      <c r="E827" s="111"/>
      <c r="F827" s="112"/>
      <c r="I827" s="111"/>
      <c r="J827" s="112"/>
      <c r="M827" s="114"/>
    </row>
    <row r="828" spans="1:13" s="113" customFormat="1">
      <c r="A828" s="95"/>
      <c r="B828" s="110"/>
      <c r="C828" s="110"/>
      <c r="D828" s="110"/>
      <c r="E828" s="111"/>
      <c r="F828" s="112"/>
      <c r="I828" s="111"/>
      <c r="J828" s="112"/>
      <c r="M828" s="114"/>
    </row>
    <row r="829" spans="1:13" s="113" customFormat="1">
      <c r="A829" s="95"/>
      <c r="B829" s="110"/>
      <c r="C829" s="110"/>
      <c r="D829" s="110"/>
      <c r="E829" s="111"/>
      <c r="F829" s="112"/>
      <c r="I829" s="111"/>
      <c r="J829" s="112"/>
      <c r="M829" s="114"/>
    </row>
    <row r="830" spans="1:13" s="113" customFormat="1">
      <c r="A830" s="95"/>
      <c r="B830" s="110"/>
      <c r="C830" s="110"/>
      <c r="D830" s="110"/>
      <c r="E830" s="111"/>
      <c r="F830" s="112"/>
      <c r="I830" s="111"/>
      <c r="J830" s="112"/>
      <c r="M830" s="114"/>
    </row>
    <row r="831" spans="1:13" s="113" customFormat="1">
      <c r="A831" s="95"/>
      <c r="B831" s="110"/>
      <c r="C831" s="110"/>
      <c r="D831" s="110"/>
      <c r="E831" s="111"/>
      <c r="F831" s="112"/>
      <c r="I831" s="111"/>
      <c r="J831" s="112"/>
      <c r="M831" s="114"/>
    </row>
    <row r="832" spans="1:13" s="113" customFormat="1">
      <c r="A832" s="95"/>
      <c r="B832" s="110"/>
      <c r="C832" s="110"/>
      <c r="D832" s="110"/>
      <c r="E832" s="111"/>
      <c r="F832" s="112"/>
      <c r="I832" s="111"/>
      <c r="J832" s="112"/>
      <c r="M832" s="114"/>
    </row>
    <row r="833" spans="1:13" s="113" customFormat="1">
      <c r="A833" s="95"/>
      <c r="B833" s="110"/>
      <c r="C833" s="110"/>
      <c r="D833" s="110"/>
      <c r="E833" s="111"/>
      <c r="F833" s="112"/>
      <c r="I833" s="111"/>
      <c r="J833" s="112"/>
      <c r="M833" s="114"/>
    </row>
    <row r="834" spans="1:13" s="113" customFormat="1">
      <c r="A834" s="95"/>
      <c r="B834" s="110"/>
      <c r="C834" s="110"/>
      <c r="D834" s="110"/>
      <c r="E834" s="111"/>
      <c r="F834" s="112"/>
      <c r="I834" s="111"/>
      <c r="J834" s="112"/>
      <c r="M834" s="114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58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/>
  <dimension ref="A1:M815"/>
  <sheetViews>
    <sheetView showGridLines="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tr">
        <f>+[1]中区!$B$1</f>
        <v>町字別・年齢別人口表</v>
      </c>
      <c r="C1" s="3"/>
      <c r="D1" s="4"/>
      <c r="E1" s="5"/>
      <c r="F1" s="6"/>
      <c r="G1" s="96" t="str">
        <f>[1]中区!G1</f>
        <v>　　平成29年10月1日　現在</v>
      </c>
      <c r="H1" s="6"/>
      <c r="I1" s="5"/>
      <c r="J1" s="6"/>
      <c r="K1" s="8" t="s">
        <v>102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f t="shared" ref="B3:D18" si="0">B48+B93+B138+B183</f>
        <v>324</v>
      </c>
      <c r="C3" s="24">
        <f t="shared" si="0"/>
        <v>182</v>
      </c>
      <c r="D3" s="30">
        <f t="shared" si="0"/>
        <v>142</v>
      </c>
      <c r="E3" s="23" t="s">
        <v>10</v>
      </c>
      <c r="F3" s="24">
        <f t="shared" ref="F3:H18" si="1">F48+F93+F138+F183</f>
        <v>488</v>
      </c>
      <c r="G3" s="24">
        <f t="shared" si="1"/>
        <v>259</v>
      </c>
      <c r="H3" s="30">
        <f t="shared" si="1"/>
        <v>229</v>
      </c>
      <c r="I3" s="23" t="s">
        <v>11</v>
      </c>
      <c r="J3" s="24">
        <f t="shared" ref="J3:L18" si="2">J48+J93+J138+J183</f>
        <v>530</v>
      </c>
      <c r="K3" s="24">
        <f t="shared" si="2"/>
        <v>248</v>
      </c>
      <c r="L3" s="24">
        <f t="shared" si="2"/>
        <v>282</v>
      </c>
    </row>
    <row r="4" spans="1:12" s="97" customFormat="1" ht="15.75" customHeight="1">
      <c r="A4" s="32">
        <v>0</v>
      </c>
      <c r="B4" s="33">
        <f t="shared" si="0"/>
        <v>71</v>
      </c>
      <c r="C4" s="33">
        <f t="shared" si="0"/>
        <v>44</v>
      </c>
      <c r="D4" s="37">
        <f t="shared" si="0"/>
        <v>27</v>
      </c>
      <c r="E4" s="38">
        <v>35</v>
      </c>
      <c r="F4" s="33">
        <f t="shared" si="1"/>
        <v>91</v>
      </c>
      <c r="G4" s="33">
        <f t="shared" si="1"/>
        <v>49</v>
      </c>
      <c r="H4" s="37">
        <f t="shared" si="1"/>
        <v>42</v>
      </c>
      <c r="I4" s="38">
        <v>70</v>
      </c>
      <c r="J4" s="33">
        <f t="shared" si="2"/>
        <v>127</v>
      </c>
      <c r="K4" s="33">
        <f t="shared" si="2"/>
        <v>64</v>
      </c>
      <c r="L4" s="33">
        <f t="shared" si="2"/>
        <v>63</v>
      </c>
    </row>
    <row r="5" spans="1:12" s="97" customFormat="1" ht="15.75" customHeight="1">
      <c r="A5" s="32">
        <v>1</v>
      </c>
      <c r="B5" s="33">
        <f t="shared" si="0"/>
        <v>61</v>
      </c>
      <c r="C5" s="33">
        <f t="shared" si="0"/>
        <v>39</v>
      </c>
      <c r="D5" s="37">
        <f t="shared" si="0"/>
        <v>22</v>
      </c>
      <c r="E5" s="38">
        <v>36</v>
      </c>
      <c r="F5" s="33">
        <f t="shared" si="1"/>
        <v>102</v>
      </c>
      <c r="G5" s="33">
        <f t="shared" si="1"/>
        <v>57</v>
      </c>
      <c r="H5" s="37">
        <f t="shared" si="1"/>
        <v>45</v>
      </c>
      <c r="I5" s="38">
        <v>71</v>
      </c>
      <c r="J5" s="33">
        <f t="shared" si="2"/>
        <v>87</v>
      </c>
      <c r="K5" s="33">
        <f t="shared" si="2"/>
        <v>37</v>
      </c>
      <c r="L5" s="33">
        <f t="shared" si="2"/>
        <v>50</v>
      </c>
    </row>
    <row r="6" spans="1:12" s="97" customFormat="1" ht="15.75" customHeight="1">
      <c r="A6" s="32">
        <v>2</v>
      </c>
      <c r="B6" s="33">
        <f t="shared" si="0"/>
        <v>64</v>
      </c>
      <c r="C6" s="33">
        <f t="shared" si="0"/>
        <v>32</v>
      </c>
      <c r="D6" s="37">
        <f t="shared" si="0"/>
        <v>32</v>
      </c>
      <c r="E6" s="38">
        <v>37</v>
      </c>
      <c r="F6" s="33">
        <f t="shared" si="1"/>
        <v>108</v>
      </c>
      <c r="G6" s="33">
        <f t="shared" si="1"/>
        <v>59</v>
      </c>
      <c r="H6" s="37">
        <f t="shared" si="1"/>
        <v>49</v>
      </c>
      <c r="I6" s="38">
        <v>72</v>
      </c>
      <c r="J6" s="33">
        <f t="shared" si="2"/>
        <v>100</v>
      </c>
      <c r="K6" s="33">
        <f t="shared" si="2"/>
        <v>49</v>
      </c>
      <c r="L6" s="33">
        <f t="shared" si="2"/>
        <v>51</v>
      </c>
    </row>
    <row r="7" spans="1:12" s="97" customFormat="1" ht="15.75" customHeight="1">
      <c r="A7" s="32">
        <v>3</v>
      </c>
      <c r="B7" s="33">
        <f t="shared" si="0"/>
        <v>58</v>
      </c>
      <c r="C7" s="33">
        <f t="shared" si="0"/>
        <v>32</v>
      </c>
      <c r="D7" s="37">
        <f t="shared" si="0"/>
        <v>26</v>
      </c>
      <c r="E7" s="38">
        <v>38</v>
      </c>
      <c r="F7" s="33">
        <f t="shared" si="1"/>
        <v>90</v>
      </c>
      <c r="G7" s="33">
        <f t="shared" si="1"/>
        <v>45</v>
      </c>
      <c r="H7" s="37">
        <f t="shared" si="1"/>
        <v>45</v>
      </c>
      <c r="I7" s="38">
        <v>73</v>
      </c>
      <c r="J7" s="33">
        <f t="shared" si="2"/>
        <v>124</v>
      </c>
      <c r="K7" s="33">
        <f t="shared" si="2"/>
        <v>54</v>
      </c>
      <c r="L7" s="33">
        <f t="shared" si="2"/>
        <v>70</v>
      </c>
    </row>
    <row r="8" spans="1:12" s="97" customFormat="1" ht="18" customHeight="1">
      <c r="A8" s="40">
        <v>4</v>
      </c>
      <c r="B8" s="44">
        <f t="shared" si="0"/>
        <v>70</v>
      </c>
      <c r="C8" s="44">
        <f t="shared" si="0"/>
        <v>35</v>
      </c>
      <c r="D8" s="47">
        <f t="shared" si="0"/>
        <v>35</v>
      </c>
      <c r="E8" s="48">
        <v>39</v>
      </c>
      <c r="F8" s="44">
        <f t="shared" si="1"/>
        <v>97</v>
      </c>
      <c r="G8" s="44">
        <f t="shared" si="1"/>
        <v>49</v>
      </c>
      <c r="H8" s="47">
        <f t="shared" si="1"/>
        <v>48</v>
      </c>
      <c r="I8" s="48">
        <v>74</v>
      </c>
      <c r="J8" s="44">
        <f t="shared" si="2"/>
        <v>92</v>
      </c>
      <c r="K8" s="44">
        <f t="shared" si="2"/>
        <v>44</v>
      </c>
      <c r="L8" s="44">
        <f t="shared" si="2"/>
        <v>48</v>
      </c>
    </row>
    <row r="9" spans="1:12" s="31" customFormat="1" ht="25.5" customHeight="1">
      <c r="A9" s="23" t="s">
        <v>13</v>
      </c>
      <c r="B9" s="24">
        <f t="shared" si="0"/>
        <v>250</v>
      </c>
      <c r="C9" s="24">
        <f t="shared" si="0"/>
        <v>133</v>
      </c>
      <c r="D9" s="30">
        <f t="shared" si="0"/>
        <v>117</v>
      </c>
      <c r="E9" s="23" t="s">
        <v>14</v>
      </c>
      <c r="F9" s="24">
        <f t="shared" si="1"/>
        <v>625</v>
      </c>
      <c r="G9" s="24">
        <f t="shared" si="1"/>
        <v>330</v>
      </c>
      <c r="H9" s="30">
        <f t="shared" si="1"/>
        <v>295</v>
      </c>
      <c r="I9" s="23" t="s">
        <v>15</v>
      </c>
      <c r="J9" s="24">
        <f t="shared" si="2"/>
        <v>484</v>
      </c>
      <c r="K9" s="24">
        <f t="shared" si="2"/>
        <v>221</v>
      </c>
      <c r="L9" s="24">
        <f t="shared" si="2"/>
        <v>263</v>
      </c>
    </row>
    <row r="10" spans="1:12" s="97" customFormat="1" ht="15.75" customHeight="1">
      <c r="A10" s="32">
        <v>5</v>
      </c>
      <c r="B10" s="33">
        <f t="shared" si="0"/>
        <v>49</v>
      </c>
      <c r="C10" s="33">
        <f t="shared" si="0"/>
        <v>26</v>
      </c>
      <c r="D10" s="37">
        <f t="shared" si="0"/>
        <v>23</v>
      </c>
      <c r="E10" s="38">
        <v>40</v>
      </c>
      <c r="F10" s="33">
        <f t="shared" si="1"/>
        <v>111</v>
      </c>
      <c r="G10" s="33">
        <f t="shared" si="1"/>
        <v>62</v>
      </c>
      <c r="H10" s="37">
        <f t="shared" si="1"/>
        <v>49</v>
      </c>
      <c r="I10" s="38">
        <v>75</v>
      </c>
      <c r="J10" s="33">
        <f t="shared" si="2"/>
        <v>114</v>
      </c>
      <c r="K10" s="33">
        <f t="shared" si="2"/>
        <v>58</v>
      </c>
      <c r="L10" s="33">
        <f t="shared" si="2"/>
        <v>56</v>
      </c>
    </row>
    <row r="11" spans="1:12" s="97" customFormat="1" ht="15.75" customHeight="1">
      <c r="A11" s="32">
        <v>6</v>
      </c>
      <c r="B11" s="33">
        <f t="shared" si="0"/>
        <v>43</v>
      </c>
      <c r="C11" s="33">
        <f t="shared" si="0"/>
        <v>21</v>
      </c>
      <c r="D11" s="37">
        <f t="shared" si="0"/>
        <v>22</v>
      </c>
      <c r="E11" s="38">
        <v>41</v>
      </c>
      <c r="F11" s="33">
        <f t="shared" si="1"/>
        <v>123</v>
      </c>
      <c r="G11" s="33">
        <f t="shared" si="1"/>
        <v>70</v>
      </c>
      <c r="H11" s="37">
        <f t="shared" si="1"/>
        <v>53</v>
      </c>
      <c r="I11" s="38">
        <v>76</v>
      </c>
      <c r="J11" s="33">
        <f t="shared" si="2"/>
        <v>111</v>
      </c>
      <c r="K11" s="33">
        <f t="shared" si="2"/>
        <v>54</v>
      </c>
      <c r="L11" s="33">
        <f t="shared" si="2"/>
        <v>57</v>
      </c>
    </row>
    <row r="12" spans="1:12" s="97" customFormat="1" ht="15.75" customHeight="1">
      <c r="A12" s="32">
        <v>7</v>
      </c>
      <c r="B12" s="33">
        <f t="shared" si="0"/>
        <v>44</v>
      </c>
      <c r="C12" s="33">
        <f t="shared" si="0"/>
        <v>24</v>
      </c>
      <c r="D12" s="37">
        <f t="shared" si="0"/>
        <v>20</v>
      </c>
      <c r="E12" s="38">
        <v>42</v>
      </c>
      <c r="F12" s="33">
        <f t="shared" si="1"/>
        <v>130</v>
      </c>
      <c r="G12" s="33">
        <f t="shared" si="1"/>
        <v>60</v>
      </c>
      <c r="H12" s="37">
        <f t="shared" si="1"/>
        <v>70</v>
      </c>
      <c r="I12" s="38">
        <v>77</v>
      </c>
      <c r="J12" s="33">
        <f t="shared" si="2"/>
        <v>78</v>
      </c>
      <c r="K12" s="33">
        <f t="shared" si="2"/>
        <v>35</v>
      </c>
      <c r="L12" s="33">
        <f t="shared" si="2"/>
        <v>43</v>
      </c>
    </row>
    <row r="13" spans="1:12" s="97" customFormat="1" ht="15.75" customHeight="1">
      <c r="A13" s="32">
        <v>8</v>
      </c>
      <c r="B13" s="33">
        <f t="shared" si="0"/>
        <v>55</v>
      </c>
      <c r="C13" s="33">
        <f t="shared" si="0"/>
        <v>30</v>
      </c>
      <c r="D13" s="37">
        <f t="shared" si="0"/>
        <v>25</v>
      </c>
      <c r="E13" s="38">
        <v>43</v>
      </c>
      <c r="F13" s="33">
        <f t="shared" si="1"/>
        <v>135</v>
      </c>
      <c r="G13" s="33">
        <f t="shared" si="1"/>
        <v>73</v>
      </c>
      <c r="H13" s="37">
        <f t="shared" si="1"/>
        <v>62</v>
      </c>
      <c r="I13" s="38">
        <v>78</v>
      </c>
      <c r="J13" s="33">
        <f t="shared" si="2"/>
        <v>72</v>
      </c>
      <c r="K13" s="33">
        <f t="shared" si="2"/>
        <v>32</v>
      </c>
      <c r="L13" s="33">
        <f t="shared" si="2"/>
        <v>40</v>
      </c>
    </row>
    <row r="14" spans="1:12" s="97" customFormat="1" ht="18" customHeight="1">
      <c r="A14" s="40">
        <v>9</v>
      </c>
      <c r="B14" s="44">
        <f t="shared" si="0"/>
        <v>59</v>
      </c>
      <c r="C14" s="44">
        <f t="shared" si="0"/>
        <v>32</v>
      </c>
      <c r="D14" s="47">
        <f t="shared" si="0"/>
        <v>27</v>
      </c>
      <c r="E14" s="48">
        <v>44</v>
      </c>
      <c r="F14" s="44">
        <f t="shared" si="1"/>
        <v>126</v>
      </c>
      <c r="G14" s="44">
        <f t="shared" si="1"/>
        <v>65</v>
      </c>
      <c r="H14" s="47">
        <f t="shared" si="1"/>
        <v>61</v>
      </c>
      <c r="I14" s="48">
        <v>79</v>
      </c>
      <c r="J14" s="44">
        <f t="shared" si="2"/>
        <v>109</v>
      </c>
      <c r="K14" s="44">
        <f t="shared" si="2"/>
        <v>42</v>
      </c>
      <c r="L14" s="44">
        <f t="shared" si="2"/>
        <v>67</v>
      </c>
    </row>
    <row r="15" spans="1:12" s="31" customFormat="1" ht="25.5" customHeight="1">
      <c r="A15" s="23" t="s">
        <v>23</v>
      </c>
      <c r="B15" s="24">
        <f t="shared" si="0"/>
        <v>231</v>
      </c>
      <c r="C15" s="24">
        <f t="shared" si="0"/>
        <v>123</v>
      </c>
      <c r="D15" s="30">
        <f t="shared" si="0"/>
        <v>108</v>
      </c>
      <c r="E15" s="23" t="s">
        <v>24</v>
      </c>
      <c r="F15" s="24">
        <f t="shared" si="1"/>
        <v>695</v>
      </c>
      <c r="G15" s="24">
        <f t="shared" si="1"/>
        <v>360</v>
      </c>
      <c r="H15" s="30">
        <f t="shared" si="1"/>
        <v>335</v>
      </c>
      <c r="I15" s="23" t="s">
        <v>25</v>
      </c>
      <c r="J15" s="24">
        <f t="shared" si="2"/>
        <v>428</v>
      </c>
      <c r="K15" s="24">
        <f t="shared" si="2"/>
        <v>168</v>
      </c>
      <c r="L15" s="24">
        <f t="shared" si="2"/>
        <v>260</v>
      </c>
    </row>
    <row r="16" spans="1:12" s="97" customFormat="1" ht="15.75" customHeight="1">
      <c r="A16" s="32">
        <v>10</v>
      </c>
      <c r="B16" s="33">
        <f t="shared" si="0"/>
        <v>37</v>
      </c>
      <c r="C16" s="33">
        <f t="shared" si="0"/>
        <v>23</v>
      </c>
      <c r="D16" s="37">
        <f t="shared" si="0"/>
        <v>14</v>
      </c>
      <c r="E16" s="38">
        <v>45</v>
      </c>
      <c r="F16" s="33">
        <f t="shared" si="1"/>
        <v>144</v>
      </c>
      <c r="G16" s="33">
        <f t="shared" si="1"/>
        <v>68</v>
      </c>
      <c r="H16" s="37">
        <f t="shared" si="1"/>
        <v>76</v>
      </c>
      <c r="I16" s="38">
        <v>80</v>
      </c>
      <c r="J16" s="33">
        <f t="shared" si="2"/>
        <v>74</v>
      </c>
      <c r="K16" s="33">
        <f t="shared" si="2"/>
        <v>33</v>
      </c>
      <c r="L16" s="33">
        <f t="shared" si="2"/>
        <v>41</v>
      </c>
    </row>
    <row r="17" spans="1:12" s="97" customFormat="1" ht="15.75" customHeight="1">
      <c r="A17" s="32">
        <v>11</v>
      </c>
      <c r="B17" s="33">
        <f t="shared" si="0"/>
        <v>57</v>
      </c>
      <c r="C17" s="33">
        <f t="shared" si="0"/>
        <v>29</v>
      </c>
      <c r="D17" s="37">
        <f t="shared" si="0"/>
        <v>28</v>
      </c>
      <c r="E17" s="38">
        <v>46</v>
      </c>
      <c r="F17" s="33">
        <f t="shared" si="1"/>
        <v>125</v>
      </c>
      <c r="G17" s="33">
        <f t="shared" si="1"/>
        <v>67</v>
      </c>
      <c r="H17" s="37">
        <f t="shared" si="1"/>
        <v>58</v>
      </c>
      <c r="I17" s="38">
        <v>81</v>
      </c>
      <c r="J17" s="33">
        <f t="shared" si="2"/>
        <v>93</v>
      </c>
      <c r="K17" s="33">
        <f t="shared" si="2"/>
        <v>35</v>
      </c>
      <c r="L17" s="33">
        <f t="shared" si="2"/>
        <v>58</v>
      </c>
    </row>
    <row r="18" spans="1:12" s="97" customFormat="1" ht="15.75" customHeight="1">
      <c r="A18" s="32">
        <v>12</v>
      </c>
      <c r="B18" s="33">
        <f t="shared" si="0"/>
        <v>38</v>
      </c>
      <c r="C18" s="33">
        <f t="shared" si="0"/>
        <v>16</v>
      </c>
      <c r="D18" s="37">
        <f t="shared" si="0"/>
        <v>22</v>
      </c>
      <c r="E18" s="38">
        <v>47</v>
      </c>
      <c r="F18" s="33">
        <f t="shared" si="1"/>
        <v>136</v>
      </c>
      <c r="G18" s="33">
        <f t="shared" si="1"/>
        <v>69</v>
      </c>
      <c r="H18" s="37">
        <f t="shared" si="1"/>
        <v>67</v>
      </c>
      <c r="I18" s="38">
        <v>82</v>
      </c>
      <c r="J18" s="33">
        <f t="shared" si="2"/>
        <v>88</v>
      </c>
      <c r="K18" s="33">
        <f t="shared" si="2"/>
        <v>39</v>
      </c>
      <c r="L18" s="33">
        <f t="shared" si="2"/>
        <v>49</v>
      </c>
    </row>
    <row r="19" spans="1:12" s="97" customFormat="1" ht="15.75" customHeight="1">
      <c r="A19" s="32">
        <v>13</v>
      </c>
      <c r="B19" s="33">
        <f t="shared" ref="B19:D34" si="3">B64+B109+B154+B199</f>
        <v>45</v>
      </c>
      <c r="C19" s="33">
        <f t="shared" si="3"/>
        <v>23</v>
      </c>
      <c r="D19" s="37">
        <f t="shared" si="3"/>
        <v>22</v>
      </c>
      <c r="E19" s="38">
        <v>48</v>
      </c>
      <c r="F19" s="33">
        <f t="shared" ref="F19:H34" si="4">F64+F109+F154+F199</f>
        <v>147</v>
      </c>
      <c r="G19" s="33">
        <f t="shared" si="4"/>
        <v>75</v>
      </c>
      <c r="H19" s="37">
        <f t="shared" si="4"/>
        <v>72</v>
      </c>
      <c r="I19" s="38">
        <v>83</v>
      </c>
      <c r="J19" s="33">
        <f t="shared" ref="J19:L34" si="5">J64+J109+J154+J199</f>
        <v>90</v>
      </c>
      <c r="K19" s="33">
        <f t="shared" si="5"/>
        <v>30</v>
      </c>
      <c r="L19" s="33">
        <f t="shared" si="5"/>
        <v>60</v>
      </c>
    </row>
    <row r="20" spans="1:12" s="97" customFormat="1" ht="18" customHeight="1">
      <c r="A20" s="40">
        <v>14</v>
      </c>
      <c r="B20" s="44">
        <f t="shared" si="3"/>
        <v>54</v>
      </c>
      <c r="C20" s="44">
        <f t="shared" si="3"/>
        <v>32</v>
      </c>
      <c r="D20" s="47">
        <f t="shared" si="3"/>
        <v>22</v>
      </c>
      <c r="E20" s="48">
        <v>49</v>
      </c>
      <c r="F20" s="44">
        <f t="shared" si="4"/>
        <v>143</v>
      </c>
      <c r="G20" s="44">
        <f t="shared" si="4"/>
        <v>81</v>
      </c>
      <c r="H20" s="47">
        <f t="shared" si="4"/>
        <v>62</v>
      </c>
      <c r="I20" s="48">
        <v>84</v>
      </c>
      <c r="J20" s="44">
        <f t="shared" si="5"/>
        <v>83</v>
      </c>
      <c r="K20" s="44">
        <f t="shared" si="5"/>
        <v>31</v>
      </c>
      <c r="L20" s="44">
        <f t="shared" si="5"/>
        <v>52</v>
      </c>
    </row>
    <row r="21" spans="1:12" s="31" customFormat="1" ht="25.5" customHeight="1">
      <c r="A21" s="23" t="s">
        <v>26</v>
      </c>
      <c r="B21" s="24">
        <f t="shared" si="3"/>
        <v>394</v>
      </c>
      <c r="C21" s="24">
        <f t="shared" si="3"/>
        <v>220</v>
      </c>
      <c r="D21" s="30">
        <f t="shared" si="3"/>
        <v>174</v>
      </c>
      <c r="E21" s="23" t="s">
        <v>27</v>
      </c>
      <c r="F21" s="24">
        <f t="shared" si="4"/>
        <v>625</v>
      </c>
      <c r="G21" s="24">
        <f t="shared" si="4"/>
        <v>308</v>
      </c>
      <c r="H21" s="30">
        <f t="shared" si="4"/>
        <v>317</v>
      </c>
      <c r="I21" s="23" t="s">
        <v>28</v>
      </c>
      <c r="J21" s="24">
        <f t="shared" si="5"/>
        <v>307</v>
      </c>
      <c r="K21" s="24">
        <f t="shared" si="5"/>
        <v>97</v>
      </c>
      <c r="L21" s="24">
        <f t="shared" si="5"/>
        <v>210</v>
      </c>
    </row>
    <row r="22" spans="1:12" s="97" customFormat="1" ht="15.75" customHeight="1">
      <c r="A22" s="32">
        <v>15</v>
      </c>
      <c r="B22" s="33">
        <f t="shared" si="3"/>
        <v>67</v>
      </c>
      <c r="C22" s="33">
        <f t="shared" si="3"/>
        <v>40</v>
      </c>
      <c r="D22" s="37">
        <f t="shared" si="3"/>
        <v>27</v>
      </c>
      <c r="E22" s="38">
        <v>50</v>
      </c>
      <c r="F22" s="33">
        <f t="shared" si="4"/>
        <v>128</v>
      </c>
      <c r="G22" s="33">
        <f t="shared" si="4"/>
        <v>55</v>
      </c>
      <c r="H22" s="37">
        <f t="shared" si="4"/>
        <v>73</v>
      </c>
      <c r="I22" s="38">
        <v>85</v>
      </c>
      <c r="J22" s="33">
        <f t="shared" si="5"/>
        <v>77</v>
      </c>
      <c r="K22" s="33">
        <f t="shared" si="5"/>
        <v>24</v>
      </c>
      <c r="L22" s="33">
        <f t="shared" si="5"/>
        <v>53</v>
      </c>
    </row>
    <row r="23" spans="1:12" s="97" customFormat="1" ht="15.75" customHeight="1">
      <c r="A23" s="32">
        <v>16</v>
      </c>
      <c r="B23" s="33">
        <f t="shared" si="3"/>
        <v>80</v>
      </c>
      <c r="C23" s="33">
        <f t="shared" si="3"/>
        <v>47</v>
      </c>
      <c r="D23" s="37">
        <f t="shared" si="3"/>
        <v>33</v>
      </c>
      <c r="E23" s="38">
        <v>51</v>
      </c>
      <c r="F23" s="33">
        <f t="shared" si="4"/>
        <v>92</v>
      </c>
      <c r="G23" s="33">
        <f t="shared" si="4"/>
        <v>47</v>
      </c>
      <c r="H23" s="37">
        <f t="shared" si="4"/>
        <v>45</v>
      </c>
      <c r="I23" s="38">
        <v>86</v>
      </c>
      <c r="J23" s="33">
        <f t="shared" si="5"/>
        <v>69</v>
      </c>
      <c r="K23" s="33">
        <f t="shared" si="5"/>
        <v>26</v>
      </c>
      <c r="L23" s="33">
        <f t="shared" si="5"/>
        <v>43</v>
      </c>
    </row>
    <row r="24" spans="1:12" s="97" customFormat="1" ht="15.75" customHeight="1">
      <c r="A24" s="32">
        <v>17</v>
      </c>
      <c r="B24" s="33">
        <f t="shared" si="3"/>
        <v>73</v>
      </c>
      <c r="C24" s="33">
        <f t="shared" si="3"/>
        <v>42</v>
      </c>
      <c r="D24" s="37">
        <f t="shared" si="3"/>
        <v>31</v>
      </c>
      <c r="E24" s="38">
        <v>52</v>
      </c>
      <c r="F24" s="33">
        <f t="shared" si="4"/>
        <v>143</v>
      </c>
      <c r="G24" s="33">
        <f t="shared" si="4"/>
        <v>71</v>
      </c>
      <c r="H24" s="37">
        <f t="shared" si="4"/>
        <v>72</v>
      </c>
      <c r="I24" s="38">
        <v>87</v>
      </c>
      <c r="J24" s="33">
        <f t="shared" si="5"/>
        <v>55</v>
      </c>
      <c r="K24" s="33">
        <f t="shared" si="5"/>
        <v>18</v>
      </c>
      <c r="L24" s="33">
        <f t="shared" si="5"/>
        <v>37</v>
      </c>
    </row>
    <row r="25" spans="1:12" s="97" customFormat="1" ht="15.75" customHeight="1">
      <c r="A25" s="32">
        <v>18</v>
      </c>
      <c r="B25" s="33">
        <f t="shared" si="3"/>
        <v>80</v>
      </c>
      <c r="C25" s="33">
        <f t="shared" si="3"/>
        <v>43</v>
      </c>
      <c r="D25" s="37">
        <f t="shared" si="3"/>
        <v>37</v>
      </c>
      <c r="E25" s="38">
        <v>53</v>
      </c>
      <c r="F25" s="33">
        <f t="shared" si="4"/>
        <v>134</v>
      </c>
      <c r="G25" s="33">
        <f t="shared" si="4"/>
        <v>73</v>
      </c>
      <c r="H25" s="37">
        <f t="shared" si="4"/>
        <v>61</v>
      </c>
      <c r="I25" s="38">
        <v>88</v>
      </c>
      <c r="J25" s="33">
        <f t="shared" si="5"/>
        <v>52</v>
      </c>
      <c r="K25" s="33">
        <f t="shared" si="5"/>
        <v>10</v>
      </c>
      <c r="L25" s="33">
        <f t="shared" si="5"/>
        <v>42</v>
      </c>
    </row>
    <row r="26" spans="1:12" s="97" customFormat="1" ht="18" customHeight="1">
      <c r="A26" s="40">
        <v>19</v>
      </c>
      <c r="B26" s="44">
        <f t="shared" si="3"/>
        <v>94</v>
      </c>
      <c r="C26" s="44">
        <f t="shared" si="3"/>
        <v>48</v>
      </c>
      <c r="D26" s="47">
        <f t="shared" si="3"/>
        <v>46</v>
      </c>
      <c r="E26" s="48">
        <v>54</v>
      </c>
      <c r="F26" s="44">
        <f t="shared" si="4"/>
        <v>128</v>
      </c>
      <c r="G26" s="44">
        <f t="shared" si="4"/>
        <v>62</v>
      </c>
      <c r="H26" s="47">
        <f t="shared" si="4"/>
        <v>66</v>
      </c>
      <c r="I26" s="48">
        <v>89</v>
      </c>
      <c r="J26" s="44">
        <f t="shared" si="5"/>
        <v>54</v>
      </c>
      <c r="K26" s="44">
        <f t="shared" si="5"/>
        <v>19</v>
      </c>
      <c r="L26" s="44">
        <f t="shared" si="5"/>
        <v>35</v>
      </c>
    </row>
    <row r="27" spans="1:12" s="31" customFormat="1" ht="25.5" customHeight="1">
      <c r="A27" s="23" t="s">
        <v>29</v>
      </c>
      <c r="B27" s="24">
        <f t="shared" si="3"/>
        <v>498</v>
      </c>
      <c r="C27" s="24">
        <f t="shared" si="3"/>
        <v>264</v>
      </c>
      <c r="D27" s="30">
        <f t="shared" si="3"/>
        <v>234</v>
      </c>
      <c r="E27" s="23" t="s">
        <v>30</v>
      </c>
      <c r="F27" s="24">
        <f t="shared" si="4"/>
        <v>634</v>
      </c>
      <c r="G27" s="24">
        <f t="shared" si="4"/>
        <v>337</v>
      </c>
      <c r="H27" s="30">
        <f t="shared" si="4"/>
        <v>297</v>
      </c>
      <c r="I27" s="23" t="s">
        <v>31</v>
      </c>
      <c r="J27" s="24">
        <f t="shared" si="5"/>
        <v>134</v>
      </c>
      <c r="K27" s="24">
        <f t="shared" si="5"/>
        <v>40</v>
      </c>
      <c r="L27" s="24">
        <f t="shared" si="5"/>
        <v>94</v>
      </c>
    </row>
    <row r="28" spans="1:12" s="97" customFormat="1" ht="15.75" customHeight="1">
      <c r="A28" s="32">
        <v>20</v>
      </c>
      <c r="B28" s="33">
        <f t="shared" si="3"/>
        <v>90</v>
      </c>
      <c r="C28" s="33">
        <f t="shared" si="3"/>
        <v>42</v>
      </c>
      <c r="D28" s="37">
        <f t="shared" si="3"/>
        <v>48</v>
      </c>
      <c r="E28" s="38">
        <v>55</v>
      </c>
      <c r="F28" s="33">
        <f t="shared" si="4"/>
        <v>119</v>
      </c>
      <c r="G28" s="33">
        <f t="shared" si="4"/>
        <v>48</v>
      </c>
      <c r="H28" s="37">
        <f t="shared" si="4"/>
        <v>71</v>
      </c>
      <c r="I28" s="38">
        <v>90</v>
      </c>
      <c r="J28" s="33">
        <f t="shared" si="5"/>
        <v>36</v>
      </c>
      <c r="K28" s="33">
        <f t="shared" si="5"/>
        <v>11</v>
      </c>
      <c r="L28" s="33">
        <f t="shared" si="5"/>
        <v>25</v>
      </c>
    </row>
    <row r="29" spans="1:12" s="97" customFormat="1" ht="15.75" customHeight="1">
      <c r="A29" s="32">
        <v>21</v>
      </c>
      <c r="B29" s="33">
        <f t="shared" si="3"/>
        <v>92</v>
      </c>
      <c r="C29" s="33">
        <f t="shared" si="3"/>
        <v>45</v>
      </c>
      <c r="D29" s="37">
        <f t="shared" si="3"/>
        <v>47</v>
      </c>
      <c r="E29" s="38">
        <v>56</v>
      </c>
      <c r="F29" s="33">
        <f t="shared" si="4"/>
        <v>129</v>
      </c>
      <c r="G29" s="33">
        <f t="shared" si="4"/>
        <v>80</v>
      </c>
      <c r="H29" s="37">
        <f t="shared" si="4"/>
        <v>49</v>
      </c>
      <c r="I29" s="38">
        <v>91</v>
      </c>
      <c r="J29" s="33">
        <f t="shared" si="5"/>
        <v>38</v>
      </c>
      <c r="K29" s="33">
        <f t="shared" si="5"/>
        <v>8</v>
      </c>
      <c r="L29" s="33">
        <f t="shared" si="5"/>
        <v>30</v>
      </c>
    </row>
    <row r="30" spans="1:12" s="97" customFormat="1" ht="15.75" customHeight="1">
      <c r="A30" s="32">
        <v>22</v>
      </c>
      <c r="B30" s="33">
        <f t="shared" si="3"/>
        <v>87</v>
      </c>
      <c r="C30" s="33">
        <f t="shared" si="3"/>
        <v>44</v>
      </c>
      <c r="D30" s="37">
        <f t="shared" si="3"/>
        <v>43</v>
      </c>
      <c r="E30" s="38">
        <v>57</v>
      </c>
      <c r="F30" s="33">
        <f t="shared" si="4"/>
        <v>128</v>
      </c>
      <c r="G30" s="33">
        <f t="shared" si="4"/>
        <v>70</v>
      </c>
      <c r="H30" s="37">
        <f t="shared" si="4"/>
        <v>58</v>
      </c>
      <c r="I30" s="38">
        <v>92</v>
      </c>
      <c r="J30" s="33">
        <f t="shared" si="5"/>
        <v>26</v>
      </c>
      <c r="K30" s="33">
        <f t="shared" si="5"/>
        <v>10</v>
      </c>
      <c r="L30" s="33">
        <f t="shared" si="5"/>
        <v>16</v>
      </c>
    </row>
    <row r="31" spans="1:12" s="97" customFormat="1" ht="15.75" customHeight="1">
      <c r="A31" s="32">
        <v>23</v>
      </c>
      <c r="B31" s="33">
        <f t="shared" si="3"/>
        <v>116</v>
      </c>
      <c r="C31" s="33">
        <f t="shared" si="3"/>
        <v>58</v>
      </c>
      <c r="D31" s="37">
        <f t="shared" si="3"/>
        <v>58</v>
      </c>
      <c r="E31" s="38">
        <v>58</v>
      </c>
      <c r="F31" s="33">
        <f t="shared" si="4"/>
        <v>139</v>
      </c>
      <c r="G31" s="33">
        <f t="shared" si="4"/>
        <v>70</v>
      </c>
      <c r="H31" s="37">
        <f t="shared" si="4"/>
        <v>69</v>
      </c>
      <c r="I31" s="38">
        <v>93</v>
      </c>
      <c r="J31" s="33">
        <f t="shared" si="5"/>
        <v>18</v>
      </c>
      <c r="K31" s="33">
        <f t="shared" si="5"/>
        <v>4</v>
      </c>
      <c r="L31" s="33">
        <f t="shared" si="5"/>
        <v>14</v>
      </c>
    </row>
    <row r="32" spans="1:12" s="97" customFormat="1" ht="18" customHeight="1">
      <c r="A32" s="40">
        <v>24</v>
      </c>
      <c r="B32" s="44">
        <f t="shared" si="3"/>
        <v>113</v>
      </c>
      <c r="C32" s="44">
        <f t="shared" si="3"/>
        <v>75</v>
      </c>
      <c r="D32" s="47">
        <f t="shared" si="3"/>
        <v>38</v>
      </c>
      <c r="E32" s="48">
        <v>59</v>
      </c>
      <c r="F32" s="44">
        <f t="shared" si="4"/>
        <v>119</v>
      </c>
      <c r="G32" s="44">
        <f t="shared" si="4"/>
        <v>69</v>
      </c>
      <c r="H32" s="47">
        <f t="shared" si="4"/>
        <v>50</v>
      </c>
      <c r="I32" s="48">
        <v>94</v>
      </c>
      <c r="J32" s="44">
        <f t="shared" si="5"/>
        <v>16</v>
      </c>
      <c r="K32" s="44">
        <f t="shared" si="5"/>
        <v>7</v>
      </c>
      <c r="L32" s="44">
        <f t="shared" si="5"/>
        <v>9</v>
      </c>
    </row>
    <row r="33" spans="1:13" s="31" customFormat="1" ht="25.5" customHeight="1">
      <c r="A33" s="23" t="s">
        <v>32</v>
      </c>
      <c r="B33" s="24">
        <f t="shared" si="3"/>
        <v>557</v>
      </c>
      <c r="C33" s="24">
        <f t="shared" si="3"/>
        <v>293</v>
      </c>
      <c r="D33" s="30">
        <f t="shared" si="3"/>
        <v>264</v>
      </c>
      <c r="E33" s="23" t="s">
        <v>33</v>
      </c>
      <c r="F33" s="24">
        <f t="shared" si="4"/>
        <v>611</v>
      </c>
      <c r="G33" s="24">
        <f t="shared" si="4"/>
        <v>332</v>
      </c>
      <c r="H33" s="30">
        <f t="shared" si="4"/>
        <v>279</v>
      </c>
      <c r="I33" s="65" t="s">
        <v>34</v>
      </c>
      <c r="J33" s="24">
        <f t="shared" si="5"/>
        <v>53</v>
      </c>
      <c r="K33" s="24">
        <f t="shared" si="5"/>
        <v>14</v>
      </c>
      <c r="L33" s="24">
        <f t="shared" si="5"/>
        <v>39</v>
      </c>
    </row>
    <row r="34" spans="1:13" s="97" customFormat="1" ht="15.75" customHeight="1">
      <c r="A34" s="32">
        <v>25</v>
      </c>
      <c r="B34" s="33">
        <f t="shared" si="3"/>
        <v>123</v>
      </c>
      <c r="C34" s="33">
        <f t="shared" si="3"/>
        <v>54</v>
      </c>
      <c r="D34" s="37">
        <f t="shared" si="3"/>
        <v>69</v>
      </c>
      <c r="E34" s="38">
        <v>60</v>
      </c>
      <c r="F34" s="33">
        <f t="shared" si="4"/>
        <v>111</v>
      </c>
      <c r="G34" s="33">
        <f t="shared" si="4"/>
        <v>69</v>
      </c>
      <c r="H34" s="37">
        <f t="shared" si="4"/>
        <v>42</v>
      </c>
      <c r="I34" s="66">
        <v>95</v>
      </c>
      <c r="J34" s="67">
        <f t="shared" si="5"/>
        <v>10</v>
      </c>
      <c r="K34" s="67">
        <f t="shared" si="5"/>
        <v>2</v>
      </c>
      <c r="L34" s="67">
        <f t="shared" si="5"/>
        <v>8</v>
      </c>
    </row>
    <row r="35" spans="1:13" s="97" customFormat="1" ht="15.75" customHeight="1">
      <c r="A35" s="32">
        <v>26</v>
      </c>
      <c r="B35" s="33">
        <f t="shared" ref="B35:D45" si="6">B80+B125+B170+B215</f>
        <v>126</v>
      </c>
      <c r="C35" s="33">
        <f t="shared" si="6"/>
        <v>74</v>
      </c>
      <c r="D35" s="37">
        <f t="shared" si="6"/>
        <v>52</v>
      </c>
      <c r="E35" s="38">
        <v>61</v>
      </c>
      <c r="F35" s="33">
        <f t="shared" ref="F35:H45" si="7">F80+F125+F170+F215</f>
        <v>124</v>
      </c>
      <c r="G35" s="33">
        <f t="shared" si="7"/>
        <v>65</v>
      </c>
      <c r="H35" s="37">
        <f t="shared" si="7"/>
        <v>59</v>
      </c>
      <c r="I35" s="66">
        <v>96</v>
      </c>
      <c r="J35" s="67">
        <f t="shared" ref="J35:L45" si="8">J80+J125+J170+J215</f>
        <v>19</v>
      </c>
      <c r="K35" s="67">
        <f t="shared" si="8"/>
        <v>8</v>
      </c>
      <c r="L35" s="67">
        <f t="shared" si="8"/>
        <v>11</v>
      </c>
    </row>
    <row r="36" spans="1:13" s="97" customFormat="1" ht="15.75" customHeight="1">
      <c r="A36" s="32">
        <v>27</v>
      </c>
      <c r="B36" s="33">
        <f t="shared" si="6"/>
        <v>96</v>
      </c>
      <c r="C36" s="33">
        <f t="shared" si="6"/>
        <v>52</v>
      </c>
      <c r="D36" s="37">
        <f t="shared" si="6"/>
        <v>44</v>
      </c>
      <c r="E36" s="38">
        <v>62</v>
      </c>
      <c r="F36" s="33">
        <f t="shared" si="7"/>
        <v>130</v>
      </c>
      <c r="G36" s="33">
        <f t="shared" si="7"/>
        <v>66</v>
      </c>
      <c r="H36" s="37">
        <f t="shared" si="7"/>
        <v>64</v>
      </c>
      <c r="I36" s="66">
        <v>97</v>
      </c>
      <c r="J36" s="67">
        <f t="shared" si="8"/>
        <v>9</v>
      </c>
      <c r="K36" s="67">
        <f t="shared" si="8"/>
        <v>1</v>
      </c>
      <c r="L36" s="67">
        <f t="shared" si="8"/>
        <v>8</v>
      </c>
    </row>
    <row r="37" spans="1:13" s="97" customFormat="1" ht="15.75" customHeight="1">
      <c r="A37" s="32">
        <v>28</v>
      </c>
      <c r="B37" s="33">
        <f t="shared" si="6"/>
        <v>110</v>
      </c>
      <c r="C37" s="33">
        <f t="shared" si="6"/>
        <v>62</v>
      </c>
      <c r="D37" s="37">
        <f t="shared" si="6"/>
        <v>48</v>
      </c>
      <c r="E37" s="38">
        <v>63</v>
      </c>
      <c r="F37" s="33">
        <f t="shared" si="7"/>
        <v>127</v>
      </c>
      <c r="G37" s="33">
        <f t="shared" si="7"/>
        <v>69</v>
      </c>
      <c r="H37" s="37">
        <f t="shared" si="7"/>
        <v>58</v>
      </c>
      <c r="I37" s="66">
        <v>98</v>
      </c>
      <c r="J37" s="67">
        <f t="shared" si="8"/>
        <v>8</v>
      </c>
      <c r="K37" s="67">
        <f t="shared" si="8"/>
        <v>2</v>
      </c>
      <c r="L37" s="67">
        <f t="shared" si="8"/>
        <v>6</v>
      </c>
    </row>
    <row r="38" spans="1:13" s="97" customFormat="1" ht="18" customHeight="1">
      <c r="A38" s="40">
        <v>29</v>
      </c>
      <c r="B38" s="44">
        <f t="shared" si="6"/>
        <v>102</v>
      </c>
      <c r="C38" s="44">
        <f t="shared" si="6"/>
        <v>51</v>
      </c>
      <c r="D38" s="47">
        <f t="shared" si="6"/>
        <v>51</v>
      </c>
      <c r="E38" s="48">
        <v>64</v>
      </c>
      <c r="F38" s="44">
        <f t="shared" si="7"/>
        <v>119</v>
      </c>
      <c r="G38" s="44">
        <f t="shared" si="7"/>
        <v>63</v>
      </c>
      <c r="H38" s="47">
        <f t="shared" si="7"/>
        <v>56</v>
      </c>
      <c r="I38" s="66">
        <v>99</v>
      </c>
      <c r="J38" s="67">
        <f t="shared" si="8"/>
        <v>4</v>
      </c>
      <c r="K38" s="67">
        <f t="shared" si="8"/>
        <v>0</v>
      </c>
      <c r="L38" s="67">
        <f t="shared" si="8"/>
        <v>4</v>
      </c>
    </row>
    <row r="39" spans="1:13" s="31" customFormat="1" ht="25.5" customHeight="1">
      <c r="A39" s="23" t="s">
        <v>35</v>
      </c>
      <c r="B39" s="24">
        <f t="shared" si="6"/>
        <v>602</v>
      </c>
      <c r="C39" s="24">
        <f t="shared" si="6"/>
        <v>346</v>
      </c>
      <c r="D39" s="30">
        <f t="shared" si="6"/>
        <v>256</v>
      </c>
      <c r="E39" s="23" t="s">
        <v>36</v>
      </c>
      <c r="F39" s="24">
        <f t="shared" si="7"/>
        <v>719</v>
      </c>
      <c r="G39" s="24">
        <f t="shared" si="7"/>
        <v>377</v>
      </c>
      <c r="H39" s="30">
        <f t="shared" si="7"/>
        <v>342</v>
      </c>
      <c r="I39" s="71">
        <v>100</v>
      </c>
      <c r="J39" s="69">
        <f t="shared" si="8"/>
        <v>0</v>
      </c>
      <c r="K39" s="69">
        <f t="shared" si="8"/>
        <v>0</v>
      </c>
      <c r="L39" s="69">
        <f t="shared" si="8"/>
        <v>0</v>
      </c>
    </row>
    <row r="40" spans="1:13" s="97" customFormat="1" ht="15.75" customHeight="1">
      <c r="A40" s="32">
        <v>30</v>
      </c>
      <c r="B40" s="33">
        <f t="shared" si="6"/>
        <v>112</v>
      </c>
      <c r="C40" s="33">
        <f t="shared" si="6"/>
        <v>64</v>
      </c>
      <c r="D40" s="37">
        <f t="shared" si="6"/>
        <v>48</v>
      </c>
      <c r="E40" s="38">
        <v>65</v>
      </c>
      <c r="F40" s="33">
        <f t="shared" si="7"/>
        <v>128</v>
      </c>
      <c r="G40" s="33">
        <f t="shared" si="7"/>
        <v>74</v>
      </c>
      <c r="H40" s="37">
        <f t="shared" si="7"/>
        <v>54</v>
      </c>
      <c r="I40" s="38">
        <v>101</v>
      </c>
      <c r="J40" s="33">
        <f t="shared" si="8"/>
        <v>1</v>
      </c>
      <c r="K40" s="33">
        <f t="shared" si="8"/>
        <v>0</v>
      </c>
      <c r="L40" s="33">
        <f t="shared" si="8"/>
        <v>1</v>
      </c>
    </row>
    <row r="41" spans="1:13" s="97" customFormat="1" ht="15.75" customHeight="1">
      <c r="A41" s="32">
        <v>31</v>
      </c>
      <c r="B41" s="33">
        <f t="shared" si="6"/>
        <v>115</v>
      </c>
      <c r="C41" s="33">
        <f t="shared" si="6"/>
        <v>71</v>
      </c>
      <c r="D41" s="37">
        <f t="shared" si="6"/>
        <v>44</v>
      </c>
      <c r="E41" s="38">
        <v>66</v>
      </c>
      <c r="F41" s="33">
        <f t="shared" si="7"/>
        <v>125</v>
      </c>
      <c r="G41" s="33">
        <f t="shared" si="7"/>
        <v>60</v>
      </c>
      <c r="H41" s="37">
        <f t="shared" si="7"/>
        <v>65</v>
      </c>
      <c r="I41" s="38">
        <v>102</v>
      </c>
      <c r="J41" s="33">
        <f t="shared" si="8"/>
        <v>2</v>
      </c>
      <c r="K41" s="33">
        <f t="shared" si="8"/>
        <v>1</v>
      </c>
      <c r="L41" s="33">
        <f t="shared" si="8"/>
        <v>1</v>
      </c>
    </row>
    <row r="42" spans="1:13" s="97" customFormat="1" ht="15.75" customHeight="1">
      <c r="A42" s="32">
        <v>32</v>
      </c>
      <c r="B42" s="33">
        <f t="shared" si="6"/>
        <v>138</v>
      </c>
      <c r="C42" s="33">
        <f t="shared" si="6"/>
        <v>84</v>
      </c>
      <c r="D42" s="37">
        <f t="shared" si="6"/>
        <v>54</v>
      </c>
      <c r="E42" s="38">
        <v>67</v>
      </c>
      <c r="F42" s="33">
        <f t="shared" si="7"/>
        <v>142</v>
      </c>
      <c r="G42" s="33">
        <f t="shared" si="7"/>
        <v>64</v>
      </c>
      <c r="H42" s="37">
        <f t="shared" si="7"/>
        <v>78</v>
      </c>
      <c r="I42" s="38">
        <v>103</v>
      </c>
      <c r="J42" s="33">
        <f t="shared" si="8"/>
        <v>0</v>
      </c>
      <c r="K42" s="33">
        <f t="shared" si="8"/>
        <v>0</v>
      </c>
      <c r="L42" s="33">
        <f t="shared" si="8"/>
        <v>0</v>
      </c>
    </row>
    <row r="43" spans="1:13" s="97" customFormat="1" ht="15.75" customHeight="1">
      <c r="A43" s="32">
        <v>33</v>
      </c>
      <c r="B43" s="33">
        <f t="shared" si="6"/>
        <v>132</v>
      </c>
      <c r="C43" s="33">
        <f t="shared" si="6"/>
        <v>68</v>
      </c>
      <c r="D43" s="37">
        <f t="shared" si="6"/>
        <v>64</v>
      </c>
      <c r="E43" s="38">
        <v>68</v>
      </c>
      <c r="F43" s="33">
        <f t="shared" si="7"/>
        <v>181</v>
      </c>
      <c r="G43" s="33">
        <f t="shared" si="7"/>
        <v>101</v>
      </c>
      <c r="H43" s="37">
        <f t="shared" si="7"/>
        <v>80</v>
      </c>
      <c r="I43" s="73" t="s">
        <v>37</v>
      </c>
      <c r="J43" s="44">
        <f t="shared" si="8"/>
        <v>0</v>
      </c>
      <c r="K43" s="44">
        <f t="shared" si="8"/>
        <v>0</v>
      </c>
      <c r="L43" s="44">
        <f t="shared" si="8"/>
        <v>0</v>
      </c>
    </row>
    <row r="44" spans="1:13" s="97" customFormat="1" ht="21" customHeight="1" thickBot="1">
      <c r="A44" s="74">
        <v>34</v>
      </c>
      <c r="B44" s="76">
        <f t="shared" si="6"/>
        <v>105</v>
      </c>
      <c r="C44" s="76">
        <f t="shared" si="6"/>
        <v>59</v>
      </c>
      <c r="D44" s="77">
        <f t="shared" si="6"/>
        <v>46</v>
      </c>
      <c r="E44" s="78">
        <v>69</v>
      </c>
      <c r="F44" s="76">
        <f t="shared" si="7"/>
        <v>143</v>
      </c>
      <c r="G44" s="76">
        <f t="shared" si="7"/>
        <v>78</v>
      </c>
      <c r="H44" s="77">
        <f t="shared" si="7"/>
        <v>65</v>
      </c>
      <c r="I44" s="79" t="s">
        <v>8</v>
      </c>
      <c r="J44" s="80">
        <f t="shared" si="8"/>
        <v>9189</v>
      </c>
      <c r="K44" s="80">
        <f t="shared" si="8"/>
        <v>4652</v>
      </c>
      <c r="L44" s="80">
        <f t="shared" si="8"/>
        <v>4537</v>
      </c>
    </row>
    <row r="45" spans="1:13" s="100" customFormat="1" ht="24" customHeight="1" thickTop="1" thickBot="1">
      <c r="A45" s="81" t="s">
        <v>38</v>
      </c>
      <c r="B45" s="87">
        <f t="shared" si="6"/>
        <v>805</v>
      </c>
      <c r="C45" s="87">
        <f t="shared" si="6"/>
        <v>438</v>
      </c>
      <c r="D45" s="88">
        <f t="shared" si="6"/>
        <v>367</v>
      </c>
      <c r="E45" s="81" t="s">
        <v>39</v>
      </c>
      <c r="F45" s="87">
        <f t="shared" si="7"/>
        <v>5729</v>
      </c>
      <c r="G45" s="87">
        <f t="shared" si="7"/>
        <v>3049</v>
      </c>
      <c r="H45" s="88">
        <f t="shared" si="7"/>
        <v>2680</v>
      </c>
      <c r="I45" s="89" t="s">
        <v>40</v>
      </c>
      <c r="J45" s="87">
        <f t="shared" si="8"/>
        <v>2655</v>
      </c>
      <c r="K45" s="87">
        <f t="shared" si="8"/>
        <v>1165</v>
      </c>
      <c r="L45" s="87">
        <f t="shared" si="8"/>
        <v>1490</v>
      </c>
    </row>
    <row r="46" spans="1:13" s="13" customFormat="1" ht="24" customHeight="1" thickBot="1">
      <c r="A46" s="1"/>
      <c r="B46" s="2" t="str">
        <f>+[1]中区!$B$1</f>
        <v>町字別・年齢別人口表</v>
      </c>
      <c r="C46" s="3"/>
      <c r="D46" s="4"/>
      <c r="E46" s="5"/>
      <c r="F46" s="6"/>
      <c r="G46" s="96" t="str">
        <f>$G$1</f>
        <v>　　平成29年10月1日　現在</v>
      </c>
      <c r="H46" s="6"/>
      <c r="I46" s="5"/>
      <c r="J46" s="6"/>
      <c r="K46" s="8" t="s">
        <v>103</v>
      </c>
      <c r="L46" s="9"/>
      <c r="M46" s="97" t="str">
        <f>[2]連想CD!A171</f>
        <v>ｽﾅﾔﾏ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f>SUM(B49:B53)</f>
        <v>60</v>
      </c>
      <c r="C48" s="24">
        <f>SUM(C49:C53)</f>
        <v>31</v>
      </c>
      <c r="D48" s="24">
        <f>SUM(D49:D53)</f>
        <v>29</v>
      </c>
      <c r="E48" s="25" t="s">
        <v>10</v>
      </c>
      <c r="F48" s="24">
        <f>SUM(F49:F53)</f>
        <v>105</v>
      </c>
      <c r="G48" s="24">
        <f>SUM(G49:G53)</f>
        <v>50</v>
      </c>
      <c r="H48" s="24">
        <f>SUM(H49:H53)</f>
        <v>55</v>
      </c>
      <c r="I48" s="25" t="s">
        <v>11</v>
      </c>
      <c r="J48" s="24">
        <f>SUM(J49:J53)</f>
        <v>109</v>
      </c>
      <c r="K48" s="24">
        <f>SUM(K49:K53)</f>
        <v>43</v>
      </c>
      <c r="L48" s="24">
        <f>SUM(L49:L53)</f>
        <v>66</v>
      </c>
    </row>
    <row r="49" spans="1:12" s="97" customFormat="1" ht="15.75" customHeight="1">
      <c r="A49" s="32">
        <v>0</v>
      </c>
      <c r="B49" s="33">
        <f>C49+D49</f>
        <v>16</v>
      </c>
      <c r="C49" s="34">
        <f>VLOOKUP([1]連想CD!$B$164,[1]元データ!$A$2:$DE$996,5)</f>
        <v>11</v>
      </c>
      <c r="D49" s="34">
        <f>VLOOKUP([1]連想CD!$B$165,[1]元データ!$A$2:$DE$996,5)</f>
        <v>5</v>
      </c>
      <c r="E49" s="35">
        <v>35</v>
      </c>
      <c r="F49" s="33">
        <f>G49+H49</f>
        <v>22</v>
      </c>
      <c r="G49" s="34">
        <f>VLOOKUP([1]連想CD!$B$164,[1]元データ!$A$2:$DE$996,40)</f>
        <v>9</v>
      </c>
      <c r="H49" s="34">
        <f>VLOOKUP([1]連想CD!$B$165,[1]元データ!$A$2:$DE$996,40)</f>
        <v>13</v>
      </c>
      <c r="I49" s="35">
        <v>70</v>
      </c>
      <c r="J49" s="33">
        <f>K49+L49</f>
        <v>28</v>
      </c>
      <c r="K49" s="34">
        <f>VLOOKUP([1]連想CD!$B$164,[1]元データ!$A$2:$DE$996,75)</f>
        <v>15</v>
      </c>
      <c r="L49" s="34">
        <f>VLOOKUP([1]連想CD!$B$165,[1]元データ!$A$2:$DE$996,75)</f>
        <v>13</v>
      </c>
    </row>
    <row r="50" spans="1:12" s="97" customFormat="1" ht="15.75" customHeight="1">
      <c r="A50" s="32">
        <v>1</v>
      </c>
      <c r="B50" s="33">
        <f>C50+D50</f>
        <v>9</v>
      </c>
      <c r="C50" s="34">
        <f>VLOOKUP([1]連想CD!$B$164,[1]元データ!$A$2:$DE$996,6)</f>
        <v>5</v>
      </c>
      <c r="D50" s="34">
        <f>VLOOKUP([1]連想CD!$B$165,[1]元データ!$A$2:$DE$996,6)</f>
        <v>4</v>
      </c>
      <c r="E50" s="35">
        <v>36</v>
      </c>
      <c r="F50" s="33">
        <f>G50+H50</f>
        <v>23</v>
      </c>
      <c r="G50" s="34">
        <f>VLOOKUP([1]連想CD!$B$164,[1]元データ!$A$2:$DE$996,41)</f>
        <v>11</v>
      </c>
      <c r="H50" s="34">
        <f>VLOOKUP([1]連想CD!$B$165,[1]元データ!$A$2:$DE$996,41)</f>
        <v>12</v>
      </c>
      <c r="I50" s="35">
        <v>71</v>
      </c>
      <c r="J50" s="33">
        <f>K50+L50</f>
        <v>13</v>
      </c>
      <c r="K50" s="34">
        <f>VLOOKUP([1]連想CD!$B$164,[1]元データ!$A$2:$DE$996,76)</f>
        <v>2</v>
      </c>
      <c r="L50" s="34">
        <f>VLOOKUP([1]連想CD!$B$165,[1]元データ!$A$2:$DE$996,76)</f>
        <v>11</v>
      </c>
    </row>
    <row r="51" spans="1:12" s="97" customFormat="1" ht="15.75" customHeight="1">
      <c r="A51" s="32">
        <v>2</v>
      </c>
      <c r="B51" s="33">
        <f>C51+D51</f>
        <v>14</v>
      </c>
      <c r="C51" s="34">
        <f>VLOOKUP([1]連想CD!$B$164,[1]元データ!$A$2:$DE$996,7)</f>
        <v>6</v>
      </c>
      <c r="D51" s="34">
        <f>VLOOKUP([1]連想CD!$B$165,[1]元データ!$A$2:$DE$996,7)</f>
        <v>8</v>
      </c>
      <c r="E51" s="35">
        <v>37</v>
      </c>
      <c r="F51" s="33">
        <f>G51+H51</f>
        <v>21</v>
      </c>
      <c r="G51" s="34">
        <f>VLOOKUP([1]連想CD!$B$164,[1]元データ!$A$2:$DE$996,42)</f>
        <v>12</v>
      </c>
      <c r="H51" s="34">
        <f>VLOOKUP([1]連想CD!$B$165,[1]元データ!$A$2:$DE$996,42)</f>
        <v>9</v>
      </c>
      <c r="I51" s="35">
        <v>72</v>
      </c>
      <c r="J51" s="33">
        <f>K51+L51</f>
        <v>21</v>
      </c>
      <c r="K51" s="34">
        <f>VLOOKUP([1]連想CD!$B$164,[1]元データ!$A$2:$DE$996,77)</f>
        <v>6</v>
      </c>
      <c r="L51" s="34">
        <f>VLOOKUP([1]連想CD!$B$165,[1]元データ!$A$2:$DE$996,77)</f>
        <v>15</v>
      </c>
    </row>
    <row r="52" spans="1:12" s="97" customFormat="1" ht="15.75" customHeight="1">
      <c r="A52" s="32">
        <v>3</v>
      </c>
      <c r="B52" s="33">
        <f>C52+D52</f>
        <v>9</v>
      </c>
      <c r="C52" s="34">
        <f>VLOOKUP([1]連想CD!$B$164,[1]元データ!$A$2:$DE$996,8)</f>
        <v>3</v>
      </c>
      <c r="D52" s="34">
        <f>VLOOKUP([1]連想CD!$B$165,[1]元データ!$A$2:$DE$996,8)</f>
        <v>6</v>
      </c>
      <c r="E52" s="35">
        <v>38</v>
      </c>
      <c r="F52" s="33">
        <f>G52+H52</f>
        <v>18</v>
      </c>
      <c r="G52" s="34">
        <f>VLOOKUP([1]連想CD!$B$164,[1]元データ!$A$2:$DE$996,43)</f>
        <v>10</v>
      </c>
      <c r="H52" s="34">
        <f>VLOOKUP([1]連想CD!$B$165,[1]元データ!$A$2:$DE$996,43)</f>
        <v>8</v>
      </c>
      <c r="I52" s="35">
        <v>73</v>
      </c>
      <c r="J52" s="33">
        <f>K52+L52</f>
        <v>27</v>
      </c>
      <c r="K52" s="34">
        <f>VLOOKUP([1]連想CD!$B$164,[1]元データ!$A$2:$DE$996,78)</f>
        <v>10</v>
      </c>
      <c r="L52" s="34">
        <f>VLOOKUP([1]連想CD!$B$165,[1]元データ!$A$2:$DE$996,78)</f>
        <v>17</v>
      </c>
    </row>
    <row r="53" spans="1:12" s="97" customFormat="1" ht="18" customHeight="1">
      <c r="A53" s="40">
        <v>4</v>
      </c>
      <c r="B53" s="41">
        <f>C53+D53</f>
        <v>12</v>
      </c>
      <c r="C53" s="42">
        <f>VLOOKUP([1]連想CD!$B$164,[1]元データ!$A$2:$DE$996,9)</f>
        <v>6</v>
      </c>
      <c r="D53" s="42">
        <f>VLOOKUP([1]連想CD!$B$165,[1]元データ!$A$2:$DE$996,9)</f>
        <v>6</v>
      </c>
      <c r="E53" s="43">
        <v>39</v>
      </c>
      <c r="F53" s="44">
        <f>G53+H53</f>
        <v>21</v>
      </c>
      <c r="G53" s="42">
        <f>VLOOKUP([1]連想CD!$B$164,[1]元データ!$A$2:$DE$996,44)</f>
        <v>8</v>
      </c>
      <c r="H53" s="42">
        <f>VLOOKUP([1]連想CD!$B$165,[1]元データ!$A$2:$DE$996,44)</f>
        <v>13</v>
      </c>
      <c r="I53" s="43">
        <v>74</v>
      </c>
      <c r="J53" s="44">
        <f>K53+L53</f>
        <v>20</v>
      </c>
      <c r="K53" s="42">
        <f>VLOOKUP([1]連想CD!$B$164,[1]元データ!$A$2:$DE$996,79)</f>
        <v>10</v>
      </c>
      <c r="L53" s="42">
        <f>VLOOKUP([1]連想CD!$B$165,[1]元データ!$A$2:$DE$996,79)</f>
        <v>10</v>
      </c>
    </row>
    <row r="54" spans="1:12" s="31" customFormat="1" ht="25.5" customHeight="1">
      <c r="A54" s="23" t="s">
        <v>13</v>
      </c>
      <c r="B54" s="24">
        <f>SUM(B55:B59)</f>
        <v>37</v>
      </c>
      <c r="C54" s="24">
        <f>SUM(C55:C59)</f>
        <v>20</v>
      </c>
      <c r="D54" s="24">
        <f>SUM(D55:D59)</f>
        <v>17</v>
      </c>
      <c r="E54" s="25" t="s">
        <v>14</v>
      </c>
      <c r="F54" s="24">
        <f>SUM(F55:F59)</f>
        <v>124</v>
      </c>
      <c r="G54" s="24">
        <f>SUM(G55:G59)</f>
        <v>67</v>
      </c>
      <c r="H54" s="24">
        <f>SUM(H55:H59)</f>
        <v>57</v>
      </c>
      <c r="I54" s="25" t="s">
        <v>15</v>
      </c>
      <c r="J54" s="24">
        <f>SUM(J55:J59)</f>
        <v>106</v>
      </c>
      <c r="K54" s="24">
        <f>SUM(K55:K59)</f>
        <v>52</v>
      </c>
      <c r="L54" s="24">
        <f>SUM(L55:L59)</f>
        <v>54</v>
      </c>
    </row>
    <row r="55" spans="1:12" s="97" customFormat="1" ht="15.75" customHeight="1">
      <c r="A55" s="32">
        <v>5</v>
      </c>
      <c r="B55" s="33">
        <f>C55+D55</f>
        <v>10</v>
      </c>
      <c r="C55" s="34">
        <f>VLOOKUP([1]連想CD!$B$164,[1]元データ!$A$2:$DE$996,10)</f>
        <v>8</v>
      </c>
      <c r="D55" s="34">
        <f>VLOOKUP([1]連想CD!$B$165,[1]元データ!$A$2:$DE$996,10)</f>
        <v>2</v>
      </c>
      <c r="E55" s="35">
        <v>40</v>
      </c>
      <c r="F55" s="33">
        <f>G55+H55</f>
        <v>16</v>
      </c>
      <c r="G55" s="34">
        <f>VLOOKUP([1]連想CD!$B$164,[1]元データ!$A$2:$DE$996,45 )</f>
        <v>8</v>
      </c>
      <c r="H55" s="34">
        <f>VLOOKUP([1]連想CD!$B$165,[1]元データ!$A$2:$DE$996,45 )</f>
        <v>8</v>
      </c>
      <c r="I55" s="35">
        <v>75</v>
      </c>
      <c r="J55" s="33">
        <f>K55+L55</f>
        <v>24</v>
      </c>
      <c r="K55" s="34">
        <f>VLOOKUP([1]連想CD!$B$164,[1]元データ!$A$2:$DE$996,80)</f>
        <v>14</v>
      </c>
      <c r="L55" s="34">
        <f>VLOOKUP([1]連想CD!$B$165,[1]元データ!$A$2:$DE$996,80)</f>
        <v>10</v>
      </c>
    </row>
    <row r="56" spans="1:12" s="97" customFormat="1" ht="15.75" customHeight="1">
      <c r="A56" s="32">
        <v>6</v>
      </c>
      <c r="B56" s="33">
        <f>C56+D56</f>
        <v>5</v>
      </c>
      <c r="C56" s="34">
        <f>VLOOKUP([1]連想CD!$B$164,[1]元データ!$A$2:$DE$996,11)</f>
        <v>1</v>
      </c>
      <c r="D56" s="34">
        <f>VLOOKUP([1]連想CD!$B$165,[1]元データ!$A$2:$DE$996,11)</f>
        <v>4</v>
      </c>
      <c r="E56" s="35">
        <v>41</v>
      </c>
      <c r="F56" s="33">
        <f>G56+H56</f>
        <v>24</v>
      </c>
      <c r="G56" s="34">
        <f>VLOOKUP([1]連想CD!$B$164,[1]元データ!$A$2:$DE$996,46)</f>
        <v>12</v>
      </c>
      <c r="H56" s="34">
        <f>VLOOKUP([1]連想CD!$B$165,[1]元データ!$A$2:$DE$996,46)</f>
        <v>12</v>
      </c>
      <c r="I56" s="35">
        <v>76</v>
      </c>
      <c r="J56" s="33">
        <f>K56+L56</f>
        <v>25</v>
      </c>
      <c r="K56" s="34">
        <f>VLOOKUP([1]連想CD!$B$164,[1]元データ!$A$2:$DE$996,81)</f>
        <v>13</v>
      </c>
      <c r="L56" s="34">
        <f>VLOOKUP([1]連想CD!$B$165,[1]元データ!$A$2:$DE$996,81)</f>
        <v>12</v>
      </c>
    </row>
    <row r="57" spans="1:12" s="97" customFormat="1" ht="15.75" customHeight="1">
      <c r="A57" s="32">
        <v>7</v>
      </c>
      <c r="B57" s="33">
        <f>C57+D57</f>
        <v>6</v>
      </c>
      <c r="C57" s="34">
        <f>VLOOKUP([1]連想CD!$B$164,[1]元データ!$A$2:$DE$996,12)</f>
        <v>1</v>
      </c>
      <c r="D57" s="34">
        <f>VLOOKUP([1]連想CD!$B$165,[1]元データ!$A$2:$DE$996,12)</f>
        <v>5</v>
      </c>
      <c r="E57" s="35">
        <v>42</v>
      </c>
      <c r="F57" s="33">
        <f>G57+H57</f>
        <v>27</v>
      </c>
      <c r="G57" s="34">
        <f>VLOOKUP([1]連想CD!$B$164,[1]元データ!$A$2:$DE$996,47)</f>
        <v>11</v>
      </c>
      <c r="H57" s="34">
        <f>VLOOKUP([1]連想CD!$B$165,[1]元データ!$A$2:$DE$996,47)</f>
        <v>16</v>
      </c>
      <c r="I57" s="35">
        <v>77</v>
      </c>
      <c r="J57" s="33">
        <f>K57+L57</f>
        <v>20</v>
      </c>
      <c r="K57" s="34">
        <f>VLOOKUP([1]連想CD!$B$164,[1]元データ!$A$2:$DE$996,82)</f>
        <v>10</v>
      </c>
      <c r="L57" s="34">
        <f>VLOOKUP([1]連想CD!$B$165,[1]元データ!$A$2:$DE$996,82)</f>
        <v>10</v>
      </c>
    </row>
    <row r="58" spans="1:12" s="97" customFormat="1" ht="15.75" customHeight="1">
      <c r="A58" s="32">
        <v>8</v>
      </c>
      <c r="B58" s="33">
        <f>C58+D58</f>
        <v>4</v>
      </c>
      <c r="C58" s="34">
        <f>VLOOKUP([1]連想CD!$B$164,[1]元データ!$A$2:$DE$996,13)</f>
        <v>1</v>
      </c>
      <c r="D58" s="34">
        <f>VLOOKUP([1]連想CD!$B$165,[1]元データ!$A$2:$DE$996,13)</f>
        <v>3</v>
      </c>
      <c r="E58" s="35">
        <v>43</v>
      </c>
      <c r="F58" s="33">
        <f>G58+H58</f>
        <v>30</v>
      </c>
      <c r="G58" s="34">
        <f>VLOOKUP([1]連想CD!$B$164,[1]元データ!$A$2:$DE$996,48)</f>
        <v>17</v>
      </c>
      <c r="H58" s="34">
        <f>VLOOKUP([1]連想CD!$B$165,[1]元データ!$A$2:$DE$996,48)</f>
        <v>13</v>
      </c>
      <c r="I58" s="35">
        <v>78</v>
      </c>
      <c r="J58" s="33">
        <f>K58+L58</f>
        <v>14</v>
      </c>
      <c r="K58" s="34">
        <f>VLOOKUP([1]連想CD!$B$164,[1]元データ!$A$2:$DE$996,83)</f>
        <v>8</v>
      </c>
      <c r="L58" s="34">
        <f>VLOOKUP([1]連想CD!$B$165,[1]元データ!$A$2:$DE$996,83)</f>
        <v>6</v>
      </c>
    </row>
    <row r="59" spans="1:12" s="97" customFormat="1" ht="18" customHeight="1">
      <c r="A59" s="40">
        <v>9</v>
      </c>
      <c r="B59" s="44">
        <f>C59+D59</f>
        <v>12</v>
      </c>
      <c r="C59" s="42">
        <f>VLOOKUP([1]連想CD!$B$164,[1]元データ!$A$2:$DE$996,14)</f>
        <v>9</v>
      </c>
      <c r="D59" s="42">
        <f>VLOOKUP([1]連想CD!$B$165,[1]元データ!$A$2:$DE$996,14)</f>
        <v>3</v>
      </c>
      <c r="E59" s="43">
        <v>44</v>
      </c>
      <c r="F59" s="44">
        <f>G59+H59</f>
        <v>27</v>
      </c>
      <c r="G59" s="42">
        <f>VLOOKUP([1]連想CD!$B$164,[1]元データ!$A$2:$DE$996,49)</f>
        <v>19</v>
      </c>
      <c r="H59" s="42">
        <f>VLOOKUP([1]連想CD!$B$165,[1]元データ!$A$2:$DE$996,49)</f>
        <v>8</v>
      </c>
      <c r="I59" s="43">
        <v>79</v>
      </c>
      <c r="J59" s="44">
        <f>K59+L59</f>
        <v>23</v>
      </c>
      <c r="K59" s="42">
        <f>VLOOKUP([1]連想CD!$B$164,[1]元データ!$A$2:$DE$996,84)</f>
        <v>7</v>
      </c>
      <c r="L59" s="42">
        <f>VLOOKUP([1]連想CD!$B$165,[1]元データ!$A$2:$DE$996,84)</f>
        <v>16</v>
      </c>
    </row>
    <row r="60" spans="1:12" s="31" customFormat="1" ht="25.5" customHeight="1">
      <c r="A60" s="23" t="s">
        <v>23</v>
      </c>
      <c r="B60" s="24">
        <f>SUM(B61:B65)</f>
        <v>22</v>
      </c>
      <c r="C60" s="24">
        <f>SUM(C61:C65)</f>
        <v>13</v>
      </c>
      <c r="D60" s="24">
        <f>SUM(D61:D65)</f>
        <v>9</v>
      </c>
      <c r="E60" s="25" t="s">
        <v>24</v>
      </c>
      <c r="F60" s="24">
        <f>SUM(F61:F65)</f>
        <v>123</v>
      </c>
      <c r="G60" s="24">
        <f>SUM(G61:G65)</f>
        <v>63</v>
      </c>
      <c r="H60" s="24">
        <f>SUM(H61:H65)</f>
        <v>60</v>
      </c>
      <c r="I60" s="25" t="s">
        <v>25</v>
      </c>
      <c r="J60" s="24">
        <f>SUM(J61:J65)</f>
        <v>98</v>
      </c>
      <c r="K60" s="24">
        <f>SUM(K61:K65)</f>
        <v>31</v>
      </c>
      <c r="L60" s="24">
        <f>SUM(L61:L65)</f>
        <v>67</v>
      </c>
    </row>
    <row r="61" spans="1:12" s="97" customFormat="1" ht="15.75" customHeight="1">
      <c r="A61" s="32">
        <v>10</v>
      </c>
      <c r="B61" s="33">
        <f>C61+D61</f>
        <v>3</v>
      </c>
      <c r="C61" s="34">
        <f>VLOOKUP([1]連想CD!$B$164,[1]元データ!$A$2:$DE$996,15)</f>
        <v>2</v>
      </c>
      <c r="D61" s="34">
        <f>VLOOKUP([1]連想CD!$B$165,[1]元データ!$A$2:$DE$996,15)</f>
        <v>1</v>
      </c>
      <c r="E61" s="35">
        <v>45</v>
      </c>
      <c r="F61" s="33">
        <f>G61+H61</f>
        <v>25</v>
      </c>
      <c r="G61" s="34">
        <f>VLOOKUP([1]連想CD!$B$164,[1]元データ!$A$2:$DE$996,50)</f>
        <v>14</v>
      </c>
      <c r="H61" s="34">
        <f>VLOOKUP([1]連想CD!$B$165,[1]元データ!$A$2:$DE$996,50)</f>
        <v>11</v>
      </c>
      <c r="I61" s="35">
        <v>80</v>
      </c>
      <c r="J61" s="33">
        <f>K61+L61</f>
        <v>21</v>
      </c>
      <c r="K61" s="34">
        <f>VLOOKUP([1]連想CD!$B$164,[1]元データ!$A$2:$DE$996,85)</f>
        <v>4</v>
      </c>
      <c r="L61" s="34">
        <f>VLOOKUP([1]連想CD!$B$165,[1]元データ!$A$2:$DE$996,85)</f>
        <v>17</v>
      </c>
    </row>
    <row r="62" spans="1:12" s="97" customFormat="1" ht="15.75" customHeight="1">
      <c r="A62" s="32">
        <v>11</v>
      </c>
      <c r="B62" s="33">
        <f>C62+D62</f>
        <v>6</v>
      </c>
      <c r="C62" s="34">
        <f>VLOOKUP([1]連想CD!$B$164,[1]元データ!$A$2:$DE$996,16)</f>
        <v>3</v>
      </c>
      <c r="D62" s="34">
        <f>VLOOKUP([1]連想CD!$B$165,[1]元データ!$A$2:$DE$996,16)</f>
        <v>3</v>
      </c>
      <c r="E62" s="35">
        <v>46</v>
      </c>
      <c r="F62" s="33">
        <f>G62+H62</f>
        <v>18</v>
      </c>
      <c r="G62" s="34">
        <f>VLOOKUP([1]連想CD!$B$164,[1]元データ!$A$2:$DE$996,51)</f>
        <v>8</v>
      </c>
      <c r="H62" s="34">
        <f>VLOOKUP([1]連想CD!$B$165,[1]元データ!$A$2:$DE$996,51)</f>
        <v>10</v>
      </c>
      <c r="I62" s="35">
        <v>81</v>
      </c>
      <c r="J62" s="33">
        <f>K62+L62</f>
        <v>21</v>
      </c>
      <c r="K62" s="34">
        <f>VLOOKUP([1]連想CD!$B$164,[1]元データ!$A$2:$DE$996,86)</f>
        <v>5</v>
      </c>
      <c r="L62" s="34">
        <f>VLOOKUP([1]連想CD!$B$165,[1]元データ!$A$2:$DE$996,86)</f>
        <v>16</v>
      </c>
    </row>
    <row r="63" spans="1:12" s="97" customFormat="1" ht="15.75" customHeight="1">
      <c r="A63" s="32">
        <v>12</v>
      </c>
      <c r="B63" s="33">
        <f>C63+D63</f>
        <v>4</v>
      </c>
      <c r="C63" s="34">
        <f>VLOOKUP([1]連想CD!$B$164,[1]元データ!$A$2:$DE$996,17)</f>
        <v>1</v>
      </c>
      <c r="D63" s="34">
        <f>VLOOKUP([1]連想CD!$B$165,[1]元データ!$A$2:$DE$996,17)</f>
        <v>3</v>
      </c>
      <c r="E63" s="35">
        <v>47</v>
      </c>
      <c r="F63" s="33">
        <f>G63+H63</f>
        <v>32</v>
      </c>
      <c r="G63" s="34">
        <f>VLOOKUP([1]連想CD!$B$164,[1]元データ!$A$2:$DE$996,52)</f>
        <v>14</v>
      </c>
      <c r="H63" s="34">
        <f>VLOOKUP([1]連想CD!$B$165,[1]元データ!$A$2:$DE$996,52)</f>
        <v>18</v>
      </c>
      <c r="I63" s="35">
        <v>82</v>
      </c>
      <c r="J63" s="33">
        <f>K63+L63</f>
        <v>20</v>
      </c>
      <c r="K63" s="34">
        <f>VLOOKUP([1]連想CD!$B$164,[1]元データ!$A$2:$DE$996,87)</f>
        <v>10</v>
      </c>
      <c r="L63" s="34">
        <f>VLOOKUP([1]連想CD!$B$165,[1]元データ!$A$2:$DE$996,87)</f>
        <v>10</v>
      </c>
    </row>
    <row r="64" spans="1:12" s="97" customFormat="1" ht="15.75" customHeight="1">
      <c r="A64" s="32">
        <v>13</v>
      </c>
      <c r="B64" s="33">
        <f>C64+D64</f>
        <v>3</v>
      </c>
      <c r="C64" s="34">
        <f>VLOOKUP([1]連想CD!$B$164,[1]元データ!$A$2:$DE$996,18)</f>
        <v>1</v>
      </c>
      <c r="D64" s="34">
        <f>VLOOKUP([1]連想CD!$B$165,[1]元データ!$A$2:$DE$996,18)</f>
        <v>2</v>
      </c>
      <c r="E64" s="35">
        <v>48</v>
      </c>
      <c r="F64" s="33">
        <f>G64+H64</f>
        <v>33</v>
      </c>
      <c r="G64" s="34">
        <f>VLOOKUP([1]連想CD!$B$164,[1]元データ!$A$2:$DE$996,53)</f>
        <v>19</v>
      </c>
      <c r="H64" s="34">
        <f>VLOOKUP([1]連想CD!$B$165,[1]元データ!$A$2:$DE$996,53)</f>
        <v>14</v>
      </c>
      <c r="I64" s="35">
        <v>83</v>
      </c>
      <c r="J64" s="33">
        <f>K64+L64</f>
        <v>11</v>
      </c>
      <c r="K64" s="34">
        <f>VLOOKUP([1]連想CD!$B$164,[1]元データ!$A$2:$DE$996,88)</f>
        <v>2</v>
      </c>
      <c r="L64" s="34">
        <f>VLOOKUP([1]連想CD!$B$165,[1]元データ!$A$2:$DE$996,88)</f>
        <v>9</v>
      </c>
    </row>
    <row r="65" spans="1:12" s="97" customFormat="1" ht="18" customHeight="1">
      <c r="A65" s="40">
        <v>14</v>
      </c>
      <c r="B65" s="44">
        <f>C65+D65</f>
        <v>6</v>
      </c>
      <c r="C65" s="42">
        <f>VLOOKUP([1]連想CD!$B$164,[1]元データ!$A$2:$DE$996,19)</f>
        <v>6</v>
      </c>
      <c r="D65" s="42">
        <f>VLOOKUP([1]連想CD!$B$165,[1]元データ!$A$2:$DE$996,19)</f>
        <v>0</v>
      </c>
      <c r="E65" s="43">
        <v>49</v>
      </c>
      <c r="F65" s="44">
        <f>G65+H65</f>
        <v>15</v>
      </c>
      <c r="G65" s="42">
        <f>VLOOKUP([1]連想CD!$B$164,[1]元データ!$A$2:$DE$996,54)</f>
        <v>8</v>
      </c>
      <c r="H65" s="42">
        <f>VLOOKUP([1]連想CD!$B$165,[1]元データ!$A$2:$DE$996,54)</f>
        <v>7</v>
      </c>
      <c r="I65" s="43">
        <v>84</v>
      </c>
      <c r="J65" s="44">
        <f>K65+L65</f>
        <v>25</v>
      </c>
      <c r="K65" s="42">
        <f>VLOOKUP([1]連想CD!$B$164,[1]元データ!$A$2:$DE$996,89)</f>
        <v>10</v>
      </c>
      <c r="L65" s="42">
        <f>VLOOKUP([1]連想CD!$B$165,[1]元データ!$A$2:$DE$996,89)</f>
        <v>15</v>
      </c>
    </row>
    <row r="66" spans="1:12" s="31" customFormat="1" ht="25.5" customHeight="1">
      <c r="A66" s="23" t="s">
        <v>26</v>
      </c>
      <c r="B66" s="24">
        <f>SUM(B67:B71)</f>
        <v>56</v>
      </c>
      <c r="C66" s="24">
        <f>SUM(C67:C71)</f>
        <v>30</v>
      </c>
      <c r="D66" s="24">
        <f>SUM(D67:D71)</f>
        <v>26</v>
      </c>
      <c r="E66" s="25" t="s">
        <v>27</v>
      </c>
      <c r="F66" s="24">
        <f>SUM(F67:F71)</f>
        <v>123</v>
      </c>
      <c r="G66" s="24">
        <f>SUM(G67:G71)</f>
        <v>69</v>
      </c>
      <c r="H66" s="24">
        <f>SUM(H67:H71)</f>
        <v>54</v>
      </c>
      <c r="I66" s="25" t="s">
        <v>28</v>
      </c>
      <c r="J66" s="24">
        <f>SUM(J67:J71)</f>
        <v>62</v>
      </c>
      <c r="K66" s="24">
        <f>SUM(K67:K71)</f>
        <v>19</v>
      </c>
      <c r="L66" s="24">
        <f>SUM(L67:L71)</f>
        <v>43</v>
      </c>
    </row>
    <row r="67" spans="1:12" s="97" customFormat="1" ht="15.75" customHeight="1">
      <c r="A67" s="32">
        <v>15</v>
      </c>
      <c r="B67" s="33">
        <f>C67+D67</f>
        <v>14</v>
      </c>
      <c r="C67" s="34">
        <f>VLOOKUP([1]連想CD!$B$164,[1]元データ!$A$2:$DE$996,20)</f>
        <v>7</v>
      </c>
      <c r="D67" s="34">
        <f>VLOOKUP([1]連想CD!$B$165,[1]元データ!$A$2:$DE$996,20)</f>
        <v>7</v>
      </c>
      <c r="E67" s="35">
        <v>50</v>
      </c>
      <c r="F67" s="33">
        <f>G67+H67</f>
        <v>21</v>
      </c>
      <c r="G67" s="34">
        <f>VLOOKUP([1]連想CD!$B$164,[1]元データ!$A$2:$DE$996,55)</f>
        <v>12</v>
      </c>
      <c r="H67" s="34">
        <f>VLOOKUP([1]連想CD!$B$165,[1]元データ!$A$2:$DE$996,55)</f>
        <v>9</v>
      </c>
      <c r="I67" s="35">
        <v>85</v>
      </c>
      <c r="J67" s="33">
        <f>K67+L67</f>
        <v>20</v>
      </c>
      <c r="K67" s="34">
        <f>VLOOKUP([1]連想CD!$B$164,[1]元データ!$A$2:$DE$996,90)</f>
        <v>8</v>
      </c>
      <c r="L67" s="34">
        <f>VLOOKUP([1]連想CD!$B$165,[1]元データ!$A$2:$DE$996,90)</f>
        <v>12</v>
      </c>
    </row>
    <row r="68" spans="1:12" s="97" customFormat="1" ht="15.75" customHeight="1">
      <c r="A68" s="32">
        <v>16</v>
      </c>
      <c r="B68" s="33">
        <f>C68+D68</f>
        <v>12</v>
      </c>
      <c r="C68" s="34">
        <f>VLOOKUP([1]連想CD!$B$164,[1]元データ!$A$2:$DE$996,21)</f>
        <v>7</v>
      </c>
      <c r="D68" s="34">
        <f>VLOOKUP([1]連想CD!$B$165,[1]元データ!$A$2:$DE$996,21)</f>
        <v>5</v>
      </c>
      <c r="E68" s="35">
        <v>51</v>
      </c>
      <c r="F68" s="33">
        <f>G68+H68</f>
        <v>12</v>
      </c>
      <c r="G68" s="34">
        <f>VLOOKUP([1]連想CD!$B$164,[1]元データ!$A$2:$DE$996,56)</f>
        <v>7</v>
      </c>
      <c r="H68" s="34">
        <f>VLOOKUP([1]連想CD!$B$165,[1]元データ!$A$2:$DE$996,56)</f>
        <v>5</v>
      </c>
      <c r="I68" s="35">
        <v>86</v>
      </c>
      <c r="J68" s="33">
        <f>K68+L68</f>
        <v>11</v>
      </c>
      <c r="K68" s="34">
        <f>VLOOKUP([1]連想CD!$B$164,[1]元データ!$A$2:$DE$996,91)</f>
        <v>3</v>
      </c>
      <c r="L68" s="34">
        <f>VLOOKUP([1]連想CD!$B$165,[1]元データ!$A$2:$DE$996,91)</f>
        <v>8</v>
      </c>
    </row>
    <row r="69" spans="1:12" s="97" customFormat="1" ht="15.75" customHeight="1">
      <c r="A69" s="32">
        <v>17</v>
      </c>
      <c r="B69" s="33">
        <f>C69+D69</f>
        <v>12</v>
      </c>
      <c r="C69" s="34">
        <f>VLOOKUP([1]連想CD!$B$164,[1]元データ!$A$2:$DE$996,22)</f>
        <v>6</v>
      </c>
      <c r="D69" s="34">
        <f>VLOOKUP([1]連想CD!$B$165,[1]元データ!$A$2:$DE$996,22)</f>
        <v>6</v>
      </c>
      <c r="E69" s="35">
        <v>52</v>
      </c>
      <c r="F69" s="33">
        <f>G69+H69</f>
        <v>35</v>
      </c>
      <c r="G69" s="34">
        <f>VLOOKUP([1]連想CD!$B$164,[1]元データ!$A$2:$DE$996,57)</f>
        <v>19</v>
      </c>
      <c r="H69" s="34">
        <f>VLOOKUP([1]連想CD!$B$165,[1]元データ!$A$2:$DE$996,57)</f>
        <v>16</v>
      </c>
      <c r="I69" s="35">
        <v>87</v>
      </c>
      <c r="J69" s="33">
        <f>K69+L69</f>
        <v>7</v>
      </c>
      <c r="K69" s="34">
        <f>VLOOKUP([1]連想CD!$B$164,[1]元データ!$A$2:$DE$996,92)</f>
        <v>1</v>
      </c>
      <c r="L69" s="34">
        <f>VLOOKUP([1]連想CD!$B$165,[1]元データ!$A$2:$DE$996,92)</f>
        <v>6</v>
      </c>
    </row>
    <row r="70" spans="1:12" s="97" customFormat="1" ht="15.75" customHeight="1">
      <c r="A70" s="32">
        <v>18</v>
      </c>
      <c r="B70" s="33">
        <f>C70+D70</f>
        <v>8</v>
      </c>
      <c r="C70" s="34">
        <f>VLOOKUP([1]連想CD!$B$164,[1]元データ!$A$2:$DE$996,23)</f>
        <v>4</v>
      </c>
      <c r="D70" s="34">
        <f>VLOOKUP([1]連想CD!$B$165,[1]元データ!$A$2:$DE$996,23)</f>
        <v>4</v>
      </c>
      <c r="E70" s="35">
        <v>53</v>
      </c>
      <c r="F70" s="33">
        <f>G70+H70</f>
        <v>24</v>
      </c>
      <c r="G70" s="34">
        <f>VLOOKUP([1]連想CD!$B$164,[1]元データ!$A$2:$DE$996,58)</f>
        <v>15</v>
      </c>
      <c r="H70" s="34">
        <f>VLOOKUP([1]連想CD!$B$165,[1]元データ!$A$2:$DE$996,58)</f>
        <v>9</v>
      </c>
      <c r="I70" s="35">
        <v>88</v>
      </c>
      <c r="J70" s="33">
        <f>K70+L70</f>
        <v>12</v>
      </c>
      <c r="K70" s="34">
        <f>VLOOKUP([1]連想CD!$B$164,[1]元データ!$A$2:$DE$996,93)</f>
        <v>3</v>
      </c>
      <c r="L70" s="34">
        <f>VLOOKUP([1]連想CD!$B$165,[1]元データ!$A$2:$DE$996,93)</f>
        <v>9</v>
      </c>
    </row>
    <row r="71" spans="1:12" s="97" customFormat="1" ht="18" customHeight="1">
      <c r="A71" s="40">
        <v>19</v>
      </c>
      <c r="B71" s="44">
        <f>C71+D71</f>
        <v>10</v>
      </c>
      <c r="C71" s="42">
        <f>VLOOKUP([1]連想CD!$B$164,[1]元データ!$A$2:$DE$996,24)</f>
        <v>6</v>
      </c>
      <c r="D71" s="42">
        <f>VLOOKUP([1]連想CD!$B$165,[1]元データ!$A$2:$DE$996,24)</f>
        <v>4</v>
      </c>
      <c r="E71" s="43">
        <v>54</v>
      </c>
      <c r="F71" s="44">
        <f>G71+H71</f>
        <v>31</v>
      </c>
      <c r="G71" s="42">
        <f>VLOOKUP([1]連想CD!$B$164,[1]元データ!$A$2:$DE$996,59)</f>
        <v>16</v>
      </c>
      <c r="H71" s="42">
        <f>VLOOKUP([1]連想CD!$B$165,[1]元データ!$A$2:$DE$996,59)</f>
        <v>15</v>
      </c>
      <c r="I71" s="43">
        <v>89</v>
      </c>
      <c r="J71" s="44">
        <f>K71+L71</f>
        <v>12</v>
      </c>
      <c r="K71" s="42">
        <f>VLOOKUP([1]連想CD!$B$164,[1]元データ!$A$2:$DE$996,94)</f>
        <v>4</v>
      </c>
      <c r="L71" s="42">
        <f>VLOOKUP([1]連想CD!$B$165,[1]元データ!$A$2:$DE$996,94)</f>
        <v>8</v>
      </c>
    </row>
    <row r="72" spans="1:12" s="31" customFormat="1" ht="25.5" customHeight="1">
      <c r="A72" s="23" t="s">
        <v>29</v>
      </c>
      <c r="B72" s="24">
        <f>SUM(B73:B77)</f>
        <v>96</v>
      </c>
      <c r="C72" s="24">
        <f>SUM(C73:C77)</f>
        <v>49</v>
      </c>
      <c r="D72" s="24">
        <f>SUM(D73:D77)</f>
        <v>47</v>
      </c>
      <c r="E72" s="25" t="s">
        <v>30</v>
      </c>
      <c r="F72" s="24">
        <f>SUM(F73:F77)</f>
        <v>124</v>
      </c>
      <c r="G72" s="24">
        <f>SUM(G73:G77)</f>
        <v>68</v>
      </c>
      <c r="H72" s="24">
        <f>SUM(H73:H77)</f>
        <v>56</v>
      </c>
      <c r="I72" s="25" t="s">
        <v>31</v>
      </c>
      <c r="J72" s="24">
        <f>SUM(J73:J77)</f>
        <v>26</v>
      </c>
      <c r="K72" s="24">
        <f>SUM(K73:K77)</f>
        <v>8</v>
      </c>
      <c r="L72" s="24">
        <f>SUM(L73:L77)</f>
        <v>18</v>
      </c>
    </row>
    <row r="73" spans="1:12" s="97" customFormat="1" ht="15.75" customHeight="1">
      <c r="A73" s="32">
        <v>20</v>
      </c>
      <c r="B73" s="33">
        <f>C73+D73</f>
        <v>18</v>
      </c>
      <c r="C73" s="34">
        <f>VLOOKUP([1]連想CD!$B$164,[1]元データ!$A$2:$DE$996,25)</f>
        <v>7</v>
      </c>
      <c r="D73" s="34">
        <f>VLOOKUP([1]連想CD!$B$165,[1]元データ!$A$2:$DE$996,25)</f>
        <v>11</v>
      </c>
      <c r="E73" s="35">
        <v>55</v>
      </c>
      <c r="F73" s="33">
        <f>G73+H73</f>
        <v>23</v>
      </c>
      <c r="G73" s="34">
        <f>VLOOKUP([1]連想CD!$B$164,[1]元データ!$A$2:$DE$996,60)</f>
        <v>6</v>
      </c>
      <c r="H73" s="34">
        <f>VLOOKUP([1]連想CD!$B$165,[1]元データ!$A$2:$DE$996,60)</f>
        <v>17</v>
      </c>
      <c r="I73" s="35">
        <v>90</v>
      </c>
      <c r="J73" s="33">
        <f>K73+L73</f>
        <v>7</v>
      </c>
      <c r="K73" s="34">
        <f>VLOOKUP([1]連想CD!$B$164,[1]元データ!$A$2:$DE$996,95)</f>
        <v>2</v>
      </c>
      <c r="L73" s="34">
        <f>VLOOKUP([1]連想CD!$B$165,[1]元データ!$A$2:$DE$996,95)</f>
        <v>5</v>
      </c>
    </row>
    <row r="74" spans="1:12" s="97" customFormat="1" ht="15.75" customHeight="1">
      <c r="A74" s="32">
        <v>21</v>
      </c>
      <c r="B74" s="33">
        <f>C74+D74</f>
        <v>17</v>
      </c>
      <c r="C74" s="34">
        <f>VLOOKUP([1]連想CD!$B$164,[1]元データ!$A$2:$DE$996,26)</f>
        <v>8</v>
      </c>
      <c r="D74" s="34">
        <f>VLOOKUP([1]連想CD!$B$165,[1]元データ!$A$2:$DE$996,26)</f>
        <v>9</v>
      </c>
      <c r="E74" s="35">
        <v>56</v>
      </c>
      <c r="F74" s="33">
        <f>G74+H74</f>
        <v>30</v>
      </c>
      <c r="G74" s="34">
        <f>VLOOKUP([1]連想CD!$B$164,[1]元データ!$A$2:$DE$996,61)</f>
        <v>22</v>
      </c>
      <c r="H74" s="34">
        <f>VLOOKUP([1]連想CD!$B$165,[1]元データ!$A$2:$DE$996,61)</f>
        <v>8</v>
      </c>
      <c r="I74" s="35">
        <v>91</v>
      </c>
      <c r="J74" s="33">
        <f>K74+L74</f>
        <v>8</v>
      </c>
      <c r="K74" s="34">
        <f>VLOOKUP([1]連想CD!$B$164,[1]元データ!$A$2:$DE$996,96)</f>
        <v>2</v>
      </c>
      <c r="L74" s="34">
        <f>VLOOKUP([1]連想CD!$B$165,[1]元データ!$A$2:$DE$996,96)</f>
        <v>6</v>
      </c>
    </row>
    <row r="75" spans="1:12" s="97" customFormat="1" ht="15.75" customHeight="1">
      <c r="A75" s="32">
        <v>22</v>
      </c>
      <c r="B75" s="33">
        <f>C75+D75</f>
        <v>13</v>
      </c>
      <c r="C75" s="34">
        <f>VLOOKUP([1]連想CD!$B$164,[1]元データ!$A$2:$DE$996,27)</f>
        <v>4</v>
      </c>
      <c r="D75" s="34">
        <f>VLOOKUP([1]連想CD!$B$165,[1]元データ!$A$2:$DE$996,27)</f>
        <v>9</v>
      </c>
      <c r="E75" s="35">
        <v>57</v>
      </c>
      <c r="F75" s="33">
        <f>G75+H75</f>
        <v>23</v>
      </c>
      <c r="G75" s="34">
        <f>VLOOKUP([1]連想CD!$B$164,[1]元データ!$A$2:$DE$996,62)</f>
        <v>13</v>
      </c>
      <c r="H75" s="34">
        <f>VLOOKUP([1]連想CD!$B$165,[1]元データ!$A$2:$DE$996,62)</f>
        <v>10</v>
      </c>
      <c r="I75" s="35">
        <v>92</v>
      </c>
      <c r="J75" s="33">
        <f>K75+L75</f>
        <v>4</v>
      </c>
      <c r="K75" s="34">
        <f>VLOOKUP([1]連想CD!$B$164,[1]元データ!$A$2:$DE$996,97)</f>
        <v>2</v>
      </c>
      <c r="L75" s="34">
        <f>VLOOKUP([1]連想CD!$B$165,[1]元データ!$A$2:$DE$996,97)</f>
        <v>2</v>
      </c>
    </row>
    <row r="76" spans="1:12" s="97" customFormat="1" ht="15.75" customHeight="1">
      <c r="A76" s="32">
        <v>23</v>
      </c>
      <c r="B76" s="33">
        <f>C76+D76</f>
        <v>27</v>
      </c>
      <c r="C76" s="34">
        <f>VLOOKUP([1]連想CD!$B$164,[1]元データ!$A$2:$DE$996,28)</f>
        <v>15</v>
      </c>
      <c r="D76" s="34">
        <f>VLOOKUP([1]連想CD!$B$165,[1]元データ!$A$2:$DE$996,28)</f>
        <v>12</v>
      </c>
      <c r="E76" s="35">
        <v>58</v>
      </c>
      <c r="F76" s="33">
        <f>G76+H76</f>
        <v>25</v>
      </c>
      <c r="G76" s="34">
        <f>VLOOKUP([1]連想CD!$B$164,[1]元データ!$A$2:$DE$996,63)</f>
        <v>15</v>
      </c>
      <c r="H76" s="34">
        <f>VLOOKUP([1]連想CD!$B$165,[1]元データ!$A$2:$DE$996,63)</f>
        <v>10</v>
      </c>
      <c r="I76" s="35">
        <v>93</v>
      </c>
      <c r="J76" s="33">
        <f>K76+L76</f>
        <v>4</v>
      </c>
      <c r="K76" s="34">
        <f>VLOOKUP([1]連想CD!$B$164,[1]元データ!$A$2:$DE$996,98)</f>
        <v>1</v>
      </c>
      <c r="L76" s="34">
        <f>VLOOKUP([1]連想CD!$B$165,[1]元データ!$A$2:$DE$996,98)</f>
        <v>3</v>
      </c>
    </row>
    <row r="77" spans="1:12" s="97" customFormat="1" ht="18" customHeight="1">
      <c r="A77" s="40">
        <v>24</v>
      </c>
      <c r="B77" s="44">
        <f>C77+D77</f>
        <v>21</v>
      </c>
      <c r="C77" s="42">
        <f>VLOOKUP([1]連想CD!$B$164,[1]元データ!$A$2:$DE$996,29)</f>
        <v>15</v>
      </c>
      <c r="D77" s="42">
        <f>VLOOKUP([1]連想CD!$B$165,[1]元データ!$A$2:$DE$996,29)</f>
        <v>6</v>
      </c>
      <c r="E77" s="43">
        <v>59</v>
      </c>
      <c r="F77" s="44">
        <f>G77+H77</f>
        <v>23</v>
      </c>
      <c r="G77" s="42">
        <f>VLOOKUP([1]連想CD!$B$164,[1]元データ!$A$2:$DE$996,64)</f>
        <v>12</v>
      </c>
      <c r="H77" s="42">
        <f>VLOOKUP([1]連想CD!$B$165,[1]元データ!$A$2:$DE$996,64)</f>
        <v>11</v>
      </c>
      <c r="I77" s="43">
        <v>94</v>
      </c>
      <c r="J77" s="44">
        <f>K77+L77</f>
        <v>3</v>
      </c>
      <c r="K77" s="42">
        <f>VLOOKUP([1]連想CD!$B$164,[1]元データ!$A$2:$DE$996,99)</f>
        <v>1</v>
      </c>
      <c r="L77" s="42">
        <f>VLOOKUP([1]連想CD!$B$165,[1]元データ!$A$2:$DE$996,99)</f>
        <v>2</v>
      </c>
    </row>
    <row r="78" spans="1:12" s="31" customFormat="1" ht="25.5" customHeight="1">
      <c r="A78" s="23" t="s">
        <v>32</v>
      </c>
      <c r="B78" s="24">
        <f>SUM(B79:B83)</f>
        <v>111</v>
      </c>
      <c r="C78" s="24">
        <f>SUM(C79:C83)</f>
        <v>55</v>
      </c>
      <c r="D78" s="24">
        <f>SUM(D79:D83)</f>
        <v>56</v>
      </c>
      <c r="E78" s="25" t="s">
        <v>33</v>
      </c>
      <c r="F78" s="24">
        <f>SUM(F79:F83)</f>
        <v>100</v>
      </c>
      <c r="G78" s="24">
        <f>SUM(G79:G83)</f>
        <v>51</v>
      </c>
      <c r="H78" s="24">
        <f>SUM(H79:H83)</f>
        <v>49</v>
      </c>
      <c r="I78" s="64" t="s">
        <v>34</v>
      </c>
      <c r="J78" s="24">
        <f>SUM(J79:J88)</f>
        <v>10</v>
      </c>
      <c r="K78" s="24">
        <f>SUM(K79:K88)</f>
        <v>2</v>
      </c>
      <c r="L78" s="24">
        <f>SUM(L79:L88)</f>
        <v>8</v>
      </c>
    </row>
    <row r="79" spans="1:12" s="97" customFormat="1" ht="15.75" customHeight="1">
      <c r="A79" s="32">
        <v>25</v>
      </c>
      <c r="B79" s="33">
        <f>C79+D79</f>
        <v>26</v>
      </c>
      <c r="C79" s="34">
        <f>VLOOKUP([1]連想CD!$B$164,[1]元データ!$A$2:$DE$996,30)</f>
        <v>10</v>
      </c>
      <c r="D79" s="34">
        <f>VLOOKUP([1]連想CD!$B$165,[1]元データ!$A$2:$DE$996,30)</f>
        <v>16</v>
      </c>
      <c r="E79" s="35">
        <v>60</v>
      </c>
      <c r="F79" s="33">
        <f>G79+H79</f>
        <v>15</v>
      </c>
      <c r="G79" s="34">
        <f>VLOOKUP([1]連想CD!$B$164,[1]元データ!$A$2:$DE$996,65)</f>
        <v>7</v>
      </c>
      <c r="H79" s="34">
        <f>VLOOKUP([1]連想CD!$B$165,[1]元データ!$A$2:$DE$996,65)</f>
        <v>8</v>
      </c>
      <c r="I79" s="35">
        <v>95</v>
      </c>
      <c r="J79" s="33">
        <f t="shared" ref="J79:J88" si="9">K79+L79</f>
        <v>2</v>
      </c>
      <c r="K79" s="34">
        <f>VLOOKUP([1]連想CD!$B$164,[1]元データ!$A$2:$DE$996,100)</f>
        <v>0</v>
      </c>
      <c r="L79" s="34">
        <f>VLOOKUP([1]連想CD!$B$165,[1]元データ!$A$2:$DE$996,100)</f>
        <v>2</v>
      </c>
    </row>
    <row r="80" spans="1:12" s="97" customFormat="1" ht="15.75" customHeight="1">
      <c r="A80" s="32">
        <v>26</v>
      </c>
      <c r="B80" s="33">
        <f>C80+D80</f>
        <v>17</v>
      </c>
      <c r="C80" s="34">
        <f>VLOOKUP([1]連想CD!$B$164,[1]元データ!$A$2:$DE$996,31)</f>
        <v>11</v>
      </c>
      <c r="D80" s="34">
        <f>VLOOKUP([1]連想CD!$B$165,[1]元データ!$A$2:$DE$996,31)</f>
        <v>6</v>
      </c>
      <c r="E80" s="35">
        <v>61</v>
      </c>
      <c r="F80" s="33">
        <f>G80+H80</f>
        <v>22</v>
      </c>
      <c r="G80" s="34">
        <f>VLOOKUP([1]連想CD!$B$164,[1]元データ!$A$2:$DE$996,66)</f>
        <v>10</v>
      </c>
      <c r="H80" s="34">
        <f>VLOOKUP([1]連想CD!$B$165,[1]元データ!$A$2:$DE$996,66)</f>
        <v>12</v>
      </c>
      <c r="I80" s="35">
        <v>96</v>
      </c>
      <c r="J80" s="33">
        <f t="shared" si="9"/>
        <v>4</v>
      </c>
      <c r="K80" s="34">
        <f>VLOOKUP([1]連想CD!$B$164,[1]元データ!$A$2:$DE$996,101)</f>
        <v>1</v>
      </c>
      <c r="L80" s="34">
        <f>VLOOKUP([1]連想CD!$B$165,[1]元データ!$A$2:$DE$996,101)</f>
        <v>3</v>
      </c>
    </row>
    <row r="81" spans="1:13" s="97" customFormat="1" ht="15.75" customHeight="1">
      <c r="A81" s="32">
        <v>27</v>
      </c>
      <c r="B81" s="33">
        <f>C81+D81</f>
        <v>17</v>
      </c>
      <c r="C81" s="34">
        <f>VLOOKUP([1]連想CD!$B$164,[1]元データ!$A$2:$DE$996,32)</f>
        <v>11</v>
      </c>
      <c r="D81" s="34">
        <f>VLOOKUP([1]連想CD!$B$165,[1]元データ!$A$2:$DE$996,32)</f>
        <v>6</v>
      </c>
      <c r="E81" s="35">
        <v>62</v>
      </c>
      <c r="F81" s="33">
        <f>G81+H81</f>
        <v>31</v>
      </c>
      <c r="G81" s="34">
        <f>VLOOKUP([1]連想CD!$B$164,[1]元データ!$A$2:$DE$996,67)</f>
        <v>19</v>
      </c>
      <c r="H81" s="34">
        <f>VLOOKUP([1]連想CD!$B$165,[1]元データ!$A$2:$DE$996,67)</f>
        <v>12</v>
      </c>
      <c r="I81" s="35">
        <v>97</v>
      </c>
      <c r="J81" s="33">
        <f t="shared" si="9"/>
        <v>1</v>
      </c>
      <c r="K81" s="34">
        <f>VLOOKUP([1]連想CD!$B$164,[1]元データ!$A$2:$DE$996,102)</f>
        <v>0</v>
      </c>
      <c r="L81" s="34">
        <f>VLOOKUP([1]連想CD!$B$165,[1]元データ!$A$2:$DE$996,102)</f>
        <v>1</v>
      </c>
    </row>
    <row r="82" spans="1:13" s="97" customFormat="1" ht="15.75" customHeight="1">
      <c r="A82" s="32">
        <v>28</v>
      </c>
      <c r="B82" s="33">
        <f>C82+D82</f>
        <v>30</v>
      </c>
      <c r="C82" s="34">
        <f>VLOOKUP([1]連想CD!$B$164,[1]元データ!$A$2:$DE$996,33)</f>
        <v>13</v>
      </c>
      <c r="D82" s="34">
        <f>VLOOKUP([1]連想CD!$B$165,[1]元データ!$A$2:$DE$996,33)</f>
        <v>17</v>
      </c>
      <c r="E82" s="35">
        <v>63</v>
      </c>
      <c r="F82" s="33">
        <f>G82+H82</f>
        <v>18</v>
      </c>
      <c r="G82" s="34">
        <f>VLOOKUP([1]連想CD!$B$164,[1]元データ!$A$2:$DE$996,68)</f>
        <v>8</v>
      </c>
      <c r="H82" s="34">
        <f>VLOOKUP([1]連想CD!$B$165,[1]元データ!$A$2:$DE$996,68)</f>
        <v>10</v>
      </c>
      <c r="I82" s="35">
        <v>98</v>
      </c>
      <c r="J82" s="33">
        <f t="shared" si="9"/>
        <v>1</v>
      </c>
      <c r="K82" s="34">
        <f>VLOOKUP([1]連想CD!$B$164,[1]元データ!$A$2:$DE$996,103)</f>
        <v>0</v>
      </c>
      <c r="L82" s="34">
        <f>VLOOKUP([1]連想CD!$B$165,[1]元データ!$A$2:$DE$996,103)</f>
        <v>1</v>
      </c>
    </row>
    <row r="83" spans="1:13" s="97" customFormat="1" ht="18" customHeight="1">
      <c r="A83" s="40">
        <v>29</v>
      </c>
      <c r="B83" s="44">
        <f>C83+D83</f>
        <v>21</v>
      </c>
      <c r="C83" s="42">
        <f>VLOOKUP([1]連想CD!$B$164,[1]元データ!$A$2:$DE$996,34)</f>
        <v>10</v>
      </c>
      <c r="D83" s="42">
        <f>VLOOKUP([1]連想CD!$B$165,[1]元データ!$A$2:$DE$996,34)</f>
        <v>11</v>
      </c>
      <c r="E83" s="43">
        <v>64</v>
      </c>
      <c r="F83" s="44">
        <f>G83+H83</f>
        <v>14</v>
      </c>
      <c r="G83" s="42">
        <f>VLOOKUP([1]連想CD!$B$164,[1]元データ!$A$2:$DE$996,69)</f>
        <v>7</v>
      </c>
      <c r="H83" s="42">
        <f>VLOOKUP([1]連想CD!$B$165,[1]元データ!$A$2:$DE$996,69)</f>
        <v>7</v>
      </c>
      <c r="I83" s="35">
        <v>99</v>
      </c>
      <c r="J83" s="33">
        <f t="shared" si="9"/>
        <v>1</v>
      </c>
      <c r="K83" s="34">
        <f>VLOOKUP([1]連想CD!$B$164,[1]元データ!$A$2:$DE$996,104)</f>
        <v>0</v>
      </c>
      <c r="L83" s="34">
        <f>VLOOKUP([1]連想CD!$B$165,[1]元データ!$A$2:$DE$996,104)</f>
        <v>1</v>
      </c>
    </row>
    <row r="84" spans="1:13" s="31" customFormat="1" ht="25.5" customHeight="1">
      <c r="A84" s="23" t="s">
        <v>35</v>
      </c>
      <c r="B84" s="24">
        <f>SUM(B85:B89)</f>
        <v>110</v>
      </c>
      <c r="C84" s="24">
        <f>SUM(C85:C89)</f>
        <v>67</v>
      </c>
      <c r="D84" s="24">
        <f>SUM(D85:D89)</f>
        <v>43</v>
      </c>
      <c r="E84" s="25" t="s">
        <v>36</v>
      </c>
      <c r="F84" s="24">
        <f>SUM(F85:F89)</f>
        <v>136</v>
      </c>
      <c r="G84" s="24">
        <f>SUM(G85:G89)</f>
        <v>69</v>
      </c>
      <c r="H84" s="24">
        <f>SUM(H85:H89)</f>
        <v>67</v>
      </c>
      <c r="I84" s="68">
        <v>100</v>
      </c>
      <c r="J84" s="69">
        <f t="shared" si="9"/>
        <v>0</v>
      </c>
      <c r="K84" s="70">
        <f>VLOOKUP([1]連想CD!$B$164,[1]元データ!$A$2:$DE$996,105)</f>
        <v>0</v>
      </c>
      <c r="L84" s="70">
        <f>VLOOKUP([1]連想CD!$B$165,[1]元データ!$A$2:$DE$996,105)</f>
        <v>0</v>
      </c>
    </row>
    <row r="85" spans="1:13" s="97" customFormat="1" ht="15.75" customHeight="1">
      <c r="A85" s="32">
        <v>30</v>
      </c>
      <c r="B85" s="33">
        <f>C85+D85</f>
        <v>23</v>
      </c>
      <c r="C85" s="34">
        <f>VLOOKUP([1]連想CD!$B$164,[1]元データ!$A$2:$DE$996,35)</f>
        <v>14</v>
      </c>
      <c r="D85" s="34">
        <f>VLOOKUP([1]連想CD!$B$165,[1]元データ!$A$2:$DE$996,35)</f>
        <v>9</v>
      </c>
      <c r="E85" s="35">
        <v>65</v>
      </c>
      <c r="F85" s="33">
        <f>G85+H85</f>
        <v>24</v>
      </c>
      <c r="G85" s="34">
        <f>VLOOKUP([1]連想CD!$B$164,[1]元データ!$A$2:$DE$996,70)</f>
        <v>14</v>
      </c>
      <c r="H85" s="34">
        <f>VLOOKUP([1]連想CD!$B$165,[1]元データ!$A$2:$DE$996,70)</f>
        <v>10</v>
      </c>
      <c r="I85" s="35">
        <v>101</v>
      </c>
      <c r="J85" s="33">
        <f t="shared" si="9"/>
        <v>0</v>
      </c>
      <c r="K85" s="34">
        <f>VLOOKUP([1]連想CD!$B$164,[1]元データ!$A$2:$DE$996,106)</f>
        <v>0</v>
      </c>
      <c r="L85" s="34">
        <f>VLOOKUP([1]連想CD!$B$165,[1]元データ!$A$2:$DE$996,106)</f>
        <v>0</v>
      </c>
    </row>
    <row r="86" spans="1:13" s="97" customFormat="1" ht="15.75" customHeight="1">
      <c r="A86" s="32">
        <v>31</v>
      </c>
      <c r="B86" s="33">
        <f>C86+D86</f>
        <v>25</v>
      </c>
      <c r="C86" s="34">
        <f>VLOOKUP([1]連想CD!$B$164,[1]元データ!$A$2:$DE$996,36)</f>
        <v>14</v>
      </c>
      <c r="D86" s="34">
        <f>VLOOKUP([1]連想CD!$B$165,[1]元データ!$A$2:$DE$996,36)</f>
        <v>11</v>
      </c>
      <c r="E86" s="35">
        <v>66</v>
      </c>
      <c r="F86" s="33">
        <f>G86+H86</f>
        <v>24</v>
      </c>
      <c r="G86" s="34">
        <f>VLOOKUP([1]連想CD!$B$164,[1]元データ!$A$2:$DE$996,71)</f>
        <v>10</v>
      </c>
      <c r="H86" s="34">
        <f>VLOOKUP([1]連想CD!$B$165,[1]元データ!$A$2:$DE$996,71)</f>
        <v>14</v>
      </c>
      <c r="I86" s="35">
        <v>102</v>
      </c>
      <c r="J86" s="33">
        <f t="shared" si="9"/>
        <v>1</v>
      </c>
      <c r="K86" s="34">
        <f>VLOOKUP([1]連想CD!$B$164,[1]元データ!$A$2:$DE$996,107)</f>
        <v>1</v>
      </c>
      <c r="L86" s="34">
        <f>VLOOKUP([1]連想CD!$B$165,[1]元データ!$A$2:$DE$996,107)</f>
        <v>0</v>
      </c>
    </row>
    <row r="87" spans="1:13" s="97" customFormat="1" ht="15.75" customHeight="1">
      <c r="A87" s="32">
        <v>32</v>
      </c>
      <c r="B87" s="33">
        <f>C87+D87</f>
        <v>23</v>
      </c>
      <c r="C87" s="34">
        <f>VLOOKUP([1]連想CD!$B$164,[1]元データ!$A$2:$DE$996,37)</f>
        <v>17</v>
      </c>
      <c r="D87" s="34">
        <f>VLOOKUP([1]連想CD!$B$165,[1]元データ!$A$2:$DE$996,37)</f>
        <v>6</v>
      </c>
      <c r="E87" s="35">
        <v>67</v>
      </c>
      <c r="F87" s="33">
        <f>G87+H87</f>
        <v>28</v>
      </c>
      <c r="G87" s="34">
        <f>VLOOKUP([1]連想CD!$B$164,[1]元データ!$A$2:$DE$996,72)</f>
        <v>10</v>
      </c>
      <c r="H87" s="34">
        <f>VLOOKUP([1]連想CD!$B$165,[1]元データ!$A$2:$DE$996,72)</f>
        <v>18</v>
      </c>
      <c r="I87" s="35">
        <v>103</v>
      </c>
      <c r="J87" s="33">
        <f t="shared" si="9"/>
        <v>0</v>
      </c>
      <c r="K87" s="34">
        <f>VLOOKUP([1]連想CD!$B$164,[1]元データ!$A$2:$DE$996,108)</f>
        <v>0</v>
      </c>
      <c r="L87" s="34">
        <f>VLOOKUP([1]連想CD!$B$165,[1]元データ!$A$2:$DE$996,108)</f>
        <v>0</v>
      </c>
    </row>
    <row r="88" spans="1:13" s="97" customFormat="1" ht="15.75" customHeight="1">
      <c r="A88" s="32">
        <v>33</v>
      </c>
      <c r="B88" s="33">
        <f>C88+D88</f>
        <v>25</v>
      </c>
      <c r="C88" s="34">
        <f>VLOOKUP([1]連想CD!$B$164,[1]元データ!$A$2:$DE$996,38)</f>
        <v>14</v>
      </c>
      <c r="D88" s="34">
        <f>VLOOKUP([1]連想CD!$B$165,[1]元データ!$A$2:$DE$996,38)</f>
        <v>11</v>
      </c>
      <c r="E88" s="35">
        <v>68</v>
      </c>
      <c r="F88" s="33">
        <f>G88+H88</f>
        <v>34</v>
      </c>
      <c r="G88" s="34">
        <f>VLOOKUP([1]連想CD!$B$164,[1]元データ!$A$2:$DE$996,73)</f>
        <v>20</v>
      </c>
      <c r="H88" s="34">
        <f>VLOOKUP([1]連想CD!$B$165,[1]元データ!$A$2:$DE$996,73)</f>
        <v>14</v>
      </c>
      <c r="I88" s="72" t="s">
        <v>37</v>
      </c>
      <c r="J88" s="44">
        <f t="shared" si="9"/>
        <v>0</v>
      </c>
      <c r="K88" s="42">
        <f>VLOOKUP([1]連想CD!$B$164,[1]元データ!$A$2:$DE$996,109)</f>
        <v>0</v>
      </c>
      <c r="L88" s="42">
        <f>VLOOKUP([1]連想CD!$B$165,[1]元データ!$A$2:$DE$996,109)</f>
        <v>0</v>
      </c>
    </row>
    <row r="89" spans="1:13" s="97" customFormat="1" ht="21" customHeight="1" thickBot="1">
      <c r="A89" s="74">
        <v>34</v>
      </c>
      <c r="B89" s="33">
        <f>C89+D89</f>
        <v>14</v>
      </c>
      <c r="C89" s="34">
        <f>VLOOKUP([1]連想CD!$B$164,[1]元データ!$A$2:$DE$996,39)</f>
        <v>8</v>
      </c>
      <c r="D89" s="34">
        <f>VLOOKUP([1]連想CD!$B$165,[1]元データ!$A$2:$DE$996,39)</f>
        <v>6</v>
      </c>
      <c r="E89" s="35">
        <v>69</v>
      </c>
      <c r="F89" s="33">
        <f>G89+H89</f>
        <v>26</v>
      </c>
      <c r="G89" s="34">
        <f>VLOOKUP([1]連想CD!$B$164,[1]元データ!$A$2:$DE$996,74)</f>
        <v>15</v>
      </c>
      <c r="H89" s="34">
        <f>VLOOKUP([1]連想CD!$B$165,[1]元データ!$A$2:$DE$996,74)</f>
        <v>11</v>
      </c>
      <c r="I89" s="75" t="s">
        <v>8</v>
      </c>
      <c r="J89" s="69">
        <f>B48+B54+B60+B66+B72+B78+B84+F48+F54+F60+F66+F72+F78+F84+J48+J54+J60+J66+J72+J78</f>
        <v>1738</v>
      </c>
      <c r="K89" s="69">
        <f>C48+C54+C60+C66+C72+C78+C84+G48+G54+G60+G66+G72+G78+G84+K48+K54+K60+K66+K72+K78</f>
        <v>857</v>
      </c>
      <c r="L89" s="69">
        <f>D48+D54+D60+D66+D72+D78+D84+H48+H54+H60+H66+H72+H78+H84+L48+L54+L60+L66+L72+L78</f>
        <v>881</v>
      </c>
    </row>
    <row r="90" spans="1:13" s="106" customFormat="1" ht="24" customHeight="1" thickTop="1" thickBot="1">
      <c r="A90" s="81" t="s">
        <v>38</v>
      </c>
      <c r="B90" s="82">
        <f>B48+B54+B60</f>
        <v>119</v>
      </c>
      <c r="C90" s="83">
        <f>C48+C54+C60</f>
        <v>64</v>
      </c>
      <c r="D90" s="83">
        <f>D48+D54+D60</f>
        <v>55</v>
      </c>
      <c r="E90" s="84" t="s">
        <v>39</v>
      </c>
      <c r="F90" s="83">
        <f>B66+B72+B78+B84+F48+F54+F60+F66+F72+F78</f>
        <v>1072</v>
      </c>
      <c r="G90" s="83">
        <f>C66+C72+C78+C84+G48+G54+G60+G66+G72+G78</f>
        <v>569</v>
      </c>
      <c r="H90" s="83">
        <f>D66+D72+D78+D84+H48+H54+H60+H66+H72+H78</f>
        <v>503</v>
      </c>
      <c r="I90" s="85" t="s">
        <v>40</v>
      </c>
      <c r="J90" s="83">
        <f>F84+J48+J54+J60+J66+J72+J78</f>
        <v>547</v>
      </c>
      <c r="K90" s="83">
        <f>G84+K48+K54+K60+K66+K72+K78</f>
        <v>224</v>
      </c>
      <c r="L90" s="83">
        <f>H84+L48+L54+L60+L66+L72+L78</f>
        <v>323</v>
      </c>
    </row>
    <row r="91" spans="1:13" s="13" customFormat="1" ht="24" customHeight="1" thickBot="1">
      <c r="A91" s="1"/>
      <c r="B91" s="2" t="str">
        <f>+[1]中区!$B$1</f>
        <v>町字別・年齢別人口表</v>
      </c>
      <c r="C91" s="3"/>
      <c r="D91" s="4"/>
      <c r="E91" s="5"/>
      <c r="F91" s="6"/>
      <c r="G91" s="96" t="str">
        <f>$G$1</f>
        <v>　　平成29年10月1日　現在</v>
      </c>
      <c r="H91" s="6"/>
      <c r="I91" s="5"/>
      <c r="J91" s="6"/>
      <c r="K91" s="107" t="s">
        <v>104</v>
      </c>
      <c r="L91" s="9"/>
      <c r="M91" s="97" t="str">
        <f>[2]連想CD!A217</f>
        <v>ﾃﾗｼﾏ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f>SUM(B94:B98)</f>
        <v>84</v>
      </c>
      <c r="C93" s="24">
        <f>SUM(C94:C98)</f>
        <v>50</v>
      </c>
      <c r="D93" s="24">
        <f>SUM(D94:D98)</f>
        <v>34</v>
      </c>
      <c r="E93" s="25" t="s">
        <v>10</v>
      </c>
      <c r="F93" s="24">
        <f>SUM(F94:F98)</f>
        <v>112</v>
      </c>
      <c r="G93" s="24">
        <f>SUM(G94:G98)</f>
        <v>62</v>
      </c>
      <c r="H93" s="24">
        <f>SUM(H94:H98)</f>
        <v>50</v>
      </c>
      <c r="I93" s="25" t="s">
        <v>11</v>
      </c>
      <c r="J93" s="24">
        <f>SUM(J94:J98)</f>
        <v>129</v>
      </c>
      <c r="K93" s="24">
        <f>SUM(K94:K98)</f>
        <v>67</v>
      </c>
      <c r="L93" s="24">
        <f>SUM(L94:L98)</f>
        <v>62</v>
      </c>
    </row>
    <row r="94" spans="1:13" s="97" customFormat="1" ht="15.75" customHeight="1">
      <c r="A94" s="32">
        <v>0</v>
      </c>
      <c r="B94" s="33">
        <f>C94+D94</f>
        <v>15</v>
      </c>
      <c r="C94" s="34">
        <f>VLOOKUP([1]連想CD!$B$230,[1]元データ!$A$2:$DE$996,5)</f>
        <v>9</v>
      </c>
      <c r="D94" s="34">
        <f>VLOOKUP([1]連想CD!$B$231,[1]元データ!$A$2:$DE$996,5)</f>
        <v>6</v>
      </c>
      <c r="E94" s="35">
        <v>35</v>
      </c>
      <c r="F94" s="33">
        <f>G94+H94</f>
        <v>21</v>
      </c>
      <c r="G94" s="34">
        <f>VLOOKUP([1]連想CD!$B$230,[1]元データ!$A$2:$DE$996,40)</f>
        <v>13</v>
      </c>
      <c r="H94" s="34">
        <f>VLOOKUP([1]連想CD!$B$231,[1]元データ!$A$2:$DE$996,40)</f>
        <v>8</v>
      </c>
      <c r="I94" s="35">
        <v>70</v>
      </c>
      <c r="J94" s="33">
        <f>K94+L94</f>
        <v>28</v>
      </c>
      <c r="K94" s="34">
        <f>VLOOKUP([1]連想CD!$B$230,[1]元データ!$A$2:$DE$996,75)</f>
        <v>15</v>
      </c>
      <c r="L94" s="34">
        <f>VLOOKUP([1]連想CD!$B$231,[1]元データ!$A$2:$DE$996,75)</f>
        <v>13</v>
      </c>
    </row>
    <row r="95" spans="1:13" s="97" customFormat="1" ht="15.75" customHeight="1">
      <c r="A95" s="32">
        <v>1</v>
      </c>
      <c r="B95" s="33">
        <f>C95+D95</f>
        <v>13</v>
      </c>
      <c r="C95" s="34">
        <f>VLOOKUP([1]連想CD!$B$230,[1]元データ!$A$2:$DE$996,6)</f>
        <v>9</v>
      </c>
      <c r="D95" s="34">
        <f>VLOOKUP([1]連想CD!$B$231,[1]元データ!$A$2:$DE$996,6)</f>
        <v>4</v>
      </c>
      <c r="E95" s="35">
        <v>36</v>
      </c>
      <c r="F95" s="33">
        <f>G95+H95</f>
        <v>26</v>
      </c>
      <c r="G95" s="34">
        <f>VLOOKUP([1]連想CD!$B$230,[1]元データ!$A$2:$DE$996,41)</f>
        <v>13</v>
      </c>
      <c r="H95" s="34">
        <f>VLOOKUP([1]連想CD!$B$231,[1]元データ!$A$2:$DE$996,41)</f>
        <v>13</v>
      </c>
      <c r="I95" s="35">
        <v>71</v>
      </c>
      <c r="J95" s="33">
        <f>K95+L95</f>
        <v>20</v>
      </c>
      <c r="K95" s="34">
        <f>VLOOKUP([1]連想CD!$B$230,[1]元データ!$A$2:$DE$996,76)</f>
        <v>9</v>
      </c>
      <c r="L95" s="34">
        <f>VLOOKUP([1]連想CD!$B$231,[1]元データ!$A$2:$DE$996,76)</f>
        <v>11</v>
      </c>
    </row>
    <row r="96" spans="1:13" s="97" customFormat="1" ht="15.75" customHeight="1">
      <c r="A96" s="32">
        <v>2</v>
      </c>
      <c r="B96" s="33">
        <f>C96+D96</f>
        <v>15</v>
      </c>
      <c r="C96" s="34">
        <f>VLOOKUP([1]連想CD!$B$230,[1]元データ!$A$2:$DE$996,7)</f>
        <v>8</v>
      </c>
      <c r="D96" s="34">
        <f>VLOOKUP([1]連想CD!$B$231,[1]元データ!$A$2:$DE$996,7)</f>
        <v>7</v>
      </c>
      <c r="E96" s="35">
        <v>37</v>
      </c>
      <c r="F96" s="33">
        <f>G96+H96</f>
        <v>22</v>
      </c>
      <c r="G96" s="34">
        <f>VLOOKUP([1]連想CD!$B$230,[1]元データ!$A$2:$DE$996,42)</f>
        <v>13</v>
      </c>
      <c r="H96" s="34">
        <f>VLOOKUP([1]連想CD!$B$231,[1]元データ!$A$2:$DE$996,42)</f>
        <v>9</v>
      </c>
      <c r="I96" s="35">
        <v>72</v>
      </c>
      <c r="J96" s="33">
        <f>K96+L96</f>
        <v>27</v>
      </c>
      <c r="K96" s="34">
        <f>VLOOKUP([1]連想CD!$B$230,[1]元データ!$A$2:$DE$996,77)</f>
        <v>16</v>
      </c>
      <c r="L96" s="34">
        <f>VLOOKUP([1]連想CD!$B$231,[1]元データ!$A$2:$DE$996,77)</f>
        <v>11</v>
      </c>
    </row>
    <row r="97" spans="1:12" s="97" customFormat="1" ht="15.75" customHeight="1">
      <c r="A97" s="32">
        <v>3</v>
      </c>
      <c r="B97" s="33">
        <f>C97+D97</f>
        <v>18</v>
      </c>
      <c r="C97" s="34">
        <f>VLOOKUP([1]連想CD!$B$230,[1]元データ!$A$2:$DE$996,8)</f>
        <v>11</v>
      </c>
      <c r="D97" s="34">
        <f>VLOOKUP([1]連想CD!$B$231,[1]元データ!$A$2:$DE$996,8)</f>
        <v>7</v>
      </c>
      <c r="E97" s="35">
        <v>38</v>
      </c>
      <c r="F97" s="33">
        <f>G97+H97</f>
        <v>24</v>
      </c>
      <c r="G97" s="34">
        <f>VLOOKUP([1]連想CD!$B$230,[1]元データ!$A$2:$DE$996,43)</f>
        <v>12</v>
      </c>
      <c r="H97" s="34">
        <f>VLOOKUP([1]連想CD!$B$231,[1]元データ!$A$2:$DE$996,43)</f>
        <v>12</v>
      </c>
      <c r="I97" s="35">
        <v>73</v>
      </c>
      <c r="J97" s="33">
        <f>K97+L97</f>
        <v>30</v>
      </c>
      <c r="K97" s="34">
        <f>VLOOKUP([1]連想CD!$B$230,[1]元データ!$A$2:$DE$996,78)</f>
        <v>16</v>
      </c>
      <c r="L97" s="34">
        <f>VLOOKUP([1]連想CD!$B$231,[1]元データ!$A$2:$DE$996,78)</f>
        <v>14</v>
      </c>
    </row>
    <row r="98" spans="1:12" s="97" customFormat="1" ht="18" customHeight="1">
      <c r="A98" s="40">
        <v>4</v>
      </c>
      <c r="B98" s="41">
        <f>C98+D98</f>
        <v>23</v>
      </c>
      <c r="C98" s="42">
        <f>VLOOKUP([1]連想CD!$B$230,[1]元データ!$A$2:$DE$996,9)</f>
        <v>13</v>
      </c>
      <c r="D98" s="42">
        <f>VLOOKUP([1]連想CD!$B$231,[1]元データ!$A$2:$DE$996,9)</f>
        <v>10</v>
      </c>
      <c r="E98" s="43">
        <v>39</v>
      </c>
      <c r="F98" s="44">
        <f>G98+H98</f>
        <v>19</v>
      </c>
      <c r="G98" s="42">
        <f>VLOOKUP([1]連想CD!$B$230,[1]元データ!$A$2:$DE$996,44)</f>
        <v>11</v>
      </c>
      <c r="H98" s="42">
        <f>VLOOKUP([1]連想CD!$B$231,[1]元データ!$A$2:$DE$996,44)</f>
        <v>8</v>
      </c>
      <c r="I98" s="43">
        <v>74</v>
      </c>
      <c r="J98" s="44">
        <f>K98+L98</f>
        <v>24</v>
      </c>
      <c r="K98" s="42">
        <f>VLOOKUP([1]連想CD!$B$230,[1]元データ!$A$2:$DE$996,79)</f>
        <v>11</v>
      </c>
      <c r="L98" s="42">
        <f>VLOOKUP([1]連想CD!$B$231,[1]元データ!$A$2:$DE$996,79)</f>
        <v>13</v>
      </c>
    </row>
    <row r="99" spans="1:12" s="31" customFormat="1" ht="25.5" customHeight="1">
      <c r="A99" s="23" t="s">
        <v>13</v>
      </c>
      <c r="B99" s="24">
        <f>SUM(B100:B104)</f>
        <v>71</v>
      </c>
      <c r="C99" s="24">
        <f>SUM(C100:C104)</f>
        <v>36</v>
      </c>
      <c r="D99" s="24">
        <f>SUM(D100:D104)</f>
        <v>35</v>
      </c>
      <c r="E99" s="25" t="s">
        <v>14</v>
      </c>
      <c r="F99" s="24">
        <f>SUM(F100:F104)</f>
        <v>151</v>
      </c>
      <c r="G99" s="24">
        <f>SUM(G100:G104)</f>
        <v>76</v>
      </c>
      <c r="H99" s="24">
        <f>SUM(H100:H104)</f>
        <v>75</v>
      </c>
      <c r="I99" s="25" t="s">
        <v>15</v>
      </c>
      <c r="J99" s="24">
        <f>SUM(J100:J104)</f>
        <v>109</v>
      </c>
      <c r="K99" s="24">
        <f>SUM(K100:K104)</f>
        <v>48</v>
      </c>
      <c r="L99" s="24">
        <f>SUM(L100:L104)</f>
        <v>61</v>
      </c>
    </row>
    <row r="100" spans="1:12" s="97" customFormat="1" ht="15.75" customHeight="1">
      <c r="A100" s="32">
        <v>5</v>
      </c>
      <c r="B100" s="33">
        <f>C100+D100</f>
        <v>15</v>
      </c>
      <c r="C100" s="34">
        <f>VLOOKUP([1]連想CD!$B$230,[1]元データ!$A$2:$DE$996,10)</f>
        <v>7</v>
      </c>
      <c r="D100" s="34">
        <f>VLOOKUP([1]連想CD!$B$231,[1]元データ!$A$2:$DE$996,10)</f>
        <v>8</v>
      </c>
      <c r="E100" s="35">
        <v>40</v>
      </c>
      <c r="F100" s="33">
        <f>G100+H100</f>
        <v>29</v>
      </c>
      <c r="G100" s="34">
        <f>VLOOKUP([1]連想CD!$B$230,[1]元データ!$A$2:$DE$996,45 )</f>
        <v>17</v>
      </c>
      <c r="H100" s="34">
        <f>VLOOKUP([1]連想CD!$B$231,[1]元データ!$A$2:$DE$996,45 )</f>
        <v>12</v>
      </c>
      <c r="I100" s="35">
        <v>75</v>
      </c>
      <c r="J100" s="33">
        <f>K100+L100</f>
        <v>19</v>
      </c>
      <c r="K100" s="34">
        <f>VLOOKUP([1]連想CD!$B$230,[1]元データ!$A$2:$DE$996,80)</f>
        <v>7</v>
      </c>
      <c r="L100" s="34">
        <f>VLOOKUP([1]連想CD!$B$231,[1]元データ!$A$2:$DE$996,80)</f>
        <v>12</v>
      </c>
    </row>
    <row r="101" spans="1:12" s="97" customFormat="1" ht="15.75" customHeight="1">
      <c r="A101" s="32">
        <v>6</v>
      </c>
      <c r="B101" s="33">
        <f>C101+D101</f>
        <v>12</v>
      </c>
      <c r="C101" s="34">
        <f>VLOOKUP([1]連想CD!$B$230,[1]元データ!$A$2:$DE$996,11)</f>
        <v>6</v>
      </c>
      <c r="D101" s="34">
        <f>VLOOKUP([1]連想CD!$B$231,[1]元データ!$A$2:$DE$996,11)</f>
        <v>6</v>
      </c>
      <c r="E101" s="35">
        <v>41</v>
      </c>
      <c r="F101" s="33">
        <f>G101+H101</f>
        <v>31</v>
      </c>
      <c r="G101" s="34">
        <f>VLOOKUP([1]連想CD!$B$230,[1]元データ!$A$2:$DE$996,46)</f>
        <v>17</v>
      </c>
      <c r="H101" s="34">
        <f>VLOOKUP([1]連想CD!$B$231,[1]元データ!$A$2:$DE$996,46)</f>
        <v>14</v>
      </c>
      <c r="I101" s="35">
        <v>76</v>
      </c>
      <c r="J101" s="33">
        <f>K101+L101</f>
        <v>28</v>
      </c>
      <c r="K101" s="34">
        <f>VLOOKUP([1]連想CD!$B$230,[1]元データ!$A$2:$DE$996,81)</f>
        <v>18</v>
      </c>
      <c r="L101" s="34">
        <f>VLOOKUP([1]連想CD!$B$231,[1]元データ!$A$2:$DE$996,81)</f>
        <v>10</v>
      </c>
    </row>
    <row r="102" spans="1:12" s="97" customFormat="1" ht="15.75" customHeight="1">
      <c r="A102" s="32">
        <v>7</v>
      </c>
      <c r="B102" s="33">
        <f>C102+D102</f>
        <v>17</v>
      </c>
      <c r="C102" s="34">
        <f>VLOOKUP([1]連想CD!$B$230,[1]元データ!$A$2:$DE$996,12)</f>
        <v>9</v>
      </c>
      <c r="D102" s="34">
        <f>VLOOKUP([1]連想CD!$B$231,[1]元データ!$A$2:$DE$996,12)</f>
        <v>8</v>
      </c>
      <c r="E102" s="35">
        <v>42</v>
      </c>
      <c r="F102" s="33">
        <f>G102+H102</f>
        <v>40</v>
      </c>
      <c r="G102" s="34">
        <f>VLOOKUP([1]連想CD!$B$230,[1]元データ!$A$2:$DE$996,47)</f>
        <v>17</v>
      </c>
      <c r="H102" s="34">
        <f>VLOOKUP([1]連想CD!$B$231,[1]元データ!$A$2:$DE$996,47)</f>
        <v>23</v>
      </c>
      <c r="I102" s="35">
        <v>77</v>
      </c>
      <c r="J102" s="33">
        <f>K102+L102</f>
        <v>19</v>
      </c>
      <c r="K102" s="34">
        <f>VLOOKUP([1]連想CD!$B$230,[1]元データ!$A$2:$DE$996,82)</f>
        <v>7</v>
      </c>
      <c r="L102" s="34">
        <f>VLOOKUP([1]連想CD!$B$231,[1]元データ!$A$2:$DE$996,82)</f>
        <v>12</v>
      </c>
    </row>
    <row r="103" spans="1:12" s="97" customFormat="1" ht="15.75" customHeight="1">
      <c r="A103" s="32">
        <v>8</v>
      </c>
      <c r="B103" s="33">
        <f>C103+D103</f>
        <v>9</v>
      </c>
      <c r="C103" s="34">
        <f>VLOOKUP([1]連想CD!$B$230,[1]元データ!$A$2:$DE$996,13)</f>
        <v>6</v>
      </c>
      <c r="D103" s="34">
        <f>VLOOKUP([1]連想CD!$B$231,[1]元データ!$A$2:$DE$996,13)</f>
        <v>3</v>
      </c>
      <c r="E103" s="35">
        <v>43</v>
      </c>
      <c r="F103" s="33">
        <f>G103+H103</f>
        <v>26</v>
      </c>
      <c r="G103" s="34">
        <f>VLOOKUP([1]連想CD!$B$230,[1]元データ!$A$2:$DE$996,48)</f>
        <v>12</v>
      </c>
      <c r="H103" s="34">
        <f>VLOOKUP([1]連想CD!$B$231,[1]元データ!$A$2:$DE$996,48)</f>
        <v>14</v>
      </c>
      <c r="I103" s="35">
        <v>78</v>
      </c>
      <c r="J103" s="33">
        <f>K103+L103</f>
        <v>17</v>
      </c>
      <c r="K103" s="34">
        <f>VLOOKUP([1]連想CD!$B$230,[1]元データ!$A$2:$DE$996,83)</f>
        <v>6</v>
      </c>
      <c r="L103" s="34">
        <f>VLOOKUP([1]連想CD!$B$231,[1]元データ!$A$2:$DE$996,83)</f>
        <v>11</v>
      </c>
    </row>
    <row r="104" spans="1:12" s="97" customFormat="1" ht="18" customHeight="1">
      <c r="A104" s="40">
        <v>9</v>
      </c>
      <c r="B104" s="44">
        <f>C104+D104</f>
        <v>18</v>
      </c>
      <c r="C104" s="42">
        <f>VLOOKUP([1]連想CD!$B$230,[1]元データ!$A$2:$DE$996,14)</f>
        <v>8</v>
      </c>
      <c r="D104" s="42">
        <f>VLOOKUP([1]連想CD!$B$231,[1]元データ!$A$2:$DE$996,14)</f>
        <v>10</v>
      </c>
      <c r="E104" s="43">
        <v>44</v>
      </c>
      <c r="F104" s="44">
        <f>G104+H104</f>
        <v>25</v>
      </c>
      <c r="G104" s="42">
        <f>VLOOKUP([1]連想CD!$B$230,[1]元データ!$A$2:$DE$996,49)</f>
        <v>13</v>
      </c>
      <c r="H104" s="42">
        <f>VLOOKUP([1]連想CD!$B$231,[1]元データ!$A$2:$DE$996,49)</f>
        <v>12</v>
      </c>
      <c r="I104" s="43">
        <v>79</v>
      </c>
      <c r="J104" s="44">
        <f>K104+L104</f>
        <v>26</v>
      </c>
      <c r="K104" s="42">
        <f>VLOOKUP([1]連想CD!$B$230,[1]元データ!$A$2:$DE$996,84)</f>
        <v>10</v>
      </c>
      <c r="L104" s="42">
        <f>VLOOKUP([1]連想CD!$B$231,[1]元データ!$A$2:$DE$996,84)</f>
        <v>16</v>
      </c>
    </row>
    <row r="105" spans="1:12" s="31" customFormat="1" ht="25.5" customHeight="1">
      <c r="A105" s="23" t="s">
        <v>23</v>
      </c>
      <c r="B105" s="24">
        <f>SUM(B106:B110)</f>
        <v>62</v>
      </c>
      <c r="C105" s="24">
        <f>SUM(C106:C110)</f>
        <v>28</v>
      </c>
      <c r="D105" s="24">
        <f>SUM(D106:D110)</f>
        <v>34</v>
      </c>
      <c r="E105" s="25" t="s">
        <v>24</v>
      </c>
      <c r="F105" s="24">
        <f>SUM(F106:F110)</f>
        <v>175</v>
      </c>
      <c r="G105" s="24">
        <f>SUM(G106:G110)</f>
        <v>89</v>
      </c>
      <c r="H105" s="24">
        <f>SUM(H106:H110)</f>
        <v>86</v>
      </c>
      <c r="I105" s="25" t="s">
        <v>25</v>
      </c>
      <c r="J105" s="24">
        <f>SUM(J106:J110)</f>
        <v>112</v>
      </c>
      <c r="K105" s="24">
        <f>SUM(K106:K110)</f>
        <v>47</v>
      </c>
      <c r="L105" s="24">
        <f>SUM(L106:L110)</f>
        <v>65</v>
      </c>
    </row>
    <row r="106" spans="1:12" s="97" customFormat="1" ht="15.75" customHeight="1">
      <c r="A106" s="32">
        <v>10</v>
      </c>
      <c r="B106" s="33">
        <f>C106+D106</f>
        <v>15</v>
      </c>
      <c r="C106" s="34">
        <f>VLOOKUP([1]連想CD!$B$230,[1]元データ!$A$2:$DE$996,15)</f>
        <v>10</v>
      </c>
      <c r="D106" s="34">
        <f>VLOOKUP([1]連想CD!$B$231,[1]元データ!$A$2:$DE$996,15)</f>
        <v>5</v>
      </c>
      <c r="E106" s="35">
        <v>45</v>
      </c>
      <c r="F106" s="33">
        <f>G106+H106</f>
        <v>36</v>
      </c>
      <c r="G106" s="34">
        <f>VLOOKUP([1]連想CD!$B$230,[1]元データ!$A$2:$DE$996,50)</f>
        <v>16</v>
      </c>
      <c r="H106" s="34">
        <f>VLOOKUP([1]連想CD!$B$231,[1]元データ!$A$2:$DE$996,50)</f>
        <v>20</v>
      </c>
      <c r="I106" s="35">
        <v>80</v>
      </c>
      <c r="J106" s="33">
        <f>K106+L106</f>
        <v>13</v>
      </c>
      <c r="K106" s="34">
        <f>VLOOKUP([1]連想CD!$B$230,[1]元データ!$A$2:$DE$996,85)</f>
        <v>8</v>
      </c>
      <c r="L106" s="34">
        <f>VLOOKUP([1]連想CD!$B$231,[1]元データ!$A$2:$DE$996,85)</f>
        <v>5</v>
      </c>
    </row>
    <row r="107" spans="1:12" s="97" customFormat="1" ht="15.75" customHeight="1">
      <c r="A107" s="32">
        <v>11</v>
      </c>
      <c r="B107" s="33">
        <f>C107+D107</f>
        <v>13</v>
      </c>
      <c r="C107" s="34">
        <f>VLOOKUP([1]連想CD!$B$230,[1]元データ!$A$2:$DE$996,16)</f>
        <v>4</v>
      </c>
      <c r="D107" s="34">
        <f>VLOOKUP([1]連想CD!$B$231,[1]元データ!$A$2:$DE$996,16)</f>
        <v>9</v>
      </c>
      <c r="E107" s="35">
        <v>46</v>
      </c>
      <c r="F107" s="33">
        <f>G107+H107</f>
        <v>32</v>
      </c>
      <c r="G107" s="34">
        <f>VLOOKUP([1]連想CD!$B$230,[1]元データ!$A$2:$DE$996,51)</f>
        <v>14</v>
      </c>
      <c r="H107" s="34">
        <f>VLOOKUP([1]連想CD!$B$231,[1]元データ!$A$2:$DE$996,51)</f>
        <v>18</v>
      </c>
      <c r="I107" s="35">
        <v>81</v>
      </c>
      <c r="J107" s="33">
        <f>K107+L107</f>
        <v>30</v>
      </c>
      <c r="K107" s="34">
        <f>VLOOKUP([1]連想CD!$B$230,[1]元データ!$A$2:$DE$996,86)</f>
        <v>10</v>
      </c>
      <c r="L107" s="34">
        <f>VLOOKUP([1]連想CD!$B$231,[1]元データ!$A$2:$DE$996,86)</f>
        <v>20</v>
      </c>
    </row>
    <row r="108" spans="1:12" s="97" customFormat="1" ht="15.75" customHeight="1">
      <c r="A108" s="32">
        <v>12</v>
      </c>
      <c r="B108" s="33">
        <f>C108+D108</f>
        <v>10</v>
      </c>
      <c r="C108" s="34">
        <f>VLOOKUP([1]連想CD!$B$230,[1]元データ!$A$2:$DE$996,17)</f>
        <v>3</v>
      </c>
      <c r="D108" s="34">
        <f>VLOOKUP([1]連想CD!$B$231,[1]元データ!$A$2:$DE$996,17)</f>
        <v>7</v>
      </c>
      <c r="E108" s="35">
        <v>47</v>
      </c>
      <c r="F108" s="33">
        <f>G108+H108</f>
        <v>35</v>
      </c>
      <c r="G108" s="34">
        <f>VLOOKUP([1]連想CD!$B$230,[1]元データ!$A$2:$DE$996,52)</f>
        <v>18</v>
      </c>
      <c r="H108" s="34">
        <f>VLOOKUP([1]連想CD!$B$231,[1]元データ!$A$2:$DE$996,52)</f>
        <v>17</v>
      </c>
      <c r="I108" s="35">
        <v>82</v>
      </c>
      <c r="J108" s="33">
        <f>K108+L108</f>
        <v>22</v>
      </c>
      <c r="K108" s="34">
        <f>VLOOKUP([1]連想CD!$B$230,[1]元データ!$A$2:$DE$996,87)</f>
        <v>11</v>
      </c>
      <c r="L108" s="34">
        <f>VLOOKUP([1]連想CD!$B$231,[1]元データ!$A$2:$DE$996,87)</f>
        <v>11</v>
      </c>
    </row>
    <row r="109" spans="1:12" s="97" customFormat="1" ht="15.75" customHeight="1">
      <c r="A109" s="32">
        <v>13</v>
      </c>
      <c r="B109" s="33">
        <f>C109+D109</f>
        <v>9</v>
      </c>
      <c r="C109" s="34">
        <f>VLOOKUP([1]連想CD!$B$230,[1]元データ!$A$2:$DE$996,18)</f>
        <v>4</v>
      </c>
      <c r="D109" s="34">
        <f>VLOOKUP([1]連想CD!$B$231,[1]元データ!$A$2:$DE$996,18)</f>
        <v>5</v>
      </c>
      <c r="E109" s="35">
        <v>48</v>
      </c>
      <c r="F109" s="33">
        <f>G109+H109</f>
        <v>31</v>
      </c>
      <c r="G109" s="34">
        <f>VLOOKUP([1]連想CD!$B$230,[1]元データ!$A$2:$DE$996,53)</f>
        <v>16</v>
      </c>
      <c r="H109" s="34">
        <f>VLOOKUP([1]連想CD!$B$231,[1]元データ!$A$2:$DE$996,53)</f>
        <v>15</v>
      </c>
      <c r="I109" s="35">
        <v>83</v>
      </c>
      <c r="J109" s="33">
        <f>K109+L109</f>
        <v>27</v>
      </c>
      <c r="K109" s="34">
        <f>VLOOKUP([1]連想CD!$B$230,[1]元データ!$A$2:$DE$996,88)</f>
        <v>10</v>
      </c>
      <c r="L109" s="34">
        <f>VLOOKUP([1]連想CD!$B$231,[1]元データ!$A$2:$DE$996,88)</f>
        <v>17</v>
      </c>
    </row>
    <row r="110" spans="1:12" s="97" customFormat="1" ht="18" customHeight="1">
      <c r="A110" s="40">
        <v>14</v>
      </c>
      <c r="B110" s="44">
        <f>C110+D110</f>
        <v>15</v>
      </c>
      <c r="C110" s="42">
        <f>VLOOKUP([1]連想CD!$B$230,[1]元データ!$A$2:$DE$996,19)</f>
        <v>7</v>
      </c>
      <c r="D110" s="42">
        <f>VLOOKUP([1]連想CD!$B$231,[1]元データ!$A$2:$DE$996,19)</f>
        <v>8</v>
      </c>
      <c r="E110" s="43">
        <v>49</v>
      </c>
      <c r="F110" s="44">
        <f>G110+H110</f>
        <v>41</v>
      </c>
      <c r="G110" s="42">
        <f>VLOOKUP([1]連想CD!$B$230,[1]元データ!$A$2:$DE$996,54)</f>
        <v>25</v>
      </c>
      <c r="H110" s="42">
        <f>VLOOKUP([1]連想CD!$B$231,[1]元データ!$A$2:$DE$996,54)</f>
        <v>16</v>
      </c>
      <c r="I110" s="43">
        <v>84</v>
      </c>
      <c r="J110" s="44">
        <f>K110+L110</f>
        <v>20</v>
      </c>
      <c r="K110" s="42">
        <f>VLOOKUP([1]連想CD!$B$230,[1]元データ!$A$2:$DE$996,89)</f>
        <v>8</v>
      </c>
      <c r="L110" s="42">
        <f>VLOOKUP([1]連想CD!$B$231,[1]元データ!$A$2:$DE$996,89)</f>
        <v>12</v>
      </c>
    </row>
    <row r="111" spans="1:12" s="31" customFormat="1" ht="25.5" customHeight="1">
      <c r="A111" s="23" t="s">
        <v>26</v>
      </c>
      <c r="B111" s="24">
        <f>SUM(B112:B116)</f>
        <v>92</v>
      </c>
      <c r="C111" s="24">
        <f>SUM(C112:C116)</f>
        <v>51</v>
      </c>
      <c r="D111" s="24">
        <f>SUM(D112:D116)</f>
        <v>41</v>
      </c>
      <c r="E111" s="25" t="s">
        <v>27</v>
      </c>
      <c r="F111" s="24">
        <f>SUM(F112:F116)</f>
        <v>120</v>
      </c>
      <c r="G111" s="24">
        <f>SUM(G112:G116)</f>
        <v>57</v>
      </c>
      <c r="H111" s="24">
        <f>SUM(H112:H116)</f>
        <v>63</v>
      </c>
      <c r="I111" s="25" t="s">
        <v>28</v>
      </c>
      <c r="J111" s="24">
        <f>SUM(J112:J116)</f>
        <v>94</v>
      </c>
      <c r="K111" s="24">
        <f>SUM(K112:K116)</f>
        <v>26</v>
      </c>
      <c r="L111" s="24">
        <f>SUM(L112:L116)</f>
        <v>68</v>
      </c>
    </row>
    <row r="112" spans="1:12" s="97" customFormat="1" ht="15.75" customHeight="1">
      <c r="A112" s="32">
        <v>15</v>
      </c>
      <c r="B112" s="33">
        <f>C112+D112</f>
        <v>19</v>
      </c>
      <c r="C112" s="34">
        <f>VLOOKUP([1]連想CD!$B$230,[1]元データ!$A$2:$DE$996,20)</f>
        <v>12</v>
      </c>
      <c r="D112" s="34">
        <f>VLOOKUP([1]連想CD!$B$231,[1]元データ!$A$2:$DE$996,20)</f>
        <v>7</v>
      </c>
      <c r="E112" s="35">
        <v>50</v>
      </c>
      <c r="F112" s="33">
        <f>G112+H112</f>
        <v>23</v>
      </c>
      <c r="G112" s="34">
        <f>VLOOKUP([1]連想CD!$B$230,[1]元データ!$A$2:$DE$996,55)</f>
        <v>7</v>
      </c>
      <c r="H112" s="34">
        <f>VLOOKUP([1]連想CD!$B$231,[1]元データ!$A$2:$DE$996,55)</f>
        <v>16</v>
      </c>
      <c r="I112" s="35">
        <v>85</v>
      </c>
      <c r="J112" s="33">
        <f>K112+L112</f>
        <v>14</v>
      </c>
      <c r="K112" s="34">
        <f>VLOOKUP([1]連想CD!$B$230,[1]元データ!$A$2:$DE$996,90)</f>
        <v>4</v>
      </c>
      <c r="L112" s="34">
        <f>VLOOKUP([1]連想CD!$B$231,[1]元データ!$A$2:$DE$996,90)</f>
        <v>10</v>
      </c>
    </row>
    <row r="113" spans="1:12" s="97" customFormat="1" ht="15.75" customHeight="1">
      <c r="A113" s="32">
        <v>16</v>
      </c>
      <c r="B113" s="33">
        <f>C113+D113</f>
        <v>17</v>
      </c>
      <c r="C113" s="34">
        <f>VLOOKUP([1]連想CD!$B$230,[1]元データ!$A$2:$DE$996,21)</f>
        <v>12</v>
      </c>
      <c r="D113" s="34">
        <f>VLOOKUP([1]連想CD!$B$231,[1]元データ!$A$2:$DE$996,21)</f>
        <v>5</v>
      </c>
      <c r="E113" s="35">
        <v>51</v>
      </c>
      <c r="F113" s="33">
        <f>G113+H113</f>
        <v>20</v>
      </c>
      <c r="G113" s="34">
        <f>VLOOKUP([1]連想CD!$B$230,[1]元データ!$A$2:$DE$996,56)</f>
        <v>9</v>
      </c>
      <c r="H113" s="34">
        <f>VLOOKUP([1]連想CD!$B$231,[1]元データ!$A$2:$DE$996,56)</f>
        <v>11</v>
      </c>
      <c r="I113" s="35">
        <v>86</v>
      </c>
      <c r="J113" s="33">
        <f>K113+L113</f>
        <v>26</v>
      </c>
      <c r="K113" s="34">
        <f>VLOOKUP([1]連想CD!$B$230,[1]元データ!$A$2:$DE$996,91)</f>
        <v>6</v>
      </c>
      <c r="L113" s="34">
        <f>VLOOKUP([1]連想CD!$B$231,[1]元データ!$A$2:$DE$996,91)</f>
        <v>20</v>
      </c>
    </row>
    <row r="114" spans="1:12" s="97" customFormat="1" ht="15.75" customHeight="1">
      <c r="A114" s="32">
        <v>17</v>
      </c>
      <c r="B114" s="33">
        <f>C114+D114</f>
        <v>19</v>
      </c>
      <c r="C114" s="34">
        <f>VLOOKUP([1]連想CD!$B$230,[1]元データ!$A$2:$DE$996,22)</f>
        <v>9</v>
      </c>
      <c r="D114" s="34">
        <f>VLOOKUP([1]連想CD!$B$231,[1]元データ!$A$2:$DE$996,22)</f>
        <v>10</v>
      </c>
      <c r="E114" s="35">
        <v>52</v>
      </c>
      <c r="F114" s="33">
        <f>G114+H114</f>
        <v>30</v>
      </c>
      <c r="G114" s="34">
        <f>VLOOKUP([1]連想CD!$B$230,[1]元データ!$A$2:$DE$996,57)</f>
        <v>16</v>
      </c>
      <c r="H114" s="34">
        <f>VLOOKUP([1]連想CD!$B$231,[1]元データ!$A$2:$DE$996,57)</f>
        <v>14</v>
      </c>
      <c r="I114" s="35">
        <v>87</v>
      </c>
      <c r="J114" s="33">
        <f>K114+L114</f>
        <v>24</v>
      </c>
      <c r="K114" s="34">
        <f>VLOOKUP([1]連想CD!$B$230,[1]元データ!$A$2:$DE$996,92)</f>
        <v>10</v>
      </c>
      <c r="L114" s="34">
        <f>VLOOKUP([1]連想CD!$B$231,[1]元データ!$A$2:$DE$996,92)</f>
        <v>14</v>
      </c>
    </row>
    <row r="115" spans="1:12" s="97" customFormat="1" ht="15.75" customHeight="1">
      <c r="A115" s="32">
        <v>18</v>
      </c>
      <c r="B115" s="33">
        <f>C115+D115</f>
        <v>19</v>
      </c>
      <c r="C115" s="34">
        <f>VLOOKUP([1]連想CD!$B$230,[1]元データ!$A$2:$DE$996,23)</f>
        <v>12</v>
      </c>
      <c r="D115" s="34">
        <f>VLOOKUP([1]連想CD!$B$231,[1]元データ!$A$2:$DE$996,23)</f>
        <v>7</v>
      </c>
      <c r="E115" s="35">
        <v>53</v>
      </c>
      <c r="F115" s="33">
        <f>G115+H115</f>
        <v>28</v>
      </c>
      <c r="G115" s="34">
        <f>VLOOKUP([1]連想CD!$B$230,[1]元データ!$A$2:$DE$996,58)</f>
        <v>16</v>
      </c>
      <c r="H115" s="34">
        <f>VLOOKUP([1]連想CD!$B$231,[1]元データ!$A$2:$DE$996,58)</f>
        <v>12</v>
      </c>
      <c r="I115" s="35">
        <v>88</v>
      </c>
      <c r="J115" s="33">
        <f>K115+L115</f>
        <v>14</v>
      </c>
      <c r="K115" s="34">
        <f>VLOOKUP([1]連想CD!$B$230,[1]元データ!$A$2:$DE$996,93)</f>
        <v>2</v>
      </c>
      <c r="L115" s="34">
        <f>VLOOKUP([1]連想CD!$B$231,[1]元データ!$A$2:$DE$996,93)</f>
        <v>12</v>
      </c>
    </row>
    <row r="116" spans="1:12" s="97" customFormat="1" ht="18" customHeight="1">
      <c r="A116" s="40">
        <v>19</v>
      </c>
      <c r="B116" s="44">
        <f>C116+D116</f>
        <v>18</v>
      </c>
      <c r="C116" s="42">
        <f>VLOOKUP([1]連想CD!$B$230,[1]元データ!$A$2:$DE$996,24)</f>
        <v>6</v>
      </c>
      <c r="D116" s="42">
        <f>VLOOKUP([1]連想CD!$B$231,[1]元データ!$A$2:$DE$996,24)</f>
        <v>12</v>
      </c>
      <c r="E116" s="43">
        <v>54</v>
      </c>
      <c r="F116" s="44">
        <f>G116+H116</f>
        <v>19</v>
      </c>
      <c r="G116" s="42">
        <f>VLOOKUP([1]連想CD!$B$230,[1]元データ!$A$2:$DE$996,59)</f>
        <v>9</v>
      </c>
      <c r="H116" s="42">
        <f>VLOOKUP([1]連想CD!$B$231,[1]元データ!$A$2:$DE$996,59)</f>
        <v>10</v>
      </c>
      <c r="I116" s="43">
        <v>89</v>
      </c>
      <c r="J116" s="44">
        <f>K116+L116</f>
        <v>16</v>
      </c>
      <c r="K116" s="42">
        <f>VLOOKUP([1]連想CD!$B$230,[1]元データ!$A$2:$DE$996,94)</f>
        <v>4</v>
      </c>
      <c r="L116" s="42">
        <f>VLOOKUP([1]連想CD!$B$231,[1]元データ!$A$2:$DE$996,94)</f>
        <v>12</v>
      </c>
    </row>
    <row r="117" spans="1:12" s="31" customFormat="1" ht="25.5" customHeight="1">
      <c r="A117" s="23" t="s">
        <v>29</v>
      </c>
      <c r="B117" s="24">
        <f>SUM(B118:B122)</f>
        <v>110</v>
      </c>
      <c r="C117" s="24">
        <f>SUM(C118:C122)</f>
        <v>59</v>
      </c>
      <c r="D117" s="24">
        <f>SUM(D118:D122)</f>
        <v>51</v>
      </c>
      <c r="E117" s="25" t="s">
        <v>30</v>
      </c>
      <c r="F117" s="24">
        <f>SUM(F118:F122)</f>
        <v>154</v>
      </c>
      <c r="G117" s="24">
        <f>SUM(G118:G122)</f>
        <v>84</v>
      </c>
      <c r="H117" s="24">
        <f>SUM(H118:H122)</f>
        <v>70</v>
      </c>
      <c r="I117" s="25" t="s">
        <v>31</v>
      </c>
      <c r="J117" s="24">
        <f>SUM(J118:J122)</f>
        <v>41</v>
      </c>
      <c r="K117" s="24">
        <f>SUM(K118:K122)</f>
        <v>8</v>
      </c>
      <c r="L117" s="24">
        <f>SUM(L118:L122)</f>
        <v>33</v>
      </c>
    </row>
    <row r="118" spans="1:12" s="97" customFormat="1" ht="15.75" customHeight="1">
      <c r="A118" s="32">
        <v>20</v>
      </c>
      <c r="B118" s="33">
        <f>C118+D118</f>
        <v>26</v>
      </c>
      <c r="C118" s="34">
        <f>VLOOKUP([1]連想CD!$B$230,[1]元データ!$A$2:$DE$996,25)</f>
        <v>13</v>
      </c>
      <c r="D118" s="34">
        <f>VLOOKUP([1]連想CD!$B$231,[1]元データ!$A$2:$DE$996,25)</f>
        <v>13</v>
      </c>
      <c r="E118" s="35">
        <v>55</v>
      </c>
      <c r="F118" s="33">
        <f>G118+H118</f>
        <v>34</v>
      </c>
      <c r="G118" s="34">
        <f>VLOOKUP([1]連想CD!$B$230,[1]元データ!$A$2:$DE$996,60)</f>
        <v>19</v>
      </c>
      <c r="H118" s="34">
        <f>VLOOKUP([1]連想CD!$B$231,[1]元データ!$A$2:$DE$996,60)</f>
        <v>15</v>
      </c>
      <c r="I118" s="35">
        <v>90</v>
      </c>
      <c r="J118" s="33">
        <f>K118+L118</f>
        <v>10</v>
      </c>
      <c r="K118" s="34">
        <f>VLOOKUP([1]連想CD!$B$230,[1]元データ!$A$2:$DE$996,95)</f>
        <v>2</v>
      </c>
      <c r="L118" s="34">
        <f>VLOOKUP([1]連想CD!$B$231,[1]元データ!$A$2:$DE$996,95)</f>
        <v>8</v>
      </c>
    </row>
    <row r="119" spans="1:12" s="97" customFormat="1" ht="15.75" customHeight="1">
      <c r="A119" s="32">
        <v>21</v>
      </c>
      <c r="B119" s="33">
        <f>C119+D119</f>
        <v>19</v>
      </c>
      <c r="C119" s="34">
        <f>VLOOKUP([1]連想CD!$B$230,[1]元データ!$A$2:$DE$996,26)</f>
        <v>9</v>
      </c>
      <c r="D119" s="34">
        <f>VLOOKUP([1]連想CD!$B$231,[1]元データ!$A$2:$DE$996,26)</f>
        <v>10</v>
      </c>
      <c r="E119" s="35">
        <v>56</v>
      </c>
      <c r="F119" s="33">
        <f>G119+H119</f>
        <v>28</v>
      </c>
      <c r="G119" s="34">
        <f>VLOOKUP([1]連想CD!$B$230,[1]元データ!$A$2:$DE$996,61)</f>
        <v>16</v>
      </c>
      <c r="H119" s="34">
        <f>VLOOKUP([1]連想CD!$B$231,[1]元データ!$A$2:$DE$996,61)</f>
        <v>12</v>
      </c>
      <c r="I119" s="35">
        <v>91</v>
      </c>
      <c r="J119" s="33">
        <f>K119+L119</f>
        <v>12</v>
      </c>
      <c r="K119" s="34">
        <f>VLOOKUP([1]連想CD!$B$230,[1]元データ!$A$2:$DE$996,96)</f>
        <v>3</v>
      </c>
      <c r="L119" s="34">
        <f>VLOOKUP([1]連想CD!$B$231,[1]元データ!$A$2:$DE$996,96)</f>
        <v>9</v>
      </c>
    </row>
    <row r="120" spans="1:12" s="97" customFormat="1" ht="15.75" customHeight="1">
      <c r="A120" s="32">
        <v>22</v>
      </c>
      <c r="B120" s="33">
        <f>C120+D120</f>
        <v>16</v>
      </c>
      <c r="C120" s="34">
        <f>VLOOKUP([1]連想CD!$B$230,[1]元データ!$A$2:$DE$996,27)</f>
        <v>10</v>
      </c>
      <c r="D120" s="34">
        <f>VLOOKUP([1]連想CD!$B$231,[1]元データ!$A$2:$DE$996,27)</f>
        <v>6</v>
      </c>
      <c r="E120" s="35">
        <v>57</v>
      </c>
      <c r="F120" s="33">
        <f>G120+H120</f>
        <v>32</v>
      </c>
      <c r="G120" s="34">
        <f>VLOOKUP([1]連想CD!$B$230,[1]元データ!$A$2:$DE$996,62)</f>
        <v>16</v>
      </c>
      <c r="H120" s="34">
        <f>VLOOKUP([1]連想CD!$B$231,[1]元データ!$A$2:$DE$996,62)</f>
        <v>16</v>
      </c>
      <c r="I120" s="35">
        <v>92</v>
      </c>
      <c r="J120" s="33">
        <f>K120+L120</f>
        <v>10</v>
      </c>
      <c r="K120" s="34">
        <f>VLOOKUP([1]連想CD!$B$230,[1]元データ!$A$2:$DE$996,97)</f>
        <v>1</v>
      </c>
      <c r="L120" s="34">
        <f>VLOOKUP([1]連想CD!$B$231,[1]元データ!$A$2:$DE$996,97)</f>
        <v>9</v>
      </c>
    </row>
    <row r="121" spans="1:12" s="97" customFormat="1" ht="15.75" customHeight="1">
      <c r="A121" s="32">
        <v>23</v>
      </c>
      <c r="B121" s="33">
        <f>C121+D121</f>
        <v>29</v>
      </c>
      <c r="C121" s="34">
        <f>VLOOKUP([1]連想CD!$B$230,[1]元データ!$A$2:$DE$996,28)</f>
        <v>14</v>
      </c>
      <c r="D121" s="34">
        <f>VLOOKUP([1]連想CD!$B$231,[1]元データ!$A$2:$DE$996,28)</f>
        <v>15</v>
      </c>
      <c r="E121" s="35">
        <v>58</v>
      </c>
      <c r="F121" s="33">
        <f>G121+H121</f>
        <v>33</v>
      </c>
      <c r="G121" s="34">
        <f>VLOOKUP([1]連想CD!$B$230,[1]元データ!$A$2:$DE$996,63)</f>
        <v>16</v>
      </c>
      <c r="H121" s="34">
        <f>VLOOKUP([1]連想CD!$B$231,[1]元データ!$A$2:$DE$996,63)</f>
        <v>17</v>
      </c>
      <c r="I121" s="35">
        <v>93</v>
      </c>
      <c r="J121" s="33">
        <f>K121+L121</f>
        <v>3</v>
      </c>
      <c r="K121" s="34">
        <f>VLOOKUP([1]連想CD!$B$230,[1]元データ!$A$2:$DE$996,98)</f>
        <v>0</v>
      </c>
      <c r="L121" s="34">
        <f>VLOOKUP([1]連想CD!$B$231,[1]元データ!$A$2:$DE$996,98)</f>
        <v>3</v>
      </c>
    </row>
    <row r="122" spans="1:12" s="97" customFormat="1" ht="18" customHeight="1">
      <c r="A122" s="40">
        <v>24</v>
      </c>
      <c r="B122" s="44">
        <f>C122+D122</f>
        <v>20</v>
      </c>
      <c r="C122" s="42">
        <f>VLOOKUP([1]連想CD!$B$230,[1]元データ!$A$2:$DE$996,29)</f>
        <v>13</v>
      </c>
      <c r="D122" s="42">
        <f>VLOOKUP([1]連想CD!$B$231,[1]元データ!$A$2:$DE$996,29)</f>
        <v>7</v>
      </c>
      <c r="E122" s="43">
        <v>59</v>
      </c>
      <c r="F122" s="44">
        <f>G122+H122</f>
        <v>27</v>
      </c>
      <c r="G122" s="42">
        <f>VLOOKUP([1]連想CD!$B$230,[1]元データ!$A$2:$DE$996,64)</f>
        <v>17</v>
      </c>
      <c r="H122" s="42">
        <f>VLOOKUP([1]連想CD!$B$231,[1]元データ!$A$2:$DE$996,64)</f>
        <v>10</v>
      </c>
      <c r="I122" s="43">
        <v>94</v>
      </c>
      <c r="J122" s="44">
        <f>K122+L122</f>
        <v>6</v>
      </c>
      <c r="K122" s="42">
        <f>VLOOKUP([1]連想CD!$B$230,[1]元データ!$A$2:$DE$996,99)</f>
        <v>2</v>
      </c>
      <c r="L122" s="42">
        <f>VLOOKUP([1]連想CD!$B$231,[1]元データ!$A$2:$DE$996,99)</f>
        <v>4</v>
      </c>
    </row>
    <row r="123" spans="1:12" s="31" customFormat="1" ht="25.5" customHeight="1">
      <c r="A123" s="23" t="s">
        <v>32</v>
      </c>
      <c r="B123" s="24">
        <f>SUM(B124:B128)</f>
        <v>118</v>
      </c>
      <c r="C123" s="24">
        <f>SUM(C124:C128)</f>
        <v>63</v>
      </c>
      <c r="D123" s="24">
        <f>SUM(D124:D128)</f>
        <v>55</v>
      </c>
      <c r="E123" s="25" t="s">
        <v>33</v>
      </c>
      <c r="F123" s="24">
        <f>SUM(F124:F128)</f>
        <v>156</v>
      </c>
      <c r="G123" s="24">
        <f>SUM(G124:G128)</f>
        <v>80</v>
      </c>
      <c r="H123" s="24">
        <f>SUM(H124:H128)</f>
        <v>76</v>
      </c>
      <c r="I123" s="64" t="s">
        <v>34</v>
      </c>
      <c r="J123" s="24">
        <f>SUM(J124:J133)</f>
        <v>17</v>
      </c>
      <c r="K123" s="24">
        <f>SUM(K124:K133)</f>
        <v>6</v>
      </c>
      <c r="L123" s="24">
        <f>SUM(L124:L133)</f>
        <v>11</v>
      </c>
    </row>
    <row r="124" spans="1:12" s="97" customFormat="1" ht="15.75" customHeight="1">
      <c r="A124" s="32">
        <v>25</v>
      </c>
      <c r="B124" s="33">
        <f>C124+D124</f>
        <v>24</v>
      </c>
      <c r="C124" s="34">
        <f>VLOOKUP([1]連想CD!$B$230,[1]元データ!$A$2:$DE$996,30)</f>
        <v>12</v>
      </c>
      <c r="D124" s="34">
        <f>VLOOKUP([1]連想CD!$B$231,[1]元データ!$A$2:$DE$996,30)</f>
        <v>12</v>
      </c>
      <c r="E124" s="35">
        <v>60</v>
      </c>
      <c r="F124" s="33">
        <f>G124+H124</f>
        <v>29</v>
      </c>
      <c r="G124" s="34">
        <f>VLOOKUP([1]連想CD!$B$230,[1]元データ!$A$2:$DE$996,65)</f>
        <v>17</v>
      </c>
      <c r="H124" s="34">
        <f>VLOOKUP([1]連想CD!$B$231,[1]元データ!$A$2:$DE$996,65)</f>
        <v>12</v>
      </c>
      <c r="I124" s="35">
        <v>95</v>
      </c>
      <c r="J124" s="33">
        <f t="shared" ref="J124:J133" si="10">K124+L124</f>
        <v>3</v>
      </c>
      <c r="K124" s="34">
        <f>VLOOKUP([1]連想CD!$B$230,[1]元データ!$A$2:$DE$996,100)</f>
        <v>2</v>
      </c>
      <c r="L124" s="34">
        <f>VLOOKUP([1]連想CD!$B$231,[1]元データ!$A$2:$DE$996,100)</f>
        <v>1</v>
      </c>
    </row>
    <row r="125" spans="1:12" s="97" customFormat="1" ht="15.75" customHeight="1">
      <c r="A125" s="32">
        <v>26</v>
      </c>
      <c r="B125" s="33">
        <f>C125+D125</f>
        <v>21</v>
      </c>
      <c r="C125" s="34">
        <f>VLOOKUP([1]連想CD!$B$230,[1]元データ!$A$2:$DE$996,31)</f>
        <v>14</v>
      </c>
      <c r="D125" s="34">
        <f>VLOOKUP([1]連想CD!$B$231,[1]元データ!$A$2:$DE$996,31)</f>
        <v>7</v>
      </c>
      <c r="E125" s="35">
        <v>61</v>
      </c>
      <c r="F125" s="33">
        <f>G125+H125</f>
        <v>26</v>
      </c>
      <c r="G125" s="34">
        <f>VLOOKUP([1]連想CD!$B$230,[1]元データ!$A$2:$DE$996,66)</f>
        <v>14</v>
      </c>
      <c r="H125" s="34">
        <f>VLOOKUP([1]連想CD!$B$231,[1]元データ!$A$2:$DE$996,66)</f>
        <v>12</v>
      </c>
      <c r="I125" s="35">
        <v>96</v>
      </c>
      <c r="J125" s="33">
        <f t="shared" si="10"/>
        <v>7</v>
      </c>
      <c r="K125" s="34">
        <f>VLOOKUP([1]連想CD!$B$230,[1]元データ!$A$2:$DE$996,101)</f>
        <v>3</v>
      </c>
      <c r="L125" s="34">
        <f>VLOOKUP([1]連想CD!$B$231,[1]元データ!$A$2:$DE$996,101)</f>
        <v>4</v>
      </c>
    </row>
    <row r="126" spans="1:12" s="97" customFormat="1" ht="15.75" customHeight="1">
      <c r="A126" s="32">
        <v>27</v>
      </c>
      <c r="B126" s="33">
        <f>C126+D126</f>
        <v>21</v>
      </c>
      <c r="C126" s="34">
        <f>VLOOKUP([1]連想CD!$B$230,[1]元データ!$A$2:$DE$996,32)</f>
        <v>12</v>
      </c>
      <c r="D126" s="34">
        <f>VLOOKUP([1]連想CD!$B$231,[1]元データ!$A$2:$DE$996,32)</f>
        <v>9</v>
      </c>
      <c r="E126" s="35">
        <v>62</v>
      </c>
      <c r="F126" s="33">
        <f>G126+H126</f>
        <v>28</v>
      </c>
      <c r="G126" s="34">
        <f>VLOOKUP([1]連想CD!$B$230,[1]元データ!$A$2:$DE$996,67)</f>
        <v>13</v>
      </c>
      <c r="H126" s="34">
        <f>VLOOKUP([1]連想CD!$B$231,[1]元データ!$A$2:$DE$996,67)</f>
        <v>15</v>
      </c>
      <c r="I126" s="35">
        <v>97</v>
      </c>
      <c r="J126" s="33">
        <f t="shared" si="10"/>
        <v>2</v>
      </c>
      <c r="K126" s="34">
        <f>VLOOKUP([1]連想CD!$B$230,[1]元データ!$A$2:$DE$996,102)</f>
        <v>0</v>
      </c>
      <c r="L126" s="34">
        <f>VLOOKUP([1]連想CD!$B$231,[1]元データ!$A$2:$DE$996,102)</f>
        <v>2</v>
      </c>
    </row>
    <row r="127" spans="1:12" s="97" customFormat="1" ht="15.75" customHeight="1">
      <c r="A127" s="32">
        <v>28</v>
      </c>
      <c r="B127" s="33">
        <f>C127+D127</f>
        <v>23</v>
      </c>
      <c r="C127" s="34">
        <f>VLOOKUP([1]連想CD!$B$230,[1]元データ!$A$2:$DE$996,33)</f>
        <v>12</v>
      </c>
      <c r="D127" s="34">
        <f>VLOOKUP([1]連想CD!$B$231,[1]元データ!$A$2:$DE$996,33)</f>
        <v>11</v>
      </c>
      <c r="E127" s="35">
        <v>63</v>
      </c>
      <c r="F127" s="33">
        <f>G127+H127</f>
        <v>37</v>
      </c>
      <c r="G127" s="34">
        <f>VLOOKUP([1]連想CD!$B$230,[1]元データ!$A$2:$DE$996,68)</f>
        <v>22</v>
      </c>
      <c r="H127" s="34">
        <f>VLOOKUP([1]連想CD!$B$231,[1]元データ!$A$2:$DE$996,68)</f>
        <v>15</v>
      </c>
      <c r="I127" s="35">
        <v>98</v>
      </c>
      <c r="J127" s="33">
        <f t="shared" si="10"/>
        <v>4</v>
      </c>
      <c r="K127" s="34">
        <f>VLOOKUP([1]連想CD!$B$230,[1]元データ!$A$2:$DE$996,103)</f>
        <v>1</v>
      </c>
      <c r="L127" s="34">
        <f>VLOOKUP([1]連想CD!$B$231,[1]元データ!$A$2:$DE$996,103)</f>
        <v>3</v>
      </c>
    </row>
    <row r="128" spans="1:12" s="97" customFormat="1" ht="18" customHeight="1">
      <c r="A128" s="40">
        <v>29</v>
      </c>
      <c r="B128" s="44">
        <f>C128+D128</f>
        <v>29</v>
      </c>
      <c r="C128" s="42">
        <f>VLOOKUP([1]連想CD!$B$230,[1]元データ!$A$2:$DE$996,34)</f>
        <v>13</v>
      </c>
      <c r="D128" s="42">
        <f>VLOOKUP([1]連想CD!$B$231,[1]元データ!$A$2:$DE$996,34)</f>
        <v>16</v>
      </c>
      <c r="E128" s="43">
        <v>64</v>
      </c>
      <c r="F128" s="44">
        <f>G128+H128</f>
        <v>36</v>
      </c>
      <c r="G128" s="42">
        <f>VLOOKUP([1]連想CD!$B$230,[1]元データ!$A$2:$DE$996,69)</f>
        <v>14</v>
      </c>
      <c r="H128" s="42">
        <f>VLOOKUP([1]連想CD!$B$231,[1]元データ!$A$2:$DE$996,69)</f>
        <v>22</v>
      </c>
      <c r="I128" s="35">
        <v>99</v>
      </c>
      <c r="J128" s="33">
        <f t="shared" si="10"/>
        <v>1</v>
      </c>
      <c r="K128" s="34">
        <f>VLOOKUP([1]連想CD!$B$230,[1]元データ!$A$2:$DE$996,104)</f>
        <v>0</v>
      </c>
      <c r="L128" s="34">
        <f>VLOOKUP([1]連想CD!$B$231,[1]元データ!$A$2:$DE$996,104)</f>
        <v>1</v>
      </c>
    </row>
    <row r="129" spans="1:13" s="31" customFormat="1" ht="25.5" customHeight="1">
      <c r="A129" s="23" t="s">
        <v>35</v>
      </c>
      <c r="B129" s="24">
        <f>SUM(B130:B134)</f>
        <v>129</v>
      </c>
      <c r="C129" s="24">
        <f>SUM(C130:C134)</f>
        <v>74</v>
      </c>
      <c r="D129" s="24">
        <f>SUM(D130:D134)</f>
        <v>55</v>
      </c>
      <c r="E129" s="25" t="s">
        <v>36</v>
      </c>
      <c r="F129" s="24">
        <f>SUM(F130:F134)</f>
        <v>177</v>
      </c>
      <c r="G129" s="24">
        <f>SUM(G130:G134)</f>
        <v>93</v>
      </c>
      <c r="H129" s="24">
        <f>SUM(H130:H134)</f>
        <v>84</v>
      </c>
      <c r="I129" s="68">
        <v>100</v>
      </c>
      <c r="J129" s="69">
        <f t="shared" si="10"/>
        <v>0</v>
      </c>
      <c r="K129" s="70">
        <f>VLOOKUP([1]連想CD!$B$230,[1]元データ!$A$2:$DE$996,105)</f>
        <v>0</v>
      </c>
      <c r="L129" s="70">
        <f>VLOOKUP([1]連想CD!$B$231,[1]元データ!$A$2:$DE$996,105)</f>
        <v>0</v>
      </c>
    </row>
    <row r="130" spans="1:13" s="97" customFormat="1" ht="15.75" customHeight="1">
      <c r="A130" s="32">
        <v>30</v>
      </c>
      <c r="B130" s="33">
        <f>C130+D130</f>
        <v>21</v>
      </c>
      <c r="C130" s="34">
        <f>VLOOKUP([1]連想CD!$B$230,[1]元データ!$A$2:$DE$996,35)</f>
        <v>13</v>
      </c>
      <c r="D130" s="34">
        <f>VLOOKUP([1]連想CD!$B$231,[1]元データ!$A$2:$DE$996,35)</f>
        <v>8</v>
      </c>
      <c r="E130" s="35">
        <v>65</v>
      </c>
      <c r="F130" s="33">
        <f>G130+H130</f>
        <v>30</v>
      </c>
      <c r="G130" s="34">
        <f>VLOOKUP([1]連想CD!$B$230,[1]元データ!$A$2:$DE$996,70)</f>
        <v>20</v>
      </c>
      <c r="H130" s="34">
        <f>VLOOKUP([1]連想CD!$B$231,[1]元データ!$A$2:$DE$996,70)</f>
        <v>10</v>
      </c>
      <c r="I130" s="35">
        <v>101</v>
      </c>
      <c r="J130" s="33">
        <f t="shared" si="10"/>
        <v>0</v>
      </c>
      <c r="K130" s="34">
        <f>VLOOKUP([1]連想CD!$B$230,[1]元データ!$A$2:$DE$996,106)</f>
        <v>0</v>
      </c>
      <c r="L130" s="34">
        <f>VLOOKUP([1]連想CD!$B$231,[1]元データ!$A$2:$DE$996,106)</f>
        <v>0</v>
      </c>
    </row>
    <row r="131" spans="1:13" s="97" customFormat="1" ht="15.75" customHeight="1">
      <c r="A131" s="32">
        <v>31</v>
      </c>
      <c r="B131" s="33">
        <f>C131+D131</f>
        <v>19</v>
      </c>
      <c r="C131" s="34">
        <f>VLOOKUP([1]連想CD!$B$230,[1]元データ!$A$2:$DE$996,36)</f>
        <v>9</v>
      </c>
      <c r="D131" s="34">
        <f>VLOOKUP([1]連想CD!$B$231,[1]元データ!$A$2:$DE$996,36)</f>
        <v>10</v>
      </c>
      <c r="E131" s="35">
        <v>66</v>
      </c>
      <c r="F131" s="33">
        <f>G131+H131</f>
        <v>30</v>
      </c>
      <c r="G131" s="34">
        <f>VLOOKUP([1]連想CD!$B$230,[1]元データ!$A$2:$DE$996,71)</f>
        <v>13</v>
      </c>
      <c r="H131" s="34">
        <f>VLOOKUP([1]連想CD!$B$231,[1]元データ!$A$2:$DE$996,71)</f>
        <v>17</v>
      </c>
      <c r="I131" s="35">
        <v>102</v>
      </c>
      <c r="J131" s="33">
        <f t="shared" si="10"/>
        <v>0</v>
      </c>
      <c r="K131" s="34">
        <f>VLOOKUP([1]連想CD!$B$230,[1]元データ!$A$2:$DE$996,107)</f>
        <v>0</v>
      </c>
      <c r="L131" s="34">
        <f>VLOOKUP([1]連想CD!$B$231,[1]元データ!$A$2:$DE$996,107)</f>
        <v>0</v>
      </c>
    </row>
    <row r="132" spans="1:13" s="97" customFormat="1" ht="15.75" customHeight="1">
      <c r="A132" s="32">
        <v>32</v>
      </c>
      <c r="B132" s="33">
        <f>C132+D132</f>
        <v>34</v>
      </c>
      <c r="C132" s="34">
        <f>VLOOKUP([1]連想CD!$B$230,[1]元データ!$A$2:$DE$996,37)</f>
        <v>23</v>
      </c>
      <c r="D132" s="34">
        <f>VLOOKUP([1]連想CD!$B$231,[1]元データ!$A$2:$DE$996,37)</f>
        <v>11</v>
      </c>
      <c r="E132" s="35">
        <v>67</v>
      </c>
      <c r="F132" s="33">
        <f>G132+H132</f>
        <v>40</v>
      </c>
      <c r="G132" s="34">
        <f>VLOOKUP([1]連想CD!$B$230,[1]元データ!$A$2:$DE$996,72)</f>
        <v>17</v>
      </c>
      <c r="H132" s="34">
        <f>VLOOKUP([1]連想CD!$B$231,[1]元データ!$A$2:$DE$996,72)</f>
        <v>23</v>
      </c>
      <c r="I132" s="35">
        <v>103</v>
      </c>
      <c r="J132" s="33">
        <f t="shared" si="10"/>
        <v>0</v>
      </c>
      <c r="K132" s="34">
        <f>VLOOKUP([1]連想CD!$B$230,[1]元データ!$A$2:$DE$996,108)</f>
        <v>0</v>
      </c>
      <c r="L132" s="34">
        <f>VLOOKUP([1]連想CD!$B$231,[1]元データ!$A$2:$DE$996,108)</f>
        <v>0</v>
      </c>
    </row>
    <row r="133" spans="1:13" s="97" customFormat="1" ht="15.75" customHeight="1">
      <c r="A133" s="32">
        <v>33</v>
      </c>
      <c r="B133" s="33">
        <f>C133+D133</f>
        <v>31</v>
      </c>
      <c r="C133" s="34">
        <f>VLOOKUP([1]連想CD!$B$230,[1]元データ!$A$2:$DE$996,38)</f>
        <v>16</v>
      </c>
      <c r="D133" s="34">
        <f>VLOOKUP([1]連想CD!$B$231,[1]元データ!$A$2:$DE$996,38)</f>
        <v>15</v>
      </c>
      <c r="E133" s="35">
        <v>68</v>
      </c>
      <c r="F133" s="33">
        <f>G133+H133</f>
        <v>43</v>
      </c>
      <c r="G133" s="34">
        <f>VLOOKUP([1]連想CD!$B$230,[1]元データ!$A$2:$DE$996,73)</f>
        <v>26</v>
      </c>
      <c r="H133" s="34">
        <f>VLOOKUP([1]連想CD!$B$231,[1]元データ!$A$2:$DE$996,73)</f>
        <v>17</v>
      </c>
      <c r="I133" s="72" t="s">
        <v>37</v>
      </c>
      <c r="J133" s="44">
        <f t="shared" si="10"/>
        <v>0</v>
      </c>
      <c r="K133" s="42">
        <f>VLOOKUP([1]連想CD!$B$230,[1]元データ!$A$2:$DE$996,109)</f>
        <v>0</v>
      </c>
      <c r="L133" s="42">
        <f>VLOOKUP([1]連想CD!$B$231,[1]元データ!$A$2:$DE$996,109)</f>
        <v>0</v>
      </c>
    </row>
    <row r="134" spans="1:13" s="97" customFormat="1" ht="21" customHeight="1" thickBot="1">
      <c r="A134" s="74">
        <v>34</v>
      </c>
      <c r="B134" s="33">
        <f>C134+D134</f>
        <v>24</v>
      </c>
      <c r="C134" s="34">
        <f>VLOOKUP([1]連想CD!$B$230,[1]元データ!$A$2:$DE$996,39)</f>
        <v>13</v>
      </c>
      <c r="D134" s="34">
        <f>VLOOKUP([1]連想CD!$B$231,[1]元データ!$A$2:$DE$996,39)</f>
        <v>11</v>
      </c>
      <c r="E134" s="35">
        <v>69</v>
      </c>
      <c r="F134" s="33">
        <f>G134+H134</f>
        <v>34</v>
      </c>
      <c r="G134" s="34">
        <f>VLOOKUP([1]連想CD!$B$230,[1]元データ!$A$2:$DE$996,74)</f>
        <v>17</v>
      </c>
      <c r="H134" s="34">
        <f>VLOOKUP([1]連想CD!$B$231,[1]元データ!$A$2:$DE$996,74)</f>
        <v>17</v>
      </c>
      <c r="I134" s="75" t="s">
        <v>8</v>
      </c>
      <c r="J134" s="69">
        <f>B93+B99+B105+B111+B117+B123+B129+F93+F99+F105+F111+F117+F123+F129+J93+J99+J105+J111+J117+J123</f>
        <v>2213</v>
      </c>
      <c r="K134" s="69">
        <f>C93+C99+C105+C111+C117+C123+C129+G93+G99+G105+G111+G117+G123+G129+K93+K99+K105+K111+K117+K123</f>
        <v>1104</v>
      </c>
      <c r="L134" s="69">
        <f>D93+D99+D105+D111+D117+D123+D129+H93+H99+H105+H111+H117+H123+H129+L93+L99+L105+L111+L117+L123</f>
        <v>1109</v>
      </c>
    </row>
    <row r="135" spans="1:13" s="106" customFormat="1" ht="24" customHeight="1" thickTop="1" thickBot="1">
      <c r="A135" s="81" t="s">
        <v>38</v>
      </c>
      <c r="B135" s="82">
        <f>B93+B99+B105</f>
        <v>217</v>
      </c>
      <c r="C135" s="83">
        <f>C93+C99+C105</f>
        <v>114</v>
      </c>
      <c r="D135" s="83">
        <f>D93+D99+D105</f>
        <v>103</v>
      </c>
      <c r="E135" s="84" t="s">
        <v>39</v>
      </c>
      <c r="F135" s="83">
        <f>B111+B117+B123+B129+F93+F99+F105+F111+F117+F123</f>
        <v>1317</v>
      </c>
      <c r="G135" s="83">
        <f>C111+C117+C123+C129+G93+G99+G105+G111+G117+G123</f>
        <v>695</v>
      </c>
      <c r="H135" s="83">
        <f>D111+D117+D123+D129+H93+H99+H105+H111+H117+H123</f>
        <v>622</v>
      </c>
      <c r="I135" s="85" t="s">
        <v>40</v>
      </c>
      <c r="J135" s="83">
        <f>F129+J93+J99+J105+J111+J117+J123</f>
        <v>679</v>
      </c>
      <c r="K135" s="83">
        <f>G129+K93+K99+K105+K111+K117+K123</f>
        <v>295</v>
      </c>
      <c r="L135" s="83">
        <f>H129+L93+L99+L105+L111+L117+L123</f>
        <v>384</v>
      </c>
    </row>
    <row r="136" spans="1:13" s="13" customFormat="1" ht="24" customHeight="1" thickBot="1">
      <c r="A136" s="1"/>
      <c r="B136" s="2" t="str">
        <f>+[1]中区!$B$1</f>
        <v>町字別・年齢別人口表</v>
      </c>
      <c r="C136" s="3"/>
      <c r="D136" s="4"/>
      <c r="E136" s="5"/>
      <c r="F136" s="6"/>
      <c r="G136" s="96" t="str">
        <f>$G$1</f>
        <v>　　平成29年10月1日　現在</v>
      </c>
      <c r="H136" s="6"/>
      <c r="I136" s="5"/>
      <c r="J136" s="6"/>
      <c r="K136" s="107" t="s">
        <v>105</v>
      </c>
      <c r="L136" s="9"/>
      <c r="M136" s="97" t="str">
        <f>[2]連想CD!A342</f>
        <v>ﾘﾕｳｾ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f>SUM(B139:B143)</f>
        <v>110</v>
      </c>
      <c r="C138" s="24">
        <f>SUM(C139:C143)</f>
        <v>62</v>
      </c>
      <c r="D138" s="24">
        <f>SUM(D139:D143)</f>
        <v>48</v>
      </c>
      <c r="E138" s="25" t="s">
        <v>10</v>
      </c>
      <c r="F138" s="24">
        <f>SUM(F139:F143)</f>
        <v>165</v>
      </c>
      <c r="G138" s="24">
        <f>SUM(G139:G143)</f>
        <v>86</v>
      </c>
      <c r="H138" s="24">
        <f>SUM(H139:H143)</f>
        <v>79</v>
      </c>
      <c r="I138" s="25" t="s">
        <v>11</v>
      </c>
      <c r="J138" s="24">
        <f>SUM(J139:J143)</f>
        <v>170</v>
      </c>
      <c r="K138" s="24">
        <f>SUM(K139:K143)</f>
        <v>75</v>
      </c>
      <c r="L138" s="24">
        <f>SUM(L139:L143)</f>
        <v>95</v>
      </c>
    </row>
    <row r="139" spans="1:13" s="97" customFormat="1" ht="15.75" customHeight="1">
      <c r="A139" s="32">
        <v>0</v>
      </c>
      <c r="B139" s="33">
        <f>C139+D139</f>
        <v>22</v>
      </c>
      <c r="C139" s="34">
        <f>VLOOKUP([1]連想CD!$B$362,[1]元データ!$A$2:$DE$996,5)</f>
        <v>16</v>
      </c>
      <c r="D139" s="34">
        <f>VLOOKUP([1]連想CD!$B$363,[1]元データ!$A$2:$DE$996,5)</f>
        <v>6</v>
      </c>
      <c r="E139" s="35">
        <v>35</v>
      </c>
      <c r="F139" s="33">
        <f>G139+H139</f>
        <v>21</v>
      </c>
      <c r="G139" s="34">
        <f>VLOOKUP([1]連想CD!$B$362,[1]元データ!$A$2:$DE$996,40)</f>
        <v>12</v>
      </c>
      <c r="H139" s="34">
        <f>VLOOKUP([1]連想CD!$B$363,[1]元データ!$A$2:$DE$996,40)</f>
        <v>9</v>
      </c>
      <c r="I139" s="35">
        <v>70</v>
      </c>
      <c r="J139" s="33">
        <f>K139+L139</f>
        <v>39</v>
      </c>
      <c r="K139" s="34">
        <f>VLOOKUP([1]連想CD!$B$362,[1]元データ!$A$2:$DE$996,75)</f>
        <v>16</v>
      </c>
      <c r="L139" s="34">
        <f>VLOOKUP([1]連想CD!$B$363,[1]元データ!$A$2:$DE$996,75)</f>
        <v>23</v>
      </c>
    </row>
    <row r="140" spans="1:13" s="97" customFormat="1" ht="15.75" customHeight="1">
      <c r="A140" s="32">
        <v>1</v>
      </c>
      <c r="B140" s="33">
        <f>C140+D140</f>
        <v>25</v>
      </c>
      <c r="C140" s="34">
        <f>VLOOKUP([1]連想CD!$B$362,[1]元データ!$A$2:$DE$996,6)</f>
        <v>15</v>
      </c>
      <c r="D140" s="34">
        <f>VLOOKUP([1]連想CD!$B$363,[1]元データ!$A$2:$DE$996,6)</f>
        <v>10</v>
      </c>
      <c r="E140" s="35">
        <v>36</v>
      </c>
      <c r="F140" s="33">
        <f>G140+H140</f>
        <v>31</v>
      </c>
      <c r="G140" s="34">
        <f>VLOOKUP([1]連想CD!$B$362,[1]元データ!$A$2:$DE$996,41)</f>
        <v>20</v>
      </c>
      <c r="H140" s="34">
        <f>VLOOKUP([1]連想CD!$B$363,[1]元データ!$A$2:$DE$996,41)</f>
        <v>11</v>
      </c>
      <c r="I140" s="35">
        <v>71</v>
      </c>
      <c r="J140" s="33">
        <f>K140+L140</f>
        <v>32</v>
      </c>
      <c r="K140" s="34">
        <f>VLOOKUP([1]連想CD!$B$362,[1]元データ!$A$2:$DE$996,76)</f>
        <v>16</v>
      </c>
      <c r="L140" s="34">
        <f>VLOOKUP([1]連想CD!$B$363,[1]元データ!$A$2:$DE$996,76)</f>
        <v>16</v>
      </c>
    </row>
    <row r="141" spans="1:13" s="97" customFormat="1" ht="15.75" customHeight="1">
      <c r="A141" s="32">
        <v>2</v>
      </c>
      <c r="B141" s="33">
        <f>C141+D141</f>
        <v>22</v>
      </c>
      <c r="C141" s="34">
        <f>VLOOKUP([1]連想CD!$B$362,[1]元データ!$A$2:$DE$996,7)</f>
        <v>12</v>
      </c>
      <c r="D141" s="34">
        <f>VLOOKUP([1]連想CD!$B$363,[1]元データ!$A$2:$DE$996,7)</f>
        <v>10</v>
      </c>
      <c r="E141" s="35">
        <v>37</v>
      </c>
      <c r="F141" s="33">
        <f>G141+H141</f>
        <v>43</v>
      </c>
      <c r="G141" s="34">
        <f>VLOOKUP([1]連想CD!$B$362,[1]元データ!$A$2:$DE$996,42)</f>
        <v>21</v>
      </c>
      <c r="H141" s="34">
        <f>VLOOKUP([1]連想CD!$B$363,[1]元データ!$A$2:$DE$996,42)</f>
        <v>22</v>
      </c>
      <c r="I141" s="35">
        <v>72</v>
      </c>
      <c r="J141" s="33">
        <f>K141+L141</f>
        <v>30</v>
      </c>
      <c r="K141" s="34">
        <f>VLOOKUP([1]連想CD!$B$362,[1]元データ!$A$2:$DE$996,77)</f>
        <v>15</v>
      </c>
      <c r="L141" s="34">
        <f>VLOOKUP([1]連想CD!$B$363,[1]元データ!$A$2:$DE$996,77)</f>
        <v>15</v>
      </c>
    </row>
    <row r="142" spans="1:13" s="97" customFormat="1" ht="15.75" customHeight="1">
      <c r="A142" s="32">
        <v>3</v>
      </c>
      <c r="B142" s="33">
        <f>C142+D142</f>
        <v>16</v>
      </c>
      <c r="C142" s="34">
        <f>VLOOKUP([1]連想CD!$B$362,[1]元データ!$A$2:$DE$996,8)</f>
        <v>7</v>
      </c>
      <c r="D142" s="34">
        <f>VLOOKUP([1]連想CD!$B$363,[1]元データ!$A$2:$DE$996,8)</f>
        <v>9</v>
      </c>
      <c r="E142" s="35">
        <v>38</v>
      </c>
      <c r="F142" s="33">
        <f>G142+H142</f>
        <v>35</v>
      </c>
      <c r="G142" s="34">
        <f>VLOOKUP([1]連想CD!$B$362,[1]元データ!$A$2:$DE$996,43)</f>
        <v>17</v>
      </c>
      <c r="H142" s="34">
        <f>VLOOKUP([1]連想CD!$B$363,[1]元データ!$A$2:$DE$996,43)</f>
        <v>18</v>
      </c>
      <c r="I142" s="35">
        <v>73</v>
      </c>
      <c r="J142" s="33">
        <f>K142+L142</f>
        <v>40</v>
      </c>
      <c r="K142" s="34">
        <f>VLOOKUP([1]連想CD!$B$362,[1]元データ!$A$2:$DE$996,78)</f>
        <v>14</v>
      </c>
      <c r="L142" s="34">
        <f>VLOOKUP([1]連想CD!$B$363,[1]元データ!$A$2:$DE$996,78)</f>
        <v>26</v>
      </c>
    </row>
    <row r="143" spans="1:13" s="97" customFormat="1" ht="18" customHeight="1">
      <c r="A143" s="40">
        <v>4</v>
      </c>
      <c r="B143" s="41">
        <f>C143+D143</f>
        <v>25</v>
      </c>
      <c r="C143" s="42">
        <f>VLOOKUP([1]連想CD!$B$362,[1]元データ!$A$2:$DE$996,9)</f>
        <v>12</v>
      </c>
      <c r="D143" s="42">
        <f>VLOOKUP([1]連想CD!$B$363,[1]元データ!$A$2:$DE$996,9)</f>
        <v>13</v>
      </c>
      <c r="E143" s="43">
        <v>39</v>
      </c>
      <c r="F143" s="44">
        <f>G143+H143</f>
        <v>35</v>
      </c>
      <c r="G143" s="42">
        <f>VLOOKUP([1]連想CD!$B$362,[1]元データ!$A$2:$DE$996,44)</f>
        <v>16</v>
      </c>
      <c r="H143" s="42">
        <f>VLOOKUP([1]連想CD!$B$363,[1]元データ!$A$2:$DE$996,44)</f>
        <v>19</v>
      </c>
      <c r="I143" s="43">
        <v>74</v>
      </c>
      <c r="J143" s="44">
        <f>K143+L143</f>
        <v>29</v>
      </c>
      <c r="K143" s="42">
        <f>VLOOKUP([1]連想CD!$B$362,[1]元データ!$A$2:$DE$996,79)</f>
        <v>14</v>
      </c>
      <c r="L143" s="42">
        <f>VLOOKUP([1]連想CD!$B$363,[1]元データ!$A$2:$DE$996,79)</f>
        <v>15</v>
      </c>
    </row>
    <row r="144" spans="1:13" s="31" customFormat="1" ht="25.5" customHeight="1">
      <c r="A144" s="23" t="s">
        <v>13</v>
      </c>
      <c r="B144" s="24">
        <f>SUM(B145:B149)</f>
        <v>100</v>
      </c>
      <c r="C144" s="24">
        <f>SUM(C145:C149)</f>
        <v>53</v>
      </c>
      <c r="D144" s="24">
        <f>SUM(D145:D149)</f>
        <v>47</v>
      </c>
      <c r="E144" s="25" t="s">
        <v>14</v>
      </c>
      <c r="F144" s="24">
        <f>SUM(F145:F149)</f>
        <v>222</v>
      </c>
      <c r="G144" s="24">
        <f>SUM(G145:G149)</f>
        <v>113</v>
      </c>
      <c r="H144" s="24">
        <f>SUM(H145:H149)</f>
        <v>109</v>
      </c>
      <c r="I144" s="25" t="s">
        <v>15</v>
      </c>
      <c r="J144" s="24">
        <f>SUM(J145:J149)</f>
        <v>177</v>
      </c>
      <c r="K144" s="24">
        <f>SUM(K145:K149)</f>
        <v>77</v>
      </c>
      <c r="L144" s="24">
        <f>SUM(L145:L149)</f>
        <v>100</v>
      </c>
    </row>
    <row r="145" spans="1:12" s="97" customFormat="1" ht="15.75" customHeight="1">
      <c r="A145" s="32">
        <v>5</v>
      </c>
      <c r="B145" s="33">
        <f>C145+D145</f>
        <v>19</v>
      </c>
      <c r="C145" s="34">
        <f>VLOOKUP([1]連想CD!$B$362,[1]元データ!$A$2:$DE$996,10)</f>
        <v>8</v>
      </c>
      <c r="D145" s="34">
        <f>VLOOKUP([1]連想CD!$B$363,[1]元データ!$A$2:$DE$996,10)</f>
        <v>11</v>
      </c>
      <c r="E145" s="35">
        <v>40</v>
      </c>
      <c r="F145" s="33">
        <f>G145+H145</f>
        <v>39</v>
      </c>
      <c r="G145" s="34">
        <f>VLOOKUP([1]連想CD!$B$362,[1]元データ!$A$2:$DE$996,45 )</f>
        <v>20</v>
      </c>
      <c r="H145" s="34">
        <f>VLOOKUP([1]連想CD!$B$363,[1]元データ!$A$2:$DE$996,45 )</f>
        <v>19</v>
      </c>
      <c r="I145" s="35">
        <v>75</v>
      </c>
      <c r="J145" s="33">
        <f>K145+L145</f>
        <v>46</v>
      </c>
      <c r="K145" s="34">
        <f>VLOOKUP([1]連想CD!$B$362,[1]元データ!$A$2:$DE$996,80)</f>
        <v>19</v>
      </c>
      <c r="L145" s="34">
        <f>VLOOKUP([1]連想CD!$B$363,[1]元データ!$A$2:$DE$996,80)</f>
        <v>27</v>
      </c>
    </row>
    <row r="146" spans="1:12" s="97" customFormat="1" ht="15.75" customHeight="1">
      <c r="A146" s="32">
        <v>6</v>
      </c>
      <c r="B146" s="33">
        <f>C146+D146</f>
        <v>16</v>
      </c>
      <c r="C146" s="34">
        <f>VLOOKUP([1]連想CD!$B$362,[1]元データ!$A$2:$DE$996,11)</f>
        <v>8</v>
      </c>
      <c r="D146" s="34">
        <f>VLOOKUP([1]連想CD!$B$363,[1]元データ!$A$2:$DE$996,11)</f>
        <v>8</v>
      </c>
      <c r="E146" s="35">
        <v>41</v>
      </c>
      <c r="F146" s="33">
        <f>G146+H146</f>
        <v>42</v>
      </c>
      <c r="G146" s="34">
        <f>VLOOKUP([1]連想CD!$B$362,[1]元データ!$A$2:$DE$996,46)</f>
        <v>27</v>
      </c>
      <c r="H146" s="34">
        <f>VLOOKUP([1]連想CD!$B$363,[1]元データ!$A$2:$DE$996,46)</f>
        <v>15</v>
      </c>
      <c r="I146" s="35">
        <v>76</v>
      </c>
      <c r="J146" s="33">
        <f>K146+L146</f>
        <v>38</v>
      </c>
      <c r="K146" s="34">
        <f>VLOOKUP([1]連想CD!$B$362,[1]元データ!$A$2:$DE$996,81)</f>
        <v>16</v>
      </c>
      <c r="L146" s="34">
        <f>VLOOKUP([1]連想CD!$B$363,[1]元データ!$A$2:$DE$996,81)</f>
        <v>22</v>
      </c>
    </row>
    <row r="147" spans="1:12" s="97" customFormat="1" ht="15.75" customHeight="1">
      <c r="A147" s="32">
        <v>7</v>
      </c>
      <c r="B147" s="33">
        <f>C147+D147</f>
        <v>17</v>
      </c>
      <c r="C147" s="34">
        <f>VLOOKUP([1]連想CD!$B$362,[1]元データ!$A$2:$DE$996,12)</f>
        <v>11</v>
      </c>
      <c r="D147" s="34">
        <f>VLOOKUP([1]連想CD!$B$363,[1]元データ!$A$2:$DE$996,12)</f>
        <v>6</v>
      </c>
      <c r="E147" s="35">
        <v>42</v>
      </c>
      <c r="F147" s="33">
        <f>G147+H147</f>
        <v>42</v>
      </c>
      <c r="G147" s="34">
        <f>VLOOKUP([1]連想CD!$B$362,[1]元データ!$A$2:$DE$996,47)</f>
        <v>19</v>
      </c>
      <c r="H147" s="34">
        <f>VLOOKUP([1]連想CD!$B$363,[1]元データ!$A$2:$DE$996,47)</f>
        <v>23</v>
      </c>
      <c r="I147" s="35">
        <v>77</v>
      </c>
      <c r="J147" s="33">
        <f>K147+L147</f>
        <v>28</v>
      </c>
      <c r="K147" s="34">
        <f>VLOOKUP([1]連想CD!$B$362,[1]元データ!$A$2:$DE$996,82)</f>
        <v>14</v>
      </c>
      <c r="L147" s="34">
        <f>VLOOKUP([1]連想CD!$B$363,[1]元データ!$A$2:$DE$996,82)</f>
        <v>14</v>
      </c>
    </row>
    <row r="148" spans="1:12" s="97" customFormat="1" ht="15.75" customHeight="1">
      <c r="A148" s="32">
        <v>8</v>
      </c>
      <c r="B148" s="33">
        <f>C148+D148</f>
        <v>30</v>
      </c>
      <c r="C148" s="34">
        <f>VLOOKUP([1]連想CD!$B$362,[1]元データ!$A$2:$DE$996,13)</f>
        <v>16</v>
      </c>
      <c r="D148" s="34">
        <f>VLOOKUP([1]連想CD!$B$363,[1]元データ!$A$2:$DE$996,13)</f>
        <v>14</v>
      </c>
      <c r="E148" s="35">
        <v>43</v>
      </c>
      <c r="F148" s="33">
        <f>G148+H148</f>
        <v>54</v>
      </c>
      <c r="G148" s="34">
        <f>VLOOKUP([1]連想CD!$B$362,[1]元データ!$A$2:$DE$996,48)</f>
        <v>29</v>
      </c>
      <c r="H148" s="34">
        <f>VLOOKUP([1]連想CD!$B$363,[1]元データ!$A$2:$DE$996,48)</f>
        <v>25</v>
      </c>
      <c r="I148" s="35">
        <v>78</v>
      </c>
      <c r="J148" s="33">
        <f>K148+L148</f>
        <v>28</v>
      </c>
      <c r="K148" s="34">
        <f>VLOOKUP([1]連想CD!$B$362,[1]元データ!$A$2:$DE$996,83)</f>
        <v>12</v>
      </c>
      <c r="L148" s="34">
        <f>VLOOKUP([1]連想CD!$B$363,[1]元データ!$A$2:$DE$996,83)</f>
        <v>16</v>
      </c>
    </row>
    <row r="149" spans="1:12" s="97" customFormat="1" ht="18" customHeight="1">
      <c r="A149" s="40">
        <v>9</v>
      </c>
      <c r="B149" s="44">
        <f>C149+D149</f>
        <v>18</v>
      </c>
      <c r="C149" s="42">
        <f>VLOOKUP([1]連想CD!$B$362,[1]元データ!$A$2:$DE$996,14)</f>
        <v>10</v>
      </c>
      <c r="D149" s="42">
        <f>VLOOKUP([1]連想CD!$B$363,[1]元データ!$A$2:$DE$996,14)</f>
        <v>8</v>
      </c>
      <c r="E149" s="43">
        <v>44</v>
      </c>
      <c r="F149" s="44">
        <f>G149+H149</f>
        <v>45</v>
      </c>
      <c r="G149" s="42">
        <f>VLOOKUP([1]連想CD!$B$362,[1]元データ!$A$2:$DE$996,49)</f>
        <v>18</v>
      </c>
      <c r="H149" s="42">
        <f>VLOOKUP([1]連想CD!$B$363,[1]元データ!$A$2:$DE$996,49)</f>
        <v>27</v>
      </c>
      <c r="I149" s="43">
        <v>79</v>
      </c>
      <c r="J149" s="44">
        <f>K149+L149</f>
        <v>37</v>
      </c>
      <c r="K149" s="42">
        <f>VLOOKUP([1]連想CD!$B$362,[1]元データ!$A$2:$DE$996,84)</f>
        <v>16</v>
      </c>
      <c r="L149" s="42">
        <f>VLOOKUP([1]連想CD!$B$363,[1]元データ!$A$2:$DE$996,84)</f>
        <v>21</v>
      </c>
    </row>
    <row r="150" spans="1:12" s="31" customFormat="1" ht="25.5" customHeight="1">
      <c r="A150" s="23" t="s">
        <v>23</v>
      </c>
      <c r="B150" s="24">
        <f>SUM(B151:B155)</f>
        <v>96</v>
      </c>
      <c r="C150" s="24">
        <f>SUM(C151:C155)</f>
        <v>55</v>
      </c>
      <c r="D150" s="24">
        <f>SUM(D151:D155)</f>
        <v>41</v>
      </c>
      <c r="E150" s="25" t="s">
        <v>24</v>
      </c>
      <c r="F150" s="24">
        <f>SUM(F151:F155)</f>
        <v>254</v>
      </c>
      <c r="G150" s="24">
        <f>SUM(G151:G155)</f>
        <v>137</v>
      </c>
      <c r="H150" s="24">
        <f>SUM(H151:H155)</f>
        <v>117</v>
      </c>
      <c r="I150" s="25" t="s">
        <v>25</v>
      </c>
      <c r="J150" s="24">
        <f>SUM(J151:J155)</f>
        <v>138</v>
      </c>
      <c r="K150" s="24">
        <f>SUM(K151:K155)</f>
        <v>57</v>
      </c>
      <c r="L150" s="24">
        <f>SUM(L151:L155)</f>
        <v>81</v>
      </c>
    </row>
    <row r="151" spans="1:12" s="97" customFormat="1" ht="15.75" customHeight="1">
      <c r="A151" s="32">
        <v>10</v>
      </c>
      <c r="B151" s="33">
        <f>C151+D151</f>
        <v>13</v>
      </c>
      <c r="C151" s="34">
        <f>VLOOKUP([1]連想CD!$B$362,[1]元データ!$A$2:$DE$996,15)</f>
        <v>8</v>
      </c>
      <c r="D151" s="34">
        <f>VLOOKUP([1]連想CD!$B$363,[1]元データ!$A$2:$DE$996,15)</f>
        <v>5</v>
      </c>
      <c r="E151" s="35">
        <v>45</v>
      </c>
      <c r="F151" s="33">
        <f>G151+H151</f>
        <v>50</v>
      </c>
      <c r="G151" s="34">
        <f>VLOOKUP([1]連想CD!$B$362,[1]元データ!$A$2:$DE$996,50)</f>
        <v>24</v>
      </c>
      <c r="H151" s="34">
        <f>VLOOKUP([1]連想CD!$B$363,[1]元データ!$A$2:$DE$996,50)</f>
        <v>26</v>
      </c>
      <c r="I151" s="35">
        <v>80</v>
      </c>
      <c r="J151" s="33">
        <f>K151+L151</f>
        <v>25</v>
      </c>
      <c r="K151" s="34">
        <f>VLOOKUP([1]連想CD!$B$362,[1]元データ!$A$2:$DE$996,85)</f>
        <v>11</v>
      </c>
      <c r="L151" s="34">
        <f>VLOOKUP([1]連想CD!$B$363,[1]元データ!$A$2:$DE$996,85)</f>
        <v>14</v>
      </c>
    </row>
    <row r="152" spans="1:12" s="97" customFormat="1" ht="15.75" customHeight="1">
      <c r="A152" s="32">
        <v>11</v>
      </c>
      <c r="B152" s="33">
        <f>C152+D152</f>
        <v>27</v>
      </c>
      <c r="C152" s="34">
        <f>VLOOKUP([1]連想CD!$B$362,[1]元データ!$A$2:$DE$996,16)</f>
        <v>14</v>
      </c>
      <c r="D152" s="34">
        <f>VLOOKUP([1]連想CD!$B$363,[1]元データ!$A$2:$DE$996,16)</f>
        <v>13</v>
      </c>
      <c r="E152" s="35">
        <v>46</v>
      </c>
      <c r="F152" s="33">
        <f>G152+H152</f>
        <v>50</v>
      </c>
      <c r="G152" s="34">
        <f>VLOOKUP([1]連想CD!$B$362,[1]元データ!$A$2:$DE$996,51)</f>
        <v>31</v>
      </c>
      <c r="H152" s="34">
        <f>VLOOKUP([1]連想CD!$B$363,[1]元データ!$A$2:$DE$996,51)</f>
        <v>19</v>
      </c>
      <c r="I152" s="35">
        <v>81</v>
      </c>
      <c r="J152" s="33">
        <f>K152+L152</f>
        <v>29</v>
      </c>
      <c r="K152" s="34">
        <f>VLOOKUP([1]連想CD!$B$362,[1]元データ!$A$2:$DE$996,86)</f>
        <v>16</v>
      </c>
      <c r="L152" s="34">
        <f>VLOOKUP([1]連想CD!$B$363,[1]元データ!$A$2:$DE$996,86)</f>
        <v>13</v>
      </c>
    </row>
    <row r="153" spans="1:12" s="97" customFormat="1" ht="15.75" customHeight="1">
      <c r="A153" s="32">
        <v>12</v>
      </c>
      <c r="B153" s="33">
        <f>C153+D153</f>
        <v>16</v>
      </c>
      <c r="C153" s="34">
        <f>VLOOKUP([1]連想CD!$B$362,[1]元データ!$A$2:$DE$996,17)</f>
        <v>9</v>
      </c>
      <c r="D153" s="34">
        <f>VLOOKUP([1]連想CD!$B$363,[1]元データ!$A$2:$DE$996,17)</f>
        <v>7</v>
      </c>
      <c r="E153" s="35">
        <v>47</v>
      </c>
      <c r="F153" s="33">
        <f>G153+H153</f>
        <v>47</v>
      </c>
      <c r="G153" s="34">
        <f>VLOOKUP([1]連想CD!$B$362,[1]元データ!$A$2:$DE$996,52)</f>
        <v>26</v>
      </c>
      <c r="H153" s="34">
        <f>VLOOKUP([1]連想CD!$B$363,[1]元データ!$A$2:$DE$996,52)</f>
        <v>21</v>
      </c>
      <c r="I153" s="35">
        <v>82</v>
      </c>
      <c r="J153" s="33">
        <f>K153+L153</f>
        <v>31</v>
      </c>
      <c r="K153" s="34">
        <f>VLOOKUP([1]連想CD!$B$362,[1]元データ!$A$2:$DE$996,87)</f>
        <v>11</v>
      </c>
      <c r="L153" s="34">
        <f>VLOOKUP([1]連想CD!$B$363,[1]元データ!$A$2:$DE$996,87)</f>
        <v>20</v>
      </c>
    </row>
    <row r="154" spans="1:12" s="97" customFormat="1" ht="15.75" customHeight="1">
      <c r="A154" s="32">
        <v>13</v>
      </c>
      <c r="B154" s="33">
        <f>C154+D154</f>
        <v>19</v>
      </c>
      <c r="C154" s="34">
        <f>VLOOKUP([1]連想CD!$B$362,[1]元データ!$A$2:$DE$996,18)</f>
        <v>12</v>
      </c>
      <c r="D154" s="34">
        <f>VLOOKUP([1]連想CD!$B$363,[1]元データ!$A$2:$DE$996,18)</f>
        <v>7</v>
      </c>
      <c r="E154" s="35">
        <v>48</v>
      </c>
      <c r="F154" s="33">
        <f>G154+H154</f>
        <v>55</v>
      </c>
      <c r="G154" s="34">
        <f>VLOOKUP([1]連想CD!$B$362,[1]元データ!$A$2:$DE$996,53)</f>
        <v>26</v>
      </c>
      <c r="H154" s="34">
        <f>VLOOKUP([1]連想CD!$B$363,[1]元データ!$A$2:$DE$996,53)</f>
        <v>29</v>
      </c>
      <c r="I154" s="35">
        <v>83</v>
      </c>
      <c r="J154" s="33">
        <f>K154+L154</f>
        <v>31</v>
      </c>
      <c r="K154" s="34">
        <f>VLOOKUP([1]連想CD!$B$362,[1]元データ!$A$2:$DE$996,88)</f>
        <v>12</v>
      </c>
      <c r="L154" s="34">
        <f>VLOOKUP([1]連想CD!$B$363,[1]元データ!$A$2:$DE$996,88)</f>
        <v>19</v>
      </c>
    </row>
    <row r="155" spans="1:12" s="97" customFormat="1" ht="18" customHeight="1">
      <c r="A155" s="40">
        <v>14</v>
      </c>
      <c r="B155" s="44">
        <f>C155+D155</f>
        <v>21</v>
      </c>
      <c r="C155" s="42">
        <f>VLOOKUP([1]連想CD!$B$362,[1]元データ!$A$2:$DE$996,19)</f>
        <v>12</v>
      </c>
      <c r="D155" s="42">
        <f>VLOOKUP([1]連想CD!$B$363,[1]元データ!$A$2:$DE$996,19)</f>
        <v>9</v>
      </c>
      <c r="E155" s="43">
        <v>49</v>
      </c>
      <c r="F155" s="44">
        <f>G155+H155</f>
        <v>52</v>
      </c>
      <c r="G155" s="42">
        <f>VLOOKUP([1]連想CD!$B$362,[1]元データ!$A$2:$DE$996,54)</f>
        <v>30</v>
      </c>
      <c r="H155" s="42">
        <f>VLOOKUP([1]連想CD!$B$363,[1]元データ!$A$2:$DE$996,54)</f>
        <v>22</v>
      </c>
      <c r="I155" s="43">
        <v>84</v>
      </c>
      <c r="J155" s="44">
        <f>K155+L155</f>
        <v>22</v>
      </c>
      <c r="K155" s="42">
        <f>VLOOKUP([1]連想CD!$B$362,[1]元データ!$A$2:$DE$996,89)</f>
        <v>7</v>
      </c>
      <c r="L155" s="42">
        <f>VLOOKUP([1]連想CD!$B$363,[1]元データ!$A$2:$DE$996,89)</f>
        <v>15</v>
      </c>
    </row>
    <row r="156" spans="1:12" s="31" customFormat="1" ht="25.5" customHeight="1">
      <c r="A156" s="23" t="s">
        <v>26</v>
      </c>
      <c r="B156" s="24">
        <f>SUM(B157:B161)</f>
        <v>175</v>
      </c>
      <c r="C156" s="24">
        <f>SUM(C157:C161)</f>
        <v>93</v>
      </c>
      <c r="D156" s="24">
        <f>SUM(D157:D161)</f>
        <v>82</v>
      </c>
      <c r="E156" s="25" t="s">
        <v>27</v>
      </c>
      <c r="F156" s="24">
        <f>SUM(F157:F161)</f>
        <v>240</v>
      </c>
      <c r="G156" s="24">
        <f>SUM(G157:G161)</f>
        <v>110</v>
      </c>
      <c r="H156" s="24">
        <f>SUM(H157:H161)</f>
        <v>130</v>
      </c>
      <c r="I156" s="25" t="s">
        <v>28</v>
      </c>
      <c r="J156" s="24">
        <f>SUM(J157:J161)</f>
        <v>95</v>
      </c>
      <c r="K156" s="24">
        <f>SUM(K157:K161)</f>
        <v>34</v>
      </c>
      <c r="L156" s="24">
        <f>SUM(L157:L161)</f>
        <v>61</v>
      </c>
    </row>
    <row r="157" spans="1:12" s="97" customFormat="1" ht="15.75" customHeight="1">
      <c r="A157" s="32">
        <v>15</v>
      </c>
      <c r="B157" s="33">
        <f>C157+D157</f>
        <v>22</v>
      </c>
      <c r="C157" s="34">
        <f>VLOOKUP([1]連想CD!$B$362,[1]元データ!$A$2:$DE$996,20)</f>
        <v>14</v>
      </c>
      <c r="D157" s="34">
        <f>VLOOKUP([1]連想CD!$B$363,[1]元データ!$A$2:$DE$996,20)</f>
        <v>8</v>
      </c>
      <c r="E157" s="35">
        <v>50</v>
      </c>
      <c r="F157" s="33">
        <f>G157+H157</f>
        <v>48</v>
      </c>
      <c r="G157" s="34">
        <f>VLOOKUP([1]連想CD!$B$362,[1]元データ!$A$2:$DE$996,55)</f>
        <v>20</v>
      </c>
      <c r="H157" s="34">
        <f>VLOOKUP([1]連想CD!$B$363,[1]元データ!$A$2:$DE$996,55)</f>
        <v>28</v>
      </c>
      <c r="I157" s="35">
        <v>85</v>
      </c>
      <c r="J157" s="33">
        <f>K157+L157</f>
        <v>29</v>
      </c>
      <c r="K157" s="34">
        <f>VLOOKUP([1]連想CD!$B$362,[1]元データ!$A$2:$DE$996,90)</f>
        <v>7</v>
      </c>
      <c r="L157" s="34">
        <f>VLOOKUP([1]連想CD!$B$363,[1]元データ!$A$2:$DE$996,90)</f>
        <v>22</v>
      </c>
    </row>
    <row r="158" spans="1:12" s="97" customFormat="1" ht="15.75" customHeight="1">
      <c r="A158" s="32">
        <v>16</v>
      </c>
      <c r="B158" s="33">
        <f>C158+D158</f>
        <v>34</v>
      </c>
      <c r="C158" s="34">
        <f>VLOOKUP([1]連想CD!$B$362,[1]元データ!$A$2:$DE$996,21)</f>
        <v>17</v>
      </c>
      <c r="D158" s="34">
        <f>VLOOKUP([1]連想CD!$B$363,[1]元データ!$A$2:$DE$996,21)</f>
        <v>17</v>
      </c>
      <c r="E158" s="35">
        <v>51</v>
      </c>
      <c r="F158" s="33">
        <f>G158+H158</f>
        <v>40</v>
      </c>
      <c r="G158" s="34">
        <f>VLOOKUP([1]連想CD!$B$362,[1]元データ!$A$2:$DE$996,56)</f>
        <v>18</v>
      </c>
      <c r="H158" s="34">
        <f>VLOOKUP([1]連想CD!$B$363,[1]元データ!$A$2:$DE$996,56)</f>
        <v>22</v>
      </c>
      <c r="I158" s="35">
        <v>86</v>
      </c>
      <c r="J158" s="33">
        <f>K158+L158</f>
        <v>22</v>
      </c>
      <c r="K158" s="34">
        <f>VLOOKUP([1]連想CD!$B$362,[1]元データ!$A$2:$DE$996,91)</f>
        <v>13</v>
      </c>
      <c r="L158" s="34">
        <f>VLOOKUP([1]連想CD!$B$363,[1]元データ!$A$2:$DE$996,91)</f>
        <v>9</v>
      </c>
    </row>
    <row r="159" spans="1:12" s="97" customFormat="1" ht="15.75" customHeight="1">
      <c r="A159" s="32">
        <v>17</v>
      </c>
      <c r="B159" s="33">
        <f>C159+D159</f>
        <v>29</v>
      </c>
      <c r="C159" s="34">
        <f>VLOOKUP([1]連想CD!$B$362,[1]元データ!$A$2:$DE$996,22)</f>
        <v>18</v>
      </c>
      <c r="D159" s="34">
        <f>VLOOKUP([1]連想CD!$B$363,[1]元データ!$A$2:$DE$996,22)</f>
        <v>11</v>
      </c>
      <c r="E159" s="35">
        <v>52</v>
      </c>
      <c r="F159" s="33">
        <f>G159+H159</f>
        <v>51</v>
      </c>
      <c r="G159" s="34">
        <f>VLOOKUP([1]連想CD!$B$362,[1]元データ!$A$2:$DE$996,57)</f>
        <v>24</v>
      </c>
      <c r="H159" s="34">
        <f>VLOOKUP([1]連想CD!$B$363,[1]元データ!$A$2:$DE$996,57)</f>
        <v>27</v>
      </c>
      <c r="I159" s="35">
        <v>87</v>
      </c>
      <c r="J159" s="33">
        <f>K159+L159</f>
        <v>15</v>
      </c>
      <c r="K159" s="34">
        <f>VLOOKUP([1]連想CD!$B$362,[1]元データ!$A$2:$DE$996,92)</f>
        <v>5</v>
      </c>
      <c r="L159" s="34">
        <f>VLOOKUP([1]連想CD!$B$363,[1]元データ!$A$2:$DE$996,92)</f>
        <v>10</v>
      </c>
    </row>
    <row r="160" spans="1:12" s="97" customFormat="1" ht="15.75" customHeight="1">
      <c r="A160" s="32">
        <v>18</v>
      </c>
      <c r="B160" s="33">
        <f>C160+D160</f>
        <v>38</v>
      </c>
      <c r="C160" s="34">
        <f>VLOOKUP([1]連想CD!$B$362,[1]元データ!$A$2:$DE$996,23)</f>
        <v>16</v>
      </c>
      <c r="D160" s="34">
        <f>VLOOKUP([1]連想CD!$B$363,[1]元データ!$A$2:$DE$996,23)</f>
        <v>22</v>
      </c>
      <c r="E160" s="35">
        <v>53</v>
      </c>
      <c r="F160" s="33">
        <f>G160+H160</f>
        <v>55</v>
      </c>
      <c r="G160" s="34">
        <f>VLOOKUP([1]連想CD!$B$362,[1]元データ!$A$2:$DE$996,58)</f>
        <v>26</v>
      </c>
      <c r="H160" s="34">
        <f>VLOOKUP([1]連想CD!$B$363,[1]元データ!$A$2:$DE$996,58)</f>
        <v>29</v>
      </c>
      <c r="I160" s="35">
        <v>88</v>
      </c>
      <c r="J160" s="33">
        <f>K160+L160</f>
        <v>14</v>
      </c>
      <c r="K160" s="34">
        <f>VLOOKUP([1]連想CD!$B$362,[1]元データ!$A$2:$DE$996,93)</f>
        <v>1</v>
      </c>
      <c r="L160" s="34">
        <f>VLOOKUP([1]連想CD!$B$363,[1]元データ!$A$2:$DE$996,93)</f>
        <v>13</v>
      </c>
    </row>
    <row r="161" spans="1:12" s="97" customFormat="1" ht="18" customHeight="1">
      <c r="A161" s="40">
        <v>19</v>
      </c>
      <c r="B161" s="44">
        <f>C161+D161</f>
        <v>52</v>
      </c>
      <c r="C161" s="42">
        <f>VLOOKUP([1]連想CD!$B$362,[1]元データ!$A$2:$DE$996,24)</f>
        <v>28</v>
      </c>
      <c r="D161" s="42">
        <f>VLOOKUP([1]連想CD!$B$363,[1]元データ!$A$2:$DE$996,24)</f>
        <v>24</v>
      </c>
      <c r="E161" s="43">
        <v>54</v>
      </c>
      <c r="F161" s="44">
        <f>G161+H161</f>
        <v>46</v>
      </c>
      <c r="G161" s="42">
        <f>VLOOKUP([1]連想CD!$B$362,[1]元データ!$A$2:$DE$996,59)</f>
        <v>22</v>
      </c>
      <c r="H161" s="42">
        <f>VLOOKUP([1]連想CD!$B$363,[1]元データ!$A$2:$DE$996,59)</f>
        <v>24</v>
      </c>
      <c r="I161" s="43">
        <v>89</v>
      </c>
      <c r="J161" s="44">
        <f>K161+L161</f>
        <v>15</v>
      </c>
      <c r="K161" s="42">
        <f>VLOOKUP([1]連想CD!$B$362,[1]元データ!$A$2:$DE$996,94)</f>
        <v>8</v>
      </c>
      <c r="L161" s="42">
        <f>VLOOKUP([1]連想CD!$B$363,[1]元データ!$A$2:$DE$996,94)</f>
        <v>7</v>
      </c>
    </row>
    <row r="162" spans="1:12" s="31" customFormat="1" ht="25.5" customHeight="1">
      <c r="A162" s="23" t="s">
        <v>29</v>
      </c>
      <c r="B162" s="24">
        <f>SUM(B163:B167)</f>
        <v>184</v>
      </c>
      <c r="C162" s="24">
        <f>SUM(C163:C167)</f>
        <v>95</v>
      </c>
      <c r="D162" s="24">
        <f>SUM(D163:D167)</f>
        <v>89</v>
      </c>
      <c r="E162" s="25" t="s">
        <v>30</v>
      </c>
      <c r="F162" s="24">
        <f>SUM(F163:F167)</f>
        <v>225</v>
      </c>
      <c r="G162" s="24">
        <f>SUM(G163:G167)</f>
        <v>108</v>
      </c>
      <c r="H162" s="24">
        <f>SUM(H163:H167)</f>
        <v>117</v>
      </c>
      <c r="I162" s="25" t="s">
        <v>31</v>
      </c>
      <c r="J162" s="24">
        <f>SUM(J163:J167)</f>
        <v>37</v>
      </c>
      <c r="K162" s="24">
        <f>SUM(K163:K167)</f>
        <v>15</v>
      </c>
      <c r="L162" s="24">
        <f>SUM(L163:L167)</f>
        <v>22</v>
      </c>
    </row>
    <row r="163" spans="1:12" s="97" customFormat="1" ht="15.75" customHeight="1">
      <c r="A163" s="32">
        <v>20</v>
      </c>
      <c r="B163" s="33">
        <f>C163+D163</f>
        <v>37</v>
      </c>
      <c r="C163" s="34">
        <f>VLOOKUP([1]連想CD!$B$362,[1]元データ!$A$2:$DE$996,25)</f>
        <v>18</v>
      </c>
      <c r="D163" s="34">
        <f>VLOOKUP([1]連想CD!$B$363,[1]元データ!$A$2:$DE$996,25)</f>
        <v>19</v>
      </c>
      <c r="E163" s="35">
        <v>55</v>
      </c>
      <c r="F163" s="33">
        <f>G163+H163</f>
        <v>43</v>
      </c>
      <c r="G163" s="34">
        <f>VLOOKUP([1]連想CD!$B$362,[1]元データ!$A$2:$DE$996,60)</f>
        <v>17</v>
      </c>
      <c r="H163" s="34">
        <f>VLOOKUP([1]連想CD!$B$363,[1]元データ!$A$2:$DE$996,60)</f>
        <v>26</v>
      </c>
      <c r="I163" s="35">
        <v>90</v>
      </c>
      <c r="J163" s="33">
        <f>K163+L163</f>
        <v>8</v>
      </c>
      <c r="K163" s="34">
        <f>VLOOKUP([1]連想CD!$B$362,[1]元データ!$A$2:$DE$996,95)</f>
        <v>4</v>
      </c>
      <c r="L163" s="34">
        <f>VLOOKUP([1]連想CD!$B$363,[1]元データ!$A$2:$DE$996,95)</f>
        <v>4</v>
      </c>
    </row>
    <row r="164" spans="1:12" s="97" customFormat="1" ht="15.75" customHeight="1">
      <c r="A164" s="32">
        <v>21</v>
      </c>
      <c r="B164" s="33">
        <f>C164+D164</f>
        <v>30</v>
      </c>
      <c r="C164" s="34">
        <f>VLOOKUP([1]連想CD!$B$362,[1]元データ!$A$2:$DE$996,26)</f>
        <v>15</v>
      </c>
      <c r="D164" s="34">
        <f>VLOOKUP([1]連想CD!$B$363,[1]元データ!$A$2:$DE$996,26)</f>
        <v>15</v>
      </c>
      <c r="E164" s="35">
        <v>56</v>
      </c>
      <c r="F164" s="33">
        <f>G164+H164</f>
        <v>44</v>
      </c>
      <c r="G164" s="34">
        <f>VLOOKUP([1]連想CD!$B$362,[1]元データ!$A$2:$DE$996,61)</f>
        <v>22</v>
      </c>
      <c r="H164" s="34">
        <f>VLOOKUP([1]連想CD!$B$363,[1]元データ!$A$2:$DE$996,61)</f>
        <v>22</v>
      </c>
      <c r="I164" s="35">
        <v>91</v>
      </c>
      <c r="J164" s="33">
        <f>K164+L164</f>
        <v>7</v>
      </c>
      <c r="K164" s="34">
        <f>VLOOKUP([1]連想CD!$B$362,[1]元データ!$A$2:$DE$996,96)</f>
        <v>1</v>
      </c>
      <c r="L164" s="34">
        <f>VLOOKUP([1]連想CD!$B$363,[1]元データ!$A$2:$DE$996,96)</f>
        <v>6</v>
      </c>
    </row>
    <row r="165" spans="1:12" s="97" customFormat="1" ht="15.75" customHeight="1">
      <c r="A165" s="32">
        <v>22</v>
      </c>
      <c r="B165" s="33">
        <f>C165+D165</f>
        <v>37</v>
      </c>
      <c r="C165" s="34">
        <f>VLOOKUP([1]連想CD!$B$362,[1]元データ!$A$2:$DE$996,27)</f>
        <v>19</v>
      </c>
      <c r="D165" s="34">
        <f>VLOOKUP([1]連想CD!$B$363,[1]元データ!$A$2:$DE$996,27)</f>
        <v>18</v>
      </c>
      <c r="E165" s="35">
        <v>57</v>
      </c>
      <c r="F165" s="33">
        <f>G165+H165</f>
        <v>46</v>
      </c>
      <c r="G165" s="34">
        <f>VLOOKUP([1]連想CD!$B$362,[1]元データ!$A$2:$DE$996,62)</f>
        <v>25</v>
      </c>
      <c r="H165" s="34">
        <f>VLOOKUP([1]連想CD!$B$363,[1]元データ!$A$2:$DE$996,62)</f>
        <v>21</v>
      </c>
      <c r="I165" s="35">
        <v>92</v>
      </c>
      <c r="J165" s="33">
        <f>K165+L165</f>
        <v>8</v>
      </c>
      <c r="K165" s="34">
        <f>VLOOKUP([1]連想CD!$B$362,[1]元データ!$A$2:$DE$996,97)</f>
        <v>5</v>
      </c>
      <c r="L165" s="34">
        <f>VLOOKUP([1]連想CD!$B$363,[1]元データ!$A$2:$DE$996,97)</f>
        <v>3</v>
      </c>
    </row>
    <row r="166" spans="1:12" s="97" customFormat="1" ht="15.75" customHeight="1">
      <c r="A166" s="32">
        <v>23</v>
      </c>
      <c r="B166" s="33">
        <f>C166+D166</f>
        <v>38</v>
      </c>
      <c r="C166" s="34">
        <f>VLOOKUP([1]連想CD!$B$362,[1]元データ!$A$2:$DE$996,28)</f>
        <v>18</v>
      </c>
      <c r="D166" s="34">
        <f>VLOOKUP([1]連想CD!$B$363,[1]元データ!$A$2:$DE$996,28)</f>
        <v>20</v>
      </c>
      <c r="E166" s="35">
        <v>58</v>
      </c>
      <c r="F166" s="33">
        <f>G166+H166</f>
        <v>47</v>
      </c>
      <c r="G166" s="34">
        <f>VLOOKUP([1]連想CD!$B$362,[1]元データ!$A$2:$DE$996,63)</f>
        <v>21</v>
      </c>
      <c r="H166" s="34">
        <f>VLOOKUP([1]連想CD!$B$363,[1]元データ!$A$2:$DE$996,63)</f>
        <v>26</v>
      </c>
      <c r="I166" s="35">
        <v>93</v>
      </c>
      <c r="J166" s="33">
        <f>K166+L166</f>
        <v>9</v>
      </c>
      <c r="K166" s="34">
        <f>VLOOKUP([1]連想CD!$B$362,[1]元データ!$A$2:$DE$996,98)</f>
        <v>2</v>
      </c>
      <c r="L166" s="34">
        <f>VLOOKUP([1]連想CD!$B$363,[1]元データ!$A$2:$DE$996,98)</f>
        <v>7</v>
      </c>
    </row>
    <row r="167" spans="1:12" s="97" customFormat="1" ht="18" customHeight="1">
      <c r="A167" s="40">
        <v>24</v>
      </c>
      <c r="B167" s="44">
        <f>C167+D167</f>
        <v>42</v>
      </c>
      <c r="C167" s="42">
        <f>VLOOKUP([1]連想CD!$B$362,[1]元データ!$A$2:$DE$996,29)</f>
        <v>25</v>
      </c>
      <c r="D167" s="42">
        <f>VLOOKUP([1]連想CD!$B$363,[1]元データ!$A$2:$DE$996,29)</f>
        <v>17</v>
      </c>
      <c r="E167" s="43">
        <v>59</v>
      </c>
      <c r="F167" s="44">
        <f>G167+H167</f>
        <v>45</v>
      </c>
      <c r="G167" s="42">
        <f>VLOOKUP([1]連想CD!$B$362,[1]元データ!$A$2:$DE$996,64)</f>
        <v>23</v>
      </c>
      <c r="H167" s="42">
        <f>VLOOKUP([1]連想CD!$B$363,[1]元データ!$A$2:$DE$996,64)</f>
        <v>22</v>
      </c>
      <c r="I167" s="43">
        <v>94</v>
      </c>
      <c r="J167" s="44">
        <f>K167+L167</f>
        <v>5</v>
      </c>
      <c r="K167" s="42">
        <f>VLOOKUP([1]連想CD!$B$362,[1]元データ!$A$2:$DE$996,99)</f>
        <v>3</v>
      </c>
      <c r="L167" s="42">
        <f>VLOOKUP([1]連想CD!$B$363,[1]元データ!$A$2:$DE$996,99)</f>
        <v>2</v>
      </c>
    </row>
    <row r="168" spans="1:12" s="31" customFormat="1" ht="25.5" customHeight="1">
      <c r="A168" s="23" t="s">
        <v>32</v>
      </c>
      <c r="B168" s="24">
        <f>SUM(B169:B173)</f>
        <v>203</v>
      </c>
      <c r="C168" s="24">
        <f>SUM(C169:C173)</f>
        <v>107</v>
      </c>
      <c r="D168" s="24">
        <f>SUM(D169:D173)</f>
        <v>96</v>
      </c>
      <c r="E168" s="25" t="s">
        <v>33</v>
      </c>
      <c r="F168" s="24">
        <f>SUM(F169:F173)</f>
        <v>217</v>
      </c>
      <c r="G168" s="24">
        <f>SUM(G169:G173)</f>
        <v>119</v>
      </c>
      <c r="H168" s="24">
        <f>SUM(H169:H173)</f>
        <v>98</v>
      </c>
      <c r="I168" s="64" t="s">
        <v>34</v>
      </c>
      <c r="J168" s="24">
        <f>SUM(J169:J178)</f>
        <v>15</v>
      </c>
      <c r="K168" s="24">
        <f>SUM(K169:K178)</f>
        <v>3</v>
      </c>
      <c r="L168" s="24">
        <f>SUM(L169:L178)</f>
        <v>12</v>
      </c>
    </row>
    <row r="169" spans="1:12" s="97" customFormat="1" ht="15.75" customHeight="1">
      <c r="A169" s="32">
        <v>25</v>
      </c>
      <c r="B169" s="33">
        <f>C169+D169</f>
        <v>46</v>
      </c>
      <c r="C169" s="34">
        <f>VLOOKUP([1]連想CD!$B$362,[1]元データ!$A$2:$DE$996,30)</f>
        <v>16</v>
      </c>
      <c r="D169" s="34">
        <f>VLOOKUP([1]連想CD!$B$363,[1]元データ!$A$2:$DE$996,30)</f>
        <v>30</v>
      </c>
      <c r="E169" s="35">
        <v>60</v>
      </c>
      <c r="F169" s="33">
        <f>G169+H169</f>
        <v>39</v>
      </c>
      <c r="G169" s="34">
        <f>VLOOKUP([1]連想CD!$B$362,[1]元データ!$A$2:$DE$996,65)</f>
        <v>25</v>
      </c>
      <c r="H169" s="34">
        <f>VLOOKUP([1]連想CD!$B$363,[1]元データ!$A$2:$DE$996,65)</f>
        <v>14</v>
      </c>
      <c r="I169" s="35">
        <v>95</v>
      </c>
      <c r="J169" s="33">
        <f t="shared" ref="J169:J178" si="11">K169+L169</f>
        <v>0</v>
      </c>
      <c r="K169" s="34">
        <f>VLOOKUP([1]連想CD!$B$362,[1]元データ!$A$2:$DE$996,100)</f>
        <v>0</v>
      </c>
      <c r="L169" s="34">
        <f>VLOOKUP([1]連想CD!$B$363,[1]元データ!$A$2:$DE$996,100)</f>
        <v>0</v>
      </c>
    </row>
    <row r="170" spans="1:12" s="97" customFormat="1" ht="15.75" customHeight="1">
      <c r="A170" s="32">
        <v>26</v>
      </c>
      <c r="B170" s="33">
        <f>C170+D170</f>
        <v>58</v>
      </c>
      <c r="C170" s="34">
        <f>VLOOKUP([1]連想CD!$B$362,[1]元データ!$A$2:$DE$996,31)</f>
        <v>30</v>
      </c>
      <c r="D170" s="34">
        <f>VLOOKUP([1]連想CD!$B$363,[1]元データ!$A$2:$DE$996,31)</f>
        <v>28</v>
      </c>
      <c r="E170" s="35">
        <v>61</v>
      </c>
      <c r="F170" s="33">
        <f>G170+H170</f>
        <v>53</v>
      </c>
      <c r="G170" s="34">
        <f>VLOOKUP([1]連想CD!$B$362,[1]元データ!$A$2:$DE$996,66)</f>
        <v>31</v>
      </c>
      <c r="H170" s="34">
        <f>VLOOKUP([1]連想CD!$B$363,[1]元データ!$A$2:$DE$996,66)</f>
        <v>22</v>
      </c>
      <c r="I170" s="35">
        <v>96</v>
      </c>
      <c r="J170" s="33">
        <f t="shared" si="11"/>
        <v>5</v>
      </c>
      <c r="K170" s="34">
        <f>VLOOKUP([1]連想CD!$B$362,[1]元データ!$A$2:$DE$996,101)</f>
        <v>2</v>
      </c>
      <c r="L170" s="34">
        <f>VLOOKUP([1]連想CD!$B$363,[1]元データ!$A$2:$DE$996,101)</f>
        <v>3</v>
      </c>
    </row>
    <row r="171" spans="1:12" s="97" customFormat="1" ht="15.75" customHeight="1">
      <c r="A171" s="32">
        <v>27</v>
      </c>
      <c r="B171" s="33">
        <f>C171+D171</f>
        <v>33</v>
      </c>
      <c r="C171" s="34">
        <f>VLOOKUP([1]連想CD!$B$362,[1]元データ!$A$2:$DE$996,32)</f>
        <v>18</v>
      </c>
      <c r="D171" s="34">
        <f>VLOOKUP([1]連想CD!$B$363,[1]元データ!$A$2:$DE$996,32)</f>
        <v>15</v>
      </c>
      <c r="E171" s="35">
        <v>62</v>
      </c>
      <c r="F171" s="33">
        <f>G171+H171</f>
        <v>46</v>
      </c>
      <c r="G171" s="34">
        <f>VLOOKUP([1]連想CD!$B$362,[1]元データ!$A$2:$DE$996,67)</f>
        <v>20</v>
      </c>
      <c r="H171" s="34">
        <f>VLOOKUP([1]連想CD!$B$363,[1]元データ!$A$2:$DE$996,67)</f>
        <v>26</v>
      </c>
      <c r="I171" s="35">
        <v>97</v>
      </c>
      <c r="J171" s="33">
        <f t="shared" si="11"/>
        <v>4</v>
      </c>
      <c r="K171" s="34">
        <f>VLOOKUP([1]連想CD!$B$362,[1]元データ!$A$2:$DE$996,102)</f>
        <v>0</v>
      </c>
      <c r="L171" s="34">
        <f>VLOOKUP([1]連想CD!$B$363,[1]元データ!$A$2:$DE$996,102)</f>
        <v>4</v>
      </c>
    </row>
    <row r="172" spans="1:12" s="97" customFormat="1" ht="15.75" customHeight="1">
      <c r="A172" s="32">
        <v>28</v>
      </c>
      <c r="B172" s="33">
        <f>C172+D172</f>
        <v>36</v>
      </c>
      <c r="C172" s="34">
        <f>VLOOKUP([1]連想CD!$B$362,[1]元データ!$A$2:$DE$996,33)</f>
        <v>27</v>
      </c>
      <c r="D172" s="34">
        <f>VLOOKUP([1]連想CD!$B$363,[1]元データ!$A$2:$DE$996,33)</f>
        <v>9</v>
      </c>
      <c r="E172" s="35">
        <v>63</v>
      </c>
      <c r="F172" s="33">
        <f>G172+H172</f>
        <v>40</v>
      </c>
      <c r="G172" s="34">
        <f>VLOOKUP([1]連想CD!$B$362,[1]元データ!$A$2:$DE$996,68)</f>
        <v>20</v>
      </c>
      <c r="H172" s="34">
        <f>VLOOKUP([1]連想CD!$B$363,[1]元データ!$A$2:$DE$996,68)</f>
        <v>20</v>
      </c>
      <c r="I172" s="35">
        <v>98</v>
      </c>
      <c r="J172" s="33">
        <f t="shared" si="11"/>
        <v>3</v>
      </c>
      <c r="K172" s="34">
        <f>VLOOKUP([1]連想CD!$B$362,[1]元データ!$A$2:$DE$996,103)</f>
        <v>1</v>
      </c>
      <c r="L172" s="34">
        <f>VLOOKUP([1]連想CD!$B$363,[1]元データ!$A$2:$DE$996,103)</f>
        <v>2</v>
      </c>
    </row>
    <row r="173" spans="1:12" s="97" customFormat="1" ht="18" customHeight="1">
      <c r="A173" s="40">
        <v>29</v>
      </c>
      <c r="B173" s="44">
        <f>C173+D173</f>
        <v>30</v>
      </c>
      <c r="C173" s="42">
        <f>VLOOKUP([1]連想CD!$B$362,[1]元データ!$A$2:$DE$996,34)</f>
        <v>16</v>
      </c>
      <c r="D173" s="42">
        <f>VLOOKUP([1]連想CD!$B$363,[1]元データ!$A$2:$DE$996,34)</f>
        <v>14</v>
      </c>
      <c r="E173" s="43">
        <v>64</v>
      </c>
      <c r="F173" s="44">
        <f>G173+H173</f>
        <v>39</v>
      </c>
      <c r="G173" s="42">
        <f>VLOOKUP([1]連想CD!$B$362,[1]元データ!$A$2:$DE$996,69)</f>
        <v>23</v>
      </c>
      <c r="H173" s="42">
        <f>VLOOKUP([1]連想CD!$B$363,[1]元データ!$A$2:$DE$996,69)</f>
        <v>16</v>
      </c>
      <c r="I173" s="35">
        <v>99</v>
      </c>
      <c r="J173" s="33">
        <f t="shared" si="11"/>
        <v>2</v>
      </c>
      <c r="K173" s="34">
        <f>VLOOKUP([1]連想CD!$B$362,[1]元データ!$A$2:$DE$996,104)</f>
        <v>0</v>
      </c>
      <c r="L173" s="34">
        <f>VLOOKUP([1]連想CD!$B$363,[1]元データ!$A$2:$DE$996,104)</f>
        <v>2</v>
      </c>
    </row>
    <row r="174" spans="1:12" s="31" customFormat="1" ht="25.5" customHeight="1">
      <c r="A174" s="23" t="s">
        <v>35</v>
      </c>
      <c r="B174" s="24">
        <f>SUM(B175:B179)</f>
        <v>231</v>
      </c>
      <c r="C174" s="24">
        <f>SUM(C175:C179)</f>
        <v>124</v>
      </c>
      <c r="D174" s="24">
        <f>SUM(D175:D179)</f>
        <v>107</v>
      </c>
      <c r="E174" s="25" t="s">
        <v>36</v>
      </c>
      <c r="F174" s="24">
        <f>SUM(F175:F179)</f>
        <v>249</v>
      </c>
      <c r="G174" s="24">
        <f>SUM(G175:G179)</f>
        <v>132</v>
      </c>
      <c r="H174" s="24">
        <f>SUM(H175:H179)</f>
        <v>117</v>
      </c>
      <c r="I174" s="68">
        <v>100</v>
      </c>
      <c r="J174" s="69">
        <f t="shared" si="11"/>
        <v>0</v>
      </c>
      <c r="K174" s="70">
        <f>VLOOKUP([1]連想CD!$B$362,[1]元データ!$A$2:$DE$996,105)</f>
        <v>0</v>
      </c>
      <c r="L174" s="70">
        <f>VLOOKUP([1]連想CD!$B$363,[1]元データ!$A$2:$DE$996,105)</f>
        <v>0</v>
      </c>
    </row>
    <row r="175" spans="1:12" s="97" customFormat="1" ht="15.75" customHeight="1">
      <c r="A175" s="32">
        <v>30</v>
      </c>
      <c r="B175" s="33">
        <f>C175+D175</f>
        <v>41</v>
      </c>
      <c r="C175" s="34">
        <f>VLOOKUP([1]連想CD!$B$362,[1]元データ!$A$2:$DE$996,35)</f>
        <v>24</v>
      </c>
      <c r="D175" s="34">
        <f>VLOOKUP([1]連想CD!$B$363,[1]元データ!$A$2:$DE$996,35)</f>
        <v>17</v>
      </c>
      <c r="E175" s="35">
        <v>65</v>
      </c>
      <c r="F175" s="33">
        <f>G175+H175</f>
        <v>51</v>
      </c>
      <c r="G175" s="34">
        <f>VLOOKUP([1]連想CD!$B$362,[1]元データ!$A$2:$DE$996,70)</f>
        <v>27</v>
      </c>
      <c r="H175" s="34">
        <f>VLOOKUP([1]連想CD!$B$363,[1]元データ!$A$2:$DE$996,70)</f>
        <v>24</v>
      </c>
      <c r="I175" s="35">
        <v>101</v>
      </c>
      <c r="J175" s="33">
        <f t="shared" si="11"/>
        <v>1</v>
      </c>
      <c r="K175" s="34">
        <f>VLOOKUP([1]連想CD!$B$362,[1]元データ!$A$2:$DE$996,106)</f>
        <v>0</v>
      </c>
      <c r="L175" s="34">
        <f>VLOOKUP([1]連想CD!$B$363,[1]元データ!$A$2:$DE$996,106)</f>
        <v>1</v>
      </c>
    </row>
    <row r="176" spans="1:12" s="97" customFormat="1" ht="15.75" customHeight="1">
      <c r="A176" s="32">
        <v>31</v>
      </c>
      <c r="B176" s="33">
        <f>C176+D176</f>
        <v>43</v>
      </c>
      <c r="C176" s="34">
        <f>VLOOKUP([1]連想CD!$B$362,[1]元データ!$A$2:$DE$996,36)</f>
        <v>27</v>
      </c>
      <c r="D176" s="34">
        <f>VLOOKUP([1]連想CD!$B$363,[1]元データ!$A$2:$DE$996,36)</f>
        <v>16</v>
      </c>
      <c r="E176" s="35">
        <v>66</v>
      </c>
      <c r="F176" s="33">
        <f>G176+H176</f>
        <v>47</v>
      </c>
      <c r="G176" s="34">
        <f>VLOOKUP([1]連想CD!$B$362,[1]元データ!$A$2:$DE$996,71)</f>
        <v>24</v>
      </c>
      <c r="H176" s="34">
        <f>VLOOKUP([1]連想CD!$B$363,[1]元データ!$A$2:$DE$996,71)</f>
        <v>23</v>
      </c>
      <c r="I176" s="35">
        <v>102</v>
      </c>
      <c r="J176" s="33">
        <f t="shared" si="11"/>
        <v>0</v>
      </c>
      <c r="K176" s="34">
        <f>VLOOKUP([1]連想CD!$B$362,[1]元データ!$A$2:$DE$996,107)</f>
        <v>0</v>
      </c>
      <c r="L176" s="34">
        <f>VLOOKUP([1]連想CD!$B$363,[1]元データ!$A$2:$DE$996,107)</f>
        <v>0</v>
      </c>
    </row>
    <row r="177" spans="1:13" s="97" customFormat="1" ht="15.75" customHeight="1">
      <c r="A177" s="32">
        <v>32</v>
      </c>
      <c r="B177" s="33">
        <f>C177+D177</f>
        <v>50</v>
      </c>
      <c r="C177" s="34">
        <f>VLOOKUP([1]連想CD!$B$362,[1]元データ!$A$2:$DE$996,37)</f>
        <v>25</v>
      </c>
      <c r="D177" s="34">
        <f>VLOOKUP([1]連想CD!$B$363,[1]元データ!$A$2:$DE$996,37)</f>
        <v>25</v>
      </c>
      <c r="E177" s="35">
        <v>67</v>
      </c>
      <c r="F177" s="33">
        <f>G177+H177</f>
        <v>44</v>
      </c>
      <c r="G177" s="34">
        <f>VLOOKUP([1]連想CD!$B$362,[1]元データ!$A$2:$DE$996,72)</f>
        <v>24</v>
      </c>
      <c r="H177" s="34">
        <f>VLOOKUP([1]連想CD!$B$363,[1]元データ!$A$2:$DE$996,72)</f>
        <v>20</v>
      </c>
      <c r="I177" s="35">
        <v>103</v>
      </c>
      <c r="J177" s="33">
        <f t="shared" si="11"/>
        <v>0</v>
      </c>
      <c r="K177" s="34">
        <f>VLOOKUP([1]連想CD!$B$362,[1]元データ!$A$2:$DE$996,108)</f>
        <v>0</v>
      </c>
      <c r="L177" s="34">
        <f>VLOOKUP([1]連想CD!$B$363,[1]元データ!$A$2:$DE$996,108)</f>
        <v>0</v>
      </c>
    </row>
    <row r="178" spans="1:13" s="97" customFormat="1" ht="15.75" customHeight="1">
      <c r="A178" s="32">
        <v>33</v>
      </c>
      <c r="B178" s="33">
        <f>C178+D178</f>
        <v>54</v>
      </c>
      <c r="C178" s="34">
        <f>VLOOKUP([1]連想CD!$B$362,[1]元データ!$A$2:$DE$996,38)</f>
        <v>24</v>
      </c>
      <c r="D178" s="34">
        <f>VLOOKUP([1]連想CD!$B$363,[1]元データ!$A$2:$DE$996,38)</f>
        <v>30</v>
      </c>
      <c r="E178" s="35">
        <v>68</v>
      </c>
      <c r="F178" s="33">
        <f>G178+H178</f>
        <v>59</v>
      </c>
      <c r="G178" s="34">
        <f>VLOOKUP([1]連想CD!$B$362,[1]元データ!$A$2:$DE$996,73)</f>
        <v>32</v>
      </c>
      <c r="H178" s="34">
        <f>VLOOKUP([1]連想CD!$B$363,[1]元データ!$A$2:$DE$996,73)</f>
        <v>27</v>
      </c>
      <c r="I178" s="72" t="s">
        <v>37</v>
      </c>
      <c r="J178" s="44">
        <f t="shared" si="11"/>
        <v>0</v>
      </c>
      <c r="K178" s="42">
        <f>VLOOKUP([1]連想CD!$B$362,[1]元データ!$A$2:$DE$996,109)</f>
        <v>0</v>
      </c>
      <c r="L178" s="42">
        <f>VLOOKUP([1]連想CD!$B$363,[1]元データ!$A$2:$DE$996,109)</f>
        <v>0</v>
      </c>
    </row>
    <row r="179" spans="1:13" s="97" customFormat="1" ht="21" customHeight="1" thickBot="1">
      <c r="A179" s="74">
        <v>34</v>
      </c>
      <c r="B179" s="33">
        <f>C179+D179</f>
        <v>43</v>
      </c>
      <c r="C179" s="34">
        <f>VLOOKUP([1]連想CD!$B$362,[1]元データ!$A$2:$DE$996,39)</f>
        <v>24</v>
      </c>
      <c r="D179" s="34">
        <f>VLOOKUP([1]連想CD!$B$363,[1]元データ!$A$2:$DE$996,39)</f>
        <v>19</v>
      </c>
      <c r="E179" s="35">
        <v>69</v>
      </c>
      <c r="F179" s="33">
        <f>G179+H179</f>
        <v>48</v>
      </c>
      <c r="G179" s="34">
        <f>VLOOKUP([1]連想CD!$B$362,[1]元データ!$A$2:$DE$996,74)</f>
        <v>25</v>
      </c>
      <c r="H179" s="34">
        <f>VLOOKUP([1]連想CD!$B$363,[1]元データ!$A$2:$DE$996,74)</f>
        <v>23</v>
      </c>
      <c r="I179" s="75" t="s">
        <v>8</v>
      </c>
      <c r="J179" s="69">
        <f>B138+B144+B150+B156+B162+B168+B174+F138+F144+F150+F156+F162+F168+F174+J138+J144+J150+J156+J162+J168</f>
        <v>3303</v>
      </c>
      <c r="K179" s="69">
        <f>C138+C144+C150+C156+C162+C168+C174+G138+G144+G150+G156+G162+G168+G174+K138+K144+K150+K156+K162+K168</f>
        <v>1655</v>
      </c>
      <c r="L179" s="69">
        <f>D138+D144+D150+D156+D162+D168+D174+H138+H144+H150+H156+H162+H168+H174+L138+L144+L150+L156+L162+L168</f>
        <v>1648</v>
      </c>
    </row>
    <row r="180" spans="1:13" s="106" customFormat="1" ht="24" customHeight="1" thickTop="1" thickBot="1">
      <c r="A180" s="81" t="s">
        <v>38</v>
      </c>
      <c r="B180" s="82">
        <f>B138+B144+B150</f>
        <v>306</v>
      </c>
      <c r="C180" s="83">
        <f>C138+C144+C150</f>
        <v>170</v>
      </c>
      <c r="D180" s="83">
        <f>D138+D144+D150</f>
        <v>136</v>
      </c>
      <c r="E180" s="84" t="s">
        <v>39</v>
      </c>
      <c r="F180" s="83">
        <f>B156+B162+B168+B174+F138+F144+F150+F156+F162+F168</f>
        <v>2116</v>
      </c>
      <c r="G180" s="83">
        <f>C156+C162+C168+C174+G138+G144+G150+G156+G162+G168</f>
        <v>1092</v>
      </c>
      <c r="H180" s="83">
        <f>D156+D162+D168+D174+H138+H144+H150+H156+H162+H168</f>
        <v>1024</v>
      </c>
      <c r="I180" s="85" t="s">
        <v>40</v>
      </c>
      <c r="J180" s="83">
        <f>F174+J138+J144+J150+J156+J162+J168</f>
        <v>881</v>
      </c>
      <c r="K180" s="83">
        <f>G174+K138+K144+K150+K156+K162+K168</f>
        <v>393</v>
      </c>
      <c r="L180" s="83">
        <f>H174+L138+L144+L150+L156+L162+L168</f>
        <v>488</v>
      </c>
    </row>
    <row r="181" spans="1:13" s="13" customFormat="1" ht="24" customHeight="1" thickBot="1">
      <c r="A181" s="1"/>
      <c r="B181" s="2" t="str">
        <f>+[1]中区!$B$1</f>
        <v>町字別・年齢別人口表</v>
      </c>
      <c r="C181" s="3"/>
      <c r="D181" s="4"/>
      <c r="E181" s="5"/>
      <c r="F181" s="6"/>
      <c r="G181" s="96" t="str">
        <f>$G$1</f>
        <v>　　平成29年10月1日　現在</v>
      </c>
      <c r="H181" s="6"/>
      <c r="I181" s="5"/>
      <c r="J181" s="6"/>
      <c r="K181" s="107" t="s">
        <v>106</v>
      </c>
      <c r="L181" s="9"/>
      <c r="M181" s="97" t="str">
        <f>[2]連想CD!A97</f>
        <v>ｷﾀﾃﾗ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f>SUM(B184:B188)</f>
        <v>70</v>
      </c>
      <c r="C183" s="24">
        <f>SUM(C184:C188)</f>
        <v>39</v>
      </c>
      <c r="D183" s="24">
        <f>SUM(D184:D188)</f>
        <v>31</v>
      </c>
      <c r="E183" s="25" t="s">
        <v>10</v>
      </c>
      <c r="F183" s="24">
        <f>SUM(F184:F188)</f>
        <v>106</v>
      </c>
      <c r="G183" s="24">
        <f>SUM(G184:G188)</f>
        <v>61</v>
      </c>
      <c r="H183" s="24">
        <f>SUM(H184:H188)</f>
        <v>45</v>
      </c>
      <c r="I183" s="25" t="s">
        <v>11</v>
      </c>
      <c r="J183" s="24">
        <f>SUM(J184:J188)</f>
        <v>122</v>
      </c>
      <c r="K183" s="24">
        <f>SUM(K184:K188)</f>
        <v>63</v>
      </c>
      <c r="L183" s="24">
        <f>SUM(L184:L188)</f>
        <v>59</v>
      </c>
    </row>
    <row r="184" spans="1:13" s="97" customFormat="1" ht="15.75" customHeight="1">
      <c r="A184" s="32">
        <v>0</v>
      </c>
      <c r="B184" s="33">
        <f>C184+D184</f>
        <v>18</v>
      </c>
      <c r="C184" s="34">
        <f>VLOOKUP([1]連想CD!$B$94,[1]元データ!$A$2:$DE$996,5)</f>
        <v>8</v>
      </c>
      <c r="D184" s="34">
        <f>VLOOKUP([1]連想CD!$B$95,[1]元データ!$A$2:$DE$996,5)</f>
        <v>10</v>
      </c>
      <c r="E184" s="35">
        <v>35</v>
      </c>
      <c r="F184" s="33">
        <f>G184+H184</f>
        <v>27</v>
      </c>
      <c r="G184" s="34">
        <f>VLOOKUP([1]連想CD!$B$94,[1]元データ!$A$2:$DE$996,40)</f>
        <v>15</v>
      </c>
      <c r="H184" s="34">
        <f>VLOOKUP([1]連想CD!$B$95,[1]元データ!$A$2:$DE$996,40)</f>
        <v>12</v>
      </c>
      <c r="I184" s="35">
        <v>70</v>
      </c>
      <c r="J184" s="33">
        <f>K184+L184</f>
        <v>32</v>
      </c>
      <c r="K184" s="34">
        <f>VLOOKUP([1]連想CD!$B$94,[1]元データ!$A$2:$DE$996,75)</f>
        <v>18</v>
      </c>
      <c r="L184" s="34">
        <f>VLOOKUP([1]連想CD!$B$95,[1]元データ!$A$2:$DE$996,75)</f>
        <v>14</v>
      </c>
    </row>
    <row r="185" spans="1:13" s="97" customFormat="1" ht="15.75" customHeight="1">
      <c r="A185" s="32">
        <v>1</v>
      </c>
      <c r="B185" s="33">
        <f>C185+D185</f>
        <v>14</v>
      </c>
      <c r="C185" s="34">
        <f>VLOOKUP([1]連想CD!$B$94,[1]元データ!$A$2:$DE$996,6)</f>
        <v>10</v>
      </c>
      <c r="D185" s="34">
        <f>VLOOKUP([1]連想CD!$B$95,[1]元データ!$A$2:$DE$996,6)</f>
        <v>4</v>
      </c>
      <c r="E185" s="35">
        <v>36</v>
      </c>
      <c r="F185" s="33">
        <f>G185+H185</f>
        <v>22</v>
      </c>
      <c r="G185" s="34">
        <f>VLOOKUP([1]連想CD!$B$94,[1]元データ!$A$2:$DE$996,41)</f>
        <v>13</v>
      </c>
      <c r="H185" s="34">
        <f>VLOOKUP([1]連想CD!$B$95,[1]元データ!$A$2:$DE$996,41)</f>
        <v>9</v>
      </c>
      <c r="I185" s="35">
        <v>71</v>
      </c>
      <c r="J185" s="33">
        <f>K185+L185</f>
        <v>22</v>
      </c>
      <c r="K185" s="34">
        <f>VLOOKUP([1]連想CD!$B$94,[1]元データ!$A$2:$DE$996,76)</f>
        <v>10</v>
      </c>
      <c r="L185" s="34">
        <f>VLOOKUP([1]連想CD!$B$95,[1]元データ!$A$2:$DE$996,76)</f>
        <v>12</v>
      </c>
    </row>
    <row r="186" spans="1:13" s="97" customFormat="1" ht="15.75" customHeight="1">
      <c r="A186" s="32">
        <v>2</v>
      </c>
      <c r="B186" s="33">
        <f>C186+D186</f>
        <v>13</v>
      </c>
      <c r="C186" s="34">
        <f>VLOOKUP([1]連想CD!$B$94,[1]元データ!$A$2:$DE$996,7)</f>
        <v>6</v>
      </c>
      <c r="D186" s="34">
        <f>VLOOKUP([1]連想CD!$B$95,[1]元データ!$A$2:$DE$996,7)</f>
        <v>7</v>
      </c>
      <c r="E186" s="35">
        <v>37</v>
      </c>
      <c r="F186" s="33">
        <f>G186+H186</f>
        <v>22</v>
      </c>
      <c r="G186" s="34">
        <f>VLOOKUP([1]連想CD!$B$94,[1]元データ!$A$2:$DE$996,42)</f>
        <v>13</v>
      </c>
      <c r="H186" s="34">
        <f>VLOOKUP([1]連想CD!$B$95,[1]元データ!$A$2:$DE$996,42)</f>
        <v>9</v>
      </c>
      <c r="I186" s="35">
        <v>72</v>
      </c>
      <c r="J186" s="33">
        <f>K186+L186</f>
        <v>22</v>
      </c>
      <c r="K186" s="34">
        <f>VLOOKUP([1]連想CD!$B$94,[1]元データ!$A$2:$DE$996,77)</f>
        <v>12</v>
      </c>
      <c r="L186" s="34">
        <f>VLOOKUP([1]連想CD!$B$95,[1]元データ!$A$2:$DE$996,77)</f>
        <v>10</v>
      </c>
    </row>
    <row r="187" spans="1:13" s="97" customFormat="1" ht="15.75" customHeight="1">
      <c r="A187" s="32">
        <v>3</v>
      </c>
      <c r="B187" s="33">
        <f>C187+D187</f>
        <v>15</v>
      </c>
      <c r="C187" s="34">
        <f>VLOOKUP([1]連想CD!$B$94,[1]元データ!$A$2:$DE$996,8)</f>
        <v>11</v>
      </c>
      <c r="D187" s="34">
        <f>VLOOKUP([1]連想CD!$B$95,[1]元データ!$A$2:$DE$996,8)</f>
        <v>4</v>
      </c>
      <c r="E187" s="35">
        <v>38</v>
      </c>
      <c r="F187" s="33">
        <f>G187+H187</f>
        <v>13</v>
      </c>
      <c r="G187" s="34">
        <f>VLOOKUP([1]連想CD!$B$94,[1]元データ!$A$2:$DE$996,43)</f>
        <v>6</v>
      </c>
      <c r="H187" s="34">
        <f>VLOOKUP([1]連想CD!$B$95,[1]元データ!$A$2:$DE$996,43)</f>
        <v>7</v>
      </c>
      <c r="I187" s="35">
        <v>73</v>
      </c>
      <c r="J187" s="33">
        <f>K187+L187</f>
        <v>27</v>
      </c>
      <c r="K187" s="34">
        <f>VLOOKUP([1]連想CD!$B$94,[1]元データ!$A$2:$DE$996,78)</f>
        <v>14</v>
      </c>
      <c r="L187" s="34">
        <f>VLOOKUP([1]連想CD!$B$95,[1]元データ!$A$2:$DE$996,78)</f>
        <v>13</v>
      </c>
    </row>
    <row r="188" spans="1:13" s="97" customFormat="1" ht="18" customHeight="1">
      <c r="A188" s="40">
        <v>4</v>
      </c>
      <c r="B188" s="41">
        <f>C188+D188</f>
        <v>10</v>
      </c>
      <c r="C188" s="42">
        <f>VLOOKUP([1]連想CD!$B$94,[1]元データ!$A$2:$DE$996,9)</f>
        <v>4</v>
      </c>
      <c r="D188" s="42">
        <f>VLOOKUP([1]連想CD!$B$95,[1]元データ!$A$2:$DE$996,9)</f>
        <v>6</v>
      </c>
      <c r="E188" s="43">
        <v>39</v>
      </c>
      <c r="F188" s="44">
        <f>G188+H188</f>
        <v>22</v>
      </c>
      <c r="G188" s="42">
        <f>VLOOKUP([1]連想CD!$B$94,[1]元データ!$A$2:$DE$996,44)</f>
        <v>14</v>
      </c>
      <c r="H188" s="42">
        <f>VLOOKUP([1]連想CD!$B$95,[1]元データ!$A$2:$DE$996,44)</f>
        <v>8</v>
      </c>
      <c r="I188" s="43">
        <v>74</v>
      </c>
      <c r="J188" s="44">
        <f>K188+L188</f>
        <v>19</v>
      </c>
      <c r="K188" s="42">
        <f>VLOOKUP([1]連想CD!$B$94,[1]元データ!$A$2:$DE$996,79)</f>
        <v>9</v>
      </c>
      <c r="L188" s="42">
        <f>VLOOKUP([1]連想CD!$B$95,[1]元データ!$A$2:$DE$996,79)</f>
        <v>10</v>
      </c>
    </row>
    <row r="189" spans="1:13" s="31" customFormat="1" ht="25.5" customHeight="1">
      <c r="A189" s="23" t="s">
        <v>13</v>
      </c>
      <c r="B189" s="24">
        <f>SUM(B190:B194)</f>
        <v>42</v>
      </c>
      <c r="C189" s="24">
        <f>SUM(C190:C194)</f>
        <v>24</v>
      </c>
      <c r="D189" s="24">
        <f>SUM(D190:D194)</f>
        <v>18</v>
      </c>
      <c r="E189" s="25" t="s">
        <v>14</v>
      </c>
      <c r="F189" s="24">
        <f>SUM(F190:F194)</f>
        <v>128</v>
      </c>
      <c r="G189" s="24">
        <f>SUM(G190:G194)</f>
        <v>74</v>
      </c>
      <c r="H189" s="24">
        <f>SUM(H190:H194)</f>
        <v>54</v>
      </c>
      <c r="I189" s="25" t="s">
        <v>15</v>
      </c>
      <c r="J189" s="24">
        <f>SUM(J190:J194)</f>
        <v>92</v>
      </c>
      <c r="K189" s="24">
        <f>SUM(K190:K194)</f>
        <v>44</v>
      </c>
      <c r="L189" s="24">
        <f>SUM(L190:L194)</f>
        <v>48</v>
      </c>
    </row>
    <row r="190" spans="1:13" s="97" customFormat="1" ht="15.75" customHeight="1">
      <c r="A190" s="32">
        <v>5</v>
      </c>
      <c r="B190" s="33">
        <f>C190+D190</f>
        <v>5</v>
      </c>
      <c r="C190" s="34">
        <f>VLOOKUP([1]連想CD!$B$94,[1]元データ!$A$2:$DE$996,10)</f>
        <v>3</v>
      </c>
      <c r="D190" s="34">
        <f>VLOOKUP([1]連想CD!$B$95,[1]元データ!$A$2:$DE$996,10)</f>
        <v>2</v>
      </c>
      <c r="E190" s="35">
        <v>40</v>
      </c>
      <c r="F190" s="33">
        <f>G190+H190</f>
        <v>27</v>
      </c>
      <c r="G190" s="34">
        <f>VLOOKUP([1]連想CD!$B$94,[1]元データ!$A$2:$DE$996,45 )</f>
        <v>17</v>
      </c>
      <c r="H190" s="34">
        <f>VLOOKUP([1]連想CD!$B$95,[1]元データ!$A$2:$DE$996,45 )</f>
        <v>10</v>
      </c>
      <c r="I190" s="35">
        <v>75</v>
      </c>
      <c r="J190" s="33">
        <f>K190+L190</f>
        <v>25</v>
      </c>
      <c r="K190" s="34">
        <f>VLOOKUP([1]連想CD!$B$94,[1]元データ!$A$2:$DE$996,80)</f>
        <v>18</v>
      </c>
      <c r="L190" s="34">
        <f>VLOOKUP([1]連想CD!$B$95,[1]元データ!$A$2:$DE$996,80)</f>
        <v>7</v>
      </c>
    </row>
    <row r="191" spans="1:13" s="97" customFormat="1" ht="15.75" customHeight="1">
      <c r="A191" s="32">
        <v>6</v>
      </c>
      <c r="B191" s="33">
        <f>C191+D191</f>
        <v>10</v>
      </c>
      <c r="C191" s="34">
        <f>VLOOKUP([1]連想CD!$B$94,[1]元データ!$A$2:$DE$996,11)</f>
        <v>6</v>
      </c>
      <c r="D191" s="34">
        <f>VLOOKUP([1]連想CD!$B$95,[1]元データ!$A$2:$DE$996,11)</f>
        <v>4</v>
      </c>
      <c r="E191" s="35">
        <v>41</v>
      </c>
      <c r="F191" s="33">
        <f>G191+H191</f>
        <v>26</v>
      </c>
      <c r="G191" s="34">
        <f>VLOOKUP([1]連想CD!$B$94,[1]元データ!$A$2:$DE$996,46)</f>
        <v>14</v>
      </c>
      <c r="H191" s="34">
        <f>VLOOKUP([1]連想CD!$B$95,[1]元データ!$A$2:$DE$996,46)</f>
        <v>12</v>
      </c>
      <c r="I191" s="35">
        <v>76</v>
      </c>
      <c r="J191" s="33">
        <f>K191+L191</f>
        <v>20</v>
      </c>
      <c r="K191" s="34">
        <f>VLOOKUP([1]連想CD!$B$94,[1]元データ!$A$2:$DE$996,81)</f>
        <v>7</v>
      </c>
      <c r="L191" s="34">
        <f>VLOOKUP([1]連想CD!$B$95,[1]元データ!$A$2:$DE$996,81)</f>
        <v>13</v>
      </c>
    </row>
    <row r="192" spans="1:13" s="97" customFormat="1" ht="15.75" customHeight="1">
      <c r="A192" s="32">
        <v>7</v>
      </c>
      <c r="B192" s="33">
        <f>C192+D192</f>
        <v>4</v>
      </c>
      <c r="C192" s="34">
        <f>VLOOKUP([1]連想CD!$B$94,[1]元データ!$A$2:$DE$996,12)</f>
        <v>3</v>
      </c>
      <c r="D192" s="34">
        <f>VLOOKUP([1]連想CD!$B$95,[1]元データ!$A$2:$DE$996,12)</f>
        <v>1</v>
      </c>
      <c r="E192" s="35">
        <v>42</v>
      </c>
      <c r="F192" s="33">
        <f>G192+H192</f>
        <v>21</v>
      </c>
      <c r="G192" s="34">
        <f>VLOOKUP([1]連想CD!$B$94,[1]元データ!$A$2:$DE$996,47)</f>
        <v>13</v>
      </c>
      <c r="H192" s="34">
        <f>VLOOKUP([1]連想CD!$B$95,[1]元データ!$A$2:$DE$996,47)</f>
        <v>8</v>
      </c>
      <c r="I192" s="35">
        <v>77</v>
      </c>
      <c r="J192" s="33">
        <f>K192+L192</f>
        <v>11</v>
      </c>
      <c r="K192" s="34">
        <f>VLOOKUP([1]連想CD!$B$94,[1]元データ!$A$2:$DE$996,82)</f>
        <v>4</v>
      </c>
      <c r="L192" s="34">
        <f>VLOOKUP([1]連想CD!$B$95,[1]元データ!$A$2:$DE$996,82)</f>
        <v>7</v>
      </c>
    </row>
    <row r="193" spans="1:12" s="97" customFormat="1" ht="15.75" customHeight="1">
      <c r="A193" s="32">
        <v>8</v>
      </c>
      <c r="B193" s="33">
        <f>C193+D193</f>
        <v>12</v>
      </c>
      <c r="C193" s="34">
        <f>VLOOKUP([1]連想CD!$B$94,[1]元データ!$A$2:$DE$996,13)</f>
        <v>7</v>
      </c>
      <c r="D193" s="34">
        <f>VLOOKUP([1]連想CD!$B$95,[1]元データ!$A$2:$DE$996,13)</f>
        <v>5</v>
      </c>
      <c r="E193" s="35">
        <v>43</v>
      </c>
      <c r="F193" s="33">
        <f>G193+H193</f>
        <v>25</v>
      </c>
      <c r="G193" s="34">
        <f>VLOOKUP([1]連想CD!$B$94,[1]元データ!$A$2:$DE$996,48)</f>
        <v>15</v>
      </c>
      <c r="H193" s="34">
        <f>VLOOKUP([1]連想CD!$B$95,[1]元データ!$A$2:$DE$996,48)</f>
        <v>10</v>
      </c>
      <c r="I193" s="35">
        <v>78</v>
      </c>
      <c r="J193" s="33">
        <f>K193+L193</f>
        <v>13</v>
      </c>
      <c r="K193" s="34">
        <f>VLOOKUP([1]連想CD!$B$94,[1]元データ!$A$2:$DE$996,83)</f>
        <v>6</v>
      </c>
      <c r="L193" s="34">
        <f>VLOOKUP([1]連想CD!$B$95,[1]元データ!$A$2:$DE$996,83)</f>
        <v>7</v>
      </c>
    </row>
    <row r="194" spans="1:12" s="97" customFormat="1" ht="18" customHeight="1">
      <c r="A194" s="40">
        <v>9</v>
      </c>
      <c r="B194" s="44">
        <f>C194+D194</f>
        <v>11</v>
      </c>
      <c r="C194" s="42">
        <f>VLOOKUP([1]連想CD!$B$94,[1]元データ!$A$2:$DE$996,14)</f>
        <v>5</v>
      </c>
      <c r="D194" s="42">
        <f>VLOOKUP([1]連想CD!$B$95,[1]元データ!$A$2:$DE$996,14)</f>
        <v>6</v>
      </c>
      <c r="E194" s="43">
        <v>44</v>
      </c>
      <c r="F194" s="44">
        <f>G194+H194</f>
        <v>29</v>
      </c>
      <c r="G194" s="42">
        <f>VLOOKUP([1]連想CD!$B$94,[1]元データ!$A$2:$DE$996,49)</f>
        <v>15</v>
      </c>
      <c r="H194" s="42">
        <f>VLOOKUP([1]連想CD!$B$95,[1]元データ!$A$2:$DE$996,49)</f>
        <v>14</v>
      </c>
      <c r="I194" s="43">
        <v>79</v>
      </c>
      <c r="J194" s="44">
        <f>K194+L194</f>
        <v>23</v>
      </c>
      <c r="K194" s="42">
        <f>VLOOKUP([1]連想CD!$B$94,[1]元データ!$A$2:$DE$996,84)</f>
        <v>9</v>
      </c>
      <c r="L194" s="42">
        <f>VLOOKUP([1]連想CD!$B$95,[1]元データ!$A$2:$DE$996,84)</f>
        <v>14</v>
      </c>
    </row>
    <row r="195" spans="1:12" s="31" customFormat="1" ht="25.5" customHeight="1">
      <c r="A195" s="23" t="s">
        <v>23</v>
      </c>
      <c r="B195" s="24">
        <f>SUM(B196:B200)</f>
        <v>51</v>
      </c>
      <c r="C195" s="24">
        <f>SUM(C196:C200)</f>
        <v>27</v>
      </c>
      <c r="D195" s="24">
        <f>SUM(D196:D200)</f>
        <v>24</v>
      </c>
      <c r="E195" s="25" t="s">
        <v>24</v>
      </c>
      <c r="F195" s="24">
        <f>SUM(F196:F200)</f>
        <v>143</v>
      </c>
      <c r="G195" s="24">
        <f>SUM(G196:G200)</f>
        <v>71</v>
      </c>
      <c r="H195" s="24">
        <f>SUM(H196:H200)</f>
        <v>72</v>
      </c>
      <c r="I195" s="25" t="s">
        <v>25</v>
      </c>
      <c r="J195" s="24">
        <f>SUM(J196:J200)</f>
        <v>80</v>
      </c>
      <c r="K195" s="24">
        <f>SUM(K196:K200)</f>
        <v>33</v>
      </c>
      <c r="L195" s="24">
        <f>SUM(L196:L200)</f>
        <v>47</v>
      </c>
    </row>
    <row r="196" spans="1:12" s="97" customFormat="1" ht="15.75" customHeight="1">
      <c r="A196" s="32">
        <v>10</v>
      </c>
      <c r="B196" s="33">
        <f>C196+D196</f>
        <v>6</v>
      </c>
      <c r="C196" s="34">
        <f>VLOOKUP([1]連想CD!$B$94,[1]元データ!$A$2:$DE$996,15)</f>
        <v>3</v>
      </c>
      <c r="D196" s="34">
        <f>VLOOKUP([1]連想CD!$B$95,[1]元データ!$A$2:$DE$996,15)</f>
        <v>3</v>
      </c>
      <c r="E196" s="35">
        <v>45</v>
      </c>
      <c r="F196" s="33">
        <f>G196+H196</f>
        <v>33</v>
      </c>
      <c r="G196" s="34">
        <f>VLOOKUP([1]連想CD!$B$94,[1]元データ!$A$2:$DE$996,50)</f>
        <v>14</v>
      </c>
      <c r="H196" s="34">
        <f>VLOOKUP([1]連想CD!$B$95,[1]元データ!$A$2:$DE$996,50)</f>
        <v>19</v>
      </c>
      <c r="I196" s="35">
        <v>80</v>
      </c>
      <c r="J196" s="33">
        <f>K196+L196</f>
        <v>15</v>
      </c>
      <c r="K196" s="34">
        <f>VLOOKUP([1]連想CD!$B$94,[1]元データ!$A$2:$DE$996,85)</f>
        <v>10</v>
      </c>
      <c r="L196" s="34">
        <f>VLOOKUP([1]連想CD!$B$95,[1]元データ!$A$2:$DE$996,85)</f>
        <v>5</v>
      </c>
    </row>
    <row r="197" spans="1:12" s="97" customFormat="1" ht="15.75" customHeight="1">
      <c r="A197" s="32">
        <v>11</v>
      </c>
      <c r="B197" s="33">
        <f>C197+D197</f>
        <v>11</v>
      </c>
      <c r="C197" s="34">
        <f>VLOOKUP([1]連想CD!$B$94,[1]元データ!$A$2:$DE$996,16)</f>
        <v>8</v>
      </c>
      <c r="D197" s="34">
        <f>VLOOKUP([1]連想CD!$B$95,[1]元データ!$A$2:$DE$996,16)</f>
        <v>3</v>
      </c>
      <c r="E197" s="35">
        <v>46</v>
      </c>
      <c r="F197" s="33">
        <f>G197+H197</f>
        <v>25</v>
      </c>
      <c r="G197" s="34">
        <f>VLOOKUP([1]連想CD!$B$94,[1]元データ!$A$2:$DE$996,51)</f>
        <v>14</v>
      </c>
      <c r="H197" s="34">
        <f>VLOOKUP([1]連想CD!$B$95,[1]元データ!$A$2:$DE$996,51)</f>
        <v>11</v>
      </c>
      <c r="I197" s="35">
        <v>81</v>
      </c>
      <c r="J197" s="33">
        <f>K197+L197</f>
        <v>13</v>
      </c>
      <c r="K197" s="34">
        <f>VLOOKUP([1]連想CD!$B$94,[1]元データ!$A$2:$DE$996,86)</f>
        <v>4</v>
      </c>
      <c r="L197" s="34">
        <f>VLOOKUP([1]連想CD!$B$95,[1]元データ!$A$2:$DE$996,86)</f>
        <v>9</v>
      </c>
    </row>
    <row r="198" spans="1:12" s="97" customFormat="1" ht="15.75" customHeight="1">
      <c r="A198" s="32">
        <v>12</v>
      </c>
      <c r="B198" s="33">
        <f>C198+D198</f>
        <v>8</v>
      </c>
      <c r="C198" s="34">
        <f>VLOOKUP([1]連想CD!$B$94,[1]元データ!$A$2:$DE$996,17)</f>
        <v>3</v>
      </c>
      <c r="D198" s="34">
        <f>VLOOKUP([1]連想CD!$B$95,[1]元データ!$A$2:$DE$996,17)</f>
        <v>5</v>
      </c>
      <c r="E198" s="35">
        <v>47</v>
      </c>
      <c r="F198" s="33">
        <f>G198+H198</f>
        <v>22</v>
      </c>
      <c r="G198" s="34">
        <f>VLOOKUP([1]連想CD!$B$94,[1]元データ!$A$2:$DE$996,52)</f>
        <v>11</v>
      </c>
      <c r="H198" s="34">
        <f>VLOOKUP([1]連想CD!$B$95,[1]元データ!$A$2:$DE$996,52)</f>
        <v>11</v>
      </c>
      <c r="I198" s="35">
        <v>82</v>
      </c>
      <c r="J198" s="33">
        <f>K198+L198</f>
        <v>15</v>
      </c>
      <c r="K198" s="34">
        <f>VLOOKUP([1]連想CD!$B$94,[1]元データ!$A$2:$DE$996,87)</f>
        <v>7</v>
      </c>
      <c r="L198" s="34">
        <f>VLOOKUP([1]連想CD!$B$95,[1]元データ!$A$2:$DE$996,87)</f>
        <v>8</v>
      </c>
    </row>
    <row r="199" spans="1:12" s="97" customFormat="1" ht="15.75" customHeight="1">
      <c r="A199" s="32">
        <v>13</v>
      </c>
      <c r="B199" s="33">
        <f>C199+D199</f>
        <v>14</v>
      </c>
      <c r="C199" s="34">
        <f>VLOOKUP([1]連想CD!$B$94,[1]元データ!$A$2:$DE$996,18)</f>
        <v>6</v>
      </c>
      <c r="D199" s="34">
        <f>VLOOKUP([1]連想CD!$B$95,[1]元データ!$A$2:$DE$996,18)</f>
        <v>8</v>
      </c>
      <c r="E199" s="35">
        <v>48</v>
      </c>
      <c r="F199" s="33">
        <f>G199+H199</f>
        <v>28</v>
      </c>
      <c r="G199" s="34">
        <f>VLOOKUP([1]連想CD!$B$94,[1]元データ!$A$2:$DE$996,53)</f>
        <v>14</v>
      </c>
      <c r="H199" s="34">
        <f>VLOOKUP([1]連想CD!$B$95,[1]元データ!$A$2:$DE$996,53)</f>
        <v>14</v>
      </c>
      <c r="I199" s="35">
        <v>83</v>
      </c>
      <c r="J199" s="33">
        <f>K199+L199</f>
        <v>21</v>
      </c>
      <c r="K199" s="34">
        <f>VLOOKUP([1]連想CD!$B$94,[1]元データ!$A$2:$DE$996,88)</f>
        <v>6</v>
      </c>
      <c r="L199" s="34">
        <f>VLOOKUP([1]連想CD!$B$95,[1]元データ!$A$2:$DE$996,88)</f>
        <v>15</v>
      </c>
    </row>
    <row r="200" spans="1:12" s="97" customFormat="1" ht="18" customHeight="1">
      <c r="A200" s="40">
        <v>14</v>
      </c>
      <c r="B200" s="44">
        <f>C200+D200</f>
        <v>12</v>
      </c>
      <c r="C200" s="42">
        <f>VLOOKUP([1]連想CD!$B$94,[1]元データ!$A$2:$DE$996,19)</f>
        <v>7</v>
      </c>
      <c r="D200" s="42">
        <f>VLOOKUP([1]連想CD!$B$95,[1]元データ!$A$2:$DE$996,19)</f>
        <v>5</v>
      </c>
      <c r="E200" s="43">
        <v>49</v>
      </c>
      <c r="F200" s="44">
        <f>G200+H200</f>
        <v>35</v>
      </c>
      <c r="G200" s="42">
        <f>VLOOKUP([1]連想CD!$B$94,[1]元データ!$A$2:$DE$996,54)</f>
        <v>18</v>
      </c>
      <c r="H200" s="42">
        <f>VLOOKUP([1]連想CD!$B$95,[1]元データ!$A$2:$DE$996,54)</f>
        <v>17</v>
      </c>
      <c r="I200" s="43">
        <v>84</v>
      </c>
      <c r="J200" s="44">
        <f>K200+L200</f>
        <v>16</v>
      </c>
      <c r="K200" s="42">
        <f>VLOOKUP([1]連想CD!$B$94,[1]元データ!$A$2:$DE$996,89)</f>
        <v>6</v>
      </c>
      <c r="L200" s="42">
        <f>VLOOKUP([1]連想CD!$B$95,[1]元データ!$A$2:$DE$996,89)</f>
        <v>10</v>
      </c>
    </row>
    <row r="201" spans="1:12" s="31" customFormat="1" ht="25.5" customHeight="1">
      <c r="A201" s="23" t="s">
        <v>26</v>
      </c>
      <c r="B201" s="24">
        <f>SUM(B202:B206)</f>
        <v>71</v>
      </c>
      <c r="C201" s="24">
        <f>SUM(C202:C206)</f>
        <v>46</v>
      </c>
      <c r="D201" s="24">
        <f>SUM(D202:D206)</f>
        <v>25</v>
      </c>
      <c r="E201" s="25" t="s">
        <v>27</v>
      </c>
      <c r="F201" s="24">
        <f>SUM(F202:F206)</f>
        <v>142</v>
      </c>
      <c r="G201" s="24">
        <f>SUM(G202:G206)</f>
        <v>72</v>
      </c>
      <c r="H201" s="24">
        <f>SUM(H202:H206)</f>
        <v>70</v>
      </c>
      <c r="I201" s="25" t="s">
        <v>28</v>
      </c>
      <c r="J201" s="24">
        <f>SUM(J202:J206)</f>
        <v>56</v>
      </c>
      <c r="K201" s="24">
        <f>SUM(K202:K206)</f>
        <v>18</v>
      </c>
      <c r="L201" s="24">
        <f>SUM(L202:L206)</f>
        <v>38</v>
      </c>
    </row>
    <row r="202" spans="1:12" s="97" customFormat="1" ht="15.75" customHeight="1">
      <c r="A202" s="32">
        <v>15</v>
      </c>
      <c r="B202" s="33">
        <f>C202+D202</f>
        <v>12</v>
      </c>
      <c r="C202" s="34">
        <f>VLOOKUP([1]連想CD!$B$94,[1]元データ!$A$2:$DE$996,20)</f>
        <v>7</v>
      </c>
      <c r="D202" s="34">
        <f>VLOOKUP([1]連想CD!$B$95,[1]元データ!$A$2:$DE$996,20)</f>
        <v>5</v>
      </c>
      <c r="E202" s="35">
        <v>50</v>
      </c>
      <c r="F202" s="33">
        <f>G202+H202</f>
        <v>36</v>
      </c>
      <c r="G202" s="34">
        <f>VLOOKUP([1]連想CD!$B$94,[1]元データ!$A$2:$DE$996,55)</f>
        <v>16</v>
      </c>
      <c r="H202" s="34">
        <f>VLOOKUP([1]連想CD!$B$95,[1]元データ!$A$2:$DE$996,55)</f>
        <v>20</v>
      </c>
      <c r="I202" s="35">
        <v>85</v>
      </c>
      <c r="J202" s="33">
        <f>K202+L202</f>
        <v>14</v>
      </c>
      <c r="K202" s="34">
        <f>VLOOKUP([1]連想CD!$B$94,[1]元データ!$A$2:$DE$996,90)</f>
        <v>5</v>
      </c>
      <c r="L202" s="34">
        <f>VLOOKUP([1]連想CD!$B$95,[1]元データ!$A$2:$DE$996,90)</f>
        <v>9</v>
      </c>
    </row>
    <row r="203" spans="1:12" s="97" customFormat="1" ht="15.75" customHeight="1">
      <c r="A203" s="32">
        <v>16</v>
      </c>
      <c r="B203" s="33">
        <f>C203+D203</f>
        <v>17</v>
      </c>
      <c r="C203" s="34">
        <f>VLOOKUP([1]連想CD!$B$94,[1]元データ!$A$2:$DE$996,21)</f>
        <v>11</v>
      </c>
      <c r="D203" s="34">
        <f>VLOOKUP([1]連想CD!$B$95,[1]元データ!$A$2:$DE$996,21)</f>
        <v>6</v>
      </c>
      <c r="E203" s="35">
        <v>51</v>
      </c>
      <c r="F203" s="33">
        <f>G203+H203</f>
        <v>20</v>
      </c>
      <c r="G203" s="34">
        <f>VLOOKUP([1]連想CD!$B$94,[1]元データ!$A$2:$DE$996,56)</f>
        <v>13</v>
      </c>
      <c r="H203" s="34">
        <f>VLOOKUP([1]連想CD!$B$95,[1]元データ!$A$2:$DE$996,56)</f>
        <v>7</v>
      </c>
      <c r="I203" s="35">
        <v>86</v>
      </c>
      <c r="J203" s="33">
        <f>K203+L203</f>
        <v>10</v>
      </c>
      <c r="K203" s="34">
        <f>VLOOKUP([1]連想CD!$B$94,[1]元データ!$A$2:$DE$996,91)</f>
        <v>4</v>
      </c>
      <c r="L203" s="34">
        <f>VLOOKUP([1]連想CD!$B$95,[1]元データ!$A$2:$DE$996,91)</f>
        <v>6</v>
      </c>
    </row>
    <row r="204" spans="1:12" s="97" customFormat="1" ht="15.75" customHeight="1">
      <c r="A204" s="32">
        <v>17</v>
      </c>
      <c r="B204" s="33">
        <f>C204+D204</f>
        <v>13</v>
      </c>
      <c r="C204" s="34">
        <f>VLOOKUP([1]連想CD!$B$94,[1]元データ!$A$2:$DE$996,22)</f>
        <v>9</v>
      </c>
      <c r="D204" s="34">
        <f>VLOOKUP([1]連想CD!$B$95,[1]元データ!$A$2:$DE$996,22)</f>
        <v>4</v>
      </c>
      <c r="E204" s="35">
        <v>52</v>
      </c>
      <c r="F204" s="33">
        <f>G204+H204</f>
        <v>27</v>
      </c>
      <c r="G204" s="34">
        <f>VLOOKUP([1]連想CD!$B$94,[1]元データ!$A$2:$DE$996,57)</f>
        <v>12</v>
      </c>
      <c r="H204" s="34">
        <f>VLOOKUP([1]連想CD!$B$95,[1]元データ!$A$2:$DE$996,57)</f>
        <v>15</v>
      </c>
      <c r="I204" s="35">
        <v>87</v>
      </c>
      <c r="J204" s="33">
        <f>K204+L204</f>
        <v>9</v>
      </c>
      <c r="K204" s="34">
        <f>VLOOKUP([1]連想CD!$B$94,[1]元データ!$A$2:$DE$996,92)</f>
        <v>2</v>
      </c>
      <c r="L204" s="34">
        <f>VLOOKUP([1]連想CD!$B$95,[1]元データ!$A$2:$DE$996,92)</f>
        <v>7</v>
      </c>
    </row>
    <row r="205" spans="1:12" s="97" customFormat="1" ht="15.75" customHeight="1">
      <c r="A205" s="32">
        <v>18</v>
      </c>
      <c r="B205" s="33">
        <f>C205+D205</f>
        <v>15</v>
      </c>
      <c r="C205" s="34">
        <f>VLOOKUP([1]連想CD!$B$94,[1]元データ!$A$2:$DE$996,23)</f>
        <v>11</v>
      </c>
      <c r="D205" s="34">
        <f>VLOOKUP([1]連想CD!$B$95,[1]元データ!$A$2:$DE$996,23)</f>
        <v>4</v>
      </c>
      <c r="E205" s="35">
        <v>53</v>
      </c>
      <c r="F205" s="33">
        <f>G205+H205</f>
        <v>27</v>
      </c>
      <c r="G205" s="34">
        <f>VLOOKUP([1]連想CD!$B$94,[1]元データ!$A$2:$DE$996,58)</f>
        <v>16</v>
      </c>
      <c r="H205" s="34">
        <f>VLOOKUP([1]連想CD!$B$95,[1]元データ!$A$2:$DE$996,58)</f>
        <v>11</v>
      </c>
      <c r="I205" s="35">
        <v>88</v>
      </c>
      <c r="J205" s="33">
        <f>K205+L205</f>
        <v>12</v>
      </c>
      <c r="K205" s="34">
        <f>VLOOKUP([1]連想CD!$B$94,[1]元データ!$A$2:$DE$996,93)</f>
        <v>4</v>
      </c>
      <c r="L205" s="34">
        <f>VLOOKUP([1]連想CD!$B$95,[1]元データ!$A$2:$DE$996,93)</f>
        <v>8</v>
      </c>
    </row>
    <row r="206" spans="1:12" s="97" customFormat="1" ht="18" customHeight="1">
      <c r="A206" s="40">
        <v>19</v>
      </c>
      <c r="B206" s="44">
        <f>C206+D206</f>
        <v>14</v>
      </c>
      <c r="C206" s="42">
        <f>VLOOKUP([1]連想CD!$B$94,[1]元データ!$A$2:$DE$996,24)</f>
        <v>8</v>
      </c>
      <c r="D206" s="42">
        <f>VLOOKUP([1]連想CD!$B$95,[1]元データ!$A$2:$DE$996,24)</f>
        <v>6</v>
      </c>
      <c r="E206" s="43">
        <v>54</v>
      </c>
      <c r="F206" s="44">
        <f>G206+H206</f>
        <v>32</v>
      </c>
      <c r="G206" s="42">
        <f>VLOOKUP([1]連想CD!$B$94,[1]元データ!$A$2:$DE$996,59)</f>
        <v>15</v>
      </c>
      <c r="H206" s="42">
        <f>VLOOKUP([1]連想CD!$B$95,[1]元データ!$A$2:$DE$996,59)</f>
        <v>17</v>
      </c>
      <c r="I206" s="43">
        <v>89</v>
      </c>
      <c r="J206" s="44">
        <f>K206+L206</f>
        <v>11</v>
      </c>
      <c r="K206" s="42">
        <f>VLOOKUP([1]連想CD!$B$94,[1]元データ!$A$2:$DE$996,94)</f>
        <v>3</v>
      </c>
      <c r="L206" s="42">
        <f>VLOOKUP([1]連想CD!$B$95,[1]元データ!$A$2:$DE$996,94)</f>
        <v>8</v>
      </c>
    </row>
    <row r="207" spans="1:12" s="31" customFormat="1" ht="25.5" customHeight="1">
      <c r="A207" s="23" t="s">
        <v>29</v>
      </c>
      <c r="B207" s="24">
        <f>SUM(B208:B212)</f>
        <v>108</v>
      </c>
      <c r="C207" s="24">
        <f>SUM(C208:C212)</f>
        <v>61</v>
      </c>
      <c r="D207" s="24">
        <f>SUM(D208:D212)</f>
        <v>47</v>
      </c>
      <c r="E207" s="25" t="s">
        <v>30</v>
      </c>
      <c r="F207" s="24">
        <f>SUM(F208:F212)</f>
        <v>131</v>
      </c>
      <c r="G207" s="24">
        <f>SUM(G208:G212)</f>
        <v>77</v>
      </c>
      <c r="H207" s="24">
        <f>SUM(H208:H212)</f>
        <v>54</v>
      </c>
      <c r="I207" s="25" t="s">
        <v>31</v>
      </c>
      <c r="J207" s="24">
        <f>SUM(J208:J212)</f>
        <v>30</v>
      </c>
      <c r="K207" s="24">
        <f>SUM(K208:K212)</f>
        <v>9</v>
      </c>
      <c r="L207" s="24">
        <f>SUM(L208:L212)</f>
        <v>21</v>
      </c>
    </row>
    <row r="208" spans="1:12" s="97" customFormat="1" ht="15.75" customHeight="1">
      <c r="A208" s="32">
        <v>20</v>
      </c>
      <c r="B208" s="33">
        <f>C208+D208</f>
        <v>9</v>
      </c>
      <c r="C208" s="34">
        <f>VLOOKUP([1]連想CD!$B$94,[1]元データ!$A$2:$DE$996,25)</f>
        <v>4</v>
      </c>
      <c r="D208" s="34">
        <f>VLOOKUP([1]連想CD!$B$95,[1]元データ!$A$2:$DE$996,25)</f>
        <v>5</v>
      </c>
      <c r="E208" s="35">
        <v>55</v>
      </c>
      <c r="F208" s="33">
        <f>G208+H208</f>
        <v>19</v>
      </c>
      <c r="G208" s="34">
        <f>VLOOKUP([1]連想CD!$B$94,[1]元データ!$A$2:$DE$996,60)</f>
        <v>6</v>
      </c>
      <c r="H208" s="34">
        <f>VLOOKUP([1]連想CD!$B$95,[1]元データ!$A$2:$DE$996,60)</f>
        <v>13</v>
      </c>
      <c r="I208" s="35">
        <v>90</v>
      </c>
      <c r="J208" s="33">
        <f>K208+L208</f>
        <v>11</v>
      </c>
      <c r="K208" s="34">
        <f>VLOOKUP([1]連想CD!$B$94,[1]元データ!$A$2:$DE$996,95)</f>
        <v>3</v>
      </c>
      <c r="L208" s="34">
        <f>VLOOKUP([1]連想CD!$B$95,[1]元データ!$A$2:$DE$996,95)</f>
        <v>8</v>
      </c>
    </row>
    <row r="209" spans="1:12" s="97" customFormat="1" ht="15.75" customHeight="1">
      <c r="A209" s="32">
        <v>21</v>
      </c>
      <c r="B209" s="33">
        <f>C209+D209</f>
        <v>26</v>
      </c>
      <c r="C209" s="34">
        <f>VLOOKUP([1]連想CD!$B$94,[1]元データ!$A$2:$DE$996,26)</f>
        <v>13</v>
      </c>
      <c r="D209" s="34">
        <f>VLOOKUP([1]連想CD!$B$95,[1]元データ!$A$2:$DE$996,26)</f>
        <v>13</v>
      </c>
      <c r="E209" s="35">
        <v>56</v>
      </c>
      <c r="F209" s="33">
        <f>G209+H209</f>
        <v>27</v>
      </c>
      <c r="G209" s="34">
        <f>VLOOKUP([1]連想CD!$B$94,[1]元データ!$A$2:$DE$996,61)</f>
        <v>20</v>
      </c>
      <c r="H209" s="34">
        <f>VLOOKUP([1]連想CD!$B$95,[1]元データ!$A$2:$DE$996,61)</f>
        <v>7</v>
      </c>
      <c r="I209" s="35">
        <v>91</v>
      </c>
      <c r="J209" s="33">
        <f>K209+L209</f>
        <v>11</v>
      </c>
      <c r="K209" s="34">
        <f>VLOOKUP([1]連想CD!$B$94,[1]元データ!$A$2:$DE$996,96)</f>
        <v>2</v>
      </c>
      <c r="L209" s="34">
        <f>VLOOKUP([1]連想CD!$B$95,[1]元データ!$A$2:$DE$996,96)</f>
        <v>9</v>
      </c>
    </row>
    <row r="210" spans="1:12" s="97" customFormat="1" ht="15.75" customHeight="1">
      <c r="A210" s="32">
        <v>22</v>
      </c>
      <c r="B210" s="33">
        <f>C210+D210</f>
        <v>21</v>
      </c>
      <c r="C210" s="34">
        <f>VLOOKUP([1]連想CD!$B$94,[1]元データ!$A$2:$DE$996,27)</f>
        <v>11</v>
      </c>
      <c r="D210" s="34">
        <f>VLOOKUP([1]連想CD!$B$95,[1]元データ!$A$2:$DE$996,27)</f>
        <v>10</v>
      </c>
      <c r="E210" s="35">
        <v>57</v>
      </c>
      <c r="F210" s="33">
        <f>G210+H210</f>
        <v>27</v>
      </c>
      <c r="G210" s="34">
        <f>VLOOKUP([1]連想CD!$B$94,[1]元データ!$A$2:$DE$996,62)</f>
        <v>16</v>
      </c>
      <c r="H210" s="34">
        <f>VLOOKUP([1]連想CD!$B$95,[1]元データ!$A$2:$DE$996,62)</f>
        <v>11</v>
      </c>
      <c r="I210" s="35">
        <v>92</v>
      </c>
      <c r="J210" s="33">
        <f>K210+L210</f>
        <v>4</v>
      </c>
      <c r="K210" s="34">
        <f>VLOOKUP([1]連想CD!$B$94,[1]元データ!$A$2:$DE$996,97)</f>
        <v>2</v>
      </c>
      <c r="L210" s="34">
        <f>VLOOKUP([1]連想CD!$B$95,[1]元データ!$A$2:$DE$996,97)</f>
        <v>2</v>
      </c>
    </row>
    <row r="211" spans="1:12" s="97" customFormat="1" ht="15.75" customHeight="1">
      <c r="A211" s="32">
        <v>23</v>
      </c>
      <c r="B211" s="33">
        <f>C211+D211</f>
        <v>22</v>
      </c>
      <c r="C211" s="34">
        <f>VLOOKUP([1]連想CD!$B$94,[1]元データ!$A$2:$DE$996,28)</f>
        <v>11</v>
      </c>
      <c r="D211" s="34">
        <f>VLOOKUP([1]連想CD!$B$95,[1]元データ!$A$2:$DE$996,28)</f>
        <v>11</v>
      </c>
      <c r="E211" s="35">
        <v>58</v>
      </c>
      <c r="F211" s="33">
        <f>G211+H211</f>
        <v>34</v>
      </c>
      <c r="G211" s="34">
        <f>VLOOKUP([1]連想CD!$B$94,[1]元データ!$A$2:$DE$996,63)</f>
        <v>18</v>
      </c>
      <c r="H211" s="34">
        <f>VLOOKUP([1]連想CD!$B$95,[1]元データ!$A$2:$DE$996,63)</f>
        <v>16</v>
      </c>
      <c r="I211" s="35">
        <v>93</v>
      </c>
      <c r="J211" s="33">
        <f>K211+L211</f>
        <v>2</v>
      </c>
      <c r="K211" s="34">
        <f>VLOOKUP([1]連想CD!$B$94,[1]元データ!$A$2:$DE$996,98)</f>
        <v>1</v>
      </c>
      <c r="L211" s="34">
        <f>VLOOKUP([1]連想CD!$B$95,[1]元データ!$A$2:$DE$996,98)</f>
        <v>1</v>
      </c>
    </row>
    <row r="212" spans="1:12" s="97" customFormat="1" ht="18" customHeight="1">
      <c r="A212" s="40">
        <v>24</v>
      </c>
      <c r="B212" s="44">
        <f>C212+D212</f>
        <v>30</v>
      </c>
      <c r="C212" s="42">
        <f>VLOOKUP([1]連想CD!$B$94,[1]元データ!$A$2:$DE$996,29)</f>
        <v>22</v>
      </c>
      <c r="D212" s="42">
        <f>VLOOKUP([1]連想CD!$B$95,[1]元データ!$A$2:$DE$996,29)</f>
        <v>8</v>
      </c>
      <c r="E212" s="43">
        <v>59</v>
      </c>
      <c r="F212" s="44">
        <f>G212+H212</f>
        <v>24</v>
      </c>
      <c r="G212" s="42">
        <f>VLOOKUP([1]連想CD!$B$94,[1]元データ!$A$2:$DE$996,64)</f>
        <v>17</v>
      </c>
      <c r="H212" s="42">
        <f>VLOOKUP([1]連想CD!$B$95,[1]元データ!$A$2:$DE$996,64)</f>
        <v>7</v>
      </c>
      <c r="I212" s="43">
        <v>94</v>
      </c>
      <c r="J212" s="44">
        <f>K212+L212</f>
        <v>2</v>
      </c>
      <c r="K212" s="42">
        <f>VLOOKUP([1]連想CD!$B$94,[1]元データ!$A$2:$DE$996,99)</f>
        <v>1</v>
      </c>
      <c r="L212" s="42">
        <f>VLOOKUP([1]連想CD!$B$95,[1]元データ!$A$2:$DE$996,99)</f>
        <v>1</v>
      </c>
    </row>
    <row r="213" spans="1:12" s="31" customFormat="1" ht="25.5" customHeight="1">
      <c r="A213" s="23" t="s">
        <v>32</v>
      </c>
      <c r="B213" s="24">
        <f>SUM(B214:B218)</f>
        <v>125</v>
      </c>
      <c r="C213" s="24">
        <f>SUM(C214:C218)</f>
        <v>68</v>
      </c>
      <c r="D213" s="24">
        <f>SUM(D214:D218)</f>
        <v>57</v>
      </c>
      <c r="E213" s="25" t="s">
        <v>33</v>
      </c>
      <c r="F213" s="24">
        <f>SUM(F214:F218)</f>
        <v>138</v>
      </c>
      <c r="G213" s="24">
        <f>SUM(G214:G218)</f>
        <v>82</v>
      </c>
      <c r="H213" s="24">
        <f>SUM(H214:H218)</f>
        <v>56</v>
      </c>
      <c r="I213" s="64" t="s">
        <v>34</v>
      </c>
      <c r="J213" s="24">
        <f>SUM(J214:J223)</f>
        <v>11</v>
      </c>
      <c r="K213" s="24">
        <f>SUM(K214:K223)</f>
        <v>3</v>
      </c>
      <c r="L213" s="24">
        <f>SUM(L214:L223)</f>
        <v>8</v>
      </c>
    </row>
    <row r="214" spans="1:12" s="97" customFormat="1" ht="15.75" customHeight="1">
      <c r="A214" s="32">
        <v>25</v>
      </c>
      <c r="B214" s="33">
        <f>C214+D214</f>
        <v>27</v>
      </c>
      <c r="C214" s="34">
        <f>VLOOKUP([1]連想CD!$B$94,[1]元データ!$A$2:$DE$996,30)</f>
        <v>16</v>
      </c>
      <c r="D214" s="34">
        <f>VLOOKUP([1]連想CD!$B$95,[1]元データ!$A$2:$DE$996,30)</f>
        <v>11</v>
      </c>
      <c r="E214" s="35">
        <v>60</v>
      </c>
      <c r="F214" s="33">
        <f>G214+H214</f>
        <v>28</v>
      </c>
      <c r="G214" s="34">
        <f>VLOOKUP([1]連想CD!$B$94,[1]元データ!$A$2:$DE$996,65)</f>
        <v>20</v>
      </c>
      <c r="H214" s="34">
        <f>VLOOKUP([1]連想CD!$B$95,[1]元データ!$A$2:$DE$996,65)</f>
        <v>8</v>
      </c>
      <c r="I214" s="35">
        <v>95</v>
      </c>
      <c r="J214" s="33">
        <f t="shared" ref="J214:J223" si="12">K214+L214</f>
        <v>5</v>
      </c>
      <c r="K214" s="34">
        <f>VLOOKUP([1]連想CD!$B$94,[1]元データ!$A$2:$DE$996,100)</f>
        <v>0</v>
      </c>
      <c r="L214" s="34">
        <f>VLOOKUP([1]連想CD!$B$95,[1]元データ!$A$2:$DE$996,100)</f>
        <v>5</v>
      </c>
    </row>
    <row r="215" spans="1:12" s="97" customFormat="1" ht="15.75" customHeight="1">
      <c r="A215" s="32">
        <v>26</v>
      </c>
      <c r="B215" s="33">
        <f>C215+D215</f>
        <v>30</v>
      </c>
      <c r="C215" s="34">
        <f>VLOOKUP([1]連想CD!$B$94,[1]元データ!$A$2:$DE$996,31)</f>
        <v>19</v>
      </c>
      <c r="D215" s="34">
        <f>VLOOKUP([1]連想CD!$B$95,[1]元データ!$A$2:$DE$996,31)</f>
        <v>11</v>
      </c>
      <c r="E215" s="35">
        <v>61</v>
      </c>
      <c r="F215" s="33">
        <f>G215+H215</f>
        <v>23</v>
      </c>
      <c r="G215" s="34">
        <f>VLOOKUP([1]連想CD!$B$94,[1]元データ!$A$2:$DE$996,66)</f>
        <v>10</v>
      </c>
      <c r="H215" s="34">
        <f>VLOOKUP([1]連想CD!$B$95,[1]元データ!$A$2:$DE$996,66)</f>
        <v>13</v>
      </c>
      <c r="I215" s="35">
        <v>96</v>
      </c>
      <c r="J215" s="33">
        <f t="shared" si="12"/>
        <v>3</v>
      </c>
      <c r="K215" s="34">
        <f>VLOOKUP([1]連想CD!$B$94,[1]元データ!$A$2:$DE$996,101)</f>
        <v>2</v>
      </c>
      <c r="L215" s="34">
        <f>VLOOKUP([1]連想CD!$B$95,[1]元データ!$A$2:$DE$996,101)</f>
        <v>1</v>
      </c>
    </row>
    <row r="216" spans="1:12" s="97" customFormat="1" ht="15.75" customHeight="1">
      <c r="A216" s="32">
        <v>27</v>
      </c>
      <c r="B216" s="33">
        <f>C216+D216</f>
        <v>25</v>
      </c>
      <c r="C216" s="34">
        <f>VLOOKUP([1]連想CD!$B$94,[1]元データ!$A$2:$DE$996,32)</f>
        <v>11</v>
      </c>
      <c r="D216" s="34">
        <f>VLOOKUP([1]連想CD!$B$95,[1]元データ!$A$2:$DE$996,32)</f>
        <v>14</v>
      </c>
      <c r="E216" s="35">
        <v>62</v>
      </c>
      <c r="F216" s="33">
        <f>G216+H216</f>
        <v>25</v>
      </c>
      <c r="G216" s="34">
        <f>VLOOKUP([1]連想CD!$B$94,[1]元データ!$A$2:$DE$996,67)</f>
        <v>14</v>
      </c>
      <c r="H216" s="34">
        <f>VLOOKUP([1]連想CD!$B$95,[1]元データ!$A$2:$DE$996,67)</f>
        <v>11</v>
      </c>
      <c r="I216" s="35">
        <v>97</v>
      </c>
      <c r="J216" s="33">
        <f t="shared" si="12"/>
        <v>2</v>
      </c>
      <c r="K216" s="34">
        <f>VLOOKUP([1]連想CD!$B$94,[1]元データ!$A$2:$DE$996,102)</f>
        <v>1</v>
      </c>
      <c r="L216" s="34">
        <f>VLOOKUP([1]連想CD!$B$95,[1]元データ!$A$2:$DE$996,102)</f>
        <v>1</v>
      </c>
    </row>
    <row r="217" spans="1:12" s="97" customFormat="1" ht="15.75" customHeight="1">
      <c r="A217" s="32">
        <v>28</v>
      </c>
      <c r="B217" s="33">
        <f>C217+D217</f>
        <v>21</v>
      </c>
      <c r="C217" s="34">
        <f>VLOOKUP([1]連想CD!$B$94,[1]元データ!$A$2:$DE$996,33)</f>
        <v>10</v>
      </c>
      <c r="D217" s="34">
        <f>VLOOKUP([1]連想CD!$B$95,[1]元データ!$A$2:$DE$996,33)</f>
        <v>11</v>
      </c>
      <c r="E217" s="35">
        <v>63</v>
      </c>
      <c r="F217" s="33">
        <f>G217+H217</f>
        <v>32</v>
      </c>
      <c r="G217" s="34">
        <f>VLOOKUP([1]連想CD!$B$94,[1]元データ!$A$2:$DE$996,68)</f>
        <v>19</v>
      </c>
      <c r="H217" s="34">
        <f>VLOOKUP([1]連想CD!$B$95,[1]元データ!$A$2:$DE$996,68)</f>
        <v>13</v>
      </c>
      <c r="I217" s="35">
        <v>98</v>
      </c>
      <c r="J217" s="33">
        <f t="shared" si="12"/>
        <v>0</v>
      </c>
      <c r="K217" s="34">
        <f>VLOOKUP([1]連想CD!$B$94,[1]元データ!$A$2:$DE$996,103)</f>
        <v>0</v>
      </c>
      <c r="L217" s="34">
        <f>VLOOKUP([1]連想CD!$B$95,[1]元データ!$A$2:$DE$996,103)</f>
        <v>0</v>
      </c>
    </row>
    <row r="218" spans="1:12" s="97" customFormat="1" ht="18" customHeight="1">
      <c r="A218" s="40">
        <v>29</v>
      </c>
      <c r="B218" s="44">
        <f>C218+D218</f>
        <v>22</v>
      </c>
      <c r="C218" s="42">
        <f>VLOOKUP([1]連想CD!$B$94,[1]元データ!$A$2:$DE$996,34)</f>
        <v>12</v>
      </c>
      <c r="D218" s="42">
        <f>VLOOKUP([1]連想CD!$B$95,[1]元データ!$A$2:$DE$996,34)</f>
        <v>10</v>
      </c>
      <c r="E218" s="43">
        <v>64</v>
      </c>
      <c r="F218" s="44">
        <f>G218+H218</f>
        <v>30</v>
      </c>
      <c r="G218" s="42">
        <f>VLOOKUP([1]連想CD!$B$94,[1]元データ!$A$2:$DE$996,69)</f>
        <v>19</v>
      </c>
      <c r="H218" s="42">
        <f>VLOOKUP([1]連想CD!$B$95,[1]元データ!$A$2:$DE$996,69)</f>
        <v>11</v>
      </c>
      <c r="I218" s="35">
        <v>99</v>
      </c>
      <c r="J218" s="33">
        <f t="shared" si="12"/>
        <v>0</v>
      </c>
      <c r="K218" s="34">
        <f>VLOOKUP([1]連想CD!$B$94,[1]元データ!$A$2:$DE$996,104)</f>
        <v>0</v>
      </c>
      <c r="L218" s="34">
        <f>VLOOKUP([1]連想CD!$B$95,[1]元データ!$A$2:$DE$996,104)</f>
        <v>0</v>
      </c>
    </row>
    <row r="219" spans="1:12" s="31" customFormat="1" ht="25.5" customHeight="1">
      <c r="A219" s="23" t="s">
        <v>35</v>
      </c>
      <c r="B219" s="24">
        <f>SUM(B220:B224)</f>
        <v>132</v>
      </c>
      <c r="C219" s="24">
        <f>SUM(C220:C224)</f>
        <v>81</v>
      </c>
      <c r="D219" s="24">
        <f>SUM(D220:D224)</f>
        <v>51</v>
      </c>
      <c r="E219" s="25" t="s">
        <v>36</v>
      </c>
      <c r="F219" s="24">
        <f>SUM(F220:F224)</f>
        <v>157</v>
      </c>
      <c r="G219" s="24">
        <f>SUM(G220:G224)</f>
        <v>83</v>
      </c>
      <c r="H219" s="24">
        <f>SUM(H220:H224)</f>
        <v>74</v>
      </c>
      <c r="I219" s="68">
        <v>100</v>
      </c>
      <c r="J219" s="69">
        <f t="shared" si="12"/>
        <v>0</v>
      </c>
      <c r="K219" s="70">
        <f>VLOOKUP([1]連想CD!$B$94,[1]元データ!$A$2:$DE$996,105)</f>
        <v>0</v>
      </c>
      <c r="L219" s="70">
        <f>VLOOKUP([1]連想CD!$B$95,[1]元データ!$A$2:$DE$996,105)</f>
        <v>0</v>
      </c>
    </row>
    <row r="220" spans="1:12" s="97" customFormat="1" ht="15.75" customHeight="1">
      <c r="A220" s="32">
        <v>30</v>
      </c>
      <c r="B220" s="33">
        <f>C220+D220</f>
        <v>27</v>
      </c>
      <c r="C220" s="34">
        <f>VLOOKUP([1]連想CD!$B$94,[1]元データ!$A$2:$DE$996,35)</f>
        <v>13</v>
      </c>
      <c r="D220" s="34">
        <f>VLOOKUP([1]連想CD!$B$95,[1]元データ!$A$2:$DE$996,35)</f>
        <v>14</v>
      </c>
      <c r="E220" s="35">
        <v>65</v>
      </c>
      <c r="F220" s="33">
        <f>G220+H220</f>
        <v>23</v>
      </c>
      <c r="G220" s="34">
        <f>VLOOKUP([1]連想CD!$B$94,[1]元データ!$A$2:$DE$996,70)</f>
        <v>13</v>
      </c>
      <c r="H220" s="34">
        <f>VLOOKUP([1]連想CD!$B$95,[1]元データ!$A$2:$DE$996,70)</f>
        <v>10</v>
      </c>
      <c r="I220" s="35">
        <v>101</v>
      </c>
      <c r="J220" s="33">
        <f t="shared" si="12"/>
        <v>0</v>
      </c>
      <c r="K220" s="34">
        <f>VLOOKUP([1]連想CD!$B$94,[1]元データ!$A$2:$DE$996,106)</f>
        <v>0</v>
      </c>
      <c r="L220" s="34">
        <f>VLOOKUP([1]連想CD!$B$95,[1]元データ!$A$2:$DE$996,106)</f>
        <v>0</v>
      </c>
    </row>
    <row r="221" spans="1:12" s="97" customFormat="1" ht="15.75" customHeight="1">
      <c r="A221" s="32">
        <v>31</v>
      </c>
      <c r="B221" s="33">
        <f>C221+D221</f>
        <v>28</v>
      </c>
      <c r="C221" s="34">
        <f>VLOOKUP([1]連想CD!$B$94,[1]元データ!$A$2:$DE$996,36)</f>
        <v>21</v>
      </c>
      <c r="D221" s="34">
        <f>VLOOKUP([1]連想CD!$B$95,[1]元データ!$A$2:$DE$996,36)</f>
        <v>7</v>
      </c>
      <c r="E221" s="35">
        <v>66</v>
      </c>
      <c r="F221" s="33">
        <f>G221+H221</f>
        <v>24</v>
      </c>
      <c r="G221" s="34">
        <f>VLOOKUP([1]連想CD!$B$94,[1]元データ!$A$2:$DE$996,71)</f>
        <v>13</v>
      </c>
      <c r="H221" s="34">
        <f>VLOOKUP([1]連想CD!$B$95,[1]元データ!$A$2:$DE$996,71)</f>
        <v>11</v>
      </c>
      <c r="I221" s="35">
        <v>102</v>
      </c>
      <c r="J221" s="33">
        <f t="shared" si="12"/>
        <v>1</v>
      </c>
      <c r="K221" s="34">
        <f>VLOOKUP([1]連想CD!$B$94,[1]元データ!$A$2:$DE$996,107)</f>
        <v>0</v>
      </c>
      <c r="L221" s="34">
        <f>VLOOKUP([1]連想CD!$B$95,[1]元データ!$A$2:$DE$996,107)</f>
        <v>1</v>
      </c>
    </row>
    <row r="222" spans="1:12" s="97" customFormat="1" ht="15.75" customHeight="1">
      <c r="A222" s="32">
        <v>32</v>
      </c>
      <c r="B222" s="33">
        <f>C222+D222</f>
        <v>31</v>
      </c>
      <c r="C222" s="34">
        <f>VLOOKUP([1]連想CD!$B$94,[1]元データ!$A$2:$DE$996,37)</f>
        <v>19</v>
      </c>
      <c r="D222" s="34">
        <f>VLOOKUP([1]連想CD!$B$95,[1]元データ!$A$2:$DE$996,37)</f>
        <v>12</v>
      </c>
      <c r="E222" s="35">
        <v>67</v>
      </c>
      <c r="F222" s="33">
        <f>G222+H222</f>
        <v>30</v>
      </c>
      <c r="G222" s="34">
        <f>VLOOKUP([1]連想CD!$B$94,[1]元データ!$A$2:$DE$996,72)</f>
        <v>13</v>
      </c>
      <c r="H222" s="34">
        <f>VLOOKUP([1]連想CD!$B$95,[1]元データ!$A$2:$DE$996,72)</f>
        <v>17</v>
      </c>
      <c r="I222" s="35">
        <v>103</v>
      </c>
      <c r="J222" s="33">
        <f t="shared" si="12"/>
        <v>0</v>
      </c>
      <c r="K222" s="34">
        <f>VLOOKUP([1]連想CD!$B$94,[1]元データ!$A$2:$DE$996,108)</f>
        <v>0</v>
      </c>
      <c r="L222" s="34">
        <f>VLOOKUP([1]連想CD!$B$95,[1]元データ!$A$2:$DE$996,108)</f>
        <v>0</v>
      </c>
    </row>
    <row r="223" spans="1:12" s="97" customFormat="1" ht="15.75" customHeight="1">
      <c r="A223" s="32">
        <v>33</v>
      </c>
      <c r="B223" s="33">
        <f>C223+D223</f>
        <v>22</v>
      </c>
      <c r="C223" s="34">
        <f>VLOOKUP([1]連想CD!$B$94,[1]元データ!$A$2:$DE$996,38)</f>
        <v>14</v>
      </c>
      <c r="D223" s="34">
        <f>VLOOKUP([1]連想CD!$B$95,[1]元データ!$A$2:$DE$996,38)</f>
        <v>8</v>
      </c>
      <c r="E223" s="35">
        <v>68</v>
      </c>
      <c r="F223" s="33">
        <f>G223+H223</f>
        <v>45</v>
      </c>
      <c r="G223" s="34">
        <f>VLOOKUP([1]連想CD!$B$94,[1]元データ!$A$2:$DE$996,73)</f>
        <v>23</v>
      </c>
      <c r="H223" s="34">
        <f>VLOOKUP([1]連想CD!$B$95,[1]元データ!$A$2:$DE$996,73)</f>
        <v>22</v>
      </c>
      <c r="I223" s="72" t="s">
        <v>37</v>
      </c>
      <c r="J223" s="44">
        <f t="shared" si="12"/>
        <v>0</v>
      </c>
      <c r="K223" s="42">
        <f>VLOOKUP([1]連想CD!$B$94,[1]元データ!$A$2:$DE$996,109)</f>
        <v>0</v>
      </c>
      <c r="L223" s="42">
        <f>VLOOKUP([1]連想CD!$B$95,[1]元データ!$A$2:$DE$996,109)</f>
        <v>0</v>
      </c>
    </row>
    <row r="224" spans="1:12" s="97" customFormat="1" ht="21" customHeight="1" thickBot="1">
      <c r="A224" s="74">
        <v>34</v>
      </c>
      <c r="B224" s="33">
        <f>C224+D224</f>
        <v>24</v>
      </c>
      <c r="C224" s="34">
        <f>VLOOKUP([1]連想CD!$B$94,[1]元データ!$A$2:$DE$996,39)</f>
        <v>14</v>
      </c>
      <c r="D224" s="34">
        <f>VLOOKUP([1]連想CD!$B$95,[1]元データ!$A$2:$DE$996,39)</f>
        <v>10</v>
      </c>
      <c r="E224" s="35">
        <v>69</v>
      </c>
      <c r="F224" s="33">
        <f>G224+H224</f>
        <v>35</v>
      </c>
      <c r="G224" s="34">
        <f>VLOOKUP([1]連想CD!$B$94,[1]元データ!$A$2:$DE$996,74)</f>
        <v>21</v>
      </c>
      <c r="H224" s="34">
        <f>VLOOKUP([1]連想CD!$B$95,[1]元データ!$A$2:$DE$996,74)</f>
        <v>14</v>
      </c>
      <c r="I224" s="75" t="s">
        <v>8</v>
      </c>
      <c r="J224" s="69">
        <f>B183+B189+B195+B201+B207+B213+B219+F183+F189+F195+F201+F207+F213+F219+J183+J189+J195+J201+J207+J213</f>
        <v>1935</v>
      </c>
      <c r="K224" s="69">
        <f>C183+C189+C195+C201+C207+C213+C219+G183+G189+G195+G201+G207+G213+G219+K183+K189+K195+K201+K207+K213</f>
        <v>1036</v>
      </c>
      <c r="L224" s="69">
        <f>D183+D189+D195+D201+D207+D213+D219+H183+H189+H195+H201+H207+H213+H219+L183+L189+L195+L201+L207+L213</f>
        <v>899</v>
      </c>
    </row>
    <row r="225" spans="1:12" s="106" customFormat="1" ht="24" customHeight="1" thickTop="1" thickBot="1">
      <c r="A225" s="81" t="s">
        <v>38</v>
      </c>
      <c r="B225" s="82">
        <f>B183+B189+B195</f>
        <v>163</v>
      </c>
      <c r="C225" s="83">
        <f>C183+C189+C195</f>
        <v>90</v>
      </c>
      <c r="D225" s="83">
        <f>D183+D189+D195</f>
        <v>73</v>
      </c>
      <c r="E225" s="84" t="s">
        <v>39</v>
      </c>
      <c r="F225" s="83">
        <f>B201+B207+B213+B219+F183+F189+F195+F201+F207+F213</f>
        <v>1224</v>
      </c>
      <c r="G225" s="83">
        <f>C201+C207+C213+C219+G183+G189+G195+G201+G207+G213</f>
        <v>693</v>
      </c>
      <c r="H225" s="83">
        <f>D201+D207+D213+D219+H183+H189+H195+H201+H207+H213</f>
        <v>531</v>
      </c>
      <c r="I225" s="85" t="s">
        <v>40</v>
      </c>
      <c r="J225" s="83">
        <f>F219+J183+J189+J195+J201+J207+J213</f>
        <v>548</v>
      </c>
      <c r="K225" s="83">
        <f>G219+K183+K189+K195+K201+K207+K213</f>
        <v>253</v>
      </c>
      <c r="L225" s="83">
        <f>H219+L183+L189+L195+L201+L207+L213</f>
        <v>295</v>
      </c>
    </row>
    <row r="232" spans="1:12" s="113" customFormat="1">
      <c r="A232" s="95"/>
      <c r="B232" s="110"/>
      <c r="C232" s="110"/>
      <c r="D232" s="110"/>
      <c r="E232" s="111"/>
      <c r="F232" s="112"/>
      <c r="I232" s="111"/>
      <c r="J232" s="112"/>
    </row>
    <row r="233" spans="1:12" s="113" customFormat="1">
      <c r="A233" s="95"/>
      <c r="B233" s="110"/>
      <c r="C233" s="110"/>
      <c r="D233" s="110"/>
      <c r="E233" s="111"/>
      <c r="F233" s="112"/>
      <c r="I233" s="111"/>
      <c r="J233" s="112"/>
    </row>
    <row r="234" spans="1:12" s="113" customFormat="1">
      <c r="A234" s="95"/>
      <c r="B234" s="110"/>
      <c r="C234" s="110"/>
      <c r="D234" s="110"/>
      <c r="E234" s="111"/>
      <c r="F234" s="112"/>
      <c r="I234" s="111"/>
      <c r="J234" s="112"/>
    </row>
    <row r="235" spans="1:12" s="113" customFormat="1">
      <c r="A235" s="95"/>
      <c r="B235" s="110"/>
      <c r="C235" s="110"/>
      <c r="D235" s="110"/>
      <c r="E235" s="111"/>
      <c r="F235" s="112"/>
      <c r="I235" s="111"/>
      <c r="J235" s="112"/>
    </row>
    <row r="236" spans="1:12" s="113" customFormat="1">
      <c r="A236" s="95"/>
      <c r="B236" s="110"/>
      <c r="C236" s="110"/>
      <c r="D236" s="110"/>
      <c r="E236" s="111"/>
      <c r="F236" s="112"/>
      <c r="I236" s="111"/>
      <c r="J236" s="112"/>
    </row>
    <row r="237" spans="1:12" s="113" customFormat="1">
      <c r="A237" s="95"/>
      <c r="B237" s="110"/>
      <c r="C237" s="110"/>
      <c r="D237" s="110"/>
      <c r="E237" s="111"/>
      <c r="F237" s="112"/>
      <c r="I237" s="111"/>
      <c r="J237" s="112"/>
    </row>
    <row r="238" spans="1:12" s="113" customFormat="1">
      <c r="A238" s="95"/>
      <c r="B238" s="110"/>
      <c r="C238" s="110"/>
      <c r="D238" s="110"/>
      <c r="E238" s="111"/>
      <c r="F238" s="112"/>
      <c r="I238" s="111"/>
      <c r="J238" s="112"/>
    </row>
    <row r="239" spans="1:12" s="113" customFormat="1">
      <c r="A239" s="95"/>
      <c r="B239" s="110"/>
      <c r="C239" s="110"/>
      <c r="D239" s="110"/>
      <c r="E239" s="111"/>
      <c r="F239" s="112"/>
      <c r="I239" s="111"/>
      <c r="J239" s="112"/>
    </row>
    <row r="240" spans="1:12" s="113" customFormat="1">
      <c r="A240" s="95"/>
      <c r="B240" s="110"/>
      <c r="C240" s="110"/>
      <c r="D240" s="110"/>
      <c r="E240" s="111"/>
      <c r="F240" s="112"/>
      <c r="I240" s="111"/>
      <c r="J240" s="112"/>
    </row>
    <row r="241" spans="1:10" s="113" customFormat="1">
      <c r="A241" s="95"/>
      <c r="B241" s="110"/>
      <c r="C241" s="110"/>
      <c r="D241" s="110"/>
      <c r="E241" s="111"/>
      <c r="F241" s="112"/>
      <c r="I241" s="111"/>
      <c r="J241" s="112"/>
    </row>
    <row r="242" spans="1:10" s="113" customFormat="1">
      <c r="A242" s="95"/>
      <c r="B242" s="110"/>
      <c r="C242" s="110"/>
      <c r="D242" s="110"/>
      <c r="E242" s="111"/>
      <c r="F242" s="112"/>
      <c r="I242" s="111"/>
      <c r="J242" s="112"/>
    </row>
    <row r="243" spans="1:10" s="113" customFormat="1">
      <c r="A243" s="95"/>
      <c r="B243" s="110"/>
      <c r="C243" s="110"/>
      <c r="D243" s="110"/>
      <c r="E243" s="111"/>
      <c r="F243" s="112"/>
      <c r="I243" s="111"/>
      <c r="J243" s="112"/>
    </row>
    <row r="244" spans="1:10" s="113" customFormat="1">
      <c r="A244" s="95"/>
      <c r="B244" s="110"/>
      <c r="C244" s="110"/>
      <c r="D244" s="110"/>
      <c r="E244" s="111"/>
      <c r="F244" s="112"/>
      <c r="I244" s="111"/>
      <c r="J244" s="112"/>
    </row>
    <row r="245" spans="1:10" s="113" customFormat="1">
      <c r="A245" s="95"/>
      <c r="B245" s="110"/>
      <c r="C245" s="110"/>
      <c r="D245" s="110"/>
      <c r="E245" s="111"/>
      <c r="F245" s="112"/>
      <c r="I245" s="111"/>
      <c r="J245" s="112"/>
    </row>
    <row r="246" spans="1:10" s="113" customFormat="1">
      <c r="A246" s="95"/>
      <c r="B246" s="110"/>
      <c r="C246" s="110"/>
      <c r="D246" s="110"/>
      <c r="E246" s="111"/>
      <c r="F246" s="112"/>
      <c r="I246" s="111"/>
      <c r="J246" s="112"/>
    </row>
    <row r="247" spans="1:10" s="113" customFormat="1">
      <c r="A247" s="95"/>
      <c r="B247" s="110"/>
      <c r="C247" s="110"/>
      <c r="D247" s="110"/>
      <c r="E247" s="111"/>
      <c r="F247" s="112"/>
      <c r="I247" s="111"/>
      <c r="J247" s="112"/>
    </row>
    <row r="248" spans="1:10" s="113" customFormat="1">
      <c r="A248" s="95"/>
      <c r="B248" s="110"/>
      <c r="C248" s="110"/>
      <c r="D248" s="110"/>
      <c r="E248" s="111"/>
      <c r="F248" s="112"/>
      <c r="I248" s="111"/>
      <c r="J248" s="112"/>
    </row>
    <row r="249" spans="1:10" s="113" customFormat="1">
      <c r="A249" s="95"/>
      <c r="B249" s="110"/>
      <c r="C249" s="110"/>
      <c r="D249" s="110"/>
      <c r="E249" s="111"/>
      <c r="F249" s="112"/>
      <c r="I249" s="111"/>
      <c r="J249" s="112"/>
    </row>
    <row r="250" spans="1:10" s="113" customFormat="1">
      <c r="A250" s="95"/>
      <c r="B250" s="110"/>
      <c r="C250" s="110"/>
      <c r="D250" s="110"/>
      <c r="E250" s="111"/>
      <c r="F250" s="112"/>
      <c r="I250" s="111"/>
      <c r="J250" s="112"/>
    </row>
    <row r="251" spans="1:10" s="113" customFormat="1">
      <c r="A251" s="95"/>
      <c r="B251" s="110"/>
      <c r="C251" s="110"/>
      <c r="D251" s="110"/>
      <c r="E251" s="111"/>
      <c r="F251" s="112"/>
      <c r="I251" s="111"/>
      <c r="J251" s="112"/>
    </row>
    <row r="252" spans="1:10" s="113" customFormat="1">
      <c r="A252" s="95"/>
      <c r="B252" s="110"/>
      <c r="C252" s="110"/>
      <c r="D252" s="110"/>
      <c r="E252" s="111"/>
      <c r="F252" s="112"/>
      <c r="I252" s="111"/>
      <c r="J252" s="112"/>
    </row>
    <row r="253" spans="1:10" s="113" customFormat="1">
      <c r="A253" s="95"/>
      <c r="B253" s="110"/>
      <c r="C253" s="110"/>
      <c r="D253" s="110"/>
      <c r="E253" s="111"/>
      <c r="F253" s="112"/>
      <c r="I253" s="111"/>
      <c r="J253" s="112"/>
    </row>
    <row r="254" spans="1:10" s="113" customFormat="1">
      <c r="A254" s="95"/>
      <c r="B254" s="110"/>
      <c r="C254" s="110"/>
      <c r="D254" s="110"/>
      <c r="E254" s="111"/>
      <c r="F254" s="112"/>
      <c r="I254" s="111"/>
      <c r="J254" s="112"/>
    </row>
    <row r="255" spans="1:10" s="113" customFormat="1">
      <c r="A255" s="95"/>
      <c r="B255" s="110"/>
      <c r="C255" s="110"/>
      <c r="D255" s="110"/>
      <c r="E255" s="111"/>
      <c r="F255" s="112"/>
      <c r="I255" s="111"/>
      <c r="J255" s="112"/>
    </row>
    <row r="256" spans="1:10" s="113" customFormat="1">
      <c r="A256" s="95"/>
      <c r="B256" s="110"/>
      <c r="C256" s="110"/>
      <c r="D256" s="110"/>
      <c r="E256" s="111"/>
      <c r="F256" s="112"/>
      <c r="I256" s="111"/>
      <c r="J256" s="112"/>
    </row>
    <row r="257" spans="1:10" s="113" customFormat="1">
      <c r="A257" s="95"/>
      <c r="B257" s="110"/>
      <c r="C257" s="110"/>
      <c r="D257" s="110"/>
      <c r="E257" s="111"/>
      <c r="F257" s="112"/>
      <c r="I257" s="111"/>
      <c r="J257" s="112"/>
    </row>
    <row r="258" spans="1:10" s="113" customFormat="1">
      <c r="A258" s="95"/>
      <c r="B258" s="110"/>
      <c r="C258" s="110"/>
      <c r="D258" s="110"/>
      <c r="E258" s="111"/>
      <c r="F258" s="112"/>
      <c r="I258" s="111"/>
      <c r="J258" s="112"/>
    </row>
    <row r="259" spans="1:10" s="113" customFormat="1">
      <c r="A259" s="95"/>
      <c r="B259" s="110"/>
      <c r="C259" s="110"/>
      <c r="D259" s="110"/>
      <c r="E259" s="111"/>
      <c r="F259" s="112"/>
      <c r="I259" s="111"/>
      <c r="J259" s="112"/>
    </row>
    <row r="260" spans="1:10" s="113" customFormat="1">
      <c r="A260" s="95"/>
      <c r="B260" s="110"/>
      <c r="C260" s="110"/>
      <c r="D260" s="110"/>
      <c r="E260" s="111"/>
      <c r="F260" s="112"/>
      <c r="I260" s="111"/>
      <c r="J260" s="112"/>
    </row>
    <row r="261" spans="1:10" s="113" customFormat="1">
      <c r="A261" s="95"/>
      <c r="B261" s="110"/>
      <c r="C261" s="110"/>
      <c r="D261" s="110"/>
      <c r="E261" s="111"/>
      <c r="F261" s="112"/>
      <c r="I261" s="111"/>
      <c r="J261" s="112"/>
    </row>
    <row r="262" spans="1:10" s="113" customFormat="1">
      <c r="A262" s="95"/>
      <c r="B262" s="110"/>
      <c r="C262" s="110"/>
      <c r="D262" s="110"/>
      <c r="E262" s="111"/>
      <c r="F262" s="112"/>
      <c r="I262" s="111"/>
      <c r="J262" s="112"/>
    </row>
    <row r="263" spans="1:10" s="113" customFormat="1">
      <c r="A263" s="95"/>
      <c r="B263" s="110"/>
      <c r="C263" s="110"/>
      <c r="D263" s="110"/>
      <c r="E263" s="111"/>
      <c r="F263" s="112"/>
      <c r="I263" s="111"/>
      <c r="J263" s="112"/>
    </row>
    <row r="264" spans="1:10" s="113" customFormat="1">
      <c r="A264" s="95"/>
      <c r="B264" s="110"/>
      <c r="C264" s="110"/>
      <c r="D264" s="110"/>
      <c r="E264" s="111"/>
      <c r="F264" s="112"/>
      <c r="I264" s="111"/>
      <c r="J264" s="112"/>
    </row>
    <row r="265" spans="1:10" s="113" customFormat="1">
      <c r="A265" s="95"/>
      <c r="B265" s="110"/>
      <c r="C265" s="110"/>
      <c r="D265" s="110"/>
      <c r="E265" s="111"/>
      <c r="F265" s="112"/>
      <c r="I265" s="111"/>
      <c r="J265" s="112"/>
    </row>
    <row r="266" spans="1:10" s="113" customFormat="1">
      <c r="A266" s="95"/>
      <c r="B266" s="110"/>
      <c r="C266" s="110"/>
      <c r="D266" s="110"/>
      <c r="E266" s="111"/>
      <c r="F266" s="112"/>
      <c r="I266" s="111"/>
      <c r="J266" s="112"/>
    </row>
    <row r="267" spans="1:10" s="113" customFormat="1">
      <c r="A267" s="95"/>
      <c r="B267" s="110"/>
      <c r="C267" s="110"/>
      <c r="D267" s="110"/>
      <c r="E267" s="111"/>
      <c r="F267" s="112"/>
      <c r="I267" s="111"/>
      <c r="J267" s="112"/>
    </row>
    <row r="268" spans="1:10" s="113" customFormat="1">
      <c r="A268" s="95"/>
      <c r="B268" s="110"/>
      <c r="C268" s="110"/>
      <c r="D268" s="110"/>
      <c r="E268" s="111"/>
      <c r="F268" s="112"/>
      <c r="I268" s="111"/>
      <c r="J268" s="112"/>
    </row>
    <row r="269" spans="1:10" s="113" customFormat="1">
      <c r="A269" s="95"/>
      <c r="B269" s="110"/>
      <c r="C269" s="110"/>
      <c r="D269" s="110"/>
      <c r="E269" s="111"/>
      <c r="F269" s="112"/>
      <c r="I269" s="111"/>
      <c r="J269" s="112"/>
    </row>
    <row r="270" spans="1:10" s="113" customFormat="1">
      <c r="A270" s="95"/>
      <c r="B270" s="110"/>
      <c r="C270" s="110"/>
      <c r="D270" s="110"/>
      <c r="E270" s="111"/>
      <c r="F270" s="112"/>
      <c r="I270" s="111"/>
      <c r="J270" s="112"/>
    </row>
    <row r="271" spans="1:10" s="113" customFormat="1">
      <c r="A271" s="95"/>
      <c r="B271" s="110"/>
      <c r="C271" s="110"/>
      <c r="D271" s="110"/>
      <c r="E271" s="111"/>
      <c r="F271" s="112"/>
      <c r="I271" s="111"/>
      <c r="J271" s="112"/>
    </row>
    <row r="272" spans="1:10" s="113" customFormat="1">
      <c r="A272" s="95"/>
      <c r="B272" s="110"/>
      <c r="C272" s="110"/>
      <c r="D272" s="110"/>
      <c r="E272" s="111"/>
      <c r="F272" s="112"/>
      <c r="I272" s="111"/>
      <c r="J272" s="112"/>
    </row>
    <row r="273" spans="1:10" s="113" customFormat="1">
      <c r="A273" s="95"/>
      <c r="B273" s="110"/>
      <c r="C273" s="110"/>
      <c r="D273" s="110"/>
      <c r="E273" s="111"/>
      <c r="F273" s="112"/>
      <c r="I273" s="111"/>
      <c r="J273" s="112"/>
    </row>
    <row r="274" spans="1:10" s="113" customFormat="1">
      <c r="A274" s="95"/>
      <c r="B274" s="110"/>
      <c r="C274" s="110"/>
      <c r="D274" s="110"/>
      <c r="E274" s="111"/>
      <c r="F274" s="112"/>
      <c r="I274" s="111"/>
      <c r="J274" s="112"/>
    </row>
    <row r="275" spans="1:10" s="113" customFormat="1">
      <c r="A275" s="95"/>
      <c r="B275" s="110"/>
      <c r="C275" s="110"/>
      <c r="D275" s="110"/>
      <c r="E275" s="111"/>
      <c r="F275" s="112"/>
      <c r="I275" s="111"/>
      <c r="J275" s="112"/>
    </row>
    <row r="276" spans="1:10" s="113" customFormat="1">
      <c r="A276" s="95"/>
      <c r="B276" s="110"/>
      <c r="C276" s="110"/>
      <c r="D276" s="110"/>
      <c r="E276" s="111"/>
      <c r="F276" s="112"/>
      <c r="I276" s="111"/>
      <c r="J276" s="112"/>
    </row>
    <row r="277" spans="1:10" s="113" customFormat="1">
      <c r="A277" s="95"/>
      <c r="B277" s="110"/>
      <c r="C277" s="110"/>
      <c r="D277" s="110"/>
      <c r="E277" s="111"/>
      <c r="F277" s="112"/>
      <c r="I277" s="111"/>
      <c r="J277" s="112"/>
    </row>
    <row r="278" spans="1:10" s="113" customFormat="1">
      <c r="A278" s="95"/>
      <c r="B278" s="110"/>
      <c r="C278" s="110"/>
      <c r="D278" s="110"/>
      <c r="E278" s="111"/>
      <c r="F278" s="112"/>
      <c r="I278" s="111"/>
      <c r="J278" s="112"/>
    </row>
    <row r="279" spans="1:10" s="113" customFormat="1">
      <c r="A279" s="95"/>
      <c r="B279" s="110"/>
      <c r="C279" s="110"/>
      <c r="D279" s="110"/>
      <c r="E279" s="111"/>
      <c r="F279" s="112"/>
      <c r="I279" s="111"/>
      <c r="J279" s="112"/>
    </row>
    <row r="280" spans="1:10" s="113" customFormat="1">
      <c r="A280" s="95"/>
      <c r="B280" s="110"/>
      <c r="C280" s="110"/>
      <c r="D280" s="110"/>
      <c r="E280" s="111"/>
      <c r="F280" s="112"/>
      <c r="I280" s="111"/>
      <c r="J280" s="112"/>
    </row>
    <row r="281" spans="1:10" s="113" customFormat="1">
      <c r="A281" s="95"/>
      <c r="B281" s="110"/>
      <c r="C281" s="110"/>
      <c r="D281" s="110"/>
      <c r="E281" s="111"/>
      <c r="F281" s="112"/>
      <c r="I281" s="111"/>
      <c r="J281" s="112"/>
    </row>
    <row r="282" spans="1:10" s="113" customFormat="1">
      <c r="A282" s="95"/>
      <c r="B282" s="110"/>
      <c r="C282" s="110"/>
      <c r="D282" s="110"/>
      <c r="E282" s="111"/>
      <c r="F282" s="112"/>
      <c r="I282" s="111"/>
      <c r="J282" s="112"/>
    </row>
    <row r="283" spans="1:10" s="113" customFormat="1">
      <c r="A283" s="95"/>
      <c r="B283" s="110"/>
      <c r="C283" s="110"/>
      <c r="D283" s="110"/>
      <c r="E283" s="111"/>
      <c r="F283" s="112"/>
      <c r="I283" s="111"/>
      <c r="J283" s="112"/>
    </row>
    <row r="284" spans="1:10" s="113" customFormat="1">
      <c r="A284" s="95"/>
      <c r="B284" s="110"/>
      <c r="C284" s="110"/>
      <c r="D284" s="110"/>
      <c r="E284" s="111"/>
      <c r="F284" s="112"/>
      <c r="I284" s="111"/>
      <c r="J284" s="112"/>
    </row>
    <row r="285" spans="1:10" s="113" customFormat="1">
      <c r="A285" s="95"/>
      <c r="B285" s="110"/>
      <c r="C285" s="110"/>
      <c r="D285" s="110"/>
      <c r="E285" s="111"/>
      <c r="F285" s="112"/>
      <c r="I285" s="111"/>
      <c r="J285" s="112"/>
    </row>
    <row r="286" spans="1:10" s="113" customFormat="1">
      <c r="A286" s="95"/>
      <c r="B286" s="110"/>
      <c r="C286" s="110"/>
      <c r="D286" s="110"/>
      <c r="E286" s="111"/>
      <c r="F286" s="112"/>
      <c r="I286" s="111"/>
      <c r="J286" s="112"/>
    </row>
    <row r="287" spans="1:10" s="113" customFormat="1">
      <c r="A287" s="95"/>
      <c r="B287" s="110"/>
      <c r="C287" s="110"/>
      <c r="D287" s="110"/>
      <c r="E287" s="111"/>
      <c r="F287" s="112"/>
      <c r="I287" s="111"/>
      <c r="J287" s="112"/>
    </row>
    <row r="288" spans="1:10" s="113" customFormat="1">
      <c r="A288" s="95"/>
      <c r="B288" s="110"/>
      <c r="C288" s="110"/>
      <c r="D288" s="110"/>
      <c r="E288" s="111"/>
      <c r="F288" s="112"/>
      <c r="I288" s="111"/>
      <c r="J288" s="112"/>
    </row>
    <row r="289" spans="1:10" s="113" customFormat="1">
      <c r="A289" s="95"/>
      <c r="B289" s="110"/>
      <c r="C289" s="110"/>
      <c r="D289" s="110"/>
      <c r="E289" s="111"/>
      <c r="F289" s="112"/>
      <c r="I289" s="111"/>
      <c r="J289" s="112"/>
    </row>
    <row r="290" spans="1:10" s="113" customFormat="1">
      <c r="A290" s="95"/>
      <c r="B290" s="110"/>
      <c r="C290" s="110"/>
      <c r="D290" s="110"/>
      <c r="E290" s="111"/>
      <c r="F290" s="112"/>
      <c r="I290" s="111"/>
      <c r="J290" s="112"/>
    </row>
    <row r="291" spans="1:10" s="113" customFormat="1">
      <c r="A291" s="95"/>
      <c r="B291" s="110"/>
      <c r="C291" s="110"/>
      <c r="D291" s="110"/>
      <c r="E291" s="111"/>
      <c r="F291" s="112"/>
      <c r="I291" s="111"/>
      <c r="J291" s="112"/>
    </row>
    <row r="292" spans="1:10" s="113" customFormat="1">
      <c r="A292" s="95"/>
      <c r="B292" s="110"/>
      <c r="C292" s="110"/>
      <c r="D292" s="110"/>
      <c r="E292" s="111"/>
      <c r="F292" s="112"/>
      <c r="I292" s="111"/>
      <c r="J292" s="112"/>
    </row>
    <row r="293" spans="1:10" s="113" customFormat="1">
      <c r="A293" s="95"/>
      <c r="B293" s="110"/>
      <c r="C293" s="110"/>
      <c r="D293" s="110"/>
      <c r="E293" s="111"/>
      <c r="F293" s="112"/>
      <c r="I293" s="111"/>
      <c r="J293" s="112"/>
    </row>
    <row r="294" spans="1:10" s="113" customFormat="1">
      <c r="A294" s="95"/>
      <c r="B294" s="110"/>
      <c r="C294" s="110"/>
      <c r="D294" s="110"/>
      <c r="E294" s="111"/>
      <c r="F294" s="112"/>
      <c r="I294" s="111"/>
      <c r="J294" s="112"/>
    </row>
    <row r="295" spans="1:10" s="113" customFormat="1">
      <c r="A295" s="95"/>
      <c r="B295" s="110"/>
      <c r="C295" s="110"/>
      <c r="D295" s="110"/>
      <c r="E295" s="111"/>
      <c r="F295" s="112"/>
      <c r="I295" s="111"/>
      <c r="J295" s="112"/>
    </row>
    <row r="296" spans="1:10" s="113" customFormat="1">
      <c r="A296" s="95"/>
      <c r="B296" s="110"/>
      <c r="C296" s="110"/>
      <c r="D296" s="110"/>
      <c r="E296" s="111"/>
      <c r="F296" s="112"/>
      <c r="I296" s="111"/>
      <c r="J296" s="112"/>
    </row>
    <row r="297" spans="1:10" s="113" customFormat="1">
      <c r="A297" s="95"/>
      <c r="B297" s="110"/>
      <c r="C297" s="110"/>
      <c r="D297" s="110"/>
      <c r="E297" s="111"/>
      <c r="F297" s="112"/>
      <c r="I297" s="111"/>
      <c r="J297" s="112"/>
    </row>
    <row r="298" spans="1:10" s="113" customFormat="1">
      <c r="A298" s="95"/>
      <c r="B298" s="110"/>
      <c r="C298" s="110"/>
      <c r="D298" s="110"/>
      <c r="E298" s="111"/>
      <c r="F298" s="112"/>
      <c r="I298" s="111"/>
      <c r="J298" s="112"/>
    </row>
    <row r="299" spans="1:10" s="113" customFormat="1">
      <c r="A299" s="95"/>
      <c r="B299" s="110"/>
      <c r="C299" s="110"/>
      <c r="D299" s="110"/>
      <c r="E299" s="111"/>
      <c r="F299" s="112"/>
      <c r="I299" s="111"/>
      <c r="J299" s="112"/>
    </row>
    <row r="300" spans="1:10" s="113" customFormat="1">
      <c r="A300" s="95"/>
      <c r="B300" s="110"/>
      <c r="C300" s="110"/>
      <c r="D300" s="110"/>
      <c r="E300" s="111"/>
      <c r="F300" s="112"/>
      <c r="I300" s="111"/>
      <c r="J300" s="112"/>
    </row>
    <row r="301" spans="1:10" s="113" customFormat="1">
      <c r="A301" s="95"/>
      <c r="B301" s="110"/>
      <c r="C301" s="110"/>
      <c r="D301" s="110"/>
      <c r="E301" s="111"/>
      <c r="F301" s="112"/>
      <c r="I301" s="111"/>
      <c r="J301" s="112"/>
    </row>
    <row r="302" spans="1:10" s="113" customFormat="1">
      <c r="A302" s="95"/>
      <c r="B302" s="110"/>
      <c r="C302" s="110"/>
      <c r="D302" s="110"/>
      <c r="E302" s="111"/>
      <c r="F302" s="112"/>
      <c r="I302" s="111"/>
      <c r="J302" s="112"/>
    </row>
    <row r="303" spans="1:10" s="113" customFormat="1">
      <c r="A303" s="95"/>
      <c r="B303" s="110"/>
      <c r="C303" s="110"/>
      <c r="D303" s="110"/>
      <c r="E303" s="111"/>
      <c r="F303" s="112"/>
      <c r="I303" s="111"/>
      <c r="J303" s="112"/>
    </row>
    <row r="304" spans="1:10" s="113" customFormat="1">
      <c r="A304" s="95"/>
      <c r="B304" s="110"/>
      <c r="C304" s="110"/>
      <c r="D304" s="110"/>
      <c r="E304" s="111"/>
      <c r="F304" s="112"/>
      <c r="I304" s="111"/>
      <c r="J304" s="112"/>
    </row>
    <row r="305" spans="1:10" s="113" customFormat="1">
      <c r="A305" s="95"/>
      <c r="B305" s="110"/>
      <c r="C305" s="110"/>
      <c r="D305" s="110"/>
      <c r="E305" s="111"/>
      <c r="F305" s="112"/>
      <c r="I305" s="111"/>
      <c r="J305" s="112"/>
    </row>
    <row r="306" spans="1:10" s="113" customFormat="1">
      <c r="A306" s="95"/>
      <c r="B306" s="110"/>
      <c r="C306" s="110"/>
      <c r="D306" s="110"/>
      <c r="E306" s="111"/>
      <c r="F306" s="112"/>
      <c r="I306" s="111"/>
      <c r="J306" s="112"/>
    </row>
    <row r="307" spans="1:10" s="113" customFormat="1">
      <c r="A307" s="95"/>
      <c r="B307" s="110"/>
      <c r="C307" s="110"/>
      <c r="D307" s="110"/>
      <c r="E307" s="111"/>
      <c r="F307" s="112"/>
      <c r="I307" s="111"/>
      <c r="J307" s="112"/>
    </row>
    <row r="308" spans="1:10" s="113" customFormat="1">
      <c r="A308" s="95"/>
      <c r="B308" s="110"/>
      <c r="C308" s="110"/>
      <c r="D308" s="110"/>
      <c r="E308" s="111"/>
      <c r="F308" s="112"/>
      <c r="I308" s="111"/>
      <c r="J308" s="112"/>
    </row>
    <row r="309" spans="1:10" s="113" customFormat="1">
      <c r="A309" s="95"/>
      <c r="B309" s="110"/>
      <c r="C309" s="110"/>
      <c r="D309" s="110"/>
      <c r="E309" s="111"/>
      <c r="F309" s="112"/>
      <c r="I309" s="111"/>
      <c r="J309" s="112"/>
    </row>
    <row r="310" spans="1:10" s="113" customFormat="1">
      <c r="A310" s="95"/>
      <c r="B310" s="110"/>
      <c r="C310" s="110"/>
      <c r="D310" s="110"/>
      <c r="E310" s="111"/>
      <c r="F310" s="112"/>
      <c r="I310" s="111"/>
      <c r="J310" s="112"/>
    </row>
    <row r="311" spans="1:10" s="113" customFormat="1">
      <c r="A311" s="95"/>
      <c r="B311" s="110"/>
      <c r="C311" s="110"/>
      <c r="D311" s="110"/>
      <c r="E311" s="111"/>
      <c r="F311" s="112"/>
      <c r="I311" s="111"/>
      <c r="J311" s="112"/>
    </row>
    <row r="312" spans="1:10" s="113" customFormat="1">
      <c r="A312" s="95"/>
      <c r="B312" s="110"/>
      <c r="C312" s="110"/>
      <c r="D312" s="110"/>
      <c r="E312" s="111"/>
      <c r="F312" s="112"/>
      <c r="I312" s="111"/>
      <c r="J312" s="112"/>
    </row>
    <row r="313" spans="1:10" s="113" customFormat="1">
      <c r="A313" s="95"/>
      <c r="B313" s="110"/>
      <c r="C313" s="110"/>
      <c r="D313" s="110"/>
      <c r="E313" s="111"/>
      <c r="F313" s="112"/>
      <c r="I313" s="111"/>
      <c r="J313" s="112"/>
    </row>
    <row r="314" spans="1:10" s="113" customFormat="1">
      <c r="A314" s="95"/>
      <c r="B314" s="110"/>
      <c r="C314" s="110"/>
      <c r="D314" s="110"/>
      <c r="E314" s="111"/>
      <c r="F314" s="112"/>
      <c r="I314" s="111"/>
      <c r="J314" s="112"/>
    </row>
    <row r="315" spans="1:10" s="113" customFormat="1">
      <c r="A315" s="95"/>
      <c r="B315" s="110"/>
      <c r="C315" s="110"/>
      <c r="D315" s="110"/>
      <c r="E315" s="111"/>
      <c r="F315" s="112"/>
      <c r="I315" s="111"/>
      <c r="J315" s="112"/>
    </row>
    <row r="316" spans="1:10" s="113" customFormat="1">
      <c r="A316" s="95"/>
      <c r="B316" s="110"/>
      <c r="C316" s="110"/>
      <c r="D316" s="110"/>
      <c r="E316" s="111"/>
      <c r="F316" s="112"/>
      <c r="I316" s="111"/>
      <c r="J316" s="112"/>
    </row>
    <row r="317" spans="1:10" s="113" customFormat="1">
      <c r="A317" s="95"/>
      <c r="B317" s="110"/>
      <c r="C317" s="110"/>
      <c r="D317" s="110"/>
      <c r="E317" s="111"/>
      <c r="F317" s="112"/>
      <c r="I317" s="111"/>
      <c r="J317" s="112"/>
    </row>
    <row r="318" spans="1:10" s="113" customFormat="1">
      <c r="A318" s="95"/>
      <c r="B318" s="110"/>
      <c r="C318" s="110"/>
      <c r="D318" s="110"/>
      <c r="E318" s="111"/>
      <c r="F318" s="112"/>
      <c r="I318" s="111"/>
      <c r="J318" s="112"/>
    </row>
    <row r="319" spans="1:10" s="113" customFormat="1">
      <c r="A319" s="95"/>
      <c r="B319" s="110"/>
      <c r="C319" s="110"/>
      <c r="D319" s="110"/>
      <c r="E319" s="111"/>
      <c r="F319" s="112"/>
      <c r="I319" s="111"/>
      <c r="J319" s="112"/>
    </row>
    <row r="320" spans="1:10" s="113" customFormat="1">
      <c r="A320" s="95"/>
      <c r="B320" s="110"/>
      <c r="C320" s="110"/>
      <c r="D320" s="110"/>
      <c r="E320" s="111"/>
      <c r="F320" s="112"/>
      <c r="I320" s="111"/>
      <c r="J320" s="112"/>
    </row>
    <row r="321" spans="1:10" s="113" customFormat="1">
      <c r="A321" s="95"/>
      <c r="B321" s="110"/>
      <c r="C321" s="110"/>
      <c r="D321" s="110"/>
      <c r="E321" s="111"/>
      <c r="F321" s="112"/>
      <c r="I321" s="111"/>
      <c r="J321" s="112"/>
    </row>
    <row r="322" spans="1:10" s="113" customFormat="1">
      <c r="A322" s="95"/>
      <c r="B322" s="110"/>
      <c r="C322" s="110"/>
      <c r="D322" s="110"/>
      <c r="E322" s="111"/>
      <c r="F322" s="112"/>
      <c r="I322" s="111"/>
      <c r="J322" s="112"/>
    </row>
    <row r="323" spans="1:10" s="113" customFormat="1">
      <c r="A323" s="95"/>
      <c r="B323" s="110"/>
      <c r="C323" s="110"/>
      <c r="D323" s="110"/>
      <c r="E323" s="111"/>
      <c r="F323" s="112"/>
      <c r="I323" s="111"/>
      <c r="J323" s="112"/>
    </row>
    <row r="324" spans="1:10" s="113" customFormat="1">
      <c r="A324" s="95"/>
      <c r="B324" s="110"/>
      <c r="C324" s="110"/>
      <c r="D324" s="110"/>
      <c r="E324" s="111"/>
      <c r="F324" s="112"/>
      <c r="I324" s="111"/>
      <c r="J324" s="112"/>
    </row>
    <row r="325" spans="1:10" s="113" customFormat="1">
      <c r="A325" s="95"/>
      <c r="B325" s="110"/>
      <c r="C325" s="110"/>
      <c r="D325" s="110"/>
      <c r="E325" s="111"/>
      <c r="F325" s="112"/>
      <c r="I325" s="111"/>
      <c r="J325" s="112"/>
    </row>
    <row r="326" spans="1:10" s="113" customFormat="1">
      <c r="A326" s="95"/>
      <c r="B326" s="110"/>
      <c r="C326" s="110"/>
      <c r="D326" s="110"/>
      <c r="E326" s="111"/>
      <c r="F326" s="112"/>
      <c r="I326" s="111"/>
      <c r="J326" s="112"/>
    </row>
    <row r="327" spans="1:10" s="113" customFormat="1">
      <c r="A327" s="95"/>
      <c r="B327" s="110"/>
      <c r="C327" s="110"/>
      <c r="D327" s="110"/>
      <c r="E327" s="111"/>
      <c r="F327" s="112"/>
      <c r="I327" s="111"/>
      <c r="J327" s="112"/>
    </row>
    <row r="328" spans="1:10" s="113" customFormat="1">
      <c r="A328" s="95"/>
      <c r="B328" s="110"/>
      <c r="C328" s="110"/>
      <c r="D328" s="110"/>
      <c r="E328" s="111"/>
      <c r="F328" s="112"/>
      <c r="I328" s="111"/>
      <c r="J328" s="112"/>
    </row>
    <row r="329" spans="1:10" s="113" customFormat="1">
      <c r="A329" s="95"/>
      <c r="B329" s="110"/>
      <c r="C329" s="110"/>
      <c r="D329" s="110"/>
      <c r="E329" s="111"/>
      <c r="F329" s="112"/>
      <c r="I329" s="111"/>
      <c r="J329" s="112"/>
    </row>
    <row r="330" spans="1:10" s="113" customFormat="1">
      <c r="A330" s="95"/>
      <c r="B330" s="110"/>
      <c r="C330" s="110"/>
      <c r="D330" s="110"/>
      <c r="E330" s="111"/>
      <c r="F330" s="112"/>
      <c r="I330" s="111"/>
      <c r="J330" s="112"/>
    </row>
    <row r="331" spans="1:10" s="113" customFormat="1">
      <c r="A331" s="95"/>
      <c r="B331" s="110"/>
      <c r="C331" s="110"/>
      <c r="D331" s="110"/>
      <c r="E331" s="111"/>
      <c r="F331" s="112"/>
      <c r="I331" s="111"/>
      <c r="J331" s="112"/>
    </row>
    <row r="332" spans="1:10" s="113" customFormat="1">
      <c r="A332" s="95"/>
      <c r="B332" s="110"/>
      <c r="C332" s="110"/>
      <c r="D332" s="110"/>
      <c r="E332" s="111"/>
      <c r="F332" s="112"/>
      <c r="I332" s="111"/>
      <c r="J332" s="112"/>
    </row>
    <row r="333" spans="1:10" s="113" customFormat="1">
      <c r="A333" s="95"/>
      <c r="B333" s="110"/>
      <c r="C333" s="110"/>
      <c r="D333" s="110"/>
      <c r="E333" s="111"/>
      <c r="F333" s="112"/>
      <c r="I333" s="111"/>
      <c r="J333" s="112"/>
    </row>
    <row r="334" spans="1:10" s="113" customFormat="1">
      <c r="A334" s="95"/>
      <c r="B334" s="110"/>
      <c r="C334" s="110"/>
      <c r="D334" s="110"/>
      <c r="E334" s="111"/>
      <c r="F334" s="112"/>
      <c r="I334" s="111"/>
      <c r="J334" s="112"/>
    </row>
    <row r="335" spans="1:10" s="113" customFormat="1">
      <c r="A335" s="95"/>
      <c r="B335" s="110"/>
      <c r="C335" s="110"/>
      <c r="D335" s="110"/>
      <c r="E335" s="111"/>
      <c r="F335" s="112"/>
      <c r="I335" s="111"/>
      <c r="J335" s="112"/>
    </row>
    <row r="336" spans="1:10" s="113" customFormat="1">
      <c r="A336" s="95"/>
      <c r="B336" s="110"/>
      <c r="C336" s="110"/>
      <c r="D336" s="110"/>
      <c r="E336" s="111"/>
      <c r="F336" s="112"/>
      <c r="I336" s="111"/>
      <c r="J336" s="112"/>
    </row>
    <row r="337" spans="1:10" s="113" customFormat="1">
      <c r="A337" s="95"/>
      <c r="B337" s="110"/>
      <c r="C337" s="110"/>
      <c r="D337" s="110"/>
      <c r="E337" s="111"/>
      <c r="F337" s="112"/>
      <c r="I337" s="111"/>
      <c r="J337" s="112"/>
    </row>
    <row r="338" spans="1:10" s="113" customFormat="1">
      <c r="A338" s="95"/>
      <c r="B338" s="110"/>
      <c r="C338" s="110"/>
      <c r="D338" s="110"/>
      <c r="E338" s="111"/>
      <c r="F338" s="112"/>
      <c r="I338" s="111"/>
      <c r="J338" s="112"/>
    </row>
    <row r="339" spans="1:10" s="113" customFormat="1">
      <c r="A339" s="95"/>
      <c r="B339" s="110"/>
      <c r="C339" s="110"/>
      <c r="D339" s="110"/>
      <c r="E339" s="111"/>
      <c r="F339" s="112"/>
      <c r="I339" s="111"/>
      <c r="J339" s="112"/>
    </row>
    <row r="340" spans="1:10" s="113" customFormat="1">
      <c r="A340" s="95"/>
      <c r="B340" s="110"/>
      <c r="C340" s="110"/>
      <c r="D340" s="110"/>
      <c r="E340" s="111"/>
      <c r="F340" s="112"/>
      <c r="I340" s="111"/>
      <c r="J340" s="112"/>
    </row>
    <row r="341" spans="1:10" s="113" customFormat="1">
      <c r="A341" s="95"/>
      <c r="B341" s="110"/>
      <c r="C341" s="110"/>
      <c r="D341" s="110"/>
      <c r="E341" s="111"/>
      <c r="F341" s="112"/>
      <c r="I341" s="111"/>
      <c r="J341" s="112"/>
    </row>
    <row r="342" spans="1:10" s="113" customFormat="1">
      <c r="A342" s="95"/>
      <c r="B342" s="110"/>
      <c r="C342" s="110"/>
      <c r="D342" s="110"/>
      <c r="E342" s="111"/>
      <c r="F342" s="112"/>
      <c r="I342" s="111"/>
      <c r="J342" s="112"/>
    </row>
    <row r="343" spans="1:10" s="113" customFormat="1">
      <c r="A343" s="95"/>
      <c r="B343" s="110"/>
      <c r="C343" s="110"/>
      <c r="D343" s="110"/>
      <c r="E343" s="111"/>
      <c r="F343" s="112"/>
      <c r="I343" s="111"/>
      <c r="J343" s="112"/>
    </row>
    <row r="344" spans="1:10" s="113" customFormat="1">
      <c r="A344" s="95"/>
      <c r="B344" s="110"/>
      <c r="C344" s="110"/>
      <c r="D344" s="110"/>
      <c r="E344" s="111"/>
      <c r="F344" s="112"/>
      <c r="I344" s="111"/>
      <c r="J344" s="112"/>
    </row>
    <row r="345" spans="1:10" s="113" customFormat="1">
      <c r="A345" s="95"/>
      <c r="B345" s="110"/>
      <c r="C345" s="110"/>
      <c r="D345" s="110"/>
      <c r="E345" s="111"/>
      <c r="F345" s="112"/>
      <c r="I345" s="111"/>
      <c r="J345" s="112"/>
    </row>
    <row r="346" spans="1:10" s="113" customFormat="1">
      <c r="A346" s="95"/>
      <c r="B346" s="110"/>
      <c r="C346" s="110"/>
      <c r="D346" s="110"/>
      <c r="E346" s="111"/>
      <c r="F346" s="112"/>
      <c r="I346" s="111"/>
      <c r="J346" s="112"/>
    </row>
    <row r="347" spans="1:10" s="113" customFormat="1">
      <c r="A347" s="95"/>
      <c r="B347" s="110"/>
      <c r="C347" s="110"/>
      <c r="D347" s="110"/>
      <c r="E347" s="111"/>
      <c r="F347" s="112"/>
      <c r="I347" s="111"/>
      <c r="J347" s="112"/>
    </row>
    <row r="348" spans="1:10" s="113" customFormat="1">
      <c r="A348" s="95"/>
      <c r="B348" s="110"/>
      <c r="C348" s="110"/>
      <c r="D348" s="110"/>
      <c r="E348" s="111"/>
      <c r="F348" s="112"/>
      <c r="I348" s="111"/>
      <c r="J348" s="112"/>
    </row>
    <row r="349" spans="1:10" s="113" customFormat="1">
      <c r="A349" s="95"/>
      <c r="B349" s="110"/>
      <c r="C349" s="110"/>
      <c r="D349" s="110"/>
      <c r="E349" s="111"/>
      <c r="F349" s="112"/>
      <c r="I349" s="111"/>
      <c r="J349" s="112"/>
    </row>
    <row r="350" spans="1:10" s="113" customFormat="1">
      <c r="A350" s="95"/>
      <c r="B350" s="110"/>
      <c r="C350" s="110"/>
      <c r="D350" s="110"/>
      <c r="E350" s="111"/>
      <c r="F350" s="112"/>
      <c r="I350" s="111"/>
      <c r="J350" s="112"/>
    </row>
    <row r="351" spans="1:10" s="113" customFormat="1">
      <c r="A351" s="95"/>
      <c r="B351" s="110"/>
      <c r="C351" s="110"/>
      <c r="D351" s="110"/>
      <c r="E351" s="111"/>
      <c r="F351" s="112"/>
      <c r="I351" s="111"/>
      <c r="J351" s="112"/>
    </row>
    <row r="352" spans="1:10" s="113" customFormat="1">
      <c r="A352" s="95"/>
      <c r="B352" s="110"/>
      <c r="C352" s="110"/>
      <c r="D352" s="110"/>
      <c r="E352" s="111"/>
      <c r="F352" s="112"/>
      <c r="I352" s="111"/>
      <c r="J352" s="112"/>
    </row>
    <row r="353" spans="1:10" s="113" customFormat="1">
      <c r="A353" s="95"/>
      <c r="B353" s="110"/>
      <c r="C353" s="110"/>
      <c r="D353" s="110"/>
      <c r="E353" s="111"/>
      <c r="F353" s="112"/>
      <c r="I353" s="111"/>
      <c r="J353" s="112"/>
    </row>
    <row r="354" spans="1:10" s="113" customFormat="1">
      <c r="A354" s="95"/>
      <c r="B354" s="110"/>
      <c r="C354" s="110"/>
      <c r="D354" s="110"/>
      <c r="E354" s="111"/>
      <c r="F354" s="112"/>
      <c r="I354" s="111"/>
      <c r="J354" s="112"/>
    </row>
    <row r="355" spans="1:10" s="113" customFormat="1">
      <c r="A355" s="95"/>
      <c r="B355" s="110"/>
      <c r="C355" s="110"/>
      <c r="D355" s="110"/>
      <c r="E355" s="111"/>
      <c r="F355" s="112"/>
      <c r="I355" s="111"/>
      <c r="J355" s="112"/>
    </row>
    <row r="356" spans="1:10" s="113" customFormat="1">
      <c r="A356" s="95"/>
      <c r="B356" s="110"/>
      <c r="C356" s="110"/>
      <c r="D356" s="110"/>
      <c r="E356" s="111"/>
      <c r="F356" s="112"/>
      <c r="I356" s="111"/>
      <c r="J356" s="112"/>
    </row>
    <row r="357" spans="1:10" s="113" customFormat="1">
      <c r="A357" s="95"/>
      <c r="B357" s="110"/>
      <c r="C357" s="110"/>
      <c r="D357" s="110"/>
      <c r="E357" s="111"/>
      <c r="F357" s="112"/>
      <c r="I357" s="111"/>
      <c r="J357" s="112"/>
    </row>
    <row r="358" spans="1:10" s="113" customFormat="1">
      <c r="A358" s="95"/>
      <c r="B358" s="110"/>
      <c r="C358" s="110"/>
      <c r="D358" s="110"/>
      <c r="E358" s="111"/>
      <c r="F358" s="112"/>
      <c r="I358" s="111"/>
      <c r="J358" s="112"/>
    </row>
    <row r="359" spans="1:10" s="113" customFormat="1">
      <c r="A359" s="95"/>
      <c r="B359" s="110"/>
      <c r="C359" s="110"/>
      <c r="D359" s="110"/>
      <c r="E359" s="111"/>
      <c r="F359" s="112"/>
      <c r="I359" s="111"/>
      <c r="J359" s="112"/>
    </row>
    <row r="360" spans="1:10" s="113" customFormat="1">
      <c r="A360" s="95"/>
      <c r="B360" s="110"/>
      <c r="C360" s="110"/>
      <c r="D360" s="110"/>
      <c r="E360" s="111"/>
      <c r="F360" s="112"/>
      <c r="I360" s="111"/>
      <c r="J360" s="112"/>
    </row>
    <row r="361" spans="1:10" s="113" customFormat="1">
      <c r="A361" s="95"/>
      <c r="B361" s="110"/>
      <c r="C361" s="110"/>
      <c r="D361" s="110"/>
      <c r="E361" s="111"/>
      <c r="F361" s="112"/>
      <c r="I361" s="111"/>
      <c r="J361" s="112"/>
    </row>
    <row r="362" spans="1:10" s="113" customFormat="1">
      <c r="A362" s="95"/>
      <c r="B362" s="110"/>
      <c r="C362" s="110"/>
      <c r="D362" s="110"/>
      <c r="E362" s="111"/>
      <c r="F362" s="112"/>
      <c r="I362" s="111"/>
      <c r="J362" s="112"/>
    </row>
    <row r="363" spans="1:10" s="113" customFormat="1">
      <c r="A363" s="95"/>
      <c r="B363" s="110"/>
      <c r="C363" s="110"/>
      <c r="D363" s="110"/>
      <c r="E363" s="111"/>
      <c r="F363" s="112"/>
      <c r="I363" s="111"/>
      <c r="J363" s="112"/>
    </row>
    <row r="364" spans="1:10" s="113" customFormat="1">
      <c r="A364" s="95"/>
      <c r="B364" s="110"/>
      <c r="C364" s="110"/>
      <c r="D364" s="110"/>
      <c r="E364" s="111"/>
      <c r="F364" s="112"/>
      <c r="I364" s="111"/>
      <c r="J364" s="112"/>
    </row>
    <row r="365" spans="1:10" s="113" customFormat="1">
      <c r="A365" s="95"/>
      <c r="B365" s="110"/>
      <c r="C365" s="110"/>
      <c r="D365" s="110"/>
      <c r="E365" s="111"/>
      <c r="F365" s="112"/>
      <c r="I365" s="111"/>
      <c r="J365" s="112"/>
    </row>
    <row r="366" spans="1:10" s="113" customFormat="1">
      <c r="A366" s="95"/>
      <c r="B366" s="110"/>
      <c r="C366" s="110"/>
      <c r="D366" s="110"/>
      <c r="E366" s="111"/>
      <c r="F366" s="112"/>
      <c r="I366" s="111"/>
      <c r="J366" s="112"/>
    </row>
    <row r="367" spans="1:10" s="113" customFormat="1">
      <c r="A367" s="95"/>
      <c r="B367" s="110"/>
      <c r="C367" s="110"/>
      <c r="D367" s="110"/>
      <c r="E367" s="111"/>
      <c r="F367" s="112"/>
      <c r="I367" s="111"/>
      <c r="J367" s="112"/>
    </row>
    <row r="368" spans="1:10" s="113" customFormat="1">
      <c r="A368" s="95"/>
      <c r="B368" s="110"/>
      <c r="C368" s="110"/>
      <c r="D368" s="110"/>
      <c r="E368" s="111"/>
      <c r="F368" s="112"/>
      <c r="I368" s="111"/>
      <c r="J368" s="112"/>
    </row>
    <row r="369" spans="1:10" s="113" customFormat="1">
      <c r="A369" s="95"/>
      <c r="B369" s="110"/>
      <c r="C369" s="110"/>
      <c r="D369" s="110"/>
      <c r="E369" s="111"/>
      <c r="F369" s="112"/>
      <c r="I369" s="111"/>
      <c r="J369" s="112"/>
    </row>
    <row r="370" spans="1:10" s="113" customFormat="1">
      <c r="A370" s="95"/>
      <c r="B370" s="110"/>
      <c r="C370" s="110"/>
      <c r="D370" s="110"/>
      <c r="E370" s="111"/>
      <c r="F370" s="112"/>
      <c r="I370" s="111"/>
      <c r="J370" s="112"/>
    </row>
    <row r="371" spans="1:10" s="113" customFormat="1">
      <c r="A371" s="95"/>
      <c r="B371" s="110"/>
      <c r="C371" s="110"/>
      <c r="D371" s="110"/>
      <c r="E371" s="111"/>
      <c r="F371" s="112"/>
      <c r="I371" s="111"/>
      <c r="J371" s="112"/>
    </row>
    <row r="372" spans="1:10" s="113" customFormat="1">
      <c r="A372" s="95"/>
      <c r="B372" s="110"/>
      <c r="C372" s="110"/>
      <c r="D372" s="110"/>
      <c r="E372" s="111"/>
      <c r="F372" s="112"/>
      <c r="I372" s="111"/>
      <c r="J372" s="112"/>
    </row>
    <row r="373" spans="1:10" s="113" customFormat="1">
      <c r="A373" s="95"/>
      <c r="B373" s="110"/>
      <c r="C373" s="110"/>
      <c r="D373" s="110"/>
      <c r="E373" s="111"/>
      <c r="F373" s="112"/>
      <c r="I373" s="111"/>
      <c r="J373" s="112"/>
    </row>
    <row r="374" spans="1:10" s="113" customFormat="1">
      <c r="A374" s="95"/>
      <c r="B374" s="110"/>
      <c r="C374" s="110"/>
      <c r="D374" s="110"/>
      <c r="E374" s="111"/>
      <c r="F374" s="112"/>
      <c r="I374" s="111"/>
      <c r="J374" s="112"/>
    </row>
    <row r="375" spans="1:10" s="113" customFormat="1">
      <c r="A375" s="95"/>
      <c r="B375" s="110"/>
      <c r="C375" s="110"/>
      <c r="D375" s="110"/>
      <c r="E375" s="111"/>
      <c r="F375" s="112"/>
      <c r="I375" s="111"/>
      <c r="J375" s="112"/>
    </row>
    <row r="376" spans="1:10" s="113" customFormat="1">
      <c r="A376" s="95"/>
      <c r="B376" s="110"/>
      <c r="C376" s="110"/>
      <c r="D376" s="110"/>
      <c r="E376" s="111"/>
      <c r="F376" s="112"/>
      <c r="I376" s="111"/>
      <c r="J376" s="112"/>
    </row>
    <row r="377" spans="1:10" s="113" customFormat="1">
      <c r="A377" s="95"/>
      <c r="B377" s="110"/>
      <c r="C377" s="110"/>
      <c r="D377" s="110"/>
      <c r="E377" s="111"/>
      <c r="F377" s="112"/>
      <c r="I377" s="111"/>
      <c r="J377" s="112"/>
    </row>
    <row r="378" spans="1:10" s="113" customFormat="1">
      <c r="A378" s="95"/>
      <c r="B378" s="110"/>
      <c r="C378" s="110"/>
      <c r="D378" s="110"/>
      <c r="E378" s="111"/>
      <c r="F378" s="112"/>
      <c r="I378" s="111"/>
      <c r="J378" s="112"/>
    </row>
    <row r="379" spans="1:10" s="113" customFormat="1">
      <c r="A379" s="95"/>
      <c r="B379" s="110"/>
      <c r="C379" s="110"/>
      <c r="D379" s="110"/>
      <c r="E379" s="111"/>
      <c r="F379" s="112"/>
      <c r="I379" s="111"/>
      <c r="J379" s="112"/>
    </row>
    <row r="380" spans="1:10" s="113" customFormat="1">
      <c r="A380" s="95"/>
      <c r="B380" s="110"/>
      <c r="C380" s="110"/>
      <c r="D380" s="110"/>
      <c r="E380" s="111"/>
      <c r="F380" s="112"/>
      <c r="I380" s="111"/>
      <c r="J380" s="112"/>
    </row>
    <row r="381" spans="1:10" s="113" customFormat="1">
      <c r="A381" s="95"/>
      <c r="B381" s="110"/>
      <c r="C381" s="110"/>
      <c r="D381" s="110"/>
      <c r="E381" s="111"/>
      <c r="F381" s="112"/>
      <c r="I381" s="111"/>
      <c r="J381" s="112"/>
    </row>
    <row r="382" spans="1:10" s="113" customFormat="1">
      <c r="A382" s="95"/>
      <c r="B382" s="110"/>
      <c r="C382" s="110"/>
      <c r="D382" s="110"/>
      <c r="E382" s="111"/>
      <c r="F382" s="112"/>
      <c r="I382" s="111"/>
      <c r="J382" s="112"/>
    </row>
    <row r="383" spans="1:10" s="113" customFormat="1">
      <c r="A383" s="95"/>
      <c r="B383" s="110"/>
      <c r="C383" s="110"/>
      <c r="D383" s="110"/>
      <c r="E383" s="111"/>
      <c r="F383" s="112"/>
      <c r="I383" s="111"/>
      <c r="J383" s="112"/>
    </row>
    <row r="384" spans="1:10" s="113" customFormat="1">
      <c r="A384" s="95"/>
      <c r="B384" s="110"/>
      <c r="C384" s="110"/>
      <c r="D384" s="110"/>
      <c r="E384" s="111"/>
      <c r="F384" s="112"/>
      <c r="I384" s="111"/>
      <c r="J384" s="112"/>
    </row>
    <row r="385" spans="1:10" s="113" customFormat="1">
      <c r="A385" s="95"/>
      <c r="B385" s="110"/>
      <c r="C385" s="110"/>
      <c r="D385" s="110"/>
      <c r="E385" s="111"/>
      <c r="F385" s="112"/>
      <c r="I385" s="111"/>
      <c r="J385" s="112"/>
    </row>
    <row r="386" spans="1:10" s="113" customFormat="1">
      <c r="A386" s="95"/>
      <c r="B386" s="110"/>
      <c r="C386" s="110"/>
      <c r="D386" s="110"/>
      <c r="E386" s="111"/>
      <c r="F386" s="112"/>
      <c r="I386" s="111"/>
      <c r="J386" s="112"/>
    </row>
    <row r="387" spans="1:10" s="113" customFormat="1">
      <c r="A387" s="95"/>
      <c r="B387" s="110"/>
      <c r="C387" s="110"/>
      <c r="D387" s="110"/>
      <c r="E387" s="111"/>
      <c r="F387" s="112"/>
      <c r="I387" s="111"/>
      <c r="J387" s="112"/>
    </row>
    <row r="388" spans="1:10" s="113" customFormat="1">
      <c r="A388" s="95"/>
      <c r="B388" s="110"/>
      <c r="C388" s="110"/>
      <c r="D388" s="110"/>
      <c r="E388" s="111"/>
      <c r="F388" s="112"/>
      <c r="I388" s="111"/>
      <c r="J388" s="112"/>
    </row>
    <row r="389" spans="1:10" s="113" customFormat="1">
      <c r="A389" s="95"/>
      <c r="B389" s="110"/>
      <c r="C389" s="110"/>
      <c r="D389" s="110"/>
      <c r="E389" s="111"/>
      <c r="F389" s="112"/>
      <c r="I389" s="111"/>
      <c r="J389" s="112"/>
    </row>
    <row r="390" spans="1:10" s="113" customFormat="1">
      <c r="A390" s="95"/>
      <c r="B390" s="110"/>
      <c r="C390" s="110"/>
      <c r="D390" s="110"/>
      <c r="E390" s="111"/>
      <c r="F390" s="112"/>
      <c r="I390" s="111"/>
      <c r="J390" s="112"/>
    </row>
    <row r="391" spans="1:10" s="113" customFormat="1">
      <c r="A391" s="95"/>
      <c r="B391" s="110"/>
      <c r="C391" s="110"/>
      <c r="D391" s="110"/>
      <c r="E391" s="111"/>
      <c r="F391" s="112"/>
      <c r="I391" s="111"/>
      <c r="J391" s="112"/>
    </row>
    <row r="392" spans="1:10" s="113" customFormat="1">
      <c r="A392" s="95"/>
      <c r="B392" s="110"/>
      <c r="C392" s="110"/>
      <c r="D392" s="110"/>
      <c r="E392" s="111"/>
      <c r="F392" s="112"/>
      <c r="I392" s="111"/>
      <c r="J392" s="112"/>
    </row>
    <row r="393" spans="1:10" s="113" customFormat="1">
      <c r="A393" s="95"/>
      <c r="B393" s="110"/>
      <c r="C393" s="110"/>
      <c r="D393" s="110"/>
      <c r="E393" s="111"/>
      <c r="F393" s="112"/>
      <c r="I393" s="111"/>
      <c r="J393" s="112"/>
    </row>
    <row r="394" spans="1:10" s="113" customFormat="1">
      <c r="A394" s="95"/>
      <c r="B394" s="110"/>
      <c r="C394" s="110"/>
      <c r="D394" s="110"/>
      <c r="E394" s="111"/>
      <c r="F394" s="112"/>
      <c r="I394" s="111"/>
      <c r="J394" s="112"/>
    </row>
    <row r="395" spans="1:10" s="113" customFormat="1">
      <c r="A395" s="95"/>
      <c r="B395" s="110"/>
      <c r="C395" s="110"/>
      <c r="D395" s="110"/>
      <c r="E395" s="111"/>
      <c r="F395" s="112"/>
      <c r="I395" s="111"/>
      <c r="J395" s="112"/>
    </row>
    <row r="396" spans="1:10" s="113" customFormat="1">
      <c r="A396" s="95"/>
      <c r="B396" s="110"/>
      <c r="C396" s="110"/>
      <c r="D396" s="110"/>
      <c r="E396" s="111"/>
      <c r="F396" s="112"/>
      <c r="I396" s="111"/>
      <c r="J396" s="112"/>
    </row>
    <row r="397" spans="1:10" s="113" customFormat="1">
      <c r="A397" s="95"/>
      <c r="B397" s="110"/>
      <c r="C397" s="110"/>
      <c r="D397" s="110"/>
      <c r="E397" s="111"/>
      <c r="F397" s="112"/>
      <c r="I397" s="111"/>
      <c r="J397" s="112"/>
    </row>
    <row r="398" spans="1:10" s="113" customFormat="1">
      <c r="A398" s="95"/>
      <c r="B398" s="110"/>
      <c r="C398" s="110"/>
      <c r="D398" s="110"/>
      <c r="E398" s="111"/>
      <c r="F398" s="112"/>
      <c r="I398" s="111"/>
      <c r="J398" s="112"/>
    </row>
    <row r="399" spans="1:10" s="113" customFormat="1">
      <c r="A399" s="95"/>
      <c r="B399" s="110"/>
      <c r="C399" s="110"/>
      <c r="D399" s="110"/>
      <c r="E399" s="111"/>
      <c r="F399" s="112"/>
      <c r="I399" s="111"/>
      <c r="J399" s="112"/>
    </row>
    <row r="400" spans="1:10" s="113" customFormat="1">
      <c r="A400" s="95"/>
      <c r="B400" s="110"/>
      <c r="C400" s="110"/>
      <c r="D400" s="110"/>
      <c r="E400" s="111"/>
      <c r="F400" s="112"/>
      <c r="I400" s="111"/>
      <c r="J400" s="112"/>
    </row>
    <row r="401" spans="1:10" s="113" customFormat="1">
      <c r="A401" s="95"/>
      <c r="B401" s="110"/>
      <c r="C401" s="110"/>
      <c r="D401" s="110"/>
      <c r="E401" s="111"/>
      <c r="F401" s="112"/>
      <c r="I401" s="111"/>
      <c r="J401" s="112"/>
    </row>
    <row r="402" spans="1:10" s="113" customFormat="1">
      <c r="A402" s="95"/>
      <c r="B402" s="110"/>
      <c r="C402" s="110"/>
      <c r="D402" s="110"/>
      <c r="E402" s="111"/>
      <c r="F402" s="112"/>
      <c r="I402" s="111"/>
      <c r="J402" s="112"/>
    </row>
    <row r="403" spans="1:10" s="113" customFormat="1">
      <c r="A403" s="95"/>
      <c r="B403" s="110"/>
      <c r="C403" s="110"/>
      <c r="D403" s="110"/>
      <c r="E403" s="111"/>
      <c r="F403" s="112"/>
      <c r="I403" s="111"/>
      <c r="J403" s="112"/>
    </row>
    <row r="404" spans="1:10" s="113" customFormat="1">
      <c r="A404" s="95"/>
      <c r="B404" s="110"/>
      <c r="C404" s="110"/>
      <c r="D404" s="110"/>
      <c r="E404" s="111"/>
      <c r="F404" s="112"/>
      <c r="I404" s="111"/>
      <c r="J404" s="112"/>
    </row>
    <row r="405" spans="1:10" s="113" customFormat="1">
      <c r="A405" s="95"/>
      <c r="B405" s="110"/>
      <c r="C405" s="110"/>
      <c r="D405" s="110"/>
      <c r="E405" s="111"/>
      <c r="F405" s="112"/>
      <c r="I405" s="111"/>
      <c r="J405" s="112"/>
    </row>
    <row r="406" spans="1:10" s="113" customFormat="1">
      <c r="A406" s="95"/>
      <c r="B406" s="110"/>
      <c r="C406" s="110"/>
      <c r="D406" s="110"/>
      <c r="E406" s="111"/>
      <c r="F406" s="112"/>
      <c r="I406" s="111"/>
      <c r="J406" s="112"/>
    </row>
    <row r="407" spans="1:10" s="113" customFormat="1">
      <c r="A407" s="95"/>
      <c r="B407" s="110"/>
      <c r="C407" s="110"/>
      <c r="D407" s="110"/>
      <c r="E407" s="111"/>
      <c r="F407" s="112"/>
      <c r="I407" s="111"/>
      <c r="J407" s="112"/>
    </row>
    <row r="408" spans="1:10" s="113" customFormat="1">
      <c r="A408" s="95"/>
      <c r="B408" s="110"/>
      <c r="C408" s="110"/>
      <c r="D408" s="110"/>
      <c r="E408" s="111"/>
      <c r="F408" s="112"/>
      <c r="I408" s="111"/>
      <c r="J408" s="112"/>
    </row>
    <row r="409" spans="1:10" s="113" customFormat="1">
      <c r="A409" s="95"/>
      <c r="B409" s="110"/>
      <c r="C409" s="110"/>
      <c r="D409" s="110"/>
      <c r="E409" s="111"/>
      <c r="F409" s="112"/>
      <c r="I409" s="111"/>
      <c r="J409" s="112"/>
    </row>
    <row r="410" spans="1:10" s="113" customFormat="1">
      <c r="A410" s="95"/>
      <c r="B410" s="110"/>
      <c r="C410" s="110"/>
      <c r="D410" s="110"/>
      <c r="E410" s="111"/>
      <c r="F410" s="112"/>
      <c r="I410" s="111"/>
      <c r="J410" s="112"/>
    </row>
    <row r="411" spans="1:10" s="113" customFormat="1">
      <c r="A411" s="95"/>
      <c r="B411" s="110"/>
      <c r="C411" s="110"/>
      <c r="D411" s="110"/>
      <c r="E411" s="111"/>
      <c r="F411" s="112"/>
      <c r="I411" s="111"/>
      <c r="J411" s="112"/>
    </row>
    <row r="412" spans="1:10" s="113" customFormat="1">
      <c r="A412" s="95"/>
      <c r="B412" s="110"/>
      <c r="C412" s="110"/>
      <c r="D412" s="110"/>
      <c r="E412" s="111"/>
      <c r="F412" s="112"/>
      <c r="I412" s="111"/>
      <c r="J412" s="112"/>
    </row>
    <row r="413" spans="1:10" s="113" customFormat="1">
      <c r="A413" s="95"/>
      <c r="B413" s="110"/>
      <c r="C413" s="110"/>
      <c r="D413" s="110"/>
      <c r="E413" s="111"/>
      <c r="F413" s="112"/>
      <c r="I413" s="111"/>
      <c r="J413" s="112"/>
    </row>
    <row r="414" spans="1:10" s="113" customFormat="1">
      <c r="A414" s="95"/>
      <c r="B414" s="110"/>
      <c r="C414" s="110"/>
      <c r="D414" s="110"/>
      <c r="E414" s="111"/>
      <c r="F414" s="112"/>
      <c r="I414" s="111"/>
      <c r="J414" s="112"/>
    </row>
    <row r="415" spans="1:10" s="113" customFormat="1">
      <c r="A415" s="95"/>
      <c r="B415" s="110"/>
      <c r="C415" s="110"/>
      <c r="D415" s="110"/>
      <c r="E415" s="111"/>
      <c r="F415" s="112"/>
      <c r="I415" s="111"/>
      <c r="J415" s="112"/>
    </row>
    <row r="416" spans="1:10" s="113" customFormat="1">
      <c r="A416" s="95"/>
      <c r="B416" s="110"/>
      <c r="C416" s="110"/>
      <c r="D416" s="110"/>
      <c r="E416" s="111"/>
      <c r="F416" s="112"/>
      <c r="I416" s="111"/>
      <c r="J416" s="112"/>
    </row>
    <row r="417" spans="1:10" s="113" customFormat="1">
      <c r="A417" s="95"/>
      <c r="B417" s="110"/>
      <c r="C417" s="110"/>
      <c r="D417" s="110"/>
      <c r="E417" s="111"/>
      <c r="F417" s="112"/>
      <c r="I417" s="111"/>
      <c r="J417" s="112"/>
    </row>
    <row r="418" spans="1:10" s="113" customFormat="1">
      <c r="A418" s="95"/>
      <c r="B418" s="110"/>
      <c r="C418" s="110"/>
      <c r="D418" s="110"/>
      <c r="E418" s="111"/>
      <c r="F418" s="112"/>
      <c r="I418" s="111"/>
      <c r="J418" s="112"/>
    </row>
    <row r="419" spans="1:10" s="113" customFormat="1">
      <c r="A419" s="95"/>
      <c r="B419" s="110"/>
      <c r="C419" s="110"/>
      <c r="D419" s="110"/>
      <c r="E419" s="111"/>
      <c r="F419" s="112"/>
      <c r="I419" s="111"/>
      <c r="J419" s="112"/>
    </row>
    <row r="420" spans="1:10" s="113" customFormat="1">
      <c r="A420" s="95"/>
      <c r="B420" s="110"/>
      <c r="C420" s="110"/>
      <c r="D420" s="110"/>
      <c r="E420" s="111"/>
      <c r="F420" s="112"/>
      <c r="I420" s="111"/>
      <c r="J420" s="112"/>
    </row>
    <row r="421" spans="1:10" s="113" customFormat="1">
      <c r="A421" s="95"/>
      <c r="B421" s="110"/>
      <c r="C421" s="110"/>
      <c r="D421" s="110"/>
      <c r="E421" s="111"/>
      <c r="F421" s="112"/>
      <c r="I421" s="111"/>
      <c r="J421" s="112"/>
    </row>
    <row r="422" spans="1:10" s="113" customFormat="1">
      <c r="A422" s="95"/>
      <c r="B422" s="110"/>
      <c r="C422" s="110"/>
      <c r="D422" s="110"/>
      <c r="E422" s="111"/>
      <c r="F422" s="112"/>
      <c r="I422" s="111"/>
      <c r="J422" s="112"/>
    </row>
    <row r="423" spans="1:10" s="113" customFormat="1">
      <c r="A423" s="95"/>
      <c r="B423" s="110"/>
      <c r="C423" s="110"/>
      <c r="D423" s="110"/>
      <c r="E423" s="111"/>
      <c r="F423" s="112"/>
      <c r="I423" s="111"/>
      <c r="J423" s="112"/>
    </row>
    <row r="424" spans="1:10" s="113" customFormat="1">
      <c r="A424" s="95"/>
      <c r="B424" s="110"/>
      <c r="C424" s="110"/>
      <c r="D424" s="110"/>
      <c r="E424" s="111"/>
      <c r="F424" s="112"/>
      <c r="I424" s="111"/>
      <c r="J424" s="112"/>
    </row>
    <row r="425" spans="1:10" s="113" customFormat="1">
      <c r="A425" s="95"/>
      <c r="B425" s="110"/>
      <c r="C425" s="110"/>
      <c r="D425" s="110"/>
      <c r="E425" s="111"/>
      <c r="F425" s="112"/>
      <c r="I425" s="111"/>
      <c r="J425" s="112"/>
    </row>
    <row r="426" spans="1:10" s="113" customFormat="1">
      <c r="A426" s="95"/>
      <c r="B426" s="110"/>
      <c r="C426" s="110"/>
      <c r="D426" s="110"/>
      <c r="E426" s="111"/>
      <c r="F426" s="112"/>
      <c r="I426" s="111"/>
      <c r="J426" s="112"/>
    </row>
    <row r="427" spans="1:10" s="113" customFormat="1">
      <c r="A427" s="95"/>
      <c r="B427" s="110"/>
      <c r="C427" s="110"/>
      <c r="D427" s="110"/>
      <c r="E427" s="111"/>
      <c r="F427" s="112"/>
      <c r="I427" s="111"/>
      <c r="J427" s="112"/>
    </row>
    <row r="428" spans="1:10" s="113" customFormat="1">
      <c r="A428" s="95"/>
      <c r="B428" s="110"/>
      <c r="C428" s="110"/>
      <c r="D428" s="110"/>
      <c r="E428" s="111"/>
      <c r="F428" s="112"/>
      <c r="I428" s="111"/>
      <c r="J428" s="112"/>
    </row>
    <row r="429" spans="1:10" s="113" customFormat="1">
      <c r="A429" s="95"/>
      <c r="B429" s="110"/>
      <c r="C429" s="110"/>
      <c r="D429" s="110"/>
      <c r="E429" s="111"/>
      <c r="F429" s="112"/>
      <c r="I429" s="111"/>
      <c r="J429" s="112"/>
    </row>
    <row r="430" spans="1:10" s="113" customFormat="1">
      <c r="A430" s="95"/>
      <c r="B430" s="110"/>
      <c r="C430" s="110"/>
      <c r="D430" s="110"/>
      <c r="E430" s="111"/>
      <c r="F430" s="112"/>
      <c r="I430" s="111"/>
      <c r="J430" s="112"/>
    </row>
    <row r="431" spans="1:10" s="113" customFormat="1">
      <c r="A431" s="95"/>
      <c r="B431" s="110"/>
      <c r="C431" s="110"/>
      <c r="D431" s="110"/>
      <c r="E431" s="111"/>
      <c r="F431" s="112"/>
      <c r="I431" s="111"/>
      <c r="J431" s="112"/>
    </row>
    <row r="432" spans="1:10" s="113" customFormat="1">
      <c r="A432" s="95"/>
      <c r="B432" s="110"/>
      <c r="C432" s="110"/>
      <c r="D432" s="110"/>
      <c r="E432" s="111"/>
      <c r="F432" s="112"/>
      <c r="I432" s="111"/>
      <c r="J432" s="112"/>
    </row>
    <row r="433" spans="1:10" s="113" customFormat="1">
      <c r="A433" s="95"/>
      <c r="B433" s="110"/>
      <c r="C433" s="110"/>
      <c r="D433" s="110"/>
      <c r="E433" s="111"/>
      <c r="F433" s="112"/>
      <c r="I433" s="111"/>
      <c r="J433" s="112"/>
    </row>
    <row r="434" spans="1:10" s="113" customFormat="1">
      <c r="A434" s="95"/>
      <c r="B434" s="110"/>
      <c r="C434" s="110"/>
      <c r="D434" s="110"/>
      <c r="E434" s="111"/>
      <c r="F434" s="112"/>
      <c r="I434" s="111"/>
      <c r="J434" s="112"/>
    </row>
    <row r="435" spans="1:10" s="113" customFormat="1">
      <c r="A435" s="95"/>
      <c r="B435" s="110"/>
      <c r="C435" s="110"/>
      <c r="D435" s="110"/>
      <c r="E435" s="111"/>
      <c r="F435" s="112"/>
      <c r="I435" s="111"/>
      <c r="J435" s="112"/>
    </row>
    <row r="436" spans="1:10" s="113" customFormat="1">
      <c r="A436" s="95"/>
      <c r="B436" s="110"/>
      <c r="C436" s="110"/>
      <c r="D436" s="110"/>
      <c r="E436" s="111"/>
      <c r="F436" s="112"/>
      <c r="I436" s="111"/>
      <c r="J436" s="112"/>
    </row>
    <row r="437" spans="1:10" s="113" customFormat="1">
      <c r="A437" s="95"/>
      <c r="B437" s="110"/>
      <c r="C437" s="110"/>
      <c r="D437" s="110"/>
      <c r="E437" s="111"/>
      <c r="F437" s="112"/>
      <c r="I437" s="111"/>
      <c r="J437" s="112"/>
    </row>
    <row r="438" spans="1:10" s="113" customFormat="1">
      <c r="A438" s="95"/>
      <c r="B438" s="110"/>
      <c r="C438" s="110"/>
      <c r="D438" s="110"/>
      <c r="E438" s="111"/>
      <c r="F438" s="112"/>
      <c r="I438" s="111"/>
      <c r="J438" s="112"/>
    </row>
    <row r="439" spans="1:10" s="113" customFormat="1">
      <c r="A439" s="95"/>
      <c r="B439" s="110"/>
      <c r="C439" s="110"/>
      <c r="D439" s="110"/>
      <c r="E439" s="111"/>
      <c r="F439" s="112"/>
      <c r="I439" s="111"/>
      <c r="J439" s="112"/>
    </row>
    <row r="440" spans="1:10" s="113" customFormat="1">
      <c r="A440" s="95"/>
      <c r="B440" s="110"/>
      <c r="C440" s="110"/>
      <c r="D440" s="110"/>
      <c r="E440" s="111"/>
      <c r="F440" s="112"/>
      <c r="I440" s="111"/>
      <c r="J440" s="112"/>
    </row>
    <row r="441" spans="1:10" s="113" customFormat="1">
      <c r="A441" s="95"/>
      <c r="B441" s="110"/>
      <c r="C441" s="110"/>
      <c r="D441" s="110"/>
      <c r="E441" s="111"/>
      <c r="F441" s="112"/>
      <c r="I441" s="111"/>
      <c r="J441" s="112"/>
    </row>
    <row r="442" spans="1:10" s="113" customFormat="1">
      <c r="A442" s="95"/>
      <c r="B442" s="110"/>
      <c r="C442" s="110"/>
      <c r="D442" s="110"/>
      <c r="E442" s="111"/>
      <c r="F442" s="112"/>
      <c r="I442" s="111"/>
      <c r="J442" s="112"/>
    </row>
    <row r="443" spans="1:10" s="113" customFormat="1">
      <c r="A443" s="95"/>
      <c r="B443" s="110"/>
      <c r="C443" s="110"/>
      <c r="D443" s="110"/>
      <c r="E443" s="111"/>
      <c r="F443" s="112"/>
      <c r="I443" s="111"/>
      <c r="J443" s="112"/>
    </row>
    <row r="444" spans="1:10" s="113" customFormat="1">
      <c r="A444" s="95"/>
      <c r="B444" s="110"/>
      <c r="C444" s="110"/>
      <c r="D444" s="110"/>
      <c r="E444" s="111"/>
      <c r="F444" s="112"/>
      <c r="I444" s="111"/>
      <c r="J444" s="112"/>
    </row>
    <row r="445" spans="1:10" s="113" customFormat="1">
      <c r="A445" s="95"/>
      <c r="B445" s="110"/>
      <c r="C445" s="110"/>
      <c r="D445" s="110"/>
      <c r="E445" s="111"/>
      <c r="F445" s="112"/>
      <c r="I445" s="111"/>
      <c r="J445" s="112"/>
    </row>
    <row r="446" spans="1:10" s="113" customFormat="1">
      <c r="A446" s="95"/>
      <c r="B446" s="110"/>
      <c r="C446" s="110"/>
      <c r="D446" s="110"/>
      <c r="E446" s="111"/>
      <c r="F446" s="112"/>
      <c r="I446" s="111"/>
      <c r="J446" s="112"/>
    </row>
    <row r="447" spans="1:10" s="113" customFormat="1">
      <c r="A447" s="95"/>
      <c r="B447" s="110"/>
      <c r="C447" s="110"/>
      <c r="D447" s="110"/>
      <c r="E447" s="111"/>
      <c r="F447" s="112"/>
      <c r="I447" s="111"/>
      <c r="J447" s="112"/>
    </row>
    <row r="448" spans="1:10" s="113" customFormat="1">
      <c r="A448" s="95"/>
      <c r="B448" s="110"/>
      <c r="C448" s="110"/>
      <c r="D448" s="110"/>
      <c r="E448" s="111"/>
      <c r="F448" s="112"/>
      <c r="I448" s="111"/>
      <c r="J448" s="112"/>
    </row>
    <row r="449" spans="1:10" s="113" customFormat="1">
      <c r="A449" s="95"/>
      <c r="B449" s="110"/>
      <c r="C449" s="110"/>
      <c r="D449" s="110"/>
      <c r="E449" s="111"/>
      <c r="F449" s="112"/>
      <c r="I449" s="111"/>
      <c r="J449" s="112"/>
    </row>
    <row r="450" spans="1:10" s="113" customFormat="1">
      <c r="A450" s="95"/>
      <c r="B450" s="110"/>
      <c r="C450" s="110"/>
      <c r="D450" s="110"/>
      <c r="E450" s="111"/>
      <c r="F450" s="112"/>
      <c r="I450" s="111"/>
      <c r="J450" s="112"/>
    </row>
    <row r="451" spans="1:10" s="113" customFormat="1">
      <c r="A451" s="95"/>
      <c r="B451" s="110"/>
      <c r="C451" s="110"/>
      <c r="D451" s="110"/>
      <c r="E451" s="111"/>
      <c r="F451" s="112"/>
      <c r="I451" s="111"/>
      <c r="J451" s="112"/>
    </row>
    <row r="452" spans="1:10" s="113" customFormat="1">
      <c r="A452" s="95"/>
      <c r="B452" s="110"/>
      <c r="C452" s="110"/>
      <c r="D452" s="110"/>
      <c r="E452" s="111"/>
      <c r="F452" s="112"/>
      <c r="I452" s="111"/>
      <c r="J452" s="112"/>
    </row>
    <row r="453" spans="1:10" s="113" customFormat="1">
      <c r="A453" s="95"/>
      <c r="B453" s="110"/>
      <c r="C453" s="110"/>
      <c r="D453" s="110"/>
      <c r="E453" s="111"/>
      <c r="F453" s="112"/>
      <c r="I453" s="111"/>
      <c r="J453" s="112"/>
    </row>
    <row r="454" spans="1:10" s="113" customFormat="1">
      <c r="A454" s="95"/>
      <c r="B454" s="110"/>
      <c r="C454" s="110"/>
      <c r="D454" s="110"/>
      <c r="E454" s="111"/>
      <c r="F454" s="112"/>
      <c r="I454" s="111"/>
      <c r="J454" s="112"/>
    </row>
    <row r="455" spans="1:10" s="113" customFormat="1">
      <c r="A455" s="95"/>
      <c r="B455" s="110"/>
      <c r="C455" s="110"/>
      <c r="D455" s="110"/>
      <c r="E455" s="111"/>
      <c r="F455" s="112"/>
      <c r="I455" s="111"/>
      <c r="J455" s="112"/>
    </row>
    <row r="456" spans="1:10" s="113" customFormat="1">
      <c r="A456" s="95"/>
      <c r="B456" s="110"/>
      <c r="C456" s="110"/>
      <c r="D456" s="110"/>
      <c r="E456" s="111"/>
      <c r="F456" s="112"/>
      <c r="I456" s="111"/>
      <c r="J456" s="112"/>
    </row>
    <row r="457" spans="1:10" s="113" customFormat="1">
      <c r="A457" s="95"/>
      <c r="B457" s="110"/>
      <c r="C457" s="110"/>
      <c r="D457" s="110"/>
      <c r="E457" s="111"/>
      <c r="F457" s="112"/>
      <c r="I457" s="111"/>
      <c r="J457" s="112"/>
    </row>
    <row r="458" spans="1:10" s="113" customFormat="1">
      <c r="A458" s="95"/>
      <c r="B458" s="110"/>
      <c r="C458" s="110"/>
      <c r="D458" s="110"/>
      <c r="E458" s="111"/>
      <c r="F458" s="112"/>
      <c r="I458" s="111"/>
      <c r="J458" s="112"/>
    </row>
    <row r="459" spans="1:10" s="113" customFormat="1">
      <c r="A459" s="95"/>
      <c r="B459" s="110"/>
      <c r="C459" s="110"/>
      <c r="D459" s="110"/>
      <c r="E459" s="111"/>
      <c r="F459" s="112"/>
      <c r="I459" s="111"/>
      <c r="J459" s="112"/>
    </row>
    <row r="460" spans="1:10" s="113" customFormat="1">
      <c r="A460" s="95"/>
      <c r="B460" s="110"/>
      <c r="C460" s="110"/>
      <c r="D460" s="110"/>
      <c r="E460" s="111"/>
      <c r="F460" s="112"/>
      <c r="I460" s="111"/>
      <c r="J460" s="112"/>
    </row>
    <row r="461" spans="1:10" s="113" customFormat="1">
      <c r="A461" s="95"/>
      <c r="B461" s="110"/>
      <c r="C461" s="110"/>
      <c r="D461" s="110"/>
      <c r="E461" s="111"/>
      <c r="F461" s="112"/>
      <c r="I461" s="111"/>
      <c r="J461" s="112"/>
    </row>
    <row r="462" spans="1:10" s="113" customFormat="1">
      <c r="A462" s="95"/>
      <c r="B462" s="110"/>
      <c r="C462" s="110"/>
      <c r="D462" s="110"/>
      <c r="E462" s="111"/>
      <c r="F462" s="112"/>
      <c r="I462" s="111"/>
      <c r="J462" s="112"/>
    </row>
    <row r="463" spans="1:10" s="113" customFormat="1">
      <c r="A463" s="95"/>
      <c r="B463" s="110"/>
      <c r="C463" s="110"/>
      <c r="D463" s="110"/>
      <c r="E463" s="111"/>
      <c r="F463" s="112"/>
      <c r="I463" s="111"/>
      <c r="J463" s="112"/>
    </row>
    <row r="464" spans="1:10" s="113" customFormat="1">
      <c r="A464" s="95"/>
      <c r="B464" s="110"/>
      <c r="C464" s="110"/>
      <c r="D464" s="110"/>
      <c r="E464" s="111"/>
      <c r="F464" s="112"/>
      <c r="I464" s="111"/>
      <c r="J464" s="112"/>
    </row>
    <row r="465" spans="1:10" s="113" customFormat="1">
      <c r="A465" s="95"/>
      <c r="B465" s="110"/>
      <c r="C465" s="110"/>
      <c r="D465" s="110"/>
      <c r="E465" s="111"/>
      <c r="F465" s="112"/>
      <c r="I465" s="111"/>
      <c r="J465" s="112"/>
    </row>
    <row r="466" spans="1:10" s="113" customFormat="1">
      <c r="A466" s="95"/>
      <c r="B466" s="110"/>
      <c r="C466" s="110"/>
      <c r="D466" s="110"/>
      <c r="E466" s="111"/>
      <c r="F466" s="112"/>
      <c r="I466" s="111"/>
      <c r="J466" s="112"/>
    </row>
    <row r="467" spans="1:10" s="113" customFormat="1">
      <c r="A467" s="95"/>
      <c r="B467" s="110"/>
      <c r="C467" s="110"/>
      <c r="D467" s="110"/>
      <c r="E467" s="111"/>
      <c r="F467" s="112"/>
      <c r="I467" s="111"/>
      <c r="J467" s="112"/>
    </row>
    <row r="468" spans="1:10" s="113" customFormat="1">
      <c r="A468" s="95"/>
      <c r="B468" s="110"/>
      <c r="C468" s="110"/>
      <c r="D468" s="110"/>
      <c r="E468" s="111"/>
      <c r="F468" s="112"/>
      <c r="I468" s="111"/>
      <c r="J468" s="112"/>
    </row>
    <row r="469" spans="1:10" s="113" customFormat="1">
      <c r="A469" s="95"/>
      <c r="B469" s="110"/>
      <c r="C469" s="110"/>
      <c r="D469" s="110"/>
      <c r="E469" s="111"/>
      <c r="F469" s="112"/>
      <c r="I469" s="111"/>
      <c r="J469" s="112"/>
    </row>
    <row r="470" spans="1:10" s="113" customFormat="1">
      <c r="A470" s="95"/>
      <c r="B470" s="110"/>
      <c r="C470" s="110"/>
      <c r="D470" s="110"/>
      <c r="E470" s="111"/>
      <c r="F470" s="112"/>
      <c r="I470" s="111"/>
      <c r="J470" s="112"/>
    </row>
    <row r="471" spans="1:10" s="113" customFormat="1">
      <c r="A471" s="95"/>
      <c r="B471" s="110"/>
      <c r="C471" s="110"/>
      <c r="D471" s="110"/>
      <c r="E471" s="111"/>
      <c r="F471" s="112"/>
      <c r="I471" s="111"/>
      <c r="J471" s="112"/>
    </row>
    <row r="472" spans="1:10" s="113" customFormat="1">
      <c r="A472" s="95"/>
      <c r="B472" s="110"/>
      <c r="C472" s="110"/>
      <c r="D472" s="110"/>
      <c r="E472" s="111"/>
      <c r="F472" s="112"/>
      <c r="I472" s="111"/>
      <c r="J472" s="112"/>
    </row>
    <row r="473" spans="1:10" s="113" customFormat="1">
      <c r="A473" s="95"/>
      <c r="B473" s="110"/>
      <c r="C473" s="110"/>
      <c r="D473" s="110"/>
      <c r="E473" s="111"/>
      <c r="F473" s="112"/>
      <c r="I473" s="111"/>
      <c r="J473" s="112"/>
    </row>
    <row r="474" spans="1:10" s="113" customFormat="1">
      <c r="A474" s="95"/>
      <c r="B474" s="110"/>
      <c r="C474" s="110"/>
      <c r="D474" s="110"/>
      <c r="E474" s="111"/>
      <c r="F474" s="112"/>
      <c r="I474" s="111"/>
      <c r="J474" s="112"/>
    </row>
    <row r="475" spans="1:10" s="113" customFormat="1">
      <c r="A475" s="95"/>
      <c r="B475" s="110"/>
      <c r="C475" s="110"/>
      <c r="D475" s="110"/>
      <c r="E475" s="111"/>
      <c r="F475" s="112"/>
      <c r="I475" s="111"/>
      <c r="J475" s="112"/>
    </row>
    <row r="476" spans="1:10" s="113" customFormat="1">
      <c r="A476" s="95"/>
      <c r="B476" s="110"/>
      <c r="C476" s="110"/>
      <c r="D476" s="110"/>
      <c r="E476" s="111"/>
      <c r="F476" s="112"/>
      <c r="I476" s="111"/>
      <c r="J476" s="112"/>
    </row>
    <row r="477" spans="1:10" s="113" customFormat="1">
      <c r="A477" s="95"/>
      <c r="B477" s="110"/>
      <c r="C477" s="110"/>
      <c r="D477" s="110"/>
      <c r="E477" s="111"/>
      <c r="F477" s="112"/>
      <c r="I477" s="111"/>
      <c r="J477" s="112"/>
    </row>
    <row r="478" spans="1:10" s="113" customFormat="1">
      <c r="A478" s="95"/>
      <c r="B478" s="110"/>
      <c r="C478" s="110"/>
      <c r="D478" s="110"/>
      <c r="E478" s="111"/>
      <c r="F478" s="112"/>
      <c r="I478" s="111"/>
      <c r="J478" s="112"/>
    </row>
    <row r="479" spans="1:10" s="113" customFormat="1">
      <c r="A479" s="95"/>
      <c r="B479" s="110"/>
      <c r="C479" s="110"/>
      <c r="D479" s="110"/>
      <c r="E479" s="111"/>
      <c r="F479" s="112"/>
      <c r="I479" s="111"/>
      <c r="J479" s="112"/>
    </row>
    <row r="480" spans="1:10" s="113" customFormat="1">
      <c r="A480" s="95"/>
      <c r="B480" s="110"/>
      <c r="C480" s="110"/>
      <c r="D480" s="110"/>
      <c r="E480" s="111"/>
      <c r="F480" s="112"/>
      <c r="I480" s="111"/>
      <c r="J480" s="112"/>
    </row>
    <row r="481" spans="1:10" s="113" customFormat="1">
      <c r="A481" s="95"/>
      <c r="B481" s="110"/>
      <c r="C481" s="110"/>
      <c r="D481" s="110"/>
      <c r="E481" s="111"/>
      <c r="F481" s="112"/>
      <c r="I481" s="111"/>
      <c r="J481" s="112"/>
    </row>
    <row r="482" spans="1:10" s="113" customFormat="1">
      <c r="A482" s="95"/>
      <c r="B482" s="110"/>
      <c r="C482" s="110"/>
      <c r="D482" s="110"/>
      <c r="E482" s="111"/>
      <c r="F482" s="112"/>
      <c r="I482" s="111"/>
      <c r="J482" s="112"/>
    </row>
    <row r="483" spans="1:10" s="113" customFormat="1">
      <c r="A483" s="95"/>
      <c r="B483" s="110"/>
      <c r="C483" s="110"/>
      <c r="D483" s="110"/>
      <c r="E483" s="111"/>
      <c r="F483" s="112"/>
      <c r="I483" s="111"/>
      <c r="J483" s="112"/>
    </row>
    <row r="484" spans="1:10" s="113" customFormat="1">
      <c r="A484" s="95"/>
      <c r="B484" s="110"/>
      <c r="C484" s="110"/>
      <c r="D484" s="110"/>
      <c r="E484" s="111"/>
      <c r="F484" s="112"/>
      <c r="I484" s="111"/>
      <c r="J484" s="112"/>
    </row>
    <row r="485" spans="1:10" s="113" customFormat="1">
      <c r="A485" s="95"/>
      <c r="B485" s="110"/>
      <c r="C485" s="110"/>
      <c r="D485" s="110"/>
      <c r="E485" s="111"/>
      <c r="F485" s="112"/>
      <c r="I485" s="111"/>
      <c r="J485" s="112"/>
    </row>
    <row r="486" spans="1:10" s="113" customFormat="1">
      <c r="A486" s="95"/>
      <c r="B486" s="110"/>
      <c r="C486" s="110"/>
      <c r="D486" s="110"/>
      <c r="E486" s="111"/>
      <c r="F486" s="112"/>
      <c r="I486" s="111"/>
      <c r="J486" s="112"/>
    </row>
    <row r="487" spans="1:10" s="113" customFormat="1">
      <c r="A487" s="95"/>
      <c r="B487" s="110"/>
      <c r="C487" s="110"/>
      <c r="D487" s="110"/>
      <c r="E487" s="111"/>
      <c r="F487" s="112"/>
      <c r="I487" s="111"/>
      <c r="J487" s="112"/>
    </row>
    <row r="488" spans="1:10" s="113" customFormat="1">
      <c r="A488" s="95"/>
      <c r="B488" s="110"/>
      <c r="C488" s="110"/>
      <c r="D488" s="110"/>
      <c r="E488" s="111"/>
      <c r="F488" s="112"/>
      <c r="I488" s="111"/>
      <c r="J488" s="112"/>
    </row>
    <row r="489" spans="1:10" s="113" customFormat="1">
      <c r="A489" s="95"/>
      <c r="B489" s="110"/>
      <c r="C489" s="110"/>
      <c r="D489" s="110"/>
      <c r="E489" s="111"/>
      <c r="F489" s="112"/>
      <c r="I489" s="111"/>
      <c r="J489" s="112"/>
    </row>
    <row r="490" spans="1:10" s="113" customFormat="1">
      <c r="A490" s="95"/>
      <c r="B490" s="110"/>
      <c r="C490" s="110"/>
      <c r="D490" s="110"/>
      <c r="E490" s="111"/>
      <c r="F490" s="112"/>
      <c r="I490" s="111"/>
      <c r="J490" s="112"/>
    </row>
    <row r="491" spans="1:10" s="113" customFormat="1">
      <c r="A491" s="95"/>
      <c r="B491" s="110"/>
      <c r="C491" s="110"/>
      <c r="D491" s="110"/>
      <c r="E491" s="111"/>
      <c r="F491" s="112"/>
      <c r="I491" s="111"/>
      <c r="J491" s="112"/>
    </row>
    <row r="492" spans="1:10" s="113" customFormat="1">
      <c r="A492" s="95"/>
      <c r="B492" s="110"/>
      <c r="C492" s="110"/>
      <c r="D492" s="110"/>
      <c r="E492" s="111"/>
      <c r="F492" s="112"/>
      <c r="I492" s="111"/>
      <c r="J492" s="112"/>
    </row>
    <row r="493" spans="1:10" s="113" customFormat="1">
      <c r="A493" s="95"/>
      <c r="B493" s="110"/>
      <c r="C493" s="110"/>
      <c r="D493" s="110"/>
      <c r="E493" s="111"/>
      <c r="F493" s="112"/>
      <c r="I493" s="111"/>
      <c r="J493" s="112"/>
    </row>
    <row r="494" spans="1:10" s="113" customFormat="1">
      <c r="A494" s="95"/>
      <c r="B494" s="110"/>
      <c r="C494" s="110"/>
      <c r="D494" s="110"/>
      <c r="E494" s="111"/>
      <c r="F494" s="112"/>
      <c r="I494" s="111"/>
      <c r="J494" s="112"/>
    </row>
    <row r="495" spans="1:10" s="113" customFormat="1">
      <c r="A495" s="95"/>
      <c r="B495" s="110"/>
      <c r="C495" s="110"/>
      <c r="D495" s="110"/>
      <c r="E495" s="111"/>
      <c r="F495" s="112"/>
      <c r="I495" s="111"/>
      <c r="J495" s="112"/>
    </row>
    <row r="496" spans="1:10" s="113" customFormat="1">
      <c r="A496" s="95"/>
      <c r="B496" s="110"/>
      <c r="C496" s="110"/>
      <c r="D496" s="110"/>
      <c r="E496" s="111"/>
      <c r="F496" s="112"/>
      <c r="I496" s="111"/>
      <c r="J496" s="112"/>
    </row>
    <row r="497" spans="1:10" s="113" customFormat="1">
      <c r="A497" s="95"/>
      <c r="B497" s="110"/>
      <c r="C497" s="110"/>
      <c r="D497" s="110"/>
      <c r="E497" s="111"/>
      <c r="F497" s="112"/>
      <c r="I497" s="111"/>
      <c r="J497" s="112"/>
    </row>
    <row r="498" spans="1:10" s="113" customFormat="1">
      <c r="A498" s="95"/>
      <c r="B498" s="110"/>
      <c r="C498" s="110"/>
      <c r="D498" s="110"/>
      <c r="E498" s="111"/>
      <c r="F498" s="112"/>
      <c r="I498" s="111"/>
      <c r="J498" s="112"/>
    </row>
    <row r="499" spans="1:10" s="113" customFormat="1">
      <c r="A499" s="95"/>
      <c r="B499" s="110"/>
      <c r="C499" s="110"/>
      <c r="D499" s="110"/>
      <c r="E499" s="111"/>
      <c r="F499" s="112"/>
      <c r="I499" s="111"/>
      <c r="J499" s="112"/>
    </row>
    <row r="500" spans="1:10" s="113" customFormat="1">
      <c r="A500" s="95"/>
      <c r="B500" s="110"/>
      <c r="C500" s="110"/>
      <c r="D500" s="110"/>
      <c r="E500" s="111"/>
      <c r="F500" s="112"/>
      <c r="I500" s="111"/>
      <c r="J500" s="112"/>
    </row>
    <row r="501" spans="1:10" s="113" customFormat="1">
      <c r="A501" s="95"/>
      <c r="B501" s="110"/>
      <c r="C501" s="110"/>
      <c r="D501" s="110"/>
      <c r="E501" s="111"/>
      <c r="F501" s="112"/>
      <c r="I501" s="111"/>
      <c r="J501" s="112"/>
    </row>
    <row r="502" spans="1:10" s="113" customFormat="1">
      <c r="A502" s="95"/>
      <c r="B502" s="110"/>
      <c r="C502" s="110"/>
      <c r="D502" s="110"/>
      <c r="E502" s="111"/>
      <c r="F502" s="112"/>
      <c r="I502" s="111"/>
      <c r="J502" s="112"/>
    </row>
    <row r="503" spans="1:10" s="113" customFormat="1">
      <c r="A503" s="95"/>
      <c r="B503" s="110"/>
      <c r="C503" s="110"/>
      <c r="D503" s="110"/>
      <c r="E503" s="111"/>
      <c r="F503" s="112"/>
      <c r="I503" s="111"/>
      <c r="J503" s="112"/>
    </row>
    <row r="504" spans="1:10" s="113" customFormat="1">
      <c r="A504" s="95"/>
      <c r="B504" s="110"/>
      <c r="C504" s="110"/>
      <c r="D504" s="110"/>
      <c r="E504" s="111"/>
      <c r="F504" s="112"/>
      <c r="I504" s="111"/>
      <c r="J504" s="112"/>
    </row>
    <row r="505" spans="1:10" s="113" customFormat="1">
      <c r="A505" s="95"/>
      <c r="B505" s="110"/>
      <c r="C505" s="110"/>
      <c r="D505" s="110"/>
      <c r="E505" s="111"/>
      <c r="F505" s="112"/>
      <c r="I505" s="111"/>
      <c r="J505" s="112"/>
    </row>
    <row r="506" spans="1:10" s="113" customFormat="1">
      <c r="A506" s="95"/>
      <c r="B506" s="110"/>
      <c r="C506" s="110"/>
      <c r="D506" s="110"/>
      <c r="E506" s="111"/>
      <c r="F506" s="112"/>
      <c r="I506" s="111"/>
      <c r="J506" s="112"/>
    </row>
    <row r="507" spans="1:10" s="113" customFormat="1">
      <c r="A507" s="95"/>
      <c r="B507" s="110"/>
      <c r="C507" s="110"/>
      <c r="D507" s="110"/>
      <c r="E507" s="111"/>
      <c r="F507" s="112"/>
      <c r="I507" s="111"/>
      <c r="J507" s="112"/>
    </row>
    <row r="508" spans="1:10" s="113" customFormat="1">
      <c r="A508" s="95"/>
      <c r="B508" s="110"/>
      <c r="C508" s="110"/>
      <c r="D508" s="110"/>
      <c r="E508" s="111"/>
      <c r="F508" s="112"/>
      <c r="I508" s="111"/>
      <c r="J508" s="112"/>
    </row>
    <row r="509" spans="1:10" s="113" customFormat="1">
      <c r="A509" s="95"/>
      <c r="B509" s="110"/>
      <c r="C509" s="110"/>
      <c r="D509" s="110"/>
      <c r="E509" s="111"/>
      <c r="F509" s="112"/>
      <c r="I509" s="111"/>
      <c r="J509" s="112"/>
    </row>
    <row r="510" spans="1:10" s="113" customFormat="1">
      <c r="A510" s="95"/>
      <c r="B510" s="110"/>
      <c r="C510" s="110"/>
      <c r="D510" s="110"/>
      <c r="E510" s="111"/>
      <c r="F510" s="112"/>
      <c r="I510" s="111"/>
      <c r="J510" s="112"/>
    </row>
    <row r="511" spans="1:10" s="113" customFormat="1">
      <c r="A511" s="95"/>
      <c r="B511" s="110"/>
      <c r="C511" s="110"/>
      <c r="D511" s="110"/>
      <c r="E511" s="111"/>
      <c r="F511" s="112"/>
      <c r="I511" s="111"/>
      <c r="J511" s="112"/>
    </row>
    <row r="512" spans="1:10" s="113" customFormat="1">
      <c r="A512" s="95"/>
      <c r="B512" s="110"/>
      <c r="C512" s="110"/>
      <c r="D512" s="110"/>
      <c r="E512" s="111"/>
      <c r="F512" s="112"/>
      <c r="I512" s="111"/>
      <c r="J512" s="112"/>
    </row>
    <row r="513" spans="1:10" s="113" customFormat="1">
      <c r="A513" s="95"/>
      <c r="B513" s="110"/>
      <c r="C513" s="110"/>
      <c r="D513" s="110"/>
      <c r="E513" s="111"/>
      <c r="F513" s="112"/>
      <c r="I513" s="111"/>
      <c r="J513" s="112"/>
    </row>
    <row r="514" spans="1:10" s="113" customFormat="1">
      <c r="A514" s="95"/>
      <c r="B514" s="110"/>
      <c r="C514" s="110"/>
      <c r="D514" s="110"/>
      <c r="E514" s="111"/>
      <c r="F514" s="112"/>
      <c r="I514" s="111"/>
      <c r="J514" s="112"/>
    </row>
    <row r="515" spans="1:10" s="113" customFormat="1">
      <c r="A515" s="95"/>
      <c r="B515" s="110"/>
      <c r="C515" s="110"/>
      <c r="D515" s="110"/>
      <c r="E515" s="111"/>
      <c r="F515" s="112"/>
      <c r="I515" s="111"/>
      <c r="J515" s="112"/>
    </row>
    <row r="516" spans="1:10" s="113" customFormat="1">
      <c r="A516" s="95"/>
      <c r="B516" s="110"/>
      <c r="C516" s="110"/>
      <c r="D516" s="110"/>
      <c r="E516" s="111"/>
      <c r="F516" s="112"/>
      <c r="I516" s="111"/>
      <c r="J516" s="112"/>
    </row>
    <row r="517" spans="1:10" s="113" customFormat="1">
      <c r="A517" s="95"/>
      <c r="B517" s="110"/>
      <c r="C517" s="110"/>
      <c r="D517" s="110"/>
      <c r="E517" s="111"/>
      <c r="F517" s="112"/>
      <c r="I517" s="111"/>
      <c r="J517" s="112"/>
    </row>
    <row r="518" spans="1:10" s="113" customFormat="1">
      <c r="A518" s="95"/>
      <c r="B518" s="110"/>
      <c r="C518" s="110"/>
      <c r="D518" s="110"/>
      <c r="E518" s="111"/>
      <c r="F518" s="112"/>
      <c r="I518" s="111"/>
      <c r="J518" s="112"/>
    </row>
    <row r="519" spans="1:10" s="113" customFormat="1">
      <c r="A519" s="95"/>
      <c r="B519" s="110"/>
      <c r="C519" s="110"/>
      <c r="D519" s="110"/>
      <c r="E519" s="111"/>
      <c r="F519" s="112"/>
      <c r="I519" s="111"/>
      <c r="J519" s="112"/>
    </row>
    <row r="520" spans="1:10" s="113" customFormat="1">
      <c r="A520" s="95"/>
      <c r="B520" s="110"/>
      <c r="C520" s="110"/>
      <c r="D520" s="110"/>
      <c r="E520" s="111"/>
      <c r="F520" s="112"/>
      <c r="I520" s="111"/>
      <c r="J520" s="112"/>
    </row>
    <row r="521" spans="1:10" s="113" customFormat="1">
      <c r="A521" s="95"/>
      <c r="B521" s="110"/>
      <c r="C521" s="110"/>
      <c r="D521" s="110"/>
      <c r="E521" s="111"/>
      <c r="F521" s="112"/>
      <c r="I521" s="111"/>
      <c r="J521" s="112"/>
    </row>
    <row r="522" spans="1:10" s="113" customFormat="1">
      <c r="A522" s="95"/>
      <c r="B522" s="110"/>
      <c r="C522" s="110"/>
      <c r="D522" s="110"/>
      <c r="E522" s="111"/>
      <c r="F522" s="112"/>
      <c r="I522" s="111"/>
      <c r="J522" s="112"/>
    </row>
    <row r="523" spans="1:10" s="113" customFormat="1">
      <c r="A523" s="95"/>
      <c r="B523" s="110"/>
      <c r="C523" s="110"/>
      <c r="D523" s="110"/>
      <c r="E523" s="111"/>
      <c r="F523" s="112"/>
      <c r="I523" s="111"/>
      <c r="J523" s="112"/>
    </row>
    <row r="524" spans="1:10" s="113" customFormat="1">
      <c r="A524" s="95"/>
      <c r="B524" s="110"/>
      <c r="C524" s="110"/>
      <c r="D524" s="110"/>
      <c r="E524" s="111"/>
      <c r="F524" s="112"/>
      <c r="I524" s="111"/>
      <c r="J524" s="112"/>
    </row>
    <row r="525" spans="1:10" s="113" customFormat="1">
      <c r="A525" s="95"/>
      <c r="B525" s="110"/>
      <c r="C525" s="110"/>
      <c r="D525" s="110"/>
      <c r="E525" s="111"/>
      <c r="F525" s="112"/>
      <c r="I525" s="111"/>
      <c r="J525" s="112"/>
    </row>
    <row r="526" spans="1:10" s="113" customFormat="1">
      <c r="A526" s="95"/>
      <c r="B526" s="110"/>
      <c r="C526" s="110"/>
      <c r="D526" s="110"/>
      <c r="E526" s="111"/>
      <c r="F526" s="112"/>
      <c r="I526" s="111"/>
      <c r="J526" s="112"/>
    </row>
    <row r="527" spans="1:10" s="113" customFormat="1">
      <c r="A527" s="95"/>
      <c r="B527" s="110"/>
      <c r="C527" s="110"/>
      <c r="D527" s="110"/>
      <c r="E527" s="111"/>
      <c r="F527" s="112"/>
      <c r="I527" s="111"/>
      <c r="J527" s="112"/>
    </row>
    <row r="528" spans="1:10" s="113" customFormat="1">
      <c r="A528" s="95"/>
      <c r="B528" s="110"/>
      <c r="C528" s="110"/>
      <c r="D528" s="110"/>
      <c r="E528" s="111"/>
      <c r="F528" s="112"/>
      <c r="I528" s="111"/>
      <c r="J528" s="112"/>
    </row>
    <row r="529" spans="1:10" s="113" customFormat="1">
      <c r="A529" s="95"/>
      <c r="B529" s="110"/>
      <c r="C529" s="110"/>
      <c r="D529" s="110"/>
      <c r="E529" s="111"/>
      <c r="F529" s="112"/>
      <c r="I529" s="111"/>
      <c r="J529" s="112"/>
    </row>
    <row r="530" spans="1:10" s="113" customFormat="1">
      <c r="A530" s="95"/>
      <c r="B530" s="110"/>
      <c r="C530" s="110"/>
      <c r="D530" s="110"/>
      <c r="E530" s="111"/>
      <c r="F530" s="112"/>
      <c r="I530" s="111"/>
      <c r="J530" s="112"/>
    </row>
    <row r="531" spans="1:10" s="113" customFormat="1">
      <c r="A531" s="95"/>
      <c r="B531" s="110"/>
      <c r="C531" s="110"/>
      <c r="D531" s="110"/>
      <c r="E531" s="111"/>
      <c r="F531" s="112"/>
      <c r="I531" s="111"/>
      <c r="J531" s="112"/>
    </row>
    <row r="532" spans="1:10" s="113" customFormat="1">
      <c r="A532" s="95"/>
      <c r="B532" s="110"/>
      <c r="C532" s="110"/>
      <c r="D532" s="110"/>
      <c r="E532" s="111"/>
      <c r="F532" s="112"/>
      <c r="I532" s="111"/>
      <c r="J532" s="112"/>
    </row>
    <row r="533" spans="1:10" s="113" customFormat="1">
      <c r="A533" s="95"/>
      <c r="B533" s="110"/>
      <c r="C533" s="110"/>
      <c r="D533" s="110"/>
      <c r="E533" s="111"/>
      <c r="F533" s="112"/>
      <c r="I533" s="111"/>
      <c r="J533" s="112"/>
    </row>
    <row r="534" spans="1:10" s="113" customFormat="1">
      <c r="A534" s="95"/>
      <c r="B534" s="110"/>
      <c r="C534" s="110"/>
      <c r="D534" s="110"/>
      <c r="E534" s="111"/>
      <c r="F534" s="112"/>
      <c r="I534" s="111"/>
      <c r="J534" s="112"/>
    </row>
    <row r="535" spans="1:10" s="113" customFormat="1">
      <c r="A535" s="95"/>
      <c r="B535" s="110"/>
      <c r="C535" s="110"/>
      <c r="D535" s="110"/>
      <c r="E535" s="111"/>
      <c r="F535" s="112"/>
      <c r="I535" s="111"/>
      <c r="J535" s="112"/>
    </row>
    <row r="536" spans="1:10" s="113" customFormat="1">
      <c r="A536" s="95"/>
      <c r="B536" s="110"/>
      <c r="C536" s="110"/>
      <c r="D536" s="110"/>
      <c r="E536" s="111"/>
      <c r="F536" s="112"/>
      <c r="I536" s="111"/>
      <c r="J536" s="112"/>
    </row>
    <row r="537" spans="1:10" s="113" customFormat="1">
      <c r="A537" s="95"/>
      <c r="B537" s="110"/>
      <c r="C537" s="110"/>
      <c r="D537" s="110"/>
      <c r="E537" s="111"/>
      <c r="F537" s="112"/>
      <c r="I537" s="111"/>
      <c r="J537" s="112"/>
    </row>
    <row r="538" spans="1:10" s="113" customFormat="1">
      <c r="A538" s="95"/>
      <c r="B538" s="110"/>
      <c r="C538" s="110"/>
      <c r="D538" s="110"/>
      <c r="E538" s="111"/>
      <c r="F538" s="112"/>
      <c r="I538" s="111"/>
      <c r="J538" s="112"/>
    </row>
    <row r="539" spans="1:10" s="113" customFormat="1">
      <c r="A539" s="95"/>
      <c r="B539" s="110"/>
      <c r="C539" s="110"/>
      <c r="D539" s="110"/>
      <c r="E539" s="111"/>
      <c r="F539" s="112"/>
      <c r="I539" s="111"/>
      <c r="J539" s="112"/>
    </row>
    <row r="540" spans="1:10" s="113" customFormat="1">
      <c r="A540" s="95"/>
      <c r="B540" s="110"/>
      <c r="C540" s="110"/>
      <c r="D540" s="110"/>
      <c r="E540" s="111"/>
      <c r="F540" s="112"/>
      <c r="I540" s="111"/>
      <c r="J540" s="112"/>
    </row>
    <row r="541" spans="1:10" s="113" customFormat="1">
      <c r="A541" s="95"/>
      <c r="B541" s="110"/>
      <c r="C541" s="110"/>
      <c r="D541" s="110"/>
      <c r="E541" s="111"/>
      <c r="F541" s="112"/>
      <c r="I541" s="111"/>
      <c r="J541" s="112"/>
    </row>
    <row r="542" spans="1:10" s="113" customFormat="1">
      <c r="A542" s="95"/>
      <c r="B542" s="110"/>
      <c r="C542" s="110"/>
      <c r="D542" s="110"/>
      <c r="E542" s="111"/>
      <c r="F542" s="112"/>
      <c r="I542" s="111"/>
      <c r="J542" s="112"/>
    </row>
    <row r="543" spans="1:10" s="113" customFormat="1">
      <c r="A543" s="95"/>
      <c r="B543" s="110"/>
      <c r="C543" s="110"/>
      <c r="D543" s="110"/>
      <c r="E543" s="111"/>
      <c r="F543" s="112"/>
      <c r="I543" s="111"/>
      <c r="J543" s="112"/>
    </row>
    <row r="544" spans="1:10" s="113" customFormat="1">
      <c r="A544" s="95"/>
      <c r="B544" s="110"/>
      <c r="C544" s="110"/>
      <c r="D544" s="110"/>
      <c r="E544" s="111"/>
      <c r="F544" s="112"/>
      <c r="I544" s="111"/>
      <c r="J544" s="112"/>
    </row>
    <row r="545" spans="1:10" s="113" customFormat="1">
      <c r="A545" s="95"/>
      <c r="B545" s="110"/>
      <c r="C545" s="110"/>
      <c r="D545" s="110"/>
      <c r="E545" s="111"/>
      <c r="F545" s="112"/>
      <c r="I545" s="111"/>
      <c r="J545" s="112"/>
    </row>
    <row r="546" spans="1:10" s="113" customFormat="1">
      <c r="A546" s="95"/>
      <c r="B546" s="110"/>
      <c r="C546" s="110"/>
      <c r="D546" s="110"/>
      <c r="E546" s="111"/>
      <c r="F546" s="112"/>
      <c r="I546" s="111"/>
      <c r="J546" s="112"/>
    </row>
    <row r="547" spans="1:10" s="113" customFormat="1">
      <c r="A547" s="95"/>
      <c r="B547" s="110"/>
      <c r="C547" s="110"/>
      <c r="D547" s="110"/>
      <c r="E547" s="111"/>
      <c r="F547" s="112"/>
      <c r="I547" s="111"/>
      <c r="J547" s="112"/>
    </row>
    <row r="548" spans="1:10" s="113" customFormat="1">
      <c r="A548" s="95"/>
      <c r="B548" s="110"/>
      <c r="C548" s="110"/>
      <c r="D548" s="110"/>
      <c r="E548" s="111"/>
      <c r="F548" s="112"/>
      <c r="I548" s="111"/>
      <c r="J548" s="112"/>
    </row>
    <row r="549" spans="1:10" s="113" customFormat="1">
      <c r="A549" s="95"/>
      <c r="B549" s="110"/>
      <c r="C549" s="110"/>
      <c r="D549" s="110"/>
      <c r="E549" s="111"/>
      <c r="F549" s="112"/>
      <c r="I549" s="111"/>
      <c r="J549" s="112"/>
    </row>
    <row r="550" spans="1:10" s="113" customFormat="1">
      <c r="A550" s="95"/>
      <c r="B550" s="110"/>
      <c r="C550" s="110"/>
      <c r="D550" s="110"/>
      <c r="E550" s="111"/>
      <c r="F550" s="112"/>
      <c r="I550" s="111"/>
      <c r="J550" s="112"/>
    </row>
    <row r="551" spans="1:10" s="113" customFormat="1">
      <c r="A551" s="95"/>
      <c r="B551" s="110"/>
      <c r="C551" s="110"/>
      <c r="D551" s="110"/>
      <c r="E551" s="111"/>
      <c r="F551" s="112"/>
      <c r="I551" s="111"/>
      <c r="J551" s="112"/>
    </row>
    <row r="552" spans="1:10" s="113" customFormat="1">
      <c r="A552" s="95"/>
      <c r="B552" s="110"/>
      <c r="C552" s="110"/>
      <c r="D552" s="110"/>
      <c r="E552" s="111"/>
      <c r="F552" s="112"/>
      <c r="I552" s="111"/>
      <c r="J552" s="112"/>
    </row>
    <row r="553" spans="1:10" s="113" customFormat="1">
      <c r="A553" s="95"/>
      <c r="B553" s="110"/>
      <c r="C553" s="110"/>
      <c r="D553" s="110"/>
      <c r="E553" s="111"/>
      <c r="F553" s="112"/>
      <c r="I553" s="111"/>
      <c r="J553" s="112"/>
    </row>
    <row r="554" spans="1:10" s="113" customFormat="1">
      <c r="A554" s="95"/>
      <c r="B554" s="110"/>
      <c r="C554" s="110"/>
      <c r="D554" s="110"/>
      <c r="E554" s="111"/>
      <c r="F554" s="112"/>
      <c r="I554" s="111"/>
      <c r="J554" s="112"/>
    </row>
    <row r="555" spans="1:10" s="113" customFormat="1">
      <c r="A555" s="95"/>
      <c r="B555" s="110"/>
      <c r="C555" s="110"/>
      <c r="D555" s="110"/>
      <c r="E555" s="111"/>
      <c r="F555" s="112"/>
      <c r="I555" s="111"/>
      <c r="J555" s="112"/>
    </row>
    <row r="556" spans="1:10" s="113" customFormat="1">
      <c r="A556" s="95"/>
      <c r="B556" s="110"/>
      <c r="C556" s="110"/>
      <c r="D556" s="110"/>
      <c r="E556" s="111"/>
      <c r="F556" s="112"/>
      <c r="I556" s="111"/>
      <c r="J556" s="112"/>
    </row>
    <row r="557" spans="1:10" s="113" customFormat="1">
      <c r="A557" s="95"/>
      <c r="B557" s="110"/>
      <c r="C557" s="110"/>
      <c r="D557" s="110"/>
      <c r="E557" s="111"/>
      <c r="F557" s="112"/>
      <c r="I557" s="111"/>
      <c r="J557" s="112"/>
    </row>
    <row r="558" spans="1:10" s="113" customFormat="1">
      <c r="A558" s="95"/>
      <c r="B558" s="110"/>
      <c r="C558" s="110"/>
      <c r="D558" s="110"/>
      <c r="E558" s="111"/>
      <c r="F558" s="112"/>
      <c r="I558" s="111"/>
      <c r="J558" s="112"/>
    </row>
    <row r="559" spans="1:10" s="113" customFormat="1">
      <c r="A559" s="95"/>
      <c r="B559" s="110"/>
      <c r="C559" s="110"/>
      <c r="D559" s="110"/>
      <c r="E559" s="111"/>
      <c r="F559" s="112"/>
      <c r="I559" s="111"/>
      <c r="J559" s="112"/>
    </row>
    <row r="560" spans="1:10" s="113" customFormat="1">
      <c r="A560" s="95"/>
      <c r="B560" s="110"/>
      <c r="C560" s="110"/>
      <c r="D560" s="110"/>
      <c r="E560" s="111"/>
      <c r="F560" s="112"/>
      <c r="I560" s="111"/>
      <c r="J560" s="112"/>
    </row>
    <row r="561" spans="1:10" s="113" customFormat="1">
      <c r="A561" s="95"/>
      <c r="B561" s="110"/>
      <c r="C561" s="110"/>
      <c r="D561" s="110"/>
      <c r="E561" s="111"/>
      <c r="F561" s="112"/>
      <c r="I561" s="111"/>
      <c r="J561" s="112"/>
    </row>
    <row r="562" spans="1:10" s="113" customFormat="1">
      <c r="A562" s="95"/>
      <c r="B562" s="110"/>
      <c r="C562" s="110"/>
      <c r="D562" s="110"/>
      <c r="E562" s="111"/>
      <c r="F562" s="112"/>
      <c r="I562" s="111"/>
      <c r="J562" s="112"/>
    </row>
    <row r="563" spans="1:10" s="113" customFormat="1">
      <c r="A563" s="95"/>
      <c r="B563" s="110"/>
      <c r="C563" s="110"/>
      <c r="D563" s="110"/>
      <c r="E563" s="111"/>
      <c r="F563" s="112"/>
      <c r="I563" s="111"/>
      <c r="J563" s="112"/>
    </row>
    <row r="564" spans="1:10" s="113" customFormat="1">
      <c r="A564" s="95"/>
      <c r="B564" s="110"/>
      <c r="C564" s="110"/>
      <c r="D564" s="110"/>
      <c r="E564" s="111"/>
      <c r="F564" s="112"/>
      <c r="I564" s="111"/>
      <c r="J564" s="112"/>
    </row>
    <row r="565" spans="1:10" s="113" customFormat="1">
      <c r="A565" s="95"/>
      <c r="B565" s="110"/>
      <c r="C565" s="110"/>
      <c r="D565" s="110"/>
      <c r="E565" s="111"/>
      <c r="F565" s="112"/>
      <c r="I565" s="111"/>
      <c r="J565" s="112"/>
    </row>
    <row r="566" spans="1:10" s="113" customFormat="1">
      <c r="A566" s="95"/>
      <c r="B566" s="110"/>
      <c r="C566" s="110"/>
      <c r="D566" s="110"/>
      <c r="E566" s="111"/>
      <c r="F566" s="112"/>
      <c r="I566" s="111"/>
      <c r="J566" s="112"/>
    </row>
    <row r="567" spans="1:10" s="113" customFormat="1">
      <c r="A567" s="95"/>
      <c r="B567" s="110"/>
      <c r="C567" s="110"/>
      <c r="D567" s="110"/>
      <c r="E567" s="111"/>
      <c r="F567" s="112"/>
      <c r="I567" s="111"/>
      <c r="J567" s="112"/>
    </row>
    <row r="568" spans="1:10" s="113" customFormat="1">
      <c r="A568" s="95"/>
      <c r="B568" s="110"/>
      <c r="C568" s="110"/>
      <c r="D568" s="110"/>
      <c r="E568" s="111"/>
      <c r="F568" s="112"/>
      <c r="I568" s="111"/>
      <c r="J568" s="112"/>
    </row>
    <row r="569" spans="1:10" s="113" customFormat="1">
      <c r="A569" s="95"/>
      <c r="B569" s="110"/>
      <c r="C569" s="110"/>
      <c r="D569" s="110"/>
      <c r="E569" s="111"/>
      <c r="F569" s="112"/>
      <c r="I569" s="111"/>
      <c r="J569" s="112"/>
    </row>
    <row r="570" spans="1:10" s="113" customFormat="1">
      <c r="A570" s="95"/>
      <c r="B570" s="110"/>
      <c r="C570" s="110"/>
      <c r="D570" s="110"/>
      <c r="E570" s="111"/>
      <c r="F570" s="112"/>
      <c r="I570" s="111"/>
      <c r="J570" s="112"/>
    </row>
    <row r="571" spans="1:10" s="113" customFormat="1">
      <c r="A571" s="95"/>
      <c r="B571" s="110"/>
      <c r="C571" s="110"/>
      <c r="D571" s="110"/>
      <c r="E571" s="111"/>
      <c r="F571" s="112"/>
      <c r="I571" s="111"/>
      <c r="J571" s="112"/>
    </row>
    <row r="572" spans="1:10" s="113" customFormat="1">
      <c r="A572" s="95"/>
      <c r="B572" s="110"/>
      <c r="C572" s="110"/>
      <c r="D572" s="110"/>
      <c r="E572" s="111"/>
      <c r="F572" s="112"/>
      <c r="I572" s="111"/>
      <c r="J572" s="112"/>
    </row>
    <row r="573" spans="1:10" s="113" customFormat="1">
      <c r="A573" s="95"/>
      <c r="B573" s="110"/>
      <c r="C573" s="110"/>
      <c r="D573" s="110"/>
      <c r="E573" s="111"/>
      <c r="F573" s="112"/>
      <c r="I573" s="111"/>
      <c r="J573" s="112"/>
    </row>
    <row r="574" spans="1:10" s="113" customFormat="1">
      <c r="A574" s="95"/>
      <c r="B574" s="110"/>
      <c r="C574" s="110"/>
      <c r="D574" s="110"/>
      <c r="E574" s="111"/>
      <c r="F574" s="112"/>
      <c r="I574" s="111"/>
      <c r="J574" s="112"/>
    </row>
    <row r="575" spans="1:10" s="113" customFormat="1">
      <c r="A575" s="95"/>
      <c r="B575" s="110"/>
      <c r="C575" s="110"/>
      <c r="D575" s="110"/>
      <c r="E575" s="111"/>
      <c r="F575" s="112"/>
      <c r="I575" s="111"/>
      <c r="J575" s="112"/>
    </row>
    <row r="576" spans="1:10" s="113" customFormat="1">
      <c r="A576" s="95"/>
      <c r="B576" s="110"/>
      <c r="C576" s="110"/>
      <c r="D576" s="110"/>
      <c r="E576" s="111"/>
      <c r="F576" s="112"/>
      <c r="I576" s="111"/>
      <c r="J576" s="112"/>
    </row>
    <row r="577" spans="1:10" s="113" customFormat="1">
      <c r="A577" s="95"/>
      <c r="B577" s="110"/>
      <c r="C577" s="110"/>
      <c r="D577" s="110"/>
      <c r="E577" s="111"/>
      <c r="F577" s="112"/>
      <c r="I577" s="111"/>
      <c r="J577" s="112"/>
    </row>
    <row r="578" spans="1:10" s="113" customFormat="1">
      <c r="A578" s="95"/>
      <c r="B578" s="110"/>
      <c r="C578" s="110"/>
      <c r="D578" s="110"/>
      <c r="E578" s="111"/>
      <c r="F578" s="112"/>
      <c r="I578" s="111"/>
      <c r="J578" s="112"/>
    </row>
    <row r="579" spans="1:10" s="113" customFormat="1">
      <c r="A579" s="95"/>
      <c r="B579" s="110"/>
      <c r="C579" s="110"/>
      <c r="D579" s="110"/>
      <c r="E579" s="111"/>
      <c r="F579" s="112"/>
      <c r="I579" s="111"/>
      <c r="J579" s="112"/>
    </row>
    <row r="580" spans="1:10" s="113" customFormat="1">
      <c r="A580" s="95"/>
      <c r="B580" s="110"/>
      <c r="C580" s="110"/>
      <c r="D580" s="110"/>
      <c r="E580" s="111"/>
      <c r="F580" s="112"/>
      <c r="I580" s="111"/>
      <c r="J580" s="112"/>
    </row>
    <row r="581" spans="1:10" s="113" customFormat="1">
      <c r="A581" s="95"/>
      <c r="B581" s="110"/>
      <c r="C581" s="110"/>
      <c r="D581" s="110"/>
      <c r="E581" s="111"/>
      <c r="F581" s="112"/>
      <c r="I581" s="111"/>
      <c r="J581" s="112"/>
    </row>
    <row r="582" spans="1:10" s="113" customFormat="1">
      <c r="A582" s="95"/>
      <c r="B582" s="110"/>
      <c r="C582" s="110"/>
      <c r="D582" s="110"/>
      <c r="E582" s="111"/>
      <c r="F582" s="112"/>
      <c r="I582" s="111"/>
      <c r="J582" s="112"/>
    </row>
    <row r="583" spans="1:10" s="113" customFormat="1">
      <c r="A583" s="95"/>
      <c r="B583" s="110"/>
      <c r="C583" s="110"/>
      <c r="D583" s="110"/>
      <c r="E583" s="111"/>
      <c r="F583" s="112"/>
      <c r="I583" s="111"/>
      <c r="J583" s="112"/>
    </row>
    <row r="584" spans="1:10" s="113" customFormat="1">
      <c r="A584" s="95"/>
      <c r="B584" s="110"/>
      <c r="C584" s="110"/>
      <c r="D584" s="110"/>
      <c r="E584" s="111"/>
      <c r="F584" s="112"/>
      <c r="I584" s="111"/>
      <c r="J584" s="112"/>
    </row>
    <row r="585" spans="1:10" s="113" customFormat="1">
      <c r="A585" s="95"/>
      <c r="B585" s="110"/>
      <c r="C585" s="110"/>
      <c r="D585" s="110"/>
      <c r="E585" s="111"/>
      <c r="F585" s="112"/>
      <c r="I585" s="111"/>
      <c r="J585" s="112"/>
    </row>
    <row r="586" spans="1:10" s="113" customFormat="1">
      <c r="A586" s="95"/>
      <c r="B586" s="110"/>
      <c r="C586" s="110"/>
      <c r="D586" s="110"/>
      <c r="E586" s="111"/>
      <c r="F586" s="112"/>
      <c r="I586" s="111"/>
      <c r="J586" s="112"/>
    </row>
    <row r="587" spans="1:10" s="113" customFormat="1">
      <c r="A587" s="95"/>
      <c r="B587" s="110"/>
      <c r="C587" s="110"/>
      <c r="D587" s="110"/>
      <c r="E587" s="111"/>
      <c r="F587" s="112"/>
      <c r="I587" s="111"/>
      <c r="J587" s="112"/>
    </row>
    <row r="588" spans="1:10" s="113" customFormat="1">
      <c r="A588" s="95"/>
      <c r="B588" s="110"/>
      <c r="C588" s="110"/>
      <c r="D588" s="110"/>
      <c r="E588" s="111"/>
      <c r="F588" s="112"/>
      <c r="I588" s="111"/>
      <c r="J588" s="112"/>
    </row>
    <row r="589" spans="1:10" s="113" customFormat="1">
      <c r="A589" s="95"/>
      <c r="B589" s="110"/>
      <c r="C589" s="110"/>
      <c r="D589" s="110"/>
      <c r="E589" s="111"/>
      <c r="F589" s="112"/>
      <c r="I589" s="111"/>
      <c r="J589" s="112"/>
    </row>
    <row r="590" spans="1:10" s="113" customFormat="1">
      <c r="A590" s="95"/>
      <c r="B590" s="110"/>
      <c r="C590" s="110"/>
      <c r="D590" s="110"/>
      <c r="E590" s="111"/>
      <c r="F590" s="112"/>
      <c r="I590" s="111"/>
      <c r="J590" s="112"/>
    </row>
    <row r="591" spans="1:10" s="113" customFormat="1">
      <c r="A591" s="95"/>
      <c r="B591" s="110"/>
      <c r="C591" s="110"/>
      <c r="D591" s="110"/>
      <c r="E591" s="111"/>
      <c r="F591" s="112"/>
      <c r="I591" s="111"/>
      <c r="J591" s="112"/>
    </row>
    <row r="592" spans="1:10" s="113" customFormat="1">
      <c r="A592" s="95"/>
      <c r="B592" s="110"/>
      <c r="C592" s="110"/>
      <c r="D592" s="110"/>
      <c r="E592" s="111"/>
      <c r="F592" s="112"/>
      <c r="I592" s="111"/>
      <c r="J592" s="112"/>
    </row>
    <row r="593" spans="1:10" s="113" customFormat="1">
      <c r="A593" s="95"/>
      <c r="B593" s="110"/>
      <c r="C593" s="110"/>
      <c r="D593" s="110"/>
      <c r="E593" s="111"/>
      <c r="F593" s="112"/>
      <c r="I593" s="111"/>
      <c r="J593" s="112"/>
    </row>
    <row r="594" spans="1:10" s="113" customFormat="1">
      <c r="A594" s="95"/>
      <c r="B594" s="110"/>
      <c r="C594" s="110"/>
      <c r="D594" s="110"/>
      <c r="E594" s="111"/>
      <c r="F594" s="112"/>
      <c r="I594" s="111"/>
      <c r="J594" s="112"/>
    </row>
    <row r="595" spans="1:10" s="113" customFormat="1">
      <c r="A595" s="95"/>
      <c r="B595" s="110"/>
      <c r="C595" s="110"/>
      <c r="D595" s="110"/>
      <c r="E595" s="111"/>
      <c r="F595" s="112"/>
      <c r="I595" s="111"/>
      <c r="J595" s="112"/>
    </row>
    <row r="596" spans="1:10" s="113" customFormat="1">
      <c r="A596" s="95"/>
      <c r="B596" s="110"/>
      <c r="C596" s="110"/>
      <c r="D596" s="110"/>
      <c r="E596" s="111"/>
      <c r="F596" s="112"/>
      <c r="I596" s="111"/>
      <c r="J596" s="112"/>
    </row>
    <row r="597" spans="1:10" s="113" customFormat="1">
      <c r="A597" s="95"/>
      <c r="B597" s="110"/>
      <c r="C597" s="110"/>
      <c r="D597" s="110"/>
      <c r="E597" s="111"/>
      <c r="F597" s="112"/>
      <c r="I597" s="111"/>
      <c r="J597" s="112"/>
    </row>
    <row r="598" spans="1:10" s="113" customFormat="1">
      <c r="A598" s="95"/>
      <c r="B598" s="110"/>
      <c r="C598" s="110"/>
      <c r="D598" s="110"/>
      <c r="E598" s="111"/>
      <c r="F598" s="112"/>
      <c r="I598" s="111"/>
      <c r="J598" s="112"/>
    </row>
    <row r="599" spans="1:10" s="113" customFormat="1">
      <c r="A599" s="95"/>
      <c r="B599" s="110"/>
      <c r="C599" s="110"/>
      <c r="D599" s="110"/>
      <c r="E599" s="111"/>
      <c r="F599" s="112"/>
      <c r="I599" s="111"/>
      <c r="J599" s="112"/>
    </row>
    <row r="600" spans="1:10" s="113" customFormat="1">
      <c r="A600" s="95"/>
      <c r="B600" s="110"/>
      <c r="C600" s="110"/>
      <c r="D600" s="110"/>
      <c r="E600" s="111"/>
      <c r="F600" s="112"/>
      <c r="I600" s="111"/>
      <c r="J600" s="112"/>
    </row>
    <row r="601" spans="1:10" s="113" customFormat="1">
      <c r="A601" s="95"/>
      <c r="B601" s="110"/>
      <c r="C601" s="110"/>
      <c r="D601" s="110"/>
      <c r="E601" s="111"/>
      <c r="F601" s="112"/>
      <c r="I601" s="111"/>
      <c r="J601" s="112"/>
    </row>
    <row r="602" spans="1:10" s="113" customFormat="1">
      <c r="A602" s="95"/>
      <c r="B602" s="110"/>
      <c r="C602" s="110"/>
      <c r="D602" s="110"/>
      <c r="E602" s="111"/>
      <c r="F602" s="112"/>
      <c r="I602" s="111"/>
      <c r="J602" s="112"/>
    </row>
    <row r="603" spans="1:10" s="113" customFormat="1">
      <c r="A603" s="95"/>
      <c r="B603" s="110"/>
      <c r="C603" s="110"/>
      <c r="D603" s="110"/>
      <c r="E603" s="111"/>
      <c r="F603" s="112"/>
      <c r="I603" s="111"/>
      <c r="J603" s="112"/>
    </row>
    <row r="604" spans="1:10" s="113" customFormat="1">
      <c r="A604" s="95"/>
      <c r="B604" s="110"/>
      <c r="C604" s="110"/>
      <c r="D604" s="110"/>
      <c r="E604" s="111"/>
      <c r="F604" s="112"/>
      <c r="I604" s="111"/>
      <c r="J604" s="112"/>
    </row>
    <row r="605" spans="1:10" s="113" customFormat="1">
      <c r="A605" s="95"/>
      <c r="B605" s="110"/>
      <c r="C605" s="110"/>
      <c r="D605" s="110"/>
      <c r="E605" s="111"/>
      <c r="F605" s="112"/>
      <c r="I605" s="111"/>
      <c r="J605" s="112"/>
    </row>
    <row r="606" spans="1:10" s="113" customFormat="1">
      <c r="A606" s="95"/>
      <c r="B606" s="110"/>
      <c r="C606" s="110"/>
      <c r="D606" s="110"/>
      <c r="E606" s="111"/>
      <c r="F606" s="112"/>
      <c r="I606" s="111"/>
      <c r="J606" s="112"/>
    </row>
    <row r="607" spans="1:10" s="113" customFormat="1">
      <c r="A607" s="95"/>
      <c r="B607" s="110"/>
      <c r="C607" s="110"/>
      <c r="D607" s="110"/>
      <c r="E607" s="111"/>
      <c r="F607" s="112"/>
      <c r="I607" s="111"/>
      <c r="J607" s="112"/>
    </row>
    <row r="608" spans="1:10" s="113" customFormat="1">
      <c r="A608" s="95"/>
      <c r="B608" s="110"/>
      <c r="C608" s="110"/>
      <c r="D608" s="110"/>
      <c r="E608" s="111"/>
      <c r="F608" s="112"/>
      <c r="I608" s="111"/>
      <c r="J608" s="112"/>
    </row>
    <row r="609" spans="1:10" s="113" customFormat="1">
      <c r="A609" s="95"/>
      <c r="B609" s="110"/>
      <c r="C609" s="110"/>
      <c r="D609" s="110"/>
      <c r="E609" s="111"/>
      <c r="F609" s="112"/>
      <c r="I609" s="111"/>
      <c r="J609" s="112"/>
    </row>
    <row r="610" spans="1:10" s="113" customFormat="1">
      <c r="A610" s="95"/>
      <c r="B610" s="110"/>
      <c r="C610" s="110"/>
      <c r="D610" s="110"/>
      <c r="E610" s="111"/>
      <c r="F610" s="112"/>
      <c r="I610" s="111"/>
      <c r="J610" s="112"/>
    </row>
    <row r="611" spans="1:10" s="113" customFormat="1">
      <c r="A611" s="95"/>
      <c r="B611" s="110"/>
      <c r="C611" s="110"/>
      <c r="D611" s="110"/>
      <c r="E611" s="111"/>
      <c r="F611" s="112"/>
      <c r="I611" s="111"/>
      <c r="J611" s="112"/>
    </row>
    <row r="612" spans="1:10" s="113" customFormat="1">
      <c r="A612" s="95"/>
      <c r="B612" s="110"/>
      <c r="C612" s="110"/>
      <c r="D612" s="110"/>
      <c r="E612" s="111"/>
      <c r="F612" s="112"/>
      <c r="I612" s="111"/>
      <c r="J612" s="112"/>
    </row>
    <row r="613" spans="1:10" s="113" customFormat="1">
      <c r="A613" s="95"/>
      <c r="B613" s="110"/>
      <c r="C613" s="110"/>
      <c r="D613" s="110"/>
      <c r="E613" s="111"/>
      <c r="F613" s="112"/>
      <c r="I613" s="111"/>
      <c r="J613" s="112"/>
    </row>
    <row r="614" spans="1:10" s="113" customFormat="1">
      <c r="A614" s="95"/>
      <c r="B614" s="110"/>
      <c r="C614" s="110"/>
      <c r="D614" s="110"/>
      <c r="E614" s="111"/>
      <c r="F614" s="112"/>
      <c r="I614" s="111"/>
      <c r="J614" s="112"/>
    </row>
    <row r="615" spans="1:10" s="113" customFormat="1">
      <c r="A615" s="95"/>
      <c r="B615" s="110"/>
      <c r="C615" s="110"/>
      <c r="D615" s="110"/>
      <c r="E615" s="111"/>
      <c r="F615" s="112"/>
      <c r="I615" s="111"/>
      <c r="J615" s="112"/>
    </row>
    <row r="616" spans="1:10" s="113" customFormat="1">
      <c r="A616" s="95"/>
      <c r="B616" s="110"/>
      <c r="C616" s="110"/>
      <c r="D616" s="110"/>
      <c r="E616" s="111"/>
      <c r="F616" s="112"/>
      <c r="I616" s="111"/>
      <c r="J616" s="112"/>
    </row>
    <row r="617" spans="1:10" s="113" customFormat="1">
      <c r="A617" s="95"/>
      <c r="B617" s="110"/>
      <c r="C617" s="110"/>
      <c r="D617" s="110"/>
      <c r="E617" s="111"/>
      <c r="F617" s="112"/>
      <c r="I617" s="111"/>
      <c r="J617" s="112"/>
    </row>
    <row r="618" spans="1:10" s="113" customFormat="1">
      <c r="A618" s="95"/>
      <c r="B618" s="110"/>
      <c r="C618" s="110"/>
      <c r="D618" s="110"/>
      <c r="E618" s="111"/>
      <c r="F618" s="112"/>
      <c r="I618" s="111"/>
      <c r="J618" s="112"/>
    </row>
    <row r="619" spans="1:10" s="113" customFormat="1">
      <c r="A619" s="95"/>
      <c r="B619" s="110"/>
      <c r="C619" s="110"/>
      <c r="D619" s="110"/>
      <c r="E619" s="111"/>
      <c r="F619" s="112"/>
      <c r="I619" s="111"/>
      <c r="J619" s="112"/>
    </row>
    <row r="620" spans="1:10" s="113" customFormat="1">
      <c r="A620" s="95"/>
      <c r="B620" s="110"/>
      <c r="C620" s="110"/>
      <c r="D620" s="110"/>
      <c r="E620" s="111"/>
      <c r="F620" s="112"/>
      <c r="I620" s="111"/>
      <c r="J620" s="112"/>
    </row>
    <row r="621" spans="1:10" s="113" customFormat="1">
      <c r="A621" s="95"/>
      <c r="B621" s="110"/>
      <c r="C621" s="110"/>
      <c r="D621" s="110"/>
      <c r="E621" s="111"/>
      <c r="F621" s="112"/>
      <c r="I621" s="111"/>
      <c r="J621" s="112"/>
    </row>
    <row r="622" spans="1:10" s="113" customFormat="1">
      <c r="A622" s="95"/>
      <c r="B622" s="110"/>
      <c r="C622" s="110"/>
      <c r="D622" s="110"/>
      <c r="E622" s="111"/>
      <c r="F622" s="112"/>
      <c r="I622" s="111"/>
      <c r="J622" s="112"/>
    </row>
    <row r="623" spans="1:10" s="113" customFormat="1">
      <c r="A623" s="95"/>
      <c r="B623" s="110"/>
      <c r="C623" s="110"/>
      <c r="D623" s="110"/>
      <c r="E623" s="111"/>
      <c r="F623" s="112"/>
      <c r="I623" s="111"/>
      <c r="J623" s="112"/>
    </row>
    <row r="624" spans="1:10" s="113" customFormat="1">
      <c r="A624" s="95"/>
      <c r="B624" s="110"/>
      <c r="C624" s="110"/>
      <c r="D624" s="110"/>
      <c r="E624" s="111"/>
      <c r="F624" s="112"/>
      <c r="I624" s="111"/>
      <c r="J624" s="112"/>
    </row>
    <row r="625" spans="1:10" s="113" customFormat="1">
      <c r="A625" s="95"/>
      <c r="B625" s="110"/>
      <c r="C625" s="110"/>
      <c r="D625" s="110"/>
      <c r="E625" s="111"/>
      <c r="F625" s="112"/>
      <c r="I625" s="111"/>
      <c r="J625" s="112"/>
    </row>
    <row r="626" spans="1:10" s="113" customFormat="1">
      <c r="A626" s="95"/>
      <c r="B626" s="110"/>
      <c r="C626" s="110"/>
      <c r="D626" s="110"/>
      <c r="E626" s="111"/>
      <c r="F626" s="112"/>
      <c r="I626" s="111"/>
      <c r="J626" s="112"/>
    </row>
    <row r="627" spans="1:10" s="113" customFormat="1">
      <c r="A627" s="95"/>
      <c r="B627" s="110"/>
      <c r="C627" s="110"/>
      <c r="D627" s="110"/>
      <c r="E627" s="111"/>
      <c r="F627" s="112"/>
      <c r="I627" s="111"/>
      <c r="J627" s="112"/>
    </row>
    <row r="628" spans="1:10" s="113" customFormat="1">
      <c r="A628" s="95"/>
      <c r="B628" s="110"/>
      <c r="C628" s="110"/>
      <c r="D628" s="110"/>
      <c r="E628" s="111"/>
      <c r="F628" s="112"/>
      <c r="I628" s="111"/>
      <c r="J628" s="112"/>
    </row>
    <row r="629" spans="1:10" s="113" customFormat="1">
      <c r="A629" s="95"/>
      <c r="B629" s="110"/>
      <c r="C629" s="110"/>
      <c r="D629" s="110"/>
      <c r="E629" s="111"/>
      <c r="F629" s="112"/>
      <c r="I629" s="111"/>
      <c r="J629" s="112"/>
    </row>
    <row r="630" spans="1:10" s="113" customFormat="1">
      <c r="A630" s="95"/>
      <c r="B630" s="110"/>
      <c r="C630" s="110"/>
      <c r="D630" s="110"/>
      <c r="E630" s="111"/>
      <c r="F630" s="112"/>
      <c r="I630" s="111"/>
      <c r="J630" s="112"/>
    </row>
    <row r="631" spans="1:10" s="113" customFormat="1">
      <c r="A631" s="95"/>
      <c r="B631" s="110"/>
      <c r="C631" s="110"/>
      <c r="D631" s="110"/>
      <c r="E631" s="111"/>
      <c r="F631" s="112"/>
      <c r="I631" s="111"/>
      <c r="J631" s="112"/>
    </row>
    <row r="632" spans="1:10" s="113" customFormat="1">
      <c r="A632" s="95"/>
      <c r="B632" s="110"/>
      <c r="C632" s="110"/>
      <c r="D632" s="110"/>
      <c r="E632" s="111"/>
      <c r="F632" s="112"/>
      <c r="I632" s="111"/>
      <c r="J632" s="112"/>
    </row>
    <row r="633" spans="1:10" s="113" customFormat="1">
      <c r="A633" s="95"/>
      <c r="B633" s="110"/>
      <c r="C633" s="110"/>
      <c r="D633" s="110"/>
      <c r="E633" s="111"/>
      <c r="F633" s="112"/>
      <c r="I633" s="111"/>
      <c r="J633" s="112"/>
    </row>
    <row r="634" spans="1:10" s="113" customFormat="1">
      <c r="A634" s="95"/>
      <c r="B634" s="110"/>
      <c r="C634" s="110"/>
      <c r="D634" s="110"/>
      <c r="E634" s="111"/>
      <c r="F634" s="112"/>
      <c r="I634" s="111"/>
      <c r="J634" s="112"/>
    </row>
    <row r="635" spans="1:10" s="113" customFormat="1">
      <c r="A635" s="95"/>
      <c r="B635" s="110"/>
      <c r="C635" s="110"/>
      <c r="D635" s="110"/>
      <c r="E635" s="111"/>
      <c r="F635" s="112"/>
      <c r="I635" s="111"/>
      <c r="J635" s="112"/>
    </row>
    <row r="636" spans="1:10" s="113" customFormat="1">
      <c r="A636" s="95"/>
      <c r="B636" s="110"/>
      <c r="C636" s="110"/>
      <c r="D636" s="110"/>
      <c r="E636" s="111"/>
      <c r="F636" s="112"/>
      <c r="I636" s="111"/>
      <c r="J636" s="112"/>
    </row>
    <row r="637" spans="1:10" s="113" customFormat="1">
      <c r="A637" s="95"/>
      <c r="B637" s="110"/>
      <c r="C637" s="110"/>
      <c r="D637" s="110"/>
      <c r="E637" s="111"/>
      <c r="F637" s="112"/>
      <c r="I637" s="111"/>
      <c r="J637" s="112"/>
    </row>
    <row r="638" spans="1:10" s="113" customFormat="1">
      <c r="A638" s="95"/>
      <c r="B638" s="110"/>
      <c r="C638" s="110"/>
      <c r="D638" s="110"/>
      <c r="E638" s="111"/>
      <c r="F638" s="112"/>
      <c r="I638" s="111"/>
      <c r="J638" s="112"/>
    </row>
    <row r="639" spans="1:10" s="113" customFormat="1">
      <c r="A639" s="95"/>
      <c r="B639" s="110"/>
      <c r="C639" s="110"/>
      <c r="D639" s="110"/>
      <c r="E639" s="111"/>
      <c r="F639" s="112"/>
      <c r="I639" s="111"/>
      <c r="J639" s="112"/>
    </row>
    <row r="640" spans="1:10" s="113" customFormat="1">
      <c r="A640" s="95"/>
      <c r="B640" s="110"/>
      <c r="C640" s="110"/>
      <c r="D640" s="110"/>
      <c r="E640" s="111"/>
      <c r="F640" s="112"/>
      <c r="I640" s="111"/>
      <c r="J640" s="112"/>
    </row>
    <row r="641" spans="1:10" s="113" customFormat="1">
      <c r="A641" s="95"/>
      <c r="B641" s="110"/>
      <c r="C641" s="110"/>
      <c r="D641" s="110"/>
      <c r="E641" s="111"/>
      <c r="F641" s="112"/>
      <c r="I641" s="111"/>
      <c r="J641" s="112"/>
    </row>
    <row r="642" spans="1:10" s="113" customFormat="1">
      <c r="A642" s="95"/>
      <c r="B642" s="110"/>
      <c r="C642" s="110"/>
      <c r="D642" s="110"/>
      <c r="E642" s="111"/>
      <c r="F642" s="112"/>
      <c r="I642" s="111"/>
      <c r="J642" s="112"/>
    </row>
    <row r="643" spans="1:10" s="113" customFormat="1">
      <c r="A643" s="95"/>
      <c r="B643" s="110"/>
      <c r="C643" s="110"/>
      <c r="D643" s="110"/>
      <c r="E643" s="111"/>
      <c r="F643" s="112"/>
      <c r="I643" s="111"/>
      <c r="J643" s="112"/>
    </row>
    <row r="644" spans="1:10" s="113" customFormat="1">
      <c r="A644" s="95"/>
      <c r="B644" s="110"/>
      <c r="C644" s="110"/>
      <c r="D644" s="110"/>
      <c r="E644" s="111"/>
      <c r="F644" s="112"/>
      <c r="I644" s="111"/>
      <c r="J644" s="112"/>
    </row>
    <row r="645" spans="1:10" s="113" customFormat="1">
      <c r="A645" s="95"/>
      <c r="B645" s="110"/>
      <c r="C645" s="110"/>
      <c r="D645" s="110"/>
      <c r="E645" s="111"/>
      <c r="F645" s="112"/>
      <c r="I645" s="111"/>
      <c r="J645" s="112"/>
    </row>
    <row r="646" spans="1:10" s="113" customFormat="1">
      <c r="A646" s="95"/>
      <c r="B646" s="110"/>
      <c r="C646" s="110"/>
      <c r="D646" s="110"/>
      <c r="E646" s="111"/>
      <c r="F646" s="112"/>
      <c r="I646" s="111"/>
      <c r="J646" s="112"/>
    </row>
    <row r="647" spans="1:10" s="113" customFormat="1">
      <c r="A647" s="95"/>
      <c r="B647" s="110"/>
      <c r="C647" s="110"/>
      <c r="D647" s="110"/>
      <c r="E647" s="111"/>
      <c r="F647" s="112"/>
      <c r="I647" s="111"/>
      <c r="J647" s="112"/>
    </row>
    <row r="648" spans="1:10" s="113" customFormat="1">
      <c r="A648" s="95"/>
      <c r="B648" s="110"/>
      <c r="C648" s="110"/>
      <c r="D648" s="110"/>
      <c r="E648" s="111"/>
      <c r="F648" s="112"/>
      <c r="I648" s="111"/>
      <c r="J648" s="112"/>
    </row>
    <row r="649" spans="1:10" s="113" customFormat="1">
      <c r="A649" s="95"/>
      <c r="B649" s="110"/>
      <c r="C649" s="110"/>
      <c r="D649" s="110"/>
      <c r="E649" s="111"/>
      <c r="F649" s="112"/>
      <c r="I649" s="111"/>
      <c r="J649" s="112"/>
    </row>
    <row r="650" spans="1:10" s="113" customFormat="1">
      <c r="A650" s="95"/>
      <c r="B650" s="110"/>
      <c r="C650" s="110"/>
      <c r="D650" s="110"/>
      <c r="E650" s="111"/>
      <c r="F650" s="112"/>
      <c r="I650" s="111"/>
      <c r="J650" s="112"/>
    </row>
    <row r="651" spans="1:10" s="113" customFormat="1">
      <c r="A651" s="95"/>
      <c r="B651" s="110"/>
      <c r="C651" s="110"/>
      <c r="D651" s="110"/>
      <c r="E651" s="111"/>
      <c r="F651" s="112"/>
      <c r="I651" s="111"/>
      <c r="J651" s="112"/>
    </row>
    <row r="652" spans="1:10" s="113" customFormat="1">
      <c r="A652" s="95"/>
      <c r="B652" s="110"/>
      <c r="C652" s="110"/>
      <c r="D652" s="110"/>
      <c r="E652" s="111"/>
      <c r="F652" s="112"/>
      <c r="I652" s="111"/>
      <c r="J652" s="112"/>
    </row>
    <row r="653" spans="1:10" s="113" customFormat="1">
      <c r="A653" s="95"/>
      <c r="B653" s="110"/>
      <c r="C653" s="110"/>
      <c r="D653" s="110"/>
      <c r="E653" s="111"/>
      <c r="F653" s="112"/>
      <c r="I653" s="111"/>
      <c r="J653" s="112"/>
    </row>
    <row r="654" spans="1:10" s="113" customFormat="1">
      <c r="A654" s="95"/>
      <c r="B654" s="110"/>
      <c r="C654" s="110"/>
      <c r="D654" s="110"/>
      <c r="E654" s="111"/>
      <c r="F654" s="112"/>
      <c r="I654" s="111"/>
      <c r="J654" s="112"/>
    </row>
    <row r="655" spans="1:10" s="113" customFormat="1">
      <c r="A655" s="95"/>
      <c r="B655" s="110"/>
      <c r="C655" s="110"/>
      <c r="D655" s="110"/>
      <c r="E655" s="111"/>
      <c r="F655" s="112"/>
      <c r="I655" s="111"/>
      <c r="J655" s="112"/>
    </row>
    <row r="656" spans="1:10" s="113" customFormat="1">
      <c r="A656" s="95"/>
      <c r="B656" s="110"/>
      <c r="C656" s="110"/>
      <c r="D656" s="110"/>
      <c r="E656" s="111"/>
      <c r="F656" s="112"/>
      <c r="I656" s="111"/>
      <c r="J656" s="112"/>
    </row>
    <row r="657" spans="1:10" s="113" customFormat="1">
      <c r="A657" s="95"/>
      <c r="B657" s="110"/>
      <c r="C657" s="110"/>
      <c r="D657" s="110"/>
      <c r="E657" s="111"/>
      <c r="F657" s="112"/>
      <c r="I657" s="111"/>
      <c r="J657" s="112"/>
    </row>
    <row r="658" spans="1:10" s="113" customFormat="1">
      <c r="A658" s="95"/>
      <c r="B658" s="110"/>
      <c r="C658" s="110"/>
      <c r="D658" s="110"/>
      <c r="E658" s="111"/>
      <c r="F658" s="112"/>
      <c r="I658" s="111"/>
      <c r="J658" s="112"/>
    </row>
    <row r="659" spans="1:10" s="113" customFormat="1">
      <c r="A659" s="95"/>
      <c r="B659" s="110"/>
      <c r="C659" s="110"/>
      <c r="D659" s="110"/>
      <c r="E659" s="111"/>
      <c r="F659" s="112"/>
      <c r="I659" s="111"/>
      <c r="J659" s="112"/>
    </row>
    <row r="660" spans="1:10" s="113" customFormat="1">
      <c r="A660" s="95"/>
      <c r="B660" s="110"/>
      <c r="C660" s="110"/>
      <c r="D660" s="110"/>
      <c r="E660" s="111"/>
      <c r="F660" s="112"/>
      <c r="I660" s="111"/>
      <c r="J660" s="112"/>
    </row>
    <row r="661" spans="1:10" s="113" customFormat="1">
      <c r="A661" s="95"/>
      <c r="B661" s="110"/>
      <c r="C661" s="110"/>
      <c r="D661" s="110"/>
      <c r="E661" s="111"/>
      <c r="F661" s="112"/>
      <c r="I661" s="111"/>
      <c r="J661" s="112"/>
    </row>
    <row r="662" spans="1:10" s="113" customFormat="1">
      <c r="A662" s="95"/>
      <c r="B662" s="110"/>
      <c r="C662" s="110"/>
      <c r="D662" s="110"/>
      <c r="E662" s="111"/>
      <c r="F662" s="112"/>
      <c r="I662" s="111"/>
      <c r="J662" s="112"/>
    </row>
    <row r="663" spans="1:10" s="113" customFormat="1">
      <c r="A663" s="95"/>
      <c r="B663" s="110"/>
      <c r="C663" s="110"/>
      <c r="D663" s="110"/>
      <c r="E663" s="111"/>
      <c r="F663" s="112"/>
      <c r="I663" s="111"/>
      <c r="J663" s="112"/>
    </row>
    <row r="664" spans="1:10" s="113" customFormat="1">
      <c r="A664" s="95"/>
      <c r="B664" s="110"/>
      <c r="C664" s="110"/>
      <c r="D664" s="110"/>
      <c r="E664" s="111"/>
      <c r="F664" s="112"/>
      <c r="I664" s="111"/>
      <c r="J664" s="112"/>
    </row>
    <row r="665" spans="1:10" s="113" customFormat="1">
      <c r="A665" s="95"/>
      <c r="B665" s="110"/>
      <c r="C665" s="110"/>
      <c r="D665" s="110"/>
      <c r="E665" s="111"/>
      <c r="F665" s="112"/>
      <c r="I665" s="111"/>
      <c r="J665" s="112"/>
    </row>
    <row r="666" spans="1:10" s="113" customFormat="1">
      <c r="A666" s="95"/>
      <c r="B666" s="110"/>
      <c r="C666" s="110"/>
      <c r="D666" s="110"/>
      <c r="E666" s="111"/>
      <c r="F666" s="112"/>
      <c r="I666" s="111"/>
      <c r="J666" s="112"/>
    </row>
    <row r="667" spans="1:10" s="113" customFormat="1">
      <c r="A667" s="95"/>
      <c r="B667" s="110"/>
      <c r="C667" s="110"/>
      <c r="D667" s="110"/>
      <c r="E667" s="111"/>
      <c r="F667" s="112"/>
      <c r="I667" s="111"/>
      <c r="J667" s="112"/>
    </row>
    <row r="668" spans="1:10" s="113" customFormat="1">
      <c r="A668" s="95"/>
      <c r="B668" s="110"/>
      <c r="C668" s="110"/>
      <c r="D668" s="110"/>
      <c r="E668" s="111"/>
      <c r="F668" s="112"/>
      <c r="I668" s="111"/>
      <c r="J668" s="112"/>
    </row>
    <row r="669" spans="1:10" s="113" customFormat="1">
      <c r="A669" s="95"/>
      <c r="B669" s="110"/>
      <c r="C669" s="110"/>
      <c r="D669" s="110"/>
      <c r="E669" s="111"/>
      <c r="F669" s="112"/>
      <c r="I669" s="111"/>
      <c r="J669" s="112"/>
    </row>
    <row r="670" spans="1:10" s="113" customFormat="1">
      <c r="A670" s="95"/>
      <c r="B670" s="110"/>
      <c r="C670" s="110"/>
      <c r="D670" s="110"/>
      <c r="E670" s="111"/>
      <c r="F670" s="112"/>
      <c r="I670" s="111"/>
      <c r="J670" s="112"/>
    </row>
    <row r="671" spans="1:10" s="113" customFormat="1">
      <c r="A671" s="95"/>
      <c r="B671" s="110"/>
      <c r="C671" s="110"/>
      <c r="D671" s="110"/>
      <c r="E671" s="111"/>
      <c r="F671" s="112"/>
      <c r="I671" s="111"/>
      <c r="J671" s="112"/>
    </row>
    <row r="672" spans="1:10" s="113" customFormat="1">
      <c r="A672" s="95"/>
      <c r="B672" s="110"/>
      <c r="C672" s="110"/>
      <c r="D672" s="110"/>
      <c r="E672" s="111"/>
      <c r="F672" s="112"/>
      <c r="I672" s="111"/>
      <c r="J672" s="112"/>
    </row>
    <row r="673" spans="1:10" s="113" customFormat="1">
      <c r="A673" s="95"/>
      <c r="B673" s="110"/>
      <c r="C673" s="110"/>
      <c r="D673" s="110"/>
      <c r="E673" s="111"/>
      <c r="F673" s="112"/>
      <c r="I673" s="111"/>
      <c r="J673" s="112"/>
    </row>
    <row r="674" spans="1:10" s="113" customFormat="1">
      <c r="A674" s="95"/>
      <c r="B674" s="110"/>
      <c r="C674" s="110"/>
      <c r="D674" s="110"/>
      <c r="E674" s="111"/>
      <c r="F674" s="112"/>
      <c r="I674" s="111"/>
      <c r="J674" s="112"/>
    </row>
    <row r="675" spans="1:10" s="113" customFormat="1">
      <c r="A675" s="95"/>
      <c r="B675" s="110"/>
      <c r="C675" s="110"/>
      <c r="D675" s="110"/>
      <c r="E675" s="111"/>
      <c r="F675" s="112"/>
      <c r="I675" s="111"/>
      <c r="J675" s="112"/>
    </row>
    <row r="676" spans="1:10" s="113" customFormat="1">
      <c r="A676" s="95"/>
      <c r="B676" s="110"/>
      <c r="C676" s="110"/>
      <c r="D676" s="110"/>
      <c r="E676" s="111"/>
      <c r="F676" s="112"/>
      <c r="I676" s="111"/>
      <c r="J676" s="112"/>
    </row>
    <row r="677" spans="1:10" s="113" customFormat="1">
      <c r="A677" s="95"/>
      <c r="B677" s="110"/>
      <c r="C677" s="110"/>
      <c r="D677" s="110"/>
      <c r="E677" s="111"/>
      <c r="F677" s="112"/>
      <c r="I677" s="111"/>
      <c r="J677" s="112"/>
    </row>
    <row r="678" spans="1:10" s="113" customFormat="1">
      <c r="A678" s="95"/>
      <c r="B678" s="110"/>
      <c r="C678" s="110"/>
      <c r="D678" s="110"/>
      <c r="E678" s="111"/>
      <c r="F678" s="112"/>
      <c r="I678" s="111"/>
      <c r="J678" s="112"/>
    </row>
    <row r="679" spans="1:10" s="113" customFormat="1">
      <c r="A679" s="95"/>
      <c r="B679" s="110"/>
      <c r="C679" s="110"/>
      <c r="D679" s="110"/>
      <c r="E679" s="111"/>
      <c r="F679" s="112"/>
      <c r="I679" s="111"/>
      <c r="J679" s="112"/>
    </row>
    <row r="680" spans="1:10" s="113" customFormat="1">
      <c r="A680" s="95"/>
      <c r="B680" s="110"/>
      <c r="C680" s="110"/>
      <c r="D680" s="110"/>
      <c r="E680" s="111"/>
      <c r="F680" s="112"/>
      <c r="I680" s="111"/>
      <c r="J680" s="112"/>
    </row>
    <row r="681" spans="1:10" s="113" customFormat="1">
      <c r="A681" s="95"/>
      <c r="B681" s="110"/>
      <c r="C681" s="110"/>
      <c r="D681" s="110"/>
      <c r="E681" s="111"/>
      <c r="F681" s="112"/>
      <c r="I681" s="111"/>
      <c r="J681" s="112"/>
    </row>
    <row r="682" spans="1:10" s="113" customFormat="1">
      <c r="A682" s="95"/>
      <c r="B682" s="110"/>
      <c r="C682" s="110"/>
      <c r="D682" s="110"/>
      <c r="E682" s="111"/>
      <c r="F682" s="112"/>
      <c r="I682" s="111"/>
      <c r="J682" s="112"/>
    </row>
    <row r="683" spans="1:10" s="113" customFormat="1">
      <c r="A683" s="95"/>
      <c r="B683" s="110"/>
      <c r="C683" s="110"/>
      <c r="D683" s="110"/>
      <c r="E683" s="111"/>
      <c r="F683" s="112"/>
      <c r="I683" s="111"/>
      <c r="J683" s="112"/>
    </row>
    <row r="684" spans="1:10" s="113" customFormat="1">
      <c r="A684" s="95"/>
      <c r="B684" s="110"/>
      <c r="C684" s="110"/>
      <c r="D684" s="110"/>
      <c r="E684" s="111"/>
      <c r="F684" s="112"/>
      <c r="I684" s="111"/>
      <c r="J684" s="112"/>
    </row>
    <row r="685" spans="1:10" s="113" customFormat="1">
      <c r="A685" s="95"/>
      <c r="B685" s="110"/>
      <c r="C685" s="110"/>
      <c r="D685" s="110"/>
      <c r="E685" s="111"/>
      <c r="F685" s="112"/>
      <c r="I685" s="111"/>
      <c r="J685" s="112"/>
    </row>
    <row r="686" spans="1:10" s="113" customFormat="1">
      <c r="A686" s="95"/>
      <c r="B686" s="110"/>
      <c r="C686" s="110"/>
      <c r="D686" s="110"/>
      <c r="E686" s="111"/>
      <c r="F686" s="112"/>
      <c r="I686" s="111"/>
      <c r="J686" s="112"/>
    </row>
    <row r="687" spans="1:10" s="113" customFormat="1">
      <c r="A687" s="95"/>
      <c r="B687" s="110"/>
      <c r="C687" s="110"/>
      <c r="D687" s="110"/>
      <c r="E687" s="111"/>
      <c r="F687" s="112"/>
      <c r="I687" s="111"/>
      <c r="J687" s="112"/>
    </row>
    <row r="688" spans="1:10" s="113" customFormat="1">
      <c r="A688" s="95"/>
      <c r="B688" s="110"/>
      <c r="C688" s="110"/>
      <c r="D688" s="110"/>
      <c r="E688" s="111"/>
      <c r="F688" s="112"/>
      <c r="I688" s="111"/>
      <c r="J688" s="112"/>
    </row>
    <row r="689" spans="1:10" s="113" customFormat="1">
      <c r="A689" s="95"/>
      <c r="B689" s="110"/>
      <c r="C689" s="110"/>
      <c r="D689" s="110"/>
      <c r="E689" s="111"/>
      <c r="F689" s="112"/>
      <c r="I689" s="111"/>
      <c r="J689" s="112"/>
    </row>
    <row r="690" spans="1:10" s="113" customFormat="1">
      <c r="A690" s="95"/>
      <c r="B690" s="110"/>
      <c r="C690" s="110"/>
      <c r="D690" s="110"/>
      <c r="E690" s="111"/>
      <c r="F690" s="112"/>
      <c r="I690" s="111"/>
      <c r="J690" s="112"/>
    </row>
    <row r="691" spans="1:10" s="113" customFormat="1">
      <c r="A691" s="95"/>
      <c r="B691" s="110"/>
      <c r="C691" s="110"/>
      <c r="D691" s="110"/>
      <c r="E691" s="111"/>
      <c r="F691" s="112"/>
      <c r="I691" s="111"/>
      <c r="J691" s="112"/>
    </row>
    <row r="692" spans="1:10" s="113" customFormat="1">
      <c r="A692" s="95"/>
      <c r="B692" s="110"/>
      <c r="C692" s="110"/>
      <c r="D692" s="110"/>
      <c r="E692" s="111"/>
      <c r="F692" s="112"/>
      <c r="I692" s="111"/>
      <c r="J692" s="112"/>
    </row>
    <row r="693" spans="1:10" s="113" customFormat="1">
      <c r="A693" s="95"/>
      <c r="B693" s="110"/>
      <c r="C693" s="110"/>
      <c r="D693" s="110"/>
      <c r="E693" s="111"/>
      <c r="F693" s="112"/>
      <c r="I693" s="111"/>
      <c r="J693" s="112"/>
    </row>
    <row r="694" spans="1:10" s="113" customFormat="1">
      <c r="A694" s="95"/>
      <c r="B694" s="110"/>
      <c r="C694" s="110"/>
      <c r="D694" s="110"/>
      <c r="E694" s="111"/>
      <c r="F694" s="112"/>
      <c r="I694" s="111"/>
      <c r="J694" s="112"/>
    </row>
    <row r="695" spans="1:10" s="113" customFormat="1">
      <c r="A695" s="95"/>
      <c r="B695" s="110"/>
      <c r="C695" s="110"/>
      <c r="D695" s="110"/>
      <c r="E695" s="111"/>
      <c r="F695" s="112"/>
      <c r="I695" s="111"/>
      <c r="J695" s="112"/>
    </row>
    <row r="696" spans="1:10" s="113" customFormat="1">
      <c r="A696" s="95"/>
      <c r="B696" s="110"/>
      <c r="C696" s="110"/>
      <c r="D696" s="110"/>
      <c r="E696" s="111"/>
      <c r="F696" s="112"/>
      <c r="I696" s="111"/>
      <c r="J696" s="112"/>
    </row>
    <row r="697" spans="1:10" s="113" customFormat="1">
      <c r="A697" s="95"/>
      <c r="B697" s="110"/>
      <c r="C697" s="110"/>
      <c r="D697" s="110"/>
      <c r="E697" s="111"/>
      <c r="F697" s="112"/>
      <c r="I697" s="111"/>
      <c r="J697" s="112"/>
    </row>
    <row r="698" spans="1:10" s="113" customFormat="1">
      <c r="A698" s="95"/>
      <c r="B698" s="110"/>
      <c r="C698" s="110"/>
      <c r="D698" s="110"/>
      <c r="E698" s="111"/>
      <c r="F698" s="112"/>
      <c r="I698" s="111"/>
      <c r="J698" s="112"/>
    </row>
    <row r="699" spans="1:10" s="113" customFormat="1">
      <c r="A699" s="95"/>
      <c r="B699" s="110"/>
      <c r="C699" s="110"/>
      <c r="D699" s="110"/>
      <c r="E699" s="111"/>
      <c r="F699" s="112"/>
      <c r="I699" s="111"/>
      <c r="J699" s="112"/>
    </row>
    <row r="700" spans="1:10" s="113" customFormat="1">
      <c r="A700" s="95"/>
      <c r="B700" s="110"/>
      <c r="C700" s="110"/>
      <c r="D700" s="110"/>
      <c r="E700" s="111"/>
      <c r="F700" s="112"/>
      <c r="I700" s="111"/>
      <c r="J700" s="112"/>
    </row>
    <row r="701" spans="1:10" s="113" customFormat="1">
      <c r="A701" s="95"/>
      <c r="B701" s="110"/>
      <c r="C701" s="110"/>
      <c r="D701" s="110"/>
      <c r="E701" s="111"/>
      <c r="F701" s="112"/>
      <c r="I701" s="111"/>
      <c r="J701" s="112"/>
    </row>
    <row r="702" spans="1:10" s="113" customFormat="1">
      <c r="A702" s="95"/>
      <c r="B702" s="110"/>
      <c r="C702" s="110"/>
      <c r="D702" s="110"/>
      <c r="E702" s="111"/>
      <c r="F702" s="112"/>
      <c r="I702" s="111"/>
      <c r="J702" s="112"/>
    </row>
    <row r="703" spans="1:10" s="113" customFormat="1">
      <c r="A703" s="95"/>
      <c r="B703" s="110"/>
      <c r="C703" s="110"/>
      <c r="D703" s="110"/>
      <c r="E703" s="111"/>
      <c r="F703" s="112"/>
      <c r="I703" s="111"/>
      <c r="J703" s="112"/>
    </row>
    <row r="704" spans="1:10" s="113" customFormat="1">
      <c r="A704" s="95"/>
      <c r="B704" s="110"/>
      <c r="C704" s="110"/>
      <c r="D704" s="110"/>
      <c r="E704" s="111"/>
      <c r="F704" s="112"/>
      <c r="I704" s="111"/>
      <c r="J704" s="112"/>
    </row>
    <row r="705" spans="1:10" s="113" customFormat="1">
      <c r="A705" s="95"/>
      <c r="B705" s="110"/>
      <c r="C705" s="110"/>
      <c r="D705" s="110"/>
      <c r="E705" s="111"/>
      <c r="F705" s="112"/>
      <c r="I705" s="111"/>
      <c r="J705" s="112"/>
    </row>
    <row r="706" spans="1:10" s="113" customFormat="1">
      <c r="A706" s="95"/>
      <c r="B706" s="110"/>
      <c r="C706" s="110"/>
      <c r="D706" s="110"/>
      <c r="E706" s="111"/>
      <c r="F706" s="112"/>
      <c r="I706" s="111"/>
      <c r="J706" s="112"/>
    </row>
    <row r="707" spans="1:10" s="113" customFormat="1">
      <c r="A707" s="95"/>
      <c r="B707" s="110"/>
      <c r="C707" s="110"/>
      <c r="D707" s="110"/>
      <c r="E707" s="111"/>
      <c r="F707" s="112"/>
      <c r="I707" s="111"/>
      <c r="J707" s="112"/>
    </row>
    <row r="708" spans="1:10" s="113" customFormat="1">
      <c r="A708" s="95"/>
      <c r="B708" s="110"/>
      <c r="C708" s="110"/>
      <c r="D708" s="110"/>
      <c r="E708" s="111"/>
      <c r="F708" s="112"/>
      <c r="I708" s="111"/>
      <c r="J708" s="112"/>
    </row>
    <row r="709" spans="1:10" s="113" customFormat="1">
      <c r="A709" s="95"/>
      <c r="B709" s="110"/>
      <c r="C709" s="110"/>
      <c r="D709" s="110"/>
      <c r="E709" s="111"/>
      <c r="F709" s="112"/>
      <c r="I709" s="111"/>
      <c r="J709" s="112"/>
    </row>
    <row r="710" spans="1:10" s="113" customFormat="1">
      <c r="A710" s="95"/>
      <c r="B710" s="110"/>
      <c r="C710" s="110"/>
      <c r="D710" s="110"/>
      <c r="E710" s="111"/>
      <c r="F710" s="112"/>
      <c r="I710" s="111"/>
      <c r="J710" s="112"/>
    </row>
    <row r="711" spans="1:10" s="113" customFormat="1">
      <c r="A711" s="95"/>
      <c r="B711" s="110"/>
      <c r="C711" s="110"/>
      <c r="D711" s="110"/>
      <c r="E711" s="111"/>
      <c r="F711" s="112"/>
      <c r="I711" s="111"/>
      <c r="J711" s="112"/>
    </row>
    <row r="712" spans="1:10" s="113" customFormat="1">
      <c r="A712" s="95"/>
      <c r="B712" s="110"/>
      <c r="C712" s="110"/>
      <c r="D712" s="110"/>
      <c r="E712" s="111"/>
      <c r="F712" s="112"/>
      <c r="I712" s="111"/>
      <c r="J712" s="112"/>
    </row>
    <row r="713" spans="1:10" s="113" customFormat="1">
      <c r="A713" s="95"/>
      <c r="B713" s="110"/>
      <c r="C713" s="110"/>
      <c r="D713" s="110"/>
      <c r="E713" s="111"/>
      <c r="F713" s="112"/>
      <c r="I713" s="111"/>
      <c r="J713" s="112"/>
    </row>
    <row r="714" spans="1:10" s="113" customFormat="1">
      <c r="A714" s="95"/>
      <c r="B714" s="110"/>
      <c r="C714" s="110"/>
      <c r="D714" s="110"/>
      <c r="E714" s="111"/>
      <c r="F714" s="112"/>
      <c r="I714" s="111"/>
      <c r="J714" s="112"/>
    </row>
    <row r="715" spans="1:10" s="113" customFormat="1">
      <c r="A715" s="95"/>
      <c r="B715" s="110"/>
      <c r="C715" s="110"/>
      <c r="D715" s="110"/>
      <c r="E715" s="111"/>
      <c r="F715" s="112"/>
      <c r="I715" s="111"/>
      <c r="J715" s="112"/>
    </row>
    <row r="716" spans="1:10" s="113" customFormat="1">
      <c r="A716" s="95"/>
      <c r="B716" s="110"/>
      <c r="C716" s="110"/>
      <c r="D716" s="110"/>
      <c r="E716" s="111"/>
      <c r="F716" s="112"/>
      <c r="I716" s="111"/>
      <c r="J716" s="112"/>
    </row>
    <row r="717" spans="1:10" s="113" customFormat="1">
      <c r="A717" s="95"/>
      <c r="B717" s="110"/>
      <c r="C717" s="110"/>
      <c r="D717" s="110"/>
      <c r="E717" s="111"/>
      <c r="F717" s="112"/>
      <c r="I717" s="111"/>
      <c r="J717" s="112"/>
    </row>
    <row r="718" spans="1:10" s="113" customFormat="1">
      <c r="A718" s="95"/>
      <c r="B718" s="110"/>
      <c r="C718" s="110"/>
      <c r="D718" s="110"/>
      <c r="E718" s="111"/>
      <c r="F718" s="112"/>
      <c r="I718" s="111"/>
      <c r="J718" s="112"/>
    </row>
    <row r="719" spans="1:10" s="113" customFormat="1">
      <c r="A719" s="95"/>
      <c r="B719" s="110"/>
      <c r="C719" s="110"/>
      <c r="D719" s="110"/>
      <c r="E719" s="111"/>
      <c r="F719" s="112"/>
      <c r="I719" s="111"/>
      <c r="J719" s="112"/>
    </row>
    <row r="720" spans="1:10" s="113" customFormat="1">
      <c r="A720" s="95"/>
      <c r="B720" s="110"/>
      <c r="C720" s="110"/>
      <c r="D720" s="110"/>
      <c r="E720" s="111"/>
      <c r="F720" s="112"/>
      <c r="I720" s="111"/>
      <c r="J720" s="112"/>
    </row>
    <row r="721" spans="1:10" s="113" customFormat="1">
      <c r="A721" s="95"/>
      <c r="B721" s="110"/>
      <c r="C721" s="110"/>
      <c r="D721" s="110"/>
      <c r="E721" s="111"/>
      <c r="F721" s="112"/>
      <c r="I721" s="111"/>
      <c r="J721" s="112"/>
    </row>
    <row r="722" spans="1:10" s="113" customFormat="1">
      <c r="A722" s="95"/>
      <c r="B722" s="110"/>
      <c r="C722" s="110"/>
      <c r="D722" s="110"/>
      <c r="E722" s="111"/>
      <c r="F722" s="112"/>
      <c r="I722" s="111"/>
      <c r="J722" s="112"/>
    </row>
    <row r="723" spans="1:10" s="113" customFormat="1">
      <c r="A723" s="95"/>
      <c r="B723" s="110"/>
      <c r="C723" s="110"/>
      <c r="D723" s="110"/>
      <c r="E723" s="111"/>
      <c r="F723" s="112"/>
      <c r="I723" s="111"/>
      <c r="J723" s="112"/>
    </row>
    <row r="724" spans="1:10" s="113" customFormat="1">
      <c r="A724" s="95"/>
      <c r="B724" s="110"/>
      <c r="C724" s="110"/>
      <c r="D724" s="110"/>
      <c r="E724" s="111"/>
      <c r="F724" s="112"/>
      <c r="I724" s="111"/>
      <c r="J724" s="112"/>
    </row>
    <row r="725" spans="1:10" s="113" customFormat="1">
      <c r="A725" s="95"/>
      <c r="B725" s="110"/>
      <c r="C725" s="110"/>
      <c r="D725" s="110"/>
      <c r="E725" s="111"/>
      <c r="F725" s="112"/>
      <c r="I725" s="111"/>
      <c r="J725" s="112"/>
    </row>
    <row r="726" spans="1:10" s="113" customFormat="1">
      <c r="A726" s="95"/>
      <c r="B726" s="110"/>
      <c r="C726" s="110"/>
      <c r="D726" s="110"/>
      <c r="E726" s="111"/>
      <c r="F726" s="112"/>
      <c r="I726" s="111"/>
      <c r="J726" s="112"/>
    </row>
    <row r="727" spans="1:10" s="113" customFormat="1">
      <c r="A727" s="95"/>
      <c r="B727" s="110"/>
      <c r="C727" s="110"/>
      <c r="D727" s="110"/>
      <c r="E727" s="111"/>
      <c r="F727" s="112"/>
      <c r="I727" s="111"/>
      <c r="J727" s="112"/>
    </row>
    <row r="728" spans="1:10" s="113" customFormat="1">
      <c r="A728" s="95"/>
      <c r="B728" s="110"/>
      <c r="C728" s="110"/>
      <c r="D728" s="110"/>
      <c r="E728" s="111"/>
      <c r="F728" s="112"/>
      <c r="I728" s="111"/>
      <c r="J728" s="112"/>
    </row>
    <row r="729" spans="1:10" s="113" customFormat="1">
      <c r="A729" s="95"/>
      <c r="B729" s="110"/>
      <c r="C729" s="110"/>
      <c r="D729" s="110"/>
      <c r="E729" s="111"/>
      <c r="F729" s="112"/>
      <c r="I729" s="111"/>
      <c r="J729" s="112"/>
    </row>
    <row r="730" spans="1:10" s="113" customFormat="1">
      <c r="A730" s="95"/>
      <c r="B730" s="110"/>
      <c r="C730" s="110"/>
      <c r="D730" s="110"/>
      <c r="E730" s="111"/>
      <c r="F730" s="112"/>
      <c r="I730" s="111"/>
      <c r="J730" s="112"/>
    </row>
    <row r="731" spans="1:10" s="113" customFormat="1">
      <c r="A731" s="95"/>
      <c r="B731" s="110"/>
      <c r="C731" s="110"/>
      <c r="D731" s="110"/>
      <c r="E731" s="111"/>
      <c r="F731" s="112"/>
      <c r="I731" s="111"/>
      <c r="J731" s="112"/>
    </row>
    <row r="732" spans="1:10" s="113" customFormat="1">
      <c r="A732" s="95"/>
      <c r="B732" s="110"/>
      <c r="C732" s="110"/>
      <c r="D732" s="110"/>
      <c r="E732" s="111"/>
      <c r="F732" s="112"/>
      <c r="I732" s="111"/>
      <c r="J732" s="112"/>
    </row>
    <row r="733" spans="1:10" s="113" customFormat="1">
      <c r="A733" s="95"/>
      <c r="B733" s="110"/>
      <c r="C733" s="110"/>
      <c r="D733" s="110"/>
      <c r="E733" s="111"/>
      <c r="F733" s="112"/>
      <c r="I733" s="111"/>
      <c r="J733" s="112"/>
    </row>
    <row r="734" spans="1:10" s="113" customFormat="1">
      <c r="A734" s="95"/>
      <c r="B734" s="110"/>
      <c r="C734" s="110"/>
      <c r="D734" s="110"/>
      <c r="E734" s="111"/>
      <c r="F734" s="112"/>
      <c r="I734" s="111"/>
      <c r="J734" s="112"/>
    </row>
    <row r="735" spans="1:10" s="113" customFormat="1">
      <c r="A735" s="95"/>
      <c r="B735" s="110"/>
      <c r="C735" s="110"/>
      <c r="D735" s="110"/>
      <c r="E735" s="111"/>
      <c r="F735" s="112"/>
      <c r="I735" s="111"/>
      <c r="J735" s="112"/>
    </row>
    <row r="736" spans="1:10" s="113" customFormat="1">
      <c r="A736" s="95"/>
      <c r="B736" s="110"/>
      <c r="C736" s="110"/>
      <c r="D736" s="110"/>
      <c r="E736" s="111"/>
      <c r="F736" s="112"/>
      <c r="I736" s="111"/>
      <c r="J736" s="112"/>
    </row>
    <row r="737" spans="1:10" s="113" customFormat="1">
      <c r="A737" s="95"/>
      <c r="B737" s="110"/>
      <c r="C737" s="110"/>
      <c r="D737" s="110"/>
      <c r="E737" s="111"/>
      <c r="F737" s="112"/>
      <c r="I737" s="111"/>
      <c r="J737" s="112"/>
    </row>
    <row r="738" spans="1:10" s="113" customFormat="1">
      <c r="A738" s="95"/>
      <c r="B738" s="110"/>
      <c r="C738" s="110"/>
      <c r="D738" s="110"/>
      <c r="E738" s="111"/>
      <c r="F738" s="112"/>
      <c r="I738" s="111"/>
      <c r="J738" s="112"/>
    </row>
    <row r="739" spans="1:10" s="113" customFormat="1">
      <c r="A739" s="95"/>
      <c r="B739" s="110"/>
      <c r="C739" s="110"/>
      <c r="D739" s="110"/>
      <c r="E739" s="111"/>
      <c r="F739" s="112"/>
      <c r="I739" s="111"/>
      <c r="J739" s="112"/>
    </row>
    <row r="740" spans="1:10" s="113" customFormat="1">
      <c r="A740" s="95"/>
      <c r="B740" s="110"/>
      <c r="C740" s="110"/>
      <c r="D740" s="110"/>
      <c r="E740" s="111"/>
      <c r="F740" s="112"/>
      <c r="I740" s="111"/>
      <c r="J740" s="112"/>
    </row>
    <row r="741" spans="1:10" s="113" customFormat="1">
      <c r="A741" s="95"/>
      <c r="B741" s="110"/>
      <c r="C741" s="110"/>
      <c r="D741" s="110"/>
      <c r="E741" s="111"/>
      <c r="F741" s="112"/>
      <c r="I741" s="111"/>
      <c r="J741" s="112"/>
    </row>
    <row r="742" spans="1:10" s="113" customFormat="1">
      <c r="A742" s="95"/>
      <c r="B742" s="110"/>
      <c r="C742" s="110"/>
      <c r="D742" s="110"/>
      <c r="E742" s="111"/>
      <c r="F742" s="112"/>
      <c r="I742" s="111"/>
      <c r="J742" s="112"/>
    </row>
    <row r="743" spans="1:10" s="113" customFormat="1">
      <c r="A743" s="95"/>
      <c r="B743" s="110"/>
      <c r="C743" s="110"/>
      <c r="D743" s="110"/>
      <c r="E743" s="111"/>
      <c r="F743" s="112"/>
      <c r="I743" s="111"/>
      <c r="J743" s="112"/>
    </row>
    <row r="744" spans="1:10" s="113" customFormat="1">
      <c r="A744" s="95"/>
      <c r="B744" s="110"/>
      <c r="C744" s="110"/>
      <c r="D744" s="110"/>
      <c r="E744" s="111"/>
      <c r="F744" s="112"/>
      <c r="I744" s="111"/>
      <c r="J744" s="112"/>
    </row>
    <row r="745" spans="1:10" s="113" customFormat="1">
      <c r="A745" s="95"/>
      <c r="B745" s="110"/>
      <c r="C745" s="110"/>
      <c r="D745" s="110"/>
      <c r="E745" s="111"/>
      <c r="F745" s="112"/>
      <c r="I745" s="111"/>
      <c r="J745" s="112"/>
    </row>
    <row r="746" spans="1:10" s="113" customFormat="1">
      <c r="A746" s="95"/>
      <c r="B746" s="110"/>
      <c r="C746" s="110"/>
      <c r="D746" s="110"/>
      <c r="E746" s="111"/>
      <c r="F746" s="112"/>
      <c r="I746" s="111"/>
      <c r="J746" s="112"/>
    </row>
    <row r="747" spans="1:10" s="113" customFormat="1">
      <c r="A747" s="95"/>
      <c r="B747" s="110"/>
      <c r="C747" s="110"/>
      <c r="D747" s="110"/>
      <c r="E747" s="111"/>
      <c r="F747" s="112"/>
      <c r="I747" s="111"/>
      <c r="J747" s="112"/>
    </row>
    <row r="748" spans="1:10" s="113" customFormat="1">
      <c r="A748" s="95"/>
      <c r="B748" s="110"/>
      <c r="C748" s="110"/>
      <c r="D748" s="110"/>
      <c r="E748" s="111"/>
      <c r="F748" s="112"/>
      <c r="I748" s="111"/>
      <c r="J748" s="112"/>
    </row>
    <row r="749" spans="1:10" s="113" customFormat="1">
      <c r="A749" s="95"/>
      <c r="B749" s="110"/>
      <c r="C749" s="110"/>
      <c r="D749" s="110"/>
      <c r="E749" s="111"/>
      <c r="F749" s="112"/>
      <c r="I749" s="111"/>
      <c r="J749" s="112"/>
    </row>
    <row r="750" spans="1:10" s="113" customFormat="1">
      <c r="A750" s="95"/>
      <c r="B750" s="110"/>
      <c r="C750" s="110"/>
      <c r="D750" s="110"/>
      <c r="E750" s="111"/>
      <c r="F750" s="112"/>
      <c r="I750" s="111"/>
      <c r="J750" s="112"/>
    </row>
    <row r="751" spans="1:10" s="113" customFormat="1">
      <c r="A751" s="95"/>
      <c r="B751" s="110"/>
      <c r="C751" s="110"/>
      <c r="D751" s="110"/>
      <c r="E751" s="111"/>
      <c r="F751" s="112"/>
      <c r="I751" s="111"/>
      <c r="J751" s="112"/>
    </row>
    <row r="752" spans="1:10" s="113" customFormat="1">
      <c r="A752" s="95"/>
      <c r="B752" s="110"/>
      <c r="C752" s="110"/>
      <c r="D752" s="110"/>
      <c r="E752" s="111"/>
      <c r="F752" s="112"/>
      <c r="I752" s="111"/>
      <c r="J752" s="112"/>
    </row>
    <row r="753" spans="1:10" s="113" customFormat="1">
      <c r="A753" s="95"/>
      <c r="B753" s="110"/>
      <c r="C753" s="110"/>
      <c r="D753" s="110"/>
      <c r="E753" s="111"/>
      <c r="F753" s="112"/>
      <c r="I753" s="111"/>
      <c r="J753" s="112"/>
    </row>
    <row r="754" spans="1:10" s="113" customFormat="1">
      <c r="A754" s="95"/>
      <c r="B754" s="110"/>
      <c r="C754" s="110"/>
      <c r="D754" s="110"/>
      <c r="E754" s="111"/>
      <c r="F754" s="112"/>
      <c r="I754" s="111"/>
      <c r="J754" s="112"/>
    </row>
    <row r="755" spans="1:10" s="113" customFormat="1">
      <c r="A755" s="95"/>
      <c r="B755" s="110"/>
      <c r="C755" s="110"/>
      <c r="D755" s="110"/>
      <c r="E755" s="111"/>
      <c r="F755" s="112"/>
      <c r="I755" s="111"/>
      <c r="J755" s="112"/>
    </row>
    <row r="756" spans="1:10" s="113" customFormat="1">
      <c r="A756" s="95"/>
      <c r="B756" s="110"/>
      <c r="C756" s="110"/>
      <c r="D756" s="110"/>
      <c r="E756" s="111"/>
      <c r="F756" s="112"/>
      <c r="I756" s="111"/>
      <c r="J756" s="112"/>
    </row>
    <row r="757" spans="1:10" s="113" customFormat="1">
      <c r="A757" s="95"/>
      <c r="B757" s="110"/>
      <c r="C757" s="110"/>
      <c r="D757" s="110"/>
      <c r="E757" s="111"/>
      <c r="F757" s="112"/>
      <c r="I757" s="111"/>
      <c r="J757" s="112"/>
    </row>
    <row r="758" spans="1:10" s="113" customFormat="1">
      <c r="A758" s="95"/>
      <c r="B758" s="110"/>
      <c r="C758" s="110"/>
      <c r="D758" s="110"/>
      <c r="E758" s="111"/>
      <c r="F758" s="112"/>
      <c r="I758" s="111"/>
      <c r="J758" s="112"/>
    </row>
    <row r="759" spans="1:10" s="113" customFormat="1">
      <c r="A759" s="95"/>
      <c r="B759" s="110"/>
      <c r="C759" s="110"/>
      <c r="D759" s="110"/>
      <c r="E759" s="111"/>
      <c r="F759" s="112"/>
      <c r="I759" s="111"/>
      <c r="J759" s="112"/>
    </row>
    <row r="760" spans="1:10" s="113" customFormat="1">
      <c r="A760" s="95"/>
      <c r="B760" s="110"/>
      <c r="C760" s="110"/>
      <c r="D760" s="110"/>
      <c r="E760" s="111"/>
      <c r="F760" s="112"/>
      <c r="I760" s="111"/>
      <c r="J760" s="112"/>
    </row>
    <row r="761" spans="1:10" s="113" customFormat="1">
      <c r="A761" s="95"/>
      <c r="B761" s="110"/>
      <c r="C761" s="110"/>
      <c r="D761" s="110"/>
      <c r="E761" s="111"/>
      <c r="F761" s="112"/>
      <c r="I761" s="111"/>
      <c r="J761" s="112"/>
    </row>
    <row r="762" spans="1:10" s="113" customFormat="1">
      <c r="A762" s="95"/>
      <c r="B762" s="110"/>
      <c r="C762" s="110"/>
      <c r="D762" s="110"/>
      <c r="E762" s="111"/>
      <c r="F762" s="112"/>
      <c r="I762" s="111"/>
      <c r="J762" s="112"/>
    </row>
    <row r="763" spans="1:10" s="113" customFormat="1">
      <c r="A763" s="95"/>
      <c r="B763" s="110"/>
      <c r="C763" s="110"/>
      <c r="D763" s="110"/>
      <c r="E763" s="111"/>
      <c r="F763" s="112"/>
      <c r="I763" s="111"/>
      <c r="J763" s="112"/>
    </row>
    <row r="764" spans="1:10" s="113" customFormat="1">
      <c r="A764" s="95"/>
      <c r="B764" s="110"/>
      <c r="C764" s="110"/>
      <c r="D764" s="110"/>
      <c r="E764" s="111"/>
      <c r="F764" s="112"/>
      <c r="I764" s="111"/>
      <c r="J764" s="112"/>
    </row>
    <row r="765" spans="1:10" s="113" customFormat="1">
      <c r="A765" s="95"/>
      <c r="B765" s="110"/>
      <c r="C765" s="110"/>
      <c r="D765" s="110"/>
      <c r="E765" s="111"/>
      <c r="F765" s="112"/>
      <c r="I765" s="111"/>
      <c r="J765" s="112"/>
    </row>
    <row r="766" spans="1:10" s="113" customFormat="1">
      <c r="A766" s="95"/>
      <c r="B766" s="110"/>
      <c r="C766" s="110"/>
      <c r="D766" s="110"/>
      <c r="E766" s="111"/>
      <c r="F766" s="112"/>
      <c r="I766" s="111"/>
      <c r="J766" s="112"/>
    </row>
    <row r="767" spans="1:10" s="113" customFormat="1">
      <c r="A767" s="95"/>
      <c r="B767" s="110"/>
      <c r="C767" s="110"/>
      <c r="D767" s="110"/>
      <c r="E767" s="111"/>
      <c r="F767" s="112"/>
      <c r="I767" s="111"/>
      <c r="J767" s="112"/>
    </row>
    <row r="768" spans="1:10" s="113" customFormat="1">
      <c r="A768" s="95"/>
      <c r="B768" s="110"/>
      <c r="C768" s="110"/>
      <c r="D768" s="110"/>
      <c r="E768" s="111"/>
      <c r="F768" s="112"/>
      <c r="I768" s="111"/>
      <c r="J768" s="112"/>
    </row>
    <row r="769" spans="1:10" s="113" customFormat="1">
      <c r="A769" s="95"/>
      <c r="B769" s="110"/>
      <c r="C769" s="110"/>
      <c r="D769" s="110"/>
      <c r="E769" s="111"/>
      <c r="F769" s="112"/>
      <c r="I769" s="111"/>
      <c r="J769" s="112"/>
    </row>
    <row r="770" spans="1:10" s="113" customFormat="1">
      <c r="A770" s="95"/>
      <c r="B770" s="110"/>
      <c r="C770" s="110"/>
      <c r="D770" s="110"/>
      <c r="E770" s="111"/>
      <c r="F770" s="112"/>
      <c r="I770" s="111"/>
      <c r="J770" s="112"/>
    </row>
    <row r="771" spans="1:10" s="113" customFormat="1">
      <c r="A771" s="95"/>
      <c r="B771" s="110"/>
      <c r="C771" s="110"/>
      <c r="D771" s="110"/>
      <c r="E771" s="111"/>
      <c r="F771" s="112"/>
      <c r="I771" s="111"/>
      <c r="J771" s="112"/>
    </row>
    <row r="772" spans="1:10" s="113" customFormat="1">
      <c r="A772" s="95"/>
      <c r="B772" s="110"/>
      <c r="C772" s="110"/>
      <c r="D772" s="110"/>
      <c r="E772" s="111"/>
      <c r="F772" s="112"/>
      <c r="I772" s="111"/>
      <c r="J772" s="112"/>
    </row>
    <row r="773" spans="1:10" s="113" customFormat="1">
      <c r="A773" s="95"/>
      <c r="B773" s="110"/>
      <c r="C773" s="110"/>
      <c r="D773" s="110"/>
      <c r="E773" s="111"/>
      <c r="F773" s="112"/>
      <c r="I773" s="111"/>
      <c r="J773" s="112"/>
    </row>
    <row r="774" spans="1:10" s="113" customFormat="1">
      <c r="A774" s="95"/>
      <c r="B774" s="110"/>
      <c r="C774" s="110"/>
      <c r="D774" s="110"/>
      <c r="E774" s="111"/>
      <c r="F774" s="112"/>
      <c r="I774" s="111"/>
      <c r="J774" s="112"/>
    </row>
    <row r="775" spans="1:10" s="113" customFormat="1">
      <c r="A775" s="95"/>
      <c r="B775" s="110"/>
      <c r="C775" s="110"/>
      <c r="D775" s="110"/>
      <c r="E775" s="111"/>
      <c r="F775" s="112"/>
      <c r="I775" s="111"/>
      <c r="J775" s="112"/>
    </row>
    <row r="776" spans="1:10" s="113" customFormat="1">
      <c r="A776" s="95"/>
      <c r="B776" s="110"/>
      <c r="C776" s="110"/>
      <c r="D776" s="110"/>
      <c r="E776" s="111"/>
      <c r="F776" s="112"/>
      <c r="I776" s="111"/>
      <c r="J776" s="112"/>
    </row>
    <row r="777" spans="1:10" s="113" customFormat="1">
      <c r="A777" s="95"/>
      <c r="B777" s="110"/>
      <c r="C777" s="110"/>
      <c r="D777" s="110"/>
      <c r="E777" s="111"/>
      <c r="F777" s="112"/>
      <c r="I777" s="111"/>
      <c r="J777" s="112"/>
    </row>
    <row r="778" spans="1:10" s="113" customFormat="1">
      <c r="A778" s="95"/>
      <c r="B778" s="110"/>
      <c r="C778" s="110"/>
      <c r="D778" s="110"/>
      <c r="E778" s="111"/>
      <c r="F778" s="112"/>
      <c r="I778" s="111"/>
      <c r="J778" s="112"/>
    </row>
    <row r="779" spans="1:10" s="113" customFormat="1">
      <c r="A779" s="95"/>
      <c r="B779" s="110"/>
      <c r="C779" s="110"/>
      <c r="D779" s="110"/>
      <c r="E779" s="111"/>
      <c r="F779" s="112"/>
      <c r="I779" s="111"/>
      <c r="J779" s="112"/>
    </row>
    <row r="780" spans="1:10" s="113" customFormat="1">
      <c r="A780" s="95"/>
      <c r="B780" s="110"/>
      <c r="C780" s="110"/>
      <c r="D780" s="110"/>
      <c r="E780" s="111"/>
      <c r="F780" s="112"/>
      <c r="I780" s="111"/>
      <c r="J780" s="112"/>
    </row>
    <row r="781" spans="1:10" s="113" customFormat="1">
      <c r="A781" s="95"/>
      <c r="B781" s="110"/>
      <c r="C781" s="110"/>
      <c r="D781" s="110"/>
      <c r="E781" s="111"/>
      <c r="F781" s="112"/>
      <c r="I781" s="111"/>
      <c r="J781" s="112"/>
    </row>
    <row r="782" spans="1:10" s="113" customFormat="1">
      <c r="A782" s="95"/>
      <c r="B782" s="110"/>
      <c r="C782" s="110"/>
      <c r="D782" s="110"/>
      <c r="E782" s="111"/>
      <c r="F782" s="112"/>
      <c r="I782" s="111"/>
      <c r="J782" s="112"/>
    </row>
    <row r="783" spans="1:10" s="113" customFormat="1">
      <c r="A783" s="95"/>
      <c r="B783" s="110"/>
      <c r="C783" s="110"/>
      <c r="D783" s="110"/>
      <c r="E783" s="111"/>
      <c r="F783" s="112"/>
      <c r="I783" s="111"/>
      <c r="J783" s="112"/>
    </row>
    <row r="784" spans="1:10" s="113" customFormat="1">
      <c r="A784" s="95"/>
      <c r="B784" s="110"/>
      <c r="C784" s="110"/>
      <c r="D784" s="110"/>
      <c r="E784" s="111"/>
      <c r="F784" s="112"/>
      <c r="I784" s="111"/>
      <c r="J784" s="112"/>
    </row>
    <row r="785" spans="1:10" s="113" customFormat="1">
      <c r="A785" s="95"/>
      <c r="B785" s="110"/>
      <c r="C785" s="110"/>
      <c r="D785" s="110"/>
      <c r="E785" s="111"/>
      <c r="F785" s="112"/>
      <c r="I785" s="111"/>
      <c r="J785" s="112"/>
    </row>
    <row r="786" spans="1:10" s="113" customFormat="1">
      <c r="A786" s="95"/>
      <c r="B786" s="110"/>
      <c r="C786" s="110"/>
      <c r="D786" s="110"/>
      <c r="E786" s="111"/>
      <c r="F786" s="112"/>
      <c r="I786" s="111"/>
      <c r="J786" s="112"/>
    </row>
    <row r="787" spans="1:10" s="113" customFormat="1">
      <c r="A787" s="95"/>
      <c r="B787" s="110"/>
      <c r="C787" s="110"/>
      <c r="D787" s="110"/>
      <c r="E787" s="111"/>
      <c r="F787" s="112"/>
      <c r="I787" s="111"/>
      <c r="J787" s="112"/>
    </row>
    <row r="788" spans="1:10" s="113" customFormat="1">
      <c r="A788" s="95"/>
      <c r="B788" s="110"/>
      <c r="C788" s="110"/>
      <c r="D788" s="110"/>
      <c r="E788" s="111"/>
      <c r="F788" s="112"/>
      <c r="I788" s="111"/>
      <c r="J788" s="112"/>
    </row>
    <row r="789" spans="1:10" s="113" customFormat="1">
      <c r="A789" s="95"/>
      <c r="B789" s="110"/>
      <c r="C789" s="110"/>
      <c r="D789" s="110"/>
      <c r="E789" s="111"/>
      <c r="F789" s="112"/>
      <c r="I789" s="111"/>
      <c r="J789" s="112"/>
    </row>
    <row r="790" spans="1:10" s="113" customFormat="1">
      <c r="A790" s="95"/>
      <c r="B790" s="110"/>
      <c r="C790" s="110"/>
      <c r="D790" s="110"/>
      <c r="E790" s="111"/>
      <c r="F790" s="112"/>
      <c r="I790" s="111"/>
      <c r="J790" s="112"/>
    </row>
    <row r="791" spans="1:10" s="113" customFormat="1">
      <c r="A791" s="95"/>
      <c r="B791" s="110"/>
      <c r="C791" s="110"/>
      <c r="D791" s="110"/>
      <c r="E791" s="111"/>
      <c r="F791" s="112"/>
      <c r="I791" s="111"/>
      <c r="J791" s="112"/>
    </row>
    <row r="792" spans="1:10" s="113" customFormat="1">
      <c r="A792" s="95"/>
      <c r="B792" s="110"/>
      <c r="C792" s="110"/>
      <c r="D792" s="110"/>
      <c r="E792" s="111"/>
      <c r="F792" s="112"/>
      <c r="I792" s="111"/>
      <c r="J792" s="112"/>
    </row>
    <row r="793" spans="1:10" s="113" customFormat="1">
      <c r="A793" s="95"/>
      <c r="B793" s="110"/>
      <c r="C793" s="110"/>
      <c r="D793" s="110"/>
      <c r="E793" s="111"/>
      <c r="F793" s="112"/>
      <c r="I793" s="111"/>
      <c r="J793" s="112"/>
    </row>
    <row r="794" spans="1:10" s="113" customFormat="1">
      <c r="A794" s="95"/>
      <c r="B794" s="110"/>
      <c r="C794" s="110"/>
      <c r="D794" s="110"/>
      <c r="E794" s="111"/>
      <c r="F794" s="112"/>
      <c r="I794" s="111"/>
      <c r="J794" s="112"/>
    </row>
    <row r="795" spans="1:10" s="113" customFormat="1">
      <c r="A795" s="95"/>
      <c r="B795" s="110"/>
      <c r="C795" s="110"/>
      <c r="D795" s="110"/>
      <c r="E795" s="111"/>
      <c r="F795" s="112"/>
      <c r="I795" s="111"/>
      <c r="J795" s="112"/>
    </row>
    <row r="796" spans="1:10" s="113" customFormat="1">
      <c r="A796" s="95"/>
      <c r="B796" s="110"/>
      <c r="C796" s="110"/>
      <c r="D796" s="110"/>
      <c r="E796" s="111"/>
      <c r="F796" s="112"/>
      <c r="I796" s="111"/>
      <c r="J796" s="112"/>
    </row>
    <row r="797" spans="1:10" s="113" customFormat="1">
      <c r="A797" s="95"/>
      <c r="B797" s="110"/>
      <c r="C797" s="110"/>
      <c r="D797" s="110"/>
      <c r="E797" s="111"/>
      <c r="F797" s="112"/>
      <c r="I797" s="111"/>
      <c r="J797" s="112"/>
    </row>
    <row r="798" spans="1:10" s="113" customFormat="1">
      <c r="A798" s="95"/>
      <c r="B798" s="110"/>
      <c r="C798" s="110"/>
      <c r="D798" s="110"/>
      <c r="E798" s="111"/>
      <c r="F798" s="112"/>
      <c r="I798" s="111"/>
      <c r="J798" s="112"/>
    </row>
    <row r="799" spans="1:10" s="113" customFormat="1">
      <c r="A799" s="95"/>
      <c r="B799" s="110"/>
      <c r="C799" s="110"/>
      <c r="D799" s="110"/>
      <c r="E799" s="111"/>
      <c r="F799" s="112"/>
      <c r="I799" s="111"/>
      <c r="J799" s="112"/>
    </row>
    <row r="800" spans="1:10" s="113" customFormat="1">
      <c r="A800" s="95"/>
      <c r="B800" s="110"/>
      <c r="C800" s="110"/>
      <c r="D800" s="110"/>
      <c r="E800" s="111"/>
      <c r="F800" s="112"/>
      <c r="I800" s="111"/>
      <c r="J800" s="112"/>
    </row>
    <row r="801" spans="1:10" s="113" customFormat="1">
      <c r="A801" s="95"/>
      <c r="B801" s="110"/>
      <c r="C801" s="110"/>
      <c r="D801" s="110"/>
      <c r="E801" s="111"/>
      <c r="F801" s="112"/>
      <c r="I801" s="111"/>
      <c r="J801" s="112"/>
    </row>
    <row r="802" spans="1:10" s="113" customFormat="1">
      <c r="A802" s="95"/>
      <c r="B802" s="110"/>
      <c r="C802" s="110"/>
      <c r="D802" s="110"/>
      <c r="E802" s="111"/>
      <c r="F802" s="112"/>
      <c r="I802" s="111"/>
      <c r="J802" s="112"/>
    </row>
    <row r="803" spans="1:10" s="113" customFormat="1">
      <c r="A803" s="95"/>
      <c r="B803" s="110"/>
      <c r="C803" s="110"/>
      <c r="D803" s="110"/>
      <c r="E803" s="111"/>
      <c r="F803" s="112"/>
      <c r="I803" s="111"/>
      <c r="J803" s="112"/>
    </row>
    <row r="804" spans="1:10" s="113" customFormat="1">
      <c r="A804" s="95"/>
      <c r="B804" s="110"/>
      <c r="C804" s="110"/>
      <c r="D804" s="110"/>
      <c r="E804" s="111"/>
      <c r="F804" s="112"/>
      <c r="I804" s="111"/>
      <c r="J804" s="112"/>
    </row>
    <row r="805" spans="1:10" s="113" customFormat="1">
      <c r="A805" s="95"/>
      <c r="B805" s="110"/>
      <c r="C805" s="110"/>
      <c r="D805" s="110"/>
      <c r="E805" s="111"/>
      <c r="F805" s="112"/>
      <c r="I805" s="111"/>
      <c r="J805" s="112"/>
    </row>
    <row r="806" spans="1:10" s="113" customFormat="1">
      <c r="A806" s="95"/>
      <c r="B806" s="110"/>
      <c r="C806" s="110"/>
      <c r="D806" s="110"/>
      <c r="E806" s="111"/>
      <c r="F806" s="112"/>
      <c r="I806" s="111"/>
      <c r="J806" s="112"/>
    </row>
    <row r="807" spans="1:10" s="113" customFormat="1">
      <c r="A807" s="95"/>
      <c r="B807" s="110"/>
      <c r="C807" s="110"/>
      <c r="D807" s="110"/>
      <c r="E807" s="111"/>
      <c r="F807" s="112"/>
      <c r="I807" s="111"/>
      <c r="J807" s="112"/>
    </row>
    <row r="808" spans="1:10" s="113" customFormat="1">
      <c r="A808" s="95"/>
      <c r="B808" s="110"/>
      <c r="C808" s="110"/>
      <c r="D808" s="110"/>
      <c r="E808" s="111"/>
      <c r="F808" s="112"/>
      <c r="I808" s="111"/>
      <c r="J808" s="112"/>
    </row>
    <row r="809" spans="1:10" s="113" customFormat="1">
      <c r="A809" s="95"/>
      <c r="B809" s="110"/>
      <c r="C809" s="110"/>
      <c r="D809" s="110"/>
      <c r="E809" s="111"/>
      <c r="F809" s="112"/>
      <c r="I809" s="111"/>
      <c r="J809" s="112"/>
    </row>
    <row r="810" spans="1:10" s="113" customFormat="1">
      <c r="A810" s="95"/>
      <c r="B810" s="110"/>
      <c r="C810" s="110"/>
      <c r="D810" s="110"/>
      <c r="E810" s="111"/>
      <c r="F810" s="112"/>
      <c r="I810" s="111"/>
      <c r="J810" s="112"/>
    </row>
    <row r="811" spans="1:10" s="113" customFormat="1">
      <c r="A811" s="95"/>
      <c r="B811" s="110"/>
      <c r="C811" s="110"/>
      <c r="D811" s="110"/>
      <c r="E811" s="111"/>
      <c r="F811" s="112"/>
      <c r="I811" s="111"/>
      <c r="J811" s="112"/>
    </row>
    <row r="812" spans="1:10" s="113" customFormat="1">
      <c r="A812" s="95"/>
      <c r="B812" s="110"/>
      <c r="C812" s="110"/>
      <c r="D812" s="110"/>
      <c r="E812" s="111"/>
      <c r="F812" s="112"/>
      <c r="I812" s="111"/>
      <c r="J812" s="112"/>
    </row>
    <row r="813" spans="1:10" s="113" customFormat="1">
      <c r="A813" s="95"/>
      <c r="B813" s="110"/>
      <c r="C813" s="110"/>
      <c r="D813" s="110"/>
      <c r="E813" s="111"/>
      <c r="F813" s="112"/>
      <c r="I813" s="111"/>
      <c r="J813" s="112"/>
    </row>
    <row r="814" spans="1:10" s="113" customFormat="1">
      <c r="A814" s="95"/>
      <c r="B814" s="110"/>
      <c r="C814" s="110"/>
      <c r="D814" s="110"/>
      <c r="E814" s="111"/>
      <c r="F814" s="112"/>
      <c r="I814" s="111"/>
      <c r="J814" s="112"/>
    </row>
    <row r="815" spans="1:10" s="113" customFormat="1">
      <c r="A815" s="95"/>
      <c r="B815" s="110"/>
      <c r="C815" s="110"/>
      <c r="D815" s="110"/>
      <c r="E815" s="111"/>
      <c r="F815" s="112"/>
      <c r="I815" s="111"/>
      <c r="J815" s="112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69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/>
  <dimension ref="A1:M797"/>
  <sheetViews>
    <sheetView showGridLines="0" zoomScaleNormal="100" workbookViewId="0"/>
  </sheetViews>
  <sheetFormatPr defaultRowHeight="11.25"/>
  <cols>
    <col min="1" max="1" width="5.19921875" style="91" customWidth="1"/>
    <col min="2" max="4" width="6.3984375" style="92" customWidth="1"/>
    <col min="5" max="5" width="5.19921875" style="93" customWidth="1"/>
    <col min="6" max="6" width="6.3984375" style="94" customWidth="1"/>
    <col min="7" max="8" width="6.3984375" style="90" customWidth="1"/>
    <col min="9" max="9" width="5.19921875" style="93" customWidth="1"/>
    <col min="10" max="10" width="6.3984375" style="94" customWidth="1"/>
    <col min="11" max="12" width="6.3984375" style="90" customWidth="1"/>
    <col min="13" max="256" width="8.796875" style="90"/>
    <col min="257" max="257" width="5.19921875" style="90" customWidth="1"/>
    <col min="258" max="260" width="6.3984375" style="90" customWidth="1"/>
    <col min="261" max="261" width="5.19921875" style="90" customWidth="1"/>
    <col min="262" max="264" width="6.3984375" style="90" customWidth="1"/>
    <col min="265" max="265" width="5.19921875" style="90" customWidth="1"/>
    <col min="266" max="268" width="6.3984375" style="90" customWidth="1"/>
    <col min="269" max="512" width="8.796875" style="90"/>
    <col min="513" max="513" width="5.19921875" style="90" customWidth="1"/>
    <col min="514" max="516" width="6.3984375" style="90" customWidth="1"/>
    <col min="517" max="517" width="5.19921875" style="90" customWidth="1"/>
    <col min="518" max="520" width="6.3984375" style="90" customWidth="1"/>
    <col min="521" max="521" width="5.19921875" style="90" customWidth="1"/>
    <col min="522" max="524" width="6.3984375" style="90" customWidth="1"/>
    <col min="525" max="768" width="8.796875" style="90"/>
    <col min="769" max="769" width="5.19921875" style="90" customWidth="1"/>
    <col min="770" max="772" width="6.3984375" style="90" customWidth="1"/>
    <col min="773" max="773" width="5.19921875" style="90" customWidth="1"/>
    <col min="774" max="776" width="6.3984375" style="90" customWidth="1"/>
    <col min="777" max="777" width="5.19921875" style="90" customWidth="1"/>
    <col min="778" max="780" width="6.3984375" style="90" customWidth="1"/>
    <col min="781" max="1024" width="8.796875" style="90"/>
    <col min="1025" max="1025" width="5.19921875" style="90" customWidth="1"/>
    <col min="1026" max="1028" width="6.3984375" style="90" customWidth="1"/>
    <col min="1029" max="1029" width="5.19921875" style="90" customWidth="1"/>
    <col min="1030" max="1032" width="6.3984375" style="90" customWidth="1"/>
    <col min="1033" max="1033" width="5.19921875" style="90" customWidth="1"/>
    <col min="1034" max="1036" width="6.3984375" style="90" customWidth="1"/>
    <col min="1037" max="1280" width="8.796875" style="90"/>
    <col min="1281" max="1281" width="5.19921875" style="90" customWidth="1"/>
    <col min="1282" max="1284" width="6.3984375" style="90" customWidth="1"/>
    <col min="1285" max="1285" width="5.19921875" style="90" customWidth="1"/>
    <col min="1286" max="1288" width="6.3984375" style="90" customWidth="1"/>
    <col min="1289" max="1289" width="5.19921875" style="90" customWidth="1"/>
    <col min="1290" max="1292" width="6.3984375" style="90" customWidth="1"/>
    <col min="1293" max="1536" width="8.796875" style="90"/>
    <col min="1537" max="1537" width="5.19921875" style="90" customWidth="1"/>
    <col min="1538" max="1540" width="6.3984375" style="90" customWidth="1"/>
    <col min="1541" max="1541" width="5.19921875" style="90" customWidth="1"/>
    <col min="1542" max="1544" width="6.3984375" style="90" customWidth="1"/>
    <col min="1545" max="1545" width="5.19921875" style="90" customWidth="1"/>
    <col min="1546" max="1548" width="6.3984375" style="90" customWidth="1"/>
    <col min="1549" max="1792" width="8.796875" style="90"/>
    <col min="1793" max="1793" width="5.19921875" style="90" customWidth="1"/>
    <col min="1794" max="1796" width="6.3984375" style="90" customWidth="1"/>
    <col min="1797" max="1797" width="5.19921875" style="90" customWidth="1"/>
    <col min="1798" max="1800" width="6.3984375" style="90" customWidth="1"/>
    <col min="1801" max="1801" width="5.19921875" style="90" customWidth="1"/>
    <col min="1802" max="1804" width="6.3984375" style="90" customWidth="1"/>
    <col min="1805" max="2048" width="8.796875" style="90"/>
    <col min="2049" max="2049" width="5.19921875" style="90" customWidth="1"/>
    <col min="2050" max="2052" width="6.3984375" style="90" customWidth="1"/>
    <col min="2053" max="2053" width="5.19921875" style="90" customWidth="1"/>
    <col min="2054" max="2056" width="6.3984375" style="90" customWidth="1"/>
    <col min="2057" max="2057" width="5.19921875" style="90" customWidth="1"/>
    <col min="2058" max="2060" width="6.3984375" style="90" customWidth="1"/>
    <col min="2061" max="2304" width="8.796875" style="90"/>
    <col min="2305" max="2305" width="5.19921875" style="90" customWidth="1"/>
    <col min="2306" max="2308" width="6.3984375" style="90" customWidth="1"/>
    <col min="2309" max="2309" width="5.19921875" style="90" customWidth="1"/>
    <col min="2310" max="2312" width="6.3984375" style="90" customWidth="1"/>
    <col min="2313" max="2313" width="5.19921875" style="90" customWidth="1"/>
    <col min="2314" max="2316" width="6.3984375" style="90" customWidth="1"/>
    <col min="2317" max="2560" width="8.796875" style="90"/>
    <col min="2561" max="2561" width="5.19921875" style="90" customWidth="1"/>
    <col min="2562" max="2564" width="6.3984375" style="90" customWidth="1"/>
    <col min="2565" max="2565" width="5.19921875" style="90" customWidth="1"/>
    <col min="2566" max="2568" width="6.3984375" style="90" customWidth="1"/>
    <col min="2569" max="2569" width="5.19921875" style="90" customWidth="1"/>
    <col min="2570" max="2572" width="6.3984375" style="90" customWidth="1"/>
    <col min="2573" max="2816" width="8.796875" style="90"/>
    <col min="2817" max="2817" width="5.19921875" style="90" customWidth="1"/>
    <col min="2818" max="2820" width="6.3984375" style="90" customWidth="1"/>
    <col min="2821" max="2821" width="5.19921875" style="90" customWidth="1"/>
    <col min="2822" max="2824" width="6.3984375" style="90" customWidth="1"/>
    <col min="2825" max="2825" width="5.19921875" style="90" customWidth="1"/>
    <col min="2826" max="2828" width="6.3984375" style="90" customWidth="1"/>
    <col min="2829" max="3072" width="8.796875" style="90"/>
    <col min="3073" max="3073" width="5.19921875" style="90" customWidth="1"/>
    <col min="3074" max="3076" width="6.3984375" style="90" customWidth="1"/>
    <col min="3077" max="3077" width="5.19921875" style="90" customWidth="1"/>
    <col min="3078" max="3080" width="6.3984375" style="90" customWidth="1"/>
    <col min="3081" max="3081" width="5.19921875" style="90" customWidth="1"/>
    <col min="3082" max="3084" width="6.3984375" style="90" customWidth="1"/>
    <col min="3085" max="3328" width="8.796875" style="90"/>
    <col min="3329" max="3329" width="5.19921875" style="90" customWidth="1"/>
    <col min="3330" max="3332" width="6.3984375" style="90" customWidth="1"/>
    <col min="3333" max="3333" width="5.19921875" style="90" customWidth="1"/>
    <col min="3334" max="3336" width="6.3984375" style="90" customWidth="1"/>
    <col min="3337" max="3337" width="5.19921875" style="90" customWidth="1"/>
    <col min="3338" max="3340" width="6.3984375" style="90" customWidth="1"/>
    <col min="3341" max="3584" width="8.796875" style="90"/>
    <col min="3585" max="3585" width="5.19921875" style="90" customWidth="1"/>
    <col min="3586" max="3588" width="6.3984375" style="90" customWidth="1"/>
    <col min="3589" max="3589" width="5.19921875" style="90" customWidth="1"/>
    <col min="3590" max="3592" width="6.3984375" style="90" customWidth="1"/>
    <col min="3593" max="3593" width="5.19921875" style="90" customWidth="1"/>
    <col min="3594" max="3596" width="6.3984375" style="90" customWidth="1"/>
    <col min="3597" max="3840" width="8.796875" style="90"/>
    <col min="3841" max="3841" width="5.19921875" style="90" customWidth="1"/>
    <col min="3842" max="3844" width="6.3984375" style="90" customWidth="1"/>
    <col min="3845" max="3845" width="5.19921875" style="90" customWidth="1"/>
    <col min="3846" max="3848" width="6.3984375" style="90" customWidth="1"/>
    <col min="3849" max="3849" width="5.19921875" style="90" customWidth="1"/>
    <col min="3850" max="3852" width="6.3984375" style="90" customWidth="1"/>
    <col min="3853" max="4096" width="8.796875" style="90"/>
    <col min="4097" max="4097" width="5.19921875" style="90" customWidth="1"/>
    <col min="4098" max="4100" width="6.3984375" style="90" customWidth="1"/>
    <col min="4101" max="4101" width="5.19921875" style="90" customWidth="1"/>
    <col min="4102" max="4104" width="6.3984375" style="90" customWidth="1"/>
    <col min="4105" max="4105" width="5.19921875" style="90" customWidth="1"/>
    <col min="4106" max="4108" width="6.3984375" style="90" customWidth="1"/>
    <col min="4109" max="4352" width="8.796875" style="90"/>
    <col min="4353" max="4353" width="5.19921875" style="90" customWidth="1"/>
    <col min="4354" max="4356" width="6.3984375" style="90" customWidth="1"/>
    <col min="4357" max="4357" width="5.19921875" style="90" customWidth="1"/>
    <col min="4358" max="4360" width="6.3984375" style="90" customWidth="1"/>
    <col min="4361" max="4361" width="5.19921875" style="90" customWidth="1"/>
    <col min="4362" max="4364" width="6.3984375" style="90" customWidth="1"/>
    <col min="4365" max="4608" width="8.796875" style="90"/>
    <col min="4609" max="4609" width="5.19921875" style="90" customWidth="1"/>
    <col min="4610" max="4612" width="6.3984375" style="90" customWidth="1"/>
    <col min="4613" max="4613" width="5.19921875" style="90" customWidth="1"/>
    <col min="4614" max="4616" width="6.3984375" style="90" customWidth="1"/>
    <col min="4617" max="4617" width="5.19921875" style="90" customWidth="1"/>
    <col min="4618" max="4620" width="6.3984375" style="90" customWidth="1"/>
    <col min="4621" max="4864" width="8.796875" style="90"/>
    <col min="4865" max="4865" width="5.19921875" style="90" customWidth="1"/>
    <col min="4866" max="4868" width="6.3984375" style="90" customWidth="1"/>
    <col min="4869" max="4869" width="5.19921875" style="90" customWidth="1"/>
    <col min="4870" max="4872" width="6.3984375" style="90" customWidth="1"/>
    <col min="4873" max="4873" width="5.19921875" style="90" customWidth="1"/>
    <col min="4874" max="4876" width="6.3984375" style="90" customWidth="1"/>
    <col min="4877" max="5120" width="8.796875" style="90"/>
    <col min="5121" max="5121" width="5.19921875" style="90" customWidth="1"/>
    <col min="5122" max="5124" width="6.3984375" style="90" customWidth="1"/>
    <col min="5125" max="5125" width="5.19921875" style="90" customWidth="1"/>
    <col min="5126" max="5128" width="6.3984375" style="90" customWidth="1"/>
    <col min="5129" max="5129" width="5.19921875" style="90" customWidth="1"/>
    <col min="5130" max="5132" width="6.3984375" style="90" customWidth="1"/>
    <col min="5133" max="5376" width="8.796875" style="90"/>
    <col min="5377" max="5377" width="5.19921875" style="90" customWidth="1"/>
    <col min="5378" max="5380" width="6.3984375" style="90" customWidth="1"/>
    <col min="5381" max="5381" width="5.19921875" style="90" customWidth="1"/>
    <col min="5382" max="5384" width="6.3984375" style="90" customWidth="1"/>
    <col min="5385" max="5385" width="5.19921875" style="90" customWidth="1"/>
    <col min="5386" max="5388" width="6.3984375" style="90" customWidth="1"/>
    <col min="5389" max="5632" width="8.796875" style="90"/>
    <col min="5633" max="5633" width="5.19921875" style="90" customWidth="1"/>
    <col min="5634" max="5636" width="6.3984375" style="90" customWidth="1"/>
    <col min="5637" max="5637" width="5.19921875" style="90" customWidth="1"/>
    <col min="5638" max="5640" width="6.3984375" style="90" customWidth="1"/>
    <col min="5641" max="5641" width="5.19921875" style="90" customWidth="1"/>
    <col min="5642" max="5644" width="6.3984375" style="90" customWidth="1"/>
    <col min="5645" max="5888" width="8.796875" style="90"/>
    <col min="5889" max="5889" width="5.19921875" style="90" customWidth="1"/>
    <col min="5890" max="5892" width="6.3984375" style="90" customWidth="1"/>
    <col min="5893" max="5893" width="5.19921875" style="90" customWidth="1"/>
    <col min="5894" max="5896" width="6.3984375" style="90" customWidth="1"/>
    <col min="5897" max="5897" width="5.19921875" style="90" customWidth="1"/>
    <col min="5898" max="5900" width="6.3984375" style="90" customWidth="1"/>
    <col min="5901" max="6144" width="8.796875" style="90"/>
    <col min="6145" max="6145" width="5.19921875" style="90" customWidth="1"/>
    <col min="6146" max="6148" width="6.3984375" style="90" customWidth="1"/>
    <col min="6149" max="6149" width="5.19921875" style="90" customWidth="1"/>
    <col min="6150" max="6152" width="6.3984375" style="90" customWidth="1"/>
    <col min="6153" max="6153" width="5.19921875" style="90" customWidth="1"/>
    <col min="6154" max="6156" width="6.3984375" style="90" customWidth="1"/>
    <col min="6157" max="6400" width="8.796875" style="90"/>
    <col min="6401" max="6401" width="5.19921875" style="90" customWidth="1"/>
    <col min="6402" max="6404" width="6.3984375" style="90" customWidth="1"/>
    <col min="6405" max="6405" width="5.19921875" style="90" customWidth="1"/>
    <col min="6406" max="6408" width="6.3984375" style="90" customWidth="1"/>
    <col min="6409" max="6409" width="5.19921875" style="90" customWidth="1"/>
    <col min="6410" max="6412" width="6.3984375" style="90" customWidth="1"/>
    <col min="6413" max="6656" width="8.796875" style="90"/>
    <col min="6657" max="6657" width="5.19921875" style="90" customWidth="1"/>
    <col min="6658" max="6660" width="6.3984375" style="90" customWidth="1"/>
    <col min="6661" max="6661" width="5.19921875" style="90" customWidth="1"/>
    <col min="6662" max="6664" width="6.3984375" style="90" customWidth="1"/>
    <col min="6665" max="6665" width="5.19921875" style="90" customWidth="1"/>
    <col min="6666" max="6668" width="6.3984375" style="90" customWidth="1"/>
    <col min="6669" max="6912" width="8.796875" style="90"/>
    <col min="6913" max="6913" width="5.19921875" style="90" customWidth="1"/>
    <col min="6914" max="6916" width="6.3984375" style="90" customWidth="1"/>
    <col min="6917" max="6917" width="5.19921875" style="90" customWidth="1"/>
    <col min="6918" max="6920" width="6.3984375" style="90" customWidth="1"/>
    <col min="6921" max="6921" width="5.19921875" style="90" customWidth="1"/>
    <col min="6922" max="6924" width="6.3984375" style="90" customWidth="1"/>
    <col min="6925" max="7168" width="8.796875" style="90"/>
    <col min="7169" max="7169" width="5.19921875" style="90" customWidth="1"/>
    <col min="7170" max="7172" width="6.3984375" style="90" customWidth="1"/>
    <col min="7173" max="7173" width="5.19921875" style="90" customWidth="1"/>
    <col min="7174" max="7176" width="6.3984375" style="90" customWidth="1"/>
    <col min="7177" max="7177" width="5.19921875" style="90" customWidth="1"/>
    <col min="7178" max="7180" width="6.3984375" style="90" customWidth="1"/>
    <col min="7181" max="7424" width="8.796875" style="90"/>
    <col min="7425" max="7425" width="5.19921875" style="90" customWidth="1"/>
    <col min="7426" max="7428" width="6.3984375" style="90" customWidth="1"/>
    <col min="7429" max="7429" width="5.19921875" style="90" customWidth="1"/>
    <col min="7430" max="7432" width="6.3984375" style="90" customWidth="1"/>
    <col min="7433" max="7433" width="5.19921875" style="90" customWidth="1"/>
    <col min="7434" max="7436" width="6.3984375" style="90" customWidth="1"/>
    <col min="7437" max="7680" width="8.796875" style="90"/>
    <col min="7681" max="7681" width="5.19921875" style="90" customWidth="1"/>
    <col min="7682" max="7684" width="6.3984375" style="90" customWidth="1"/>
    <col min="7685" max="7685" width="5.19921875" style="90" customWidth="1"/>
    <col min="7686" max="7688" width="6.3984375" style="90" customWidth="1"/>
    <col min="7689" max="7689" width="5.19921875" style="90" customWidth="1"/>
    <col min="7690" max="7692" width="6.3984375" style="90" customWidth="1"/>
    <col min="7693" max="7936" width="8.796875" style="90"/>
    <col min="7937" max="7937" width="5.19921875" style="90" customWidth="1"/>
    <col min="7938" max="7940" width="6.3984375" style="90" customWidth="1"/>
    <col min="7941" max="7941" width="5.19921875" style="90" customWidth="1"/>
    <col min="7942" max="7944" width="6.3984375" style="90" customWidth="1"/>
    <col min="7945" max="7945" width="5.19921875" style="90" customWidth="1"/>
    <col min="7946" max="7948" width="6.3984375" style="90" customWidth="1"/>
    <col min="7949" max="8192" width="8.796875" style="90"/>
    <col min="8193" max="8193" width="5.19921875" style="90" customWidth="1"/>
    <col min="8194" max="8196" width="6.3984375" style="90" customWidth="1"/>
    <col min="8197" max="8197" width="5.19921875" style="90" customWidth="1"/>
    <col min="8198" max="8200" width="6.3984375" style="90" customWidth="1"/>
    <col min="8201" max="8201" width="5.19921875" style="90" customWidth="1"/>
    <col min="8202" max="8204" width="6.3984375" style="90" customWidth="1"/>
    <col min="8205" max="8448" width="8.796875" style="90"/>
    <col min="8449" max="8449" width="5.19921875" style="90" customWidth="1"/>
    <col min="8450" max="8452" width="6.3984375" style="90" customWidth="1"/>
    <col min="8453" max="8453" width="5.19921875" style="90" customWidth="1"/>
    <col min="8454" max="8456" width="6.3984375" style="90" customWidth="1"/>
    <col min="8457" max="8457" width="5.19921875" style="90" customWidth="1"/>
    <col min="8458" max="8460" width="6.3984375" style="90" customWidth="1"/>
    <col min="8461" max="8704" width="8.796875" style="90"/>
    <col min="8705" max="8705" width="5.19921875" style="90" customWidth="1"/>
    <col min="8706" max="8708" width="6.3984375" style="90" customWidth="1"/>
    <col min="8709" max="8709" width="5.19921875" style="90" customWidth="1"/>
    <col min="8710" max="8712" width="6.3984375" style="90" customWidth="1"/>
    <col min="8713" max="8713" width="5.19921875" style="90" customWidth="1"/>
    <col min="8714" max="8716" width="6.3984375" style="90" customWidth="1"/>
    <col min="8717" max="8960" width="8.796875" style="90"/>
    <col min="8961" max="8961" width="5.19921875" style="90" customWidth="1"/>
    <col min="8962" max="8964" width="6.3984375" style="90" customWidth="1"/>
    <col min="8965" max="8965" width="5.19921875" style="90" customWidth="1"/>
    <col min="8966" max="8968" width="6.3984375" style="90" customWidth="1"/>
    <col min="8969" max="8969" width="5.19921875" style="90" customWidth="1"/>
    <col min="8970" max="8972" width="6.3984375" style="90" customWidth="1"/>
    <col min="8973" max="9216" width="8.796875" style="90"/>
    <col min="9217" max="9217" width="5.19921875" style="90" customWidth="1"/>
    <col min="9218" max="9220" width="6.3984375" style="90" customWidth="1"/>
    <col min="9221" max="9221" width="5.19921875" style="90" customWidth="1"/>
    <col min="9222" max="9224" width="6.3984375" style="90" customWidth="1"/>
    <col min="9225" max="9225" width="5.19921875" style="90" customWidth="1"/>
    <col min="9226" max="9228" width="6.3984375" style="90" customWidth="1"/>
    <col min="9229" max="9472" width="8.796875" style="90"/>
    <col min="9473" max="9473" width="5.19921875" style="90" customWidth="1"/>
    <col min="9474" max="9476" width="6.3984375" style="90" customWidth="1"/>
    <col min="9477" max="9477" width="5.19921875" style="90" customWidth="1"/>
    <col min="9478" max="9480" width="6.3984375" style="90" customWidth="1"/>
    <col min="9481" max="9481" width="5.19921875" style="90" customWidth="1"/>
    <col min="9482" max="9484" width="6.3984375" style="90" customWidth="1"/>
    <col min="9485" max="9728" width="8.796875" style="90"/>
    <col min="9729" max="9729" width="5.19921875" style="90" customWidth="1"/>
    <col min="9730" max="9732" width="6.3984375" style="90" customWidth="1"/>
    <col min="9733" max="9733" width="5.19921875" style="90" customWidth="1"/>
    <col min="9734" max="9736" width="6.3984375" style="90" customWidth="1"/>
    <col min="9737" max="9737" width="5.19921875" style="90" customWidth="1"/>
    <col min="9738" max="9740" width="6.3984375" style="90" customWidth="1"/>
    <col min="9741" max="9984" width="8.796875" style="90"/>
    <col min="9985" max="9985" width="5.19921875" style="90" customWidth="1"/>
    <col min="9986" max="9988" width="6.3984375" style="90" customWidth="1"/>
    <col min="9989" max="9989" width="5.19921875" style="90" customWidth="1"/>
    <col min="9990" max="9992" width="6.3984375" style="90" customWidth="1"/>
    <col min="9993" max="9993" width="5.19921875" style="90" customWidth="1"/>
    <col min="9994" max="9996" width="6.3984375" style="90" customWidth="1"/>
    <col min="9997" max="10240" width="8.796875" style="90"/>
    <col min="10241" max="10241" width="5.19921875" style="90" customWidth="1"/>
    <col min="10242" max="10244" width="6.3984375" style="90" customWidth="1"/>
    <col min="10245" max="10245" width="5.19921875" style="90" customWidth="1"/>
    <col min="10246" max="10248" width="6.3984375" style="90" customWidth="1"/>
    <col min="10249" max="10249" width="5.19921875" style="90" customWidth="1"/>
    <col min="10250" max="10252" width="6.3984375" style="90" customWidth="1"/>
    <col min="10253" max="10496" width="8.796875" style="90"/>
    <col min="10497" max="10497" width="5.19921875" style="90" customWidth="1"/>
    <col min="10498" max="10500" width="6.3984375" style="90" customWidth="1"/>
    <col min="10501" max="10501" width="5.19921875" style="90" customWidth="1"/>
    <col min="10502" max="10504" width="6.3984375" style="90" customWidth="1"/>
    <col min="10505" max="10505" width="5.19921875" style="90" customWidth="1"/>
    <col min="10506" max="10508" width="6.3984375" style="90" customWidth="1"/>
    <col min="10509" max="10752" width="8.796875" style="90"/>
    <col min="10753" max="10753" width="5.19921875" style="90" customWidth="1"/>
    <col min="10754" max="10756" width="6.3984375" style="90" customWidth="1"/>
    <col min="10757" max="10757" width="5.19921875" style="90" customWidth="1"/>
    <col min="10758" max="10760" width="6.3984375" style="90" customWidth="1"/>
    <col min="10761" max="10761" width="5.19921875" style="90" customWidth="1"/>
    <col min="10762" max="10764" width="6.3984375" style="90" customWidth="1"/>
    <col min="10765" max="11008" width="8.796875" style="90"/>
    <col min="11009" max="11009" width="5.19921875" style="90" customWidth="1"/>
    <col min="11010" max="11012" width="6.3984375" style="90" customWidth="1"/>
    <col min="11013" max="11013" width="5.19921875" style="90" customWidth="1"/>
    <col min="11014" max="11016" width="6.3984375" style="90" customWidth="1"/>
    <col min="11017" max="11017" width="5.19921875" style="90" customWidth="1"/>
    <col min="11018" max="11020" width="6.3984375" style="90" customWidth="1"/>
    <col min="11021" max="11264" width="8.796875" style="90"/>
    <col min="11265" max="11265" width="5.19921875" style="90" customWidth="1"/>
    <col min="11266" max="11268" width="6.3984375" style="90" customWidth="1"/>
    <col min="11269" max="11269" width="5.19921875" style="90" customWidth="1"/>
    <col min="11270" max="11272" width="6.3984375" style="90" customWidth="1"/>
    <col min="11273" max="11273" width="5.19921875" style="90" customWidth="1"/>
    <col min="11274" max="11276" width="6.3984375" style="90" customWidth="1"/>
    <col min="11277" max="11520" width="8.796875" style="90"/>
    <col min="11521" max="11521" width="5.19921875" style="90" customWidth="1"/>
    <col min="11522" max="11524" width="6.3984375" style="90" customWidth="1"/>
    <col min="11525" max="11525" width="5.19921875" style="90" customWidth="1"/>
    <col min="11526" max="11528" width="6.3984375" style="90" customWidth="1"/>
    <col min="11529" max="11529" width="5.19921875" style="90" customWidth="1"/>
    <col min="11530" max="11532" width="6.3984375" style="90" customWidth="1"/>
    <col min="11533" max="11776" width="8.796875" style="90"/>
    <col min="11777" max="11777" width="5.19921875" style="90" customWidth="1"/>
    <col min="11778" max="11780" width="6.3984375" style="90" customWidth="1"/>
    <col min="11781" max="11781" width="5.19921875" style="90" customWidth="1"/>
    <col min="11782" max="11784" width="6.3984375" style="90" customWidth="1"/>
    <col min="11785" max="11785" width="5.19921875" style="90" customWidth="1"/>
    <col min="11786" max="11788" width="6.3984375" style="90" customWidth="1"/>
    <col min="11789" max="12032" width="8.796875" style="90"/>
    <col min="12033" max="12033" width="5.19921875" style="90" customWidth="1"/>
    <col min="12034" max="12036" width="6.3984375" style="90" customWidth="1"/>
    <col min="12037" max="12037" width="5.19921875" style="90" customWidth="1"/>
    <col min="12038" max="12040" width="6.3984375" style="90" customWidth="1"/>
    <col min="12041" max="12041" width="5.19921875" style="90" customWidth="1"/>
    <col min="12042" max="12044" width="6.3984375" style="90" customWidth="1"/>
    <col min="12045" max="12288" width="8.796875" style="90"/>
    <col min="12289" max="12289" width="5.19921875" style="90" customWidth="1"/>
    <col min="12290" max="12292" width="6.3984375" style="90" customWidth="1"/>
    <col min="12293" max="12293" width="5.19921875" style="90" customWidth="1"/>
    <col min="12294" max="12296" width="6.3984375" style="90" customWidth="1"/>
    <col min="12297" max="12297" width="5.19921875" style="90" customWidth="1"/>
    <col min="12298" max="12300" width="6.3984375" style="90" customWidth="1"/>
    <col min="12301" max="12544" width="8.796875" style="90"/>
    <col min="12545" max="12545" width="5.19921875" style="90" customWidth="1"/>
    <col min="12546" max="12548" width="6.3984375" style="90" customWidth="1"/>
    <col min="12549" max="12549" width="5.19921875" style="90" customWidth="1"/>
    <col min="12550" max="12552" width="6.3984375" style="90" customWidth="1"/>
    <col min="12553" max="12553" width="5.19921875" style="90" customWidth="1"/>
    <col min="12554" max="12556" width="6.3984375" style="90" customWidth="1"/>
    <col min="12557" max="12800" width="8.796875" style="90"/>
    <col min="12801" max="12801" width="5.19921875" style="90" customWidth="1"/>
    <col min="12802" max="12804" width="6.3984375" style="90" customWidth="1"/>
    <col min="12805" max="12805" width="5.19921875" style="90" customWidth="1"/>
    <col min="12806" max="12808" width="6.3984375" style="90" customWidth="1"/>
    <col min="12809" max="12809" width="5.19921875" style="90" customWidth="1"/>
    <col min="12810" max="12812" width="6.3984375" style="90" customWidth="1"/>
    <col min="12813" max="13056" width="8.796875" style="90"/>
    <col min="13057" max="13057" width="5.19921875" style="90" customWidth="1"/>
    <col min="13058" max="13060" width="6.3984375" style="90" customWidth="1"/>
    <col min="13061" max="13061" width="5.19921875" style="90" customWidth="1"/>
    <col min="13062" max="13064" width="6.3984375" style="90" customWidth="1"/>
    <col min="13065" max="13065" width="5.19921875" style="90" customWidth="1"/>
    <col min="13066" max="13068" width="6.3984375" style="90" customWidth="1"/>
    <col min="13069" max="13312" width="8.796875" style="90"/>
    <col min="13313" max="13313" width="5.19921875" style="90" customWidth="1"/>
    <col min="13314" max="13316" width="6.3984375" style="90" customWidth="1"/>
    <col min="13317" max="13317" width="5.19921875" style="90" customWidth="1"/>
    <col min="13318" max="13320" width="6.3984375" style="90" customWidth="1"/>
    <col min="13321" max="13321" width="5.19921875" style="90" customWidth="1"/>
    <col min="13322" max="13324" width="6.3984375" style="90" customWidth="1"/>
    <col min="13325" max="13568" width="8.796875" style="90"/>
    <col min="13569" max="13569" width="5.19921875" style="90" customWidth="1"/>
    <col min="13570" max="13572" width="6.3984375" style="90" customWidth="1"/>
    <col min="13573" max="13573" width="5.19921875" style="90" customWidth="1"/>
    <col min="13574" max="13576" width="6.3984375" style="90" customWidth="1"/>
    <col min="13577" max="13577" width="5.19921875" style="90" customWidth="1"/>
    <col min="13578" max="13580" width="6.3984375" style="90" customWidth="1"/>
    <col min="13581" max="13824" width="8.796875" style="90"/>
    <col min="13825" max="13825" width="5.19921875" style="90" customWidth="1"/>
    <col min="13826" max="13828" width="6.3984375" style="90" customWidth="1"/>
    <col min="13829" max="13829" width="5.19921875" style="90" customWidth="1"/>
    <col min="13830" max="13832" width="6.3984375" style="90" customWidth="1"/>
    <col min="13833" max="13833" width="5.19921875" style="90" customWidth="1"/>
    <col min="13834" max="13836" width="6.3984375" style="90" customWidth="1"/>
    <col min="13837" max="14080" width="8.796875" style="90"/>
    <col min="14081" max="14081" width="5.19921875" style="90" customWidth="1"/>
    <col min="14082" max="14084" width="6.3984375" style="90" customWidth="1"/>
    <col min="14085" max="14085" width="5.19921875" style="90" customWidth="1"/>
    <col min="14086" max="14088" width="6.3984375" style="90" customWidth="1"/>
    <col min="14089" max="14089" width="5.19921875" style="90" customWidth="1"/>
    <col min="14090" max="14092" width="6.3984375" style="90" customWidth="1"/>
    <col min="14093" max="14336" width="8.796875" style="90"/>
    <col min="14337" max="14337" width="5.19921875" style="90" customWidth="1"/>
    <col min="14338" max="14340" width="6.3984375" style="90" customWidth="1"/>
    <col min="14341" max="14341" width="5.19921875" style="90" customWidth="1"/>
    <col min="14342" max="14344" width="6.3984375" style="90" customWidth="1"/>
    <col min="14345" max="14345" width="5.19921875" style="90" customWidth="1"/>
    <col min="14346" max="14348" width="6.3984375" style="90" customWidth="1"/>
    <col min="14349" max="14592" width="8.796875" style="90"/>
    <col min="14593" max="14593" width="5.19921875" style="90" customWidth="1"/>
    <col min="14594" max="14596" width="6.3984375" style="90" customWidth="1"/>
    <col min="14597" max="14597" width="5.19921875" style="90" customWidth="1"/>
    <col min="14598" max="14600" width="6.3984375" style="90" customWidth="1"/>
    <col min="14601" max="14601" width="5.19921875" style="90" customWidth="1"/>
    <col min="14602" max="14604" width="6.3984375" style="90" customWidth="1"/>
    <col min="14605" max="14848" width="8.796875" style="90"/>
    <col min="14849" max="14849" width="5.19921875" style="90" customWidth="1"/>
    <col min="14850" max="14852" width="6.3984375" style="90" customWidth="1"/>
    <col min="14853" max="14853" width="5.19921875" style="90" customWidth="1"/>
    <col min="14854" max="14856" width="6.3984375" style="90" customWidth="1"/>
    <col min="14857" max="14857" width="5.19921875" style="90" customWidth="1"/>
    <col min="14858" max="14860" width="6.3984375" style="90" customWidth="1"/>
    <col min="14861" max="15104" width="8.796875" style="90"/>
    <col min="15105" max="15105" width="5.19921875" style="90" customWidth="1"/>
    <col min="15106" max="15108" width="6.3984375" style="90" customWidth="1"/>
    <col min="15109" max="15109" width="5.19921875" style="90" customWidth="1"/>
    <col min="15110" max="15112" width="6.3984375" style="90" customWidth="1"/>
    <col min="15113" max="15113" width="5.19921875" style="90" customWidth="1"/>
    <col min="15114" max="15116" width="6.3984375" style="90" customWidth="1"/>
    <col min="15117" max="15360" width="8.796875" style="90"/>
    <col min="15361" max="15361" width="5.19921875" style="90" customWidth="1"/>
    <col min="15362" max="15364" width="6.3984375" style="90" customWidth="1"/>
    <col min="15365" max="15365" width="5.19921875" style="90" customWidth="1"/>
    <col min="15366" max="15368" width="6.3984375" style="90" customWidth="1"/>
    <col min="15369" max="15369" width="5.19921875" style="90" customWidth="1"/>
    <col min="15370" max="15372" width="6.3984375" style="90" customWidth="1"/>
    <col min="15373" max="15616" width="8.796875" style="90"/>
    <col min="15617" max="15617" width="5.19921875" style="90" customWidth="1"/>
    <col min="15618" max="15620" width="6.3984375" style="90" customWidth="1"/>
    <col min="15621" max="15621" width="5.19921875" style="90" customWidth="1"/>
    <col min="15622" max="15624" width="6.3984375" style="90" customWidth="1"/>
    <col min="15625" max="15625" width="5.19921875" style="90" customWidth="1"/>
    <col min="15626" max="15628" width="6.3984375" style="90" customWidth="1"/>
    <col min="15629" max="15872" width="8.796875" style="90"/>
    <col min="15873" max="15873" width="5.19921875" style="90" customWidth="1"/>
    <col min="15874" max="15876" width="6.3984375" style="90" customWidth="1"/>
    <col min="15877" max="15877" width="5.19921875" style="90" customWidth="1"/>
    <col min="15878" max="15880" width="6.3984375" style="90" customWidth="1"/>
    <col min="15881" max="15881" width="5.19921875" style="90" customWidth="1"/>
    <col min="15882" max="15884" width="6.3984375" style="90" customWidth="1"/>
    <col min="15885" max="16128" width="8.796875" style="90"/>
    <col min="16129" max="16129" width="5.19921875" style="90" customWidth="1"/>
    <col min="16130" max="16132" width="6.3984375" style="90" customWidth="1"/>
    <col min="16133" max="16133" width="5.19921875" style="90" customWidth="1"/>
    <col min="16134" max="16136" width="6.3984375" style="90" customWidth="1"/>
    <col min="16137" max="16137" width="5.19921875" style="90" customWidth="1"/>
    <col min="16138" max="16140" width="6.3984375" style="90" customWidth="1"/>
    <col min="16141" max="16384" width="8.796875" style="90"/>
  </cols>
  <sheetData>
    <row r="1" spans="1:12" s="13" customFormat="1" ht="24" customHeight="1" thickBot="1">
      <c r="A1" s="1"/>
      <c r="B1" s="2" t="s">
        <v>221</v>
      </c>
      <c r="C1" s="3"/>
      <c r="D1" s="4"/>
      <c r="E1" s="5"/>
      <c r="F1" s="6"/>
      <c r="G1" s="96" t="s">
        <v>238</v>
      </c>
      <c r="H1" s="6"/>
      <c r="I1" s="5"/>
      <c r="J1" s="6"/>
      <c r="K1" s="8" t="s">
        <v>225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185</v>
      </c>
      <c r="C3" s="24">
        <v>95</v>
      </c>
      <c r="D3" s="30">
        <v>90</v>
      </c>
      <c r="E3" s="23" t="s">
        <v>10</v>
      </c>
      <c r="F3" s="24">
        <v>290</v>
      </c>
      <c r="G3" s="24">
        <v>148</v>
      </c>
      <c r="H3" s="30">
        <v>142</v>
      </c>
      <c r="I3" s="23" t="s">
        <v>11</v>
      </c>
      <c r="J3" s="24">
        <v>303</v>
      </c>
      <c r="K3" s="24">
        <v>140</v>
      </c>
      <c r="L3" s="24">
        <v>163</v>
      </c>
    </row>
    <row r="4" spans="1:12" s="97" customFormat="1" ht="15.75" customHeight="1">
      <c r="A4" s="32">
        <v>0</v>
      </c>
      <c r="B4" s="33">
        <v>33</v>
      </c>
      <c r="C4" s="33">
        <v>13</v>
      </c>
      <c r="D4" s="37">
        <v>20</v>
      </c>
      <c r="E4" s="38">
        <v>35</v>
      </c>
      <c r="F4" s="33">
        <v>58</v>
      </c>
      <c r="G4" s="33">
        <v>22</v>
      </c>
      <c r="H4" s="37">
        <v>36</v>
      </c>
      <c r="I4" s="38">
        <v>70</v>
      </c>
      <c r="J4" s="33">
        <v>87</v>
      </c>
      <c r="K4" s="33">
        <v>45</v>
      </c>
      <c r="L4" s="33">
        <v>42</v>
      </c>
    </row>
    <row r="5" spans="1:12" s="97" customFormat="1" ht="15.75" customHeight="1">
      <c r="A5" s="32">
        <v>1</v>
      </c>
      <c r="B5" s="33">
        <v>36</v>
      </c>
      <c r="C5" s="33">
        <v>19</v>
      </c>
      <c r="D5" s="37">
        <v>17</v>
      </c>
      <c r="E5" s="38">
        <v>36</v>
      </c>
      <c r="F5" s="33">
        <v>55</v>
      </c>
      <c r="G5" s="33">
        <v>31</v>
      </c>
      <c r="H5" s="37">
        <v>24</v>
      </c>
      <c r="I5" s="38">
        <v>71</v>
      </c>
      <c r="J5" s="33">
        <v>45</v>
      </c>
      <c r="K5" s="33">
        <v>27</v>
      </c>
      <c r="L5" s="33">
        <v>18</v>
      </c>
    </row>
    <row r="6" spans="1:12" s="97" customFormat="1" ht="15.75" customHeight="1">
      <c r="A6" s="32">
        <v>2</v>
      </c>
      <c r="B6" s="33">
        <v>43</v>
      </c>
      <c r="C6" s="33">
        <v>21</v>
      </c>
      <c r="D6" s="37">
        <v>22</v>
      </c>
      <c r="E6" s="38">
        <v>37</v>
      </c>
      <c r="F6" s="33">
        <v>50</v>
      </c>
      <c r="G6" s="33">
        <v>27</v>
      </c>
      <c r="H6" s="37">
        <v>23</v>
      </c>
      <c r="I6" s="38">
        <v>72</v>
      </c>
      <c r="J6" s="33">
        <v>70</v>
      </c>
      <c r="K6" s="33">
        <v>25</v>
      </c>
      <c r="L6" s="33">
        <v>45</v>
      </c>
    </row>
    <row r="7" spans="1:12" s="97" customFormat="1" ht="15.75" customHeight="1">
      <c r="A7" s="32">
        <v>3</v>
      </c>
      <c r="B7" s="33">
        <v>35</v>
      </c>
      <c r="C7" s="33">
        <v>17</v>
      </c>
      <c r="D7" s="37">
        <v>18</v>
      </c>
      <c r="E7" s="38">
        <v>38</v>
      </c>
      <c r="F7" s="33">
        <v>61</v>
      </c>
      <c r="G7" s="33">
        <v>31</v>
      </c>
      <c r="H7" s="37">
        <v>30</v>
      </c>
      <c r="I7" s="38">
        <v>73</v>
      </c>
      <c r="J7" s="33">
        <v>54</v>
      </c>
      <c r="K7" s="33">
        <v>24</v>
      </c>
      <c r="L7" s="33">
        <v>30</v>
      </c>
    </row>
    <row r="8" spans="1:12" s="97" customFormat="1" ht="18" customHeight="1">
      <c r="A8" s="40">
        <v>4</v>
      </c>
      <c r="B8" s="44">
        <v>38</v>
      </c>
      <c r="C8" s="44">
        <v>25</v>
      </c>
      <c r="D8" s="47">
        <v>13</v>
      </c>
      <c r="E8" s="48">
        <v>39</v>
      </c>
      <c r="F8" s="44">
        <v>66</v>
      </c>
      <c r="G8" s="44">
        <v>37</v>
      </c>
      <c r="H8" s="47">
        <v>29</v>
      </c>
      <c r="I8" s="48">
        <v>74</v>
      </c>
      <c r="J8" s="44">
        <v>47</v>
      </c>
      <c r="K8" s="44">
        <v>19</v>
      </c>
      <c r="L8" s="44">
        <v>28</v>
      </c>
    </row>
    <row r="9" spans="1:12" s="31" customFormat="1" ht="25.5" customHeight="1">
      <c r="A9" s="23" t="s">
        <v>13</v>
      </c>
      <c r="B9" s="24">
        <v>205</v>
      </c>
      <c r="C9" s="24">
        <v>102</v>
      </c>
      <c r="D9" s="30">
        <v>103</v>
      </c>
      <c r="E9" s="23" t="s">
        <v>14</v>
      </c>
      <c r="F9" s="24">
        <v>369</v>
      </c>
      <c r="G9" s="24">
        <v>175</v>
      </c>
      <c r="H9" s="30">
        <v>194</v>
      </c>
      <c r="I9" s="23" t="s">
        <v>15</v>
      </c>
      <c r="J9" s="24">
        <v>243</v>
      </c>
      <c r="K9" s="24">
        <v>108</v>
      </c>
      <c r="L9" s="24">
        <v>135</v>
      </c>
    </row>
    <row r="10" spans="1:12" s="97" customFormat="1" ht="15.75" customHeight="1">
      <c r="A10" s="32">
        <v>5</v>
      </c>
      <c r="B10" s="33">
        <v>41</v>
      </c>
      <c r="C10" s="33">
        <v>21</v>
      </c>
      <c r="D10" s="37">
        <v>20</v>
      </c>
      <c r="E10" s="38">
        <v>40</v>
      </c>
      <c r="F10" s="33">
        <v>59</v>
      </c>
      <c r="G10" s="33">
        <v>34</v>
      </c>
      <c r="H10" s="37">
        <v>25</v>
      </c>
      <c r="I10" s="38">
        <v>75</v>
      </c>
      <c r="J10" s="33">
        <v>52</v>
      </c>
      <c r="K10" s="33">
        <v>27</v>
      </c>
      <c r="L10" s="33">
        <v>25</v>
      </c>
    </row>
    <row r="11" spans="1:12" s="97" customFormat="1" ht="15.75" customHeight="1">
      <c r="A11" s="32">
        <v>6</v>
      </c>
      <c r="B11" s="33">
        <v>33</v>
      </c>
      <c r="C11" s="33">
        <v>11</v>
      </c>
      <c r="D11" s="37">
        <v>22</v>
      </c>
      <c r="E11" s="38">
        <v>41</v>
      </c>
      <c r="F11" s="33">
        <v>61</v>
      </c>
      <c r="G11" s="33">
        <v>28</v>
      </c>
      <c r="H11" s="37">
        <v>33</v>
      </c>
      <c r="I11" s="38">
        <v>76</v>
      </c>
      <c r="J11" s="33">
        <v>60</v>
      </c>
      <c r="K11" s="33">
        <v>31</v>
      </c>
      <c r="L11" s="33">
        <v>29</v>
      </c>
    </row>
    <row r="12" spans="1:12" s="97" customFormat="1" ht="15.75" customHeight="1">
      <c r="A12" s="32">
        <v>7</v>
      </c>
      <c r="B12" s="33">
        <v>43</v>
      </c>
      <c r="C12" s="33">
        <v>28</v>
      </c>
      <c r="D12" s="37">
        <v>15</v>
      </c>
      <c r="E12" s="38">
        <v>42</v>
      </c>
      <c r="F12" s="33">
        <v>69</v>
      </c>
      <c r="G12" s="33">
        <v>29</v>
      </c>
      <c r="H12" s="37">
        <v>40</v>
      </c>
      <c r="I12" s="38">
        <v>77</v>
      </c>
      <c r="J12" s="33">
        <v>58</v>
      </c>
      <c r="K12" s="33">
        <v>18</v>
      </c>
      <c r="L12" s="33">
        <v>40</v>
      </c>
    </row>
    <row r="13" spans="1:12" s="97" customFormat="1" ht="15.75" customHeight="1">
      <c r="A13" s="32">
        <v>8</v>
      </c>
      <c r="B13" s="33">
        <v>46</v>
      </c>
      <c r="C13" s="33">
        <v>23</v>
      </c>
      <c r="D13" s="37">
        <v>23</v>
      </c>
      <c r="E13" s="38">
        <v>43</v>
      </c>
      <c r="F13" s="33">
        <v>87</v>
      </c>
      <c r="G13" s="33">
        <v>41</v>
      </c>
      <c r="H13" s="37">
        <v>46</v>
      </c>
      <c r="I13" s="38">
        <v>78</v>
      </c>
      <c r="J13" s="33">
        <v>35</v>
      </c>
      <c r="K13" s="33">
        <v>16</v>
      </c>
      <c r="L13" s="33">
        <v>19</v>
      </c>
    </row>
    <row r="14" spans="1:12" s="97" customFormat="1" ht="18" customHeight="1">
      <c r="A14" s="40">
        <v>9</v>
      </c>
      <c r="B14" s="44">
        <v>42</v>
      </c>
      <c r="C14" s="44">
        <v>19</v>
      </c>
      <c r="D14" s="47">
        <v>23</v>
      </c>
      <c r="E14" s="48">
        <v>44</v>
      </c>
      <c r="F14" s="44">
        <v>93</v>
      </c>
      <c r="G14" s="44">
        <v>43</v>
      </c>
      <c r="H14" s="47">
        <v>50</v>
      </c>
      <c r="I14" s="48">
        <v>79</v>
      </c>
      <c r="J14" s="44">
        <v>38</v>
      </c>
      <c r="K14" s="44">
        <v>16</v>
      </c>
      <c r="L14" s="44">
        <v>22</v>
      </c>
    </row>
    <row r="15" spans="1:12" s="31" customFormat="1" ht="25.5" customHeight="1">
      <c r="A15" s="23" t="s">
        <v>23</v>
      </c>
      <c r="B15" s="24">
        <v>193</v>
      </c>
      <c r="C15" s="24">
        <v>100</v>
      </c>
      <c r="D15" s="30">
        <v>93</v>
      </c>
      <c r="E15" s="23" t="s">
        <v>24</v>
      </c>
      <c r="F15" s="24">
        <v>368</v>
      </c>
      <c r="G15" s="24">
        <v>195</v>
      </c>
      <c r="H15" s="30">
        <v>173</v>
      </c>
      <c r="I15" s="23" t="s">
        <v>25</v>
      </c>
      <c r="J15" s="24">
        <v>229</v>
      </c>
      <c r="K15" s="24">
        <v>87</v>
      </c>
      <c r="L15" s="24">
        <v>142</v>
      </c>
    </row>
    <row r="16" spans="1:12" s="97" customFormat="1" ht="15.75" customHeight="1">
      <c r="A16" s="32">
        <v>10</v>
      </c>
      <c r="B16" s="33">
        <v>38</v>
      </c>
      <c r="C16" s="33">
        <v>22</v>
      </c>
      <c r="D16" s="37">
        <v>16</v>
      </c>
      <c r="E16" s="38">
        <v>45</v>
      </c>
      <c r="F16" s="33">
        <v>85</v>
      </c>
      <c r="G16" s="33">
        <v>38</v>
      </c>
      <c r="H16" s="37">
        <v>47</v>
      </c>
      <c r="I16" s="38">
        <v>80</v>
      </c>
      <c r="J16" s="33">
        <v>46</v>
      </c>
      <c r="K16" s="33">
        <v>17</v>
      </c>
      <c r="L16" s="33">
        <v>29</v>
      </c>
    </row>
    <row r="17" spans="1:12" s="97" customFormat="1" ht="15.75" customHeight="1">
      <c r="A17" s="32">
        <v>11</v>
      </c>
      <c r="B17" s="33">
        <v>40</v>
      </c>
      <c r="C17" s="33">
        <v>22</v>
      </c>
      <c r="D17" s="37">
        <v>18</v>
      </c>
      <c r="E17" s="38">
        <v>46</v>
      </c>
      <c r="F17" s="33">
        <v>84</v>
      </c>
      <c r="G17" s="33">
        <v>46</v>
      </c>
      <c r="H17" s="37">
        <v>38</v>
      </c>
      <c r="I17" s="38">
        <v>81</v>
      </c>
      <c r="J17" s="33">
        <v>52</v>
      </c>
      <c r="K17" s="33">
        <v>17</v>
      </c>
      <c r="L17" s="33">
        <v>35</v>
      </c>
    </row>
    <row r="18" spans="1:12" s="97" customFormat="1" ht="15.75" customHeight="1">
      <c r="A18" s="32">
        <v>12</v>
      </c>
      <c r="B18" s="33">
        <v>34</v>
      </c>
      <c r="C18" s="33">
        <v>18</v>
      </c>
      <c r="D18" s="37">
        <v>16</v>
      </c>
      <c r="E18" s="38">
        <v>47</v>
      </c>
      <c r="F18" s="33">
        <v>57</v>
      </c>
      <c r="G18" s="33">
        <v>32</v>
      </c>
      <c r="H18" s="37">
        <v>25</v>
      </c>
      <c r="I18" s="38">
        <v>82</v>
      </c>
      <c r="J18" s="33">
        <v>51</v>
      </c>
      <c r="K18" s="33">
        <v>21</v>
      </c>
      <c r="L18" s="33">
        <v>30</v>
      </c>
    </row>
    <row r="19" spans="1:12" s="97" customFormat="1" ht="15.75" customHeight="1">
      <c r="A19" s="32">
        <v>13</v>
      </c>
      <c r="B19" s="33">
        <v>30</v>
      </c>
      <c r="C19" s="33">
        <v>11</v>
      </c>
      <c r="D19" s="37">
        <v>19</v>
      </c>
      <c r="E19" s="38">
        <v>48</v>
      </c>
      <c r="F19" s="33">
        <v>81</v>
      </c>
      <c r="G19" s="33">
        <v>41</v>
      </c>
      <c r="H19" s="37">
        <v>40</v>
      </c>
      <c r="I19" s="38">
        <v>83</v>
      </c>
      <c r="J19" s="33">
        <v>44</v>
      </c>
      <c r="K19" s="33">
        <v>19</v>
      </c>
      <c r="L19" s="33">
        <v>25</v>
      </c>
    </row>
    <row r="20" spans="1:12" s="97" customFormat="1" ht="18" customHeight="1">
      <c r="A20" s="40">
        <v>14</v>
      </c>
      <c r="B20" s="44">
        <v>51</v>
      </c>
      <c r="C20" s="44">
        <v>27</v>
      </c>
      <c r="D20" s="47">
        <v>24</v>
      </c>
      <c r="E20" s="48">
        <v>49</v>
      </c>
      <c r="F20" s="44">
        <v>61</v>
      </c>
      <c r="G20" s="44">
        <v>38</v>
      </c>
      <c r="H20" s="47">
        <v>23</v>
      </c>
      <c r="I20" s="48">
        <v>84</v>
      </c>
      <c r="J20" s="44">
        <v>36</v>
      </c>
      <c r="K20" s="44">
        <v>13</v>
      </c>
      <c r="L20" s="44">
        <v>23</v>
      </c>
    </row>
    <row r="21" spans="1:12" s="31" customFormat="1" ht="25.5" customHeight="1">
      <c r="A21" s="23" t="s">
        <v>26</v>
      </c>
      <c r="B21" s="24">
        <v>221</v>
      </c>
      <c r="C21" s="24">
        <v>129</v>
      </c>
      <c r="D21" s="30">
        <v>92</v>
      </c>
      <c r="E21" s="23" t="s">
        <v>27</v>
      </c>
      <c r="F21" s="24">
        <v>363</v>
      </c>
      <c r="G21" s="24">
        <v>176</v>
      </c>
      <c r="H21" s="30">
        <v>187</v>
      </c>
      <c r="I21" s="23" t="s">
        <v>28</v>
      </c>
      <c r="J21" s="24">
        <v>155</v>
      </c>
      <c r="K21" s="24">
        <v>54</v>
      </c>
      <c r="L21" s="24">
        <v>101</v>
      </c>
    </row>
    <row r="22" spans="1:12" s="97" customFormat="1" ht="15.75" customHeight="1">
      <c r="A22" s="32">
        <v>15</v>
      </c>
      <c r="B22" s="33">
        <v>47</v>
      </c>
      <c r="C22" s="33">
        <v>25</v>
      </c>
      <c r="D22" s="37">
        <v>22</v>
      </c>
      <c r="E22" s="38">
        <v>50</v>
      </c>
      <c r="F22" s="33">
        <v>89</v>
      </c>
      <c r="G22" s="33">
        <v>37</v>
      </c>
      <c r="H22" s="37">
        <v>52</v>
      </c>
      <c r="I22" s="38">
        <v>85</v>
      </c>
      <c r="J22" s="33">
        <v>36</v>
      </c>
      <c r="K22" s="33">
        <v>15</v>
      </c>
      <c r="L22" s="33">
        <v>21</v>
      </c>
    </row>
    <row r="23" spans="1:12" s="97" customFormat="1" ht="15.75" customHeight="1">
      <c r="A23" s="32">
        <v>16</v>
      </c>
      <c r="B23" s="33">
        <v>40</v>
      </c>
      <c r="C23" s="33">
        <v>27</v>
      </c>
      <c r="D23" s="37">
        <v>13</v>
      </c>
      <c r="E23" s="38">
        <v>51</v>
      </c>
      <c r="F23" s="33">
        <v>60</v>
      </c>
      <c r="G23" s="33">
        <v>28</v>
      </c>
      <c r="H23" s="37">
        <v>32</v>
      </c>
      <c r="I23" s="38">
        <v>86</v>
      </c>
      <c r="J23" s="33">
        <v>38</v>
      </c>
      <c r="K23" s="33">
        <v>16</v>
      </c>
      <c r="L23" s="33">
        <v>22</v>
      </c>
    </row>
    <row r="24" spans="1:12" s="97" customFormat="1" ht="15.75" customHeight="1">
      <c r="A24" s="32">
        <v>17</v>
      </c>
      <c r="B24" s="33">
        <v>39</v>
      </c>
      <c r="C24" s="33">
        <v>23</v>
      </c>
      <c r="D24" s="37">
        <v>16</v>
      </c>
      <c r="E24" s="38">
        <v>52</v>
      </c>
      <c r="F24" s="33">
        <v>78</v>
      </c>
      <c r="G24" s="33">
        <v>40</v>
      </c>
      <c r="H24" s="37">
        <v>38</v>
      </c>
      <c r="I24" s="38">
        <v>87</v>
      </c>
      <c r="J24" s="33">
        <v>33</v>
      </c>
      <c r="K24" s="33">
        <v>9</v>
      </c>
      <c r="L24" s="33">
        <v>24</v>
      </c>
    </row>
    <row r="25" spans="1:12" s="97" customFormat="1" ht="15.75" customHeight="1">
      <c r="A25" s="32">
        <v>18</v>
      </c>
      <c r="B25" s="33">
        <v>49</v>
      </c>
      <c r="C25" s="33">
        <v>29</v>
      </c>
      <c r="D25" s="37">
        <v>20</v>
      </c>
      <c r="E25" s="38">
        <v>53</v>
      </c>
      <c r="F25" s="33">
        <v>82</v>
      </c>
      <c r="G25" s="33">
        <v>43</v>
      </c>
      <c r="H25" s="37">
        <v>39</v>
      </c>
      <c r="I25" s="38">
        <v>88</v>
      </c>
      <c r="J25" s="33">
        <v>25</v>
      </c>
      <c r="K25" s="33">
        <v>6</v>
      </c>
      <c r="L25" s="33">
        <v>19</v>
      </c>
    </row>
    <row r="26" spans="1:12" s="97" customFormat="1" ht="18" customHeight="1">
      <c r="A26" s="40">
        <v>19</v>
      </c>
      <c r="B26" s="44">
        <v>46</v>
      </c>
      <c r="C26" s="44">
        <v>25</v>
      </c>
      <c r="D26" s="47">
        <v>21</v>
      </c>
      <c r="E26" s="48">
        <v>54</v>
      </c>
      <c r="F26" s="44">
        <v>54</v>
      </c>
      <c r="G26" s="44">
        <v>28</v>
      </c>
      <c r="H26" s="47">
        <v>26</v>
      </c>
      <c r="I26" s="48">
        <v>89</v>
      </c>
      <c r="J26" s="44">
        <v>23</v>
      </c>
      <c r="K26" s="44">
        <v>8</v>
      </c>
      <c r="L26" s="44">
        <v>15</v>
      </c>
    </row>
    <row r="27" spans="1:12" s="31" customFormat="1" ht="25.5" customHeight="1">
      <c r="A27" s="23" t="s">
        <v>29</v>
      </c>
      <c r="B27" s="24">
        <v>226</v>
      </c>
      <c r="C27" s="24">
        <v>117</v>
      </c>
      <c r="D27" s="30">
        <v>109</v>
      </c>
      <c r="E27" s="23" t="s">
        <v>30</v>
      </c>
      <c r="F27" s="24">
        <v>370</v>
      </c>
      <c r="G27" s="24">
        <v>183</v>
      </c>
      <c r="H27" s="30">
        <v>187</v>
      </c>
      <c r="I27" s="23" t="s">
        <v>31</v>
      </c>
      <c r="J27" s="24">
        <v>77</v>
      </c>
      <c r="K27" s="24">
        <v>18</v>
      </c>
      <c r="L27" s="24">
        <v>59</v>
      </c>
    </row>
    <row r="28" spans="1:12" s="97" customFormat="1" ht="15.75" customHeight="1">
      <c r="A28" s="32">
        <v>20</v>
      </c>
      <c r="B28" s="33">
        <v>37</v>
      </c>
      <c r="C28" s="33">
        <v>15</v>
      </c>
      <c r="D28" s="37">
        <v>22</v>
      </c>
      <c r="E28" s="38">
        <v>55</v>
      </c>
      <c r="F28" s="33">
        <v>76</v>
      </c>
      <c r="G28" s="33">
        <v>28</v>
      </c>
      <c r="H28" s="37">
        <v>48</v>
      </c>
      <c r="I28" s="38">
        <v>90</v>
      </c>
      <c r="J28" s="33">
        <v>19</v>
      </c>
      <c r="K28" s="33">
        <v>5</v>
      </c>
      <c r="L28" s="33">
        <v>14</v>
      </c>
    </row>
    <row r="29" spans="1:12" s="97" customFormat="1" ht="15.75" customHeight="1">
      <c r="A29" s="32">
        <v>21</v>
      </c>
      <c r="B29" s="33">
        <v>47</v>
      </c>
      <c r="C29" s="33">
        <v>25</v>
      </c>
      <c r="D29" s="37">
        <v>22</v>
      </c>
      <c r="E29" s="38">
        <v>56</v>
      </c>
      <c r="F29" s="33">
        <v>59</v>
      </c>
      <c r="G29" s="33">
        <v>27</v>
      </c>
      <c r="H29" s="37">
        <v>32</v>
      </c>
      <c r="I29" s="38">
        <v>91</v>
      </c>
      <c r="J29" s="33">
        <v>15</v>
      </c>
      <c r="K29" s="33">
        <v>3</v>
      </c>
      <c r="L29" s="33">
        <v>12</v>
      </c>
    </row>
    <row r="30" spans="1:12" s="97" customFormat="1" ht="15.75" customHeight="1">
      <c r="A30" s="32">
        <v>22</v>
      </c>
      <c r="B30" s="33">
        <v>37</v>
      </c>
      <c r="C30" s="33">
        <v>20</v>
      </c>
      <c r="D30" s="37">
        <v>17</v>
      </c>
      <c r="E30" s="38">
        <v>57</v>
      </c>
      <c r="F30" s="33">
        <v>71</v>
      </c>
      <c r="G30" s="33">
        <v>36</v>
      </c>
      <c r="H30" s="37">
        <v>35</v>
      </c>
      <c r="I30" s="38">
        <v>92</v>
      </c>
      <c r="J30" s="33">
        <v>17</v>
      </c>
      <c r="K30" s="33">
        <v>5</v>
      </c>
      <c r="L30" s="33">
        <v>12</v>
      </c>
    </row>
    <row r="31" spans="1:12" s="97" customFormat="1" ht="15.75" customHeight="1">
      <c r="A31" s="32">
        <v>23</v>
      </c>
      <c r="B31" s="33">
        <v>55</v>
      </c>
      <c r="C31" s="33">
        <v>28</v>
      </c>
      <c r="D31" s="37">
        <v>27</v>
      </c>
      <c r="E31" s="38">
        <v>58</v>
      </c>
      <c r="F31" s="33">
        <v>77</v>
      </c>
      <c r="G31" s="33">
        <v>48</v>
      </c>
      <c r="H31" s="37">
        <v>29</v>
      </c>
      <c r="I31" s="38">
        <v>93</v>
      </c>
      <c r="J31" s="33">
        <v>16</v>
      </c>
      <c r="K31" s="33">
        <v>5</v>
      </c>
      <c r="L31" s="33">
        <v>11</v>
      </c>
    </row>
    <row r="32" spans="1:12" s="97" customFormat="1" ht="18" customHeight="1">
      <c r="A32" s="40">
        <v>24</v>
      </c>
      <c r="B32" s="44">
        <v>50</v>
      </c>
      <c r="C32" s="44">
        <v>29</v>
      </c>
      <c r="D32" s="47">
        <v>21</v>
      </c>
      <c r="E32" s="48">
        <v>59</v>
      </c>
      <c r="F32" s="44">
        <v>87</v>
      </c>
      <c r="G32" s="44">
        <v>44</v>
      </c>
      <c r="H32" s="47">
        <v>43</v>
      </c>
      <c r="I32" s="48">
        <v>94</v>
      </c>
      <c r="J32" s="44">
        <v>10</v>
      </c>
      <c r="K32" s="44">
        <v>0</v>
      </c>
      <c r="L32" s="44">
        <v>10</v>
      </c>
    </row>
    <row r="33" spans="1:13" s="31" customFormat="1" ht="25.5" customHeight="1">
      <c r="A33" s="23" t="s">
        <v>32</v>
      </c>
      <c r="B33" s="24">
        <v>279</v>
      </c>
      <c r="C33" s="24">
        <v>135</v>
      </c>
      <c r="D33" s="30">
        <v>144</v>
      </c>
      <c r="E33" s="23" t="s">
        <v>33</v>
      </c>
      <c r="F33" s="24">
        <v>356</v>
      </c>
      <c r="G33" s="24">
        <v>174</v>
      </c>
      <c r="H33" s="30">
        <v>182</v>
      </c>
      <c r="I33" s="65" t="s">
        <v>34</v>
      </c>
      <c r="J33" s="24">
        <v>20</v>
      </c>
      <c r="K33" s="24">
        <v>6</v>
      </c>
      <c r="L33" s="24">
        <v>14</v>
      </c>
    </row>
    <row r="34" spans="1:13" s="97" customFormat="1" ht="15.75" customHeight="1">
      <c r="A34" s="32">
        <v>25</v>
      </c>
      <c r="B34" s="33">
        <v>57</v>
      </c>
      <c r="C34" s="33">
        <v>27</v>
      </c>
      <c r="D34" s="37">
        <v>30</v>
      </c>
      <c r="E34" s="38">
        <v>60</v>
      </c>
      <c r="F34" s="33">
        <v>67</v>
      </c>
      <c r="G34" s="33">
        <v>24</v>
      </c>
      <c r="H34" s="37">
        <v>43</v>
      </c>
      <c r="I34" s="66">
        <v>95</v>
      </c>
      <c r="J34" s="67">
        <v>6</v>
      </c>
      <c r="K34" s="67">
        <v>1</v>
      </c>
      <c r="L34" s="67">
        <v>5</v>
      </c>
    </row>
    <row r="35" spans="1:13" s="97" customFormat="1" ht="15.75" customHeight="1">
      <c r="A35" s="32">
        <v>26</v>
      </c>
      <c r="B35" s="33">
        <v>42</v>
      </c>
      <c r="C35" s="33">
        <v>23</v>
      </c>
      <c r="D35" s="37">
        <v>19</v>
      </c>
      <c r="E35" s="38">
        <v>61</v>
      </c>
      <c r="F35" s="33">
        <v>70</v>
      </c>
      <c r="G35" s="33">
        <v>44</v>
      </c>
      <c r="H35" s="37">
        <v>26</v>
      </c>
      <c r="I35" s="66">
        <v>96</v>
      </c>
      <c r="J35" s="67">
        <v>3</v>
      </c>
      <c r="K35" s="67">
        <v>2</v>
      </c>
      <c r="L35" s="67">
        <v>1</v>
      </c>
    </row>
    <row r="36" spans="1:13" s="97" customFormat="1" ht="15.75" customHeight="1">
      <c r="A36" s="32">
        <v>27</v>
      </c>
      <c r="B36" s="33">
        <v>49</v>
      </c>
      <c r="C36" s="33">
        <v>23</v>
      </c>
      <c r="D36" s="37">
        <v>26</v>
      </c>
      <c r="E36" s="38">
        <v>62</v>
      </c>
      <c r="F36" s="33">
        <v>88</v>
      </c>
      <c r="G36" s="33">
        <v>42</v>
      </c>
      <c r="H36" s="37">
        <v>46</v>
      </c>
      <c r="I36" s="66">
        <v>97</v>
      </c>
      <c r="J36" s="67">
        <v>5</v>
      </c>
      <c r="K36" s="67">
        <v>1</v>
      </c>
      <c r="L36" s="67">
        <v>4</v>
      </c>
    </row>
    <row r="37" spans="1:13" s="97" customFormat="1" ht="15.75" customHeight="1">
      <c r="A37" s="32">
        <v>28</v>
      </c>
      <c r="B37" s="33">
        <v>61</v>
      </c>
      <c r="C37" s="33">
        <v>28</v>
      </c>
      <c r="D37" s="37">
        <v>33</v>
      </c>
      <c r="E37" s="38">
        <v>63</v>
      </c>
      <c r="F37" s="33">
        <v>59</v>
      </c>
      <c r="G37" s="33">
        <v>32</v>
      </c>
      <c r="H37" s="37">
        <v>27</v>
      </c>
      <c r="I37" s="66">
        <v>98</v>
      </c>
      <c r="J37" s="67">
        <v>0</v>
      </c>
      <c r="K37" s="67">
        <v>0</v>
      </c>
      <c r="L37" s="67">
        <v>0</v>
      </c>
    </row>
    <row r="38" spans="1:13" s="97" customFormat="1" ht="18" customHeight="1">
      <c r="A38" s="40">
        <v>29</v>
      </c>
      <c r="B38" s="44">
        <v>70</v>
      </c>
      <c r="C38" s="44">
        <v>34</v>
      </c>
      <c r="D38" s="47">
        <v>36</v>
      </c>
      <c r="E38" s="48">
        <v>64</v>
      </c>
      <c r="F38" s="44">
        <v>72</v>
      </c>
      <c r="G38" s="44">
        <v>32</v>
      </c>
      <c r="H38" s="47">
        <v>40</v>
      </c>
      <c r="I38" s="66">
        <v>99</v>
      </c>
      <c r="J38" s="67">
        <v>1</v>
      </c>
      <c r="K38" s="67">
        <v>0</v>
      </c>
      <c r="L38" s="67">
        <v>1</v>
      </c>
    </row>
    <row r="39" spans="1:13" s="31" customFormat="1" ht="25.5" customHeight="1">
      <c r="A39" s="23" t="s">
        <v>35</v>
      </c>
      <c r="B39" s="24">
        <v>300</v>
      </c>
      <c r="C39" s="24">
        <v>166</v>
      </c>
      <c r="D39" s="30">
        <v>134</v>
      </c>
      <c r="E39" s="23" t="s">
        <v>36</v>
      </c>
      <c r="F39" s="24">
        <v>420</v>
      </c>
      <c r="G39" s="24">
        <v>207</v>
      </c>
      <c r="H39" s="30">
        <v>213</v>
      </c>
      <c r="I39" s="71">
        <v>100</v>
      </c>
      <c r="J39" s="69">
        <v>1</v>
      </c>
      <c r="K39" s="69">
        <v>1</v>
      </c>
      <c r="L39" s="69">
        <v>0</v>
      </c>
    </row>
    <row r="40" spans="1:13" s="97" customFormat="1" ht="15.75" customHeight="1">
      <c r="A40" s="32">
        <v>30</v>
      </c>
      <c r="B40" s="33">
        <v>51</v>
      </c>
      <c r="C40" s="33">
        <v>28</v>
      </c>
      <c r="D40" s="37">
        <v>23</v>
      </c>
      <c r="E40" s="38">
        <v>65</v>
      </c>
      <c r="F40" s="33">
        <v>74</v>
      </c>
      <c r="G40" s="33">
        <v>41</v>
      </c>
      <c r="H40" s="37">
        <v>33</v>
      </c>
      <c r="I40" s="38">
        <v>101</v>
      </c>
      <c r="J40" s="33">
        <v>1</v>
      </c>
      <c r="K40" s="33">
        <v>0</v>
      </c>
      <c r="L40" s="33">
        <v>1</v>
      </c>
    </row>
    <row r="41" spans="1:13" s="97" customFormat="1" ht="15.75" customHeight="1">
      <c r="A41" s="32">
        <v>31</v>
      </c>
      <c r="B41" s="33">
        <v>58</v>
      </c>
      <c r="C41" s="33">
        <v>36</v>
      </c>
      <c r="D41" s="37">
        <v>22</v>
      </c>
      <c r="E41" s="38">
        <v>66</v>
      </c>
      <c r="F41" s="33">
        <v>76</v>
      </c>
      <c r="G41" s="33">
        <v>36</v>
      </c>
      <c r="H41" s="37">
        <v>40</v>
      </c>
      <c r="I41" s="38">
        <v>102</v>
      </c>
      <c r="J41" s="33">
        <v>2</v>
      </c>
      <c r="K41" s="33">
        <v>0</v>
      </c>
      <c r="L41" s="33">
        <v>2</v>
      </c>
    </row>
    <row r="42" spans="1:13" s="97" customFormat="1" ht="15.75" customHeight="1">
      <c r="A42" s="32">
        <v>32</v>
      </c>
      <c r="B42" s="33">
        <v>64</v>
      </c>
      <c r="C42" s="33">
        <v>31</v>
      </c>
      <c r="D42" s="37">
        <v>33</v>
      </c>
      <c r="E42" s="38">
        <v>67</v>
      </c>
      <c r="F42" s="33">
        <v>89</v>
      </c>
      <c r="G42" s="33">
        <v>42</v>
      </c>
      <c r="H42" s="37">
        <v>47</v>
      </c>
      <c r="I42" s="38">
        <v>103</v>
      </c>
      <c r="J42" s="33">
        <v>1</v>
      </c>
      <c r="K42" s="33">
        <v>1</v>
      </c>
      <c r="L42" s="33">
        <v>0</v>
      </c>
    </row>
    <row r="43" spans="1:13" s="97" customFormat="1" ht="15.75" customHeight="1">
      <c r="A43" s="32">
        <v>33</v>
      </c>
      <c r="B43" s="33">
        <v>68</v>
      </c>
      <c r="C43" s="33">
        <v>34</v>
      </c>
      <c r="D43" s="37">
        <v>34</v>
      </c>
      <c r="E43" s="38">
        <v>68</v>
      </c>
      <c r="F43" s="33">
        <v>93</v>
      </c>
      <c r="G43" s="33">
        <v>45</v>
      </c>
      <c r="H43" s="37">
        <v>48</v>
      </c>
      <c r="I43" s="73" t="s">
        <v>37</v>
      </c>
      <c r="J43" s="44">
        <v>0</v>
      </c>
      <c r="K43" s="44">
        <v>0</v>
      </c>
      <c r="L43" s="44">
        <v>0</v>
      </c>
    </row>
    <row r="44" spans="1:13" s="97" customFormat="1" ht="21" customHeight="1" thickBot="1">
      <c r="A44" s="74">
        <v>34</v>
      </c>
      <c r="B44" s="76">
        <v>59</v>
      </c>
      <c r="C44" s="76">
        <v>37</v>
      </c>
      <c r="D44" s="77">
        <v>22</v>
      </c>
      <c r="E44" s="78">
        <v>69</v>
      </c>
      <c r="F44" s="76">
        <v>88</v>
      </c>
      <c r="G44" s="76">
        <v>43</v>
      </c>
      <c r="H44" s="77">
        <v>45</v>
      </c>
      <c r="I44" s="79" t="s">
        <v>8</v>
      </c>
      <c r="J44" s="80">
        <v>5172</v>
      </c>
      <c r="K44" s="80">
        <v>2515</v>
      </c>
      <c r="L44" s="80">
        <v>2657</v>
      </c>
    </row>
    <row r="45" spans="1:13" s="100" customFormat="1" ht="24" customHeight="1" thickTop="1" thickBot="1">
      <c r="A45" s="81" t="s">
        <v>38</v>
      </c>
      <c r="B45" s="87">
        <v>583</v>
      </c>
      <c r="C45" s="87">
        <v>297</v>
      </c>
      <c r="D45" s="88">
        <v>286</v>
      </c>
      <c r="E45" s="81" t="s">
        <v>39</v>
      </c>
      <c r="F45" s="87">
        <v>3142</v>
      </c>
      <c r="G45" s="87">
        <v>1598</v>
      </c>
      <c r="H45" s="88">
        <v>1544</v>
      </c>
      <c r="I45" s="89" t="s">
        <v>40</v>
      </c>
      <c r="J45" s="87">
        <v>1447</v>
      </c>
      <c r="K45" s="87">
        <v>620</v>
      </c>
      <c r="L45" s="87">
        <v>827</v>
      </c>
    </row>
    <row r="46" spans="1:13" s="13" customFormat="1" ht="24" customHeight="1" thickBot="1">
      <c r="A46" s="1"/>
      <c r="B46" s="2" t="s">
        <v>221</v>
      </c>
      <c r="C46" s="3"/>
      <c r="D46" s="4"/>
      <c r="E46" s="5"/>
      <c r="F46" s="6"/>
      <c r="G46" s="96" t="s">
        <v>238</v>
      </c>
      <c r="H46" s="6"/>
      <c r="I46" s="5"/>
      <c r="J46" s="6"/>
      <c r="K46" s="8" t="s">
        <v>226</v>
      </c>
      <c r="L46" s="9"/>
      <c r="M46" s="97" t="s">
        <v>301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15</v>
      </c>
      <c r="C48" s="24">
        <v>7</v>
      </c>
      <c r="D48" s="24">
        <v>8</v>
      </c>
      <c r="E48" s="25" t="s">
        <v>10</v>
      </c>
      <c r="F48" s="24">
        <v>27</v>
      </c>
      <c r="G48" s="24">
        <v>17</v>
      </c>
      <c r="H48" s="24">
        <v>10</v>
      </c>
      <c r="I48" s="25" t="s">
        <v>11</v>
      </c>
      <c r="J48" s="24">
        <v>54</v>
      </c>
      <c r="K48" s="24">
        <v>31</v>
      </c>
      <c r="L48" s="24">
        <v>23</v>
      </c>
    </row>
    <row r="49" spans="1:12" s="97" customFormat="1" ht="15.75" customHeight="1">
      <c r="A49" s="32">
        <v>0</v>
      </c>
      <c r="B49" s="33">
        <v>2</v>
      </c>
      <c r="C49" s="34">
        <v>1</v>
      </c>
      <c r="D49" s="34">
        <v>1</v>
      </c>
      <c r="E49" s="35">
        <v>35</v>
      </c>
      <c r="F49" s="33">
        <v>3</v>
      </c>
      <c r="G49" s="34">
        <v>1</v>
      </c>
      <c r="H49" s="34">
        <v>2</v>
      </c>
      <c r="I49" s="35">
        <v>70</v>
      </c>
      <c r="J49" s="33">
        <v>18</v>
      </c>
      <c r="K49" s="34">
        <v>12</v>
      </c>
      <c r="L49" s="34">
        <v>6</v>
      </c>
    </row>
    <row r="50" spans="1:12" s="97" customFormat="1" ht="15.75" customHeight="1">
      <c r="A50" s="32">
        <v>1</v>
      </c>
      <c r="B50" s="33">
        <v>2</v>
      </c>
      <c r="C50" s="34">
        <v>2</v>
      </c>
      <c r="D50" s="34">
        <v>0</v>
      </c>
      <c r="E50" s="35">
        <v>36</v>
      </c>
      <c r="F50" s="33">
        <v>7</v>
      </c>
      <c r="G50" s="34">
        <v>4</v>
      </c>
      <c r="H50" s="34">
        <v>3</v>
      </c>
      <c r="I50" s="35">
        <v>71</v>
      </c>
      <c r="J50" s="33">
        <v>5</v>
      </c>
      <c r="K50" s="34">
        <v>3</v>
      </c>
      <c r="L50" s="34">
        <v>2</v>
      </c>
    </row>
    <row r="51" spans="1:12" s="97" customFormat="1" ht="15.75" customHeight="1">
      <c r="A51" s="32">
        <v>2</v>
      </c>
      <c r="B51" s="33">
        <v>3</v>
      </c>
      <c r="C51" s="34">
        <v>2</v>
      </c>
      <c r="D51" s="34">
        <v>1</v>
      </c>
      <c r="E51" s="35">
        <v>37</v>
      </c>
      <c r="F51" s="33">
        <v>6</v>
      </c>
      <c r="G51" s="34">
        <v>4</v>
      </c>
      <c r="H51" s="34">
        <v>2</v>
      </c>
      <c r="I51" s="35">
        <v>72</v>
      </c>
      <c r="J51" s="33">
        <v>11</v>
      </c>
      <c r="K51" s="34">
        <v>4</v>
      </c>
      <c r="L51" s="34">
        <v>7</v>
      </c>
    </row>
    <row r="52" spans="1:12" s="97" customFormat="1" ht="15.75" customHeight="1">
      <c r="A52" s="32">
        <v>3</v>
      </c>
      <c r="B52" s="33">
        <v>6</v>
      </c>
      <c r="C52" s="34">
        <v>2</v>
      </c>
      <c r="D52" s="34">
        <v>4</v>
      </c>
      <c r="E52" s="35">
        <v>38</v>
      </c>
      <c r="F52" s="33">
        <v>7</v>
      </c>
      <c r="G52" s="34">
        <v>5</v>
      </c>
      <c r="H52" s="34">
        <v>2</v>
      </c>
      <c r="I52" s="35">
        <v>73</v>
      </c>
      <c r="J52" s="33">
        <v>13</v>
      </c>
      <c r="K52" s="34">
        <v>6</v>
      </c>
      <c r="L52" s="34">
        <v>7</v>
      </c>
    </row>
    <row r="53" spans="1:12" s="97" customFormat="1" ht="18" customHeight="1">
      <c r="A53" s="40">
        <v>4</v>
      </c>
      <c r="B53" s="41">
        <v>2</v>
      </c>
      <c r="C53" s="42">
        <v>0</v>
      </c>
      <c r="D53" s="42">
        <v>2</v>
      </c>
      <c r="E53" s="43">
        <v>39</v>
      </c>
      <c r="F53" s="44">
        <v>4</v>
      </c>
      <c r="G53" s="42">
        <v>3</v>
      </c>
      <c r="H53" s="42">
        <v>1</v>
      </c>
      <c r="I53" s="43">
        <v>74</v>
      </c>
      <c r="J53" s="44">
        <v>7</v>
      </c>
      <c r="K53" s="42">
        <v>6</v>
      </c>
      <c r="L53" s="42">
        <v>1</v>
      </c>
    </row>
    <row r="54" spans="1:12" s="31" customFormat="1" ht="25.5" customHeight="1">
      <c r="A54" s="23" t="s">
        <v>13</v>
      </c>
      <c r="B54" s="24">
        <v>13</v>
      </c>
      <c r="C54" s="24">
        <v>8</v>
      </c>
      <c r="D54" s="24">
        <v>5</v>
      </c>
      <c r="E54" s="25" t="s">
        <v>14</v>
      </c>
      <c r="F54" s="24">
        <v>45</v>
      </c>
      <c r="G54" s="24">
        <v>16</v>
      </c>
      <c r="H54" s="24">
        <v>29</v>
      </c>
      <c r="I54" s="25" t="s">
        <v>15</v>
      </c>
      <c r="J54" s="24">
        <v>33</v>
      </c>
      <c r="K54" s="24">
        <v>13</v>
      </c>
      <c r="L54" s="24">
        <v>20</v>
      </c>
    </row>
    <row r="55" spans="1:12" s="97" customFormat="1" ht="15.75" customHeight="1">
      <c r="A55" s="32">
        <v>5</v>
      </c>
      <c r="B55" s="33">
        <v>4</v>
      </c>
      <c r="C55" s="34">
        <v>3</v>
      </c>
      <c r="D55" s="34">
        <v>1</v>
      </c>
      <c r="E55" s="35">
        <v>40</v>
      </c>
      <c r="F55" s="33">
        <v>7</v>
      </c>
      <c r="G55" s="34">
        <v>3</v>
      </c>
      <c r="H55" s="34">
        <v>4</v>
      </c>
      <c r="I55" s="35">
        <v>75</v>
      </c>
      <c r="J55" s="33">
        <v>5</v>
      </c>
      <c r="K55" s="34">
        <v>2</v>
      </c>
      <c r="L55" s="34">
        <v>3</v>
      </c>
    </row>
    <row r="56" spans="1:12" s="97" customFormat="1" ht="15.75" customHeight="1">
      <c r="A56" s="32">
        <v>6</v>
      </c>
      <c r="B56" s="33">
        <v>1</v>
      </c>
      <c r="C56" s="34">
        <v>0</v>
      </c>
      <c r="D56" s="34">
        <v>1</v>
      </c>
      <c r="E56" s="35">
        <v>41</v>
      </c>
      <c r="F56" s="33">
        <v>7</v>
      </c>
      <c r="G56" s="34">
        <v>0</v>
      </c>
      <c r="H56" s="34">
        <v>7</v>
      </c>
      <c r="I56" s="35">
        <v>76</v>
      </c>
      <c r="J56" s="33">
        <v>5</v>
      </c>
      <c r="K56" s="34">
        <v>2</v>
      </c>
      <c r="L56" s="34">
        <v>3</v>
      </c>
    </row>
    <row r="57" spans="1:12" s="97" customFormat="1" ht="15.75" customHeight="1">
      <c r="A57" s="32">
        <v>7</v>
      </c>
      <c r="B57" s="33">
        <v>1</v>
      </c>
      <c r="C57" s="34">
        <v>1</v>
      </c>
      <c r="D57" s="34">
        <v>0</v>
      </c>
      <c r="E57" s="35">
        <v>42</v>
      </c>
      <c r="F57" s="33">
        <v>10</v>
      </c>
      <c r="G57" s="34">
        <v>4</v>
      </c>
      <c r="H57" s="34">
        <v>6</v>
      </c>
      <c r="I57" s="35">
        <v>77</v>
      </c>
      <c r="J57" s="33">
        <v>12</v>
      </c>
      <c r="K57" s="34">
        <v>3</v>
      </c>
      <c r="L57" s="34">
        <v>9</v>
      </c>
    </row>
    <row r="58" spans="1:12" s="97" customFormat="1" ht="15.75" customHeight="1">
      <c r="A58" s="32">
        <v>8</v>
      </c>
      <c r="B58" s="33">
        <v>4</v>
      </c>
      <c r="C58" s="34">
        <v>3</v>
      </c>
      <c r="D58" s="34">
        <v>1</v>
      </c>
      <c r="E58" s="35">
        <v>43</v>
      </c>
      <c r="F58" s="33">
        <v>12</v>
      </c>
      <c r="G58" s="34">
        <v>7</v>
      </c>
      <c r="H58" s="34">
        <v>5</v>
      </c>
      <c r="I58" s="35">
        <v>78</v>
      </c>
      <c r="J58" s="33">
        <v>4</v>
      </c>
      <c r="K58" s="34">
        <v>2</v>
      </c>
      <c r="L58" s="34">
        <v>2</v>
      </c>
    </row>
    <row r="59" spans="1:12" s="97" customFormat="1" ht="18" customHeight="1">
      <c r="A59" s="40">
        <v>9</v>
      </c>
      <c r="B59" s="44">
        <v>3</v>
      </c>
      <c r="C59" s="42">
        <v>1</v>
      </c>
      <c r="D59" s="42">
        <v>2</v>
      </c>
      <c r="E59" s="43">
        <v>44</v>
      </c>
      <c r="F59" s="44">
        <v>9</v>
      </c>
      <c r="G59" s="42">
        <v>2</v>
      </c>
      <c r="H59" s="42">
        <v>7</v>
      </c>
      <c r="I59" s="43">
        <v>79</v>
      </c>
      <c r="J59" s="44">
        <v>7</v>
      </c>
      <c r="K59" s="42">
        <v>4</v>
      </c>
      <c r="L59" s="42">
        <v>3</v>
      </c>
    </row>
    <row r="60" spans="1:12" s="31" customFormat="1" ht="25.5" customHeight="1">
      <c r="A60" s="23" t="s">
        <v>23</v>
      </c>
      <c r="B60" s="24">
        <v>15</v>
      </c>
      <c r="C60" s="24">
        <v>4</v>
      </c>
      <c r="D60" s="24">
        <v>11</v>
      </c>
      <c r="E60" s="25" t="s">
        <v>24</v>
      </c>
      <c r="F60" s="24">
        <v>42</v>
      </c>
      <c r="G60" s="24">
        <v>23</v>
      </c>
      <c r="H60" s="24">
        <v>19</v>
      </c>
      <c r="I60" s="25" t="s">
        <v>25</v>
      </c>
      <c r="J60" s="24">
        <v>30</v>
      </c>
      <c r="K60" s="24">
        <v>10</v>
      </c>
      <c r="L60" s="24">
        <v>20</v>
      </c>
    </row>
    <row r="61" spans="1:12" s="97" customFormat="1" ht="15.75" customHeight="1">
      <c r="A61" s="32">
        <v>10</v>
      </c>
      <c r="B61" s="33">
        <v>5</v>
      </c>
      <c r="C61" s="34">
        <v>2</v>
      </c>
      <c r="D61" s="34">
        <v>3</v>
      </c>
      <c r="E61" s="35">
        <v>45</v>
      </c>
      <c r="F61" s="33">
        <v>7</v>
      </c>
      <c r="G61" s="34">
        <v>3</v>
      </c>
      <c r="H61" s="34">
        <v>4</v>
      </c>
      <c r="I61" s="35">
        <v>80</v>
      </c>
      <c r="J61" s="33">
        <v>5</v>
      </c>
      <c r="K61" s="34">
        <v>3</v>
      </c>
      <c r="L61" s="34">
        <v>2</v>
      </c>
    </row>
    <row r="62" spans="1:12" s="97" customFormat="1" ht="15.75" customHeight="1">
      <c r="A62" s="32">
        <v>11</v>
      </c>
      <c r="B62" s="33">
        <v>4</v>
      </c>
      <c r="C62" s="34">
        <v>2</v>
      </c>
      <c r="D62" s="34">
        <v>2</v>
      </c>
      <c r="E62" s="35">
        <v>46</v>
      </c>
      <c r="F62" s="33">
        <v>12</v>
      </c>
      <c r="G62" s="34">
        <v>8</v>
      </c>
      <c r="H62" s="34">
        <v>4</v>
      </c>
      <c r="I62" s="35">
        <v>81</v>
      </c>
      <c r="J62" s="33">
        <v>10</v>
      </c>
      <c r="K62" s="34">
        <v>3</v>
      </c>
      <c r="L62" s="34">
        <v>7</v>
      </c>
    </row>
    <row r="63" spans="1:12" s="97" customFormat="1" ht="15.75" customHeight="1">
      <c r="A63" s="32">
        <v>12</v>
      </c>
      <c r="B63" s="33">
        <v>1</v>
      </c>
      <c r="C63" s="34">
        <v>0</v>
      </c>
      <c r="D63" s="34">
        <v>1</v>
      </c>
      <c r="E63" s="35">
        <v>47</v>
      </c>
      <c r="F63" s="33">
        <v>8</v>
      </c>
      <c r="G63" s="34">
        <v>4</v>
      </c>
      <c r="H63" s="34">
        <v>4</v>
      </c>
      <c r="I63" s="35">
        <v>82</v>
      </c>
      <c r="J63" s="33">
        <v>6</v>
      </c>
      <c r="K63" s="34">
        <v>2</v>
      </c>
      <c r="L63" s="34">
        <v>4</v>
      </c>
    </row>
    <row r="64" spans="1:12" s="97" customFormat="1" ht="15.75" customHeight="1">
      <c r="A64" s="32">
        <v>13</v>
      </c>
      <c r="B64" s="33">
        <v>1</v>
      </c>
      <c r="C64" s="34">
        <v>0</v>
      </c>
      <c r="D64" s="34">
        <v>1</v>
      </c>
      <c r="E64" s="35">
        <v>48</v>
      </c>
      <c r="F64" s="33">
        <v>7</v>
      </c>
      <c r="G64" s="34">
        <v>5</v>
      </c>
      <c r="H64" s="34">
        <v>2</v>
      </c>
      <c r="I64" s="35">
        <v>83</v>
      </c>
      <c r="J64" s="33">
        <v>3</v>
      </c>
      <c r="K64" s="34">
        <v>1</v>
      </c>
      <c r="L64" s="34">
        <v>2</v>
      </c>
    </row>
    <row r="65" spans="1:12" s="97" customFormat="1" ht="18" customHeight="1">
      <c r="A65" s="40">
        <v>14</v>
      </c>
      <c r="B65" s="44">
        <v>4</v>
      </c>
      <c r="C65" s="42">
        <v>0</v>
      </c>
      <c r="D65" s="42">
        <v>4</v>
      </c>
      <c r="E65" s="43">
        <v>49</v>
      </c>
      <c r="F65" s="44">
        <v>8</v>
      </c>
      <c r="G65" s="42">
        <v>3</v>
      </c>
      <c r="H65" s="42">
        <v>5</v>
      </c>
      <c r="I65" s="43">
        <v>84</v>
      </c>
      <c r="J65" s="44">
        <v>6</v>
      </c>
      <c r="K65" s="42">
        <v>1</v>
      </c>
      <c r="L65" s="42">
        <v>5</v>
      </c>
    </row>
    <row r="66" spans="1:12" s="31" customFormat="1" ht="25.5" customHeight="1">
      <c r="A66" s="23" t="s">
        <v>26</v>
      </c>
      <c r="B66" s="24">
        <v>18</v>
      </c>
      <c r="C66" s="24">
        <v>10</v>
      </c>
      <c r="D66" s="24">
        <v>8</v>
      </c>
      <c r="E66" s="25" t="s">
        <v>27</v>
      </c>
      <c r="F66" s="24">
        <v>33</v>
      </c>
      <c r="G66" s="24">
        <v>15</v>
      </c>
      <c r="H66" s="24">
        <v>18</v>
      </c>
      <c r="I66" s="25" t="s">
        <v>28</v>
      </c>
      <c r="J66" s="24">
        <v>11</v>
      </c>
      <c r="K66" s="24">
        <v>6</v>
      </c>
      <c r="L66" s="24">
        <v>5</v>
      </c>
    </row>
    <row r="67" spans="1:12" s="97" customFormat="1" ht="15.75" customHeight="1">
      <c r="A67" s="32">
        <v>15</v>
      </c>
      <c r="B67" s="33">
        <v>2</v>
      </c>
      <c r="C67" s="34">
        <v>0</v>
      </c>
      <c r="D67" s="34">
        <v>2</v>
      </c>
      <c r="E67" s="35">
        <v>50</v>
      </c>
      <c r="F67" s="33">
        <v>5</v>
      </c>
      <c r="G67" s="34">
        <v>3</v>
      </c>
      <c r="H67" s="34">
        <v>2</v>
      </c>
      <c r="I67" s="35">
        <v>85</v>
      </c>
      <c r="J67" s="33">
        <v>4</v>
      </c>
      <c r="K67" s="34">
        <v>3</v>
      </c>
      <c r="L67" s="34">
        <v>1</v>
      </c>
    </row>
    <row r="68" spans="1:12" s="97" customFormat="1" ht="15.75" customHeight="1">
      <c r="A68" s="32">
        <v>16</v>
      </c>
      <c r="B68" s="33">
        <v>6</v>
      </c>
      <c r="C68" s="34">
        <v>4</v>
      </c>
      <c r="D68" s="34">
        <v>2</v>
      </c>
      <c r="E68" s="35">
        <v>51</v>
      </c>
      <c r="F68" s="33">
        <v>8</v>
      </c>
      <c r="G68" s="34">
        <v>1</v>
      </c>
      <c r="H68" s="34">
        <v>7</v>
      </c>
      <c r="I68" s="35">
        <v>86</v>
      </c>
      <c r="J68" s="33">
        <v>3</v>
      </c>
      <c r="K68" s="34">
        <v>1</v>
      </c>
      <c r="L68" s="34">
        <v>2</v>
      </c>
    </row>
    <row r="69" spans="1:12" s="97" customFormat="1" ht="15.75" customHeight="1">
      <c r="A69" s="32">
        <v>17</v>
      </c>
      <c r="B69" s="33">
        <v>4</v>
      </c>
      <c r="C69" s="34">
        <v>3</v>
      </c>
      <c r="D69" s="34">
        <v>1</v>
      </c>
      <c r="E69" s="35">
        <v>52</v>
      </c>
      <c r="F69" s="33">
        <v>9</v>
      </c>
      <c r="G69" s="34">
        <v>5</v>
      </c>
      <c r="H69" s="34">
        <v>4</v>
      </c>
      <c r="I69" s="35">
        <v>87</v>
      </c>
      <c r="J69" s="33">
        <v>1</v>
      </c>
      <c r="K69" s="34">
        <v>1</v>
      </c>
      <c r="L69" s="34">
        <v>0</v>
      </c>
    </row>
    <row r="70" spans="1:12" s="97" customFormat="1" ht="15.75" customHeight="1">
      <c r="A70" s="32">
        <v>18</v>
      </c>
      <c r="B70" s="33">
        <v>3</v>
      </c>
      <c r="C70" s="34">
        <v>2</v>
      </c>
      <c r="D70" s="34">
        <v>1</v>
      </c>
      <c r="E70" s="35">
        <v>53</v>
      </c>
      <c r="F70" s="33">
        <v>9</v>
      </c>
      <c r="G70" s="34">
        <v>5</v>
      </c>
      <c r="H70" s="34">
        <v>4</v>
      </c>
      <c r="I70" s="35">
        <v>88</v>
      </c>
      <c r="J70" s="33">
        <v>2</v>
      </c>
      <c r="K70" s="34">
        <v>1</v>
      </c>
      <c r="L70" s="34">
        <v>1</v>
      </c>
    </row>
    <row r="71" spans="1:12" s="97" customFormat="1" ht="18" customHeight="1">
      <c r="A71" s="40">
        <v>19</v>
      </c>
      <c r="B71" s="44">
        <v>3</v>
      </c>
      <c r="C71" s="42">
        <v>1</v>
      </c>
      <c r="D71" s="42">
        <v>2</v>
      </c>
      <c r="E71" s="43">
        <v>54</v>
      </c>
      <c r="F71" s="44">
        <v>2</v>
      </c>
      <c r="G71" s="42">
        <v>1</v>
      </c>
      <c r="H71" s="42">
        <v>1</v>
      </c>
      <c r="I71" s="43">
        <v>89</v>
      </c>
      <c r="J71" s="44">
        <v>1</v>
      </c>
      <c r="K71" s="42">
        <v>0</v>
      </c>
      <c r="L71" s="42">
        <v>1</v>
      </c>
    </row>
    <row r="72" spans="1:12" s="31" customFormat="1" ht="25.5" customHeight="1">
      <c r="A72" s="23" t="s">
        <v>29</v>
      </c>
      <c r="B72" s="24">
        <v>33</v>
      </c>
      <c r="C72" s="24">
        <v>20</v>
      </c>
      <c r="D72" s="24">
        <v>13</v>
      </c>
      <c r="E72" s="25" t="s">
        <v>30</v>
      </c>
      <c r="F72" s="24">
        <v>40</v>
      </c>
      <c r="G72" s="24">
        <v>20</v>
      </c>
      <c r="H72" s="24">
        <v>20</v>
      </c>
      <c r="I72" s="25" t="s">
        <v>31</v>
      </c>
      <c r="J72" s="24">
        <v>9</v>
      </c>
      <c r="K72" s="24">
        <v>3</v>
      </c>
      <c r="L72" s="24">
        <v>6</v>
      </c>
    </row>
    <row r="73" spans="1:12" s="97" customFormat="1" ht="15.75" customHeight="1">
      <c r="A73" s="32">
        <v>20</v>
      </c>
      <c r="B73" s="33">
        <v>9</v>
      </c>
      <c r="C73" s="34">
        <v>4</v>
      </c>
      <c r="D73" s="34">
        <v>5</v>
      </c>
      <c r="E73" s="35">
        <v>55</v>
      </c>
      <c r="F73" s="33">
        <v>12</v>
      </c>
      <c r="G73" s="34">
        <v>4</v>
      </c>
      <c r="H73" s="34">
        <v>8</v>
      </c>
      <c r="I73" s="35">
        <v>90</v>
      </c>
      <c r="J73" s="33">
        <v>0</v>
      </c>
      <c r="K73" s="34">
        <v>0</v>
      </c>
      <c r="L73" s="34">
        <v>0</v>
      </c>
    </row>
    <row r="74" spans="1:12" s="97" customFormat="1" ht="15.75" customHeight="1">
      <c r="A74" s="32">
        <v>21</v>
      </c>
      <c r="B74" s="33">
        <v>4</v>
      </c>
      <c r="C74" s="34">
        <v>4</v>
      </c>
      <c r="D74" s="34">
        <v>0</v>
      </c>
      <c r="E74" s="35">
        <v>56</v>
      </c>
      <c r="F74" s="33">
        <v>8</v>
      </c>
      <c r="G74" s="34">
        <v>4</v>
      </c>
      <c r="H74" s="34">
        <v>4</v>
      </c>
      <c r="I74" s="35">
        <v>91</v>
      </c>
      <c r="J74" s="33">
        <v>2</v>
      </c>
      <c r="K74" s="34">
        <v>1</v>
      </c>
      <c r="L74" s="34">
        <v>1</v>
      </c>
    </row>
    <row r="75" spans="1:12" s="97" customFormat="1" ht="15.75" customHeight="1">
      <c r="A75" s="32">
        <v>22</v>
      </c>
      <c r="B75" s="33">
        <v>9</v>
      </c>
      <c r="C75" s="34">
        <v>6</v>
      </c>
      <c r="D75" s="34">
        <v>3</v>
      </c>
      <c r="E75" s="35">
        <v>57</v>
      </c>
      <c r="F75" s="33">
        <v>7</v>
      </c>
      <c r="G75" s="34">
        <v>4</v>
      </c>
      <c r="H75" s="34">
        <v>3</v>
      </c>
      <c r="I75" s="35">
        <v>92</v>
      </c>
      <c r="J75" s="33">
        <v>2</v>
      </c>
      <c r="K75" s="34">
        <v>2</v>
      </c>
      <c r="L75" s="34">
        <v>0</v>
      </c>
    </row>
    <row r="76" spans="1:12" s="97" customFormat="1" ht="15.75" customHeight="1">
      <c r="A76" s="32">
        <v>23</v>
      </c>
      <c r="B76" s="33">
        <v>6</v>
      </c>
      <c r="C76" s="34">
        <v>2</v>
      </c>
      <c r="D76" s="34">
        <v>4</v>
      </c>
      <c r="E76" s="35">
        <v>58</v>
      </c>
      <c r="F76" s="33">
        <v>7</v>
      </c>
      <c r="G76" s="34">
        <v>4</v>
      </c>
      <c r="H76" s="34">
        <v>3</v>
      </c>
      <c r="I76" s="35">
        <v>93</v>
      </c>
      <c r="J76" s="33">
        <v>2</v>
      </c>
      <c r="K76" s="34">
        <v>0</v>
      </c>
      <c r="L76" s="34">
        <v>2</v>
      </c>
    </row>
    <row r="77" spans="1:12" s="97" customFormat="1" ht="18" customHeight="1">
      <c r="A77" s="40">
        <v>24</v>
      </c>
      <c r="B77" s="44">
        <v>5</v>
      </c>
      <c r="C77" s="42">
        <v>4</v>
      </c>
      <c r="D77" s="42">
        <v>1</v>
      </c>
      <c r="E77" s="43">
        <v>59</v>
      </c>
      <c r="F77" s="44">
        <v>6</v>
      </c>
      <c r="G77" s="42">
        <v>4</v>
      </c>
      <c r="H77" s="42">
        <v>2</v>
      </c>
      <c r="I77" s="43">
        <v>94</v>
      </c>
      <c r="J77" s="44">
        <v>3</v>
      </c>
      <c r="K77" s="42">
        <v>0</v>
      </c>
      <c r="L77" s="42">
        <v>3</v>
      </c>
    </row>
    <row r="78" spans="1:12" s="31" customFormat="1" ht="25.5" customHeight="1">
      <c r="A78" s="23" t="s">
        <v>32</v>
      </c>
      <c r="B78" s="24">
        <v>40</v>
      </c>
      <c r="C78" s="24">
        <v>21</v>
      </c>
      <c r="D78" s="24">
        <v>19</v>
      </c>
      <c r="E78" s="25" t="s">
        <v>33</v>
      </c>
      <c r="F78" s="24">
        <v>38</v>
      </c>
      <c r="G78" s="24">
        <v>21</v>
      </c>
      <c r="H78" s="24">
        <v>17</v>
      </c>
      <c r="I78" s="64" t="s">
        <v>34</v>
      </c>
      <c r="J78" s="24">
        <v>6</v>
      </c>
      <c r="K78" s="24">
        <v>2</v>
      </c>
      <c r="L78" s="24">
        <v>4</v>
      </c>
    </row>
    <row r="79" spans="1:12" s="97" customFormat="1" ht="15.75" customHeight="1">
      <c r="A79" s="32">
        <v>25</v>
      </c>
      <c r="B79" s="33">
        <v>10</v>
      </c>
      <c r="C79" s="34">
        <v>5</v>
      </c>
      <c r="D79" s="34">
        <v>5</v>
      </c>
      <c r="E79" s="35">
        <v>60</v>
      </c>
      <c r="F79" s="33">
        <v>7</v>
      </c>
      <c r="G79" s="34">
        <v>3</v>
      </c>
      <c r="H79" s="34">
        <v>4</v>
      </c>
      <c r="I79" s="35">
        <v>95</v>
      </c>
      <c r="J79" s="33">
        <v>3</v>
      </c>
      <c r="K79" s="34">
        <v>0</v>
      </c>
      <c r="L79" s="34">
        <v>3</v>
      </c>
    </row>
    <row r="80" spans="1:12" s="97" customFormat="1" ht="15.75" customHeight="1">
      <c r="A80" s="32">
        <v>26</v>
      </c>
      <c r="B80" s="33">
        <v>5</v>
      </c>
      <c r="C80" s="34">
        <v>3</v>
      </c>
      <c r="D80" s="34">
        <v>2</v>
      </c>
      <c r="E80" s="35">
        <v>61</v>
      </c>
      <c r="F80" s="33">
        <v>8</v>
      </c>
      <c r="G80" s="34">
        <v>5</v>
      </c>
      <c r="H80" s="34">
        <v>3</v>
      </c>
      <c r="I80" s="35">
        <v>96</v>
      </c>
      <c r="J80" s="33">
        <v>1</v>
      </c>
      <c r="K80" s="34">
        <v>1</v>
      </c>
      <c r="L80" s="34">
        <v>0</v>
      </c>
    </row>
    <row r="81" spans="1:13" s="97" customFormat="1" ht="15.75" customHeight="1">
      <c r="A81" s="32">
        <v>27</v>
      </c>
      <c r="B81" s="33">
        <v>5</v>
      </c>
      <c r="C81" s="34">
        <v>3</v>
      </c>
      <c r="D81" s="34">
        <v>2</v>
      </c>
      <c r="E81" s="35">
        <v>62</v>
      </c>
      <c r="F81" s="33">
        <v>10</v>
      </c>
      <c r="G81" s="34">
        <v>5</v>
      </c>
      <c r="H81" s="34">
        <v>5</v>
      </c>
      <c r="I81" s="35">
        <v>97</v>
      </c>
      <c r="J81" s="33">
        <v>0</v>
      </c>
      <c r="K81" s="34">
        <v>0</v>
      </c>
      <c r="L81" s="34">
        <v>0</v>
      </c>
    </row>
    <row r="82" spans="1:13" s="97" customFormat="1" ht="15.75" customHeight="1">
      <c r="A82" s="32">
        <v>28</v>
      </c>
      <c r="B82" s="33">
        <v>12</v>
      </c>
      <c r="C82" s="34">
        <v>6</v>
      </c>
      <c r="D82" s="34">
        <v>6</v>
      </c>
      <c r="E82" s="35">
        <v>63</v>
      </c>
      <c r="F82" s="33">
        <v>7</v>
      </c>
      <c r="G82" s="34">
        <v>5</v>
      </c>
      <c r="H82" s="34">
        <v>2</v>
      </c>
      <c r="I82" s="35">
        <v>98</v>
      </c>
      <c r="J82" s="33">
        <v>0</v>
      </c>
      <c r="K82" s="34">
        <v>0</v>
      </c>
      <c r="L82" s="34">
        <v>0</v>
      </c>
    </row>
    <row r="83" spans="1:13" s="97" customFormat="1" ht="18" customHeight="1">
      <c r="A83" s="40">
        <v>29</v>
      </c>
      <c r="B83" s="44">
        <v>8</v>
      </c>
      <c r="C83" s="42">
        <v>4</v>
      </c>
      <c r="D83" s="42">
        <v>4</v>
      </c>
      <c r="E83" s="43">
        <v>64</v>
      </c>
      <c r="F83" s="44">
        <v>6</v>
      </c>
      <c r="G83" s="42">
        <v>3</v>
      </c>
      <c r="H83" s="42">
        <v>3</v>
      </c>
      <c r="I83" s="35">
        <v>99</v>
      </c>
      <c r="J83" s="33">
        <v>0</v>
      </c>
      <c r="K83" s="34">
        <v>0</v>
      </c>
      <c r="L83" s="34">
        <v>0</v>
      </c>
    </row>
    <row r="84" spans="1:13" s="31" customFormat="1" ht="25.5" customHeight="1">
      <c r="A84" s="23" t="s">
        <v>35</v>
      </c>
      <c r="B84" s="24">
        <v>38</v>
      </c>
      <c r="C84" s="24">
        <v>25</v>
      </c>
      <c r="D84" s="24">
        <v>13</v>
      </c>
      <c r="E84" s="25" t="s">
        <v>36</v>
      </c>
      <c r="F84" s="24">
        <v>52</v>
      </c>
      <c r="G84" s="24">
        <v>33</v>
      </c>
      <c r="H84" s="24">
        <v>19</v>
      </c>
      <c r="I84" s="68">
        <v>100</v>
      </c>
      <c r="J84" s="69">
        <v>0</v>
      </c>
      <c r="K84" s="70">
        <v>0</v>
      </c>
      <c r="L84" s="70">
        <v>0</v>
      </c>
    </row>
    <row r="85" spans="1:13" s="97" customFormat="1" ht="15.75" customHeight="1">
      <c r="A85" s="32">
        <v>30</v>
      </c>
      <c r="B85" s="33">
        <v>6</v>
      </c>
      <c r="C85" s="34">
        <v>5</v>
      </c>
      <c r="D85" s="34">
        <v>1</v>
      </c>
      <c r="E85" s="35">
        <v>65</v>
      </c>
      <c r="F85" s="33">
        <v>9</v>
      </c>
      <c r="G85" s="34">
        <v>5</v>
      </c>
      <c r="H85" s="34">
        <v>4</v>
      </c>
      <c r="I85" s="35">
        <v>101</v>
      </c>
      <c r="J85" s="33">
        <v>1</v>
      </c>
      <c r="K85" s="34">
        <v>0</v>
      </c>
      <c r="L85" s="34">
        <v>1</v>
      </c>
    </row>
    <row r="86" spans="1:13" s="97" customFormat="1" ht="15.75" customHeight="1">
      <c r="A86" s="32">
        <v>31</v>
      </c>
      <c r="B86" s="33">
        <v>9</v>
      </c>
      <c r="C86" s="34">
        <v>5</v>
      </c>
      <c r="D86" s="34">
        <v>4</v>
      </c>
      <c r="E86" s="35">
        <v>66</v>
      </c>
      <c r="F86" s="33">
        <v>8</v>
      </c>
      <c r="G86" s="34">
        <v>6</v>
      </c>
      <c r="H86" s="34">
        <v>2</v>
      </c>
      <c r="I86" s="35">
        <v>102</v>
      </c>
      <c r="J86" s="33">
        <v>0</v>
      </c>
      <c r="K86" s="34">
        <v>0</v>
      </c>
      <c r="L86" s="34">
        <v>0</v>
      </c>
    </row>
    <row r="87" spans="1:13" s="97" customFormat="1" ht="15.75" customHeight="1">
      <c r="A87" s="32">
        <v>32</v>
      </c>
      <c r="B87" s="33">
        <v>7</v>
      </c>
      <c r="C87" s="34">
        <v>4</v>
      </c>
      <c r="D87" s="34">
        <v>3</v>
      </c>
      <c r="E87" s="35">
        <v>67</v>
      </c>
      <c r="F87" s="33">
        <v>10</v>
      </c>
      <c r="G87" s="34">
        <v>6</v>
      </c>
      <c r="H87" s="34">
        <v>4</v>
      </c>
      <c r="I87" s="35">
        <v>103</v>
      </c>
      <c r="J87" s="33">
        <v>1</v>
      </c>
      <c r="K87" s="34">
        <v>1</v>
      </c>
      <c r="L87" s="34">
        <v>0</v>
      </c>
    </row>
    <row r="88" spans="1:13" s="97" customFormat="1" ht="15.75" customHeight="1">
      <c r="A88" s="32">
        <v>33</v>
      </c>
      <c r="B88" s="33">
        <v>8</v>
      </c>
      <c r="C88" s="34">
        <v>5</v>
      </c>
      <c r="D88" s="34">
        <v>3</v>
      </c>
      <c r="E88" s="35">
        <v>68</v>
      </c>
      <c r="F88" s="33">
        <v>15</v>
      </c>
      <c r="G88" s="34">
        <v>8</v>
      </c>
      <c r="H88" s="34">
        <v>7</v>
      </c>
      <c r="I88" s="72" t="s">
        <v>37</v>
      </c>
      <c r="J88" s="44">
        <v>0</v>
      </c>
      <c r="K88" s="42">
        <v>0</v>
      </c>
      <c r="L88" s="42">
        <v>0</v>
      </c>
    </row>
    <row r="89" spans="1:13" s="97" customFormat="1" ht="21" customHeight="1" thickBot="1">
      <c r="A89" s="74">
        <v>34</v>
      </c>
      <c r="B89" s="33">
        <v>8</v>
      </c>
      <c r="C89" s="34">
        <v>6</v>
      </c>
      <c r="D89" s="34">
        <v>2</v>
      </c>
      <c r="E89" s="35">
        <v>69</v>
      </c>
      <c r="F89" s="33">
        <v>10</v>
      </c>
      <c r="G89" s="34">
        <v>8</v>
      </c>
      <c r="H89" s="34">
        <v>2</v>
      </c>
      <c r="I89" s="75" t="s">
        <v>8</v>
      </c>
      <c r="J89" s="69">
        <v>592</v>
      </c>
      <c r="K89" s="69">
        <v>305</v>
      </c>
      <c r="L89" s="69">
        <v>287</v>
      </c>
    </row>
    <row r="90" spans="1:13" s="106" customFormat="1" ht="24" customHeight="1" thickTop="1" thickBot="1">
      <c r="A90" s="81" t="s">
        <v>38</v>
      </c>
      <c r="B90" s="82">
        <v>43</v>
      </c>
      <c r="C90" s="83">
        <v>19</v>
      </c>
      <c r="D90" s="83">
        <v>24</v>
      </c>
      <c r="E90" s="84" t="s">
        <v>39</v>
      </c>
      <c r="F90" s="83">
        <v>354</v>
      </c>
      <c r="G90" s="83">
        <v>188</v>
      </c>
      <c r="H90" s="83">
        <v>166</v>
      </c>
      <c r="I90" s="85" t="s">
        <v>40</v>
      </c>
      <c r="J90" s="83">
        <v>195</v>
      </c>
      <c r="K90" s="83">
        <v>98</v>
      </c>
      <c r="L90" s="83">
        <v>97</v>
      </c>
    </row>
    <row r="91" spans="1:13" s="13" customFormat="1" ht="24" customHeight="1" thickBot="1">
      <c r="A91" s="1"/>
      <c r="B91" s="2" t="s">
        <v>221</v>
      </c>
      <c r="C91" s="3"/>
      <c r="D91" s="4"/>
      <c r="E91" s="5"/>
      <c r="F91" s="6"/>
      <c r="G91" s="96" t="s">
        <v>238</v>
      </c>
      <c r="H91" s="6"/>
      <c r="I91" s="5"/>
      <c r="J91" s="6"/>
      <c r="K91" s="107" t="s">
        <v>227</v>
      </c>
      <c r="L91" s="9"/>
      <c r="M91" s="97" t="s">
        <v>302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4</v>
      </c>
      <c r="C93" s="24">
        <v>0</v>
      </c>
      <c r="D93" s="24">
        <v>4</v>
      </c>
      <c r="E93" s="25" t="s">
        <v>10</v>
      </c>
      <c r="F93" s="24">
        <v>6</v>
      </c>
      <c r="G93" s="24">
        <v>2</v>
      </c>
      <c r="H93" s="24">
        <v>4</v>
      </c>
      <c r="I93" s="25" t="s">
        <v>11</v>
      </c>
      <c r="J93" s="24">
        <v>3</v>
      </c>
      <c r="K93" s="24">
        <v>2</v>
      </c>
      <c r="L93" s="24">
        <v>1</v>
      </c>
    </row>
    <row r="94" spans="1:13" s="97" customFormat="1" ht="15.75" customHeight="1">
      <c r="A94" s="32">
        <v>0</v>
      </c>
      <c r="B94" s="33">
        <v>1</v>
      </c>
      <c r="C94" s="34">
        <v>0</v>
      </c>
      <c r="D94" s="34">
        <v>1</v>
      </c>
      <c r="E94" s="35">
        <v>35</v>
      </c>
      <c r="F94" s="33">
        <v>3</v>
      </c>
      <c r="G94" s="34">
        <v>0</v>
      </c>
      <c r="H94" s="34">
        <v>3</v>
      </c>
      <c r="I94" s="35">
        <v>70</v>
      </c>
      <c r="J94" s="33">
        <v>0</v>
      </c>
      <c r="K94" s="34">
        <v>0</v>
      </c>
      <c r="L94" s="34">
        <v>0</v>
      </c>
    </row>
    <row r="95" spans="1:13" s="97" customFormat="1" ht="15.75" customHeight="1">
      <c r="A95" s="32">
        <v>1</v>
      </c>
      <c r="B95" s="33">
        <v>0</v>
      </c>
      <c r="C95" s="34">
        <v>0</v>
      </c>
      <c r="D95" s="34">
        <v>0</v>
      </c>
      <c r="E95" s="35">
        <v>36</v>
      </c>
      <c r="F95" s="33">
        <v>1</v>
      </c>
      <c r="G95" s="34">
        <v>0</v>
      </c>
      <c r="H95" s="34">
        <v>1</v>
      </c>
      <c r="I95" s="35">
        <v>71</v>
      </c>
      <c r="J95" s="33">
        <v>2</v>
      </c>
      <c r="K95" s="34">
        <v>2</v>
      </c>
      <c r="L95" s="34">
        <v>0</v>
      </c>
    </row>
    <row r="96" spans="1:13" s="97" customFormat="1" ht="15.75" customHeight="1">
      <c r="A96" s="32">
        <v>2</v>
      </c>
      <c r="B96" s="33">
        <v>3</v>
      </c>
      <c r="C96" s="34">
        <v>0</v>
      </c>
      <c r="D96" s="34">
        <v>3</v>
      </c>
      <c r="E96" s="35">
        <v>37</v>
      </c>
      <c r="F96" s="33">
        <v>0</v>
      </c>
      <c r="G96" s="34">
        <v>0</v>
      </c>
      <c r="H96" s="34">
        <v>0</v>
      </c>
      <c r="I96" s="35">
        <v>72</v>
      </c>
      <c r="J96" s="33">
        <v>0</v>
      </c>
      <c r="K96" s="34">
        <v>0</v>
      </c>
      <c r="L96" s="34">
        <v>0</v>
      </c>
    </row>
    <row r="97" spans="1:12" s="97" customFormat="1" ht="15.75" customHeight="1">
      <c r="A97" s="32">
        <v>3</v>
      </c>
      <c r="B97" s="33">
        <v>0</v>
      </c>
      <c r="C97" s="34">
        <v>0</v>
      </c>
      <c r="D97" s="34">
        <v>0</v>
      </c>
      <c r="E97" s="35">
        <v>38</v>
      </c>
      <c r="F97" s="33">
        <v>1</v>
      </c>
      <c r="G97" s="34">
        <v>1</v>
      </c>
      <c r="H97" s="34">
        <v>0</v>
      </c>
      <c r="I97" s="35">
        <v>73</v>
      </c>
      <c r="J97" s="33">
        <v>0</v>
      </c>
      <c r="K97" s="34">
        <v>0</v>
      </c>
      <c r="L97" s="34">
        <v>0</v>
      </c>
    </row>
    <row r="98" spans="1:12" s="97" customFormat="1" ht="18" customHeight="1">
      <c r="A98" s="40">
        <v>4</v>
      </c>
      <c r="B98" s="41">
        <v>0</v>
      </c>
      <c r="C98" s="42">
        <v>0</v>
      </c>
      <c r="D98" s="42">
        <v>0</v>
      </c>
      <c r="E98" s="43">
        <v>39</v>
      </c>
      <c r="F98" s="44">
        <v>1</v>
      </c>
      <c r="G98" s="42">
        <v>1</v>
      </c>
      <c r="H98" s="42">
        <v>0</v>
      </c>
      <c r="I98" s="43">
        <v>74</v>
      </c>
      <c r="J98" s="44">
        <v>1</v>
      </c>
      <c r="K98" s="42">
        <v>0</v>
      </c>
      <c r="L98" s="42">
        <v>1</v>
      </c>
    </row>
    <row r="99" spans="1:12" s="31" customFormat="1" ht="25.5" customHeight="1">
      <c r="A99" s="23" t="s">
        <v>13</v>
      </c>
      <c r="B99" s="24">
        <v>3</v>
      </c>
      <c r="C99" s="24">
        <v>0</v>
      </c>
      <c r="D99" s="24">
        <v>3</v>
      </c>
      <c r="E99" s="25" t="s">
        <v>14</v>
      </c>
      <c r="F99" s="24">
        <v>5</v>
      </c>
      <c r="G99" s="24">
        <v>2</v>
      </c>
      <c r="H99" s="24">
        <v>3</v>
      </c>
      <c r="I99" s="25" t="s">
        <v>15</v>
      </c>
      <c r="J99" s="24">
        <v>7</v>
      </c>
      <c r="K99" s="24">
        <v>2</v>
      </c>
      <c r="L99" s="24">
        <v>5</v>
      </c>
    </row>
    <row r="100" spans="1:12" s="97" customFormat="1" ht="15.75" customHeight="1">
      <c r="A100" s="32">
        <v>5</v>
      </c>
      <c r="B100" s="33">
        <v>1</v>
      </c>
      <c r="C100" s="34">
        <v>0</v>
      </c>
      <c r="D100" s="34">
        <v>1</v>
      </c>
      <c r="E100" s="35">
        <v>40</v>
      </c>
      <c r="F100" s="33">
        <v>0</v>
      </c>
      <c r="G100" s="34">
        <v>0</v>
      </c>
      <c r="H100" s="34">
        <v>0</v>
      </c>
      <c r="I100" s="35">
        <v>75</v>
      </c>
      <c r="J100" s="33">
        <v>1</v>
      </c>
      <c r="K100" s="34">
        <v>0</v>
      </c>
      <c r="L100" s="34">
        <v>1</v>
      </c>
    </row>
    <row r="101" spans="1:12" s="97" customFormat="1" ht="15.75" customHeight="1">
      <c r="A101" s="32">
        <v>6</v>
      </c>
      <c r="B101" s="33">
        <v>1</v>
      </c>
      <c r="C101" s="34">
        <v>0</v>
      </c>
      <c r="D101" s="34">
        <v>1</v>
      </c>
      <c r="E101" s="35">
        <v>41</v>
      </c>
      <c r="F101" s="33">
        <v>1</v>
      </c>
      <c r="G101" s="34">
        <v>0</v>
      </c>
      <c r="H101" s="34">
        <v>1</v>
      </c>
      <c r="I101" s="35">
        <v>76</v>
      </c>
      <c r="J101" s="33">
        <v>2</v>
      </c>
      <c r="K101" s="34">
        <v>2</v>
      </c>
      <c r="L101" s="34">
        <v>0</v>
      </c>
    </row>
    <row r="102" spans="1:12" s="97" customFormat="1" ht="15.75" customHeight="1">
      <c r="A102" s="32">
        <v>7</v>
      </c>
      <c r="B102" s="33">
        <v>0</v>
      </c>
      <c r="C102" s="34">
        <v>0</v>
      </c>
      <c r="D102" s="34">
        <v>0</v>
      </c>
      <c r="E102" s="35">
        <v>42</v>
      </c>
      <c r="F102" s="33">
        <v>0</v>
      </c>
      <c r="G102" s="34">
        <v>0</v>
      </c>
      <c r="H102" s="34">
        <v>0</v>
      </c>
      <c r="I102" s="35">
        <v>77</v>
      </c>
      <c r="J102" s="33">
        <v>3</v>
      </c>
      <c r="K102" s="34">
        <v>0</v>
      </c>
      <c r="L102" s="34">
        <v>3</v>
      </c>
    </row>
    <row r="103" spans="1:12" s="97" customFormat="1" ht="15.75" customHeight="1">
      <c r="A103" s="32">
        <v>8</v>
      </c>
      <c r="B103" s="33">
        <v>0</v>
      </c>
      <c r="C103" s="34">
        <v>0</v>
      </c>
      <c r="D103" s="34">
        <v>0</v>
      </c>
      <c r="E103" s="35">
        <v>43</v>
      </c>
      <c r="F103" s="33">
        <v>2</v>
      </c>
      <c r="G103" s="34">
        <v>1</v>
      </c>
      <c r="H103" s="34">
        <v>1</v>
      </c>
      <c r="I103" s="35">
        <v>78</v>
      </c>
      <c r="J103" s="33">
        <v>0</v>
      </c>
      <c r="K103" s="34">
        <v>0</v>
      </c>
      <c r="L103" s="34">
        <v>0</v>
      </c>
    </row>
    <row r="104" spans="1:12" s="97" customFormat="1" ht="18" customHeight="1">
      <c r="A104" s="40">
        <v>9</v>
      </c>
      <c r="B104" s="44">
        <v>1</v>
      </c>
      <c r="C104" s="42">
        <v>0</v>
      </c>
      <c r="D104" s="42">
        <v>1</v>
      </c>
      <c r="E104" s="43">
        <v>44</v>
      </c>
      <c r="F104" s="44">
        <v>2</v>
      </c>
      <c r="G104" s="42">
        <v>1</v>
      </c>
      <c r="H104" s="42">
        <v>1</v>
      </c>
      <c r="I104" s="43">
        <v>79</v>
      </c>
      <c r="J104" s="44">
        <v>1</v>
      </c>
      <c r="K104" s="42">
        <v>0</v>
      </c>
      <c r="L104" s="42">
        <v>1</v>
      </c>
    </row>
    <row r="105" spans="1:12" s="31" customFormat="1" ht="25.5" customHeight="1">
      <c r="A105" s="23" t="s">
        <v>23</v>
      </c>
      <c r="B105" s="24">
        <v>1</v>
      </c>
      <c r="C105" s="24">
        <v>1</v>
      </c>
      <c r="D105" s="24">
        <v>0</v>
      </c>
      <c r="E105" s="25" t="s">
        <v>24</v>
      </c>
      <c r="F105" s="24">
        <v>4</v>
      </c>
      <c r="G105" s="24">
        <v>4</v>
      </c>
      <c r="H105" s="24">
        <v>0</v>
      </c>
      <c r="I105" s="25" t="s">
        <v>25</v>
      </c>
      <c r="J105" s="24">
        <v>6</v>
      </c>
      <c r="K105" s="24">
        <v>3</v>
      </c>
      <c r="L105" s="24">
        <v>3</v>
      </c>
    </row>
    <row r="106" spans="1:12" s="97" customFormat="1" ht="15.75" customHeight="1">
      <c r="A106" s="32">
        <v>10</v>
      </c>
      <c r="B106" s="33">
        <v>1</v>
      </c>
      <c r="C106" s="34">
        <v>1</v>
      </c>
      <c r="D106" s="34">
        <v>0</v>
      </c>
      <c r="E106" s="35">
        <v>45</v>
      </c>
      <c r="F106" s="33">
        <v>0</v>
      </c>
      <c r="G106" s="34">
        <v>0</v>
      </c>
      <c r="H106" s="34">
        <v>0</v>
      </c>
      <c r="I106" s="35">
        <v>80</v>
      </c>
      <c r="J106" s="33">
        <v>1</v>
      </c>
      <c r="K106" s="34">
        <v>0</v>
      </c>
      <c r="L106" s="34">
        <v>1</v>
      </c>
    </row>
    <row r="107" spans="1:12" s="97" customFormat="1" ht="15.75" customHeight="1">
      <c r="A107" s="32">
        <v>11</v>
      </c>
      <c r="B107" s="33">
        <v>0</v>
      </c>
      <c r="C107" s="34">
        <v>0</v>
      </c>
      <c r="D107" s="34">
        <v>0</v>
      </c>
      <c r="E107" s="35">
        <v>46</v>
      </c>
      <c r="F107" s="33">
        <v>2</v>
      </c>
      <c r="G107" s="34">
        <v>2</v>
      </c>
      <c r="H107" s="34">
        <v>0</v>
      </c>
      <c r="I107" s="35">
        <v>81</v>
      </c>
      <c r="J107" s="33">
        <v>1</v>
      </c>
      <c r="K107" s="34">
        <v>0</v>
      </c>
      <c r="L107" s="34">
        <v>1</v>
      </c>
    </row>
    <row r="108" spans="1:12" s="97" customFormat="1" ht="15.75" customHeight="1">
      <c r="A108" s="32">
        <v>12</v>
      </c>
      <c r="B108" s="33">
        <v>0</v>
      </c>
      <c r="C108" s="34">
        <v>0</v>
      </c>
      <c r="D108" s="34">
        <v>0</v>
      </c>
      <c r="E108" s="35">
        <v>47</v>
      </c>
      <c r="F108" s="33">
        <v>0</v>
      </c>
      <c r="G108" s="34">
        <v>0</v>
      </c>
      <c r="H108" s="34">
        <v>0</v>
      </c>
      <c r="I108" s="35">
        <v>82</v>
      </c>
      <c r="J108" s="33">
        <v>0</v>
      </c>
      <c r="K108" s="34">
        <v>0</v>
      </c>
      <c r="L108" s="34">
        <v>0</v>
      </c>
    </row>
    <row r="109" spans="1:12" s="97" customFormat="1" ht="15.75" customHeight="1">
      <c r="A109" s="32">
        <v>13</v>
      </c>
      <c r="B109" s="33">
        <v>0</v>
      </c>
      <c r="C109" s="34">
        <v>0</v>
      </c>
      <c r="D109" s="34">
        <v>0</v>
      </c>
      <c r="E109" s="35">
        <v>48</v>
      </c>
      <c r="F109" s="33">
        <v>1</v>
      </c>
      <c r="G109" s="34">
        <v>1</v>
      </c>
      <c r="H109" s="34">
        <v>0</v>
      </c>
      <c r="I109" s="35">
        <v>83</v>
      </c>
      <c r="J109" s="33">
        <v>1</v>
      </c>
      <c r="K109" s="34">
        <v>1</v>
      </c>
      <c r="L109" s="34">
        <v>0</v>
      </c>
    </row>
    <row r="110" spans="1:12" s="97" customFormat="1" ht="18" customHeight="1">
      <c r="A110" s="40">
        <v>14</v>
      </c>
      <c r="B110" s="44">
        <v>0</v>
      </c>
      <c r="C110" s="42">
        <v>0</v>
      </c>
      <c r="D110" s="42">
        <v>0</v>
      </c>
      <c r="E110" s="43">
        <v>49</v>
      </c>
      <c r="F110" s="44">
        <v>1</v>
      </c>
      <c r="G110" s="42">
        <v>1</v>
      </c>
      <c r="H110" s="42">
        <v>0</v>
      </c>
      <c r="I110" s="43">
        <v>84</v>
      </c>
      <c r="J110" s="44">
        <v>3</v>
      </c>
      <c r="K110" s="42">
        <v>2</v>
      </c>
      <c r="L110" s="42">
        <v>1</v>
      </c>
    </row>
    <row r="111" spans="1:12" s="31" customFormat="1" ht="25.5" customHeight="1">
      <c r="A111" s="23" t="s">
        <v>26</v>
      </c>
      <c r="B111" s="24">
        <v>4</v>
      </c>
      <c r="C111" s="24">
        <v>2</v>
      </c>
      <c r="D111" s="24">
        <v>2</v>
      </c>
      <c r="E111" s="25" t="s">
        <v>27</v>
      </c>
      <c r="F111" s="24">
        <v>11</v>
      </c>
      <c r="G111" s="24">
        <v>5</v>
      </c>
      <c r="H111" s="24">
        <v>6</v>
      </c>
      <c r="I111" s="25" t="s">
        <v>28</v>
      </c>
      <c r="J111" s="24">
        <v>4</v>
      </c>
      <c r="K111" s="24">
        <v>1</v>
      </c>
      <c r="L111" s="24">
        <v>3</v>
      </c>
    </row>
    <row r="112" spans="1:12" s="97" customFormat="1" ht="15.75" customHeight="1">
      <c r="A112" s="32">
        <v>15</v>
      </c>
      <c r="B112" s="33">
        <v>0</v>
      </c>
      <c r="C112" s="34">
        <v>0</v>
      </c>
      <c r="D112" s="34">
        <v>0</v>
      </c>
      <c r="E112" s="35">
        <v>50</v>
      </c>
      <c r="F112" s="33">
        <v>4</v>
      </c>
      <c r="G112" s="34">
        <v>2</v>
      </c>
      <c r="H112" s="34">
        <v>2</v>
      </c>
      <c r="I112" s="35">
        <v>85</v>
      </c>
      <c r="J112" s="33">
        <v>0</v>
      </c>
      <c r="K112" s="34">
        <v>0</v>
      </c>
      <c r="L112" s="34">
        <v>0</v>
      </c>
    </row>
    <row r="113" spans="1:12" s="97" customFormat="1" ht="15.75" customHeight="1">
      <c r="A113" s="32">
        <v>16</v>
      </c>
      <c r="B113" s="33">
        <v>1</v>
      </c>
      <c r="C113" s="34">
        <v>1</v>
      </c>
      <c r="D113" s="34">
        <v>0</v>
      </c>
      <c r="E113" s="35">
        <v>51</v>
      </c>
      <c r="F113" s="33">
        <v>1</v>
      </c>
      <c r="G113" s="34">
        <v>0</v>
      </c>
      <c r="H113" s="34">
        <v>1</v>
      </c>
      <c r="I113" s="35">
        <v>86</v>
      </c>
      <c r="J113" s="33">
        <v>1</v>
      </c>
      <c r="K113" s="34">
        <v>0</v>
      </c>
      <c r="L113" s="34">
        <v>1</v>
      </c>
    </row>
    <row r="114" spans="1:12" s="97" customFormat="1" ht="15.75" customHeight="1">
      <c r="A114" s="32">
        <v>17</v>
      </c>
      <c r="B114" s="33">
        <v>1</v>
      </c>
      <c r="C114" s="34">
        <v>0</v>
      </c>
      <c r="D114" s="34">
        <v>1</v>
      </c>
      <c r="E114" s="35">
        <v>52</v>
      </c>
      <c r="F114" s="33">
        <v>3</v>
      </c>
      <c r="G114" s="34">
        <v>1</v>
      </c>
      <c r="H114" s="34">
        <v>2</v>
      </c>
      <c r="I114" s="35">
        <v>87</v>
      </c>
      <c r="J114" s="33">
        <v>0</v>
      </c>
      <c r="K114" s="34">
        <v>0</v>
      </c>
      <c r="L114" s="34">
        <v>0</v>
      </c>
    </row>
    <row r="115" spans="1:12" s="97" customFormat="1" ht="15.75" customHeight="1">
      <c r="A115" s="32">
        <v>18</v>
      </c>
      <c r="B115" s="33">
        <v>1</v>
      </c>
      <c r="C115" s="34">
        <v>1</v>
      </c>
      <c r="D115" s="34">
        <v>0</v>
      </c>
      <c r="E115" s="35">
        <v>53</v>
      </c>
      <c r="F115" s="33">
        <v>3</v>
      </c>
      <c r="G115" s="34">
        <v>2</v>
      </c>
      <c r="H115" s="34">
        <v>1</v>
      </c>
      <c r="I115" s="35">
        <v>88</v>
      </c>
      <c r="J115" s="33">
        <v>2</v>
      </c>
      <c r="K115" s="34">
        <v>0</v>
      </c>
      <c r="L115" s="34">
        <v>2</v>
      </c>
    </row>
    <row r="116" spans="1:12" s="97" customFormat="1" ht="18" customHeight="1">
      <c r="A116" s="40">
        <v>19</v>
      </c>
      <c r="B116" s="44">
        <v>1</v>
      </c>
      <c r="C116" s="42">
        <v>0</v>
      </c>
      <c r="D116" s="42">
        <v>1</v>
      </c>
      <c r="E116" s="43">
        <v>54</v>
      </c>
      <c r="F116" s="44">
        <v>0</v>
      </c>
      <c r="G116" s="42">
        <v>0</v>
      </c>
      <c r="H116" s="42">
        <v>0</v>
      </c>
      <c r="I116" s="43">
        <v>89</v>
      </c>
      <c r="J116" s="44">
        <v>1</v>
      </c>
      <c r="K116" s="42">
        <v>1</v>
      </c>
      <c r="L116" s="42">
        <v>0</v>
      </c>
    </row>
    <row r="117" spans="1:12" s="31" customFormat="1" ht="25.5" customHeight="1">
      <c r="A117" s="23" t="s">
        <v>29</v>
      </c>
      <c r="B117" s="24">
        <v>5</v>
      </c>
      <c r="C117" s="24">
        <v>2</v>
      </c>
      <c r="D117" s="24">
        <v>3</v>
      </c>
      <c r="E117" s="25" t="s">
        <v>30</v>
      </c>
      <c r="F117" s="24">
        <v>7</v>
      </c>
      <c r="G117" s="24">
        <v>3</v>
      </c>
      <c r="H117" s="24">
        <v>4</v>
      </c>
      <c r="I117" s="25" t="s">
        <v>31</v>
      </c>
      <c r="J117" s="24">
        <v>1</v>
      </c>
      <c r="K117" s="24">
        <v>0</v>
      </c>
      <c r="L117" s="24">
        <v>1</v>
      </c>
    </row>
    <row r="118" spans="1:12" s="97" customFormat="1" ht="15.75" customHeight="1">
      <c r="A118" s="32">
        <v>20</v>
      </c>
      <c r="B118" s="33">
        <v>0</v>
      </c>
      <c r="C118" s="34">
        <v>0</v>
      </c>
      <c r="D118" s="34">
        <v>0</v>
      </c>
      <c r="E118" s="35">
        <v>55</v>
      </c>
      <c r="F118" s="33">
        <v>1</v>
      </c>
      <c r="G118" s="34">
        <v>0</v>
      </c>
      <c r="H118" s="34">
        <v>1</v>
      </c>
      <c r="I118" s="35">
        <v>90</v>
      </c>
      <c r="J118" s="33">
        <v>0</v>
      </c>
      <c r="K118" s="34">
        <v>0</v>
      </c>
      <c r="L118" s="34">
        <v>0</v>
      </c>
    </row>
    <row r="119" spans="1:12" s="97" customFormat="1" ht="15.75" customHeight="1">
      <c r="A119" s="32">
        <v>21</v>
      </c>
      <c r="B119" s="33">
        <v>4</v>
      </c>
      <c r="C119" s="34">
        <v>1</v>
      </c>
      <c r="D119" s="34">
        <v>3</v>
      </c>
      <c r="E119" s="35">
        <v>56</v>
      </c>
      <c r="F119" s="33">
        <v>1</v>
      </c>
      <c r="G119" s="34">
        <v>1</v>
      </c>
      <c r="H119" s="34">
        <v>0</v>
      </c>
      <c r="I119" s="35">
        <v>91</v>
      </c>
      <c r="J119" s="33">
        <v>1</v>
      </c>
      <c r="K119" s="34">
        <v>0</v>
      </c>
      <c r="L119" s="34">
        <v>1</v>
      </c>
    </row>
    <row r="120" spans="1:12" s="97" customFormat="1" ht="15.75" customHeight="1">
      <c r="A120" s="32">
        <v>22</v>
      </c>
      <c r="B120" s="33">
        <v>1</v>
      </c>
      <c r="C120" s="34">
        <v>1</v>
      </c>
      <c r="D120" s="34">
        <v>0</v>
      </c>
      <c r="E120" s="35">
        <v>57</v>
      </c>
      <c r="F120" s="33">
        <v>1</v>
      </c>
      <c r="G120" s="34">
        <v>1</v>
      </c>
      <c r="H120" s="34">
        <v>0</v>
      </c>
      <c r="I120" s="35">
        <v>92</v>
      </c>
      <c r="J120" s="33">
        <v>0</v>
      </c>
      <c r="K120" s="34">
        <v>0</v>
      </c>
      <c r="L120" s="34">
        <v>0</v>
      </c>
    </row>
    <row r="121" spans="1:12" s="97" customFormat="1" ht="15.75" customHeight="1">
      <c r="A121" s="32">
        <v>23</v>
      </c>
      <c r="B121" s="33">
        <v>0</v>
      </c>
      <c r="C121" s="34">
        <v>0</v>
      </c>
      <c r="D121" s="34">
        <v>0</v>
      </c>
      <c r="E121" s="35">
        <v>58</v>
      </c>
      <c r="F121" s="33">
        <v>1</v>
      </c>
      <c r="G121" s="34">
        <v>1</v>
      </c>
      <c r="H121" s="34">
        <v>0</v>
      </c>
      <c r="I121" s="35">
        <v>93</v>
      </c>
      <c r="J121" s="33">
        <v>0</v>
      </c>
      <c r="K121" s="34">
        <v>0</v>
      </c>
      <c r="L121" s="34">
        <v>0</v>
      </c>
    </row>
    <row r="122" spans="1:12" s="97" customFormat="1" ht="18" customHeight="1">
      <c r="A122" s="40">
        <v>24</v>
      </c>
      <c r="B122" s="44">
        <v>0</v>
      </c>
      <c r="C122" s="42">
        <v>0</v>
      </c>
      <c r="D122" s="42">
        <v>0</v>
      </c>
      <c r="E122" s="43">
        <v>59</v>
      </c>
      <c r="F122" s="44">
        <v>3</v>
      </c>
      <c r="G122" s="42">
        <v>0</v>
      </c>
      <c r="H122" s="42">
        <v>3</v>
      </c>
      <c r="I122" s="43">
        <v>94</v>
      </c>
      <c r="J122" s="44">
        <v>0</v>
      </c>
      <c r="K122" s="42">
        <v>0</v>
      </c>
      <c r="L122" s="42">
        <v>0</v>
      </c>
    </row>
    <row r="123" spans="1:12" s="31" customFormat="1" ht="25.5" customHeight="1">
      <c r="A123" s="23" t="s">
        <v>32</v>
      </c>
      <c r="B123" s="24">
        <v>11</v>
      </c>
      <c r="C123" s="24">
        <v>5</v>
      </c>
      <c r="D123" s="24">
        <v>6</v>
      </c>
      <c r="E123" s="25" t="s">
        <v>33</v>
      </c>
      <c r="F123" s="24">
        <v>6</v>
      </c>
      <c r="G123" s="24">
        <v>5</v>
      </c>
      <c r="H123" s="24">
        <v>1</v>
      </c>
      <c r="I123" s="64" t="s">
        <v>34</v>
      </c>
      <c r="J123" s="24">
        <v>1</v>
      </c>
      <c r="K123" s="24">
        <v>0</v>
      </c>
      <c r="L123" s="24">
        <v>1</v>
      </c>
    </row>
    <row r="124" spans="1:12" s="97" customFormat="1" ht="15.75" customHeight="1">
      <c r="A124" s="32">
        <v>25</v>
      </c>
      <c r="B124" s="33">
        <v>1</v>
      </c>
      <c r="C124" s="34">
        <v>0</v>
      </c>
      <c r="D124" s="34">
        <v>1</v>
      </c>
      <c r="E124" s="35">
        <v>60</v>
      </c>
      <c r="F124" s="33">
        <v>0</v>
      </c>
      <c r="G124" s="34">
        <v>0</v>
      </c>
      <c r="H124" s="34">
        <v>0</v>
      </c>
      <c r="I124" s="35">
        <v>95</v>
      </c>
      <c r="J124" s="33">
        <v>0</v>
      </c>
      <c r="K124" s="34">
        <v>0</v>
      </c>
      <c r="L124" s="34">
        <v>0</v>
      </c>
    </row>
    <row r="125" spans="1:12" s="97" customFormat="1" ht="15.75" customHeight="1">
      <c r="A125" s="32">
        <v>26</v>
      </c>
      <c r="B125" s="33">
        <v>3</v>
      </c>
      <c r="C125" s="34">
        <v>2</v>
      </c>
      <c r="D125" s="34">
        <v>1</v>
      </c>
      <c r="E125" s="35">
        <v>61</v>
      </c>
      <c r="F125" s="33">
        <v>1</v>
      </c>
      <c r="G125" s="34">
        <v>1</v>
      </c>
      <c r="H125" s="34">
        <v>0</v>
      </c>
      <c r="I125" s="35">
        <v>96</v>
      </c>
      <c r="J125" s="33">
        <v>0</v>
      </c>
      <c r="K125" s="34">
        <v>0</v>
      </c>
      <c r="L125" s="34">
        <v>0</v>
      </c>
    </row>
    <row r="126" spans="1:12" s="97" customFormat="1" ht="15.75" customHeight="1">
      <c r="A126" s="32">
        <v>27</v>
      </c>
      <c r="B126" s="33">
        <v>1</v>
      </c>
      <c r="C126" s="34">
        <v>0</v>
      </c>
      <c r="D126" s="34">
        <v>1</v>
      </c>
      <c r="E126" s="35">
        <v>62</v>
      </c>
      <c r="F126" s="33">
        <v>2</v>
      </c>
      <c r="G126" s="34">
        <v>1</v>
      </c>
      <c r="H126" s="34">
        <v>1</v>
      </c>
      <c r="I126" s="35">
        <v>97</v>
      </c>
      <c r="J126" s="33">
        <v>1</v>
      </c>
      <c r="K126" s="34">
        <v>0</v>
      </c>
      <c r="L126" s="34">
        <v>1</v>
      </c>
    </row>
    <row r="127" spans="1:12" s="97" customFormat="1" ht="15.75" customHeight="1">
      <c r="A127" s="32">
        <v>28</v>
      </c>
      <c r="B127" s="33">
        <v>3</v>
      </c>
      <c r="C127" s="34">
        <v>1</v>
      </c>
      <c r="D127" s="34">
        <v>2</v>
      </c>
      <c r="E127" s="35">
        <v>63</v>
      </c>
      <c r="F127" s="33">
        <v>2</v>
      </c>
      <c r="G127" s="34">
        <v>2</v>
      </c>
      <c r="H127" s="34">
        <v>0</v>
      </c>
      <c r="I127" s="35">
        <v>98</v>
      </c>
      <c r="J127" s="33">
        <v>0</v>
      </c>
      <c r="K127" s="34">
        <v>0</v>
      </c>
      <c r="L127" s="34">
        <v>0</v>
      </c>
    </row>
    <row r="128" spans="1:12" s="97" customFormat="1" ht="18" customHeight="1">
      <c r="A128" s="40">
        <v>29</v>
      </c>
      <c r="B128" s="44">
        <v>3</v>
      </c>
      <c r="C128" s="42">
        <v>2</v>
      </c>
      <c r="D128" s="42">
        <v>1</v>
      </c>
      <c r="E128" s="43">
        <v>64</v>
      </c>
      <c r="F128" s="44">
        <v>1</v>
      </c>
      <c r="G128" s="42">
        <v>1</v>
      </c>
      <c r="H128" s="42">
        <v>0</v>
      </c>
      <c r="I128" s="35">
        <v>99</v>
      </c>
      <c r="J128" s="33">
        <v>0</v>
      </c>
      <c r="K128" s="34">
        <v>0</v>
      </c>
      <c r="L128" s="34">
        <v>0</v>
      </c>
    </row>
    <row r="129" spans="1:13" s="31" customFormat="1" ht="25.5" customHeight="1">
      <c r="A129" s="23" t="s">
        <v>35</v>
      </c>
      <c r="B129" s="24">
        <v>10</v>
      </c>
      <c r="C129" s="24">
        <v>6</v>
      </c>
      <c r="D129" s="24">
        <v>4</v>
      </c>
      <c r="E129" s="25" t="s">
        <v>36</v>
      </c>
      <c r="F129" s="24">
        <v>9</v>
      </c>
      <c r="G129" s="24">
        <v>4</v>
      </c>
      <c r="H129" s="24">
        <v>5</v>
      </c>
      <c r="I129" s="68">
        <v>100</v>
      </c>
      <c r="J129" s="69">
        <v>0</v>
      </c>
      <c r="K129" s="70">
        <v>0</v>
      </c>
      <c r="L129" s="70">
        <v>0</v>
      </c>
    </row>
    <row r="130" spans="1:13" s="97" customFormat="1" ht="15.75" customHeight="1">
      <c r="A130" s="32">
        <v>30</v>
      </c>
      <c r="B130" s="33">
        <v>3</v>
      </c>
      <c r="C130" s="34">
        <v>1</v>
      </c>
      <c r="D130" s="34">
        <v>2</v>
      </c>
      <c r="E130" s="35">
        <v>65</v>
      </c>
      <c r="F130" s="33">
        <v>1</v>
      </c>
      <c r="G130" s="34">
        <v>1</v>
      </c>
      <c r="H130" s="34">
        <v>0</v>
      </c>
      <c r="I130" s="35">
        <v>101</v>
      </c>
      <c r="J130" s="33">
        <v>0</v>
      </c>
      <c r="K130" s="34">
        <v>0</v>
      </c>
      <c r="L130" s="34">
        <v>0</v>
      </c>
    </row>
    <row r="131" spans="1:13" s="97" customFormat="1" ht="15.75" customHeight="1">
      <c r="A131" s="32">
        <v>31</v>
      </c>
      <c r="B131" s="33">
        <v>4</v>
      </c>
      <c r="C131" s="34">
        <v>3</v>
      </c>
      <c r="D131" s="34">
        <v>1</v>
      </c>
      <c r="E131" s="35">
        <v>66</v>
      </c>
      <c r="F131" s="33">
        <v>3</v>
      </c>
      <c r="G131" s="34">
        <v>2</v>
      </c>
      <c r="H131" s="34">
        <v>1</v>
      </c>
      <c r="I131" s="35">
        <v>102</v>
      </c>
      <c r="J131" s="33">
        <v>0</v>
      </c>
      <c r="K131" s="34">
        <v>0</v>
      </c>
      <c r="L131" s="34">
        <v>0</v>
      </c>
    </row>
    <row r="132" spans="1:13" s="97" customFormat="1" ht="15.75" customHeight="1">
      <c r="A132" s="32">
        <v>32</v>
      </c>
      <c r="B132" s="33">
        <v>2</v>
      </c>
      <c r="C132" s="34">
        <v>1</v>
      </c>
      <c r="D132" s="34">
        <v>1</v>
      </c>
      <c r="E132" s="35">
        <v>67</v>
      </c>
      <c r="F132" s="33">
        <v>0</v>
      </c>
      <c r="G132" s="34">
        <v>0</v>
      </c>
      <c r="H132" s="34">
        <v>0</v>
      </c>
      <c r="I132" s="35">
        <v>103</v>
      </c>
      <c r="J132" s="33">
        <v>0</v>
      </c>
      <c r="K132" s="34">
        <v>0</v>
      </c>
      <c r="L132" s="34">
        <v>0</v>
      </c>
    </row>
    <row r="133" spans="1:13" s="97" customFormat="1" ht="15.75" customHeight="1">
      <c r="A133" s="32">
        <v>33</v>
      </c>
      <c r="B133" s="33">
        <v>0</v>
      </c>
      <c r="C133" s="34">
        <v>0</v>
      </c>
      <c r="D133" s="34">
        <v>0</v>
      </c>
      <c r="E133" s="35">
        <v>68</v>
      </c>
      <c r="F133" s="33">
        <v>2</v>
      </c>
      <c r="G133" s="34">
        <v>1</v>
      </c>
      <c r="H133" s="34">
        <v>1</v>
      </c>
      <c r="I133" s="72" t="s">
        <v>37</v>
      </c>
      <c r="J133" s="44">
        <v>0</v>
      </c>
      <c r="K133" s="42">
        <v>0</v>
      </c>
      <c r="L133" s="42">
        <v>0</v>
      </c>
    </row>
    <row r="134" spans="1:13" s="97" customFormat="1" ht="21" customHeight="1" thickBot="1">
      <c r="A134" s="74">
        <v>34</v>
      </c>
      <c r="B134" s="33">
        <v>1</v>
      </c>
      <c r="C134" s="34">
        <v>1</v>
      </c>
      <c r="D134" s="34">
        <v>0</v>
      </c>
      <c r="E134" s="35">
        <v>69</v>
      </c>
      <c r="F134" s="33">
        <v>3</v>
      </c>
      <c r="G134" s="34">
        <v>0</v>
      </c>
      <c r="H134" s="34">
        <v>3</v>
      </c>
      <c r="I134" s="75" t="s">
        <v>8</v>
      </c>
      <c r="J134" s="69">
        <v>108</v>
      </c>
      <c r="K134" s="69">
        <v>49</v>
      </c>
      <c r="L134" s="69">
        <v>59</v>
      </c>
    </row>
    <row r="135" spans="1:13" s="106" customFormat="1" ht="24" customHeight="1" thickTop="1" thickBot="1">
      <c r="A135" s="81" t="s">
        <v>38</v>
      </c>
      <c r="B135" s="82">
        <v>8</v>
      </c>
      <c r="C135" s="83">
        <v>1</v>
      </c>
      <c r="D135" s="83">
        <v>7</v>
      </c>
      <c r="E135" s="84" t="s">
        <v>39</v>
      </c>
      <c r="F135" s="83">
        <v>69</v>
      </c>
      <c r="G135" s="83">
        <v>36</v>
      </c>
      <c r="H135" s="83">
        <v>33</v>
      </c>
      <c r="I135" s="85" t="s">
        <v>40</v>
      </c>
      <c r="J135" s="83">
        <v>31</v>
      </c>
      <c r="K135" s="83">
        <v>12</v>
      </c>
      <c r="L135" s="83">
        <v>19</v>
      </c>
    </row>
    <row r="136" spans="1:13" s="13" customFormat="1" ht="24" customHeight="1" thickBot="1">
      <c r="A136" s="1"/>
      <c r="B136" s="2" t="s">
        <v>221</v>
      </c>
      <c r="C136" s="3"/>
      <c r="D136" s="4"/>
      <c r="E136" s="5"/>
      <c r="F136" s="6"/>
      <c r="G136" s="96" t="s">
        <v>238</v>
      </c>
      <c r="H136" s="6"/>
      <c r="I136" s="5"/>
      <c r="J136" s="6"/>
      <c r="K136" s="107" t="s">
        <v>228</v>
      </c>
      <c r="L136" s="9"/>
      <c r="M136" s="97" t="s">
        <v>303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1</v>
      </c>
      <c r="C138" s="24">
        <v>0</v>
      </c>
      <c r="D138" s="24">
        <v>1</v>
      </c>
      <c r="E138" s="25" t="s">
        <v>10</v>
      </c>
      <c r="F138" s="24">
        <v>3</v>
      </c>
      <c r="G138" s="24">
        <v>1</v>
      </c>
      <c r="H138" s="24">
        <v>2</v>
      </c>
      <c r="I138" s="25" t="s">
        <v>11</v>
      </c>
      <c r="J138" s="24">
        <v>17</v>
      </c>
      <c r="K138" s="24">
        <v>7</v>
      </c>
      <c r="L138" s="24">
        <v>10</v>
      </c>
    </row>
    <row r="139" spans="1:13" s="97" customFormat="1" ht="15.75" customHeight="1">
      <c r="A139" s="32">
        <v>0</v>
      </c>
      <c r="B139" s="33">
        <v>0</v>
      </c>
      <c r="C139" s="34">
        <v>0</v>
      </c>
      <c r="D139" s="34">
        <v>0</v>
      </c>
      <c r="E139" s="35">
        <v>35</v>
      </c>
      <c r="F139" s="33">
        <v>0</v>
      </c>
      <c r="G139" s="34">
        <v>0</v>
      </c>
      <c r="H139" s="34">
        <v>0</v>
      </c>
      <c r="I139" s="35">
        <v>70</v>
      </c>
      <c r="J139" s="33">
        <v>6</v>
      </c>
      <c r="K139" s="34">
        <v>2</v>
      </c>
      <c r="L139" s="34">
        <v>4</v>
      </c>
    </row>
    <row r="140" spans="1:13" s="97" customFormat="1" ht="15.75" customHeight="1">
      <c r="A140" s="32">
        <v>1</v>
      </c>
      <c r="B140" s="33">
        <v>1</v>
      </c>
      <c r="C140" s="34">
        <v>0</v>
      </c>
      <c r="D140" s="34">
        <v>1</v>
      </c>
      <c r="E140" s="35">
        <v>36</v>
      </c>
      <c r="F140" s="33">
        <v>1</v>
      </c>
      <c r="G140" s="34">
        <v>0</v>
      </c>
      <c r="H140" s="34">
        <v>1</v>
      </c>
      <c r="I140" s="35">
        <v>71</v>
      </c>
      <c r="J140" s="33">
        <v>3</v>
      </c>
      <c r="K140" s="34">
        <v>1</v>
      </c>
      <c r="L140" s="34">
        <v>2</v>
      </c>
    </row>
    <row r="141" spans="1:13" s="97" customFormat="1" ht="15.75" customHeight="1">
      <c r="A141" s="32">
        <v>2</v>
      </c>
      <c r="B141" s="33">
        <v>0</v>
      </c>
      <c r="C141" s="34">
        <v>0</v>
      </c>
      <c r="D141" s="34">
        <v>0</v>
      </c>
      <c r="E141" s="35">
        <v>37</v>
      </c>
      <c r="F141" s="33">
        <v>0</v>
      </c>
      <c r="G141" s="34">
        <v>0</v>
      </c>
      <c r="H141" s="34">
        <v>0</v>
      </c>
      <c r="I141" s="35">
        <v>72</v>
      </c>
      <c r="J141" s="33">
        <v>2</v>
      </c>
      <c r="K141" s="34">
        <v>1</v>
      </c>
      <c r="L141" s="34">
        <v>1</v>
      </c>
    </row>
    <row r="142" spans="1:13" s="97" customFormat="1" ht="15.75" customHeight="1">
      <c r="A142" s="32">
        <v>3</v>
      </c>
      <c r="B142" s="33">
        <v>0</v>
      </c>
      <c r="C142" s="34">
        <v>0</v>
      </c>
      <c r="D142" s="34">
        <v>0</v>
      </c>
      <c r="E142" s="35">
        <v>38</v>
      </c>
      <c r="F142" s="33">
        <v>1</v>
      </c>
      <c r="G142" s="34">
        <v>0</v>
      </c>
      <c r="H142" s="34">
        <v>1</v>
      </c>
      <c r="I142" s="35">
        <v>73</v>
      </c>
      <c r="J142" s="33">
        <v>2</v>
      </c>
      <c r="K142" s="34">
        <v>1</v>
      </c>
      <c r="L142" s="34">
        <v>1</v>
      </c>
    </row>
    <row r="143" spans="1:13" s="97" customFormat="1" ht="18" customHeight="1">
      <c r="A143" s="40">
        <v>4</v>
      </c>
      <c r="B143" s="41">
        <v>0</v>
      </c>
      <c r="C143" s="42">
        <v>0</v>
      </c>
      <c r="D143" s="42">
        <v>0</v>
      </c>
      <c r="E143" s="43">
        <v>39</v>
      </c>
      <c r="F143" s="44">
        <v>1</v>
      </c>
      <c r="G143" s="42">
        <v>1</v>
      </c>
      <c r="H143" s="42">
        <v>0</v>
      </c>
      <c r="I143" s="43">
        <v>74</v>
      </c>
      <c r="J143" s="44">
        <v>4</v>
      </c>
      <c r="K143" s="42">
        <v>2</v>
      </c>
      <c r="L143" s="42">
        <v>2</v>
      </c>
    </row>
    <row r="144" spans="1:13" s="31" customFormat="1" ht="25.5" customHeight="1">
      <c r="A144" s="23" t="s">
        <v>13</v>
      </c>
      <c r="B144" s="24">
        <v>0</v>
      </c>
      <c r="C144" s="24">
        <v>0</v>
      </c>
      <c r="D144" s="24">
        <v>0</v>
      </c>
      <c r="E144" s="25" t="s">
        <v>14</v>
      </c>
      <c r="F144" s="24">
        <v>8</v>
      </c>
      <c r="G144" s="24">
        <v>5</v>
      </c>
      <c r="H144" s="24">
        <v>3</v>
      </c>
      <c r="I144" s="25" t="s">
        <v>15</v>
      </c>
      <c r="J144" s="24">
        <v>17</v>
      </c>
      <c r="K144" s="24">
        <v>9</v>
      </c>
      <c r="L144" s="24">
        <v>8</v>
      </c>
    </row>
    <row r="145" spans="1:12" s="97" customFormat="1" ht="15.75" customHeight="1">
      <c r="A145" s="32">
        <v>5</v>
      </c>
      <c r="B145" s="33">
        <v>0</v>
      </c>
      <c r="C145" s="34">
        <v>0</v>
      </c>
      <c r="D145" s="34">
        <v>0</v>
      </c>
      <c r="E145" s="35">
        <v>40</v>
      </c>
      <c r="F145" s="33">
        <v>2</v>
      </c>
      <c r="G145" s="34">
        <v>2</v>
      </c>
      <c r="H145" s="34">
        <v>0</v>
      </c>
      <c r="I145" s="35">
        <v>75</v>
      </c>
      <c r="J145" s="33">
        <v>2</v>
      </c>
      <c r="K145" s="34">
        <v>0</v>
      </c>
      <c r="L145" s="34">
        <v>2</v>
      </c>
    </row>
    <row r="146" spans="1:12" s="97" customFormat="1" ht="15.75" customHeight="1">
      <c r="A146" s="32">
        <v>6</v>
      </c>
      <c r="B146" s="33">
        <v>0</v>
      </c>
      <c r="C146" s="34">
        <v>0</v>
      </c>
      <c r="D146" s="34">
        <v>0</v>
      </c>
      <c r="E146" s="35">
        <v>41</v>
      </c>
      <c r="F146" s="33">
        <v>0</v>
      </c>
      <c r="G146" s="34">
        <v>0</v>
      </c>
      <c r="H146" s="34">
        <v>0</v>
      </c>
      <c r="I146" s="35">
        <v>76</v>
      </c>
      <c r="J146" s="33">
        <v>4</v>
      </c>
      <c r="K146" s="34">
        <v>3</v>
      </c>
      <c r="L146" s="34">
        <v>1</v>
      </c>
    </row>
    <row r="147" spans="1:12" s="97" customFormat="1" ht="15.75" customHeight="1">
      <c r="A147" s="32">
        <v>7</v>
      </c>
      <c r="B147" s="33">
        <v>0</v>
      </c>
      <c r="C147" s="34">
        <v>0</v>
      </c>
      <c r="D147" s="34">
        <v>0</v>
      </c>
      <c r="E147" s="35">
        <v>42</v>
      </c>
      <c r="F147" s="33">
        <v>0</v>
      </c>
      <c r="G147" s="34">
        <v>0</v>
      </c>
      <c r="H147" s="34">
        <v>0</v>
      </c>
      <c r="I147" s="35">
        <v>77</v>
      </c>
      <c r="J147" s="33">
        <v>6</v>
      </c>
      <c r="K147" s="34">
        <v>3</v>
      </c>
      <c r="L147" s="34">
        <v>3</v>
      </c>
    </row>
    <row r="148" spans="1:12" s="97" customFormat="1" ht="15.75" customHeight="1">
      <c r="A148" s="32">
        <v>8</v>
      </c>
      <c r="B148" s="33">
        <v>0</v>
      </c>
      <c r="C148" s="34">
        <v>0</v>
      </c>
      <c r="D148" s="34">
        <v>0</v>
      </c>
      <c r="E148" s="35">
        <v>43</v>
      </c>
      <c r="F148" s="33">
        <v>2</v>
      </c>
      <c r="G148" s="34">
        <v>1</v>
      </c>
      <c r="H148" s="34">
        <v>1</v>
      </c>
      <c r="I148" s="35">
        <v>78</v>
      </c>
      <c r="J148" s="33">
        <v>3</v>
      </c>
      <c r="K148" s="34">
        <v>2</v>
      </c>
      <c r="L148" s="34">
        <v>1</v>
      </c>
    </row>
    <row r="149" spans="1:12" s="97" customFormat="1" ht="18" customHeight="1">
      <c r="A149" s="40">
        <v>9</v>
      </c>
      <c r="B149" s="44">
        <v>0</v>
      </c>
      <c r="C149" s="42">
        <v>0</v>
      </c>
      <c r="D149" s="42">
        <v>0</v>
      </c>
      <c r="E149" s="43">
        <v>44</v>
      </c>
      <c r="F149" s="44">
        <v>4</v>
      </c>
      <c r="G149" s="42">
        <v>2</v>
      </c>
      <c r="H149" s="42">
        <v>2</v>
      </c>
      <c r="I149" s="43">
        <v>79</v>
      </c>
      <c r="J149" s="44">
        <v>2</v>
      </c>
      <c r="K149" s="42">
        <v>1</v>
      </c>
      <c r="L149" s="42">
        <v>1</v>
      </c>
    </row>
    <row r="150" spans="1:12" s="31" customFormat="1" ht="25.5" customHeight="1">
      <c r="A150" s="23" t="s">
        <v>23</v>
      </c>
      <c r="B150" s="24">
        <v>4</v>
      </c>
      <c r="C150" s="24">
        <v>3</v>
      </c>
      <c r="D150" s="24">
        <v>1</v>
      </c>
      <c r="E150" s="25" t="s">
        <v>24</v>
      </c>
      <c r="F150" s="24">
        <v>6</v>
      </c>
      <c r="G150" s="24">
        <v>2</v>
      </c>
      <c r="H150" s="24">
        <v>4</v>
      </c>
      <c r="I150" s="25" t="s">
        <v>25</v>
      </c>
      <c r="J150" s="24">
        <v>18</v>
      </c>
      <c r="K150" s="24">
        <v>7</v>
      </c>
      <c r="L150" s="24">
        <v>11</v>
      </c>
    </row>
    <row r="151" spans="1:12" s="97" customFormat="1" ht="15.75" customHeight="1">
      <c r="A151" s="32">
        <v>10</v>
      </c>
      <c r="B151" s="33">
        <v>0</v>
      </c>
      <c r="C151" s="34">
        <v>0</v>
      </c>
      <c r="D151" s="34">
        <v>0</v>
      </c>
      <c r="E151" s="35">
        <v>45</v>
      </c>
      <c r="F151" s="33">
        <v>0</v>
      </c>
      <c r="G151" s="34">
        <v>0</v>
      </c>
      <c r="H151" s="34">
        <v>0</v>
      </c>
      <c r="I151" s="35">
        <v>80</v>
      </c>
      <c r="J151" s="33">
        <v>5</v>
      </c>
      <c r="K151" s="34">
        <v>2</v>
      </c>
      <c r="L151" s="34">
        <v>3</v>
      </c>
    </row>
    <row r="152" spans="1:12" s="97" customFormat="1" ht="15.75" customHeight="1">
      <c r="A152" s="32">
        <v>11</v>
      </c>
      <c r="B152" s="33">
        <v>1</v>
      </c>
      <c r="C152" s="34">
        <v>1</v>
      </c>
      <c r="D152" s="34">
        <v>0</v>
      </c>
      <c r="E152" s="35">
        <v>46</v>
      </c>
      <c r="F152" s="33">
        <v>1</v>
      </c>
      <c r="G152" s="34">
        <v>0</v>
      </c>
      <c r="H152" s="34">
        <v>1</v>
      </c>
      <c r="I152" s="35">
        <v>81</v>
      </c>
      <c r="J152" s="33">
        <v>3</v>
      </c>
      <c r="K152" s="34">
        <v>1</v>
      </c>
      <c r="L152" s="34">
        <v>2</v>
      </c>
    </row>
    <row r="153" spans="1:12" s="97" customFormat="1" ht="15.75" customHeight="1">
      <c r="A153" s="32">
        <v>12</v>
      </c>
      <c r="B153" s="33">
        <v>0</v>
      </c>
      <c r="C153" s="34">
        <v>0</v>
      </c>
      <c r="D153" s="34">
        <v>0</v>
      </c>
      <c r="E153" s="35">
        <v>47</v>
      </c>
      <c r="F153" s="33">
        <v>3</v>
      </c>
      <c r="G153" s="34">
        <v>1</v>
      </c>
      <c r="H153" s="34">
        <v>2</v>
      </c>
      <c r="I153" s="35">
        <v>82</v>
      </c>
      <c r="J153" s="33">
        <v>5</v>
      </c>
      <c r="K153" s="34">
        <v>2</v>
      </c>
      <c r="L153" s="34">
        <v>3</v>
      </c>
    </row>
    <row r="154" spans="1:12" s="97" customFormat="1" ht="15.75" customHeight="1">
      <c r="A154" s="32">
        <v>13</v>
      </c>
      <c r="B154" s="33">
        <v>0</v>
      </c>
      <c r="C154" s="34">
        <v>0</v>
      </c>
      <c r="D154" s="34">
        <v>0</v>
      </c>
      <c r="E154" s="35">
        <v>48</v>
      </c>
      <c r="F154" s="33">
        <v>2</v>
      </c>
      <c r="G154" s="34">
        <v>1</v>
      </c>
      <c r="H154" s="34">
        <v>1</v>
      </c>
      <c r="I154" s="35">
        <v>83</v>
      </c>
      <c r="J154" s="33">
        <v>3</v>
      </c>
      <c r="K154" s="34">
        <v>1</v>
      </c>
      <c r="L154" s="34">
        <v>2</v>
      </c>
    </row>
    <row r="155" spans="1:12" s="97" customFormat="1" ht="18" customHeight="1">
      <c r="A155" s="40">
        <v>14</v>
      </c>
      <c r="B155" s="44">
        <v>3</v>
      </c>
      <c r="C155" s="42">
        <v>2</v>
      </c>
      <c r="D155" s="42">
        <v>1</v>
      </c>
      <c r="E155" s="43">
        <v>49</v>
      </c>
      <c r="F155" s="44">
        <v>0</v>
      </c>
      <c r="G155" s="42">
        <v>0</v>
      </c>
      <c r="H155" s="42">
        <v>0</v>
      </c>
      <c r="I155" s="43">
        <v>84</v>
      </c>
      <c r="J155" s="44">
        <v>2</v>
      </c>
      <c r="K155" s="42">
        <v>1</v>
      </c>
      <c r="L155" s="42">
        <v>1</v>
      </c>
    </row>
    <row r="156" spans="1:12" s="31" customFormat="1" ht="25.5" customHeight="1">
      <c r="A156" s="23" t="s">
        <v>26</v>
      </c>
      <c r="B156" s="24">
        <v>5</v>
      </c>
      <c r="C156" s="24">
        <v>3</v>
      </c>
      <c r="D156" s="24">
        <v>2</v>
      </c>
      <c r="E156" s="25" t="s">
        <v>27</v>
      </c>
      <c r="F156" s="24">
        <v>13</v>
      </c>
      <c r="G156" s="24">
        <v>5</v>
      </c>
      <c r="H156" s="24">
        <v>8</v>
      </c>
      <c r="I156" s="25" t="s">
        <v>28</v>
      </c>
      <c r="J156" s="24">
        <v>4</v>
      </c>
      <c r="K156" s="24">
        <v>3</v>
      </c>
      <c r="L156" s="24">
        <v>1</v>
      </c>
    </row>
    <row r="157" spans="1:12" s="97" customFormat="1" ht="15.75" customHeight="1">
      <c r="A157" s="32">
        <v>15</v>
      </c>
      <c r="B157" s="33">
        <v>1</v>
      </c>
      <c r="C157" s="34">
        <v>1</v>
      </c>
      <c r="D157" s="34">
        <v>0</v>
      </c>
      <c r="E157" s="35">
        <v>50</v>
      </c>
      <c r="F157" s="33">
        <v>5</v>
      </c>
      <c r="G157" s="34">
        <v>2</v>
      </c>
      <c r="H157" s="34">
        <v>3</v>
      </c>
      <c r="I157" s="35">
        <v>85</v>
      </c>
      <c r="J157" s="33">
        <v>0</v>
      </c>
      <c r="K157" s="34">
        <v>0</v>
      </c>
      <c r="L157" s="34">
        <v>0</v>
      </c>
    </row>
    <row r="158" spans="1:12" s="97" customFormat="1" ht="15.75" customHeight="1">
      <c r="A158" s="32">
        <v>16</v>
      </c>
      <c r="B158" s="33">
        <v>2</v>
      </c>
      <c r="C158" s="34">
        <v>1</v>
      </c>
      <c r="D158" s="34">
        <v>1</v>
      </c>
      <c r="E158" s="35">
        <v>51</v>
      </c>
      <c r="F158" s="33">
        <v>0</v>
      </c>
      <c r="G158" s="34">
        <v>0</v>
      </c>
      <c r="H158" s="34">
        <v>0</v>
      </c>
      <c r="I158" s="35">
        <v>86</v>
      </c>
      <c r="J158" s="33">
        <v>2</v>
      </c>
      <c r="K158" s="34">
        <v>2</v>
      </c>
      <c r="L158" s="34">
        <v>0</v>
      </c>
    </row>
    <row r="159" spans="1:12" s="97" customFormat="1" ht="15.75" customHeight="1">
      <c r="A159" s="32">
        <v>17</v>
      </c>
      <c r="B159" s="33">
        <v>0</v>
      </c>
      <c r="C159" s="34">
        <v>0</v>
      </c>
      <c r="D159" s="34">
        <v>0</v>
      </c>
      <c r="E159" s="35">
        <v>52</v>
      </c>
      <c r="F159" s="33">
        <v>4</v>
      </c>
      <c r="G159" s="34">
        <v>2</v>
      </c>
      <c r="H159" s="34">
        <v>2</v>
      </c>
      <c r="I159" s="35">
        <v>87</v>
      </c>
      <c r="J159" s="33">
        <v>1</v>
      </c>
      <c r="K159" s="34">
        <v>1</v>
      </c>
      <c r="L159" s="34">
        <v>0</v>
      </c>
    </row>
    <row r="160" spans="1:12" s="97" customFormat="1" ht="15.75" customHeight="1">
      <c r="A160" s="32">
        <v>18</v>
      </c>
      <c r="B160" s="33">
        <v>1</v>
      </c>
      <c r="C160" s="34">
        <v>0</v>
      </c>
      <c r="D160" s="34">
        <v>1</v>
      </c>
      <c r="E160" s="35">
        <v>53</v>
      </c>
      <c r="F160" s="33">
        <v>3</v>
      </c>
      <c r="G160" s="34">
        <v>1</v>
      </c>
      <c r="H160" s="34">
        <v>2</v>
      </c>
      <c r="I160" s="35">
        <v>88</v>
      </c>
      <c r="J160" s="33">
        <v>1</v>
      </c>
      <c r="K160" s="34">
        <v>0</v>
      </c>
      <c r="L160" s="34">
        <v>1</v>
      </c>
    </row>
    <row r="161" spans="1:12" s="97" customFormat="1" ht="18" customHeight="1">
      <c r="A161" s="40">
        <v>19</v>
      </c>
      <c r="B161" s="44">
        <v>1</v>
      </c>
      <c r="C161" s="42">
        <v>1</v>
      </c>
      <c r="D161" s="42">
        <v>0</v>
      </c>
      <c r="E161" s="43">
        <v>54</v>
      </c>
      <c r="F161" s="44">
        <v>1</v>
      </c>
      <c r="G161" s="42">
        <v>0</v>
      </c>
      <c r="H161" s="42">
        <v>1</v>
      </c>
      <c r="I161" s="43">
        <v>89</v>
      </c>
      <c r="J161" s="44">
        <v>0</v>
      </c>
      <c r="K161" s="42">
        <v>0</v>
      </c>
      <c r="L161" s="42">
        <v>0</v>
      </c>
    </row>
    <row r="162" spans="1:12" s="31" customFormat="1" ht="25.5" customHeight="1">
      <c r="A162" s="23" t="s">
        <v>29</v>
      </c>
      <c r="B162" s="24">
        <v>4</v>
      </c>
      <c r="C162" s="24">
        <v>2</v>
      </c>
      <c r="D162" s="24">
        <v>2</v>
      </c>
      <c r="E162" s="25" t="s">
        <v>30</v>
      </c>
      <c r="F162" s="24">
        <v>9</v>
      </c>
      <c r="G162" s="24">
        <v>3</v>
      </c>
      <c r="H162" s="24">
        <v>6</v>
      </c>
      <c r="I162" s="25" t="s">
        <v>31</v>
      </c>
      <c r="J162" s="24">
        <v>2</v>
      </c>
      <c r="K162" s="24">
        <v>0</v>
      </c>
      <c r="L162" s="24">
        <v>2</v>
      </c>
    </row>
    <row r="163" spans="1:12" s="97" customFormat="1" ht="15.75" customHeight="1">
      <c r="A163" s="32">
        <v>20</v>
      </c>
      <c r="B163" s="33">
        <v>0</v>
      </c>
      <c r="C163" s="34">
        <v>0</v>
      </c>
      <c r="D163" s="34">
        <v>0</v>
      </c>
      <c r="E163" s="35">
        <v>55</v>
      </c>
      <c r="F163" s="33">
        <v>0</v>
      </c>
      <c r="G163" s="34">
        <v>0</v>
      </c>
      <c r="H163" s="34">
        <v>0</v>
      </c>
      <c r="I163" s="35">
        <v>90</v>
      </c>
      <c r="J163" s="33">
        <v>1</v>
      </c>
      <c r="K163" s="34">
        <v>0</v>
      </c>
      <c r="L163" s="34">
        <v>1</v>
      </c>
    </row>
    <row r="164" spans="1:12" s="97" customFormat="1" ht="15.75" customHeight="1">
      <c r="A164" s="32">
        <v>21</v>
      </c>
      <c r="B164" s="33">
        <v>1</v>
      </c>
      <c r="C164" s="34">
        <v>0</v>
      </c>
      <c r="D164" s="34">
        <v>1</v>
      </c>
      <c r="E164" s="35">
        <v>56</v>
      </c>
      <c r="F164" s="33">
        <v>0</v>
      </c>
      <c r="G164" s="34">
        <v>0</v>
      </c>
      <c r="H164" s="34">
        <v>0</v>
      </c>
      <c r="I164" s="35">
        <v>91</v>
      </c>
      <c r="J164" s="33">
        <v>0</v>
      </c>
      <c r="K164" s="34">
        <v>0</v>
      </c>
      <c r="L164" s="34">
        <v>0</v>
      </c>
    </row>
    <row r="165" spans="1:12" s="97" customFormat="1" ht="15.75" customHeight="1">
      <c r="A165" s="32">
        <v>22</v>
      </c>
      <c r="B165" s="33">
        <v>1</v>
      </c>
      <c r="C165" s="34">
        <v>1</v>
      </c>
      <c r="D165" s="34">
        <v>0</v>
      </c>
      <c r="E165" s="35">
        <v>57</v>
      </c>
      <c r="F165" s="33">
        <v>1</v>
      </c>
      <c r="G165" s="34">
        <v>0</v>
      </c>
      <c r="H165" s="34">
        <v>1</v>
      </c>
      <c r="I165" s="35">
        <v>92</v>
      </c>
      <c r="J165" s="33">
        <v>0</v>
      </c>
      <c r="K165" s="34">
        <v>0</v>
      </c>
      <c r="L165" s="34">
        <v>0</v>
      </c>
    </row>
    <row r="166" spans="1:12" s="97" customFormat="1" ht="15.75" customHeight="1">
      <c r="A166" s="32">
        <v>23</v>
      </c>
      <c r="B166" s="33">
        <v>0</v>
      </c>
      <c r="C166" s="34">
        <v>0</v>
      </c>
      <c r="D166" s="34">
        <v>0</v>
      </c>
      <c r="E166" s="35">
        <v>58</v>
      </c>
      <c r="F166" s="33">
        <v>3</v>
      </c>
      <c r="G166" s="34">
        <v>1</v>
      </c>
      <c r="H166" s="34">
        <v>2</v>
      </c>
      <c r="I166" s="35">
        <v>93</v>
      </c>
      <c r="J166" s="33">
        <v>1</v>
      </c>
      <c r="K166" s="34">
        <v>0</v>
      </c>
      <c r="L166" s="34">
        <v>1</v>
      </c>
    </row>
    <row r="167" spans="1:12" s="97" customFormat="1" ht="18" customHeight="1">
      <c r="A167" s="40">
        <v>24</v>
      </c>
      <c r="B167" s="44">
        <v>2</v>
      </c>
      <c r="C167" s="42">
        <v>1</v>
      </c>
      <c r="D167" s="42">
        <v>1</v>
      </c>
      <c r="E167" s="43">
        <v>59</v>
      </c>
      <c r="F167" s="44">
        <v>5</v>
      </c>
      <c r="G167" s="42">
        <v>2</v>
      </c>
      <c r="H167" s="42">
        <v>3</v>
      </c>
      <c r="I167" s="43">
        <v>94</v>
      </c>
      <c r="J167" s="44">
        <v>0</v>
      </c>
      <c r="K167" s="42">
        <v>0</v>
      </c>
      <c r="L167" s="42">
        <v>0</v>
      </c>
    </row>
    <row r="168" spans="1:12" s="31" customFormat="1" ht="25.5" customHeight="1">
      <c r="A168" s="23" t="s">
        <v>32</v>
      </c>
      <c r="B168" s="24">
        <v>4</v>
      </c>
      <c r="C168" s="24">
        <v>1</v>
      </c>
      <c r="D168" s="24">
        <v>3</v>
      </c>
      <c r="E168" s="25" t="s">
        <v>33</v>
      </c>
      <c r="F168" s="24">
        <v>10</v>
      </c>
      <c r="G168" s="24">
        <v>5</v>
      </c>
      <c r="H168" s="24">
        <v>5</v>
      </c>
      <c r="I168" s="64" t="s">
        <v>34</v>
      </c>
      <c r="J168" s="24">
        <v>2</v>
      </c>
      <c r="K168" s="24">
        <v>1</v>
      </c>
      <c r="L168" s="24">
        <v>1</v>
      </c>
    </row>
    <row r="169" spans="1:12" s="97" customFormat="1" ht="15.75" customHeight="1">
      <c r="A169" s="32">
        <v>25</v>
      </c>
      <c r="B169" s="33">
        <v>0</v>
      </c>
      <c r="C169" s="34">
        <v>0</v>
      </c>
      <c r="D169" s="34">
        <v>0</v>
      </c>
      <c r="E169" s="35">
        <v>60</v>
      </c>
      <c r="F169" s="33">
        <v>3</v>
      </c>
      <c r="G169" s="34">
        <v>2</v>
      </c>
      <c r="H169" s="34">
        <v>1</v>
      </c>
      <c r="I169" s="35">
        <v>95</v>
      </c>
      <c r="J169" s="33">
        <v>0</v>
      </c>
      <c r="K169" s="34">
        <v>0</v>
      </c>
      <c r="L169" s="34">
        <v>0</v>
      </c>
    </row>
    <row r="170" spans="1:12" s="97" customFormat="1" ht="15.75" customHeight="1">
      <c r="A170" s="32">
        <v>26</v>
      </c>
      <c r="B170" s="33">
        <v>1</v>
      </c>
      <c r="C170" s="34">
        <v>0</v>
      </c>
      <c r="D170" s="34">
        <v>1</v>
      </c>
      <c r="E170" s="35">
        <v>61</v>
      </c>
      <c r="F170" s="33">
        <v>2</v>
      </c>
      <c r="G170" s="34">
        <v>1</v>
      </c>
      <c r="H170" s="34">
        <v>1</v>
      </c>
      <c r="I170" s="35">
        <v>96</v>
      </c>
      <c r="J170" s="33">
        <v>0</v>
      </c>
      <c r="K170" s="34">
        <v>0</v>
      </c>
      <c r="L170" s="34">
        <v>0</v>
      </c>
    </row>
    <row r="171" spans="1:12" s="97" customFormat="1" ht="15.75" customHeight="1">
      <c r="A171" s="32">
        <v>27</v>
      </c>
      <c r="B171" s="33">
        <v>0</v>
      </c>
      <c r="C171" s="34">
        <v>0</v>
      </c>
      <c r="D171" s="34">
        <v>0</v>
      </c>
      <c r="E171" s="35">
        <v>62</v>
      </c>
      <c r="F171" s="33">
        <v>3</v>
      </c>
      <c r="G171" s="34">
        <v>2</v>
      </c>
      <c r="H171" s="34">
        <v>1</v>
      </c>
      <c r="I171" s="35">
        <v>97</v>
      </c>
      <c r="J171" s="33">
        <v>2</v>
      </c>
      <c r="K171" s="34">
        <v>1</v>
      </c>
      <c r="L171" s="34">
        <v>1</v>
      </c>
    </row>
    <row r="172" spans="1:12" s="97" customFormat="1" ht="15.75" customHeight="1">
      <c r="A172" s="32">
        <v>28</v>
      </c>
      <c r="B172" s="33">
        <v>1</v>
      </c>
      <c r="C172" s="34">
        <v>1</v>
      </c>
      <c r="D172" s="34">
        <v>0</v>
      </c>
      <c r="E172" s="35">
        <v>63</v>
      </c>
      <c r="F172" s="33">
        <v>2</v>
      </c>
      <c r="G172" s="34">
        <v>0</v>
      </c>
      <c r="H172" s="34">
        <v>2</v>
      </c>
      <c r="I172" s="35">
        <v>98</v>
      </c>
      <c r="J172" s="33">
        <v>0</v>
      </c>
      <c r="K172" s="34">
        <v>0</v>
      </c>
      <c r="L172" s="34">
        <v>0</v>
      </c>
    </row>
    <row r="173" spans="1:12" s="97" customFormat="1" ht="18" customHeight="1">
      <c r="A173" s="40">
        <v>29</v>
      </c>
      <c r="B173" s="44">
        <v>2</v>
      </c>
      <c r="C173" s="42">
        <v>0</v>
      </c>
      <c r="D173" s="42">
        <v>2</v>
      </c>
      <c r="E173" s="43">
        <v>64</v>
      </c>
      <c r="F173" s="44">
        <v>0</v>
      </c>
      <c r="G173" s="42">
        <v>0</v>
      </c>
      <c r="H173" s="42">
        <v>0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7</v>
      </c>
      <c r="C174" s="24">
        <v>4</v>
      </c>
      <c r="D174" s="24">
        <v>3</v>
      </c>
      <c r="E174" s="25" t="s">
        <v>36</v>
      </c>
      <c r="F174" s="24">
        <v>17</v>
      </c>
      <c r="G174" s="24">
        <v>7</v>
      </c>
      <c r="H174" s="24">
        <v>10</v>
      </c>
      <c r="I174" s="68">
        <v>100</v>
      </c>
      <c r="J174" s="69">
        <v>0</v>
      </c>
      <c r="K174" s="70">
        <v>0</v>
      </c>
      <c r="L174" s="70">
        <v>0</v>
      </c>
    </row>
    <row r="175" spans="1:12" s="97" customFormat="1" ht="15.75" customHeight="1">
      <c r="A175" s="32">
        <v>30</v>
      </c>
      <c r="B175" s="33">
        <v>1</v>
      </c>
      <c r="C175" s="34">
        <v>1</v>
      </c>
      <c r="D175" s="34">
        <v>0</v>
      </c>
      <c r="E175" s="35">
        <v>65</v>
      </c>
      <c r="F175" s="33">
        <v>1</v>
      </c>
      <c r="G175" s="34">
        <v>0</v>
      </c>
      <c r="H175" s="34">
        <v>1</v>
      </c>
      <c r="I175" s="35">
        <v>101</v>
      </c>
      <c r="J175" s="33">
        <v>0</v>
      </c>
      <c r="K175" s="34">
        <v>0</v>
      </c>
      <c r="L175" s="34">
        <v>0</v>
      </c>
    </row>
    <row r="176" spans="1:12" s="97" customFormat="1" ht="15.75" customHeight="1">
      <c r="A176" s="32">
        <v>31</v>
      </c>
      <c r="B176" s="33">
        <v>1</v>
      </c>
      <c r="C176" s="34">
        <v>1</v>
      </c>
      <c r="D176" s="34">
        <v>0</v>
      </c>
      <c r="E176" s="35">
        <v>66</v>
      </c>
      <c r="F176" s="33">
        <v>4</v>
      </c>
      <c r="G176" s="34">
        <v>2</v>
      </c>
      <c r="H176" s="34">
        <v>2</v>
      </c>
      <c r="I176" s="35">
        <v>102</v>
      </c>
      <c r="J176" s="33">
        <v>0</v>
      </c>
      <c r="K176" s="34">
        <v>0</v>
      </c>
      <c r="L176" s="34">
        <v>0</v>
      </c>
    </row>
    <row r="177" spans="1:13" s="97" customFormat="1" ht="15.75" customHeight="1">
      <c r="A177" s="32">
        <v>32</v>
      </c>
      <c r="B177" s="33">
        <v>0</v>
      </c>
      <c r="C177" s="34">
        <v>0</v>
      </c>
      <c r="D177" s="34">
        <v>0</v>
      </c>
      <c r="E177" s="35">
        <v>67</v>
      </c>
      <c r="F177" s="33">
        <v>3</v>
      </c>
      <c r="G177" s="34">
        <v>1</v>
      </c>
      <c r="H177" s="34">
        <v>2</v>
      </c>
      <c r="I177" s="35">
        <v>103</v>
      </c>
      <c r="J177" s="33">
        <v>0</v>
      </c>
      <c r="K177" s="34">
        <v>0</v>
      </c>
      <c r="L177" s="34">
        <v>0</v>
      </c>
    </row>
    <row r="178" spans="1:13" s="97" customFormat="1" ht="15.75" customHeight="1">
      <c r="A178" s="32">
        <v>33</v>
      </c>
      <c r="B178" s="33">
        <v>2</v>
      </c>
      <c r="C178" s="34">
        <v>1</v>
      </c>
      <c r="D178" s="34">
        <v>1</v>
      </c>
      <c r="E178" s="35">
        <v>68</v>
      </c>
      <c r="F178" s="33">
        <v>4</v>
      </c>
      <c r="G178" s="34">
        <v>2</v>
      </c>
      <c r="H178" s="34">
        <v>2</v>
      </c>
      <c r="I178" s="72" t="s">
        <v>37</v>
      </c>
      <c r="J178" s="44">
        <v>0</v>
      </c>
      <c r="K178" s="42">
        <v>0</v>
      </c>
      <c r="L178" s="42">
        <v>0</v>
      </c>
    </row>
    <row r="179" spans="1:13" s="97" customFormat="1" ht="21" customHeight="1" thickBot="1">
      <c r="A179" s="74">
        <v>34</v>
      </c>
      <c r="B179" s="33">
        <v>3</v>
      </c>
      <c r="C179" s="34">
        <v>1</v>
      </c>
      <c r="D179" s="34">
        <v>2</v>
      </c>
      <c r="E179" s="35">
        <v>69</v>
      </c>
      <c r="F179" s="33">
        <v>5</v>
      </c>
      <c r="G179" s="34">
        <v>2</v>
      </c>
      <c r="H179" s="34">
        <v>3</v>
      </c>
      <c r="I179" s="75" t="s">
        <v>8</v>
      </c>
      <c r="J179" s="69">
        <v>151</v>
      </c>
      <c r="K179" s="69">
        <v>68</v>
      </c>
      <c r="L179" s="69">
        <v>83</v>
      </c>
    </row>
    <row r="180" spans="1:13" s="106" customFormat="1" ht="24" customHeight="1" thickTop="1" thickBot="1">
      <c r="A180" s="81" t="s">
        <v>38</v>
      </c>
      <c r="B180" s="82">
        <v>5</v>
      </c>
      <c r="C180" s="83">
        <v>3</v>
      </c>
      <c r="D180" s="83">
        <v>2</v>
      </c>
      <c r="E180" s="84" t="s">
        <v>39</v>
      </c>
      <c r="F180" s="83">
        <v>69</v>
      </c>
      <c r="G180" s="83">
        <v>31</v>
      </c>
      <c r="H180" s="83">
        <v>38</v>
      </c>
      <c r="I180" s="85" t="s">
        <v>40</v>
      </c>
      <c r="J180" s="83">
        <v>77</v>
      </c>
      <c r="K180" s="83">
        <v>34</v>
      </c>
      <c r="L180" s="83">
        <v>43</v>
      </c>
    </row>
    <row r="181" spans="1:13" s="13" customFormat="1" ht="24" customHeight="1" thickBot="1">
      <c r="A181" s="1"/>
      <c r="B181" s="2" t="s">
        <v>221</v>
      </c>
      <c r="C181" s="3"/>
      <c r="D181" s="4"/>
      <c r="E181" s="5"/>
      <c r="F181" s="6"/>
      <c r="G181" s="96" t="s">
        <v>238</v>
      </c>
      <c r="H181" s="6"/>
      <c r="I181" s="5"/>
      <c r="J181" s="6"/>
      <c r="K181" s="107" t="s">
        <v>229</v>
      </c>
      <c r="L181" s="9"/>
      <c r="M181" s="97" t="s">
        <v>304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11</v>
      </c>
      <c r="C183" s="24">
        <v>6</v>
      </c>
      <c r="D183" s="24">
        <v>5</v>
      </c>
      <c r="E183" s="25" t="s">
        <v>10</v>
      </c>
      <c r="F183" s="24">
        <v>7</v>
      </c>
      <c r="G183" s="24">
        <v>5</v>
      </c>
      <c r="H183" s="24">
        <v>2</v>
      </c>
      <c r="I183" s="25" t="s">
        <v>11</v>
      </c>
      <c r="J183" s="24">
        <v>13</v>
      </c>
      <c r="K183" s="24">
        <v>8</v>
      </c>
      <c r="L183" s="24">
        <v>5</v>
      </c>
    </row>
    <row r="184" spans="1:13" s="97" customFormat="1" ht="15.75" customHeight="1">
      <c r="A184" s="32">
        <v>0</v>
      </c>
      <c r="B184" s="33">
        <v>4</v>
      </c>
      <c r="C184" s="34">
        <v>3</v>
      </c>
      <c r="D184" s="34">
        <v>1</v>
      </c>
      <c r="E184" s="35">
        <v>35</v>
      </c>
      <c r="F184" s="33">
        <v>3</v>
      </c>
      <c r="G184" s="34">
        <v>1</v>
      </c>
      <c r="H184" s="34">
        <v>2</v>
      </c>
      <c r="I184" s="35">
        <v>70</v>
      </c>
      <c r="J184" s="33">
        <v>5</v>
      </c>
      <c r="K184" s="34">
        <v>4</v>
      </c>
      <c r="L184" s="34">
        <v>1</v>
      </c>
    </row>
    <row r="185" spans="1:13" s="97" customFormat="1" ht="15.75" customHeight="1">
      <c r="A185" s="32">
        <v>1</v>
      </c>
      <c r="B185" s="33">
        <v>2</v>
      </c>
      <c r="C185" s="34">
        <v>0</v>
      </c>
      <c r="D185" s="34">
        <v>2</v>
      </c>
      <c r="E185" s="35">
        <v>36</v>
      </c>
      <c r="F185" s="33">
        <v>1</v>
      </c>
      <c r="G185" s="34">
        <v>1</v>
      </c>
      <c r="H185" s="34">
        <v>0</v>
      </c>
      <c r="I185" s="35">
        <v>71</v>
      </c>
      <c r="J185" s="33">
        <v>2</v>
      </c>
      <c r="K185" s="34">
        <v>1</v>
      </c>
      <c r="L185" s="34">
        <v>1</v>
      </c>
    </row>
    <row r="186" spans="1:13" s="97" customFormat="1" ht="15.75" customHeight="1">
      <c r="A186" s="32">
        <v>2</v>
      </c>
      <c r="B186" s="33">
        <v>2</v>
      </c>
      <c r="C186" s="34">
        <v>2</v>
      </c>
      <c r="D186" s="34">
        <v>0</v>
      </c>
      <c r="E186" s="35">
        <v>37</v>
      </c>
      <c r="F186" s="33">
        <v>1</v>
      </c>
      <c r="G186" s="34">
        <v>1</v>
      </c>
      <c r="H186" s="34">
        <v>0</v>
      </c>
      <c r="I186" s="35">
        <v>72</v>
      </c>
      <c r="J186" s="33">
        <v>2</v>
      </c>
      <c r="K186" s="34">
        <v>1</v>
      </c>
      <c r="L186" s="34">
        <v>1</v>
      </c>
    </row>
    <row r="187" spans="1:13" s="97" customFormat="1" ht="15.75" customHeight="1">
      <c r="A187" s="32">
        <v>3</v>
      </c>
      <c r="B187" s="33">
        <v>1</v>
      </c>
      <c r="C187" s="34">
        <v>0</v>
      </c>
      <c r="D187" s="34">
        <v>1</v>
      </c>
      <c r="E187" s="35">
        <v>38</v>
      </c>
      <c r="F187" s="33">
        <v>1</v>
      </c>
      <c r="G187" s="34">
        <v>1</v>
      </c>
      <c r="H187" s="34">
        <v>0</v>
      </c>
      <c r="I187" s="35">
        <v>73</v>
      </c>
      <c r="J187" s="33">
        <v>2</v>
      </c>
      <c r="K187" s="34">
        <v>1</v>
      </c>
      <c r="L187" s="34">
        <v>1</v>
      </c>
    </row>
    <row r="188" spans="1:13" s="97" customFormat="1" ht="18" customHeight="1">
      <c r="A188" s="40">
        <v>4</v>
      </c>
      <c r="B188" s="41">
        <v>2</v>
      </c>
      <c r="C188" s="42">
        <v>1</v>
      </c>
      <c r="D188" s="42">
        <v>1</v>
      </c>
      <c r="E188" s="43">
        <v>39</v>
      </c>
      <c r="F188" s="44">
        <v>1</v>
      </c>
      <c r="G188" s="42">
        <v>1</v>
      </c>
      <c r="H188" s="42">
        <v>0</v>
      </c>
      <c r="I188" s="43">
        <v>74</v>
      </c>
      <c r="J188" s="44">
        <v>2</v>
      </c>
      <c r="K188" s="42">
        <v>1</v>
      </c>
      <c r="L188" s="42">
        <v>1</v>
      </c>
    </row>
    <row r="189" spans="1:13" s="31" customFormat="1" ht="25.5" customHeight="1">
      <c r="A189" s="23" t="s">
        <v>13</v>
      </c>
      <c r="B189" s="24">
        <v>2</v>
      </c>
      <c r="C189" s="24">
        <v>1</v>
      </c>
      <c r="D189" s="24">
        <v>1</v>
      </c>
      <c r="E189" s="25" t="s">
        <v>14</v>
      </c>
      <c r="F189" s="24">
        <v>21</v>
      </c>
      <c r="G189" s="24">
        <v>9</v>
      </c>
      <c r="H189" s="24">
        <v>12</v>
      </c>
      <c r="I189" s="25" t="s">
        <v>15</v>
      </c>
      <c r="J189" s="24">
        <v>10</v>
      </c>
      <c r="K189" s="24">
        <v>4</v>
      </c>
      <c r="L189" s="24">
        <v>6</v>
      </c>
    </row>
    <row r="190" spans="1:13" s="97" customFormat="1" ht="15.75" customHeight="1">
      <c r="A190" s="32">
        <v>5</v>
      </c>
      <c r="B190" s="33">
        <v>0</v>
      </c>
      <c r="C190" s="34">
        <v>0</v>
      </c>
      <c r="D190" s="34">
        <v>0</v>
      </c>
      <c r="E190" s="35">
        <v>40</v>
      </c>
      <c r="F190" s="33">
        <v>0</v>
      </c>
      <c r="G190" s="34">
        <v>0</v>
      </c>
      <c r="H190" s="34">
        <v>0</v>
      </c>
      <c r="I190" s="35">
        <v>75</v>
      </c>
      <c r="J190" s="33">
        <v>2</v>
      </c>
      <c r="K190" s="34">
        <v>1</v>
      </c>
      <c r="L190" s="34">
        <v>1</v>
      </c>
    </row>
    <row r="191" spans="1:13" s="97" customFormat="1" ht="15.75" customHeight="1">
      <c r="A191" s="32">
        <v>6</v>
      </c>
      <c r="B191" s="33">
        <v>1</v>
      </c>
      <c r="C191" s="34">
        <v>1</v>
      </c>
      <c r="D191" s="34">
        <v>0</v>
      </c>
      <c r="E191" s="35">
        <v>41</v>
      </c>
      <c r="F191" s="33">
        <v>3</v>
      </c>
      <c r="G191" s="34">
        <v>0</v>
      </c>
      <c r="H191" s="34">
        <v>3</v>
      </c>
      <c r="I191" s="35">
        <v>76</v>
      </c>
      <c r="J191" s="33">
        <v>2</v>
      </c>
      <c r="K191" s="34">
        <v>0</v>
      </c>
      <c r="L191" s="34">
        <v>2</v>
      </c>
    </row>
    <row r="192" spans="1:13" s="97" customFormat="1" ht="15.75" customHeight="1">
      <c r="A192" s="32">
        <v>7</v>
      </c>
      <c r="B192" s="33">
        <v>0</v>
      </c>
      <c r="C192" s="34">
        <v>0</v>
      </c>
      <c r="D192" s="34">
        <v>0</v>
      </c>
      <c r="E192" s="35">
        <v>42</v>
      </c>
      <c r="F192" s="33">
        <v>9</v>
      </c>
      <c r="G192" s="34">
        <v>5</v>
      </c>
      <c r="H192" s="34">
        <v>4</v>
      </c>
      <c r="I192" s="35">
        <v>77</v>
      </c>
      <c r="J192" s="33">
        <v>3</v>
      </c>
      <c r="K192" s="34">
        <v>2</v>
      </c>
      <c r="L192" s="34">
        <v>1</v>
      </c>
    </row>
    <row r="193" spans="1:12" s="97" customFormat="1" ht="15.75" customHeight="1">
      <c r="A193" s="32">
        <v>8</v>
      </c>
      <c r="B193" s="33">
        <v>0</v>
      </c>
      <c r="C193" s="34">
        <v>0</v>
      </c>
      <c r="D193" s="34">
        <v>0</v>
      </c>
      <c r="E193" s="35">
        <v>43</v>
      </c>
      <c r="F193" s="33">
        <v>5</v>
      </c>
      <c r="G193" s="34">
        <v>1</v>
      </c>
      <c r="H193" s="34">
        <v>4</v>
      </c>
      <c r="I193" s="35">
        <v>78</v>
      </c>
      <c r="J193" s="33">
        <v>2</v>
      </c>
      <c r="K193" s="34">
        <v>1</v>
      </c>
      <c r="L193" s="34">
        <v>1</v>
      </c>
    </row>
    <row r="194" spans="1:12" s="97" customFormat="1" ht="18" customHeight="1">
      <c r="A194" s="40">
        <v>9</v>
      </c>
      <c r="B194" s="44">
        <v>1</v>
      </c>
      <c r="C194" s="42">
        <v>0</v>
      </c>
      <c r="D194" s="42">
        <v>1</v>
      </c>
      <c r="E194" s="43">
        <v>44</v>
      </c>
      <c r="F194" s="44">
        <v>4</v>
      </c>
      <c r="G194" s="42">
        <v>3</v>
      </c>
      <c r="H194" s="42">
        <v>1</v>
      </c>
      <c r="I194" s="43">
        <v>79</v>
      </c>
      <c r="J194" s="44">
        <v>1</v>
      </c>
      <c r="K194" s="42">
        <v>0</v>
      </c>
      <c r="L194" s="42">
        <v>1</v>
      </c>
    </row>
    <row r="195" spans="1:12" s="31" customFormat="1" ht="25.5" customHeight="1">
      <c r="A195" s="23" t="s">
        <v>23</v>
      </c>
      <c r="B195" s="24">
        <v>2</v>
      </c>
      <c r="C195" s="24">
        <v>1</v>
      </c>
      <c r="D195" s="24">
        <v>1</v>
      </c>
      <c r="E195" s="25" t="s">
        <v>24</v>
      </c>
      <c r="F195" s="24">
        <v>20</v>
      </c>
      <c r="G195" s="24">
        <v>12</v>
      </c>
      <c r="H195" s="24">
        <v>8</v>
      </c>
      <c r="I195" s="25" t="s">
        <v>25</v>
      </c>
      <c r="J195" s="24">
        <v>16</v>
      </c>
      <c r="K195" s="24">
        <v>2</v>
      </c>
      <c r="L195" s="24">
        <v>14</v>
      </c>
    </row>
    <row r="196" spans="1:12" s="97" customFormat="1" ht="15.75" customHeight="1">
      <c r="A196" s="32">
        <v>10</v>
      </c>
      <c r="B196" s="33">
        <v>0</v>
      </c>
      <c r="C196" s="34">
        <v>0</v>
      </c>
      <c r="D196" s="34">
        <v>0</v>
      </c>
      <c r="E196" s="35">
        <v>45</v>
      </c>
      <c r="F196" s="33">
        <v>5</v>
      </c>
      <c r="G196" s="34">
        <v>3</v>
      </c>
      <c r="H196" s="34">
        <v>2</v>
      </c>
      <c r="I196" s="35">
        <v>80</v>
      </c>
      <c r="J196" s="33">
        <v>3</v>
      </c>
      <c r="K196" s="34">
        <v>0</v>
      </c>
      <c r="L196" s="34">
        <v>3</v>
      </c>
    </row>
    <row r="197" spans="1:12" s="97" customFormat="1" ht="15.75" customHeight="1">
      <c r="A197" s="32">
        <v>11</v>
      </c>
      <c r="B197" s="33">
        <v>0</v>
      </c>
      <c r="C197" s="34">
        <v>0</v>
      </c>
      <c r="D197" s="34">
        <v>0</v>
      </c>
      <c r="E197" s="35">
        <v>46</v>
      </c>
      <c r="F197" s="33">
        <v>3</v>
      </c>
      <c r="G197" s="34">
        <v>3</v>
      </c>
      <c r="H197" s="34">
        <v>0</v>
      </c>
      <c r="I197" s="35">
        <v>81</v>
      </c>
      <c r="J197" s="33">
        <v>4</v>
      </c>
      <c r="K197" s="34">
        <v>1</v>
      </c>
      <c r="L197" s="34">
        <v>3</v>
      </c>
    </row>
    <row r="198" spans="1:12" s="97" customFormat="1" ht="15.75" customHeight="1">
      <c r="A198" s="32">
        <v>12</v>
      </c>
      <c r="B198" s="33">
        <v>1</v>
      </c>
      <c r="C198" s="34">
        <v>0</v>
      </c>
      <c r="D198" s="34">
        <v>1</v>
      </c>
      <c r="E198" s="35">
        <v>47</v>
      </c>
      <c r="F198" s="33">
        <v>3</v>
      </c>
      <c r="G198" s="34">
        <v>2</v>
      </c>
      <c r="H198" s="34">
        <v>1</v>
      </c>
      <c r="I198" s="35">
        <v>82</v>
      </c>
      <c r="J198" s="33">
        <v>4</v>
      </c>
      <c r="K198" s="34">
        <v>0</v>
      </c>
      <c r="L198" s="34">
        <v>4</v>
      </c>
    </row>
    <row r="199" spans="1:12" s="97" customFormat="1" ht="15.75" customHeight="1">
      <c r="A199" s="32">
        <v>13</v>
      </c>
      <c r="B199" s="33">
        <v>0</v>
      </c>
      <c r="C199" s="34">
        <v>0</v>
      </c>
      <c r="D199" s="34">
        <v>0</v>
      </c>
      <c r="E199" s="35">
        <v>48</v>
      </c>
      <c r="F199" s="33">
        <v>6</v>
      </c>
      <c r="G199" s="34">
        <v>2</v>
      </c>
      <c r="H199" s="34">
        <v>4</v>
      </c>
      <c r="I199" s="35">
        <v>83</v>
      </c>
      <c r="J199" s="33">
        <v>3</v>
      </c>
      <c r="K199" s="34">
        <v>1</v>
      </c>
      <c r="L199" s="34">
        <v>2</v>
      </c>
    </row>
    <row r="200" spans="1:12" s="97" customFormat="1" ht="18" customHeight="1">
      <c r="A200" s="40">
        <v>14</v>
      </c>
      <c r="B200" s="44">
        <v>1</v>
      </c>
      <c r="C200" s="42">
        <v>1</v>
      </c>
      <c r="D200" s="42">
        <v>0</v>
      </c>
      <c r="E200" s="43">
        <v>49</v>
      </c>
      <c r="F200" s="44">
        <v>3</v>
      </c>
      <c r="G200" s="42">
        <v>2</v>
      </c>
      <c r="H200" s="42">
        <v>1</v>
      </c>
      <c r="I200" s="43">
        <v>84</v>
      </c>
      <c r="J200" s="44">
        <v>2</v>
      </c>
      <c r="K200" s="42">
        <v>0</v>
      </c>
      <c r="L200" s="42">
        <v>2</v>
      </c>
    </row>
    <row r="201" spans="1:12" s="31" customFormat="1" ht="25.5" customHeight="1">
      <c r="A201" s="23" t="s">
        <v>26</v>
      </c>
      <c r="B201" s="24">
        <v>13</v>
      </c>
      <c r="C201" s="24">
        <v>4</v>
      </c>
      <c r="D201" s="24">
        <v>9</v>
      </c>
      <c r="E201" s="25" t="s">
        <v>27</v>
      </c>
      <c r="F201" s="24">
        <v>17</v>
      </c>
      <c r="G201" s="24">
        <v>7</v>
      </c>
      <c r="H201" s="24">
        <v>10</v>
      </c>
      <c r="I201" s="25" t="s">
        <v>28</v>
      </c>
      <c r="J201" s="24">
        <v>6</v>
      </c>
      <c r="K201" s="24">
        <v>6</v>
      </c>
      <c r="L201" s="24">
        <v>0</v>
      </c>
    </row>
    <row r="202" spans="1:12" s="97" customFormat="1" ht="15.75" customHeight="1">
      <c r="A202" s="32">
        <v>15</v>
      </c>
      <c r="B202" s="33">
        <v>3</v>
      </c>
      <c r="C202" s="34">
        <v>0</v>
      </c>
      <c r="D202" s="34">
        <v>3</v>
      </c>
      <c r="E202" s="35">
        <v>50</v>
      </c>
      <c r="F202" s="33">
        <v>2</v>
      </c>
      <c r="G202" s="34">
        <v>0</v>
      </c>
      <c r="H202" s="34">
        <v>2</v>
      </c>
      <c r="I202" s="35">
        <v>85</v>
      </c>
      <c r="J202" s="33">
        <v>2</v>
      </c>
      <c r="K202" s="34">
        <v>2</v>
      </c>
      <c r="L202" s="34">
        <v>0</v>
      </c>
    </row>
    <row r="203" spans="1:12" s="97" customFormat="1" ht="15.75" customHeight="1">
      <c r="A203" s="32">
        <v>16</v>
      </c>
      <c r="B203" s="33">
        <v>1</v>
      </c>
      <c r="C203" s="34">
        <v>0</v>
      </c>
      <c r="D203" s="34">
        <v>1</v>
      </c>
      <c r="E203" s="35">
        <v>51</v>
      </c>
      <c r="F203" s="33">
        <v>1</v>
      </c>
      <c r="G203" s="34">
        <v>1</v>
      </c>
      <c r="H203" s="34">
        <v>0</v>
      </c>
      <c r="I203" s="35">
        <v>86</v>
      </c>
      <c r="J203" s="33">
        <v>2</v>
      </c>
      <c r="K203" s="34">
        <v>2</v>
      </c>
      <c r="L203" s="34">
        <v>0</v>
      </c>
    </row>
    <row r="204" spans="1:12" s="97" customFormat="1" ht="15.75" customHeight="1">
      <c r="A204" s="32">
        <v>17</v>
      </c>
      <c r="B204" s="33">
        <v>2</v>
      </c>
      <c r="C204" s="34">
        <v>1</v>
      </c>
      <c r="D204" s="34">
        <v>1</v>
      </c>
      <c r="E204" s="35">
        <v>52</v>
      </c>
      <c r="F204" s="33">
        <v>4</v>
      </c>
      <c r="G204" s="34">
        <v>2</v>
      </c>
      <c r="H204" s="34">
        <v>2</v>
      </c>
      <c r="I204" s="35">
        <v>87</v>
      </c>
      <c r="J204" s="33">
        <v>0</v>
      </c>
      <c r="K204" s="34">
        <v>0</v>
      </c>
      <c r="L204" s="34">
        <v>0</v>
      </c>
    </row>
    <row r="205" spans="1:12" s="97" customFormat="1" ht="15.75" customHeight="1">
      <c r="A205" s="32">
        <v>18</v>
      </c>
      <c r="B205" s="33">
        <v>3</v>
      </c>
      <c r="C205" s="34">
        <v>1</v>
      </c>
      <c r="D205" s="34">
        <v>2</v>
      </c>
      <c r="E205" s="35">
        <v>53</v>
      </c>
      <c r="F205" s="33">
        <v>6</v>
      </c>
      <c r="G205" s="34">
        <v>3</v>
      </c>
      <c r="H205" s="34">
        <v>3</v>
      </c>
      <c r="I205" s="35">
        <v>88</v>
      </c>
      <c r="J205" s="33">
        <v>2</v>
      </c>
      <c r="K205" s="34">
        <v>2</v>
      </c>
      <c r="L205" s="34">
        <v>0</v>
      </c>
    </row>
    <row r="206" spans="1:12" s="97" customFormat="1" ht="18" customHeight="1">
      <c r="A206" s="40">
        <v>19</v>
      </c>
      <c r="B206" s="44">
        <v>4</v>
      </c>
      <c r="C206" s="42">
        <v>2</v>
      </c>
      <c r="D206" s="42">
        <v>2</v>
      </c>
      <c r="E206" s="43">
        <v>54</v>
      </c>
      <c r="F206" s="44">
        <v>4</v>
      </c>
      <c r="G206" s="42">
        <v>1</v>
      </c>
      <c r="H206" s="42">
        <v>3</v>
      </c>
      <c r="I206" s="43">
        <v>89</v>
      </c>
      <c r="J206" s="44">
        <v>0</v>
      </c>
      <c r="K206" s="42">
        <v>0</v>
      </c>
      <c r="L206" s="42">
        <v>0</v>
      </c>
    </row>
    <row r="207" spans="1:12" s="31" customFormat="1" ht="25.5" customHeight="1">
      <c r="A207" s="23" t="s">
        <v>29</v>
      </c>
      <c r="B207" s="24">
        <v>18</v>
      </c>
      <c r="C207" s="24">
        <v>10</v>
      </c>
      <c r="D207" s="24">
        <v>8</v>
      </c>
      <c r="E207" s="25" t="s">
        <v>30</v>
      </c>
      <c r="F207" s="24">
        <v>17</v>
      </c>
      <c r="G207" s="24">
        <v>8</v>
      </c>
      <c r="H207" s="24">
        <v>9</v>
      </c>
      <c r="I207" s="25" t="s">
        <v>31</v>
      </c>
      <c r="J207" s="24">
        <v>4</v>
      </c>
      <c r="K207" s="24">
        <v>0</v>
      </c>
      <c r="L207" s="24">
        <v>4</v>
      </c>
    </row>
    <row r="208" spans="1:12" s="97" customFormat="1" ht="15.75" customHeight="1">
      <c r="A208" s="32">
        <v>20</v>
      </c>
      <c r="B208" s="33">
        <v>2</v>
      </c>
      <c r="C208" s="34">
        <v>1</v>
      </c>
      <c r="D208" s="34">
        <v>1</v>
      </c>
      <c r="E208" s="35">
        <v>55</v>
      </c>
      <c r="F208" s="33">
        <v>4</v>
      </c>
      <c r="G208" s="34">
        <v>1</v>
      </c>
      <c r="H208" s="34">
        <v>3</v>
      </c>
      <c r="I208" s="35">
        <v>90</v>
      </c>
      <c r="J208" s="33">
        <v>0</v>
      </c>
      <c r="K208" s="34">
        <v>0</v>
      </c>
      <c r="L208" s="34">
        <v>0</v>
      </c>
    </row>
    <row r="209" spans="1:12" s="97" customFormat="1" ht="15.75" customHeight="1">
      <c r="A209" s="32">
        <v>21</v>
      </c>
      <c r="B209" s="33">
        <v>4</v>
      </c>
      <c r="C209" s="34">
        <v>3</v>
      </c>
      <c r="D209" s="34">
        <v>1</v>
      </c>
      <c r="E209" s="35">
        <v>56</v>
      </c>
      <c r="F209" s="33">
        <v>4</v>
      </c>
      <c r="G209" s="34">
        <v>2</v>
      </c>
      <c r="H209" s="34">
        <v>2</v>
      </c>
      <c r="I209" s="35">
        <v>91</v>
      </c>
      <c r="J209" s="33">
        <v>2</v>
      </c>
      <c r="K209" s="34">
        <v>0</v>
      </c>
      <c r="L209" s="34">
        <v>2</v>
      </c>
    </row>
    <row r="210" spans="1:12" s="97" customFormat="1" ht="15.75" customHeight="1">
      <c r="A210" s="32">
        <v>22</v>
      </c>
      <c r="B210" s="33">
        <v>2</v>
      </c>
      <c r="C210" s="34">
        <v>2</v>
      </c>
      <c r="D210" s="34">
        <v>0</v>
      </c>
      <c r="E210" s="35">
        <v>57</v>
      </c>
      <c r="F210" s="33">
        <v>5</v>
      </c>
      <c r="G210" s="34">
        <v>3</v>
      </c>
      <c r="H210" s="34">
        <v>2</v>
      </c>
      <c r="I210" s="35">
        <v>92</v>
      </c>
      <c r="J210" s="33">
        <v>0</v>
      </c>
      <c r="K210" s="34">
        <v>0</v>
      </c>
      <c r="L210" s="34">
        <v>0</v>
      </c>
    </row>
    <row r="211" spans="1:12" s="97" customFormat="1" ht="15.75" customHeight="1">
      <c r="A211" s="32">
        <v>23</v>
      </c>
      <c r="B211" s="33">
        <v>4</v>
      </c>
      <c r="C211" s="34">
        <v>1</v>
      </c>
      <c r="D211" s="34">
        <v>3</v>
      </c>
      <c r="E211" s="35">
        <v>58</v>
      </c>
      <c r="F211" s="33">
        <v>2</v>
      </c>
      <c r="G211" s="34">
        <v>2</v>
      </c>
      <c r="H211" s="34">
        <v>0</v>
      </c>
      <c r="I211" s="35">
        <v>93</v>
      </c>
      <c r="J211" s="33">
        <v>1</v>
      </c>
      <c r="K211" s="34">
        <v>0</v>
      </c>
      <c r="L211" s="34">
        <v>1</v>
      </c>
    </row>
    <row r="212" spans="1:12" s="97" customFormat="1" ht="18" customHeight="1">
      <c r="A212" s="40">
        <v>24</v>
      </c>
      <c r="B212" s="44">
        <v>6</v>
      </c>
      <c r="C212" s="42">
        <v>3</v>
      </c>
      <c r="D212" s="42">
        <v>3</v>
      </c>
      <c r="E212" s="43">
        <v>59</v>
      </c>
      <c r="F212" s="44">
        <v>2</v>
      </c>
      <c r="G212" s="42">
        <v>0</v>
      </c>
      <c r="H212" s="42">
        <v>2</v>
      </c>
      <c r="I212" s="43">
        <v>94</v>
      </c>
      <c r="J212" s="44">
        <v>1</v>
      </c>
      <c r="K212" s="42">
        <v>0</v>
      </c>
      <c r="L212" s="42">
        <v>1</v>
      </c>
    </row>
    <row r="213" spans="1:12" s="31" customFormat="1" ht="25.5" customHeight="1">
      <c r="A213" s="23" t="s">
        <v>32</v>
      </c>
      <c r="B213" s="24">
        <v>23</v>
      </c>
      <c r="C213" s="24">
        <v>11</v>
      </c>
      <c r="D213" s="24">
        <v>12</v>
      </c>
      <c r="E213" s="25" t="s">
        <v>33</v>
      </c>
      <c r="F213" s="24">
        <v>14</v>
      </c>
      <c r="G213" s="24">
        <v>7</v>
      </c>
      <c r="H213" s="24">
        <v>7</v>
      </c>
      <c r="I213" s="64" t="s">
        <v>34</v>
      </c>
      <c r="J213" s="24">
        <v>0</v>
      </c>
      <c r="K213" s="24">
        <v>0</v>
      </c>
      <c r="L213" s="24">
        <v>0</v>
      </c>
    </row>
    <row r="214" spans="1:12" s="97" customFormat="1" ht="15.75" customHeight="1">
      <c r="A214" s="32">
        <v>25</v>
      </c>
      <c r="B214" s="33">
        <v>5</v>
      </c>
      <c r="C214" s="34">
        <v>2</v>
      </c>
      <c r="D214" s="34">
        <v>3</v>
      </c>
      <c r="E214" s="35">
        <v>60</v>
      </c>
      <c r="F214" s="33">
        <v>2</v>
      </c>
      <c r="G214" s="34">
        <v>1</v>
      </c>
      <c r="H214" s="34">
        <v>1</v>
      </c>
      <c r="I214" s="35">
        <v>95</v>
      </c>
      <c r="J214" s="33">
        <v>0</v>
      </c>
      <c r="K214" s="34">
        <v>0</v>
      </c>
      <c r="L214" s="34">
        <v>0</v>
      </c>
    </row>
    <row r="215" spans="1:12" s="97" customFormat="1" ht="15.75" customHeight="1">
      <c r="A215" s="32">
        <v>26</v>
      </c>
      <c r="B215" s="33">
        <v>4</v>
      </c>
      <c r="C215" s="34">
        <v>1</v>
      </c>
      <c r="D215" s="34">
        <v>3</v>
      </c>
      <c r="E215" s="35">
        <v>61</v>
      </c>
      <c r="F215" s="33">
        <v>4</v>
      </c>
      <c r="G215" s="34">
        <v>2</v>
      </c>
      <c r="H215" s="34">
        <v>2</v>
      </c>
      <c r="I215" s="35">
        <v>96</v>
      </c>
      <c r="J215" s="33">
        <v>0</v>
      </c>
      <c r="K215" s="34">
        <v>0</v>
      </c>
      <c r="L215" s="34">
        <v>0</v>
      </c>
    </row>
    <row r="216" spans="1:12" s="97" customFormat="1" ht="15.75" customHeight="1">
      <c r="A216" s="32">
        <v>27</v>
      </c>
      <c r="B216" s="33">
        <v>4</v>
      </c>
      <c r="C216" s="34">
        <v>1</v>
      </c>
      <c r="D216" s="34">
        <v>3</v>
      </c>
      <c r="E216" s="35">
        <v>62</v>
      </c>
      <c r="F216" s="33">
        <v>1</v>
      </c>
      <c r="G216" s="34">
        <v>1</v>
      </c>
      <c r="H216" s="34">
        <v>0</v>
      </c>
      <c r="I216" s="35">
        <v>97</v>
      </c>
      <c r="J216" s="33">
        <v>0</v>
      </c>
      <c r="K216" s="34">
        <v>0</v>
      </c>
      <c r="L216" s="34">
        <v>0</v>
      </c>
    </row>
    <row r="217" spans="1:12" s="97" customFormat="1" ht="15.75" customHeight="1">
      <c r="A217" s="32">
        <v>28</v>
      </c>
      <c r="B217" s="33">
        <v>6</v>
      </c>
      <c r="C217" s="34">
        <v>3</v>
      </c>
      <c r="D217" s="34">
        <v>3</v>
      </c>
      <c r="E217" s="35">
        <v>63</v>
      </c>
      <c r="F217" s="33">
        <v>2</v>
      </c>
      <c r="G217" s="34">
        <v>1</v>
      </c>
      <c r="H217" s="34">
        <v>1</v>
      </c>
      <c r="I217" s="35">
        <v>98</v>
      </c>
      <c r="J217" s="33">
        <v>0</v>
      </c>
      <c r="K217" s="34">
        <v>0</v>
      </c>
      <c r="L217" s="34">
        <v>0</v>
      </c>
    </row>
    <row r="218" spans="1:12" s="97" customFormat="1" ht="18" customHeight="1">
      <c r="A218" s="40">
        <v>29</v>
      </c>
      <c r="B218" s="44">
        <v>4</v>
      </c>
      <c r="C218" s="42">
        <v>4</v>
      </c>
      <c r="D218" s="42">
        <v>0</v>
      </c>
      <c r="E218" s="43">
        <v>64</v>
      </c>
      <c r="F218" s="44">
        <v>5</v>
      </c>
      <c r="G218" s="42">
        <v>2</v>
      </c>
      <c r="H218" s="42">
        <v>3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21</v>
      </c>
      <c r="C219" s="24">
        <v>14</v>
      </c>
      <c r="D219" s="24">
        <v>7</v>
      </c>
      <c r="E219" s="25" t="s">
        <v>36</v>
      </c>
      <c r="F219" s="24">
        <v>18</v>
      </c>
      <c r="G219" s="24">
        <v>6</v>
      </c>
      <c r="H219" s="24">
        <v>12</v>
      </c>
      <c r="I219" s="68">
        <v>100</v>
      </c>
      <c r="J219" s="69">
        <v>0</v>
      </c>
      <c r="K219" s="70">
        <v>0</v>
      </c>
      <c r="L219" s="70">
        <v>0</v>
      </c>
    </row>
    <row r="220" spans="1:12" s="97" customFormat="1" ht="15.75" customHeight="1">
      <c r="A220" s="32">
        <v>30</v>
      </c>
      <c r="B220" s="33">
        <v>5</v>
      </c>
      <c r="C220" s="34">
        <v>1</v>
      </c>
      <c r="D220" s="34">
        <v>4</v>
      </c>
      <c r="E220" s="35">
        <v>65</v>
      </c>
      <c r="F220" s="33">
        <v>1</v>
      </c>
      <c r="G220" s="34">
        <v>0</v>
      </c>
      <c r="H220" s="34">
        <v>1</v>
      </c>
      <c r="I220" s="35">
        <v>101</v>
      </c>
      <c r="J220" s="33">
        <v>0</v>
      </c>
      <c r="K220" s="34">
        <v>0</v>
      </c>
      <c r="L220" s="34">
        <v>0</v>
      </c>
    </row>
    <row r="221" spans="1:12" s="97" customFormat="1" ht="15.75" customHeight="1">
      <c r="A221" s="32">
        <v>31</v>
      </c>
      <c r="B221" s="33">
        <v>4</v>
      </c>
      <c r="C221" s="34">
        <v>3</v>
      </c>
      <c r="D221" s="34">
        <v>1</v>
      </c>
      <c r="E221" s="35">
        <v>66</v>
      </c>
      <c r="F221" s="33">
        <v>4</v>
      </c>
      <c r="G221" s="34">
        <v>1</v>
      </c>
      <c r="H221" s="34">
        <v>3</v>
      </c>
      <c r="I221" s="35">
        <v>102</v>
      </c>
      <c r="J221" s="33">
        <v>0</v>
      </c>
      <c r="K221" s="34">
        <v>0</v>
      </c>
      <c r="L221" s="34">
        <v>0</v>
      </c>
    </row>
    <row r="222" spans="1:12" s="97" customFormat="1" ht="15.75" customHeight="1">
      <c r="A222" s="32">
        <v>32</v>
      </c>
      <c r="B222" s="33">
        <v>6</v>
      </c>
      <c r="C222" s="34">
        <v>5</v>
      </c>
      <c r="D222" s="34">
        <v>1</v>
      </c>
      <c r="E222" s="35">
        <v>67</v>
      </c>
      <c r="F222" s="33">
        <v>5</v>
      </c>
      <c r="G222" s="34">
        <v>2</v>
      </c>
      <c r="H222" s="34">
        <v>3</v>
      </c>
      <c r="I222" s="35">
        <v>103</v>
      </c>
      <c r="J222" s="33">
        <v>0</v>
      </c>
      <c r="K222" s="34">
        <v>0</v>
      </c>
      <c r="L222" s="34">
        <v>0</v>
      </c>
    </row>
    <row r="223" spans="1:12" s="97" customFormat="1" ht="15.75" customHeight="1">
      <c r="A223" s="32">
        <v>33</v>
      </c>
      <c r="B223" s="33">
        <v>3</v>
      </c>
      <c r="C223" s="34">
        <v>2</v>
      </c>
      <c r="D223" s="34">
        <v>1</v>
      </c>
      <c r="E223" s="35">
        <v>68</v>
      </c>
      <c r="F223" s="33">
        <v>4</v>
      </c>
      <c r="G223" s="34">
        <v>2</v>
      </c>
      <c r="H223" s="34">
        <v>2</v>
      </c>
      <c r="I223" s="72" t="s">
        <v>37</v>
      </c>
      <c r="J223" s="44">
        <v>0</v>
      </c>
      <c r="K223" s="42">
        <v>0</v>
      </c>
      <c r="L223" s="42">
        <v>0</v>
      </c>
    </row>
    <row r="224" spans="1:12" s="97" customFormat="1" ht="21" customHeight="1" thickBot="1">
      <c r="A224" s="74">
        <v>34</v>
      </c>
      <c r="B224" s="33">
        <v>3</v>
      </c>
      <c r="C224" s="34">
        <v>3</v>
      </c>
      <c r="D224" s="34">
        <v>0</v>
      </c>
      <c r="E224" s="35">
        <v>69</v>
      </c>
      <c r="F224" s="33">
        <v>4</v>
      </c>
      <c r="G224" s="34">
        <v>1</v>
      </c>
      <c r="H224" s="34">
        <v>3</v>
      </c>
      <c r="I224" s="75" t="s">
        <v>8</v>
      </c>
      <c r="J224" s="69">
        <v>253</v>
      </c>
      <c r="K224" s="69">
        <v>121</v>
      </c>
      <c r="L224" s="69">
        <v>132</v>
      </c>
    </row>
    <row r="225" spans="1:13" s="106" customFormat="1" ht="24" customHeight="1" thickTop="1" thickBot="1">
      <c r="A225" s="81" t="s">
        <v>38</v>
      </c>
      <c r="B225" s="82">
        <v>15</v>
      </c>
      <c r="C225" s="83">
        <v>8</v>
      </c>
      <c r="D225" s="83">
        <v>7</v>
      </c>
      <c r="E225" s="84" t="s">
        <v>39</v>
      </c>
      <c r="F225" s="83">
        <v>171</v>
      </c>
      <c r="G225" s="83">
        <v>87</v>
      </c>
      <c r="H225" s="83">
        <v>84</v>
      </c>
      <c r="I225" s="85" t="s">
        <v>40</v>
      </c>
      <c r="J225" s="83">
        <v>67</v>
      </c>
      <c r="K225" s="83">
        <v>26</v>
      </c>
      <c r="L225" s="83">
        <v>41</v>
      </c>
    </row>
    <row r="226" spans="1:13" s="13" customFormat="1" ht="24" customHeight="1" thickBot="1">
      <c r="A226" s="1"/>
      <c r="B226" s="2" t="s">
        <v>221</v>
      </c>
      <c r="C226" s="3"/>
      <c r="D226" s="4"/>
      <c r="E226" s="5"/>
      <c r="F226" s="6"/>
      <c r="G226" s="96" t="s">
        <v>238</v>
      </c>
      <c r="H226" s="6"/>
      <c r="I226" s="5"/>
      <c r="J226" s="6"/>
      <c r="K226" s="107" t="s">
        <v>230</v>
      </c>
      <c r="L226" s="9"/>
      <c r="M226" s="97" t="s">
        <v>305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24</v>
      </c>
      <c r="C228" s="24">
        <v>16</v>
      </c>
      <c r="D228" s="24">
        <v>8</v>
      </c>
      <c r="E228" s="25" t="s">
        <v>10</v>
      </c>
      <c r="F228" s="24">
        <v>34</v>
      </c>
      <c r="G228" s="24">
        <v>16</v>
      </c>
      <c r="H228" s="24">
        <v>18</v>
      </c>
      <c r="I228" s="25" t="s">
        <v>11</v>
      </c>
      <c r="J228" s="24">
        <v>23</v>
      </c>
      <c r="K228" s="24">
        <v>10</v>
      </c>
      <c r="L228" s="24">
        <v>13</v>
      </c>
    </row>
    <row r="229" spans="1:13" s="97" customFormat="1" ht="15.75" customHeight="1">
      <c r="A229" s="32">
        <v>0</v>
      </c>
      <c r="B229" s="33">
        <v>4</v>
      </c>
      <c r="C229" s="34">
        <v>2</v>
      </c>
      <c r="D229" s="34">
        <v>2</v>
      </c>
      <c r="E229" s="35">
        <v>35</v>
      </c>
      <c r="F229" s="33">
        <v>7</v>
      </c>
      <c r="G229" s="34">
        <v>3</v>
      </c>
      <c r="H229" s="34">
        <v>4</v>
      </c>
      <c r="I229" s="35">
        <v>70</v>
      </c>
      <c r="J229" s="33">
        <v>6</v>
      </c>
      <c r="K229" s="34">
        <v>2</v>
      </c>
      <c r="L229" s="34">
        <v>4</v>
      </c>
    </row>
    <row r="230" spans="1:13" s="97" customFormat="1" ht="15.75" customHeight="1">
      <c r="A230" s="32">
        <v>1</v>
      </c>
      <c r="B230" s="33">
        <v>5</v>
      </c>
      <c r="C230" s="34">
        <v>3</v>
      </c>
      <c r="D230" s="34">
        <v>2</v>
      </c>
      <c r="E230" s="35">
        <v>36</v>
      </c>
      <c r="F230" s="33">
        <v>5</v>
      </c>
      <c r="G230" s="34">
        <v>3</v>
      </c>
      <c r="H230" s="34">
        <v>2</v>
      </c>
      <c r="I230" s="35">
        <v>71</v>
      </c>
      <c r="J230" s="33">
        <v>5</v>
      </c>
      <c r="K230" s="34">
        <v>2</v>
      </c>
      <c r="L230" s="34">
        <v>3</v>
      </c>
    </row>
    <row r="231" spans="1:13" s="97" customFormat="1" ht="15.75" customHeight="1">
      <c r="A231" s="32">
        <v>2</v>
      </c>
      <c r="B231" s="33">
        <v>6</v>
      </c>
      <c r="C231" s="34">
        <v>3</v>
      </c>
      <c r="D231" s="34">
        <v>3</v>
      </c>
      <c r="E231" s="35">
        <v>37</v>
      </c>
      <c r="F231" s="33">
        <v>6</v>
      </c>
      <c r="G231" s="34">
        <v>3</v>
      </c>
      <c r="H231" s="34">
        <v>3</v>
      </c>
      <c r="I231" s="35">
        <v>72</v>
      </c>
      <c r="J231" s="33">
        <v>5</v>
      </c>
      <c r="K231" s="34">
        <v>3</v>
      </c>
      <c r="L231" s="34">
        <v>2</v>
      </c>
    </row>
    <row r="232" spans="1:13" s="97" customFormat="1" ht="15.75" customHeight="1">
      <c r="A232" s="32">
        <v>3</v>
      </c>
      <c r="B232" s="33">
        <v>4</v>
      </c>
      <c r="C232" s="34">
        <v>4</v>
      </c>
      <c r="D232" s="34">
        <v>0</v>
      </c>
      <c r="E232" s="35">
        <v>38</v>
      </c>
      <c r="F232" s="33">
        <v>6</v>
      </c>
      <c r="G232" s="34">
        <v>4</v>
      </c>
      <c r="H232" s="34">
        <v>2</v>
      </c>
      <c r="I232" s="35">
        <v>73</v>
      </c>
      <c r="J232" s="33">
        <v>5</v>
      </c>
      <c r="K232" s="34">
        <v>2</v>
      </c>
      <c r="L232" s="34">
        <v>3</v>
      </c>
    </row>
    <row r="233" spans="1:13" s="97" customFormat="1" ht="18" customHeight="1">
      <c r="A233" s="40">
        <v>4</v>
      </c>
      <c r="B233" s="41">
        <v>5</v>
      </c>
      <c r="C233" s="42">
        <v>4</v>
      </c>
      <c r="D233" s="42">
        <v>1</v>
      </c>
      <c r="E233" s="43">
        <v>39</v>
      </c>
      <c r="F233" s="44">
        <v>10</v>
      </c>
      <c r="G233" s="42">
        <v>3</v>
      </c>
      <c r="H233" s="42">
        <v>7</v>
      </c>
      <c r="I233" s="43">
        <v>74</v>
      </c>
      <c r="J233" s="44">
        <v>2</v>
      </c>
      <c r="K233" s="42">
        <v>1</v>
      </c>
      <c r="L233" s="42">
        <v>1</v>
      </c>
    </row>
    <row r="234" spans="1:13" s="31" customFormat="1" ht="25.5" customHeight="1">
      <c r="A234" s="23" t="s">
        <v>13</v>
      </c>
      <c r="B234" s="24">
        <v>25</v>
      </c>
      <c r="C234" s="24">
        <v>11</v>
      </c>
      <c r="D234" s="24">
        <v>14</v>
      </c>
      <c r="E234" s="25" t="s">
        <v>14</v>
      </c>
      <c r="F234" s="24">
        <v>40</v>
      </c>
      <c r="G234" s="24">
        <v>21</v>
      </c>
      <c r="H234" s="24">
        <v>19</v>
      </c>
      <c r="I234" s="25" t="s">
        <v>15</v>
      </c>
      <c r="J234" s="24">
        <v>24</v>
      </c>
      <c r="K234" s="24">
        <v>15</v>
      </c>
      <c r="L234" s="24">
        <v>9</v>
      </c>
    </row>
    <row r="235" spans="1:13" s="97" customFormat="1" ht="15.75" customHeight="1">
      <c r="A235" s="32">
        <v>5</v>
      </c>
      <c r="B235" s="33">
        <v>7</v>
      </c>
      <c r="C235" s="34">
        <v>3</v>
      </c>
      <c r="D235" s="34">
        <v>4</v>
      </c>
      <c r="E235" s="35">
        <v>40</v>
      </c>
      <c r="F235" s="33">
        <v>4</v>
      </c>
      <c r="G235" s="34">
        <v>3</v>
      </c>
      <c r="H235" s="34">
        <v>1</v>
      </c>
      <c r="I235" s="35">
        <v>75</v>
      </c>
      <c r="J235" s="33">
        <v>5</v>
      </c>
      <c r="K235" s="34">
        <v>5</v>
      </c>
      <c r="L235" s="34">
        <v>0</v>
      </c>
    </row>
    <row r="236" spans="1:13" s="97" customFormat="1" ht="15.75" customHeight="1">
      <c r="A236" s="32">
        <v>6</v>
      </c>
      <c r="B236" s="33">
        <v>5</v>
      </c>
      <c r="C236" s="34">
        <v>2</v>
      </c>
      <c r="D236" s="34">
        <v>3</v>
      </c>
      <c r="E236" s="35">
        <v>41</v>
      </c>
      <c r="F236" s="33">
        <v>5</v>
      </c>
      <c r="G236" s="34">
        <v>4</v>
      </c>
      <c r="H236" s="34">
        <v>1</v>
      </c>
      <c r="I236" s="35">
        <v>76</v>
      </c>
      <c r="J236" s="33">
        <v>5</v>
      </c>
      <c r="K236" s="34">
        <v>2</v>
      </c>
      <c r="L236" s="34">
        <v>3</v>
      </c>
    </row>
    <row r="237" spans="1:13" s="97" customFormat="1" ht="15.75" customHeight="1">
      <c r="A237" s="32">
        <v>7</v>
      </c>
      <c r="B237" s="33">
        <v>3</v>
      </c>
      <c r="C237" s="34">
        <v>2</v>
      </c>
      <c r="D237" s="34">
        <v>1</v>
      </c>
      <c r="E237" s="35">
        <v>42</v>
      </c>
      <c r="F237" s="33">
        <v>10</v>
      </c>
      <c r="G237" s="34">
        <v>6</v>
      </c>
      <c r="H237" s="34">
        <v>4</v>
      </c>
      <c r="I237" s="35">
        <v>77</v>
      </c>
      <c r="J237" s="33">
        <v>5</v>
      </c>
      <c r="K237" s="34">
        <v>1</v>
      </c>
      <c r="L237" s="34">
        <v>4</v>
      </c>
    </row>
    <row r="238" spans="1:13" s="97" customFormat="1" ht="15.75" customHeight="1">
      <c r="A238" s="32">
        <v>8</v>
      </c>
      <c r="B238" s="33">
        <v>6</v>
      </c>
      <c r="C238" s="34">
        <v>2</v>
      </c>
      <c r="D238" s="34">
        <v>4</v>
      </c>
      <c r="E238" s="35">
        <v>43</v>
      </c>
      <c r="F238" s="33">
        <v>11</v>
      </c>
      <c r="G238" s="34">
        <v>5</v>
      </c>
      <c r="H238" s="34">
        <v>6</v>
      </c>
      <c r="I238" s="35">
        <v>78</v>
      </c>
      <c r="J238" s="33">
        <v>6</v>
      </c>
      <c r="K238" s="34">
        <v>4</v>
      </c>
      <c r="L238" s="34">
        <v>2</v>
      </c>
    </row>
    <row r="239" spans="1:13" s="97" customFormat="1" ht="18" customHeight="1">
      <c r="A239" s="40">
        <v>9</v>
      </c>
      <c r="B239" s="44">
        <v>4</v>
      </c>
      <c r="C239" s="42">
        <v>2</v>
      </c>
      <c r="D239" s="42">
        <v>2</v>
      </c>
      <c r="E239" s="43">
        <v>44</v>
      </c>
      <c r="F239" s="44">
        <v>10</v>
      </c>
      <c r="G239" s="42">
        <v>3</v>
      </c>
      <c r="H239" s="42">
        <v>7</v>
      </c>
      <c r="I239" s="43">
        <v>79</v>
      </c>
      <c r="J239" s="44">
        <v>3</v>
      </c>
      <c r="K239" s="42">
        <v>3</v>
      </c>
      <c r="L239" s="42">
        <v>0</v>
      </c>
    </row>
    <row r="240" spans="1:13" s="31" customFormat="1" ht="25.5" customHeight="1">
      <c r="A240" s="23" t="s">
        <v>23</v>
      </c>
      <c r="B240" s="24">
        <v>22</v>
      </c>
      <c r="C240" s="24">
        <v>9</v>
      </c>
      <c r="D240" s="24">
        <v>13</v>
      </c>
      <c r="E240" s="25" t="s">
        <v>24</v>
      </c>
      <c r="F240" s="24">
        <v>44</v>
      </c>
      <c r="G240" s="24">
        <v>22</v>
      </c>
      <c r="H240" s="24">
        <v>22</v>
      </c>
      <c r="I240" s="25" t="s">
        <v>25</v>
      </c>
      <c r="J240" s="24">
        <v>14</v>
      </c>
      <c r="K240" s="24">
        <v>6</v>
      </c>
      <c r="L240" s="24">
        <v>8</v>
      </c>
    </row>
    <row r="241" spans="1:12" s="97" customFormat="1" ht="15.75" customHeight="1">
      <c r="A241" s="32">
        <v>10</v>
      </c>
      <c r="B241" s="33">
        <v>4</v>
      </c>
      <c r="C241" s="34">
        <v>3</v>
      </c>
      <c r="D241" s="34">
        <v>1</v>
      </c>
      <c r="E241" s="35">
        <v>45</v>
      </c>
      <c r="F241" s="33">
        <v>6</v>
      </c>
      <c r="G241" s="34">
        <v>1</v>
      </c>
      <c r="H241" s="34">
        <v>5</v>
      </c>
      <c r="I241" s="35">
        <v>80</v>
      </c>
      <c r="J241" s="33">
        <v>2</v>
      </c>
      <c r="K241" s="34">
        <v>1</v>
      </c>
      <c r="L241" s="34">
        <v>1</v>
      </c>
    </row>
    <row r="242" spans="1:12" s="97" customFormat="1" ht="15.75" customHeight="1">
      <c r="A242" s="32">
        <v>11</v>
      </c>
      <c r="B242" s="33">
        <v>4</v>
      </c>
      <c r="C242" s="34">
        <v>1</v>
      </c>
      <c r="D242" s="34">
        <v>3</v>
      </c>
      <c r="E242" s="35">
        <v>46</v>
      </c>
      <c r="F242" s="33">
        <v>12</v>
      </c>
      <c r="G242" s="34">
        <v>5</v>
      </c>
      <c r="H242" s="34">
        <v>7</v>
      </c>
      <c r="I242" s="35">
        <v>81</v>
      </c>
      <c r="J242" s="33">
        <v>3</v>
      </c>
      <c r="K242" s="34">
        <v>2</v>
      </c>
      <c r="L242" s="34">
        <v>1</v>
      </c>
    </row>
    <row r="243" spans="1:12" s="97" customFormat="1" ht="15.75" customHeight="1">
      <c r="A243" s="32">
        <v>12</v>
      </c>
      <c r="B243" s="33">
        <v>4</v>
      </c>
      <c r="C243" s="34">
        <v>1</v>
      </c>
      <c r="D243" s="34">
        <v>3</v>
      </c>
      <c r="E243" s="35">
        <v>47</v>
      </c>
      <c r="F243" s="33">
        <v>9</v>
      </c>
      <c r="G243" s="34">
        <v>6</v>
      </c>
      <c r="H243" s="34">
        <v>3</v>
      </c>
      <c r="I243" s="35">
        <v>82</v>
      </c>
      <c r="J243" s="33">
        <v>5</v>
      </c>
      <c r="K243" s="34">
        <v>3</v>
      </c>
      <c r="L243" s="34">
        <v>2</v>
      </c>
    </row>
    <row r="244" spans="1:12" s="97" customFormat="1" ht="15.75" customHeight="1">
      <c r="A244" s="32">
        <v>13</v>
      </c>
      <c r="B244" s="33">
        <v>5</v>
      </c>
      <c r="C244" s="34">
        <v>2</v>
      </c>
      <c r="D244" s="34">
        <v>3</v>
      </c>
      <c r="E244" s="35">
        <v>48</v>
      </c>
      <c r="F244" s="33">
        <v>10</v>
      </c>
      <c r="G244" s="34">
        <v>5</v>
      </c>
      <c r="H244" s="34">
        <v>5</v>
      </c>
      <c r="I244" s="35">
        <v>83</v>
      </c>
      <c r="J244" s="33">
        <v>4</v>
      </c>
      <c r="K244" s="34">
        <v>0</v>
      </c>
      <c r="L244" s="34">
        <v>4</v>
      </c>
    </row>
    <row r="245" spans="1:12" s="97" customFormat="1" ht="18" customHeight="1">
      <c r="A245" s="40">
        <v>14</v>
      </c>
      <c r="B245" s="44">
        <v>5</v>
      </c>
      <c r="C245" s="42">
        <v>2</v>
      </c>
      <c r="D245" s="42">
        <v>3</v>
      </c>
      <c r="E245" s="43">
        <v>49</v>
      </c>
      <c r="F245" s="44">
        <v>7</v>
      </c>
      <c r="G245" s="42">
        <v>5</v>
      </c>
      <c r="H245" s="42">
        <v>2</v>
      </c>
      <c r="I245" s="43">
        <v>84</v>
      </c>
      <c r="J245" s="44">
        <v>0</v>
      </c>
      <c r="K245" s="42">
        <v>0</v>
      </c>
      <c r="L245" s="42">
        <v>0</v>
      </c>
    </row>
    <row r="246" spans="1:12" s="31" customFormat="1" ht="25.5" customHeight="1">
      <c r="A246" s="23" t="s">
        <v>26</v>
      </c>
      <c r="B246" s="24">
        <v>24</v>
      </c>
      <c r="C246" s="24">
        <v>17</v>
      </c>
      <c r="D246" s="24">
        <v>7</v>
      </c>
      <c r="E246" s="25" t="s">
        <v>27</v>
      </c>
      <c r="F246" s="24">
        <v>47</v>
      </c>
      <c r="G246" s="24">
        <v>26</v>
      </c>
      <c r="H246" s="24">
        <v>21</v>
      </c>
      <c r="I246" s="25" t="s">
        <v>28</v>
      </c>
      <c r="J246" s="24">
        <v>20</v>
      </c>
      <c r="K246" s="24">
        <v>4</v>
      </c>
      <c r="L246" s="24">
        <v>16</v>
      </c>
    </row>
    <row r="247" spans="1:12" s="97" customFormat="1" ht="15.75" customHeight="1">
      <c r="A247" s="32">
        <v>15</v>
      </c>
      <c r="B247" s="33">
        <v>6</v>
      </c>
      <c r="C247" s="34">
        <v>4</v>
      </c>
      <c r="D247" s="34">
        <v>2</v>
      </c>
      <c r="E247" s="35">
        <v>50</v>
      </c>
      <c r="F247" s="33">
        <v>14</v>
      </c>
      <c r="G247" s="34">
        <v>6</v>
      </c>
      <c r="H247" s="34">
        <v>8</v>
      </c>
      <c r="I247" s="35">
        <v>85</v>
      </c>
      <c r="J247" s="33">
        <v>5</v>
      </c>
      <c r="K247" s="34">
        <v>0</v>
      </c>
      <c r="L247" s="34">
        <v>5</v>
      </c>
    </row>
    <row r="248" spans="1:12" s="97" customFormat="1" ht="15.75" customHeight="1">
      <c r="A248" s="32">
        <v>16</v>
      </c>
      <c r="B248" s="33">
        <v>4</v>
      </c>
      <c r="C248" s="34">
        <v>4</v>
      </c>
      <c r="D248" s="34">
        <v>0</v>
      </c>
      <c r="E248" s="35">
        <v>51</v>
      </c>
      <c r="F248" s="33">
        <v>9</v>
      </c>
      <c r="G248" s="34">
        <v>4</v>
      </c>
      <c r="H248" s="34">
        <v>5</v>
      </c>
      <c r="I248" s="35">
        <v>86</v>
      </c>
      <c r="J248" s="33">
        <v>5</v>
      </c>
      <c r="K248" s="34">
        <v>2</v>
      </c>
      <c r="L248" s="34">
        <v>3</v>
      </c>
    </row>
    <row r="249" spans="1:12" s="97" customFormat="1" ht="15.75" customHeight="1">
      <c r="A249" s="32">
        <v>17</v>
      </c>
      <c r="B249" s="33">
        <v>3</v>
      </c>
      <c r="C249" s="34">
        <v>2</v>
      </c>
      <c r="D249" s="34">
        <v>1</v>
      </c>
      <c r="E249" s="35">
        <v>52</v>
      </c>
      <c r="F249" s="33">
        <v>6</v>
      </c>
      <c r="G249" s="34">
        <v>5</v>
      </c>
      <c r="H249" s="34">
        <v>1</v>
      </c>
      <c r="I249" s="35">
        <v>87</v>
      </c>
      <c r="J249" s="33">
        <v>7</v>
      </c>
      <c r="K249" s="34">
        <v>2</v>
      </c>
      <c r="L249" s="34">
        <v>5</v>
      </c>
    </row>
    <row r="250" spans="1:12" s="97" customFormat="1" ht="15.75" customHeight="1">
      <c r="A250" s="32">
        <v>18</v>
      </c>
      <c r="B250" s="33">
        <v>9</v>
      </c>
      <c r="C250" s="34">
        <v>5</v>
      </c>
      <c r="D250" s="34">
        <v>4</v>
      </c>
      <c r="E250" s="35">
        <v>53</v>
      </c>
      <c r="F250" s="33">
        <v>13</v>
      </c>
      <c r="G250" s="34">
        <v>8</v>
      </c>
      <c r="H250" s="34">
        <v>5</v>
      </c>
      <c r="I250" s="35">
        <v>88</v>
      </c>
      <c r="J250" s="33">
        <v>2</v>
      </c>
      <c r="K250" s="34">
        <v>0</v>
      </c>
      <c r="L250" s="34">
        <v>2</v>
      </c>
    </row>
    <row r="251" spans="1:12" s="97" customFormat="1" ht="18" customHeight="1">
      <c r="A251" s="40">
        <v>19</v>
      </c>
      <c r="B251" s="44">
        <v>2</v>
      </c>
      <c r="C251" s="42">
        <v>2</v>
      </c>
      <c r="D251" s="42">
        <v>0</v>
      </c>
      <c r="E251" s="43">
        <v>54</v>
      </c>
      <c r="F251" s="44">
        <v>5</v>
      </c>
      <c r="G251" s="42">
        <v>3</v>
      </c>
      <c r="H251" s="42">
        <v>2</v>
      </c>
      <c r="I251" s="43">
        <v>89</v>
      </c>
      <c r="J251" s="44">
        <v>1</v>
      </c>
      <c r="K251" s="42">
        <v>0</v>
      </c>
      <c r="L251" s="42">
        <v>1</v>
      </c>
    </row>
    <row r="252" spans="1:12" s="31" customFormat="1" ht="25.5" customHeight="1">
      <c r="A252" s="23" t="s">
        <v>29</v>
      </c>
      <c r="B252" s="24">
        <v>17</v>
      </c>
      <c r="C252" s="24">
        <v>9</v>
      </c>
      <c r="D252" s="24">
        <v>8</v>
      </c>
      <c r="E252" s="25" t="s">
        <v>30</v>
      </c>
      <c r="F252" s="24">
        <v>36</v>
      </c>
      <c r="G252" s="24">
        <v>20</v>
      </c>
      <c r="H252" s="24">
        <v>16</v>
      </c>
      <c r="I252" s="25" t="s">
        <v>31</v>
      </c>
      <c r="J252" s="24">
        <v>10</v>
      </c>
      <c r="K252" s="24">
        <v>3</v>
      </c>
      <c r="L252" s="24">
        <v>7</v>
      </c>
    </row>
    <row r="253" spans="1:12" s="97" customFormat="1" ht="15.75" customHeight="1">
      <c r="A253" s="32">
        <v>20</v>
      </c>
      <c r="B253" s="33">
        <v>2</v>
      </c>
      <c r="C253" s="34">
        <v>1</v>
      </c>
      <c r="D253" s="34">
        <v>1</v>
      </c>
      <c r="E253" s="35">
        <v>55</v>
      </c>
      <c r="F253" s="33">
        <v>7</v>
      </c>
      <c r="G253" s="34">
        <v>4</v>
      </c>
      <c r="H253" s="34">
        <v>3</v>
      </c>
      <c r="I253" s="35">
        <v>90</v>
      </c>
      <c r="J253" s="33">
        <v>4</v>
      </c>
      <c r="K253" s="34">
        <v>1</v>
      </c>
      <c r="L253" s="34">
        <v>3</v>
      </c>
    </row>
    <row r="254" spans="1:12" s="97" customFormat="1" ht="15.75" customHeight="1">
      <c r="A254" s="32">
        <v>21</v>
      </c>
      <c r="B254" s="33">
        <v>2</v>
      </c>
      <c r="C254" s="34">
        <v>1</v>
      </c>
      <c r="D254" s="34">
        <v>1</v>
      </c>
      <c r="E254" s="35">
        <v>56</v>
      </c>
      <c r="F254" s="33">
        <v>8</v>
      </c>
      <c r="G254" s="34">
        <v>5</v>
      </c>
      <c r="H254" s="34">
        <v>3</v>
      </c>
      <c r="I254" s="35">
        <v>91</v>
      </c>
      <c r="J254" s="33">
        <v>1</v>
      </c>
      <c r="K254" s="34">
        <v>0</v>
      </c>
      <c r="L254" s="34">
        <v>1</v>
      </c>
    </row>
    <row r="255" spans="1:12" s="97" customFormat="1" ht="15.75" customHeight="1">
      <c r="A255" s="32">
        <v>22</v>
      </c>
      <c r="B255" s="33">
        <v>4</v>
      </c>
      <c r="C255" s="34">
        <v>2</v>
      </c>
      <c r="D255" s="34">
        <v>2</v>
      </c>
      <c r="E255" s="35">
        <v>57</v>
      </c>
      <c r="F255" s="33">
        <v>5</v>
      </c>
      <c r="G255" s="34">
        <v>1</v>
      </c>
      <c r="H255" s="34">
        <v>4</v>
      </c>
      <c r="I255" s="35">
        <v>92</v>
      </c>
      <c r="J255" s="33">
        <v>1</v>
      </c>
      <c r="K255" s="34">
        <v>1</v>
      </c>
      <c r="L255" s="34">
        <v>0</v>
      </c>
    </row>
    <row r="256" spans="1:12" s="97" customFormat="1" ht="15.75" customHeight="1">
      <c r="A256" s="32">
        <v>23</v>
      </c>
      <c r="B256" s="33">
        <v>6</v>
      </c>
      <c r="C256" s="34">
        <v>2</v>
      </c>
      <c r="D256" s="34">
        <v>4</v>
      </c>
      <c r="E256" s="35">
        <v>58</v>
      </c>
      <c r="F256" s="33">
        <v>13</v>
      </c>
      <c r="G256" s="34">
        <v>10</v>
      </c>
      <c r="H256" s="34">
        <v>3</v>
      </c>
      <c r="I256" s="35">
        <v>93</v>
      </c>
      <c r="J256" s="33">
        <v>4</v>
      </c>
      <c r="K256" s="34">
        <v>1</v>
      </c>
      <c r="L256" s="34">
        <v>3</v>
      </c>
    </row>
    <row r="257" spans="1:13" s="97" customFormat="1" ht="18" customHeight="1">
      <c r="A257" s="40">
        <v>24</v>
      </c>
      <c r="B257" s="44">
        <v>3</v>
      </c>
      <c r="C257" s="42">
        <v>3</v>
      </c>
      <c r="D257" s="42">
        <v>0</v>
      </c>
      <c r="E257" s="43">
        <v>59</v>
      </c>
      <c r="F257" s="44">
        <v>3</v>
      </c>
      <c r="G257" s="42">
        <v>0</v>
      </c>
      <c r="H257" s="42">
        <v>3</v>
      </c>
      <c r="I257" s="43">
        <v>94</v>
      </c>
      <c r="J257" s="44">
        <v>0</v>
      </c>
      <c r="K257" s="42">
        <v>0</v>
      </c>
      <c r="L257" s="42">
        <v>0</v>
      </c>
    </row>
    <row r="258" spans="1:13" s="31" customFormat="1" ht="25.5" customHeight="1">
      <c r="A258" s="23" t="s">
        <v>32</v>
      </c>
      <c r="B258" s="24">
        <v>21</v>
      </c>
      <c r="C258" s="24">
        <v>7</v>
      </c>
      <c r="D258" s="24">
        <v>14</v>
      </c>
      <c r="E258" s="25" t="s">
        <v>33</v>
      </c>
      <c r="F258" s="24">
        <v>49</v>
      </c>
      <c r="G258" s="24">
        <v>20</v>
      </c>
      <c r="H258" s="24">
        <v>29</v>
      </c>
      <c r="I258" s="64" t="s">
        <v>34</v>
      </c>
      <c r="J258" s="24">
        <v>2</v>
      </c>
      <c r="K258" s="24">
        <v>2</v>
      </c>
      <c r="L258" s="24">
        <v>0</v>
      </c>
    </row>
    <row r="259" spans="1:13" s="97" customFormat="1" ht="15.75" customHeight="1">
      <c r="A259" s="32">
        <v>25</v>
      </c>
      <c r="B259" s="33">
        <v>4</v>
      </c>
      <c r="C259" s="34">
        <v>2</v>
      </c>
      <c r="D259" s="34">
        <v>2</v>
      </c>
      <c r="E259" s="35">
        <v>60</v>
      </c>
      <c r="F259" s="33">
        <v>7</v>
      </c>
      <c r="G259" s="34">
        <v>2</v>
      </c>
      <c r="H259" s="34">
        <v>5</v>
      </c>
      <c r="I259" s="35">
        <v>95</v>
      </c>
      <c r="J259" s="33">
        <v>0</v>
      </c>
      <c r="K259" s="34">
        <v>0</v>
      </c>
      <c r="L259" s="34">
        <v>0</v>
      </c>
    </row>
    <row r="260" spans="1:13" s="97" customFormat="1" ht="15.75" customHeight="1">
      <c r="A260" s="32">
        <v>26</v>
      </c>
      <c r="B260" s="33">
        <v>4</v>
      </c>
      <c r="C260" s="34">
        <v>2</v>
      </c>
      <c r="D260" s="34">
        <v>2</v>
      </c>
      <c r="E260" s="35">
        <v>61</v>
      </c>
      <c r="F260" s="33">
        <v>8</v>
      </c>
      <c r="G260" s="34">
        <v>5</v>
      </c>
      <c r="H260" s="34">
        <v>3</v>
      </c>
      <c r="I260" s="35">
        <v>96</v>
      </c>
      <c r="J260" s="33">
        <v>1</v>
      </c>
      <c r="K260" s="34">
        <v>1</v>
      </c>
      <c r="L260" s="34">
        <v>0</v>
      </c>
    </row>
    <row r="261" spans="1:13" s="97" customFormat="1" ht="15.75" customHeight="1">
      <c r="A261" s="32">
        <v>27</v>
      </c>
      <c r="B261" s="33">
        <v>4</v>
      </c>
      <c r="C261" s="34">
        <v>1</v>
      </c>
      <c r="D261" s="34">
        <v>3</v>
      </c>
      <c r="E261" s="35">
        <v>62</v>
      </c>
      <c r="F261" s="33">
        <v>18</v>
      </c>
      <c r="G261" s="34">
        <v>5</v>
      </c>
      <c r="H261" s="34">
        <v>13</v>
      </c>
      <c r="I261" s="35">
        <v>97</v>
      </c>
      <c r="J261" s="33">
        <v>0</v>
      </c>
      <c r="K261" s="34">
        <v>0</v>
      </c>
      <c r="L261" s="34">
        <v>0</v>
      </c>
    </row>
    <row r="262" spans="1:13" s="97" customFormat="1" ht="15.75" customHeight="1">
      <c r="A262" s="32">
        <v>28</v>
      </c>
      <c r="B262" s="33">
        <v>4</v>
      </c>
      <c r="C262" s="34">
        <v>1</v>
      </c>
      <c r="D262" s="34">
        <v>3</v>
      </c>
      <c r="E262" s="35">
        <v>63</v>
      </c>
      <c r="F262" s="33">
        <v>8</v>
      </c>
      <c r="G262" s="34">
        <v>6</v>
      </c>
      <c r="H262" s="34">
        <v>2</v>
      </c>
      <c r="I262" s="35">
        <v>98</v>
      </c>
      <c r="J262" s="33">
        <v>0</v>
      </c>
      <c r="K262" s="34">
        <v>0</v>
      </c>
      <c r="L262" s="34">
        <v>0</v>
      </c>
    </row>
    <row r="263" spans="1:13" s="97" customFormat="1" ht="18" customHeight="1">
      <c r="A263" s="40">
        <v>29</v>
      </c>
      <c r="B263" s="44">
        <v>5</v>
      </c>
      <c r="C263" s="42">
        <v>1</v>
      </c>
      <c r="D263" s="42">
        <v>4</v>
      </c>
      <c r="E263" s="43">
        <v>64</v>
      </c>
      <c r="F263" s="44">
        <v>8</v>
      </c>
      <c r="G263" s="42">
        <v>2</v>
      </c>
      <c r="H263" s="42">
        <v>6</v>
      </c>
      <c r="I263" s="35">
        <v>99</v>
      </c>
      <c r="J263" s="33">
        <v>0</v>
      </c>
      <c r="K263" s="34">
        <v>0</v>
      </c>
      <c r="L263" s="34">
        <v>0</v>
      </c>
    </row>
    <row r="264" spans="1:13" s="31" customFormat="1" ht="25.5" customHeight="1">
      <c r="A264" s="23" t="s">
        <v>35</v>
      </c>
      <c r="B264" s="24">
        <v>42</v>
      </c>
      <c r="C264" s="24">
        <v>20</v>
      </c>
      <c r="D264" s="24">
        <v>22</v>
      </c>
      <c r="E264" s="25" t="s">
        <v>36</v>
      </c>
      <c r="F264" s="24">
        <v>44</v>
      </c>
      <c r="G264" s="24">
        <v>25</v>
      </c>
      <c r="H264" s="24">
        <v>19</v>
      </c>
      <c r="I264" s="68">
        <v>100</v>
      </c>
      <c r="J264" s="69">
        <v>1</v>
      </c>
      <c r="K264" s="70">
        <v>1</v>
      </c>
      <c r="L264" s="70">
        <v>0</v>
      </c>
    </row>
    <row r="265" spans="1:13" s="97" customFormat="1" ht="15.75" customHeight="1">
      <c r="A265" s="32">
        <v>30</v>
      </c>
      <c r="B265" s="33">
        <v>5</v>
      </c>
      <c r="C265" s="34">
        <v>2</v>
      </c>
      <c r="D265" s="34">
        <v>3</v>
      </c>
      <c r="E265" s="35">
        <v>65</v>
      </c>
      <c r="F265" s="33">
        <v>8</v>
      </c>
      <c r="G265" s="34">
        <v>7</v>
      </c>
      <c r="H265" s="34">
        <v>1</v>
      </c>
      <c r="I265" s="35">
        <v>101</v>
      </c>
      <c r="J265" s="33">
        <v>0</v>
      </c>
      <c r="K265" s="34">
        <v>0</v>
      </c>
      <c r="L265" s="34">
        <v>0</v>
      </c>
    </row>
    <row r="266" spans="1:13" s="97" customFormat="1" ht="15.75" customHeight="1">
      <c r="A266" s="32">
        <v>31</v>
      </c>
      <c r="B266" s="33">
        <v>11</v>
      </c>
      <c r="C266" s="34">
        <v>7</v>
      </c>
      <c r="D266" s="34">
        <v>4</v>
      </c>
      <c r="E266" s="35">
        <v>66</v>
      </c>
      <c r="F266" s="33">
        <v>4</v>
      </c>
      <c r="G266" s="34">
        <v>2</v>
      </c>
      <c r="H266" s="34">
        <v>2</v>
      </c>
      <c r="I266" s="35">
        <v>102</v>
      </c>
      <c r="J266" s="33">
        <v>0</v>
      </c>
      <c r="K266" s="34">
        <v>0</v>
      </c>
      <c r="L266" s="34">
        <v>0</v>
      </c>
    </row>
    <row r="267" spans="1:13" s="97" customFormat="1" ht="15.75" customHeight="1">
      <c r="A267" s="32">
        <v>32</v>
      </c>
      <c r="B267" s="33">
        <v>8</v>
      </c>
      <c r="C267" s="34">
        <v>2</v>
      </c>
      <c r="D267" s="34">
        <v>6</v>
      </c>
      <c r="E267" s="35">
        <v>67</v>
      </c>
      <c r="F267" s="33">
        <v>14</v>
      </c>
      <c r="G267" s="34">
        <v>6</v>
      </c>
      <c r="H267" s="34">
        <v>8</v>
      </c>
      <c r="I267" s="35">
        <v>103</v>
      </c>
      <c r="J267" s="33">
        <v>0</v>
      </c>
      <c r="K267" s="34">
        <v>0</v>
      </c>
      <c r="L267" s="34">
        <v>0</v>
      </c>
    </row>
    <row r="268" spans="1:13" s="97" customFormat="1" ht="15.75" customHeight="1">
      <c r="A268" s="32">
        <v>33</v>
      </c>
      <c r="B268" s="33">
        <v>9</v>
      </c>
      <c r="C268" s="34">
        <v>5</v>
      </c>
      <c r="D268" s="34">
        <v>4</v>
      </c>
      <c r="E268" s="35">
        <v>68</v>
      </c>
      <c r="F268" s="33">
        <v>7</v>
      </c>
      <c r="G268" s="34">
        <v>6</v>
      </c>
      <c r="H268" s="34">
        <v>1</v>
      </c>
      <c r="I268" s="72" t="s">
        <v>37</v>
      </c>
      <c r="J268" s="44">
        <v>0</v>
      </c>
      <c r="K268" s="42">
        <v>0</v>
      </c>
      <c r="L268" s="42">
        <v>0</v>
      </c>
    </row>
    <row r="269" spans="1:13" s="97" customFormat="1" ht="21" customHeight="1" thickBot="1">
      <c r="A269" s="74">
        <v>34</v>
      </c>
      <c r="B269" s="33">
        <v>9</v>
      </c>
      <c r="C269" s="34">
        <v>4</v>
      </c>
      <c r="D269" s="34">
        <v>5</v>
      </c>
      <c r="E269" s="35">
        <v>69</v>
      </c>
      <c r="F269" s="33">
        <v>11</v>
      </c>
      <c r="G269" s="34">
        <v>4</v>
      </c>
      <c r="H269" s="34">
        <v>7</v>
      </c>
      <c r="I269" s="75" t="s">
        <v>8</v>
      </c>
      <c r="J269" s="69">
        <v>562</v>
      </c>
      <c r="K269" s="69">
        <v>279</v>
      </c>
      <c r="L269" s="69">
        <v>283</v>
      </c>
    </row>
    <row r="270" spans="1:13" s="106" customFormat="1" ht="24" customHeight="1" thickTop="1" thickBot="1">
      <c r="A270" s="81" t="s">
        <v>38</v>
      </c>
      <c r="B270" s="82">
        <v>71</v>
      </c>
      <c r="C270" s="83">
        <v>36</v>
      </c>
      <c r="D270" s="83">
        <v>35</v>
      </c>
      <c r="E270" s="84" t="s">
        <v>39</v>
      </c>
      <c r="F270" s="83">
        <v>354</v>
      </c>
      <c r="G270" s="83">
        <v>178</v>
      </c>
      <c r="H270" s="83">
        <v>176</v>
      </c>
      <c r="I270" s="85" t="s">
        <v>40</v>
      </c>
      <c r="J270" s="83">
        <v>137</v>
      </c>
      <c r="K270" s="83">
        <v>65</v>
      </c>
      <c r="L270" s="83">
        <v>72</v>
      </c>
    </row>
    <row r="271" spans="1:13" s="13" customFormat="1" ht="24" customHeight="1" thickBot="1">
      <c r="A271" s="1"/>
      <c r="B271" s="2" t="s">
        <v>221</v>
      </c>
      <c r="C271" s="3"/>
      <c r="D271" s="4"/>
      <c r="E271" s="5"/>
      <c r="F271" s="6"/>
      <c r="G271" s="96" t="s">
        <v>238</v>
      </c>
      <c r="H271" s="6"/>
      <c r="I271" s="5"/>
      <c r="J271" s="6"/>
      <c r="K271" s="107" t="s">
        <v>231</v>
      </c>
      <c r="L271" s="9"/>
      <c r="M271" s="97" t="s">
        <v>306</v>
      </c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24</v>
      </c>
      <c r="C273" s="24">
        <v>12</v>
      </c>
      <c r="D273" s="24">
        <v>12</v>
      </c>
      <c r="E273" s="25" t="s">
        <v>10</v>
      </c>
      <c r="F273" s="24">
        <v>42</v>
      </c>
      <c r="G273" s="24">
        <v>23</v>
      </c>
      <c r="H273" s="24">
        <v>19</v>
      </c>
      <c r="I273" s="25" t="s">
        <v>11</v>
      </c>
      <c r="J273" s="24">
        <v>47</v>
      </c>
      <c r="K273" s="24">
        <v>21</v>
      </c>
      <c r="L273" s="24">
        <v>26</v>
      </c>
    </row>
    <row r="274" spans="1:12" s="97" customFormat="1" ht="15.75" customHeight="1">
      <c r="A274" s="32">
        <v>0</v>
      </c>
      <c r="B274" s="33">
        <v>5</v>
      </c>
      <c r="C274" s="34">
        <v>1</v>
      </c>
      <c r="D274" s="34">
        <v>4</v>
      </c>
      <c r="E274" s="35">
        <v>35</v>
      </c>
      <c r="F274" s="33">
        <v>8</v>
      </c>
      <c r="G274" s="34">
        <v>3</v>
      </c>
      <c r="H274" s="34">
        <v>5</v>
      </c>
      <c r="I274" s="35">
        <v>70</v>
      </c>
      <c r="J274" s="33">
        <v>8</v>
      </c>
      <c r="K274" s="34">
        <v>2</v>
      </c>
      <c r="L274" s="34">
        <v>6</v>
      </c>
    </row>
    <row r="275" spans="1:12" s="97" customFormat="1" ht="15.75" customHeight="1">
      <c r="A275" s="32">
        <v>1</v>
      </c>
      <c r="B275" s="33">
        <v>4</v>
      </c>
      <c r="C275" s="34">
        <v>1</v>
      </c>
      <c r="D275" s="34">
        <v>3</v>
      </c>
      <c r="E275" s="35">
        <v>36</v>
      </c>
      <c r="F275" s="33">
        <v>13</v>
      </c>
      <c r="G275" s="34">
        <v>7</v>
      </c>
      <c r="H275" s="34">
        <v>6</v>
      </c>
      <c r="I275" s="35">
        <v>71</v>
      </c>
      <c r="J275" s="33">
        <v>9</v>
      </c>
      <c r="K275" s="34">
        <v>6</v>
      </c>
      <c r="L275" s="34">
        <v>3</v>
      </c>
    </row>
    <row r="276" spans="1:12" s="97" customFormat="1" ht="15.75" customHeight="1">
      <c r="A276" s="32">
        <v>2</v>
      </c>
      <c r="B276" s="33">
        <v>5</v>
      </c>
      <c r="C276" s="34">
        <v>3</v>
      </c>
      <c r="D276" s="34">
        <v>2</v>
      </c>
      <c r="E276" s="35">
        <v>37</v>
      </c>
      <c r="F276" s="33">
        <v>8</v>
      </c>
      <c r="G276" s="34">
        <v>5</v>
      </c>
      <c r="H276" s="34">
        <v>3</v>
      </c>
      <c r="I276" s="35">
        <v>72</v>
      </c>
      <c r="J276" s="33">
        <v>11</v>
      </c>
      <c r="K276" s="34">
        <v>4</v>
      </c>
      <c r="L276" s="34">
        <v>7</v>
      </c>
    </row>
    <row r="277" spans="1:12" s="97" customFormat="1" ht="15.75" customHeight="1">
      <c r="A277" s="32">
        <v>3</v>
      </c>
      <c r="B277" s="33">
        <v>4</v>
      </c>
      <c r="C277" s="34">
        <v>3</v>
      </c>
      <c r="D277" s="34">
        <v>1</v>
      </c>
      <c r="E277" s="35">
        <v>38</v>
      </c>
      <c r="F277" s="33">
        <v>8</v>
      </c>
      <c r="G277" s="34">
        <v>3</v>
      </c>
      <c r="H277" s="34">
        <v>5</v>
      </c>
      <c r="I277" s="35">
        <v>73</v>
      </c>
      <c r="J277" s="33">
        <v>10</v>
      </c>
      <c r="K277" s="34">
        <v>5</v>
      </c>
      <c r="L277" s="34">
        <v>5</v>
      </c>
    </row>
    <row r="278" spans="1:12" s="97" customFormat="1" ht="18" customHeight="1">
      <c r="A278" s="40">
        <v>4</v>
      </c>
      <c r="B278" s="41">
        <v>6</v>
      </c>
      <c r="C278" s="42">
        <v>4</v>
      </c>
      <c r="D278" s="42">
        <v>2</v>
      </c>
      <c r="E278" s="43">
        <v>39</v>
      </c>
      <c r="F278" s="44">
        <v>5</v>
      </c>
      <c r="G278" s="42">
        <v>5</v>
      </c>
      <c r="H278" s="42">
        <v>0</v>
      </c>
      <c r="I278" s="43">
        <v>74</v>
      </c>
      <c r="J278" s="44">
        <v>9</v>
      </c>
      <c r="K278" s="42">
        <v>4</v>
      </c>
      <c r="L278" s="42">
        <v>5</v>
      </c>
    </row>
    <row r="279" spans="1:12" s="31" customFormat="1" ht="25.5" customHeight="1">
      <c r="A279" s="23" t="s">
        <v>13</v>
      </c>
      <c r="B279" s="24">
        <v>23</v>
      </c>
      <c r="C279" s="24">
        <v>12</v>
      </c>
      <c r="D279" s="24">
        <v>11</v>
      </c>
      <c r="E279" s="25" t="s">
        <v>14</v>
      </c>
      <c r="F279" s="24">
        <v>38</v>
      </c>
      <c r="G279" s="24">
        <v>16</v>
      </c>
      <c r="H279" s="24">
        <v>22</v>
      </c>
      <c r="I279" s="25" t="s">
        <v>15</v>
      </c>
      <c r="J279" s="24">
        <v>21</v>
      </c>
      <c r="K279" s="24">
        <v>11</v>
      </c>
      <c r="L279" s="24">
        <v>10</v>
      </c>
    </row>
    <row r="280" spans="1:12" s="97" customFormat="1" ht="15.75" customHeight="1">
      <c r="A280" s="32">
        <v>5</v>
      </c>
      <c r="B280" s="33">
        <v>4</v>
      </c>
      <c r="C280" s="34">
        <v>2</v>
      </c>
      <c r="D280" s="34">
        <v>2</v>
      </c>
      <c r="E280" s="35">
        <v>40</v>
      </c>
      <c r="F280" s="33">
        <v>7</v>
      </c>
      <c r="G280" s="34">
        <v>4</v>
      </c>
      <c r="H280" s="34">
        <v>3</v>
      </c>
      <c r="I280" s="35">
        <v>75</v>
      </c>
      <c r="J280" s="33">
        <v>2</v>
      </c>
      <c r="K280" s="34">
        <v>2</v>
      </c>
      <c r="L280" s="34">
        <v>0</v>
      </c>
    </row>
    <row r="281" spans="1:12" s="97" customFormat="1" ht="15.75" customHeight="1">
      <c r="A281" s="32">
        <v>6</v>
      </c>
      <c r="B281" s="33">
        <v>2</v>
      </c>
      <c r="C281" s="34">
        <v>1</v>
      </c>
      <c r="D281" s="34">
        <v>1</v>
      </c>
      <c r="E281" s="35">
        <v>41</v>
      </c>
      <c r="F281" s="33">
        <v>5</v>
      </c>
      <c r="G281" s="34">
        <v>4</v>
      </c>
      <c r="H281" s="34">
        <v>1</v>
      </c>
      <c r="I281" s="35">
        <v>76</v>
      </c>
      <c r="J281" s="33">
        <v>11</v>
      </c>
      <c r="K281" s="34">
        <v>7</v>
      </c>
      <c r="L281" s="34">
        <v>4</v>
      </c>
    </row>
    <row r="282" spans="1:12" s="97" customFormat="1" ht="15.75" customHeight="1">
      <c r="A282" s="32">
        <v>7</v>
      </c>
      <c r="B282" s="33">
        <v>4</v>
      </c>
      <c r="C282" s="34">
        <v>1</v>
      </c>
      <c r="D282" s="34">
        <v>3</v>
      </c>
      <c r="E282" s="35">
        <v>42</v>
      </c>
      <c r="F282" s="33">
        <v>8</v>
      </c>
      <c r="G282" s="34">
        <v>1</v>
      </c>
      <c r="H282" s="34">
        <v>7</v>
      </c>
      <c r="I282" s="35">
        <v>77</v>
      </c>
      <c r="J282" s="33">
        <v>5</v>
      </c>
      <c r="K282" s="34">
        <v>1</v>
      </c>
      <c r="L282" s="34">
        <v>4</v>
      </c>
    </row>
    <row r="283" spans="1:12" s="97" customFormat="1" ht="15.75" customHeight="1">
      <c r="A283" s="32">
        <v>8</v>
      </c>
      <c r="B283" s="33">
        <v>5</v>
      </c>
      <c r="C283" s="34">
        <v>3</v>
      </c>
      <c r="D283" s="34">
        <v>2</v>
      </c>
      <c r="E283" s="35">
        <v>43</v>
      </c>
      <c r="F283" s="33">
        <v>10</v>
      </c>
      <c r="G283" s="34">
        <v>2</v>
      </c>
      <c r="H283" s="34">
        <v>8</v>
      </c>
      <c r="I283" s="35">
        <v>78</v>
      </c>
      <c r="J283" s="33">
        <v>3</v>
      </c>
      <c r="K283" s="34">
        <v>1</v>
      </c>
      <c r="L283" s="34">
        <v>2</v>
      </c>
    </row>
    <row r="284" spans="1:12" s="97" customFormat="1" ht="18" customHeight="1">
      <c r="A284" s="40">
        <v>9</v>
      </c>
      <c r="B284" s="44">
        <v>8</v>
      </c>
      <c r="C284" s="42">
        <v>5</v>
      </c>
      <c r="D284" s="42">
        <v>3</v>
      </c>
      <c r="E284" s="43">
        <v>44</v>
      </c>
      <c r="F284" s="44">
        <v>8</v>
      </c>
      <c r="G284" s="42">
        <v>5</v>
      </c>
      <c r="H284" s="42">
        <v>3</v>
      </c>
      <c r="I284" s="43">
        <v>79</v>
      </c>
      <c r="J284" s="44">
        <v>0</v>
      </c>
      <c r="K284" s="42">
        <v>0</v>
      </c>
      <c r="L284" s="42">
        <v>0</v>
      </c>
    </row>
    <row r="285" spans="1:12" s="31" customFormat="1" ht="25.5" customHeight="1">
      <c r="A285" s="23" t="s">
        <v>23</v>
      </c>
      <c r="B285" s="24">
        <v>20</v>
      </c>
      <c r="C285" s="24">
        <v>11</v>
      </c>
      <c r="D285" s="24">
        <v>9</v>
      </c>
      <c r="E285" s="25" t="s">
        <v>24</v>
      </c>
      <c r="F285" s="24">
        <v>49</v>
      </c>
      <c r="G285" s="24">
        <v>26</v>
      </c>
      <c r="H285" s="24">
        <v>23</v>
      </c>
      <c r="I285" s="25" t="s">
        <v>25</v>
      </c>
      <c r="J285" s="24">
        <v>22</v>
      </c>
      <c r="K285" s="24">
        <v>8</v>
      </c>
      <c r="L285" s="24">
        <v>14</v>
      </c>
    </row>
    <row r="286" spans="1:12" s="97" customFormat="1" ht="15.75" customHeight="1">
      <c r="A286" s="32">
        <v>10</v>
      </c>
      <c r="B286" s="33">
        <v>2</v>
      </c>
      <c r="C286" s="34">
        <v>1</v>
      </c>
      <c r="D286" s="34">
        <v>1</v>
      </c>
      <c r="E286" s="35">
        <v>45</v>
      </c>
      <c r="F286" s="33">
        <v>10</v>
      </c>
      <c r="G286" s="34">
        <v>4</v>
      </c>
      <c r="H286" s="34">
        <v>6</v>
      </c>
      <c r="I286" s="35">
        <v>80</v>
      </c>
      <c r="J286" s="33">
        <v>4</v>
      </c>
      <c r="K286" s="34">
        <v>2</v>
      </c>
      <c r="L286" s="34">
        <v>2</v>
      </c>
    </row>
    <row r="287" spans="1:12" s="97" customFormat="1" ht="15.75" customHeight="1">
      <c r="A287" s="32">
        <v>11</v>
      </c>
      <c r="B287" s="33">
        <v>4</v>
      </c>
      <c r="C287" s="34">
        <v>2</v>
      </c>
      <c r="D287" s="34">
        <v>2</v>
      </c>
      <c r="E287" s="35">
        <v>46</v>
      </c>
      <c r="F287" s="33">
        <v>12</v>
      </c>
      <c r="G287" s="34">
        <v>7</v>
      </c>
      <c r="H287" s="34">
        <v>5</v>
      </c>
      <c r="I287" s="35">
        <v>81</v>
      </c>
      <c r="J287" s="33">
        <v>5</v>
      </c>
      <c r="K287" s="34">
        <v>1</v>
      </c>
      <c r="L287" s="34">
        <v>4</v>
      </c>
    </row>
    <row r="288" spans="1:12" s="97" customFormat="1" ht="15.75" customHeight="1">
      <c r="A288" s="32">
        <v>12</v>
      </c>
      <c r="B288" s="33">
        <v>4</v>
      </c>
      <c r="C288" s="34">
        <v>3</v>
      </c>
      <c r="D288" s="34">
        <v>1</v>
      </c>
      <c r="E288" s="35">
        <v>47</v>
      </c>
      <c r="F288" s="33">
        <v>8</v>
      </c>
      <c r="G288" s="34">
        <v>3</v>
      </c>
      <c r="H288" s="34">
        <v>5</v>
      </c>
      <c r="I288" s="35">
        <v>82</v>
      </c>
      <c r="J288" s="33">
        <v>6</v>
      </c>
      <c r="K288" s="34">
        <v>4</v>
      </c>
      <c r="L288" s="34">
        <v>2</v>
      </c>
    </row>
    <row r="289" spans="1:12" s="97" customFormat="1" ht="15.75" customHeight="1">
      <c r="A289" s="32">
        <v>13</v>
      </c>
      <c r="B289" s="33">
        <v>4</v>
      </c>
      <c r="C289" s="34">
        <v>2</v>
      </c>
      <c r="D289" s="34">
        <v>2</v>
      </c>
      <c r="E289" s="35">
        <v>48</v>
      </c>
      <c r="F289" s="33">
        <v>9</v>
      </c>
      <c r="G289" s="34">
        <v>5</v>
      </c>
      <c r="H289" s="34">
        <v>4</v>
      </c>
      <c r="I289" s="35">
        <v>83</v>
      </c>
      <c r="J289" s="33">
        <v>3</v>
      </c>
      <c r="K289" s="34">
        <v>0</v>
      </c>
      <c r="L289" s="34">
        <v>3</v>
      </c>
    </row>
    <row r="290" spans="1:12" s="97" customFormat="1" ht="18" customHeight="1">
      <c r="A290" s="40">
        <v>14</v>
      </c>
      <c r="B290" s="44">
        <v>6</v>
      </c>
      <c r="C290" s="42">
        <v>3</v>
      </c>
      <c r="D290" s="42">
        <v>3</v>
      </c>
      <c r="E290" s="43">
        <v>49</v>
      </c>
      <c r="F290" s="44">
        <v>10</v>
      </c>
      <c r="G290" s="42">
        <v>7</v>
      </c>
      <c r="H290" s="42">
        <v>3</v>
      </c>
      <c r="I290" s="43">
        <v>84</v>
      </c>
      <c r="J290" s="44">
        <v>4</v>
      </c>
      <c r="K290" s="42">
        <v>1</v>
      </c>
      <c r="L290" s="42">
        <v>3</v>
      </c>
    </row>
    <row r="291" spans="1:12" s="31" customFormat="1" ht="25.5" customHeight="1">
      <c r="A291" s="23" t="s">
        <v>26</v>
      </c>
      <c r="B291" s="24">
        <v>24</v>
      </c>
      <c r="C291" s="24">
        <v>11</v>
      </c>
      <c r="D291" s="24">
        <v>13</v>
      </c>
      <c r="E291" s="25" t="s">
        <v>27</v>
      </c>
      <c r="F291" s="24">
        <v>46</v>
      </c>
      <c r="G291" s="24">
        <v>19</v>
      </c>
      <c r="H291" s="24">
        <v>27</v>
      </c>
      <c r="I291" s="25" t="s">
        <v>28</v>
      </c>
      <c r="J291" s="24">
        <v>20</v>
      </c>
      <c r="K291" s="24">
        <v>5</v>
      </c>
      <c r="L291" s="24">
        <v>15</v>
      </c>
    </row>
    <row r="292" spans="1:12" s="97" customFormat="1" ht="15.75" customHeight="1">
      <c r="A292" s="32">
        <v>15</v>
      </c>
      <c r="B292" s="33">
        <v>4</v>
      </c>
      <c r="C292" s="34">
        <v>1</v>
      </c>
      <c r="D292" s="34">
        <v>3</v>
      </c>
      <c r="E292" s="35">
        <v>50</v>
      </c>
      <c r="F292" s="33">
        <v>9</v>
      </c>
      <c r="G292" s="34">
        <v>4</v>
      </c>
      <c r="H292" s="34">
        <v>5</v>
      </c>
      <c r="I292" s="35">
        <v>85</v>
      </c>
      <c r="J292" s="33">
        <v>5</v>
      </c>
      <c r="K292" s="34">
        <v>3</v>
      </c>
      <c r="L292" s="34">
        <v>2</v>
      </c>
    </row>
    <row r="293" spans="1:12" s="97" customFormat="1" ht="15.75" customHeight="1">
      <c r="A293" s="32">
        <v>16</v>
      </c>
      <c r="B293" s="33">
        <v>2</v>
      </c>
      <c r="C293" s="34">
        <v>2</v>
      </c>
      <c r="D293" s="34">
        <v>0</v>
      </c>
      <c r="E293" s="35">
        <v>51</v>
      </c>
      <c r="F293" s="33">
        <v>11</v>
      </c>
      <c r="G293" s="34">
        <v>5</v>
      </c>
      <c r="H293" s="34">
        <v>6</v>
      </c>
      <c r="I293" s="35">
        <v>86</v>
      </c>
      <c r="J293" s="33">
        <v>4</v>
      </c>
      <c r="K293" s="34">
        <v>1</v>
      </c>
      <c r="L293" s="34">
        <v>3</v>
      </c>
    </row>
    <row r="294" spans="1:12" s="97" customFormat="1" ht="15.75" customHeight="1">
      <c r="A294" s="32">
        <v>17</v>
      </c>
      <c r="B294" s="33">
        <v>5</v>
      </c>
      <c r="C294" s="34">
        <v>2</v>
      </c>
      <c r="D294" s="34">
        <v>3</v>
      </c>
      <c r="E294" s="35">
        <v>52</v>
      </c>
      <c r="F294" s="33">
        <v>11</v>
      </c>
      <c r="G294" s="34">
        <v>4</v>
      </c>
      <c r="H294" s="34">
        <v>7</v>
      </c>
      <c r="I294" s="35">
        <v>87</v>
      </c>
      <c r="J294" s="33">
        <v>4</v>
      </c>
      <c r="K294" s="34">
        <v>1</v>
      </c>
      <c r="L294" s="34">
        <v>3</v>
      </c>
    </row>
    <row r="295" spans="1:12" s="97" customFormat="1" ht="15.75" customHeight="1">
      <c r="A295" s="32">
        <v>18</v>
      </c>
      <c r="B295" s="33">
        <v>3</v>
      </c>
      <c r="C295" s="34">
        <v>2</v>
      </c>
      <c r="D295" s="34">
        <v>1</v>
      </c>
      <c r="E295" s="35">
        <v>53</v>
      </c>
      <c r="F295" s="33">
        <v>7</v>
      </c>
      <c r="G295" s="34">
        <v>3</v>
      </c>
      <c r="H295" s="34">
        <v>4</v>
      </c>
      <c r="I295" s="35">
        <v>88</v>
      </c>
      <c r="J295" s="33">
        <v>4</v>
      </c>
      <c r="K295" s="34">
        <v>0</v>
      </c>
      <c r="L295" s="34">
        <v>4</v>
      </c>
    </row>
    <row r="296" spans="1:12" s="97" customFormat="1" ht="18" customHeight="1">
      <c r="A296" s="40">
        <v>19</v>
      </c>
      <c r="B296" s="44">
        <v>10</v>
      </c>
      <c r="C296" s="42">
        <v>4</v>
      </c>
      <c r="D296" s="42">
        <v>6</v>
      </c>
      <c r="E296" s="43">
        <v>54</v>
      </c>
      <c r="F296" s="44">
        <v>8</v>
      </c>
      <c r="G296" s="42">
        <v>3</v>
      </c>
      <c r="H296" s="42">
        <v>5</v>
      </c>
      <c r="I296" s="43">
        <v>89</v>
      </c>
      <c r="J296" s="44">
        <v>3</v>
      </c>
      <c r="K296" s="42">
        <v>0</v>
      </c>
      <c r="L296" s="42">
        <v>3</v>
      </c>
    </row>
    <row r="297" spans="1:12" s="31" customFormat="1" ht="25.5" customHeight="1">
      <c r="A297" s="23" t="s">
        <v>29</v>
      </c>
      <c r="B297" s="24">
        <v>44</v>
      </c>
      <c r="C297" s="24">
        <v>22</v>
      </c>
      <c r="D297" s="24">
        <v>22</v>
      </c>
      <c r="E297" s="25" t="s">
        <v>30</v>
      </c>
      <c r="F297" s="24">
        <v>63</v>
      </c>
      <c r="G297" s="24">
        <v>35</v>
      </c>
      <c r="H297" s="24">
        <v>28</v>
      </c>
      <c r="I297" s="25" t="s">
        <v>31</v>
      </c>
      <c r="J297" s="24">
        <v>10</v>
      </c>
      <c r="K297" s="24">
        <v>1</v>
      </c>
      <c r="L297" s="24">
        <v>9</v>
      </c>
    </row>
    <row r="298" spans="1:12" s="97" customFormat="1" ht="15.75" customHeight="1">
      <c r="A298" s="32">
        <v>20</v>
      </c>
      <c r="B298" s="33">
        <v>6</v>
      </c>
      <c r="C298" s="34">
        <v>2</v>
      </c>
      <c r="D298" s="34">
        <v>4</v>
      </c>
      <c r="E298" s="35">
        <v>55</v>
      </c>
      <c r="F298" s="33">
        <v>11</v>
      </c>
      <c r="G298" s="34">
        <v>5</v>
      </c>
      <c r="H298" s="34">
        <v>6</v>
      </c>
      <c r="I298" s="35">
        <v>90</v>
      </c>
      <c r="J298" s="33">
        <v>3</v>
      </c>
      <c r="K298" s="34">
        <v>1</v>
      </c>
      <c r="L298" s="34">
        <v>2</v>
      </c>
    </row>
    <row r="299" spans="1:12" s="97" customFormat="1" ht="15.75" customHeight="1">
      <c r="A299" s="32">
        <v>21</v>
      </c>
      <c r="B299" s="33">
        <v>7</v>
      </c>
      <c r="C299" s="34">
        <v>4</v>
      </c>
      <c r="D299" s="34">
        <v>3</v>
      </c>
      <c r="E299" s="35">
        <v>56</v>
      </c>
      <c r="F299" s="33">
        <v>12</v>
      </c>
      <c r="G299" s="34">
        <v>6</v>
      </c>
      <c r="H299" s="34">
        <v>6</v>
      </c>
      <c r="I299" s="35">
        <v>91</v>
      </c>
      <c r="J299" s="33">
        <v>1</v>
      </c>
      <c r="K299" s="34">
        <v>0</v>
      </c>
      <c r="L299" s="34">
        <v>1</v>
      </c>
    </row>
    <row r="300" spans="1:12" s="97" customFormat="1" ht="15.75" customHeight="1">
      <c r="A300" s="32">
        <v>22</v>
      </c>
      <c r="B300" s="33">
        <v>7</v>
      </c>
      <c r="C300" s="34">
        <v>2</v>
      </c>
      <c r="D300" s="34">
        <v>5</v>
      </c>
      <c r="E300" s="35">
        <v>57</v>
      </c>
      <c r="F300" s="33">
        <v>14</v>
      </c>
      <c r="G300" s="34">
        <v>10</v>
      </c>
      <c r="H300" s="34">
        <v>4</v>
      </c>
      <c r="I300" s="35">
        <v>92</v>
      </c>
      <c r="J300" s="33">
        <v>3</v>
      </c>
      <c r="K300" s="34">
        <v>0</v>
      </c>
      <c r="L300" s="34">
        <v>3</v>
      </c>
    </row>
    <row r="301" spans="1:12" s="97" customFormat="1" ht="15.75" customHeight="1">
      <c r="A301" s="32">
        <v>23</v>
      </c>
      <c r="B301" s="33">
        <v>16</v>
      </c>
      <c r="C301" s="34">
        <v>10</v>
      </c>
      <c r="D301" s="34">
        <v>6</v>
      </c>
      <c r="E301" s="35">
        <v>58</v>
      </c>
      <c r="F301" s="33">
        <v>9</v>
      </c>
      <c r="G301" s="34">
        <v>6</v>
      </c>
      <c r="H301" s="34">
        <v>3</v>
      </c>
      <c r="I301" s="35">
        <v>93</v>
      </c>
      <c r="J301" s="33">
        <v>3</v>
      </c>
      <c r="K301" s="34">
        <v>0</v>
      </c>
      <c r="L301" s="34">
        <v>3</v>
      </c>
    </row>
    <row r="302" spans="1:12" s="97" customFormat="1" ht="18" customHeight="1">
      <c r="A302" s="40">
        <v>24</v>
      </c>
      <c r="B302" s="44">
        <v>8</v>
      </c>
      <c r="C302" s="42">
        <v>4</v>
      </c>
      <c r="D302" s="42">
        <v>4</v>
      </c>
      <c r="E302" s="43">
        <v>59</v>
      </c>
      <c r="F302" s="44">
        <v>17</v>
      </c>
      <c r="G302" s="42">
        <v>8</v>
      </c>
      <c r="H302" s="42">
        <v>9</v>
      </c>
      <c r="I302" s="43">
        <v>94</v>
      </c>
      <c r="J302" s="44">
        <v>0</v>
      </c>
      <c r="K302" s="42">
        <v>0</v>
      </c>
      <c r="L302" s="42">
        <v>0</v>
      </c>
    </row>
    <row r="303" spans="1:12" s="31" customFormat="1" ht="25.5" customHeight="1">
      <c r="A303" s="23" t="s">
        <v>32</v>
      </c>
      <c r="B303" s="24">
        <v>51</v>
      </c>
      <c r="C303" s="24">
        <v>30</v>
      </c>
      <c r="D303" s="24">
        <v>21</v>
      </c>
      <c r="E303" s="25" t="s">
        <v>33</v>
      </c>
      <c r="F303" s="24">
        <v>55</v>
      </c>
      <c r="G303" s="24">
        <v>24</v>
      </c>
      <c r="H303" s="24">
        <v>31</v>
      </c>
      <c r="I303" s="64" t="s">
        <v>34</v>
      </c>
      <c r="J303" s="24">
        <v>4</v>
      </c>
      <c r="K303" s="24">
        <v>1</v>
      </c>
      <c r="L303" s="24">
        <v>3</v>
      </c>
    </row>
    <row r="304" spans="1:12" s="97" customFormat="1" ht="15.75" customHeight="1">
      <c r="A304" s="32">
        <v>25</v>
      </c>
      <c r="B304" s="33">
        <v>12</v>
      </c>
      <c r="C304" s="34">
        <v>7</v>
      </c>
      <c r="D304" s="34">
        <v>5</v>
      </c>
      <c r="E304" s="35">
        <v>60</v>
      </c>
      <c r="F304" s="33">
        <v>11</v>
      </c>
      <c r="G304" s="34">
        <v>4</v>
      </c>
      <c r="H304" s="34">
        <v>7</v>
      </c>
      <c r="I304" s="35">
        <v>95</v>
      </c>
      <c r="J304" s="33">
        <v>2</v>
      </c>
      <c r="K304" s="34">
        <v>1</v>
      </c>
      <c r="L304" s="34">
        <v>1</v>
      </c>
    </row>
    <row r="305" spans="1:13" s="97" customFormat="1" ht="15.75" customHeight="1">
      <c r="A305" s="32">
        <v>26</v>
      </c>
      <c r="B305" s="33">
        <v>7</v>
      </c>
      <c r="C305" s="34">
        <v>6</v>
      </c>
      <c r="D305" s="34">
        <v>1</v>
      </c>
      <c r="E305" s="35">
        <v>61</v>
      </c>
      <c r="F305" s="33">
        <v>8</v>
      </c>
      <c r="G305" s="34">
        <v>3</v>
      </c>
      <c r="H305" s="34">
        <v>5</v>
      </c>
      <c r="I305" s="35">
        <v>96</v>
      </c>
      <c r="J305" s="33">
        <v>0</v>
      </c>
      <c r="K305" s="34">
        <v>0</v>
      </c>
      <c r="L305" s="34">
        <v>0</v>
      </c>
    </row>
    <row r="306" spans="1:13" s="97" customFormat="1" ht="15.75" customHeight="1">
      <c r="A306" s="32">
        <v>27</v>
      </c>
      <c r="B306" s="33">
        <v>9</v>
      </c>
      <c r="C306" s="34">
        <v>6</v>
      </c>
      <c r="D306" s="34">
        <v>3</v>
      </c>
      <c r="E306" s="35">
        <v>62</v>
      </c>
      <c r="F306" s="33">
        <v>8</v>
      </c>
      <c r="G306" s="34">
        <v>3</v>
      </c>
      <c r="H306" s="34">
        <v>5</v>
      </c>
      <c r="I306" s="35">
        <v>97</v>
      </c>
      <c r="J306" s="33">
        <v>1</v>
      </c>
      <c r="K306" s="34">
        <v>0</v>
      </c>
      <c r="L306" s="34">
        <v>1</v>
      </c>
    </row>
    <row r="307" spans="1:13" s="97" customFormat="1" ht="15.75" customHeight="1">
      <c r="A307" s="32">
        <v>28</v>
      </c>
      <c r="B307" s="33">
        <v>12</v>
      </c>
      <c r="C307" s="34">
        <v>4</v>
      </c>
      <c r="D307" s="34">
        <v>8</v>
      </c>
      <c r="E307" s="35">
        <v>63</v>
      </c>
      <c r="F307" s="33">
        <v>14</v>
      </c>
      <c r="G307" s="34">
        <v>6</v>
      </c>
      <c r="H307" s="34">
        <v>8</v>
      </c>
      <c r="I307" s="35">
        <v>98</v>
      </c>
      <c r="J307" s="33">
        <v>0</v>
      </c>
      <c r="K307" s="34">
        <v>0</v>
      </c>
      <c r="L307" s="34">
        <v>0</v>
      </c>
    </row>
    <row r="308" spans="1:13" s="97" customFormat="1" ht="18" customHeight="1">
      <c r="A308" s="40">
        <v>29</v>
      </c>
      <c r="B308" s="44">
        <v>11</v>
      </c>
      <c r="C308" s="42">
        <v>7</v>
      </c>
      <c r="D308" s="42">
        <v>4</v>
      </c>
      <c r="E308" s="43">
        <v>64</v>
      </c>
      <c r="F308" s="44">
        <v>14</v>
      </c>
      <c r="G308" s="42">
        <v>8</v>
      </c>
      <c r="H308" s="42">
        <v>6</v>
      </c>
      <c r="I308" s="35">
        <v>99</v>
      </c>
      <c r="J308" s="33">
        <v>1</v>
      </c>
      <c r="K308" s="34">
        <v>0</v>
      </c>
      <c r="L308" s="34">
        <v>1</v>
      </c>
    </row>
    <row r="309" spans="1:13" s="31" customFormat="1" ht="25.5" customHeight="1">
      <c r="A309" s="23" t="s">
        <v>35</v>
      </c>
      <c r="B309" s="24">
        <v>46</v>
      </c>
      <c r="C309" s="24">
        <v>28</v>
      </c>
      <c r="D309" s="24">
        <v>18</v>
      </c>
      <c r="E309" s="25" t="s">
        <v>36</v>
      </c>
      <c r="F309" s="24">
        <v>75</v>
      </c>
      <c r="G309" s="24">
        <v>35</v>
      </c>
      <c r="H309" s="24">
        <v>40</v>
      </c>
      <c r="I309" s="68">
        <v>100</v>
      </c>
      <c r="J309" s="69">
        <v>0</v>
      </c>
      <c r="K309" s="70">
        <v>0</v>
      </c>
      <c r="L309" s="70">
        <v>0</v>
      </c>
    </row>
    <row r="310" spans="1:13" s="97" customFormat="1" ht="15.75" customHeight="1">
      <c r="A310" s="32">
        <v>30</v>
      </c>
      <c r="B310" s="33">
        <v>8</v>
      </c>
      <c r="C310" s="34">
        <v>5</v>
      </c>
      <c r="D310" s="34">
        <v>3</v>
      </c>
      <c r="E310" s="35">
        <v>65</v>
      </c>
      <c r="F310" s="33">
        <v>16</v>
      </c>
      <c r="G310" s="34">
        <v>6</v>
      </c>
      <c r="H310" s="34">
        <v>10</v>
      </c>
      <c r="I310" s="35">
        <v>101</v>
      </c>
      <c r="J310" s="33">
        <v>0</v>
      </c>
      <c r="K310" s="34">
        <v>0</v>
      </c>
      <c r="L310" s="34">
        <v>0</v>
      </c>
    </row>
    <row r="311" spans="1:13" s="97" customFormat="1" ht="15.75" customHeight="1">
      <c r="A311" s="32">
        <v>31</v>
      </c>
      <c r="B311" s="33">
        <v>9</v>
      </c>
      <c r="C311" s="34">
        <v>6</v>
      </c>
      <c r="D311" s="34">
        <v>3</v>
      </c>
      <c r="E311" s="35">
        <v>66</v>
      </c>
      <c r="F311" s="33">
        <v>10</v>
      </c>
      <c r="G311" s="34">
        <v>3</v>
      </c>
      <c r="H311" s="34">
        <v>7</v>
      </c>
      <c r="I311" s="35">
        <v>102</v>
      </c>
      <c r="J311" s="33">
        <v>0</v>
      </c>
      <c r="K311" s="34">
        <v>0</v>
      </c>
      <c r="L311" s="34">
        <v>0</v>
      </c>
    </row>
    <row r="312" spans="1:13" s="97" customFormat="1" ht="15.75" customHeight="1">
      <c r="A312" s="32">
        <v>32</v>
      </c>
      <c r="B312" s="33">
        <v>10</v>
      </c>
      <c r="C312" s="34">
        <v>4</v>
      </c>
      <c r="D312" s="34">
        <v>6</v>
      </c>
      <c r="E312" s="35">
        <v>67</v>
      </c>
      <c r="F312" s="33">
        <v>15</v>
      </c>
      <c r="G312" s="34">
        <v>9</v>
      </c>
      <c r="H312" s="34">
        <v>6</v>
      </c>
      <c r="I312" s="35">
        <v>103</v>
      </c>
      <c r="J312" s="33">
        <v>0</v>
      </c>
      <c r="K312" s="34">
        <v>0</v>
      </c>
      <c r="L312" s="34">
        <v>0</v>
      </c>
    </row>
    <row r="313" spans="1:13" s="97" customFormat="1" ht="15.75" customHeight="1">
      <c r="A313" s="32">
        <v>33</v>
      </c>
      <c r="B313" s="33">
        <v>11</v>
      </c>
      <c r="C313" s="34">
        <v>6</v>
      </c>
      <c r="D313" s="34">
        <v>5</v>
      </c>
      <c r="E313" s="35">
        <v>68</v>
      </c>
      <c r="F313" s="33">
        <v>18</v>
      </c>
      <c r="G313" s="34">
        <v>10</v>
      </c>
      <c r="H313" s="34">
        <v>8</v>
      </c>
      <c r="I313" s="72" t="s">
        <v>37</v>
      </c>
      <c r="J313" s="44">
        <v>0</v>
      </c>
      <c r="K313" s="42">
        <v>0</v>
      </c>
      <c r="L313" s="42">
        <v>0</v>
      </c>
    </row>
    <row r="314" spans="1:13" s="97" customFormat="1" ht="21" customHeight="1" thickBot="1">
      <c r="A314" s="74">
        <v>34</v>
      </c>
      <c r="B314" s="33">
        <v>8</v>
      </c>
      <c r="C314" s="34">
        <v>7</v>
      </c>
      <c r="D314" s="34">
        <v>1</v>
      </c>
      <c r="E314" s="35">
        <v>69</v>
      </c>
      <c r="F314" s="33">
        <v>16</v>
      </c>
      <c r="G314" s="34">
        <v>7</v>
      </c>
      <c r="H314" s="34">
        <v>9</v>
      </c>
      <c r="I314" s="75" t="s">
        <v>8</v>
      </c>
      <c r="J314" s="69">
        <v>724</v>
      </c>
      <c r="K314" s="69">
        <v>351</v>
      </c>
      <c r="L314" s="69">
        <v>373</v>
      </c>
    </row>
    <row r="315" spans="1:13" s="106" customFormat="1" ht="24" customHeight="1" thickTop="1" thickBot="1">
      <c r="A315" s="81" t="s">
        <v>38</v>
      </c>
      <c r="B315" s="82">
        <v>67</v>
      </c>
      <c r="C315" s="83">
        <v>35</v>
      </c>
      <c r="D315" s="83">
        <v>32</v>
      </c>
      <c r="E315" s="84" t="s">
        <v>39</v>
      </c>
      <c r="F315" s="83">
        <v>458</v>
      </c>
      <c r="G315" s="83">
        <v>234</v>
      </c>
      <c r="H315" s="83">
        <v>224</v>
      </c>
      <c r="I315" s="85" t="s">
        <v>40</v>
      </c>
      <c r="J315" s="83">
        <v>199</v>
      </c>
      <c r="K315" s="83">
        <v>82</v>
      </c>
      <c r="L315" s="83">
        <v>117</v>
      </c>
    </row>
    <row r="316" spans="1:13" s="13" customFormat="1" ht="24" customHeight="1" thickBot="1">
      <c r="A316" s="1"/>
      <c r="B316" s="2" t="s">
        <v>221</v>
      </c>
      <c r="C316" s="3"/>
      <c r="D316" s="4"/>
      <c r="E316" s="5"/>
      <c r="F316" s="6"/>
      <c r="G316" s="96" t="s">
        <v>238</v>
      </c>
      <c r="H316" s="6"/>
      <c r="I316" s="5"/>
      <c r="J316" s="6"/>
      <c r="K316" s="107" t="s">
        <v>232</v>
      </c>
      <c r="L316" s="9"/>
      <c r="M316" s="97" t="s">
        <v>307</v>
      </c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47</v>
      </c>
      <c r="C318" s="24">
        <v>24</v>
      </c>
      <c r="D318" s="24">
        <v>23</v>
      </c>
      <c r="E318" s="25" t="s">
        <v>10</v>
      </c>
      <c r="F318" s="24">
        <v>77</v>
      </c>
      <c r="G318" s="24">
        <v>38</v>
      </c>
      <c r="H318" s="24">
        <v>39</v>
      </c>
      <c r="I318" s="25" t="s">
        <v>11</v>
      </c>
      <c r="J318" s="24">
        <v>79</v>
      </c>
      <c r="K318" s="24">
        <v>30</v>
      </c>
      <c r="L318" s="24">
        <v>49</v>
      </c>
    </row>
    <row r="319" spans="1:13" s="97" customFormat="1" ht="15.75" customHeight="1">
      <c r="A319" s="32">
        <v>0</v>
      </c>
      <c r="B319" s="33">
        <v>10</v>
      </c>
      <c r="C319" s="34">
        <v>4</v>
      </c>
      <c r="D319" s="34">
        <v>6</v>
      </c>
      <c r="E319" s="35">
        <v>35</v>
      </c>
      <c r="F319" s="33">
        <v>11</v>
      </c>
      <c r="G319" s="34">
        <v>5</v>
      </c>
      <c r="H319" s="34">
        <v>6</v>
      </c>
      <c r="I319" s="35">
        <v>70</v>
      </c>
      <c r="J319" s="33">
        <v>24</v>
      </c>
      <c r="K319" s="34">
        <v>12</v>
      </c>
      <c r="L319" s="34">
        <v>12</v>
      </c>
    </row>
    <row r="320" spans="1:13" s="97" customFormat="1" ht="15.75" customHeight="1">
      <c r="A320" s="32">
        <v>1</v>
      </c>
      <c r="B320" s="33">
        <v>11</v>
      </c>
      <c r="C320" s="34">
        <v>7</v>
      </c>
      <c r="D320" s="34">
        <v>4</v>
      </c>
      <c r="E320" s="35">
        <v>36</v>
      </c>
      <c r="F320" s="33">
        <v>10</v>
      </c>
      <c r="G320" s="34">
        <v>5</v>
      </c>
      <c r="H320" s="34">
        <v>5</v>
      </c>
      <c r="I320" s="35">
        <v>71</v>
      </c>
      <c r="J320" s="33">
        <v>10</v>
      </c>
      <c r="K320" s="34">
        <v>7</v>
      </c>
      <c r="L320" s="34">
        <v>3</v>
      </c>
    </row>
    <row r="321" spans="1:12" s="97" customFormat="1" ht="15.75" customHeight="1">
      <c r="A321" s="32">
        <v>2</v>
      </c>
      <c r="B321" s="33">
        <v>9</v>
      </c>
      <c r="C321" s="34">
        <v>5</v>
      </c>
      <c r="D321" s="34">
        <v>4</v>
      </c>
      <c r="E321" s="35">
        <v>37</v>
      </c>
      <c r="F321" s="33">
        <v>13</v>
      </c>
      <c r="G321" s="34">
        <v>7</v>
      </c>
      <c r="H321" s="34">
        <v>6</v>
      </c>
      <c r="I321" s="35">
        <v>72</v>
      </c>
      <c r="J321" s="33">
        <v>17</v>
      </c>
      <c r="K321" s="34">
        <v>4</v>
      </c>
      <c r="L321" s="34">
        <v>13</v>
      </c>
    </row>
    <row r="322" spans="1:12" s="97" customFormat="1" ht="15.75" customHeight="1">
      <c r="A322" s="32">
        <v>3</v>
      </c>
      <c r="B322" s="33">
        <v>7</v>
      </c>
      <c r="C322" s="34">
        <v>2</v>
      </c>
      <c r="D322" s="34">
        <v>5</v>
      </c>
      <c r="E322" s="35">
        <v>38</v>
      </c>
      <c r="F322" s="33">
        <v>20</v>
      </c>
      <c r="G322" s="34">
        <v>8</v>
      </c>
      <c r="H322" s="34">
        <v>12</v>
      </c>
      <c r="I322" s="35">
        <v>73</v>
      </c>
      <c r="J322" s="33">
        <v>16</v>
      </c>
      <c r="K322" s="34">
        <v>5</v>
      </c>
      <c r="L322" s="34">
        <v>11</v>
      </c>
    </row>
    <row r="323" spans="1:12" s="97" customFormat="1" ht="18" customHeight="1">
      <c r="A323" s="40">
        <v>4</v>
      </c>
      <c r="B323" s="41">
        <v>10</v>
      </c>
      <c r="C323" s="42">
        <v>6</v>
      </c>
      <c r="D323" s="42">
        <v>4</v>
      </c>
      <c r="E323" s="43">
        <v>39</v>
      </c>
      <c r="F323" s="44">
        <v>23</v>
      </c>
      <c r="G323" s="42">
        <v>13</v>
      </c>
      <c r="H323" s="42">
        <v>10</v>
      </c>
      <c r="I323" s="43">
        <v>74</v>
      </c>
      <c r="J323" s="44">
        <v>12</v>
      </c>
      <c r="K323" s="42">
        <v>2</v>
      </c>
      <c r="L323" s="42">
        <v>10</v>
      </c>
    </row>
    <row r="324" spans="1:12" s="31" customFormat="1" ht="25.5" customHeight="1">
      <c r="A324" s="23" t="s">
        <v>13</v>
      </c>
      <c r="B324" s="24">
        <v>60</v>
      </c>
      <c r="C324" s="24">
        <v>34</v>
      </c>
      <c r="D324" s="24">
        <v>26</v>
      </c>
      <c r="E324" s="25" t="s">
        <v>14</v>
      </c>
      <c r="F324" s="24">
        <v>106</v>
      </c>
      <c r="G324" s="24">
        <v>48</v>
      </c>
      <c r="H324" s="24">
        <v>58</v>
      </c>
      <c r="I324" s="25" t="s">
        <v>15</v>
      </c>
      <c r="J324" s="24">
        <v>79</v>
      </c>
      <c r="K324" s="24">
        <v>31</v>
      </c>
      <c r="L324" s="24">
        <v>48</v>
      </c>
    </row>
    <row r="325" spans="1:12" s="97" customFormat="1" ht="15.75" customHeight="1">
      <c r="A325" s="32">
        <v>5</v>
      </c>
      <c r="B325" s="33">
        <v>9</v>
      </c>
      <c r="C325" s="34">
        <v>6</v>
      </c>
      <c r="D325" s="34">
        <v>3</v>
      </c>
      <c r="E325" s="35">
        <v>40</v>
      </c>
      <c r="F325" s="33">
        <v>18</v>
      </c>
      <c r="G325" s="34">
        <v>11</v>
      </c>
      <c r="H325" s="34">
        <v>7</v>
      </c>
      <c r="I325" s="35">
        <v>75</v>
      </c>
      <c r="J325" s="33">
        <v>14</v>
      </c>
      <c r="K325" s="34">
        <v>6</v>
      </c>
      <c r="L325" s="34">
        <v>8</v>
      </c>
    </row>
    <row r="326" spans="1:12" s="97" customFormat="1" ht="15.75" customHeight="1">
      <c r="A326" s="32">
        <v>6</v>
      </c>
      <c r="B326" s="33">
        <v>5</v>
      </c>
      <c r="C326" s="34">
        <v>2</v>
      </c>
      <c r="D326" s="34">
        <v>3</v>
      </c>
      <c r="E326" s="35">
        <v>41</v>
      </c>
      <c r="F326" s="33">
        <v>21</v>
      </c>
      <c r="G326" s="34">
        <v>11</v>
      </c>
      <c r="H326" s="34">
        <v>10</v>
      </c>
      <c r="I326" s="35">
        <v>76</v>
      </c>
      <c r="J326" s="33">
        <v>19</v>
      </c>
      <c r="K326" s="34">
        <v>9</v>
      </c>
      <c r="L326" s="34">
        <v>10</v>
      </c>
    </row>
    <row r="327" spans="1:12" s="97" customFormat="1" ht="15.75" customHeight="1">
      <c r="A327" s="32">
        <v>7</v>
      </c>
      <c r="B327" s="33">
        <v>16</v>
      </c>
      <c r="C327" s="34">
        <v>12</v>
      </c>
      <c r="D327" s="34">
        <v>4</v>
      </c>
      <c r="E327" s="35">
        <v>42</v>
      </c>
      <c r="F327" s="33">
        <v>16</v>
      </c>
      <c r="G327" s="34">
        <v>4</v>
      </c>
      <c r="H327" s="34">
        <v>12</v>
      </c>
      <c r="I327" s="35">
        <v>77</v>
      </c>
      <c r="J327" s="33">
        <v>14</v>
      </c>
      <c r="K327" s="34">
        <v>6</v>
      </c>
      <c r="L327" s="34">
        <v>8</v>
      </c>
    </row>
    <row r="328" spans="1:12" s="97" customFormat="1" ht="15.75" customHeight="1">
      <c r="A328" s="32">
        <v>8</v>
      </c>
      <c r="B328" s="33">
        <v>15</v>
      </c>
      <c r="C328" s="34">
        <v>8</v>
      </c>
      <c r="D328" s="34">
        <v>7</v>
      </c>
      <c r="E328" s="35">
        <v>43</v>
      </c>
      <c r="F328" s="33">
        <v>21</v>
      </c>
      <c r="G328" s="34">
        <v>9</v>
      </c>
      <c r="H328" s="34">
        <v>12</v>
      </c>
      <c r="I328" s="35">
        <v>78</v>
      </c>
      <c r="J328" s="33">
        <v>14</v>
      </c>
      <c r="K328" s="34">
        <v>4</v>
      </c>
      <c r="L328" s="34">
        <v>10</v>
      </c>
    </row>
    <row r="329" spans="1:12" s="97" customFormat="1" ht="18" customHeight="1">
      <c r="A329" s="40">
        <v>9</v>
      </c>
      <c r="B329" s="44">
        <v>15</v>
      </c>
      <c r="C329" s="42">
        <v>6</v>
      </c>
      <c r="D329" s="42">
        <v>9</v>
      </c>
      <c r="E329" s="43">
        <v>44</v>
      </c>
      <c r="F329" s="44">
        <v>30</v>
      </c>
      <c r="G329" s="42">
        <v>13</v>
      </c>
      <c r="H329" s="42">
        <v>17</v>
      </c>
      <c r="I329" s="43">
        <v>79</v>
      </c>
      <c r="J329" s="44">
        <v>18</v>
      </c>
      <c r="K329" s="42">
        <v>6</v>
      </c>
      <c r="L329" s="42">
        <v>12</v>
      </c>
    </row>
    <row r="330" spans="1:12" s="31" customFormat="1" ht="25.5" customHeight="1">
      <c r="A330" s="23" t="s">
        <v>23</v>
      </c>
      <c r="B330" s="24">
        <v>63</v>
      </c>
      <c r="C330" s="24">
        <v>30</v>
      </c>
      <c r="D330" s="24">
        <v>33</v>
      </c>
      <c r="E330" s="25" t="s">
        <v>24</v>
      </c>
      <c r="F330" s="24">
        <v>100</v>
      </c>
      <c r="G330" s="24">
        <v>52</v>
      </c>
      <c r="H330" s="24">
        <v>48</v>
      </c>
      <c r="I330" s="25" t="s">
        <v>25</v>
      </c>
      <c r="J330" s="24">
        <v>69</v>
      </c>
      <c r="K330" s="24">
        <v>29</v>
      </c>
      <c r="L330" s="24">
        <v>40</v>
      </c>
    </row>
    <row r="331" spans="1:12" s="97" customFormat="1" ht="15.75" customHeight="1">
      <c r="A331" s="32">
        <v>10</v>
      </c>
      <c r="B331" s="33">
        <v>13</v>
      </c>
      <c r="C331" s="34">
        <v>7</v>
      </c>
      <c r="D331" s="34">
        <v>6</v>
      </c>
      <c r="E331" s="35">
        <v>45</v>
      </c>
      <c r="F331" s="33">
        <v>26</v>
      </c>
      <c r="G331" s="34">
        <v>11</v>
      </c>
      <c r="H331" s="34">
        <v>15</v>
      </c>
      <c r="I331" s="35">
        <v>80</v>
      </c>
      <c r="J331" s="33">
        <v>17</v>
      </c>
      <c r="K331" s="34">
        <v>5</v>
      </c>
      <c r="L331" s="34">
        <v>12</v>
      </c>
    </row>
    <row r="332" spans="1:12" s="97" customFormat="1" ht="15.75" customHeight="1">
      <c r="A332" s="32">
        <v>11</v>
      </c>
      <c r="B332" s="33">
        <v>12</v>
      </c>
      <c r="C332" s="34">
        <v>5</v>
      </c>
      <c r="D332" s="34">
        <v>7</v>
      </c>
      <c r="E332" s="35">
        <v>46</v>
      </c>
      <c r="F332" s="33">
        <v>17</v>
      </c>
      <c r="G332" s="34">
        <v>9</v>
      </c>
      <c r="H332" s="34">
        <v>8</v>
      </c>
      <c r="I332" s="35">
        <v>81</v>
      </c>
      <c r="J332" s="33">
        <v>16</v>
      </c>
      <c r="K332" s="34">
        <v>5</v>
      </c>
      <c r="L332" s="34">
        <v>11</v>
      </c>
    </row>
    <row r="333" spans="1:12" s="97" customFormat="1" ht="15.75" customHeight="1">
      <c r="A333" s="32">
        <v>12</v>
      </c>
      <c r="B333" s="33">
        <v>13</v>
      </c>
      <c r="C333" s="34">
        <v>8</v>
      </c>
      <c r="D333" s="34">
        <v>5</v>
      </c>
      <c r="E333" s="35">
        <v>47</v>
      </c>
      <c r="F333" s="33">
        <v>13</v>
      </c>
      <c r="G333" s="34">
        <v>7</v>
      </c>
      <c r="H333" s="34">
        <v>6</v>
      </c>
      <c r="I333" s="35">
        <v>82</v>
      </c>
      <c r="J333" s="33">
        <v>12</v>
      </c>
      <c r="K333" s="34">
        <v>5</v>
      </c>
      <c r="L333" s="34">
        <v>7</v>
      </c>
    </row>
    <row r="334" spans="1:12" s="97" customFormat="1" ht="15.75" customHeight="1">
      <c r="A334" s="32">
        <v>13</v>
      </c>
      <c r="B334" s="33">
        <v>11</v>
      </c>
      <c r="C334" s="34">
        <v>2</v>
      </c>
      <c r="D334" s="34">
        <v>9</v>
      </c>
      <c r="E334" s="35">
        <v>48</v>
      </c>
      <c r="F334" s="33">
        <v>25</v>
      </c>
      <c r="G334" s="34">
        <v>12</v>
      </c>
      <c r="H334" s="34">
        <v>13</v>
      </c>
      <c r="I334" s="35">
        <v>83</v>
      </c>
      <c r="J334" s="33">
        <v>15</v>
      </c>
      <c r="K334" s="34">
        <v>9</v>
      </c>
      <c r="L334" s="34">
        <v>6</v>
      </c>
    </row>
    <row r="335" spans="1:12" s="97" customFormat="1" ht="18" customHeight="1">
      <c r="A335" s="40">
        <v>14</v>
      </c>
      <c r="B335" s="44">
        <v>14</v>
      </c>
      <c r="C335" s="42">
        <v>8</v>
      </c>
      <c r="D335" s="42">
        <v>6</v>
      </c>
      <c r="E335" s="43">
        <v>49</v>
      </c>
      <c r="F335" s="44">
        <v>19</v>
      </c>
      <c r="G335" s="42">
        <v>13</v>
      </c>
      <c r="H335" s="42">
        <v>6</v>
      </c>
      <c r="I335" s="43">
        <v>84</v>
      </c>
      <c r="J335" s="44">
        <v>9</v>
      </c>
      <c r="K335" s="42">
        <v>5</v>
      </c>
      <c r="L335" s="42">
        <v>4</v>
      </c>
    </row>
    <row r="336" spans="1:12" s="31" customFormat="1" ht="25.5" customHeight="1">
      <c r="A336" s="23" t="s">
        <v>26</v>
      </c>
      <c r="B336" s="24">
        <v>82</v>
      </c>
      <c r="C336" s="24">
        <v>51</v>
      </c>
      <c r="D336" s="24">
        <v>31</v>
      </c>
      <c r="E336" s="25" t="s">
        <v>27</v>
      </c>
      <c r="F336" s="24">
        <v>109</v>
      </c>
      <c r="G336" s="24">
        <v>56</v>
      </c>
      <c r="H336" s="24">
        <v>53</v>
      </c>
      <c r="I336" s="25" t="s">
        <v>28</v>
      </c>
      <c r="J336" s="24">
        <v>50</v>
      </c>
      <c r="K336" s="24">
        <v>14</v>
      </c>
      <c r="L336" s="24">
        <v>36</v>
      </c>
    </row>
    <row r="337" spans="1:12" s="97" customFormat="1" ht="15.75" customHeight="1">
      <c r="A337" s="32">
        <v>15</v>
      </c>
      <c r="B337" s="33">
        <v>20</v>
      </c>
      <c r="C337" s="34">
        <v>13</v>
      </c>
      <c r="D337" s="34">
        <v>7</v>
      </c>
      <c r="E337" s="35">
        <v>50</v>
      </c>
      <c r="F337" s="33">
        <v>30</v>
      </c>
      <c r="G337" s="34">
        <v>13</v>
      </c>
      <c r="H337" s="34">
        <v>17</v>
      </c>
      <c r="I337" s="35">
        <v>85</v>
      </c>
      <c r="J337" s="33">
        <v>10</v>
      </c>
      <c r="K337" s="34">
        <v>3</v>
      </c>
      <c r="L337" s="34">
        <v>7</v>
      </c>
    </row>
    <row r="338" spans="1:12" s="97" customFormat="1" ht="15.75" customHeight="1">
      <c r="A338" s="32">
        <v>16</v>
      </c>
      <c r="B338" s="33">
        <v>17</v>
      </c>
      <c r="C338" s="34">
        <v>13</v>
      </c>
      <c r="D338" s="34">
        <v>4</v>
      </c>
      <c r="E338" s="35">
        <v>51</v>
      </c>
      <c r="F338" s="33">
        <v>16</v>
      </c>
      <c r="G338" s="34">
        <v>8</v>
      </c>
      <c r="H338" s="34">
        <v>8</v>
      </c>
      <c r="I338" s="35">
        <v>86</v>
      </c>
      <c r="J338" s="33">
        <v>11</v>
      </c>
      <c r="K338" s="34">
        <v>4</v>
      </c>
      <c r="L338" s="34">
        <v>7</v>
      </c>
    </row>
    <row r="339" spans="1:12" s="97" customFormat="1" ht="15.75" customHeight="1">
      <c r="A339" s="32">
        <v>17</v>
      </c>
      <c r="B339" s="33">
        <v>15</v>
      </c>
      <c r="C339" s="34">
        <v>9</v>
      </c>
      <c r="D339" s="34">
        <v>6</v>
      </c>
      <c r="E339" s="35">
        <v>52</v>
      </c>
      <c r="F339" s="33">
        <v>23</v>
      </c>
      <c r="G339" s="34">
        <v>9</v>
      </c>
      <c r="H339" s="34">
        <v>14</v>
      </c>
      <c r="I339" s="35">
        <v>87</v>
      </c>
      <c r="J339" s="33">
        <v>12</v>
      </c>
      <c r="K339" s="34">
        <v>2</v>
      </c>
      <c r="L339" s="34">
        <v>10</v>
      </c>
    </row>
    <row r="340" spans="1:12" s="97" customFormat="1" ht="15.75" customHeight="1">
      <c r="A340" s="32">
        <v>18</v>
      </c>
      <c r="B340" s="33">
        <v>16</v>
      </c>
      <c r="C340" s="34">
        <v>9</v>
      </c>
      <c r="D340" s="34">
        <v>7</v>
      </c>
      <c r="E340" s="35">
        <v>53</v>
      </c>
      <c r="F340" s="33">
        <v>21</v>
      </c>
      <c r="G340" s="34">
        <v>15</v>
      </c>
      <c r="H340" s="34">
        <v>6</v>
      </c>
      <c r="I340" s="35">
        <v>88</v>
      </c>
      <c r="J340" s="33">
        <v>9</v>
      </c>
      <c r="K340" s="34">
        <v>1</v>
      </c>
      <c r="L340" s="34">
        <v>8</v>
      </c>
    </row>
    <row r="341" spans="1:12" s="97" customFormat="1" ht="18" customHeight="1">
      <c r="A341" s="40">
        <v>19</v>
      </c>
      <c r="B341" s="44">
        <v>14</v>
      </c>
      <c r="C341" s="42">
        <v>7</v>
      </c>
      <c r="D341" s="42">
        <v>7</v>
      </c>
      <c r="E341" s="43">
        <v>54</v>
      </c>
      <c r="F341" s="44">
        <v>19</v>
      </c>
      <c r="G341" s="42">
        <v>11</v>
      </c>
      <c r="H341" s="42">
        <v>8</v>
      </c>
      <c r="I341" s="43">
        <v>89</v>
      </c>
      <c r="J341" s="44">
        <v>8</v>
      </c>
      <c r="K341" s="42">
        <v>4</v>
      </c>
      <c r="L341" s="42">
        <v>4</v>
      </c>
    </row>
    <row r="342" spans="1:12" s="31" customFormat="1" ht="25.5" customHeight="1">
      <c r="A342" s="23" t="s">
        <v>29</v>
      </c>
      <c r="B342" s="24">
        <v>64</v>
      </c>
      <c r="C342" s="24">
        <v>26</v>
      </c>
      <c r="D342" s="24">
        <v>38</v>
      </c>
      <c r="E342" s="25" t="s">
        <v>30</v>
      </c>
      <c r="F342" s="24">
        <v>106</v>
      </c>
      <c r="G342" s="24">
        <v>47</v>
      </c>
      <c r="H342" s="24">
        <v>59</v>
      </c>
      <c r="I342" s="25" t="s">
        <v>31</v>
      </c>
      <c r="J342" s="24">
        <v>27</v>
      </c>
      <c r="K342" s="24">
        <v>7</v>
      </c>
      <c r="L342" s="24">
        <v>20</v>
      </c>
    </row>
    <row r="343" spans="1:12" s="97" customFormat="1" ht="15.75" customHeight="1">
      <c r="A343" s="32">
        <v>20</v>
      </c>
      <c r="B343" s="33">
        <v>13</v>
      </c>
      <c r="C343" s="34">
        <v>3</v>
      </c>
      <c r="D343" s="34">
        <v>10</v>
      </c>
      <c r="E343" s="35">
        <v>55</v>
      </c>
      <c r="F343" s="33">
        <v>20</v>
      </c>
      <c r="G343" s="34">
        <v>6</v>
      </c>
      <c r="H343" s="34">
        <v>14</v>
      </c>
      <c r="I343" s="35">
        <v>90</v>
      </c>
      <c r="J343" s="33">
        <v>9</v>
      </c>
      <c r="K343" s="34">
        <v>2</v>
      </c>
      <c r="L343" s="34">
        <v>7</v>
      </c>
    </row>
    <row r="344" spans="1:12" s="97" customFormat="1" ht="15.75" customHeight="1">
      <c r="A344" s="32">
        <v>21</v>
      </c>
      <c r="B344" s="33">
        <v>12</v>
      </c>
      <c r="C344" s="34">
        <v>6</v>
      </c>
      <c r="D344" s="34">
        <v>6</v>
      </c>
      <c r="E344" s="35">
        <v>56</v>
      </c>
      <c r="F344" s="33">
        <v>18</v>
      </c>
      <c r="G344" s="34">
        <v>6</v>
      </c>
      <c r="H344" s="34">
        <v>12</v>
      </c>
      <c r="I344" s="35">
        <v>91</v>
      </c>
      <c r="J344" s="33">
        <v>8</v>
      </c>
      <c r="K344" s="34">
        <v>2</v>
      </c>
      <c r="L344" s="34">
        <v>6</v>
      </c>
    </row>
    <row r="345" spans="1:12" s="97" customFormat="1" ht="15.75" customHeight="1">
      <c r="A345" s="32">
        <v>22</v>
      </c>
      <c r="B345" s="33">
        <v>6</v>
      </c>
      <c r="C345" s="34">
        <v>1</v>
      </c>
      <c r="D345" s="34">
        <v>5</v>
      </c>
      <c r="E345" s="35">
        <v>57</v>
      </c>
      <c r="F345" s="33">
        <v>22</v>
      </c>
      <c r="G345" s="34">
        <v>7</v>
      </c>
      <c r="H345" s="34">
        <v>15</v>
      </c>
      <c r="I345" s="35">
        <v>92</v>
      </c>
      <c r="J345" s="33">
        <v>5</v>
      </c>
      <c r="K345" s="34">
        <v>1</v>
      </c>
      <c r="L345" s="34">
        <v>4</v>
      </c>
    </row>
    <row r="346" spans="1:12" s="97" customFormat="1" ht="15.75" customHeight="1">
      <c r="A346" s="32">
        <v>23</v>
      </c>
      <c r="B346" s="33">
        <v>16</v>
      </c>
      <c r="C346" s="34">
        <v>8</v>
      </c>
      <c r="D346" s="34">
        <v>8</v>
      </c>
      <c r="E346" s="35">
        <v>58</v>
      </c>
      <c r="F346" s="33">
        <v>23</v>
      </c>
      <c r="G346" s="34">
        <v>14</v>
      </c>
      <c r="H346" s="34">
        <v>9</v>
      </c>
      <c r="I346" s="35">
        <v>93</v>
      </c>
      <c r="J346" s="33">
        <v>3</v>
      </c>
      <c r="K346" s="34">
        <v>2</v>
      </c>
      <c r="L346" s="34">
        <v>1</v>
      </c>
    </row>
    <row r="347" spans="1:12" s="97" customFormat="1" ht="18" customHeight="1">
      <c r="A347" s="40">
        <v>24</v>
      </c>
      <c r="B347" s="44">
        <v>17</v>
      </c>
      <c r="C347" s="42">
        <v>8</v>
      </c>
      <c r="D347" s="42">
        <v>9</v>
      </c>
      <c r="E347" s="43">
        <v>59</v>
      </c>
      <c r="F347" s="44">
        <v>23</v>
      </c>
      <c r="G347" s="42">
        <v>14</v>
      </c>
      <c r="H347" s="42">
        <v>9</v>
      </c>
      <c r="I347" s="43">
        <v>94</v>
      </c>
      <c r="J347" s="44">
        <v>2</v>
      </c>
      <c r="K347" s="42">
        <v>0</v>
      </c>
      <c r="L347" s="42">
        <v>2</v>
      </c>
    </row>
    <row r="348" spans="1:12" s="31" customFormat="1" ht="25.5" customHeight="1">
      <c r="A348" s="23" t="s">
        <v>32</v>
      </c>
      <c r="B348" s="24">
        <v>74</v>
      </c>
      <c r="C348" s="24">
        <v>37</v>
      </c>
      <c r="D348" s="24">
        <v>37</v>
      </c>
      <c r="E348" s="25" t="s">
        <v>33</v>
      </c>
      <c r="F348" s="24">
        <v>115</v>
      </c>
      <c r="G348" s="24">
        <v>56</v>
      </c>
      <c r="H348" s="24">
        <v>59</v>
      </c>
      <c r="I348" s="64" t="s">
        <v>34</v>
      </c>
      <c r="J348" s="24">
        <v>5</v>
      </c>
      <c r="K348" s="24">
        <v>0</v>
      </c>
      <c r="L348" s="24">
        <v>5</v>
      </c>
    </row>
    <row r="349" spans="1:12" s="97" customFormat="1" ht="15.75" customHeight="1">
      <c r="A349" s="32">
        <v>25</v>
      </c>
      <c r="B349" s="33">
        <v>13</v>
      </c>
      <c r="C349" s="34">
        <v>8</v>
      </c>
      <c r="D349" s="34">
        <v>5</v>
      </c>
      <c r="E349" s="35">
        <v>60</v>
      </c>
      <c r="F349" s="33">
        <v>21</v>
      </c>
      <c r="G349" s="34">
        <v>6</v>
      </c>
      <c r="H349" s="34">
        <v>15</v>
      </c>
      <c r="I349" s="35">
        <v>95</v>
      </c>
      <c r="J349" s="33">
        <v>1</v>
      </c>
      <c r="K349" s="34">
        <v>0</v>
      </c>
      <c r="L349" s="34">
        <v>1</v>
      </c>
    </row>
    <row r="350" spans="1:12" s="97" customFormat="1" ht="15.75" customHeight="1">
      <c r="A350" s="32">
        <v>26</v>
      </c>
      <c r="B350" s="33">
        <v>10</v>
      </c>
      <c r="C350" s="34">
        <v>5</v>
      </c>
      <c r="D350" s="34">
        <v>5</v>
      </c>
      <c r="E350" s="35">
        <v>61</v>
      </c>
      <c r="F350" s="33">
        <v>26</v>
      </c>
      <c r="G350" s="34">
        <v>18</v>
      </c>
      <c r="H350" s="34">
        <v>8</v>
      </c>
      <c r="I350" s="35">
        <v>96</v>
      </c>
      <c r="J350" s="33">
        <v>1</v>
      </c>
      <c r="K350" s="34">
        <v>0</v>
      </c>
      <c r="L350" s="34">
        <v>1</v>
      </c>
    </row>
    <row r="351" spans="1:12" s="97" customFormat="1" ht="15.75" customHeight="1">
      <c r="A351" s="32">
        <v>27</v>
      </c>
      <c r="B351" s="33">
        <v>16</v>
      </c>
      <c r="C351" s="34">
        <v>7</v>
      </c>
      <c r="D351" s="34">
        <v>9</v>
      </c>
      <c r="E351" s="35">
        <v>62</v>
      </c>
      <c r="F351" s="33">
        <v>26</v>
      </c>
      <c r="G351" s="34">
        <v>14</v>
      </c>
      <c r="H351" s="34">
        <v>12</v>
      </c>
      <c r="I351" s="35">
        <v>97</v>
      </c>
      <c r="J351" s="33">
        <v>1</v>
      </c>
      <c r="K351" s="34">
        <v>0</v>
      </c>
      <c r="L351" s="34">
        <v>1</v>
      </c>
    </row>
    <row r="352" spans="1:12" s="97" customFormat="1" ht="15.75" customHeight="1">
      <c r="A352" s="32">
        <v>28</v>
      </c>
      <c r="B352" s="33">
        <v>15</v>
      </c>
      <c r="C352" s="34">
        <v>8</v>
      </c>
      <c r="D352" s="34">
        <v>7</v>
      </c>
      <c r="E352" s="35">
        <v>63</v>
      </c>
      <c r="F352" s="33">
        <v>10</v>
      </c>
      <c r="G352" s="34">
        <v>4</v>
      </c>
      <c r="H352" s="34">
        <v>6</v>
      </c>
      <c r="I352" s="35">
        <v>98</v>
      </c>
      <c r="J352" s="33">
        <v>0</v>
      </c>
      <c r="K352" s="34">
        <v>0</v>
      </c>
      <c r="L352" s="34">
        <v>0</v>
      </c>
    </row>
    <row r="353" spans="1:13" s="97" customFormat="1" ht="18" customHeight="1">
      <c r="A353" s="40">
        <v>29</v>
      </c>
      <c r="B353" s="44">
        <v>20</v>
      </c>
      <c r="C353" s="42">
        <v>9</v>
      </c>
      <c r="D353" s="42">
        <v>11</v>
      </c>
      <c r="E353" s="43">
        <v>64</v>
      </c>
      <c r="F353" s="44">
        <v>32</v>
      </c>
      <c r="G353" s="42">
        <v>14</v>
      </c>
      <c r="H353" s="42">
        <v>18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67</v>
      </c>
      <c r="C354" s="24">
        <v>30</v>
      </c>
      <c r="D354" s="24">
        <v>37</v>
      </c>
      <c r="E354" s="25" t="s">
        <v>36</v>
      </c>
      <c r="F354" s="24">
        <v>125</v>
      </c>
      <c r="G354" s="24">
        <v>63</v>
      </c>
      <c r="H354" s="24">
        <v>62</v>
      </c>
      <c r="I354" s="68">
        <v>100</v>
      </c>
      <c r="J354" s="69">
        <v>0</v>
      </c>
      <c r="K354" s="70">
        <v>0</v>
      </c>
      <c r="L354" s="70">
        <v>0</v>
      </c>
    </row>
    <row r="355" spans="1:13" s="97" customFormat="1" ht="15.75" customHeight="1">
      <c r="A355" s="32">
        <v>30</v>
      </c>
      <c r="B355" s="33">
        <v>11</v>
      </c>
      <c r="C355" s="34">
        <v>6</v>
      </c>
      <c r="D355" s="34">
        <v>5</v>
      </c>
      <c r="E355" s="35">
        <v>65</v>
      </c>
      <c r="F355" s="33">
        <v>23</v>
      </c>
      <c r="G355" s="34">
        <v>15</v>
      </c>
      <c r="H355" s="34">
        <v>8</v>
      </c>
      <c r="I355" s="35">
        <v>101</v>
      </c>
      <c r="J355" s="33">
        <v>0</v>
      </c>
      <c r="K355" s="34">
        <v>0</v>
      </c>
      <c r="L355" s="34">
        <v>0</v>
      </c>
    </row>
    <row r="356" spans="1:13" s="97" customFormat="1" ht="15.75" customHeight="1">
      <c r="A356" s="32">
        <v>31</v>
      </c>
      <c r="B356" s="33">
        <v>8</v>
      </c>
      <c r="C356" s="34">
        <v>4</v>
      </c>
      <c r="D356" s="34">
        <v>4</v>
      </c>
      <c r="E356" s="35">
        <v>66</v>
      </c>
      <c r="F356" s="33">
        <v>30</v>
      </c>
      <c r="G356" s="34">
        <v>13</v>
      </c>
      <c r="H356" s="34">
        <v>17</v>
      </c>
      <c r="I356" s="35">
        <v>102</v>
      </c>
      <c r="J356" s="33">
        <v>2</v>
      </c>
      <c r="K356" s="34">
        <v>0</v>
      </c>
      <c r="L356" s="34">
        <v>2</v>
      </c>
    </row>
    <row r="357" spans="1:13" s="97" customFormat="1" ht="15.75" customHeight="1">
      <c r="A357" s="32">
        <v>32</v>
      </c>
      <c r="B357" s="33">
        <v>19</v>
      </c>
      <c r="C357" s="34">
        <v>8</v>
      </c>
      <c r="D357" s="34">
        <v>11</v>
      </c>
      <c r="E357" s="35">
        <v>67</v>
      </c>
      <c r="F357" s="33">
        <v>26</v>
      </c>
      <c r="G357" s="34">
        <v>15</v>
      </c>
      <c r="H357" s="34">
        <v>11</v>
      </c>
      <c r="I357" s="35">
        <v>103</v>
      </c>
      <c r="J357" s="33">
        <v>0</v>
      </c>
      <c r="K357" s="34">
        <v>0</v>
      </c>
      <c r="L357" s="34">
        <v>0</v>
      </c>
    </row>
    <row r="358" spans="1:13" s="97" customFormat="1" ht="15.75" customHeight="1">
      <c r="A358" s="32">
        <v>33</v>
      </c>
      <c r="B358" s="33">
        <v>17</v>
      </c>
      <c r="C358" s="34">
        <v>5</v>
      </c>
      <c r="D358" s="34">
        <v>12</v>
      </c>
      <c r="E358" s="35">
        <v>68</v>
      </c>
      <c r="F358" s="33">
        <v>25</v>
      </c>
      <c r="G358" s="34">
        <v>10</v>
      </c>
      <c r="H358" s="34">
        <v>15</v>
      </c>
      <c r="I358" s="72" t="s">
        <v>37</v>
      </c>
      <c r="J358" s="44">
        <v>0</v>
      </c>
      <c r="K358" s="42">
        <v>0</v>
      </c>
      <c r="L358" s="42">
        <v>0</v>
      </c>
    </row>
    <row r="359" spans="1:13" s="97" customFormat="1" ht="21" customHeight="1" thickBot="1">
      <c r="A359" s="74">
        <v>34</v>
      </c>
      <c r="B359" s="33">
        <v>12</v>
      </c>
      <c r="C359" s="34">
        <v>7</v>
      </c>
      <c r="D359" s="34">
        <v>5</v>
      </c>
      <c r="E359" s="35">
        <v>69</v>
      </c>
      <c r="F359" s="33">
        <v>21</v>
      </c>
      <c r="G359" s="34">
        <v>10</v>
      </c>
      <c r="H359" s="34">
        <v>11</v>
      </c>
      <c r="I359" s="75" t="s">
        <v>8</v>
      </c>
      <c r="J359" s="69">
        <v>1504</v>
      </c>
      <c r="K359" s="69">
        <v>703</v>
      </c>
      <c r="L359" s="69">
        <v>801</v>
      </c>
    </row>
    <row r="360" spans="1:13" s="106" customFormat="1" ht="24" customHeight="1" thickTop="1" thickBot="1">
      <c r="A360" s="81" t="s">
        <v>38</v>
      </c>
      <c r="B360" s="82">
        <v>170</v>
      </c>
      <c r="C360" s="83">
        <v>88</v>
      </c>
      <c r="D360" s="83">
        <v>82</v>
      </c>
      <c r="E360" s="84" t="s">
        <v>39</v>
      </c>
      <c r="F360" s="83">
        <v>900</v>
      </c>
      <c r="G360" s="83">
        <v>441</v>
      </c>
      <c r="H360" s="83">
        <v>459</v>
      </c>
      <c r="I360" s="85" t="s">
        <v>40</v>
      </c>
      <c r="J360" s="83">
        <v>434</v>
      </c>
      <c r="K360" s="83">
        <v>174</v>
      </c>
      <c r="L360" s="83">
        <v>260</v>
      </c>
    </row>
    <row r="361" spans="1:13" s="13" customFormat="1" ht="24" customHeight="1" thickBot="1">
      <c r="A361" s="1"/>
      <c r="B361" s="2" t="s">
        <v>221</v>
      </c>
      <c r="C361" s="3"/>
      <c r="D361" s="4"/>
      <c r="E361" s="5"/>
      <c r="F361" s="6"/>
      <c r="G361" s="96" t="s">
        <v>238</v>
      </c>
      <c r="H361" s="6"/>
      <c r="I361" s="5"/>
      <c r="J361" s="6"/>
      <c r="K361" s="107" t="s">
        <v>233</v>
      </c>
      <c r="L361" s="9"/>
      <c r="M361" s="97" t="s">
        <v>308</v>
      </c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</row>
    <row r="363" spans="1:13" s="31" customFormat="1" ht="25.5" customHeight="1">
      <c r="A363" s="23" t="s">
        <v>9</v>
      </c>
      <c r="B363" s="24">
        <v>59</v>
      </c>
      <c r="C363" s="24">
        <v>30</v>
      </c>
      <c r="D363" s="24">
        <v>29</v>
      </c>
      <c r="E363" s="25" t="s">
        <v>10</v>
      </c>
      <c r="F363" s="24">
        <v>94</v>
      </c>
      <c r="G363" s="24">
        <v>46</v>
      </c>
      <c r="H363" s="24">
        <v>48</v>
      </c>
      <c r="I363" s="25" t="s">
        <v>11</v>
      </c>
      <c r="J363" s="24">
        <v>67</v>
      </c>
      <c r="K363" s="24">
        <v>31</v>
      </c>
      <c r="L363" s="24">
        <v>36</v>
      </c>
    </row>
    <row r="364" spans="1:13" s="97" customFormat="1" ht="15.75" customHeight="1">
      <c r="A364" s="32">
        <v>0</v>
      </c>
      <c r="B364" s="33">
        <v>7</v>
      </c>
      <c r="C364" s="34">
        <v>2</v>
      </c>
      <c r="D364" s="34">
        <v>5</v>
      </c>
      <c r="E364" s="35">
        <v>35</v>
      </c>
      <c r="F364" s="33">
        <v>23</v>
      </c>
      <c r="G364" s="34">
        <v>9</v>
      </c>
      <c r="H364" s="34">
        <v>14</v>
      </c>
      <c r="I364" s="35">
        <v>70</v>
      </c>
      <c r="J364" s="33">
        <v>20</v>
      </c>
      <c r="K364" s="34">
        <v>11</v>
      </c>
      <c r="L364" s="34">
        <v>9</v>
      </c>
    </row>
    <row r="365" spans="1:13" s="97" customFormat="1" ht="15.75" customHeight="1">
      <c r="A365" s="32">
        <v>1</v>
      </c>
      <c r="B365" s="33">
        <v>11</v>
      </c>
      <c r="C365" s="34">
        <v>6</v>
      </c>
      <c r="D365" s="34">
        <v>5</v>
      </c>
      <c r="E365" s="35">
        <v>36</v>
      </c>
      <c r="F365" s="33">
        <v>17</v>
      </c>
      <c r="G365" s="34">
        <v>11</v>
      </c>
      <c r="H365" s="34">
        <v>6</v>
      </c>
      <c r="I365" s="35">
        <v>71</v>
      </c>
      <c r="J365" s="33">
        <v>9</v>
      </c>
      <c r="K365" s="34">
        <v>5</v>
      </c>
      <c r="L365" s="34">
        <v>4</v>
      </c>
    </row>
    <row r="366" spans="1:13" s="97" customFormat="1" ht="15.75" customHeight="1">
      <c r="A366" s="32">
        <v>2</v>
      </c>
      <c r="B366" s="33">
        <v>15</v>
      </c>
      <c r="C366" s="34">
        <v>6</v>
      </c>
      <c r="D366" s="34">
        <v>9</v>
      </c>
      <c r="E366" s="35">
        <v>37</v>
      </c>
      <c r="F366" s="33">
        <v>16</v>
      </c>
      <c r="G366" s="34">
        <v>7</v>
      </c>
      <c r="H366" s="34">
        <v>9</v>
      </c>
      <c r="I366" s="35">
        <v>72</v>
      </c>
      <c r="J366" s="33">
        <v>22</v>
      </c>
      <c r="K366" s="34">
        <v>8</v>
      </c>
      <c r="L366" s="34">
        <v>14</v>
      </c>
    </row>
    <row r="367" spans="1:13" s="97" customFormat="1" ht="15.75" customHeight="1">
      <c r="A367" s="32">
        <v>3</v>
      </c>
      <c r="B367" s="33">
        <v>13</v>
      </c>
      <c r="C367" s="34">
        <v>6</v>
      </c>
      <c r="D367" s="34">
        <v>7</v>
      </c>
      <c r="E367" s="35">
        <v>38</v>
      </c>
      <c r="F367" s="33">
        <v>17</v>
      </c>
      <c r="G367" s="34">
        <v>9</v>
      </c>
      <c r="H367" s="34">
        <v>8</v>
      </c>
      <c r="I367" s="35">
        <v>73</v>
      </c>
      <c r="J367" s="33">
        <v>6</v>
      </c>
      <c r="K367" s="34">
        <v>4</v>
      </c>
      <c r="L367" s="34">
        <v>2</v>
      </c>
    </row>
    <row r="368" spans="1:13" s="97" customFormat="1" ht="18" customHeight="1">
      <c r="A368" s="40">
        <v>4</v>
      </c>
      <c r="B368" s="41">
        <v>13</v>
      </c>
      <c r="C368" s="42">
        <v>10</v>
      </c>
      <c r="D368" s="42">
        <v>3</v>
      </c>
      <c r="E368" s="43">
        <v>39</v>
      </c>
      <c r="F368" s="44">
        <v>21</v>
      </c>
      <c r="G368" s="42">
        <v>10</v>
      </c>
      <c r="H368" s="42">
        <v>11</v>
      </c>
      <c r="I368" s="43">
        <v>74</v>
      </c>
      <c r="J368" s="44">
        <v>10</v>
      </c>
      <c r="K368" s="42">
        <v>3</v>
      </c>
      <c r="L368" s="42">
        <v>7</v>
      </c>
    </row>
    <row r="369" spans="1:12" s="31" customFormat="1" ht="25.5" customHeight="1">
      <c r="A369" s="23" t="s">
        <v>13</v>
      </c>
      <c r="B369" s="24">
        <v>79</v>
      </c>
      <c r="C369" s="24">
        <v>36</v>
      </c>
      <c r="D369" s="24">
        <v>43</v>
      </c>
      <c r="E369" s="25" t="s">
        <v>14</v>
      </c>
      <c r="F369" s="24">
        <v>106</v>
      </c>
      <c r="G369" s="24">
        <v>58</v>
      </c>
      <c r="H369" s="24">
        <v>48</v>
      </c>
      <c r="I369" s="25" t="s">
        <v>15</v>
      </c>
      <c r="J369" s="24">
        <v>52</v>
      </c>
      <c r="K369" s="24">
        <v>23</v>
      </c>
      <c r="L369" s="24">
        <v>29</v>
      </c>
    </row>
    <row r="370" spans="1:12" s="97" customFormat="1" ht="15.75" customHeight="1">
      <c r="A370" s="32">
        <v>5</v>
      </c>
      <c r="B370" s="33">
        <v>16</v>
      </c>
      <c r="C370" s="34">
        <v>7</v>
      </c>
      <c r="D370" s="34">
        <v>9</v>
      </c>
      <c r="E370" s="35">
        <v>40</v>
      </c>
      <c r="F370" s="33">
        <v>21</v>
      </c>
      <c r="G370" s="34">
        <v>11</v>
      </c>
      <c r="H370" s="34">
        <v>10</v>
      </c>
      <c r="I370" s="35">
        <v>75</v>
      </c>
      <c r="J370" s="33">
        <v>21</v>
      </c>
      <c r="K370" s="34">
        <v>11</v>
      </c>
      <c r="L370" s="34">
        <v>10</v>
      </c>
    </row>
    <row r="371" spans="1:12" s="97" customFormat="1" ht="15.75" customHeight="1">
      <c r="A371" s="32">
        <v>6</v>
      </c>
      <c r="B371" s="33">
        <v>18</v>
      </c>
      <c r="C371" s="34">
        <v>5</v>
      </c>
      <c r="D371" s="34">
        <v>13</v>
      </c>
      <c r="E371" s="35">
        <v>41</v>
      </c>
      <c r="F371" s="33">
        <v>19</v>
      </c>
      <c r="G371" s="34">
        <v>9</v>
      </c>
      <c r="H371" s="34">
        <v>10</v>
      </c>
      <c r="I371" s="35">
        <v>76</v>
      </c>
      <c r="J371" s="33">
        <v>12</v>
      </c>
      <c r="K371" s="34">
        <v>6</v>
      </c>
      <c r="L371" s="34">
        <v>6</v>
      </c>
    </row>
    <row r="372" spans="1:12" s="97" customFormat="1" ht="15.75" customHeight="1">
      <c r="A372" s="32">
        <v>7</v>
      </c>
      <c r="B372" s="33">
        <v>19</v>
      </c>
      <c r="C372" s="34">
        <v>12</v>
      </c>
      <c r="D372" s="34">
        <v>7</v>
      </c>
      <c r="E372" s="35">
        <v>42</v>
      </c>
      <c r="F372" s="33">
        <v>16</v>
      </c>
      <c r="G372" s="34">
        <v>9</v>
      </c>
      <c r="H372" s="34">
        <v>7</v>
      </c>
      <c r="I372" s="35">
        <v>77</v>
      </c>
      <c r="J372" s="33">
        <v>10</v>
      </c>
      <c r="K372" s="34">
        <v>2</v>
      </c>
      <c r="L372" s="34">
        <v>8</v>
      </c>
    </row>
    <row r="373" spans="1:12" s="97" customFormat="1" ht="15.75" customHeight="1">
      <c r="A373" s="32">
        <v>8</v>
      </c>
      <c r="B373" s="33">
        <v>16</v>
      </c>
      <c r="C373" s="34">
        <v>7</v>
      </c>
      <c r="D373" s="34">
        <v>9</v>
      </c>
      <c r="E373" s="35">
        <v>43</v>
      </c>
      <c r="F373" s="33">
        <v>24</v>
      </c>
      <c r="G373" s="34">
        <v>15</v>
      </c>
      <c r="H373" s="34">
        <v>9</v>
      </c>
      <c r="I373" s="35">
        <v>78</v>
      </c>
      <c r="J373" s="33">
        <v>3</v>
      </c>
      <c r="K373" s="34">
        <v>2</v>
      </c>
      <c r="L373" s="34">
        <v>1</v>
      </c>
    </row>
    <row r="374" spans="1:12" s="97" customFormat="1" ht="18" customHeight="1">
      <c r="A374" s="40">
        <v>9</v>
      </c>
      <c r="B374" s="44">
        <v>10</v>
      </c>
      <c r="C374" s="42">
        <v>5</v>
      </c>
      <c r="D374" s="42">
        <v>5</v>
      </c>
      <c r="E374" s="43">
        <v>44</v>
      </c>
      <c r="F374" s="44">
        <v>26</v>
      </c>
      <c r="G374" s="42">
        <v>14</v>
      </c>
      <c r="H374" s="42">
        <v>12</v>
      </c>
      <c r="I374" s="43">
        <v>79</v>
      </c>
      <c r="J374" s="44">
        <v>6</v>
      </c>
      <c r="K374" s="42">
        <v>2</v>
      </c>
      <c r="L374" s="42">
        <v>4</v>
      </c>
    </row>
    <row r="375" spans="1:12" s="31" customFormat="1" ht="25.5" customHeight="1">
      <c r="A375" s="23" t="s">
        <v>23</v>
      </c>
      <c r="B375" s="24">
        <v>66</v>
      </c>
      <c r="C375" s="24">
        <v>41</v>
      </c>
      <c r="D375" s="24">
        <v>25</v>
      </c>
      <c r="E375" s="25" t="s">
        <v>24</v>
      </c>
      <c r="F375" s="24">
        <v>103</v>
      </c>
      <c r="G375" s="24">
        <v>54</v>
      </c>
      <c r="H375" s="24">
        <v>49</v>
      </c>
      <c r="I375" s="25" t="s">
        <v>25</v>
      </c>
      <c r="J375" s="24">
        <v>54</v>
      </c>
      <c r="K375" s="24">
        <v>22</v>
      </c>
      <c r="L375" s="24">
        <v>32</v>
      </c>
    </row>
    <row r="376" spans="1:12" s="97" customFormat="1" ht="15.75" customHeight="1">
      <c r="A376" s="32">
        <v>10</v>
      </c>
      <c r="B376" s="33">
        <v>13</v>
      </c>
      <c r="C376" s="34">
        <v>8</v>
      </c>
      <c r="D376" s="34">
        <v>5</v>
      </c>
      <c r="E376" s="35">
        <v>45</v>
      </c>
      <c r="F376" s="33">
        <v>31</v>
      </c>
      <c r="G376" s="34">
        <v>16</v>
      </c>
      <c r="H376" s="34">
        <v>15</v>
      </c>
      <c r="I376" s="35">
        <v>80</v>
      </c>
      <c r="J376" s="33">
        <v>9</v>
      </c>
      <c r="K376" s="34">
        <v>4</v>
      </c>
      <c r="L376" s="34">
        <v>5</v>
      </c>
    </row>
    <row r="377" spans="1:12" s="97" customFormat="1" ht="15.75" customHeight="1">
      <c r="A377" s="32">
        <v>11</v>
      </c>
      <c r="B377" s="33">
        <v>15</v>
      </c>
      <c r="C377" s="34">
        <v>11</v>
      </c>
      <c r="D377" s="34">
        <v>4</v>
      </c>
      <c r="E377" s="35">
        <v>46</v>
      </c>
      <c r="F377" s="33">
        <v>25</v>
      </c>
      <c r="G377" s="34">
        <v>12</v>
      </c>
      <c r="H377" s="34">
        <v>13</v>
      </c>
      <c r="I377" s="35">
        <v>81</v>
      </c>
      <c r="J377" s="33">
        <v>10</v>
      </c>
      <c r="K377" s="34">
        <v>4</v>
      </c>
      <c r="L377" s="34">
        <v>6</v>
      </c>
    </row>
    <row r="378" spans="1:12" s="97" customFormat="1" ht="15.75" customHeight="1">
      <c r="A378" s="32">
        <v>12</v>
      </c>
      <c r="B378" s="33">
        <v>11</v>
      </c>
      <c r="C378" s="34">
        <v>6</v>
      </c>
      <c r="D378" s="34">
        <v>5</v>
      </c>
      <c r="E378" s="35">
        <v>47</v>
      </c>
      <c r="F378" s="33">
        <v>13</v>
      </c>
      <c r="G378" s="34">
        <v>9</v>
      </c>
      <c r="H378" s="34">
        <v>4</v>
      </c>
      <c r="I378" s="35">
        <v>82</v>
      </c>
      <c r="J378" s="33">
        <v>13</v>
      </c>
      <c r="K378" s="34">
        <v>5</v>
      </c>
      <c r="L378" s="34">
        <v>8</v>
      </c>
    </row>
    <row r="379" spans="1:12" s="97" customFormat="1" ht="15.75" customHeight="1">
      <c r="A379" s="32">
        <v>13</v>
      </c>
      <c r="B379" s="33">
        <v>9</v>
      </c>
      <c r="C379" s="34">
        <v>5</v>
      </c>
      <c r="D379" s="34">
        <v>4</v>
      </c>
      <c r="E379" s="35">
        <v>48</v>
      </c>
      <c r="F379" s="33">
        <v>21</v>
      </c>
      <c r="G379" s="34">
        <v>10</v>
      </c>
      <c r="H379" s="34">
        <v>11</v>
      </c>
      <c r="I379" s="35">
        <v>83</v>
      </c>
      <c r="J379" s="33">
        <v>12</v>
      </c>
      <c r="K379" s="34">
        <v>6</v>
      </c>
      <c r="L379" s="34">
        <v>6</v>
      </c>
    </row>
    <row r="380" spans="1:12" s="97" customFormat="1" ht="18" customHeight="1">
      <c r="A380" s="40">
        <v>14</v>
      </c>
      <c r="B380" s="44">
        <v>18</v>
      </c>
      <c r="C380" s="42">
        <v>11</v>
      </c>
      <c r="D380" s="42">
        <v>7</v>
      </c>
      <c r="E380" s="43">
        <v>49</v>
      </c>
      <c r="F380" s="44">
        <v>13</v>
      </c>
      <c r="G380" s="42">
        <v>7</v>
      </c>
      <c r="H380" s="42">
        <v>6</v>
      </c>
      <c r="I380" s="43">
        <v>84</v>
      </c>
      <c r="J380" s="44">
        <v>10</v>
      </c>
      <c r="K380" s="42">
        <v>3</v>
      </c>
      <c r="L380" s="42">
        <v>7</v>
      </c>
    </row>
    <row r="381" spans="1:12" s="31" customFormat="1" ht="25.5" customHeight="1">
      <c r="A381" s="23" t="s">
        <v>26</v>
      </c>
      <c r="B381" s="24">
        <v>51</v>
      </c>
      <c r="C381" s="24">
        <v>31</v>
      </c>
      <c r="D381" s="24">
        <v>20</v>
      </c>
      <c r="E381" s="25" t="s">
        <v>27</v>
      </c>
      <c r="F381" s="24">
        <v>87</v>
      </c>
      <c r="G381" s="24">
        <v>43</v>
      </c>
      <c r="H381" s="24">
        <v>44</v>
      </c>
      <c r="I381" s="25" t="s">
        <v>28</v>
      </c>
      <c r="J381" s="24">
        <v>40</v>
      </c>
      <c r="K381" s="24">
        <v>15</v>
      </c>
      <c r="L381" s="24">
        <v>25</v>
      </c>
    </row>
    <row r="382" spans="1:12" s="97" customFormat="1" ht="15.75" customHeight="1">
      <c r="A382" s="32">
        <v>15</v>
      </c>
      <c r="B382" s="33">
        <v>11</v>
      </c>
      <c r="C382" s="34">
        <v>6</v>
      </c>
      <c r="D382" s="34">
        <v>5</v>
      </c>
      <c r="E382" s="35">
        <v>50</v>
      </c>
      <c r="F382" s="33">
        <v>20</v>
      </c>
      <c r="G382" s="34">
        <v>7</v>
      </c>
      <c r="H382" s="34">
        <v>13</v>
      </c>
      <c r="I382" s="35">
        <v>85</v>
      </c>
      <c r="J382" s="33">
        <v>10</v>
      </c>
      <c r="K382" s="34">
        <v>4</v>
      </c>
      <c r="L382" s="34">
        <v>6</v>
      </c>
    </row>
    <row r="383" spans="1:12" s="97" customFormat="1" ht="15.75" customHeight="1">
      <c r="A383" s="32">
        <v>16</v>
      </c>
      <c r="B383" s="33">
        <v>7</v>
      </c>
      <c r="C383" s="34">
        <v>2</v>
      </c>
      <c r="D383" s="34">
        <v>5</v>
      </c>
      <c r="E383" s="35">
        <v>51</v>
      </c>
      <c r="F383" s="33">
        <v>14</v>
      </c>
      <c r="G383" s="34">
        <v>9</v>
      </c>
      <c r="H383" s="34">
        <v>5</v>
      </c>
      <c r="I383" s="35">
        <v>86</v>
      </c>
      <c r="J383" s="33">
        <v>10</v>
      </c>
      <c r="K383" s="34">
        <v>4</v>
      </c>
      <c r="L383" s="34">
        <v>6</v>
      </c>
    </row>
    <row r="384" spans="1:12" s="97" customFormat="1" ht="15.75" customHeight="1">
      <c r="A384" s="32">
        <v>17</v>
      </c>
      <c r="B384" s="33">
        <v>9</v>
      </c>
      <c r="C384" s="34">
        <v>6</v>
      </c>
      <c r="D384" s="34">
        <v>3</v>
      </c>
      <c r="E384" s="35">
        <v>52</v>
      </c>
      <c r="F384" s="33">
        <v>18</v>
      </c>
      <c r="G384" s="34">
        <v>12</v>
      </c>
      <c r="H384" s="34">
        <v>6</v>
      </c>
      <c r="I384" s="35">
        <v>87</v>
      </c>
      <c r="J384" s="33">
        <v>8</v>
      </c>
      <c r="K384" s="34">
        <v>2</v>
      </c>
      <c r="L384" s="34">
        <v>6</v>
      </c>
    </row>
    <row r="385" spans="1:12" s="97" customFormat="1" ht="15.75" customHeight="1">
      <c r="A385" s="32">
        <v>18</v>
      </c>
      <c r="B385" s="33">
        <v>13</v>
      </c>
      <c r="C385" s="34">
        <v>9</v>
      </c>
      <c r="D385" s="34">
        <v>4</v>
      </c>
      <c r="E385" s="35">
        <v>53</v>
      </c>
      <c r="F385" s="33">
        <v>20</v>
      </c>
      <c r="G385" s="34">
        <v>6</v>
      </c>
      <c r="H385" s="34">
        <v>14</v>
      </c>
      <c r="I385" s="35">
        <v>88</v>
      </c>
      <c r="J385" s="33">
        <v>3</v>
      </c>
      <c r="K385" s="34">
        <v>2</v>
      </c>
      <c r="L385" s="34">
        <v>1</v>
      </c>
    </row>
    <row r="386" spans="1:12" s="97" customFormat="1" ht="18" customHeight="1">
      <c r="A386" s="40">
        <v>19</v>
      </c>
      <c r="B386" s="44">
        <v>11</v>
      </c>
      <c r="C386" s="42">
        <v>8</v>
      </c>
      <c r="D386" s="42">
        <v>3</v>
      </c>
      <c r="E386" s="43">
        <v>54</v>
      </c>
      <c r="F386" s="44">
        <v>15</v>
      </c>
      <c r="G386" s="42">
        <v>9</v>
      </c>
      <c r="H386" s="42">
        <v>6</v>
      </c>
      <c r="I386" s="43">
        <v>89</v>
      </c>
      <c r="J386" s="44">
        <v>9</v>
      </c>
      <c r="K386" s="42">
        <v>3</v>
      </c>
      <c r="L386" s="42">
        <v>6</v>
      </c>
    </row>
    <row r="387" spans="1:12" s="31" customFormat="1" ht="25.5" customHeight="1">
      <c r="A387" s="23" t="s">
        <v>29</v>
      </c>
      <c r="B387" s="24">
        <v>41</v>
      </c>
      <c r="C387" s="24">
        <v>26</v>
      </c>
      <c r="D387" s="24">
        <v>15</v>
      </c>
      <c r="E387" s="25" t="s">
        <v>30</v>
      </c>
      <c r="F387" s="24">
        <v>92</v>
      </c>
      <c r="G387" s="24">
        <v>47</v>
      </c>
      <c r="H387" s="24">
        <v>45</v>
      </c>
      <c r="I387" s="25" t="s">
        <v>31</v>
      </c>
      <c r="J387" s="24">
        <v>14</v>
      </c>
      <c r="K387" s="24">
        <v>4</v>
      </c>
      <c r="L387" s="24">
        <v>10</v>
      </c>
    </row>
    <row r="388" spans="1:12" s="97" customFormat="1" ht="15.75" customHeight="1">
      <c r="A388" s="32">
        <v>20</v>
      </c>
      <c r="B388" s="33">
        <v>5</v>
      </c>
      <c r="C388" s="34">
        <v>4</v>
      </c>
      <c r="D388" s="34">
        <v>1</v>
      </c>
      <c r="E388" s="35">
        <v>55</v>
      </c>
      <c r="F388" s="33">
        <v>21</v>
      </c>
      <c r="G388" s="34">
        <v>8</v>
      </c>
      <c r="H388" s="34">
        <v>13</v>
      </c>
      <c r="I388" s="35">
        <v>90</v>
      </c>
      <c r="J388" s="33">
        <v>2</v>
      </c>
      <c r="K388" s="34">
        <v>1</v>
      </c>
      <c r="L388" s="34">
        <v>1</v>
      </c>
    </row>
    <row r="389" spans="1:12" s="97" customFormat="1" ht="15.75" customHeight="1">
      <c r="A389" s="32">
        <v>21</v>
      </c>
      <c r="B389" s="33">
        <v>13</v>
      </c>
      <c r="C389" s="34">
        <v>6</v>
      </c>
      <c r="D389" s="34">
        <v>7</v>
      </c>
      <c r="E389" s="35">
        <v>56</v>
      </c>
      <c r="F389" s="33">
        <v>8</v>
      </c>
      <c r="G389" s="34">
        <v>3</v>
      </c>
      <c r="H389" s="34">
        <v>5</v>
      </c>
      <c r="I389" s="35">
        <v>91</v>
      </c>
      <c r="J389" s="33">
        <v>0</v>
      </c>
      <c r="K389" s="34">
        <v>0</v>
      </c>
      <c r="L389" s="34">
        <v>0</v>
      </c>
    </row>
    <row r="390" spans="1:12" s="97" customFormat="1" ht="15.75" customHeight="1">
      <c r="A390" s="32">
        <v>22</v>
      </c>
      <c r="B390" s="33">
        <v>7</v>
      </c>
      <c r="C390" s="34">
        <v>5</v>
      </c>
      <c r="D390" s="34">
        <v>2</v>
      </c>
      <c r="E390" s="35">
        <v>57</v>
      </c>
      <c r="F390" s="33">
        <v>16</v>
      </c>
      <c r="G390" s="34">
        <v>10</v>
      </c>
      <c r="H390" s="34">
        <v>6</v>
      </c>
      <c r="I390" s="35">
        <v>92</v>
      </c>
      <c r="J390" s="33">
        <v>6</v>
      </c>
      <c r="K390" s="34">
        <v>1</v>
      </c>
      <c r="L390" s="34">
        <v>5</v>
      </c>
    </row>
    <row r="391" spans="1:12" s="97" customFormat="1" ht="15.75" customHeight="1">
      <c r="A391" s="32">
        <v>23</v>
      </c>
      <c r="B391" s="33">
        <v>7</v>
      </c>
      <c r="C391" s="34">
        <v>5</v>
      </c>
      <c r="D391" s="34">
        <v>2</v>
      </c>
      <c r="E391" s="35">
        <v>58</v>
      </c>
      <c r="F391" s="33">
        <v>19</v>
      </c>
      <c r="G391" s="34">
        <v>10</v>
      </c>
      <c r="H391" s="34">
        <v>9</v>
      </c>
      <c r="I391" s="35">
        <v>93</v>
      </c>
      <c r="J391" s="33">
        <v>2</v>
      </c>
      <c r="K391" s="34">
        <v>2</v>
      </c>
      <c r="L391" s="34">
        <v>0</v>
      </c>
    </row>
    <row r="392" spans="1:12" s="97" customFormat="1" ht="18" customHeight="1">
      <c r="A392" s="40">
        <v>24</v>
      </c>
      <c r="B392" s="44">
        <v>9</v>
      </c>
      <c r="C392" s="42">
        <v>6</v>
      </c>
      <c r="D392" s="42">
        <v>3</v>
      </c>
      <c r="E392" s="43">
        <v>59</v>
      </c>
      <c r="F392" s="44">
        <v>28</v>
      </c>
      <c r="G392" s="42">
        <v>16</v>
      </c>
      <c r="H392" s="42">
        <v>12</v>
      </c>
      <c r="I392" s="43">
        <v>94</v>
      </c>
      <c r="J392" s="44">
        <v>4</v>
      </c>
      <c r="K392" s="42">
        <v>0</v>
      </c>
      <c r="L392" s="42">
        <v>4</v>
      </c>
    </row>
    <row r="393" spans="1:12" s="31" customFormat="1" ht="25.5" customHeight="1">
      <c r="A393" s="23" t="s">
        <v>32</v>
      </c>
      <c r="B393" s="24">
        <v>55</v>
      </c>
      <c r="C393" s="24">
        <v>23</v>
      </c>
      <c r="D393" s="24">
        <v>32</v>
      </c>
      <c r="E393" s="25" t="s">
        <v>33</v>
      </c>
      <c r="F393" s="24">
        <v>69</v>
      </c>
      <c r="G393" s="24">
        <v>36</v>
      </c>
      <c r="H393" s="24">
        <v>33</v>
      </c>
      <c r="I393" s="64" t="s">
        <v>34</v>
      </c>
      <c r="J393" s="24">
        <v>0</v>
      </c>
      <c r="K393" s="24">
        <v>0</v>
      </c>
      <c r="L393" s="24">
        <v>0</v>
      </c>
    </row>
    <row r="394" spans="1:12" s="97" customFormat="1" ht="15.75" customHeight="1">
      <c r="A394" s="32">
        <v>25</v>
      </c>
      <c r="B394" s="33">
        <v>12</v>
      </c>
      <c r="C394" s="34">
        <v>3</v>
      </c>
      <c r="D394" s="34">
        <v>9</v>
      </c>
      <c r="E394" s="35">
        <v>60</v>
      </c>
      <c r="F394" s="33">
        <v>16</v>
      </c>
      <c r="G394" s="34">
        <v>6</v>
      </c>
      <c r="H394" s="34">
        <v>10</v>
      </c>
      <c r="I394" s="35">
        <v>95</v>
      </c>
      <c r="J394" s="33">
        <v>0</v>
      </c>
      <c r="K394" s="34">
        <v>0</v>
      </c>
      <c r="L394" s="34">
        <v>0</v>
      </c>
    </row>
    <row r="395" spans="1:12" s="97" customFormat="1" ht="15.75" customHeight="1">
      <c r="A395" s="32">
        <v>26</v>
      </c>
      <c r="B395" s="33">
        <v>8</v>
      </c>
      <c r="C395" s="34">
        <v>4</v>
      </c>
      <c r="D395" s="34">
        <v>4</v>
      </c>
      <c r="E395" s="35">
        <v>61</v>
      </c>
      <c r="F395" s="33">
        <v>13</v>
      </c>
      <c r="G395" s="34">
        <v>9</v>
      </c>
      <c r="H395" s="34">
        <v>4</v>
      </c>
      <c r="I395" s="35">
        <v>96</v>
      </c>
      <c r="J395" s="33">
        <v>0</v>
      </c>
      <c r="K395" s="34">
        <v>0</v>
      </c>
      <c r="L395" s="34">
        <v>0</v>
      </c>
    </row>
    <row r="396" spans="1:12" s="97" customFormat="1" ht="15.75" customHeight="1">
      <c r="A396" s="32">
        <v>27</v>
      </c>
      <c r="B396" s="33">
        <v>10</v>
      </c>
      <c r="C396" s="34">
        <v>5</v>
      </c>
      <c r="D396" s="34">
        <v>5</v>
      </c>
      <c r="E396" s="35">
        <v>62</v>
      </c>
      <c r="F396" s="33">
        <v>20</v>
      </c>
      <c r="G396" s="34">
        <v>11</v>
      </c>
      <c r="H396" s="34">
        <v>9</v>
      </c>
      <c r="I396" s="35">
        <v>97</v>
      </c>
      <c r="J396" s="33">
        <v>0</v>
      </c>
      <c r="K396" s="34">
        <v>0</v>
      </c>
      <c r="L396" s="34">
        <v>0</v>
      </c>
    </row>
    <row r="397" spans="1:12" s="97" customFormat="1" ht="15.75" customHeight="1">
      <c r="A397" s="32">
        <v>28</v>
      </c>
      <c r="B397" s="33">
        <v>8</v>
      </c>
      <c r="C397" s="34">
        <v>4</v>
      </c>
      <c r="D397" s="34">
        <v>4</v>
      </c>
      <c r="E397" s="35">
        <v>63</v>
      </c>
      <c r="F397" s="33">
        <v>14</v>
      </c>
      <c r="G397" s="34">
        <v>8</v>
      </c>
      <c r="H397" s="34">
        <v>6</v>
      </c>
      <c r="I397" s="35">
        <v>98</v>
      </c>
      <c r="J397" s="33">
        <v>0</v>
      </c>
      <c r="K397" s="34">
        <v>0</v>
      </c>
      <c r="L397" s="34">
        <v>0</v>
      </c>
    </row>
    <row r="398" spans="1:12" s="97" customFormat="1" ht="18" customHeight="1">
      <c r="A398" s="40">
        <v>29</v>
      </c>
      <c r="B398" s="44">
        <v>17</v>
      </c>
      <c r="C398" s="42">
        <v>7</v>
      </c>
      <c r="D398" s="42">
        <v>10</v>
      </c>
      <c r="E398" s="43">
        <v>64</v>
      </c>
      <c r="F398" s="44">
        <v>6</v>
      </c>
      <c r="G398" s="42">
        <v>2</v>
      </c>
      <c r="H398" s="42">
        <v>4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69</v>
      </c>
      <c r="C399" s="24">
        <v>39</v>
      </c>
      <c r="D399" s="24">
        <v>30</v>
      </c>
      <c r="E399" s="25" t="s">
        <v>36</v>
      </c>
      <c r="F399" s="24">
        <v>80</v>
      </c>
      <c r="G399" s="24">
        <v>34</v>
      </c>
      <c r="H399" s="24">
        <v>46</v>
      </c>
      <c r="I399" s="68">
        <v>100</v>
      </c>
      <c r="J399" s="69">
        <v>0</v>
      </c>
      <c r="K399" s="70">
        <v>0</v>
      </c>
      <c r="L399" s="70">
        <v>0</v>
      </c>
    </row>
    <row r="400" spans="1:12" s="97" customFormat="1" ht="15.75" customHeight="1">
      <c r="A400" s="32">
        <v>30</v>
      </c>
      <c r="B400" s="33">
        <v>12</v>
      </c>
      <c r="C400" s="34">
        <v>7</v>
      </c>
      <c r="D400" s="34">
        <v>5</v>
      </c>
      <c r="E400" s="35">
        <v>65</v>
      </c>
      <c r="F400" s="33">
        <v>15</v>
      </c>
      <c r="G400" s="34">
        <v>7</v>
      </c>
      <c r="H400" s="34">
        <v>8</v>
      </c>
      <c r="I400" s="35">
        <v>101</v>
      </c>
      <c r="J400" s="33">
        <v>0</v>
      </c>
      <c r="K400" s="34">
        <v>0</v>
      </c>
      <c r="L400" s="34">
        <v>0</v>
      </c>
    </row>
    <row r="401" spans="1:12" s="97" customFormat="1" ht="15.75" customHeight="1">
      <c r="A401" s="32">
        <v>31</v>
      </c>
      <c r="B401" s="33">
        <v>12</v>
      </c>
      <c r="C401" s="34">
        <v>7</v>
      </c>
      <c r="D401" s="34">
        <v>5</v>
      </c>
      <c r="E401" s="35">
        <v>66</v>
      </c>
      <c r="F401" s="33">
        <v>13</v>
      </c>
      <c r="G401" s="34">
        <v>7</v>
      </c>
      <c r="H401" s="34">
        <v>6</v>
      </c>
      <c r="I401" s="35">
        <v>102</v>
      </c>
      <c r="J401" s="33">
        <v>0</v>
      </c>
      <c r="K401" s="34">
        <v>0</v>
      </c>
      <c r="L401" s="34">
        <v>0</v>
      </c>
    </row>
    <row r="402" spans="1:12" s="97" customFormat="1" ht="15.75" customHeight="1">
      <c r="A402" s="32">
        <v>32</v>
      </c>
      <c r="B402" s="33">
        <v>12</v>
      </c>
      <c r="C402" s="34">
        <v>7</v>
      </c>
      <c r="D402" s="34">
        <v>5</v>
      </c>
      <c r="E402" s="35">
        <v>67</v>
      </c>
      <c r="F402" s="33">
        <v>16</v>
      </c>
      <c r="G402" s="34">
        <v>3</v>
      </c>
      <c r="H402" s="34">
        <v>13</v>
      </c>
      <c r="I402" s="35">
        <v>103</v>
      </c>
      <c r="J402" s="33">
        <v>0</v>
      </c>
      <c r="K402" s="34">
        <v>0</v>
      </c>
      <c r="L402" s="34">
        <v>0</v>
      </c>
    </row>
    <row r="403" spans="1:12" s="97" customFormat="1" ht="15.75" customHeight="1">
      <c r="A403" s="32">
        <v>33</v>
      </c>
      <c r="B403" s="33">
        <v>18</v>
      </c>
      <c r="C403" s="34">
        <v>10</v>
      </c>
      <c r="D403" s="34">
        <v>8</v>
      </c>
      <c r="E403" s="35">
        <v>68</v>
      </c>
      <c r="F403" s="33">
        <v>18</v>
      </c>
      <c r="G403" s="34">
        <v>6</v>
      </c>
      <c r="H403" s="34">
        <v>12</v>
      </c>
      <c r="I403" s="72" t="s">
        <v>37</v>
      </c>
      <c r="J403" s="44">
        <v>0</v>
      </c>
      <c r="K403" s="42">
        <v>0</v>
      </c>
      <c r="L403" s="42">
        <v>0</v>
      </c>
    </row>
    <row r="404" spans="1:12" s="97" customFormat="1" ht="21" customHeight="1" thickBot="1">
      <c r="A404" s="74">
        <v>34</v>
      </c>
      <c r="B404" s="33">
        <v>15</v>
      </c>
      <c r="C404" s="34">
        <v>8</v>
      </c>
      <c r="D404" s="34">
        <v>7</v>
      </c>
      <c r="E404" s="35">
        <v>69</v>
      </c>
      <c r="F404" s="33">
        <v>18</v>
      </c>
      <c r="G404" s="34">
        <v>11</v>
      </c>
      <c r="H404" s="34">
        <v>7</v>
      </c>
      <c r="I404" s="75" t="s">
        <v>8</v>
      </c>
      <c r="J404" s="69">
        <v>1278</v>
      </c>
      <c r="K404" s="69">
        <v>639</v>
      </c>
      <c r="L404" s="69">
        <v>639</v>
      </c>
    </row>
    <row r="405" spans="1:12" s="106" customFormat="1" ht="24" customHeight="1" thickTop="1" thickBot="1">
      <c r="A405" s="81" t="s">
        <v>38</v>
      </c>
      <c r="B405" s="82">
        <v>204</v>
      </c>
      <c r="C405" s="83">
        <v>107</v>
      </c>
      <c r="D405" s="83">
        <v>97</v>
      </c>
      <c r="E405" s="84" t="s">
        <v>39</v>
      </c>
      <c r="F405" s="83">
        <v>767</v>
      </c>
      <c r="G405" s="83">
        <v>403</v>
      </c>
      <c r="H405" s="83">
        <v>364</v>
      </c>
      <c r="I405" s="85" t="s">
        <v>40</v>
      </c>
      <c r="J405" s="83">
        <v>307</v>
      </c>
      <c r="K405" s="83">
        <v>129</v>
      </c>
      <c r="L405" s="83">
        <v>178</v>
      </c>
    </row>
    <row r="411" spans="1:12" s="113" customFormat="1">
      <c r="A411" s="95"/>
      <c r="B411" s="110"/>
      <c r="C411" s="110"/>
      <c r="D411" s="110"/>
      <c r="E411" s="111"/>
      <c r="F411" s="112"/>
      <c r="I411" s="111"/>
      <c r="J411" s="112"/>
    </row>
    <row r="412" spans="1:12" s="113" customFormat="1">
      <c r="A412" s="95"/>
      <c r="B412" s="110"/>
      <c r="C412" s="110"/>
      <c r="D412" s="110"/>
      <c r="E412" s="111"/>
      <c r="F412" s="112"/>
      <c r="I412" s="111"/>
      <c r="J412" s="112"/>
    </row>
    <row r="413" spans="1:12" s="113" customFormat="1">
      <c r="A413" s="95"/>
      <c r="B413" s="110"/>
      <c r="C413" s="110"/>
      <c r="D413" s="110"/>
      <c r="E413" s="111"/>
      <c r="F413" s="112"/>
      <c r="I413" s="111"/>
      <c r="J413" s="112"/>
    </row>
    <row r="414" spans="1:12" s="113" customFormat="1">
      <c r="A414" s="95"/>
      <c r="B414" s="110"/>
      <c r="C414" s="110"/>
      <c r="D414" s="110"/>
      <c r="E414" s="111"/>
      <c r="F414" s="112"/>
      <c r="I414" s="111"/>
      <c r="J414" s="112"/>
    </row>
    <row r="415" spans="1:12" s="113" customFormat="1">
      <c r="A415" s="95"/>
      <c r="B415" s="110"/>
      <c r="C415" s="110"/>
      <c r="D415" s="110"/>
      <c r="E415" s="111"/>
      <c r="F415" s="112"/>
      <c r="I415" s="111"/>
      <c r="J415" s="112"/>
    </row>
    <row r="416" spans="1:12" s="113" customFormat="1">
      <c r="A416" s="95"/>
      <c r="B416" s="110"/>
      <c r="C416" s="110"/>
      <c r="D416" s="110"/>
      <c r="E416" s="111"/>
      <c r="F416" s="112"/>
      <c r="I416" s="111"/>
      <c r="J416" s="112"/>
    </row>
    <row r="417" spans="1:10" s="113" customFormat="1">
      <c r="A417" s="95"/>
      <c r="B417" s="110"/>
      <c r="C417" s="110"/>
      <c r="D417" s="110"/>
      <c r="E417" s="111"/>
      <c r="F417" s="112"/>
      <c r="I417" s="111"/>
      <c r="J417" s="112"/>
    </row>
    <row r="418" spans="1:10" s="113" customFormat="1">
      <c r="A418" s="95"/>
      <c r="B418" s="110"/>
      <c r="C418" s="110"/>
      <c r="D418" s="110"/>
      <c r="E418" s="111"/>
      <c r="F418" s="112"/>
      <c r="I418" s="111"/>
      <c r="J418" s="112"/>
    </row>
    <row r="419" spans="1:10" s="113" customFormat="1">
      <c r="A419" s="95"/>
      <c r="B419" s="110"/>
      <c r="C419" s="110"/>
      <c r="D419" s="110"/>
      <c r="E419" s="111"/>
      <c r="F419" s="112"/>
      <c r="I419" s="111"/>
      <c r="J419" s="112"/>
    </row>
    <row r="420" spans="1:10" s="113" customFormat="1">
      <c r="A420" s="95"/>
      <c r="B420" s="110"/>
      <c r="C420" s="110"/>
      <c r="D420" s="110"/>
      <c r="E420" s="111"/>
      <c r="F420" s="112"/>
      <c r="I420" s="111"/>
      <c r="J420" s="112"/>
    </row>
    <row r="421" spans="1:10" s="113" customFormat="1">
      <c r="A421" s="95"/>
      <c r="B421" s="110"/>
      <c r="C421" s="110"/>
      <c r="D421" s="110"/>
      <c r="E421" s="111"/>
      <c r="F421" s="112"/>
      <c r="I421" s="111"/>
      <c r="J421" s="112"/>
    </row>
    <row r="422" spans="1:10" s="113" customFormat="1">
      <c r="A422" s="95"/>
      <c r="B422" s="110"/>
      <c r="C422" s="110"/>
      <c r="D422" s="110"/>
      <c r="E422" s="111"/>
      <c r="F422" s="112"/>
      <c r="I422" s="111"/>
      <c r="J422" s="112"/>
    </row>
    <row r="423" spans="1:10" s="113" customFormat="1">
      <c r="A423" s="95"/>
      <c r="B423" s="110"/>
      <c r="C423" s="110"/>
      <c r="D423" s="110"/>
      <c r="E423" s="111"/>
      <c r="F423" s="112"/>
      <c r="I423" s="111"/>
      <c r="J423" s="112"/>
    </row>
    <row r="424" spans="1:10" s="113" customFormat="1">
      <c r="A424" s="95"/>
      <c r="B424" s="110"/>
      <c r="C424" s="110"/>
      <c r="D424" s="110"/>
      <c r="E424" s="111"/>
      <c r="F424" s="112"/>
      <c r="I424" s="111"/>
      <c r="J424" s="112"/>
    </row>
    <row r="425" spans="1:10" s="113" customFormat="1">
      <c r="A425" s="95"/>
      <c r="B425" s="110"/>
      <c r="C425" s="110"/>
      <c r="D425" s="110"/>
      <c r="E425" s="111"/>
      <c r="F425" s="112"/>
      <c r="I425" s="111"/>
      <c r="J425" s="112"/>
    </row>
    <row r="426" spans="1:10" s="113" customFormat="1">
      <c r="A426" s="95"/>
      <c r="B426" s="110"/>
      <c r="C426" s="110"/>
      <c r="D426" s="110"/>
      <c r="E426" s="111"/>
      <c r="F426" s="112"/>
      <c r="I426" s="111"/>
      <c r="J426" s="112"/>
    </row>
    <row r="427" spans="1:10" s="113" customFormat="1">
      <c r="A427" s="95"/>
      <c r="B427" s="110"/>
      <c r="C427" s="110"/>
      <c r="D427" s="110"/>
      <c r="E427" s="111"/>
      <c r="F427" s="112"/>
      <c r="I427" s="111"/>
      <c r="J427" s="112"/>
    </row>
    <row r="428" spans="1:10" s="113" customFormat="1">
      <c r="A428" s="95"/>
      <c r="B428" s="110"/>
      <c r="C428" s="110"/>
      <c r="D428" s="110"/>
      <c r="E428" s="111"/>
      <c r="F428" s="112"/>
      <c r="I428" s="111"/>
      <c r="J428" s="112"/>
    </row>
    <row r="429" spans="1:10" s="113" customFormat="1">
      <c r="A429" s="95"/>
      <c r="B429" s="110"/>
      <c r="C429" s="110"/>
      <c r="D429" s="110"/>
      <c r="E429" s="111"/>
      <c r="F429" s="112"/>
      <c r="I429" s="111"/>
      <c r="J429" s="112"/>
    </row>
    <row r="430" spans="1:10" s="113" customFormat="1">
      <c r="A430" s="95"/>
      <c r="B430" s="110"/>
      <c r="C430" s="110"/>
      <c r="D430" s="110"/>
      <c r="E430" s="111"/>
      <c r="F430" s="112"/>
      <c r="I430" s="111"/>
      <c r="J430" s="112"/>
    </row>
    <row r="431" spans="1:10" s="113" customFormat="1">
      <c r="A431" s="95"/>
      <c r="B431" s="110"/>
      <c r="C431" s="110"/>
      <c r="D431" s="110"/>
      <c r="E431" s="111"/>
      <c r="F431" s="112"/>
      <c r="I431" s="111"/>
      <c r="J431" s="112"/>
    </row>
    <row r="432" spans="1:10" s="113" customFormat="1">
      <c r="A432" s="95"/>
      <c r="B432" s="110"/>
      <c r="C432" s="110"/>
      <c r="D432" s="110"/>
      <c r="E432" s="111"/>
      <c r="F432" s="112"/>
      <c r="I432" s="111"/>
      <c r="J432" s="112"/>
    </row>
    <row r="433" spans="1:10" s="113" customFormat="1">
      <c r="A433" s="95"/>
      <c r="B433" s="110"/>
      <c r="C433" s="110"/>
      <c r="D433" s="110"/>
      <c r="E433" s="111"/>
      <c r="F433" s="112"/>
      <c r="I433" s="111"/>
      <c r="J433" s="112"/>
    </row>
    <row r="434" spans="1:10" s="113" customFormat="1">
      <c r="A434" s="95"/>
      <c r="B434" s="110"/>
      <c r="C434" s="110"/>
      <c r="D434" s="110"/>
      <c r="E434" s="111"/>
      <c r="F434" s="112"/>
      <c r="I434" s="111"/>
      <c r="J434" s="112"/>
    </row>
    <row r="435" spans="1:10" s="113" customFormat="1">
      <c r="A435" s="95"/>
      <c r="B435" s="110"/>
      <c r="C435" s="110"/>
      <c r="D435" s="110"/>
      <c r="E435" s="111"/>
      <c r="F435" s="112"/>
      <c r="I435" s="111"/>
      <c r="J435" s="112"/>
    </row>
    <row r="436" spans="1:10" s="113" customFormat="1">
      <c r="A436" s="95"/>
      <c r="B436" s="110"/>
      <c r="C436" s="110"/>
      <c r="D436" s="110"/>
      <c r="E436" s="111"/>
      <c r="F436" s="112"/>
      <c r="I436" s="111"/>
      <c r="J436" s="112"/>
    </row>
    <row r="437" spans="1:10" s="113" customFormat="1">
      <c r="A437" s="95"/>
      <c r="B437" s="110"/>
      <c r="C437" s="110"/>
      <c r="D437" s="110"/>
      <c r="E437" s="111"/>
      <c r="F437" s="112"/>
      <c r="I437" s="111"/>
      <c r="J437" s="112"/>
    </row>
    <row r="438" spans="1:10" s="113" customFormat="1">
      <c r="A438" s="95"/>
      <c r="B438" s="110"/>
      <c r="C438" s="110"/>
      <c r="D438" s="110"/>
      <c r="E438" s="111"/>
      <c r="F438" s="112"/>
      <c r="I438" s="111"/>
      <c r="J438" s="112"/>
    </row>
    <row r="439" spans="1:10" s="113" customFormat="1">
      <c r="A439" s="95"/>
      <c r="B439" s="110"/>
      <c r="C439" s="110"/>
      <c r="D439" s="110"/>
      <c r="E439" s="111"/>
      <c r="F439" s="112"/>
      <c r="I439" s="111"/>
      <c r="J439" s="112"/>
    </row>
    <row r="440" spans="1:10" s="113" customFormat="1">
      <c r="A440" s="95"/>
      <c r="B440" s="110"/>
      <c r="C440" s="110"/>
      <c r="D440" s="110"/>
      <c r="E440" s="111"/>
      <c r="F440" s="112"/>
      <c r="I440" s="111"/>
      <c r="J440" s="112"/>
    </row>
    <row r="441" spans="1:10" s="113" customFormat="1">
      <c r="A441" s="95"/>
      <c r="B441" s="110"/>
      <c r="C441" s="110"/>
      <c r="D441" s="110"/>
      <c r="E441" s="111"/>
      <c r="F441" s="112"/>
      <c r="I441" s="111"/>
      <c r="J441" s="112"/>
    </row>
    <row r="442" spans="1:10" s="113" customFormat="1">
      <c r="A442" s="95"/>
      <c r="B442" s="110"/>
      <c r="C442" s="110"/>
      <c r="D442" s="110"/>
      <c r="E442" s="111"/>
      <c r="F442" s="112"/>
      <c r="I442" s="111"/>
      <c r="J442" s="112"/>
    </row>
    <row r="443" spans="1:10" s="113" customFormat="1">
      <c r="A443" s="95"/>
      <c r="B443" s="110"/>
      <c r="C443" s="110"/>
      <c r="D443" s="110"/>
      <c r="E443" s="111"/>
      <c r="F443" s="112"/>
      <c r="I443" s="111"/>
      <c r="J443" s="112"/>
    </row>
    <row r="444" spans="1:10" s="113" customFormat="1">
      <c r="A444" s="95"/>
      <c r="B444" s="110"/>
      <c r="C444" s="110"/>
      <c r="D444" s="110"/>
      <c r="E444" s="111"/>
      <c r="F444" s="112"/>
      <c r="I444" s="111"/>
      <c r="J444" s="112"/>
    </row>
    <row r="445" spans="1:10" s="113" customFormat="1">
      <c r="A445" s="95"/>
      <c r="B445" s="110"/>
      <c r="C445" s="110"/>
      <c r="D445" s="110"/>
      <c r="E445" s="111"/>
      <c r="F445" s="112"/>
      <c r="I445" s="111"/>
      <c r="J445" s="112"/>
    </row>
    <row r="446" spans="1:10" s="113" customFormat="1">
      <c r="A446" s="95"/>
      <c r="B446" s="110"/>
      <c r="C446" s="110"/>
      <c r="D446" s="110"/>
      <c r="E446" s="111"/>
      <c r="F446" s="112"/>
      <c r="I446" s="111"/>
      <c r="J446" s="112"/>
    </row>
    <row r="447" spans="1:10" s="113" customFormat="1">
      <c r="A447" s="95"/>
      <c r="B447" s="110"/>
      <c r="C447" s="110"/>
      <c r="D447" s="110"/>
      <c r="E447" s="111"/>
      <c r="F447" s="112"/>
      <c r="I447" s="111"/>
      <c r="J447" s="112"/>
    </row>
    <row r="448" spans="1:10" s="113" customFormat="1">
      <c r="A448" s="95"/>
      <c r="B448" s="110"/>
      <c r="C448" s="110"/>
      <c r="D448" s="110"/>
      <c r="E448" s="111"/>
      <c r="F448" s="112"/>
      <c r="I448" s="111"/>
      <c r="J448" s="112"/>
    </row>
    <row r="449" spans="1:10" s="113" customFormat="1">
      <c r="A449" s="95"/>
      <c r="B449" s="110"/>
      <c r="C449" s="110"/>
      <c r="D449" s="110"/>
      <c r="E449" s="111"/>
      <c r="F449" s="112"/>
      <c r="I449" s="111"/>
      <c r="J449" s="112"/>
    </row>
    <row r="450" spans="1:10" s="113" customFormat="1">
      <c r="A450" s="95"/>
      <c r="B450" s="110"/>
      <c r="C450" s="110"/>
      <c r="D450" s="110"/>
      <c r="E450" s="111"/>
      <c r="F450" s="112"/>
      <c r="I450" s="111"/>
      <c r="J450" s="112"/>
    </row>
    <row r="451" spans="1:10" s="113" customFormat="1">
      <c r="A451" s="95"/>
      <c r="B451" s="110"/>
      <c r="C451" s="110"/>
      <c r="D451" s="110"/>
      <c r="E451" s="111"/>
      <c r="F451" s="112"/>
      <c r="I451" s="111"/>
      <c r="J451" s="112"/>
    </row>
    <row r="452" spans="1:10" s="113" customFormat="1">
      <c r="A452" s="95"/>
      <c r="B452" s="110"/>
      <c r="C452" s="110"/>
      <c r="D452" s="110"/>
      <c r="E452" s="111"/>
      <c r="F452" s="112"/>
      <c r="I452" s="111"/>
      <c r="J452" s="112"/>
    </row>
    <row r="453" spans="1:10" s="113" customFormat="1">
      <c r="A453" s="95"/>
      <c r="B453" s="110"/>
      <c r="C453" s="110"/>
      <c r="D453" s="110"/>
      <c r="E453" s="111"/>
      <c r="F453" s="112"/>
      <c r="I453" s="111"/>
      <c r="J453" s="112"/>
    </row>
    <row r="454" spans="1:10" s="113" customFormat="1">
      <c r="A454" s="95"/>
      <c r="B454" s="110"/>
      <c r="C454" s="110"/>
      <c r="D454" s="110"/>
      <c r="E454" s="111"/>
      <c r="F454" s="112"/>
      <c r="I454" s="111"/>
      <c r="J454" s="112"/>
    </row>
    <row r="455" spans="1:10" s="113" customFormat="1">
      <c r="A455" s="95"/>
      <c r="B455" s="110"/>
      <c r="C455" s="110"/>
      <c r="D455" s="110"/>
      <c r="E455" s="111"/>
      <c r="F455" s="112"/>
      <c r="I455" s="111"/>
      <c r="J455" s="112"/>
    </row>
    <row r="456" spans="1:10" s="113" customFormat="1">
      <c r="A456" s="95"/>
      <c r="B456" s="110"/>
      <c r="C456" s="110"/>
      <c r="D456" s="110"/>
      <c r="E456" s="111"/>
      <c r="F456" s="112"/>
      <c r="I456" s="111"/>
      <c r="J456" s="112"/>
    </row>
    <row r="457" spans="1:10" s="113" customFormat="1">
      <c r="A457" s="95"/>
      <c r="B457" s="110"/>
      <c r="C457" s="110"/>
      <c r="D457" s="110"/>
      <c r="E457" s="111"/>
      <c r="F457" s="112"/>
      <c r="I457" s="111"/>
      <c r="J457" s="112"/>
    </row>
    <row r="458" spans="1:10" s="113" customFormat="1">
      <c r="A458" s="95"/>
      <c r="B458" s="110"/>
      <c r="C458" s="110"/>
      <c r="D458" s="110"/>
      <c r="E458" s="111"/>
      <c r="F458" s="112"/>
      <c r="I458" s="111"/>
      <c r="J458" s="112"/>
    </row>
    <row r="459" spans="1:10" s="113" customFormat="1">
      <c r="A459" s="95"/>
      <c r="B459" s="110"/>
      <c r="C459" s="110"/>
      <c r="D459" s="110"/>
      <c r="E459" s="111"/>
      <c r="F459" s="112"/>
      <c r="I459" s="111"/>
      <c r="J459" s="112"/>
    </row>
    <row r="460" spans="1:10" s="113" customFormat="1">
      <c r="A460" s="95"/>
      <c r="B460" s="110"/>
      <c r="C460" s="110"/>
      <c r="D460" s="110"/>
      <c r="E460" s="111"/>
      <c r="F460" s="112"/>
      <c r="I460" s="111"/>
      <c r="J460" s="112"/>
    </row>
    <row r="461" spans="1:10" s="113" customFormat="1">
      <c r="A461" s="95"/>
      <c r="B461" s="110"/>
      <c r="C461" s="110"/>
      <c r="D461" s="110"/>
      <c r="E461" s="111"/>
      <c r="F461" s="112"/>
      <c r="I461" s="111"/>
      <c r="J461" s="112"/>
    </row>
    <row r="462" spans="1:10" s="113" customFormat="1">
      <c r="A462" s="95"/>
      <c r="B462" s="110"/>
      <c r="C462" s="110"/>
      <c r="D462" s="110"/>
      <c r="E462" s="111"/>
      <c r="F462" s="112"/>
      <c r="I462" s="111"/>
      <c r="J462" s="112"/>
    </row>
    <row r="463" spans="1:10" s="113" customFormat="1">
      <c r="A463" s="95"/>
      <c r="B463" s="110"/>
      <c r="C463" s="110"/>
      <c r="D463" s="110"/>
      <c r="E463" s="111"/>
      <c r="F463" s="112"/>
      <c r="I463" s="111"/>
      <c r="J463" s="112"/>
    </row>
    <row r="464" spans="1:10" s="113" customFormat="1">
      <c r="A464" s="95"/>
      <c r="B464" s="110"/>
      <c r="C464" s="110"/>
      <c r="D464" s="110"/>
      <c r="E464" s="111"/>
      <c r="F464" s="112"/>
      <c r="I464" s="111"/>
      <c r="J464" s="112"/>
    </row>
    <row r="465" spans="1:10" s="113" customFormat="1">
      <c r="A465" s="95"/>
      <c r="B465" s="110"/>
      <c r="C465" s="110"/>
      <c r="D465" s="110"/>
      <c r="E465" s="111"/>
      <c r="F465" s="112"/>
      <c r="I465" s="111"/>
      <c r="J465" s="112"/>
    </row>
    <row r="466" spans="1:10" s="113" customFormat="1">
      <c r="A466" s="95"/>
      <c r="B466" s="110"/>
      <c r="C466" s="110"/>
      <c r="D466" s="110"/>
      <c r="E466" s="111"/>
      <c r="F466" s="112"/>
      <c r="I466" s="111"/>
      <c r="J466" s="112"/>
    </row>
    <row r="467" spans="1:10" s="113" customFormat="1">
      <c r="A467" s="95"/>
      <c r="B467" s="110"/>
      <c r="C467" s="110"/>
      <c r="D467" s="110"/>
      <c r="E467" s="111"/>
      <c r="F467" s="112"/>
      <c r="I467" s="111"/>
      <c r="J467" s="112"/>
    </row>
    <row r="468" spans="1:10" s="113" customFormat="1">
      <c r="A468" s="95"/>
      <c r="B468" s="110"/>
      <c r="C468" s="110"/>
      <c r="D468" s="110"/>
      <c r="E468" s="111"/>
      <c r="F468" s="112"/>
      <c r="I468" s="111"/>
      <c r="J468" s="112"/>
    </row>
    <row r="469" spans="1:10" s="113" customFormat="1">
      <c r="A469" s="95"/>
      <c r="B469" s="110"/>
      <c r="C469" s="110"/>
      <c r="D469" s="110"/>
      <c r="E469" s="111"/>
      <c r="F469" s="112"/>
      <c r="I469" s="111"/>
      <c r="J469" s="112"/>
    </row>
    <row r="470" spans="1:10" s="113" customFormat="1">
      <c r="A470" s="95"/>
      <c r="B470" s="110"/>
      <c r="C470" s="110"/>
      <c r="D470" s="110"/>
      <c r="E470" s="111"/>
      <c r="F470" s="112"/>
      <c r="I470" s="111"/>
      <c r="J470" s="112"/>
    </row>
    <row r="471" spans="1:10" s="113" customFormat="1">
      <c r="A471" s="95"/>
      <c r="B471" s="110"/>
      <c r="C471" s="110"/>
      <c r="D471" s="110"/>
      <c r="E471" s="111"/>
      <c r="F471" s="112"/>
      <c r="I471" s="111"/>
      <c r="J471" s="112"/>
    </row>
    <row r="472" spans="1:10" s="113" customFormat="1">
      <c r="A472" s="95"/>
      <c r="B472" s="110"/>
      <c r="C472" s="110"/>
      <c r="D472" s="110"/>
      <c r="E472" s="111"/>
      <c r="F472" s="112"/>
      <c r="I472" s="111"/>
      <c r="J472" s="112"/>
    </row>
    <row r="473" spans="1:10" s="113" customFormat="1">
      <c r="A473" s="95"/>
      <c r="B473" s="110"/>
      <c r="C473" s="110"/>
      <c r="D473" s="110"/>
      <c r="E473" s="111"/>
      <c r="F473" s="112"/>
      <c r="I473" s="111"/>
      <c r="J473" s="112"/>
    </row>
    <row r="474" spans="1:10" s="113" customFormat="1">
      <c r="A474" s="95"/>
      <c r="B474" s="110"/>
      <c r="C474" s="110"/>
      <c r="D474" s="110"/>
      <c r="E474" s="111"/>
      <c r="F474" s="112"/>
      <c r="I474" s="111"/>
      <c r="J474" s="112"/>
    </row>
    <row r="475" spans="1:10" s="113" customFormat="1">
      <c r="A475" s="95"/>
      <c r="B475" s="110"/>
      <c r="C475" s="110"/>
      <c r="D475" s="110"/>
      <c r="E475" s="111"/>
      <c r="F475" s="112"/>
      <c r="I475" s="111"/>
      <c r="J475" s="112"/>
    </row>
    <row r="476" spans="1:10" s="113" customFormat="1">
      <c r="A476" s="95"/>
      <c r="B476" s="110"/>
      <c r="C476" s="110"/>
      <c r="D476" s="110"/>
      <c r="E476" s="111"/>
      <c r="F476" s="112"/>
      <c r="I476" s="111"/>
      <c r="J476" s="112"/>
    </row>
    <row r="477" spans="1:10" s="113" customFormat="1">
      <c r="A477" s="95"/>
      <c r="B477" s="110"/>
      <c r="C477" s="110"/>
      <c r="D477" s="110"/>
      <c r="E477" s="111"/>
      <c r="F477" s="112"/>
      <c r="I477" s="111"/>
      <c r="J477" s="112"/>
    </row>
    <row r="478" spans="1:10" s="113" customFormat="1">
      <c r="A478" s="95"/>
      <c r="B478" s="110"/>
      <c r="C478" s="110"/>
      <c r="D478" s="110"/>
      <c r="E478" s="111"/>
      <c r="F478" s="112"/>
      <c r="I478" s="111"/>
      <c r="J478" s="112"/>
    </row>
    <row r="479" spans="1:10" s="113" customFormat="1">
      <c r="A479" s="95"/>
      <c r="B479" s="110"/>
      <c r="C479" s="110"/>
      <c r="D479" s="110"/>
      <c r="E479" s="111"/>
      <c r="F479" s="112"/>
      <c r="I479" s="111"/>
      <c r="J479" s="112"/>
    </row>
    <row r="480" spans="1:10" s="113" customFormat="1">
      <c r="A480" s="95"/>
      <c r="B480" s="110"/>
      <c r="C480" s="110"/>
      <c r="D480" s="110"/>
      <c r="E480" s="111"/>
      <c r="F480" s="112"/>
      <c r="I480" s="111"/>
      <c r="J480" s="112"/>
    </row>
    <row r="481" spans="1:10" s="113" customFormat="1">
      <c r="A481" s="95"/>
      <c r="B481" s="110"/>
      <c r="C481" s="110"/>
      <c r="D481" s="110"/>
      <c r="E481" s="111"/>
      <c r="F481" s="112"/>
      <c r="I481" s="111"/>
      <c r="J481" s="112"/>
    </row>
    <row r="482" spans="1:10" s="113" customFormat="1">
      <c r="A482" s="95"/>
      <c r="B482" s="110"/>
      <c r="C482" s="110"/>
      <c r="D482" s="110"/>
      <c r="E482" s="111"/>
      <c r="F482" s="112"/>
      <c r="I482" s="111"/>
      <c r="J482" s="112"/>
    </row>
    <row r="483" spans="1:10" s="113" customFormat="1">
      <c r="A483" s="95"/>
      <c r="B483" s="110"/>
      <c r="C483" s="110"/>
      <c r="D483" s="110"/>
      <c r="E483" s="111"/>
      <c r="F483" s="112"/>
      <c r="I483" s="111"/>
      <c r="J483" s="112"/>
    </row>
    <row r="484" spans="1:10" s="113" customFormat="1">
      <c r="A484" s="95"/>
      <c r="B484" s="110"/>
      <c r="C484" s="110"/>
      <c r="D484" s="110"/>
      <c r="E484" s="111"/>
      <c r="F484" s="112"/>
      <c r="I484" s="111"/>
      <c r="J484" s="112"/>
    </row>
    <row r="485" spans="1:10" s="113" customFormat="1">
      <c r="A485" s="95"/>
      <c r="B485" s="110"/>
      <c r="C485" s="110"/>
      <c r="D485" s="110"/>
      <c r="E485" s="111"/>
      <c r="F485" s="112"/>
      <c r="I485" s="111"/>
      <c r="J485" s="112"/>
    </row>
    <row r="486" spans="1:10" s="113" customFormat="1">
      <c r="A486" s="95"/>
      <c r="B486" s="110"/>
      <c r="C486" s="110"/>
      <c r="D486" s="110"/>
      <c r="E486" s="111"/>
      <c r="F486" s="112"/>
      <c r="I486" s="111"/>
      <c r="J486" s="112"/>
    </row>
    <row r="487" spans="1:10" s="113" customFormat="1">
      <c r="A487" s="95"/>
      <c r="B487" s="110"/>
      <c r="C487" s="110"/>
      <c r="D487" s="110"/>
      <c r="E487" s="111"/>
      <c r="F487" s="112"/>
      <c r="I487" s="111"/>
      <c r="J487" s="112"/>
    </row>
    <row r="488" spans="1:10" s="113" customFormat="1">
      <c r="A488" s="95"/>
      <c r="B488" s="110"/>
      <c r="C488" s="110"/>
      <c r="D488" s="110"/>
      <c r="E488" s="111"/>
      <c r="F488" s="112"/>
      <c r="I488" s="111"/>
      <c r="J488" s="112"/>
    </row>
    <row r="489" spans="1:10" s="113" customFormat="1">
      <c r="A489" s="95"/>
      <c r="B489" s="110"/>
      <c r="C489" s="110"/>
      <c r="D489" s="110"/>
      <c r="E489" s="111"/>
      <c r="F489" s="112"/>
      <c r="I489" s="111"/>
      <c r="J489" s="112"/>
    </row>
    <row r="490" spans="1:10" s="113" customFormat="1">
      <c r="A490" s="95"/>
      <c r="B490" s="110"/>
      <c r="C490" s="110"/>
      <c r="D490" s="110"/>
      <c r="E490" s="111"/>
      <c r="F490" s="112"/>
      <c r="I490" s="111"/>
      <c r="J490" s="112"/>
    </row>
    <row r="491" spans="1:10" s="113" customFormat="1">
      <c r="A491" s="95"/>
      <c r="B491" s="110"/>
      <c r="C491" s="110"/>
      <c r="D491" s="110"/>
      <c r="E491" s="111"/>
      <c r="F491" s="112"/>
      <c r="I491" s="111"/>
      <c r="J491" s="112"/>
    </row>
    <row r="492" spans="1:10" s="113" customFormat="1">
      <c r="A492" s="95"/>
      <c r="B492" s="110"/>
      <c r="C492" s="110"/>
      <c r="D492" s="110"/>
      <c r="E492" s="111"/>
      <c r="F492" s="112"/>
      <c r="I492" s="111"/>
      <c r="J492" s="112"/>
    </row>
    <row r="493" spans="1:10" s="113" customFormat="1">
      <c r="A493" s="95"/>
      <c r="B493" s="110"/>
      <c r="C493" s="110"/>
      <c r="D493" s="110"/>
      <c r="E493" s="111"/>
      <c r="F493" s="112"/>
      <c r="I493" s="111"/>
      <c r="J493" s="112"/>
    </row>
    <row r="494" spans="1:10" s="113" customFormat="1">
      <c r="A494" s="95"/>
      <c r="B494" s="110"/>
      <c r="C494" s="110"/>
      <c r="D494" s="110"/>
      <c r="E494" s="111"/>
      <c r="F494" s="112"/>
      <c r="I494" s="111"/>
      <c r="J494" s="112"/>
    </row>
    <row r="495" spans="1:10" s="113" customFormat="1">
      <c r="A495" s="95"/>
      <c r="B495" s="110"/>
      <c r="C495" s="110"/>
      <c r="D495" s="110"/>
      <c r="E495" s="111"/>
      <c r="F495" s="112"/>
      <c r="I495" s="111"/>
      <c r="J495" s="112"/>
    </row>
    <row r="496" spans="1:10" s="113" customFormat="1">
      <c r="A496" s="95"/>
      <c r="B496" s="110"/>
      <c r="C496" s="110"/>
      <c r="D496" s="110"/>
      <c r="E496" s="111"/>
      <c r="F496" s="112"/>
      <c r="I496" s="111"/>
      <c r="J496" s="112"/>
    </row>
    <row r="497" spans="1:10" s="113" customFormat="1">
      <c r="A497" s="95"/>
      <c r="B497" s="110"/>
      <c r="C497" s="110"/>
      <c r="D497" s="110"/>
      <c r="E497" s="111"/>
      <c r="F497" s="112"/>
      <c r="I497" s="111"/>
      <c r="J497" s="112"/>
    </row>
    <row r="498" spans="1:10" s="113" customFormat="1">
      <c r="A498" s="95"/>
      <c r="B498" s="110"/>
      <c r="C498" s="110"/>
      <c r="D498" s="110"/>
      <c r="E498" s="111"/>
      <c r="F498" s="112"/>
      <c r="I498" s="111"/>
      <c r="J498" s="112"/>
    </row>
    <row r="499" spans="1:10" s="113" customFormat="1">
      <c r="A499" s="95"/>
      <c r="B499" s="110"/>
      <c r="C499" s="110"/>
      <c r="D499" s="110"/>
      <c r="E499" s="111"/>
      <c r="F499" s="112"/>
      <c r="I499" s="111"/>
      <c r="J499" s="112"/>
    </row>
    <row r="500" spans="1:10" s="113" customFormat="1">
      <c r="A500" s="95"/>
      <c r="B500" s="110"/>
      <c r="C500" s="110"/>
      <c r="D500" s="110"/>
      <c r="E500" s="111"/>
      <c r="F500" s="112"/>
      <c r="I500" s="111"/>
      <c r="J500" s="112"/>
    </row>
    <row r="501" spans="1:10" s="113" customFormat="1">
      <c r="A501" s="95"/>
      <c r="B501" s="110"/>
      <c r="C501" s="110"/>
      <c r="D501" s="110"/>
      <c r="E501" s="111"/>
      <c r="F501" s="112"/>
      <c r="I501" s="111"/>
      <c r="J501" s="112"/>
    </row>
    <row r="502" spans="1:10" s="113" customFormat="1">
      <c r="A502" s="95"/>
      <c r="B502" s="110"/>
      <c r="C502" s="110"/>
      <c r="D502" s="110"/>
      <c r="E502" s="111"/>
      <c r="F502" s="112"/>
      <c r="I502" s="111"/>
      <c r="J502" s="112"/>
    </row>
    <row r="503" spans="1:10" s="113" customFormat="1">
      <c r="A503" s="95"/>
      <c r="B503" s="110"/>
      <c r="C503" s="110"/>
      <c r="D503" s="110"/>
      <c r="E503" s="111"/>
      <c r="F503" s="112"/>
      <c r="I503" s="111"/>
      <c r="J503" s="112"/>
    </row>
    <row r="504" spans="1:10" s="113" customFormat="1">
      <c r="A504" s="95"/>
      <c r="B504" s="110"/>
      <c r="C504" s="110"/>
      <c r="D504" s="110"/>
      <c r="E504" s="111"/>
      <c r="F504" s="112"/>
      <c r="I504" s="111"/>
      <c r="J504" s="112"/>
    </row>
    <row r="505" spans="1:10" s="113" customFormat="1">
      <c r="A505" s="95"/>
      <c r="B505" s="110"/>
      <c r="C505" s="110"/>
      <c r="D505" s="110"/>
      <c r="E505" s="111"/>
      <c r="F505" s="112"/>
      <c r="I505" s="111"/>
      <c r="J505" s="112"/>
    </row>
    <row r="506" spans="1:10" s="113" customFormat="1">
      <c r="A506" s="95"/>
      <c r="B506" s="110"/>
      <c r="C506" s="110"/>
      <c r="D506" s="110"/>
      <c r="E506" s="111"/>
      <c r="F506" s="112"/>
      <c r="I506" s="111"/>
      <c r="J506" s="112"/>
    </row>
    <row r="507" spans="1:10" s="113" customFormat="1">
      <c r="A507" s="95"/>
      <c r="B507" s="110"/>
      <c r="C507" s="110"/>
      <c r="D507" s="110"/>
      <c r="E507" s="111"/>
      <c r="F507" s="112"/>
      <c r="I507" s="111"/>
      <c r="J507" s="112"/>
    </row>
    <row r="508" spans="1:10" s="113" customFormat="1">
      <c r="A508" s="95"/>
      <c r="B508" s="110"/>
      <c r="C508" s="110"/>
      <c r="D508" s="110"/>
      <c r="E508" s="111"/>
      <c r="F508" s="112"/>
      <c r="I508" s="111"/>
      <c r="J508" s="112"/>
    </row>
    <row r="509" spans="1:10" s="113" customFormat="1">
      <c r="A509" s="95"/>
      <c r="B509" s="110"/>
      <c r="C509" s="110"/>
      <c r="D509" s="110"/>
      <c r="E509" s="111"/>
      <c r="F509" s="112"/>
      <c r="I509" s="111"/>
      <c r="J509" s="112"/>
    </row>
    <row r="510" spans="1:10" s="113" customFormat="1">
      <c r="A510" s="95"/>
      <c r="B510" s="110"/>
      <c r="C510" s="110"/>
      <c r="D510" s="110"/>
      <c r="E510" s="111"/>
      <c r="F510" s="112"/>
      <c r="I510" s="111"/>
      <c r="J510" s="112"/>
    </row>
    <row r="511" spans="1:10" s="113" customFormat="1">
      <c r="A511" s="95"/>
      <c r="B511" s="110"/>
      <c r="C511" s="110"/>
      <c r="D511" s="110"/>
      <c r="E511" s="111"/>
      <c r="F511" s="112"/>
      <c r="I511" s="111"/>
      <c r="J511" s="112"/>
    </row>
    <row r="512" spans="1:10" s="113" customFormat="1">
      <c r="A512" s="95"/>
      <c r="B512" s="110"/>
      <c r="C512" s="110"/>
      <c r="D512" s="110"/>
      <c r="E512" s="111"/>
      <c r="F512" s="112"/>
      <c r="I512" s="111"/>
      <c r="J512" s="112"/>
    </row>
    <row r="513" spans="1:10" s="113" customFormat="1">
      <c r="A513" s="95"/>
      <c r="B513" s="110"/>
      <c r="C513" s="110"/>
      <c r="D513" s="110"/>
      <c r="E513" s="111"/>
      <c r="F513" s="112"/>
      <c r="I513" s="111"/>
      <c r="J513" s="112"/>
    </row>
    <row r="514" spans="1:10" s="113" customFormat="1">
      <c r="A514" s="95"/>
      <c r="B514" s="110"/>
      <c r="C514" s="110"/>
      <c r="D514" s="110"/>
      <c r="E514" s="111"/>
      <c r="F514" s="112"/>
      <c r="I514" s="111"/>
      <c r="J514" s="112"/>
    </row>
    <row r="515" spans="1:10" s="113" customFormat="1">
      <c r="A515" s="95"/>
      <c r="B515" s="110"/>
      <c r="C515" s="110"/>
      <c r="D515" s="110"/>
      <c r="E515" s="111"/>
      <c r="F515" s="112"/>
      <c r="I515" s="111"/>
      <c r="J515" s="112"/>
    </row>
    <row r="516" spans="1:10" s="113" customFormat="1">
      <c r="A516" s="95"/>
      <c r="B516" s="110"/>
      <c r="C516" s="110"/>
      <c r="D516" s="110"/>
      <c r="E516" s="111"/>
      <c r="F516" s="112"/>
      <c r="I516" s="111"/>
      <c r="J516" s="112"/>
    </row>
    <row r="517" spans="1:10" s="113" customFormat="1">
      <c r="A517" s="95"/>
      <c r="B517" s="110"/>
      <c r="C517" s="110"/>
      <c r="D517" s="110"/>
      <c r="E517" s="111"/>
      <c r="F517" s="112"/>
      <c r="I517" s="111"/>
      <c r="J517" s="112"/>
    </row>
    <row r="518" spans="1:10" s="113" customFormat="1">
      <c r="A518" s="95"/>
      <c r="B518" s="110"/>
      <c r="C518" s="110"/>
      <c r="D518" s="110"/>
      <c r="E518" s="111"/>
      <c r="F518" s="112"/>
      <c r="I518" s="111"/>
      <c r="J518" s="112"/>
    </row>
    <row r="519" spans="1:10" s="113" customFormat="1">
      <c r="A519" s="95"/>
      <c r="B519" s="110"/>
      <c r="C519" s="110"/>
      <c r="D519" s="110"/>
      <c r="E519" s="111"/>
      <c r="F519" s="112"/>
      <c r="I519" s="111"/>
      <c r="J519" s="112"/>
    </row>
    <row r="520" spans="1:10" s="113" customFormat="1">
      <c r="A520" s="95"/>
      <c r="B520" s="110"/>
      <c r="C520" s="110"/>
      <c r="D520" s="110"/>
      <c r="E520" s="111"/>
      <c r="F520" s="112"/>
      <c r="I520" s="111"/>
      <c r="J520" s="112"/>
    </row>
    <row r="521" spans="1:10" s="113" customFormat="1">
      <c r="A521" s="95"/>
      <c r="B521" s="110"/>
      <c r="C521" s="110"/>
      <c r="D521" s="110"/>
      <c r="E521" s="111"/>
      <c r="F521" s="112"/>
      <c r="I521" s="111"/>
      <c r="J521" s="112"/>
    </row>
    <row r="522" spans="1:10" s="113" customFormat="1">
      <c r="A522" s="95"/>
      <c r="B522" s="110"/>
      <c r="C522" s="110"/>
      <c r="D522" s="110"/>
      <c r="E522" s="111"/>
      <c r="F522" s="112"/>
      <c r="I522" s="111"/>
      <c r="J522" s="112"/>
    </row>
    <row r="523" spans="1:10" s="113" customFormat="1">
      <c r="A523" s="95"/>
      <c r="B523" s="110"/>
      <c r="C523" s="110"/>
      <c r="D523" s="110"/>
      <c r="E523" s="111"/>
      <c r="F523" s="112"/>
      <c r="I523" s="111"/>
      <c r="J523" s="112"/>
    </row>
    <row r="524" spans="1:10" s="113" customFormat="1">
      <c r="A524" s="95"/>
      <c r="B524" s="110"/>
      <c r="C524" s="110"/>
      <c r="D524" s="110"/>
      <c r="E524" s="111"/>
      <c r="F524" s="112"/>
      <c r="I524" s="111"/>
      <c r="J524" s="112"/>
    </row>
    <row r="525" spans="1:10" s="113" customFormat="1">
      <c r="A525" s="95"/>
      <c r="B525" s="110"/>
      <c r="C525" s="110"/>
      <c r="D525" s="110"/>
      <c r="E525" s="111"/>
      <c r="F525" s="112"/>
      <c r="I525" s="111"/>
      <c r="J525" s="112"/>
    </row>
    <row r="526" spans="1:10" s="113" customFormat="1">
      <c r="A526" s="95"/>
      <c r="B526" s="110"/>
      <c r="C526" s="110"/>
      <c r="D526" s="110"/>
      <c r="E526" s="111"/>
      <c r="F526" s="112"/>
      <c r="I526" s="111"/>
      <c r="J526" s="112"/>
    </row>
    <row r="527" spans="1:10" s="113" customFormat="1">
      <c r="A527" s="95"/>
      <c r="B527" s="110"/>
      <c r="C527" s="110"/>
      <c r="D527" s="110"/>
      <c r="E527" s="111"/>
      <c r="F527" s="112"/>
      <c r="I527" s="111"/>
      <c r="J527" s="112"/>
    </row>
    <row r="528" spans="1:10" s="113" customFormat="1">
      <c r="A528" s="95"/>
      <c r="B528" s="110"/>
      <c r="C528" s="110"/>
      <c r="D528" s="110"/>
      <c r="E528" s="111"/>
      <c r="F528" s="112"/>
      <c r="I528" s="111"/>
      <c r="J528" s="112"/>
    </row>
    <row r="529" spans="1:10" s="113" customFormat="1">
      <c r="A529" s="95"/>
      <c r="B529" s="110"/>
      <c r="C529" s="110"/>
      <c r="D529" s="110"/>
      <c r="E529" s="111"/>
      <c r="F529" s="112"/>
      <c r="I529" s="111"/>
      <c r="J529" s="112"/>
    </row>
    <row r="530" spans="1:10" s="113" customFormat="1">
      <c r="A530" s="95"/>
      <c r="B530" s="110"/>
      <c r="C530" s="110"/>
      <c r="D530" s="110"/>
      <c r="E530" s="111"/>
      <c r="F530" s="112"/>
      <c r="I530" s="111"/>
      <c r="J530" s="112"/>
    </row>
    <row r="531" spans="1:10" s="113" customFormat="1">
      <c r="A531" s="95"/>
      <c r="B531" s="110"/>
      <c r="C531" s="110"/>
      <c r="D531" s="110"/>
      <c r="E531" s="111"/>
      <c r="F531" s="112"/>
      <c r="I531" s="111"/>
      <c r="J531" s="112"/>
    </row>
    <row r="532" spans="1:10" s="113" customFormat="1">
      <c r="A532" s="95"/>
      <c r="B532" s="110"/>
      <c r="C532" s="110"/>
      <c r="D532" s="110"/>
      <c r="E532" s="111"/>
      <c r="F532" s="112"/>
      <c r="I532" s="111"/>
      <c r="J532" s="112"/>
    </row>
    <row r="533" spans="1:10" s="113" customFormat="1">
      <c r="A533" s="95"/>
      <c r="B533" s="110"/>
      <c r="C533" s="110"/>
      <c r="D533" s="110"/>
      <c r="E533" s="111"/>
      <c r="F533" s="112"/>
      <c r="I533" s="111"/>
      <c r="J533" s="112"/>
    </row>
    <row r="534" spans="1:10" s="113" customFormat="1">
      <c r="A534" s="95"/>
      <c r="B534" s="110"/>
      <c r="C534" s="110"/>
      <c r="D534" s="110"/>
      <c r="E534" s="111"/>
      <c r="F534" s="112"/>
      <c r="I534" s="111"/>
      <c r="J534" s="112"/>
    </row>
    <row r="535" spans="1:10" s="113" customFormat="1">
      <c r="A535" s="95"/>
      <c r="B535" s="110"/>
      <c r="C535" s="110"/>
      <c r="D535" s="110"/>
      <c r="E535" s="111"/>
      <c r="F535" s="112"/>
      <c r="I535" s="111"/>
      <c r="J535" s="112"/>
    </row>
    <row r="536" spans="1:10" s="113" customFormat="1">
      <c r="A536" s="95"/>
      <c r="B536" s="110"/>
      <c r="C536" s="110"/>
      <c r="D536" s="110"/>
      <c r="E536" s="111"/>
      <c r="F536" s="112"/>
      <c r="I536" s="111"/>
      <c r="J536" s="112"/>
    </row>
    <row r="537" spans="1:10" s="113" customFormat="1">
      <c r="A537" s="95"/>
      <c r="B537" s="110"/>
      <c r="C537" s="110"/>
      <c r="D537" s="110"/>
      <c r="E537" s="111"/>
      <c r="F537" s="112"/>
      <c r="I537" s="111"/>
      <c r="J537" s="112"/>
    </row>
    <row r="538" spans="1:10" s="113" customFormat="1">
      <c r="A538" s="95"/>
      <c r="B538" s="110"/>
      <c r="C538" s="110"/>
      <c r="D538" s="110"/>
      <c r="E538" s="111"/>
      <c r="F538" s="112"/>
      <c r="I538" s="111"/>
      <c r="J538" s="112"/>
    </row>
    <row r="539" spans="1:10" s="113" customFormat="1">
      <c r="A539" s="95"/>
      <c r="B539" s="110"/>
      <c r="C539" s="110"/>
      <c r="D539" s="110"/>
      <c r="E539" s="111"/>
      <c r="F539" s="112"/>
      <c r="I539" s="111"/>
      <c r="J539" s="112"/>
    </row>
    <row r="540" spans="1:10" s="113" customFormat="1">
      <c r="A540" s="95"/>
      <c r="B540" s="110"/>
      <c r="C540" s="110"/>
      <c r="D540" s="110"/>
      <c r="E540" s="111"/>
      <c r="F540" s="112"/>
      <c r="I540" s="111"/>
      <c r="J540" s="112"/>
    </row>
    <row r="541" spans="1:10" s="113" customFormat="1">
      <c r="A541" s="95"/>
      <c r="B541" s="110"/>
      <c r="C541" s="110"/>
      <c r="D541" s="110"/>
      <c r="E541" s="111"/>
      <c r="F541" s="112"/>
      <c r="I541" s="111"/>
      <c r="J541" s="112"/>
    </row>
    <row r="542" spans="1:10" s="113" customFormat="1">
      <c r="A542" s="95"/>
      <c r="B542" s="110"/>
      <c r="C542" s="110"/>
      <c r="D542" s="110"/>
      <c r="E542" s="111"/>
      <c r="F542" s="112"/>
      <c r="I542" s="111"/>
      <c r="J542" s="112"/>
    </row>
    <row r="543" spans="1:10" s="113" customFormat="1">
      <c r="A543" s="95"/>
      <c r="B543" s="110"/>
      <c r="C543" s="110"/>
      <c r="D543" s="110"/>
      <c r="E543" s="111"/>
      <c r="F543" s="112"/>
      <c r="I543" s="111"/>
      <c r="J543" s="112"/>
    </row>
    <row r="544" spans="1:10" s="113" customFormat="1">
      <c r="A544" s="95"/>
      <c r="B544" s="110"/>
      <c r="C544" s="110"/>
      <c r="D544" s="110"/>
      <c r="E544" s="111"/>
      <c r="F544" s="112"/>
      <c r="I544" s="111"/>
      <c r="J544" s="112"/>
    </row>
    <row r="545" spans="1:10" s="113" customFormat="1">
      <c r="A545" s="95"/>
      <c r="B545" s="110"/>
      <c r="C545" s="110"/>
      <c r="D545" s="110"/>
      <c r="E545" s="111"/>
      <c r="F545" s="112"/>
      <c r="I545" s="111"/>
      <c r="J545" s="112"/>
    </row>
    <row r="546" spans="1:10" s="113" customFormat="1">
      <c r="A546" s="95"/>
      <c r="B546" s="110"/>
      <c r="C546" s="110"/>
      <c r="D546" s="110"/>
      <c r="E546" s="111"/>
      <c r="F546" s="112"/>
      <c r="I546" s="111"/>
      <c r="J546" s="112"/>
    </row>
    <row r="547" spans="1:10" s="113" customFormat="1">
      <c r="A547" s="95"/>
      <c r="B547" s="110"/>
      <c r="C547" s="110"/>
      <c r="D547" s="110"/>
      <c r="E547" s="111"/>
      <c r="F547" s="112"/>
      <c r="I547" s="111"/>
      <c r="J547" s="112"/>
    </row>
    <row r="548" spans="1:10" s="113" customFormat="1">
      <c r="A548" s="95"/>
      <c r="B548" s="110"/>
      <c r="C548" s="110"/>
      <c r="D548" s="110"/>
      <c r="E548" s="111"/>
      <c r="F548" s="112"/>
      <c r="I548" s="111"/>
      <c r="J548" s="112"/>
    </row>
    <row r="549" spans="1:10" s="113" customFormat="1">
      <c r="A549" s="95"/>
      <c r="B549" s="110"/>
      <c r="C549" s="110"/>
      <c r="D549" s="110"/>
      <c r="E549" s="111"/>
      <c r="F549" s="112"/>
      <c r="I549" s="111"/>
      <c r="J549" s="112"/>
    </row>
    <row r="550" spans="1:10" s="113" customFormat="1">
      <c r="A550" s="95"/>
      <c r="B550" s="110"/>
      <c r="C550" s="110"/>
      <c r="D550" s="110"/>
      <c r="E550" s="111"/>
      <c r="F550" s="112"/>
      <c r="I550" s="111"/>
      <c r="J550" s="112"/>
    </row>
    <row r="551" spans="1:10" s="113" customFormat="1">
      <c r="A551" s="95"/>
      <c r="B551" s="110"/>
      <c r="C551" s="110"/>
      <c r="D551" s="110"/>
      <c r="E551" s="111"/>
      <c r="F551" s="112"/>
      <c r="I551" s="111"/>
      <c r="J551" s="112"/>
    </row>
    <row r="552" spans="1:10" s="113" customFormat="1">
      <c r="A552" s="95"/>
      <c r="B552" s="110"/>
      <c r="C552" s="110"/>
      <c r="D552" s="110"/>
      <c r="E552" s="111"/>
      <c r="F552" s="112"/>
      <c r="I552" s="111"/>
      <c r="J552" s="112"/>
    </row>
    <row r="553" spans="1:10" s="113" customFormat="1">
      <c r="A553" s="95"/>
      <c r="B553" s="110"/>
      <c r="C553" s="110"/>
      <c r="D553" s="110"/>
      <c r="E553" s="111"/>
      <c r="F553" s="112"/>
      <c r="I553" s="111"/>
      <c r="J553" s="112"/>
    </row>
    <row r="554" spans="1:10" s="113" customFormat="1">
      <c r="A554" s="95"/>
      <c r="B554" s="110"/>
      <c r="C554" s="110"/>
      <c r="D554" s="110"/>
      <c r="E554" s="111"/>
      <c r="F554" s="112"/>
      <c r="I554" s="111"/>
      <c r="J554" s="112"/>
    </row>
    <row r="555" spans="1:10" s="113" customFormat="1">
      <c r="A555" s="95"/>
      <c r="B555" s="110"/>
      <c r="C555" s="110"/>
      <c r="D555" s="110"/>
      <c r="E555" s="111"/>
      <c r="F555" s="112"/>
      <c r="I555" s="111"/>
      <c r="J555" s="112"/>
    </row>
    <row r="556" spans="1:10" s="113" customFormat="1">
      <c r="A556" s="95"/>
      <c r="B556" s="110"/>
      <c r="C556" s="110"/>
      <c r="D556" s="110"/>
      <c r="E556" s="111"/>
      <c r="F556" s="112"/>
      <c r="I556" s="111"/>
      <c r="J556" s="112"/>
    </row>
    <row r="557" spans="1:10" s="113" customFormat="1">
      <c r="A557" s="95"/>
      <c r="B557" s="110"/>
      <c r="C557" s="110"/>
      <c r="D557" s="110"/>
      <c r="E557" s="111"/>
      <c r="F557" s="112"/>
      <c r="I557" s="111"/>
      <c r="J557" s="112"/>
    </row>
    <row r="558" spans="1:10" s="113" customFormat="1">
      <c r="A558" s="95"/>
      <c r="B558" s="110"/>
      <c r="C558" s="110"/>
      <c r="D558" s="110"/>
      <c r="E558" s="111"/>
      <c r="F558" s="112"/>
      <c r="I558" s="111"/>
      <c r="J558" s="112"/>
    </row>
    <row r="559" spans="1:10" s="113" customFormat="1">
      <c r="A559" s="95"/>
      <c r="B559" s="110"/>
      <c r="C559" s="110"/>
      <c r="D559" s="110"/>
      <c r="E559" s="111"/>
      <c r="F559" s="112"/>
      <c r="I559" s="111"/>
      <c r="J559" s="112"/>
    </row>
    <row r="560" spans="1:10" s="113" customFormat="1">
      <c r="A560" s="95"/>
      <c r="B560" s="110"/>
      <c r="C560" s="110"/>
      <c r="D560" s="110"/>
      <c r="E560" s="111"/>
      <c r="F560" s="112"/>
      <c r="I560" s="111"/>
      <c r="J560" s="112"/>
    </row>
    <row r="561" spans="1:10" s="113" customFormat="1">
      <c r="A561" s="95"/>
      <c r="B561" s="110"/>
      <c r="C561" s="110"/>
      <c r="D561" s="110"/>
      <c r="E561" s="111"/>
      <c r="F561" s="112"/>
      <c r="I561" s="111"/>
      <c r="J561" s="112"/>
    </row>
    <row r="562" spans="1:10" s="113" customFormat="1">
      <c r="A562" s="95"/>
      <c r="B562" s="110"/>
      <c r="C562" s="110"/>
      <c r="D562" s="110"/>
      <c r="E562" s="111"/>
      <c r="F562" s="112"/>
      <c r="I562" s="111"/>
      <c r="J562" s="112"/>
    </row>
    <row r="563" spans="1:10" s="113" customFormat="1">
      <c r="A563" s="95"/>
      <c r="B563" s="110"/>
      <c r="C563" s="110"/>
      <c r="D563" s="110"/>
      <c r="E563" s="111"/>
      <c r="F563" s="112"/>
      <c r="I563" s="111"/>
      <c r="J563" s="112"/>
    </row>
    <row r="564" spans="1:10" s="113" customFormat="1">
      <c r="A564" s="95"/>
      <c r="B564" s="110"/>
      <c r="C564" s="110"/>
      <c r="D564" s="110"/>
      <c r="E564" s="111"/>
      <c r="F564" s="112"/>
      <c r="I564" s="111"/>
      <c r="J564" s="112"/>
    </row>
    <row r="565" spans="1:10" s="113" customFormat="1">
      <c r="A565" s="95"/>
      <c r="B565" s="110"/>
      <c r="C565" s="110"/>
      <c r="D565" s="110"/>
      <c r="E565" s="111"/>
      <c r="F565" s="112"/>
      <c r="I565" s="111"/>
      <c r="J565" s="112"/>
    </row>
    <row r="566" spans="1:10" s="113" customFormat="1">
      <c r="A566" s="95"/>
      <c r="B566" s="110"/>
      <c r="C566" s="110"/>
      <c r="D566" s="110"/>
      <c r="E566" s="111"/>
      <c r="F566" s="112"/>
      <c r="I566" s="111"/>
      <c r="J566" s="112"/>
    </row>
    <row r="567" spans="1:10" s="113" customFormat="1">
      <c r="A567" s="95"/>
      <c r="B567" s="110"/>
      <c r="C567" s="110"/>
      <c r="D567" s="110"/>
      <c r="E567" s="111"/>
      <c r="F567" s="112"/>
      <c r="I567" s="111"/>
      <c r="J567" s="112"/>
    </row>
    <row r="568" spans="1:10" s="113" customFormat="1">
      <c r="A568" s="95"/>
      <c r="B568" s="110"/>
      <c r="C568" s="110"/>
      <c r="D568" s="110"/>
      <c r="E568" s="111"/>
      <c r="F568" s="112"/>
      <c r="I568" s="111"/>
      <c r="J568" s="112"/>
    </row>
    <row r="569" spans="1:10" s="113" customFormat="1">
      <c r="A569" s="95"/>
      <c r="B569" s="110"/>
      <c r="C569" s="110"/>
      <c r="D569" s="110"/>
      <c r="E569" s="111"/>
      <c r="F569" s="112"/>
      <c r="I569" s="111"/>
      <c r="J569" s="112"/>
    </row>
    <row r="570" spans="1:10" s="113" customFormat="1">
      <c r="A570" s="95"/>
      <c r="B570" s="110"/>
      <c r="C570" s="110"/>
      <c r="D570" s="110"/>
      <c r="E570" s="111"/>
      <c r="F570" s="112"/>
      <c r="I570" s="111"/>
      <c r="J570" s="112"/>
    </row>
    <row r="571" spans="1:10" s="113" customFormat="1">
      <c r="A571" s="95"/>
      <c r="B571" s="110"/>
      <c r="C571" s="110"/>
      <c r="D571" s="110"/>
      <c r="E571" s="111"/>
      <c r="F571" s="112"/>
      <c r="I571" s="111"/>
      <c r="J571" s="112"/>
    </row>
    <row r="572" spans="1:10" s="113" customFormat="1">
      <c r="A572" s="95"/>
      <c r="B572" s="110"/>
      <c r="C572" s="110"/>
      <c r="D572" s="110"/>
      <c r="E572" s="111"/>
      <c r="F572" s="112"/>
      <c r="I572" s="111"/>
      <c r="J572" s="112"/>
    </row>
    <row r="573" spans="1:10" s="113" customFormat="1">
      <c r="A573" s="95"/>
      <c r="B573" s="110"/>
      <c r="C573" s="110"/>
      <c r="D573" s="110"/>
      <c r="E573" s="111"/>
      <c r="F573" s="112"/>
      <c r="I573" s="111"/>
      <c r="J573" s="112"/>
    </row>
    <row r="574" spans="1:10" s="113" customFormat="1">
      <c r="A574" s="95"/>
      <c r="B574" s="110"/>
      <c r="C574" s="110"/>
      <c r="D574" s="110"/>
      <c r="E574" s="111"/>
      <c r="F574" s="112"/>
      <c r="I574" s="111"/>
      <c r="J574" s="112"/>
    </row>
    <row r="575" spans="1:10" s="113" customFormat="1">
      <c r="A575" s="95"/>
      <c r="B575" s="110"/>
      <c r="C575" s="110"/>
      <c r="D575" s="110"/>
      <c r="E575" s="111"/>
      <c r="F575" s="112"/>
      <c r="I575" s="111"/>
      <c r="J575" s="112"/>
    </row>
    <row r="576" spans="1:10" s="113" customFormat="1">
      <c r="A576" s="95"/>
      <c r="B576" s="110"/>
      <c r="C576" s="110"/>
      <c r="D576" s="110"/>
      <c r="E576" s="111"/>
      <c r="F576" s="112"/>
      <c r="I576" s="111"/>
      <c r="J576" s="112"/>
    </row>
    <row r="577" spans="1:10" s="113" customFormat="1">
      <c r="A577" s="95"/>
      <c r="B577" s="110"/>
      <c r="C577" s="110"/>
      <c r="D577" s="110"/>
      <c r="E577" s="111"/>
      <c r="F577" s="112"/>
      <c r="I577" s="111"/>
      <c r="J577" s="112"/>
    </row>
    <row r="578" spans="1:10" s="113" customFormat="1">
      <c r="A578" s="95"/>
      <c r="B578" s="110"/>
      <c r="C578" s="110"/>
      <c r="D578" s="110"/>
      <c r="E578" s="111"/>
      <c r="F578" s="112"/>
      <c r="I578" s="111"/>
      <c r="J578" s="112"/>
    </row>
    <row r="579" spans="1:10" s="113" customFormat="1">
      <c r="A579" s="95"/>
      <c r="B579" s="110"/>
      <c r="C579" s="110"/>
      <c r="D579" s="110"/>
      <c r="E579" s="111"/>
      <c r="F579" s="112"/>
      <c r="I579" s="111"/>
      <c r="J579" s="112"/>
    </row>
    <row r="580" spans="1:10" s="113" customFormat="1">
      <c r="A580" s="95"/>
      <c r="B580" s="110"/>
      <c r="C580" s="110"/>
      <c r="D580" s="110"/>
      <c r="E580" s="111"/>
      <c r="F580" s="112"/>
      <c r="I580" s="111"/>
      <c r="J580" s="112"/>
    </row>
    <row r="581" spans="1:10" s="113" customFormat="1">
      <c r="A581" s="95"/>
      <c r="B581" s="110"/>
      <c r="C581" s="110"/>
      <c r="D581" s="110"/>
      <c r="E581" s="111"/>
      <c r="F581" s="112"/>
      <c r="I581" s="111"/>
      <c r="J581" s="112"/>
    </row>
    <row r="582" spans="1:10" s="113" customFormat="1">
      <c r="A582" s="95"/>
      <c r="B582" s="110"/>
      <c r="C582" s="110"/>
      <c r="D582" s="110"/>
      <c r="E582" s="111"/>
      <c r="F582" s="112"/>
      <c r="I582" s="111"/>
      <c r="J582" s="112"/>
    </row>
    <row r="583" spans="1:10" s="113" customFormat="1">
      <c r="A583" s="95"/>
      <c r="B583" s="110"/>
      <c r="C583" s="110"/>
      <c r="D583" s="110"/>
      <c r="E583" s="111"/>
      <c r="F583" s="112"/>
      <c r="I583" s="111"/>
      <c r="J583" s="112"/>
    </row>
    <row r="584" spans="1:10" s="113" customFormat="1">
      <c r="A584" s="95"/>
      <c r="B584" s="110"/>
      <c r="C584" s="110"/>
      <c r="D584" s="110"/>
      <c r="E584" s="111"/>
      <c r="F584" s="112"/>
      <c r="I584" s="111"/>
      <c r="J584" s="112"/>
    </row>
    <row r="585" spans="1:10" s="113" customFormat="1">
      <c r="A585" s="95"/>
      <c r="B585" s="110"/>
      <c r="C585" s="110"/>
      <c r="D585" s="110"/>
      <c r="E585" s="111"/>
      <c r="F585" s="112"/>
      <c r="I585" s="111"/>
      <c r="J585" s="112"/>
    </row>
    <row r="586" spans="1:10" s="113" customFormat="1">
      <c r="A586" s="95"/>
      <c r="B586" s="110"/>
      <c r="C586" s="110"/>
      <c r="D586" s="110"/>
      <c r="E586" s="111"/>
      <c r="F586" s="112"/>
      <c r="I586" s="111"/>
      <c r="J586" s="112"/>
    </row>
    <row r="587" spans="1:10" s="113" customFormat="1">
      <c r="A587" s="95"/>
      <c r="B587" s="110"/>
      <c r="C587" s="110"/>
      <c r="D587" s="110"/>
      <c r="E587" s="111"/>
      <c r="F587" s="112"/>
      <c r="I587" s="111"/>
      <c r="J587" s="112"/>
    </row>
    <row r="588" spans="1:10" s="113" customFormat="1">
      <c r="A588" s="95"/>
      <c r="B588" s="110"/>
      <c r="C588" s="110"/>
      <c r="D588" s="110"/>
      <c r="E588" s="111"/>
      <c r="F588" s="112"/>
      <c r="I588" s="111"/>
      <c r="J588" s="112"/>
    </row>
    <row r="589" spans="1:10" s="113" customFormat="1">
      <c r="A589" s="95"/>
      <c r="B589" s="110"/>
      <c r="C589" s="110"/>
      <c r="D589" s="110"/>
      <c r="E589" s="111"/>
      <c r="F589" s="112"/>
      <c r="I589" s="111"/>
      <c r="J589" s="112"/>
    </row>
    <row r="590" spans="1:10" s="113" customFormat="1">
      <c r="A590" s="95"/>
      <c r="B590" s="110"/>
      <c r="C590" s="110"/>
      <c r="D590" s="110"/>
      <c r="E590" s="111"/>
      <c r="F590" s="112"/>
      <c r="I590" s="111"/>
      <c r="J590" s="112"/>
    </row>
    <row r="591" spans="1:10" s="113" customFormat="1">
      <c r="A591" s="95"/>
      <c r="B591" s="110"/>
      <c r="C591" s="110"/>
      <c r="D591" s="110"/>
      <c r="E591" s="111"/>
      <c r="F591" s="112"/>
      <c r="I591" s="111"/>
      <c r="J591" s="112"/>
    </row>
    <row r="592" spans="1:10" s="113" customFormat="1">
      <c r="A592" s="95"/>
      <c r="B592" s="110"/>
      <c r="C592" s="110"/>
      <c r="D592" s="110"/>
      <c r="E592" s="111"/>
      <c r="F592" s="112"/>
      <c r="I592" s="111"/>
      <c r="J592" s="112"/>
    </row>
    <row r="593" spans="1:10" s="113" customFormat="1">
      <c r="A593" s="95"/>
      <c r="B593" s="110"/>
      <c r="C593" s="110"/>
      <c r="D593" s="110"/>
      <c r="E593" s="111"/>
      <c r="F593" s="112"/>
      <c r="I593" s="111"/>
      <c r="J593" s="112"/>
    </row>
    <row r="594" spans="1:10" s="113" customFormat="1">
      <c r="A594" s="95"/>
      <c r="B594" s="110"/>
      <c r="C594" s="110"/>
      <c r="D594" s="110"/>
      <c r="E594" s="111"/>
      <c r="F594" s="112"/>
      <c r="I594" s="111"/>
      <c r="J594" s="112"/>
    </row>
    <row r="595" spans="1:10" s="113" customFormat="1">
      <c r="A595" s="95"/>
      <c r="B595" s="110"/>
      <c r="C595" s="110"/>
      <c r="D595" s="110"/>
      <c r="E595" s="111"/>
      <c r="F595" s="112"/>
      <c r="I595" s="111"/>
      <c r="J595" s="112"/>
    </row>
    <row r="596" spans="1:10" s="113" customFormat="1">
      <c r="A596" s="95"/>
      <c r="B596" s="110"/>
      <c r="C596" s="110"/>
      <c r="D596" s="110"/>
      <c r="E596" s="111"/>
      <c r="F596" s="112"/>
      <c r="I596" s="111"/>
      <c r="J596" s="112"/>
    </row>
    <row r="597" spans="1:10" s="113" customFormat="1">
      <c r="A597" s="95"/>
      <c r="B597" s="110"/>
      <c r="C597" s="110"/>
      <c r="D597" s="110"/>
      <c r="E597" s="111"/>
      <c r="F597" s="112"/>
      <c r="I597" s="111"/>
      <c r="J597" s="112"/>
    </row>
    <row r="598" spans="1:10" s="113" customFormat="1">
      <c r="A598" s="95"/>
      <c r="B598" s="110"/>
      <c r="C598" s="110"/>
      <c r="D598" s="110"/>
      <c r="E598" s="111"/>
      <c r="F598" s="112"/>
      <c r="I598" s="111"/>
      <c r="J598" s="112"/>
    </row>
    <row r="599" spans="1:10" s="113" customFormat="1">
      <c r="A599" s="95"/>
      <c r="B599" s="110"/>
      <c r="C599" s="110"/>
      <c r="D599" s="110"/>
      <c r="E599" s="111"/>
      <c r="F599" s="112"/>
      <c r="I599" s="111"/>
      <c r="J599" s="112"/>
    </row>
    <row r="600" spans="1:10" s="113" customFormat="1">
      <c r="A600" s="95"/>
      <c r="B600" s="110"/>
      <c r="C600" s="110"/>
      <c r="D600" s="110"/>
      <c r="E600" s="111"/>
      <c r="F600" s="112"/>
      <c r="I600" s="111"/>
      <c r="J600" s="112"/>
    </row>
    <row r="601" spans="1:10" s="113" customFormat="1">
      <c r="A601" s="95"/>
      <c r="B601" s="110"/>
      <c r="C601" s="110"/>
      <c r="D601" s="110"/>
      <c r="E601" s="111"/>
      <c r="F601" s="112"/>
      <c r="I601" s="111"/>
      <c r="J601" s="112"/>
    </row>
    <row r="602" spans="1:10" s="113" customFormat="1">
      <c r="A602" s="95"/>
      <c r="B602" s="110"/>
      <c r="C602" s="110"/>
      <c r="D602" s="110"/>
      <c r="E602" s="111"/>
      <c r="F602" s="112"/>
      <c r="I602" s="111"/>
      <c r="J602" s="112"/>
    </row>
    <row r="603" spans="1:10" s="113" customFormat="1">
      <c r="A603" s="95"/>
      <c r="B603" s="110"/>
      <c r="C603" s="110"/>
      <c r="D603" s="110"/>
      <c r="E603" s="111"/>
      <c r="F603" s="112"/>
      <c r="I603" s="111"/>
      <c r="J603" s="112"/>
    </row>
    <row r="604" spans="1:10" s="113" customFormat="1">
      <c r="A604" s="95"/>
      <c r="B604" s="110"/>
      <c r="C604" s="110"/>
      <c r="D604" s="110"/>
      <c r="E604" s="111"/>
      <c r="F604" s="112"/>
      <c r="I604" s="111"/>
      <c r="J604" s="112"/>
    </row>
    <row r="605" spans="1:10" s="113" customFormat="1">
      <c r="A605" s="95"/>
      <c r="B605" s="110"/>
      <c r="C605" s="110"/>
      <c r="D605" s="110"/>
      <c r="E605" s="111"/>
      <c r="F605" s="112"/>
      <c r="I605" s="111"/>
      <c r="J605" s="112"/>
    </row>
    <row r="606" spans="1:10" s="113" customFormat="1">
      <c r="A606" s="95"/>
      <c r="B606" s="110"/>
      <c r="C606" s="110"/>
      <c r="D606" s="110"/>
      <c r="E606" s="111"/>
      <c r="F606" s="112"/>
      <c r="I606" s="111"/>
      <c r="J606" s="112"/>
    </row>
    <row r="607" spans="1:10" s="113" customFormat="1">
      <c r="A607" s="95"/>
      <c r="B607" s="110"/>
      <c r="C607" s="110"/>
      <c r="D607" s="110"/>
      <c r="E607" s="111"/>
      <c r="F607" s="112"/>
      <c r="I607" s="111"/>
      <c r="J607" s="112"/>
    </row>
    <row r="608" spans="1:10" s="113" customFormat="1">
      <c r="A608" s="95"/>
      <c r="B608" s="110"/>
      <c r="C608" s="110"/>
      <c r="D608" s="110"/>
      <c r="E608" s="111"/>
      <c r="F608" s="112"/>
      <c r="I608" s="111"/>
      <c r="J608" s="112"/>
    </row>
    <row r="609" spans="1:10" s="113" customFormat="1">
      <c r="A609" s="95"/>
      <c r="B609" s="110"/>
      <c r="C609" s="110"/>
      <c r="D609" s="110"/>
      <c r="E609" s="111"/>
      <c r="F609" s="112"/>
      <c r="I609" s="111"/>
      <c r="J609" s="112"/>
    </row>
    <row r="610" spans="1:10" s="113" customFormat="1">
      <c r="A610" s="95"/>
      <c r="B610" s="110"/>
      <c r="C610" s="110"/>
      <c r="D610" s="110"/>
      <c r="E610" s="111"/>
      <c r="F610" s="112"/>
      <c r="I610" s="111"/>
      <c r="J610" s="112"/>
    </row>
    <row r="611" spans="1:10" s="113" customFormat="1">
      <c r="A611" s="95"/>
      <c r="B611" s="110"/>
      <c r="C611" s="110"/>
      <c r="D611" s="110"/>
      <c r="E611" s="111"/>
      <c r="F611" s="112"/>
      <c r="I611" s="111"/>
      <c r="J611" s="112"/>
    </row>
    <row r="612" spans="1:10" s="113" customFormat="1">
      <c r="A612" s="95"/>
      <c r="B612" s="110"/>
      <c r="C612" s="110"/>
      <c r="D612" s="110"/>
      <c r="E612" s="111"/>
      <c r="F612" s="112"/>
      <c r="I612" s="111"/>
      <c r="J612" s="112"/>
    </row>
    <row r="613" spans="1:10" s="113" customFormat="1">
      <c r="A613" s="95"/>
      <c r="B613" s="110"/>
      <c r="C613" s="110"/>
      <c r="D613" s="110"/>
      <c r="E613" s="111"/>
      <c r="F613" s="112"/>
      <c r="I613" s="111"/>
      <c r="J613" s="112"/>
    </row>
    <row r="614" spans="1:10" s="113" customFormat="1">
      <c r="A614" s="95"/>
      <c r="B614" s="110"/>
      <c r="C614" s="110"/>
      <c r="D614" s="110"/>
      <c r="E614" s="111"/>
      <c r="F614" s="112"/>
      <c r="I614" s="111"/>
      <c r="J614" s="112"/>
    </row>
    <row r="615" spans="1:10" s="113" customFormat="1">
      <c r="A615" s="95"/>
      <c r="B615" s="110"/>
      <c r="C615" s="110"/>
      <c r="D615" s="110"/>
      <c r="E615" s="111"/>
      <c r="F615" s="112"/>
      <c r="I615" s="111"/>
      <c r="J615" s="112"/>
    </row>
    <row r="616" spans="1:10" s="113" customFormat="1">
      <c r="A616" s="95"/>
      <c r="B616" s="110"/>
      <c r="C616" s="110"/>
      <c r="D616" s="110"/>
      <c r="E616" s="111"/>
      <c r="F616" s="112"/>
      <c r="I616" s="111"/>
      <c r="J616" s="112"/>
    </row>
    <row r="617" spans="1:10" s="113" customFormat="1">
      <c r="A617" s="95"/>
      <c r="B617" s="110"/>
      <c r="C617" s="110"/>
      <c r="D617" s="110"/>
      <c r="E617" s="111"/>
      <c r="F617" s="112"/>
      <c r="I617" s="111"/>
      <c r="J617" s="112"/>
    </row>
    <row r="618" spans="1:10" s="113" customFormat="1">
      <c r="A618" s="95"/>
      <c r="B618" s="110"/>
      <c r="C618" s="110"/>
      <c r="D618" s="110"/>
      <c r="E618" s="111"/>
      <c r="F618" s="112"/>
      <c r="I618" s="111"/>
      <c r="J618" s="112"/>
    </row>
    <row r="619" spans="1:10" s="113" customFormat="1">
      <c r="A619" s="95"/>
      <c r="B619" s="110"/>
      <c r="C619" s="110"/>
      <c r="D619" s="110"/>
      <c r="E619" s="111"/>
      <c r="F619" s="112"/>
      <c r="I619" s="111"/>
      <c r="J619" s="112"/>
    </row>
    <row r="620" spans="1:10" s="113" customFormat="1">
      <c r="A620" s="95"/>
      <c r="B620" s="110"/>
      <c r="C620" s="110"/>
      <c r="D620" s="110"/>
      <c r="E620" s="111"/>
      <c r="F620" s="112"/>
      <c r="I620" s="111"/>
      <c r="J620" s="112"/>
    </row>
    <row r="621" spans="1:10" s="113" customFormat="1">
      <c r="A621" s="95"/>
      <c r="B621" s="110"/>
      <c r="C621" s="110"/>
      <c r="D621" s="110"/>
      <c r="E621" s="111"/>
      <c r="F621" s="112"/>
      <c r="I621" s="111"/>
      <c r="J621" s="112"/>
    </row>
    <row r="622" spans="1:10" s="113" customFormat="1">
      <c r="A622" s="95"/>
      <c r="B622" s="110"/>
      <c r="C622" s="110"/>
      <c r="D622" s="110"/>
      <c r="E622" s="111"/>
      <c r="F622" s="112"/>
      <c r="I622" s="111"/>
      <c r="J622" s="112"/>
    </row>
    <row r="623" spans="1:10" s="113" customFormat="1">
      <c r="A623" s="95"/>
      <c r="B623" s="110"/>
      <c r="C623" s="110"/>
      <c r="D623" s="110"/>
      <c r="E623" s="111"/>
      <c r="F623" s="112"/>
      <c r="I623" s="111"/>
      <c r="J623" s="112"/>
    </row>
    <row r="624" spans="1:10" s="113" customFormat="1">
      <c r="A624" s="95"/>
      <c r="B624" s="110"/>
      <c r="C624" s="110"/>
      <c r="D624" s="110"/>
      <c r="E624" s="111"/>
      <c r="F624" s="112"/>
      <c r="I624" s="111"/>
      <c r="J624" s="112"/>
    </row>
    <row r="625" spans="1:10" s="113" customFormat="1">
      <c r="A625" s="95"/>
      <c r="B625" s="110"/>
      <c r="C625" s="110"/>
      <c r="D625" s="110"/>
      <c r="E625" s="111"/>
      <c r="F625" s="112"/>
      <c r="I625" s="111"/>
      <c r="J625" s="112"/>
    </row>
    <row r="626" spans="1:10" s="113" customFormat="1">
      <c r="A626" s="95"/>
      <c r="B626" s="110"/>
      <c r="C626" s="110"/>
      <c r="D626" s="110"/>
      <c r="E626" s="111"/>
      <c r="F626" s="112"/>
      <c r="I626" s="111"/>
      <c r="J626" s="112"/>
    </row>
    <row r="627" spans="1:10" s="113" customFormat="1">
      <c r="A627" s="95"/>
      <c r="B627" s="110"/>
      <c r="C627" s="110"/>
      <c r="D627" s="110"/>
      <c r="E627" s="111"/>
      <c r="F627" s="112"/>
      <c r="I627" s="111"/>
      <c r="J627" s="112"/>
    </row>
    <row r="628" spans="1:10" s="113" customFormat="1">
      <c r="A628" s="95"/>
      <c r="B628" s="110"/>
      <c r="C628" s="110"/>
      <c r="D628" s="110"/>
      <c r="E628" s="111"/>
      <c r="F628" s="112"/>
      <c r="I628" s="111"/>
      <c r="J628" s="112"/>
    </row>
    <row r="629" spans="1:10" s="113" customFormat="1">
      <c r="A629" s="95"/>
      <c r="B629" s="110"/>
      <c r="C629" s="110"/>
      <c r="D629" s="110"/>
      <c r="E629" s="111"/>
      <c r="F629" s="112"/>
      <c r="I629" s="111"/>
      <c r="J629" s="112"/>
    </row>
    <row r="630" spans="1:10" s="113" customFormat="1">
      <c r="A630" s="95"/>
      <c r="B630" s="110"/>
      <c r="C630" s="110"/>
      <c r="D630" s="110"/>
      <c r="E630" s="111"/>
      <c r="F630" s="112"/>
      <c r="I630" s="111"/>
      <c r="J630" s="112"/>
    </row>
    <row r="631" spans="1:10" s="113" customFormat="1">
      <c r="A631" s="95"/>
      <c r="B631" s="110"/>
      <c r="C631" s="110"/>
      <c r="D631" s="110"/>
      <c r="E631" s="111"/>
      <c r="F631" s="112"/>
      <c r="I631" s="111"/>
      <c r="J631" s="112"/>
    </row>
    <row r="632" spans="1:10" s="113" customFormat="1">
      <c r="A632" s="95"/>
      <c r="B632" s="110"/>
      <c r="C632" s="110"/>
      <c r="D632" s="110"/>
      <c r="E632" s="111"/>
      <c r="F632" s="112"/>
      <c r="I632" s="111"/>
      <c r="J632" s="112"/>
    </row>
    <row r="633" spans="1:10" s="113" customFormat="1">
      <c r="A633" s="95"/>
      <c r="B633" s="110"/>
      <c r="C633" s="110"/>
      <c r="D633" s="110"/>
      <c r="E633" s="111"/>
      <c r="F633" s="112"/>
      <c r="I633" s="111"/>
      <c r="J633" s="112"/>
    </row>
    <row r="634" spans="1:10" s="113" customFormat="1">
      <c r="A634" s="95"/>
      <c r="B634" s="110"/>
      <c r="C634" s="110"/>
      <c r="D634" s="110"/>
      <c r="E634" s="111"/>
      <c r="F634" s="112"/>
      <c r="I634" s="111"/>
      <c r="J634" s="112"/>
    </row>
    <row r="635" spans="1:10" s="113" customFormat="1">
      <c r="A635" s="95"/>
      <c r="B635" s="110"/>
      <c r="C635" s="110"/>
      <c r="D635" s="110"/>
      <c r="E635" s="111"/>
      <c r="F635" s="112"/>
      <c r="I635" s="111"/>
      <c r="J635" s="112"/>
    </row>
    <row r="636" spans="1:10" s="113" customFormat="1">
      <c r="A636" s="95"/>
      <c r="B636" s="110"/>
      <c r="C636" s="110"/>
      <c r="D636" s="110"/>
      <c r="E636" s="111"/>
      <c r="F636" s="112"/>
      <c r="I636" s="111"/>
      <c r="J636" s="112"/>
    </row>
    <row r="637" spans="1:10" s="113" customFormat="1">
      <c r="A637" s="95"/>
      <c r="B637" s="110"/>
      <c r="C637" s="110"/>
      <c r="D637" s="110"/>
      <c r="E637" s="111"/>
      <c r="F637" s="112"/>
      <c r="I637" s="111"/>
      <c r="J637" s="112"/>
    </row>
    <row r="638" spans="1:10" s="113" customFormat="1">
      <c r="A638" s="95"/>
      <c r="B638" s="110"/>
      <c r="C638" s="110"/>
      <c r="D638" s="110"/>
      <c r="E638" s="111"/>
      <c r="F638" s="112"/>
      <c r="I638" s="111"/>
      <c r="J638" s="112"/>
    </row>
    <row r="639" spans="1:10" s="113" customFormat="1">
      <c r="A639" s="95"/>
      <c r="B639" s="110"/>
      <c r="C639" s="110"/>
      <c r="D639" s="110"/>
      <c r="E639" s="111"/>
      <c r="F639" s="112"/>
      <c r="I639" s="111"/>
      <c r="J639" s="112"/>
    </row>
    <row r="640" spans="1:10" s="113" customFormat="1">
      <c r="A640" s="95"/>
      <c r="B640" s="110"/>
      <c r="C640" s="110"/>
      <c r="D640" s="110"/>
      <c r="E640" s="111"/>
      <c r="F640" s="112"/>
      <c r="I640" s="111"/>
      <c r="J640" s="112"/>
    </row>
    <row r="641" spans="1:10" s="113" customFormat="1">
      <c r="A641" s="95"/>
      <c r="B641" s="110"/>
      <c r="C641" s="110"/>
      <c r="D641" s="110"/>
      <c r="E641" s="111"/>
      <c r="F641" s="112"/>
      <c r="I641" s="111"/>
      <c r="J641" s="112"/>
    </row>
    <row r="642" spans="1:10" s="113" customFormat="1">
      <c r="A642" s="95"/>
      <c r="B642" s="110"/>
      <c r="C642" s="110"/>
      <c r="D642" s="110"/>
      <c r="E642" s="111"/>
      <c r="F642" s="112"/>
      <c r="I642" s="111"/>
      <c r="J642" s="112"/>
    </row>
    <row r="643" spans="1:10" s="113" customFormat="1">
      <c r="A643" s="95"/>
      <c r="B643" s="110"/>
      <c r="C643" s="110"/>
      <c r="D643" s="110"/>
      <c r="E643" s="111"/>
      <c r="F643" s="112"/>
      <c r="I643" s="111"/>
      <c r="J643" s="112"/>
    </row>
    <row r="644" spans="1:10" s="113" customFormat="1">
      <c r="A644" s="95"/>
      <c r="B644" s="110"/>
      <c r="C644" s="110"/>
      <c r="D644" s="110"/>
      <c r="E644" s="111"/>
      <c r="F644" s="112"/>
      <c r="I644" s="111"/>
      <c r="J644" s="112"/>
    </row>
    <row r="645" spans="1:10" s="113" customFormat="1">
      <c r="A645" s="95"/>
      <c r="B645" s="110"/>
      <c r="C645" s="110"/>
      <c r="D645" s="110"/>
      <c r="E645" s="111"/>
      <c r="F645" s="112"/>
      <c r="I645" s="111"/>
      <c r="J645" s="112"/>
    </row>
    <row r="646" spans="1:10" s="113" customFormat="1">
      <c r="A646" s="95"/>
      <c r="B646" s="110"/>
      <c r="C646" s="110"/>
      <c r="D646" s="110"/>
      <c r="E646" s="111"/>
      <c r="F646" s="112"/>
      <c r="I646" s="111"/>
      <c r="J646" s="112"/>
    </row>
    <row r="647" spans="1:10" s="113" customFormat="1">
      <c r="A647" s="95"/>
      <c r="B647" s="110"/>
      <c r="C647" s="110"/>
      <c r="D647" s="110"/>
      <c r="E647" s="111"/>
      <c r="F647" s="112"/>
      <c r="I647" s="111"/>
      <c r="J647" s="112"/>
    </row>
    <row r="648" spans="1:10" s="113" customFormat="1">
      <c r="A648" s="95"/>
      <c r="B648" s="110"/>
      <c r="C648" s="110"/>
      <c r="D648" s="110"/>
      <c r="E648" s="111"/>
      <c r="F648" s="112"/>
      <c r="I648" s="111"/>
      <c r="J648" s="112"/>
    </row>
    <row r="649" spans="1:10" s="113" customFormat="1">
      <c r="A649" s="95"/>
      <c r="B649" s="110"/>
      <c r="C649" s="110"/>
      <c r="D649" s="110"/>
      <c r="E649" s="111"/>
      <c r="F649" s="112"/>
      <c r="I649" s="111"/>
      <c r="J649" s="112"/>
    </row>
    <row r="650" spans="1:10" s="113" customFormat="1">
      <c r="A650" s="95"/>
      <c r="B650" s="110"/>
      <c r="C650" s="110"/>
      <c r="D650" s="110"/>
      <c r="E650" s="111"/>
      <c r="F650" s="112"/>
      <c r="I650" s="111"/>
      <c r="J650" s="112"/>
    </row>
    <row r="651" spans="1:10" s="113" customFormat="1">
      <c r="A651" s="95"/>
      <c r="B651" s="110"/>
      <c r="C651" s="110"/>
      <c r="D651" s="110"/>
      <c r="E651" s="111"/>
      <c r="F651" s="112"/>
      <c r="I651" s="111"/>
      <c r="J651" s="112"/>
    </row>
    <row r="652" spans="1:10" s="113" customFormat="1">
      <c r="A652" s="95"/>
      <c r="B652" s="110"/>
      <c r="C652" s="110"/>
      <c r="D652" s="110"/>
      <c r="E652" s="111"/>
      <c r="F652" s="112"/>
      <c r="I652" s="111"/>
      <c r="J652" s="112"/>
    </row>
    <row r="653" spans="1:10" s="113" customFormat="1">
      <c r="A653" s="95"/>
      <c r="B653" s="110"/>
      <c r="C653" s="110"/>
      <c r="D653" s="110"/>
      <c r="E653" s="111"/>
      <c r="F653" s="112"/>
      <c r="I653" s="111"/>
      <c r="J653" s="112"/>
    </row>
    <row r="654" spans="1:10" s="113" customFormat="1">
      <c r="A654" s="95"/>
      <c r="B654" s="110"/>
      <c r="C654" s="110"/>
      <c r="D654" s="110"/>
      <c r="E654" s="111"/>
      <c r="F654" s="112"/>
      <c r="I654" s="111"/>
      <c r="J654" s="112"/>
    </row>
    <row r="655" spans="1:10" s="113" customFormat="1">
      <c r="A655" s="95"/>
      <c r="B655" s="110"/>
      <c r="C655" s="110"/>
      <c r="D655" s="110"/>
      <c r="E655" s="111"/>
      <c r="F655" s="112"/>
      <c r="I655" s="111"/>
      <c r="J655" s="112"/>
    </row>
    <row r="656" spans="1:10" s="113" customFormat="1">
      <c r="A656" s="95"/>
      <c r="B656" s="110"/>
      <c r="C656" s="110"/>
      <c r="D656" s="110"/>
      <c r="E656" s="111"/>
      <c r="F656" s="112"/>
      <c r="I656" s="111"/>
      <c r="J656" s="112"/>
    </row>
    <row r="657" spans="1:10" s="113" customFormat="1">
      <c r="A657" s="95"/>
      <c r="B657" s="110"/>
      <c r="C657" s="110"/>
      <c r="D657" s="110"/>
      <c r="E657" s="111"/>
      <c r="F657" s="112"/>
      <c r="I657" s="111"/>
      <c r="J657" s="112"/>
    </row>
    <row r="658" spans="1:10" s="113" customFormat="1">
      <c r="A658" s="95"/>
      <c r="B658" s="110"/>
      <c r="C658" s="110"/>
      <c r="D658" s="110"/>
      <c r="E658" s="111"/>
      <c r="F658" s="112"/>
      <c r="I658" s="111"/>
      <c r="J658" s="112"/>
    </row>
    <row r="659" spans="1:10" s="113" customFormat="1">
      <c r="A659" s="95"/>
      <c r="B659" s="110"/>
      <c r="C659" s="110"/>
      <c r="D659" s="110"/>
      <c r="E659" s="111"/>
      <c r="F659" s="112"/>
      <c r="I659" s="111"/>
      <c r="J659" s="112"/>
    </row>
    <row r="660" spans="1:10" s="113" customFormat="1">
      <c r="A660" s="95"/>
      <c r="B660" s="110"/>
      <c r="C660" s="110"/>
      <c r="D660" s="110"/>
      <c r="E660" s="111"/>
      <c r="F660" s="112"/>
      <c r="I660" s="111"/>
      <c r="J660" s="112"/>
    </row>
    <row r="661" spans="1:10" s="113" customFormat="1">
      <c r="A661" s="95"/>
      <c r="B661" s="110"/>
      <c r="C661" s="110"/>
      <c r="D661" s="110"/>
      <c r="E661" s="111"/>
      <c r="F661" s="112"/>
      <c r="I661" s="111"/>
      <c r="J661" s="112"/>
    </row>
    <row r="662" spans="1:10" s="113" customFormat="1">
      <c r="A662" s="95"/>
      <c r="B662" s="110"/>
      <c r="C662" s="110"/>
      <c r="D662" s="110"/>
      <c r="E662" s="111"/>
      <c r="F662" s="112"/>
      <c r="I662" s="111"/>
      <c r="J662" s="112"/>
    </row>
    <row r="663" spans="1:10" s="113" customFormat="1">
      <c r="A663" s="95"/>
      <c r="B663" s="110"/>
      <c r="C663" s="110"/>
      <c r="D663" s="110"/>
      <c r="E663" s="111"/>
      <c r="F663" s="112"/>
      <c r="I663" s="111"/>
      <c r="J663" s="112"/>
    </row>
    <row r="664" spans="1:10" s="113" customFormat="1">
      <c r="A664" s="95"/>
      <c r="B664" s="110"/>
      <c r="C664" s="110"/>
      <c r="D664" s="110"/>
      <c r="E664" s="111"/>
      <c r="F664" s="112"/>
      <c r="I664" s="111"/>
      <c r="J664" s="112"/>
    </row>
    <row r="665" spans="1:10" s="113" customFormat="1">
      <c r="A665" s="95"/>
      <c r="B665" s="110"/>
      <c r="C665" s="110"/>
      <c r="D665" s="110"/>
      <c r="E665" s="111"/>
      <c r="F665" s="112"/>
      <c r="I665" s="111"/>
      <c r="J665" s="112"/>
    </row>
    <row r="666" spans="1:10" s="113" customFormat="1">
      <c r="A666" s="95"/>
      <c r="B666" s="110"/>
      <c r="C666" s="110"/>
      <c r="D666" s="110"/>
      <c r="E666" s="111"/>
      <c r="F666" s="112"/>
      <c r="I666" s="111"/>
      <c r="J666" s="112"/>
    </row>
    <row r="667" spans="1:10" s="113" customFormat="1">
      <c r="A667" s="95"/>
      <c r="B667" s="110"/>
      <c r="C667" s="110"/>
      <c r="D667" s="110"/>
      <c r="E667" s="111"/>
      <c r="F667" s="112"/>
      <c r="I667" s="111"/>
      <c r="J667" s="112"/>
    </row>
    <row r="668" spans="1:10" s="113" customFormat="1">
      <c r="A668" s="95"/>
      <c r="B668" s="110"/>
      <c r="C668" s="110"/>
      <c r="D668" s="110"/>
      <c r="E668" s="111"/>
      <c r="F668" s="112"/>
      <c r="I668" s="111"/>
      <c r="J668" s="112"/>
    </row>
    <row r="669" spans="1:10" s="113" customFormat="1">
      <c r="A669" s="95"/>
      <c r="B669" s="110"/>
      <c r="C669" s="110"/>
      <c r="D669" s="110"/>
      <c r="E669" s="111"/>
      <c r="F669" s="112"/>
      <c r="I669" s="111"/>
      <c r="J669" s="112"/>
    </row>
    <row r="670" spans="1:10" s="113" customFormat="1">
      <c r="A670" s="95"/>
      <c r="B670" s="110"/>
      <c r="C670" s="110"/>
      <c r="D670" s="110"/>
      <c r="E670" s="111"/>
      <c r="F670" s="112"/>
      <c r="I670" s="111"/>
      <c r="J670" s="112"/>
    </row>
    <row r="671" spans="1:10" s="113" customFormat="1">
      <c r="A671" s="95"/>
      <c r="B671" s="110"/>
      <c r="C671" s="110"/>
      <c r="D671" s="110"/>
      <c r="E671" s="111"/>
      <c r="F671" s="112"/>
      <c r="I671" s="111"/>
      <c r="J671" s="112"/>
    </row>
    <row r="672" spans="1:10" s="113" customFormat="1">
      <c r="A672" s="95"/>
      <c r="B672" s="110"/>
      <c r="C672" s="110"/>
      <c r="D672" s="110"/>
      <c r="E672" s="111"/>
      <c r="F672" s="112"/>
      <c r="I672" s="111"/>
      <c r="J672" s="112"/>
    </row>
    <row r="673" spans="1:10" s="113" customFormat="1">
      <c r="A673" s="95"/>
      <c r="B673" s="110"/>
      <c r="C673" s="110"/>
      <c r="D673" s="110"/>
      <c r="E673" s="111"/>
      <c r="F673" s="112"/>
      <c r="I673" s="111"/>
      <c r="J673" s="112"/>
    </row>
    <row r="674" spans="1:10" s="113" customFormat="1">
      <c r="A674" s="95"/>
      <c r="B674" s="110"/>
      <c r="C674" s="110"/>
      <c r="D674" s="110"/>
      <c r="E674" s="111"/>
      <c r="F674" s="112"/>
      <c r="I674" s="111"/>
      <c r="J674" s="112"/>
    </row>
    <row r="675" spans="1:10" s="113" customFormat="1">
      <c r="A675" s="95"/>
      <c r="B675" s="110"/>
      <c r="C675" s="110"/>
      <c r="D675" s="110"/>
      <c r="E675" s="111"/>
      <c r="F675" s="112"/>
      <c r="I675" s="111"/>
      <c r="J675" s="112"/>
    </row>
    <row r="676" spans="1:10" s="113" customFormat="1">
      <c r="A676" s="95"/>
      <c r="B676" s="110"/>
      <c r="C676" s="110"/>
      <c r="D676" s="110"/>
      <c r="E676" s="111"/>
      <c r="F676" s="112"/>
      <c r="I676" s="111"/>
      <c r="J676" s="112"/>
    </row>
    <row r="677" spans="1:10" s="113" customFormat="1">
      <c r="A677" s="95"/>
      <c r="B677" s="110"/>
      <c r="C677" s="110"/>
      <c r="D677" s="110"/>
      <c r="E677" s="111"/>
      <c r="F677" s="112"/>
      <c r="I677" s="111"/>
      <c r="J677" s="112"/>
    </row>
    <row r="678" spans="1:10" s="113" customFormat="1">
      <c r="A678" s="95"/>
      <c r="B678" s="110"/>
      <c r="C678" s="110"/>
      <c r="D678" s="110"/>
      <c r="E678" s="111"/>
      <c r="F678" s="112"/>
      <c r="I678" s="111"/>
      <c r="J678" s="112"/>
    </row>
    <row r="679" spans="1:10" s="113" customFormat="1">
      <c r="A679" s="95"/>
      <c r="B679" s="110"/>
      <c r="C679" s="110"/>
      <c r="D679" s="110"/>
      <c r="E679" s="111"/>
      <c r="F679" s="112"/>
      <c r="I679" s="111"/>
      <c r="J679" s="112"/>
    </row>
    <row r="680" spans="1:10" s="113" customFormat="1">
      <c r="A680" s="95"/>
      <c r="B680" s="110"/>
      <c r="C680" s="110"/>
      <c r="D680" s="110"/>
      <c r="E680" s="111"/>
      <c r="F680" s="112"/>
      <c r="I680" s="111"/>
      <c r="J680" s="112"/>
    </row>
    <row r="681" spans="1:10" s="113" customFormat="1">
      <c r="A681" s="95"/>
      <c r="B681" s="110"/>
      <c r="C681" s="110"/>
      <c r="D681" s="110"/>
      <c r="E681" s="111"/>
      <c r="F681" s="112"/>
      <c r="I681" s="111"/>
      <c r="J681" s="112"/>
    </row>
    <row r="682" spans="1:10" s="113" customFormat="1">
      <c r="A682" s="95"/>
      <c r="B682" s="110"/>
      <c r="C682" s="110"/>
      <c r="D682" s="110"/>
      <c r="E682" s="111"/>
      <c r="F682" s="112"/>
      <c r="I682" s="111"/>
      <c r="J682" s="112"/>
    </row>
    <row r="683" spans="1:10" s="113" customFormat="1">
      <c r="A683" s="95"/>
      <c r="B683" s="110"/>
      <c r="C683" s="110"/>
      <c r="D683" s="110"/>
      <c r="E683" s="111"/>
      <c r="F683" s="112"/>
      <c r="I683" s="111"/>
      <c r="J683" s="112"/>
    </row>
    <row r="684" spans="1:10" s="113" customFormat="1">
      <c r="A684" s="95"/>
      <c r="B684" s="110"/>
      <c r="C684" s="110"/>
      <c r="D684" s="110"/>
      <c r="E684" s="111"/>
      <c r="F684" s="112"/>
      <c r="I684" s="111"/>
      <c r="J684" s="112"/>
    </row>
    <row r="685" spans="1:10" s="113" customFormat="1">
      <c r="A685" s="95"/>
      <c r="B685" s="110"/>
      <c r="C685" s="110"/>
      <c r="D685" s="110"/>
      <c r="E685" s="111"/>
      <c r="F685" s="112"/>
      <c r="I685" s="111"/>
      <c r="J685" s="112"/>
    </row>
    <row r="686" spans="1:10" s="113" customFormat="1">
      <c r="A686" s="95"/>
      <c r="B686" s="110"/>
      <c r="C686" s="110"/>
      <c r="D686" s="110"/>
      <c r="E686" s="111"/>
      <c r="F686" s="112"/>
      <c r="I686" s="111"/>
      <c r="J686" s="112"/>
    </row>
    <row r="687" spans="1:10" s="113" customFormat="1">
      <c r="A687" s="95"/>
      <c r="B687" s="110"/>
      <c r="C687" s="110"/>
      <c r="D687" s="110"/>
      <c r="E687" s="111"/>
      <c r="F687" s="112"/>
      <c r="I687" s="111"/>
      <c r="J687" s="112"/>
    </row>
    <row r="688" spans="1:10" s="113" customFormat="1">
      <c r="A688" s="95"/>
      <c r="B688" s="110"/>
      <c r="C688" s="110"/>
      <c r="D688" s="110"/>
      <c r="E688" s="111"/>
      <c r="F688" s="112"/>
      <c r="I688" s="111"/>
      <c r="J688" s="112"/>
    </row>
    <row r="689" spans="1:10" s="113" customFormat="1">
      <c r="A689" s="95"/>
      <c r="B689" s="110"/>
      <c r="C689" s="110"/>
      <c r="D689" s="110"/>
      <c r="E689" s="111"/>
      <c r="F689" s="112"/>
      <c r="I689" s="111"/>
      <c r="J689" s="112"/>
    </row>
    <row r="690" spans="1:10" s="113" customFormat="1">
      <c r="A690" s="95"/>
      <c r="B690" s="110"/>
      <c r="C690" s="110"/>
      <c r="D690" s="110"/>
      <c r="E690" s="111"/>
      <c r="F690" s="112"/>
      <c r="I690" s="111"/>
      <c r="J690" s="112"/>
    </row>
    <row r="691" spans="1:10" s="113" customFormat="1">
      <c r="A691" s="95"/>
      <c r="B691" s="110"/>
      <c r="C691" s="110"/>
      <c r="D691" s="110"/>
      <c r="E691" s="111"/>
      <c r="F691" s="112"/>
      <c r="I691" s="111"/>
      <c r="J691" s="112"/>
    </row>
    <row r="692" spans="1:10" s="113" customFormat="1">
      <c r="A692" s="95"/>
      <c r="B692" s="110"/>
      <c r="C692" s="110"/>
      <c r="D692" s="110"/>
      <c r="E692" s="111"/>
      <c r="F692" s="112"/>
      <c r="I692" s="111"/>
      <c r="J692" s="112"/>
    </row>
    <row r="693" spans="1:10" s="113" customFormat="1">
      <c r="A693" s="95"/>
      <c r="B693" s="110"/>
      <c r="C693" s="110"/>
      <c r="D693" s="110"/>
      <c r="E693" s="111"/>
      <c r="F693" s="112"/>
      <c r="I693" s="111"/>
      <c r="J693" s="112"/>
    </row>
    <row r="694" spans="1:10" s="113" customFormat="1">
      <c r="A694" s="95"/>
      <c r="B694" s="110"/>
      <c r="C694" s="110"/>
      <c r="D694" s="110"/>
      <c r="E694" s="111"/>
      <c r="F694" s="112"/>
      <c r="I694" s="111"/>
      <c r="J694" s="112"/>
    </row>
    <row r="695" spans="1:10" s="113" customFormat="1">
      <c r="A695" s="95"/>
      <c r="B695" s="110"/>
      <c r="C695" s="110"/>
      <c r="D695" s="110"/>
      <c r="E695" s="111"/>
      <c r="F695" s="112"/>
      <c r="I695" s="111"/>
      <c r="J695" s="112"/>
    </row>
    <row r="696" spans="1:10" s="113" customFormat="1">
      <c r="A696" s="95"/>
      <c r="B696" s="110"/>
      <c r="C696" s="110"/>
      <c r="D696" s="110"/>
      <c r="E696" s="111"/>
      <c r="F696" s="112"/>
      <c r="I696" s="111"/>
      <c r="J696" s="112"/>
    </row>
    <row r="697" spans="1:10" s="113" customFormat="1">
      <c r="A697" s="95"/>
      <c r="B697" s="110"/>
      <c r="C697" s="110"/>
      <c r="D697" s="110"/>
      <c r="E697" s="111"/>
      <c r="F697" s="112"/>
      <c r="I697" s="111"/>
      <c r="J697" s="112"/>
    </row>
    <row r="698" spans="1:10" s="113" customFormat="1">
      <c r="A698" s="95"/>
      <c r="B698" s="110"/>
      <c r="C698" s="110"/>
      <c r="D698" s="110"/>
      <c r="E698" s="111"/>
      <c r="F698" s="112"/>
      <c r="I698" s="111"/>
      <c r="J698" s="112"/>
    </row>
    <row r="699" spans="1:10" s="113" customFormat="1">
      <c r="A699" s="95"/>
      <c r="B699" s="110"/>
      <c r="C699" s="110"/>
      <c r="D699" s="110"/>
      <c r="E699" s="111"/>
      <c r="F699" s="112"/>
      <c r="I699" s="111"/>
      <c r="J699" s="112"/>
    </row>
    <row r="700" spans="1:10" s="113" customFormat="1">
      <c r="A700" s="95"/>
      <c r="B700" s="110"/>
      <c r="C700" s="110"/>
      <c r="D700" s="110"/>
      <c r="E700" s="111"/>
      <c r="F700" s="112"/>
      <c r="I700" s="111"/>
      <c r="J700" s="112"/>
    </row>
    <row r="701" spans="1:10" s="113" customFormat="1">
      <c r="A701" s="95"/>
      <c r="B701" s="110"/>
      <c r="C701" s="110"/>
      <c r="D701" s="110"/>
      <c r="E701" s="111"/>
      <c r="F701" s="112"/>
      <c r="I701" s="111"/>
      <c r="J701" s="112"/>
    </row>
    <row r="702" spans="1:10" s="113" customFormat="1">
      <c r="A702" s="95"/>
      <c r="B702" s="110"/>
      <c r="C702" s="110"/>
      <c r="D702" s="110"/>
      <c r="E702" s="111"/>
      <c r="F702" s="112"/>
      <c r="I702" s="111"/>
      <c r="J702" s="112"/>
    </row>
    <row r="703" spans="1:10" s="113" customFormat="1">
      <c r="A703" s="95"/>
      <c r="B703" s="110"/>
      <c r="C703" s="110"/>
      <c r="D703" s="110"/>
      <c r="E703" s="111"/>
      <c r="F703" s="112"/>
      <c r="I703" s="111"/>
      <c r="J703" s="112"/>
    </row>
    <row r="704" spans="1:10" s="113" customFormat="1">
      <c r="A704" s="95"/>
      <c r="B704" s="110"/>
      <c r="C704" s="110"/>
      <c r="D704" s="110"/>
      <c r="E704" s="111"/>
      <c r="F704" s="112"/>
      <c r="I704" s="111"/>
      <c r="J704" s="112"/>
    </row>
    <row r="705" spans="1:10" s="113" customFormat="1">
      <c r="A705" s="95"/>
      <c r="B705" s="110"/>
      <c r="C705" s="110"/>
      <c r="D705" s="110"/>
      <c r="E705" s="111"/>
      <c r="F705" s="112"/>
      <c r="I705" s="111"/>
      <c r="J705" s="112"/>
    </row>
    <row r="706" spans="1:10" s="113" customFormat="1">
      <c r="A706" s="95"/>
      <c r="B706" s="110"/>
      <c r="C706" s="110"/>
      <c r="D706" s="110"/>
      <c r="E706" s="111"/>
      <c r="F706" s="112"/>
      <c r="I706" s="111"/>
      <c r="J706" s="112"/>
    </row>
    <row r="707" spans="1:10" s="113" customFormat="1">
      <c r="A707" s="95"/>
      <c r="B707" s="110"/>
      <c r="C707" s="110"/>
      <c r="D707" s="110"/>
      <c r="E707" s="111"/>
      <c r="F707" s="112"/>
      <c r="I707" s="111"/>
      <c r="J707" s="112"/>
    </row>
    <row r="708" spans="1:10" s="113" customFormat="1">
      <c r="A708" s="95"/>
      <c r="B708" s="110"/>
      <c r="C708" s="110"/>
      <c r="D708" s="110"/>
      <c r="E708" s="111"/>
      <c r="F708" s="112"/>
      <c r="I708" s="111"/>
      <c r="J708" s="112"/>
    </row>
    <row r="709" spans="1:10" s="113" customFormat="1">
      <c r="A709" s="95"/>
      <c r="B709" s="110"/>
      <c r="C709" s="110"/>
      <c r="D709" s="110"/>
      <c r="E709" s="111"/>
      <c r="F709" s="112"/>
      <c r="I709" s="111"/>
      <c r="J709" s="112"/>
    </row>
    <row r="710" spans="1:10" s="113" customFormat="1">
      <c r="A710" s="95"/>
      <c r="B710" s="110"/>
      <c r="C710" s="110"/>
      <c r="D710" s="110"/>
      <c r="E710" s="111"/>
      <c r="F710" s="112"/>
      <c r="I710" s="111"/>
      <c r="J710" s="112"/>
    </row>
    <row r="711" spans="1:10" s="113" customFormat="1">
      <c r="A711" s="95"/>
      <c r="B711" s="110"/>
      <c r="C711" s="110"/>
      <c r="D711" s="110"/>
      <c r="E711" s="111"/>
      <c r="F711" s="112"/>
      <c r="I711" s="111"/>
      <c r="J711" s="112"/>
    </row>
    <row r="712" spans="1:10" s="113" customFormat="1">
      <c r="A712" s="95"/>
      <c r="B712" s="110"/>
      <c r="C712" s="110"/>
      <c r="D712" s="110"/>
      <c r="E712" s="111"/>
      <c r="F712" s="112"/>
      <c r="I712" s="111"/>
      <c r="J712" s="112"/>
    </row>
    <row r="713" spans="1:10" s="113" customFormat="1">
      <c r="A713" s="95"/>
      <c r="B713" s="110"/>
      <c r="C713" s="110"/>
      <c r="D713" s="110"/>
      <c r="E713" s="111"/>
      <c r="F713" s="112"/>
      <c r="I713" s="111"/>
      <c r="J713" s="112"/>
    </row>
    <row r="714" spans="1:10" s="113" customFormat="1">
      <c r="A714" s="95"/>
      <c r="B714" s="110"/>
      <c r="C714" s="110"/>
      <c r="D714" s="110"/>
      <c r="E714" s="111"/>
      <c r="F714" s="112"/>
      <c r="I714" s="111"/>
      <c r="J714" s="112"/>
    </row>
    <row r="715" spans="1:10" s="113" customFormat="1">
      <c r="A715" s="95"/>
      <c r="B715" s="110"/>
      <c r="C715" s="110"/>
      <c r="D715" s="110"/>
      <c r="E715" s="111"/>
      <c r="F715" s="112"/>
      <c r="I715" s="111"/>
      <c r="J715" s="112"/>
    </row>
    <row r="716" spans="1:10" s="113" customFormat="1">
      <c r="A716" s="95"/>
      <c r="B716" s="110"/>
      <c r="C716" s="110"/>
      <c r="D716" s="110"/>
      <c r="E716" s="111"/>
      <c r="F716" s="112"/>
      <c r="I716" s="111"/>
      <c r="J716" s="112"/>
    </row>
    <row r="717" spans="1:10" s="113" customFormat="1">
      <c r="A717" s="95"/>
      <c r="B717" s="110"/>
      <c r="C717" s="110"/>
      <c r="D717" s="110"/>
      <c r="E717" s="111"/>
      <c r="F717" s="112"/>
      <c r="I717" s="111"/>
      <c r="J717" s="112"/>
    </row>
    <row r="718" spans="1:10" s="113" customFormat="1">
      <c r="A718" s="95"/>
      <c r="B718" s="110"/>
      <c r="C718" s="110"/>
      <c r="D718" s="110"/>
      <c r="E718" s="111"/>
      <c r="F718" s="112"/>
      <c r="I718" s="111"/>
      <c r="J718" s="112"/>
    </row>
    <row r="719" spans="1:10" s="113" customFormat="1">
      <c r="A719" s="95"/>
      <c r="B719" s="110"/>
      <c r="C719" s="110"/>
      <c r="D719" s="110"/>
      <c r="E719" s="111"/>
      <c r="F719" s="112"/>
      <c r="I719" s="111"/>
      <c r="J719" s="112"/>
    </row>
    <row r="720" spans="1:10" s="113" customFormat="1">
      <c r="A720" s="95"/>
      <c r="B720" s="110"/>
      <c r="C720" s="110"/>
      <c r="D720" s="110"/>
      <c r="E720" s="111"/>
      <c r="F720" s="112"/>
      <c r="I720" s="111"/>
      <c r="J720" s="112"/>
    </row>
    <row r="721" spans="1:10" s="113" customFormat="1">
      <c r="A721" s="95"/>
      <c r="B721" s="110"/>
      <c r="C721" s="110"/>
      <c r="D721" s="110"/>
      <c r="E721" s="111"/>
      <c r="F721" s="112"/>
      <c r="I721" s="111"/>
      <c r="J721" s="112"/>
    </row>
    <row r="722" spans="1:10" s="113" customFormat="1">
      <c r="A722" s="95"/>
      <c r="B722" s="110"/>
      <c r="C722" s="110"/>
      <c r="D722" s="110"/>
      <c r="E722" s="111"/>
      <c r="F722" s="112"/>
      <c r="I722" s="111"/>
      <c r="J722" s="112"/>
    </row>
    <row r="723" spans="1:10" s="113" customFormat="1">
      <c r="A723" s="95"/>
      <c r="B723" s="110"/>
      <c r="C723" s="110"/>
      <c r="D723" s="110"/>
      <c r="E723" s="111"/>
      <c r="F723" s="112"/>
      <c r="I723" s="111"/>
      <c r="J723" s="112"/>
    </row>
    <row r="724" spans="1:10" s="113" customFormat="1">
      <c r="A724" s="95"/>
      <c r="B724" s="110"/>
      <c r="C724" s="110"/>
      <c r="D724" s="110"/>
      <c r="E724" s="111"/>
      <c r="F724" s="112"/>
      <c r="I724" s="111"/>
      <c r="J724" s="112"/>
    </row>
    <row r="725" spans="1:10" s="113" customFormat="1">
      <c r="A725" s="95"/>
      <c r="B725" s="110"/>
      <c r="C725" s="110"/>
      <c r="D725" s="110"/>
      <c r="E725" s="111"/>
      <c r="F725" s="112"/>
      <c r="I725" s="111"/>
      <c r="J725" s="112"/>
    </row>
    <row r="726" spans="1:10" s="113" customFormat="1">
      <c r="A726" s="95"/>
      <c r="B726" s="110"/>
      <c r="C726" s="110"/>
      <c r="D726" s="110"/>
      <c r="E726" s="111"/>
      <c r="F726" s="112"/>
      <c r="I726" s="111"/>
      <c r="J726" s="112"/>
    </row>
    <row r="727" spans="1:10" s="113" customFormat="1">
      <c r="A727" s="95"/>
      <c r="B727" s="110"/>
      <c r="C727" s="110"/>
      <c r="D727" s="110"/>
      <c r="E727" s="111"/>
      <c r="F727" s="112"/>
      <c r="I727" s="111"/>
      <c r="J727" s="112"/>
    </row>
    <row r="728" spans="1:10" s="113" customFormat="1">
      <c r="A728" s="95"/>
      <c r="B728" s="110"/>
      <c r="C728" s="110"/>
      <c r="D728" s="110"/>
      <c r="E728" s="111"/>
      <c r="F728" s="112"/>
      <c r="I728" s="111"/>
      <c r="J728" s="112"/>
    </row>
    <row r="729" spans="1:10" s="113" customFormat="1">
      <c r="A729" s="95"/>
      <c r="B729" s="110"/>
      <c r="C729" s="110"/>
      <c r="D729" s="110"/>
      <c r="E729" s="111"/>
      <c r="F729" s="112"/>
      <c r="I729" s="111"/>
      <c r="J729" s="112"/>
    </row>
    <row r="730" spans="1:10" s="113" customFormat="1">
      <c r="A730" s="95"/>
      <c r="B730" s="110"/>
      <c r="C730" s="110"/>
      <c r="D730" s="110"/>
      <c r="E730" s="111"/>
      <c r="F730" s="112"/>
      <c r="I730" s="111"/>
      <c r="J730" s="112"/>
    </row>
    <row r="731" spans="1:10" s="113" customFormat="1">
      <c r="A731" s="95"/>
      <c r="B731" s="110"/>
      <c r="C731" s="110"/>
      <c r="D731" s="110"/>
      <c r="E731" s="111"/>
      <c r="F731" s="112"/>
      <c r="I731" s="111"/>
      <c r="J731" s="112"/>
    </row>
    <row r="732" spans="1:10" s="113" customFormat="1">
      <c r="A732" s="95"/>
      <c r="B732" s="110"/>
      <c r="C732" s="110"/>
      <c r="D732" s="110"/>
      <c r="E732" s="111"/>
      <c r="F732" s="112"/>
      <c r="I732" s="111"/>
      <c r="J732" s="112"/>
    </row>
    <row r="733" spans="1:10" s="113" customFormat="1">
      <c r="A733" s="95"/>
      <c r="B733" s="110"/>
      <c r="C733" s="110"/>
      <c r="D733" s="110"/>
      <c r="E733" s="111"/>
      <c r="F733" s="112"/>
      <c r="I733" s="111"/>
      <c r="J733" s="112"/>
    </row>
    <row r="734" spans="1:10" s="113" customFormat="1">
      <c r="A734" s="95"/>
      <c r="B734" s="110"/>
      <c r="C734" s="110"/>
      <c r="D734" s="110"/>
      <c r="E734" s="111"/>
      <c r="F734" s="112"/>
      <c r="I734" s="111"/>
      <c r="J734" s="112"/>
    </row>
    <row r="735" spans="1:10" s="113" customFormat="1">
      <c r="A735" s="95"/>
      <c r="B735" s="110"/>
      <c r="C735" s="110"/>
      <c r="D735" s="110"/>
      <c r="E735" s="111"/>
      <c r="F735" s="112"/>
      <c r="I735" s="111"/>
      <c r="J735" s="112"/>
    </row>
    <row r="736" spans="1:10" s="113" customFormat="1">
      <c r="A736" s="95"/>
      <c r="B736" s="110"/>
      <c r="C736" s="110"/>
      <c r="D736" s="110"/>
      <c r="E736" s="111"/>
      <c r="F736" s="112"/>
      <c r="I736" s="111"/>
      <c r="J736" s="112"/>
    </row>
    <row r="737" spans="1:10" s="113" customFormat="1">
      <c r="A737" s="95"/>
      <c r="B737" s="110"/>
      <c r="C737" s="110"/>
      <c r="D737" s="110"/>
      <c r="E737" s="111"/>
      <c r="F737" s="112"/>
      <c r="I737" s="111"/>
      <c r="J737" s="112"/>
    </row>
    <row r="738" spans="1:10" s="113" customFormat="1">
      <c r="A738" s="95"/>
      <c r="B738" s="110"/>
      <c r="C738" s="110"/>
      <c r="D738" s="110"/>
      <c r="E738" s="111"/>
      <c r="F738" s="112"/>
      <c r="I738" s="111"/>
      <c r="J738" s="112"/>
    </row>
    <row r="739" spans="1:10" s="113" customFormat="1">
      <c r="A739" s="95"/>
      <c r="B739" s="110"/>
      <c r="C739" s="110"/>
      <c r="D739" s="110"/>
      <c r="E739" s="111"/>
      <c r="F739" s="112"/>
      <c r="I739" s="111"/>
      <c r="J739" s="112"/>
    </row>
    <row r="740" spans="1:10" s="113" customFormat="1">
      <c r="A740" s="95"/>
      <c r="B740" s="110"/>
      <c r="C740" s="110"/>
      <c r="D740" s="110"/>
      <c r="E740" s="111"/>
      <c r="F740" s="112"/>
      <c r="I740" s="111"/>
      <c r="J740" s="112"/>
    </row>
    <row r="741" spans="1:10" s="113" customFormat="1">
      <c r="A741" s="95"/>
      <c r="B741" s="110"/>
      <c r="C741" s="110"/>
      <c r="D741" s="110"/>
      <c r="E741" s="111"/>
      <c r="F741" s="112"/>
      <c r="I741" s="111"/>
      <c r="J741" s="112"/>
    </row>
    <row r="742" spans="1:10" s="113" customFormat="1">
      <c r="A742" s="95"/>
      <c r="B742" s="110"/>
      <c r="C742" s="110"/>
      <c r="D742" s="110"/>
      <c r="E742" s="111"/>
      <c r="F742" s="112"/>
      <c r="I742" s="111"/>
      <c r="J742" s="112"/>
    </row>
    <row r="743" spans="1:10" s="113" customFormat="1">
      <c r="A743" s="95"/>
      <c r="B743" s="110"/>
      <c r="C743" s="110"/>
      <c r="D743" s="110"/>
      <c r="E743" s="111"/>
      <c r="F743" s="112"/>
      <c r="I743" s="111"/>
      <c r="J743" s="112"/>
    </row>
    <row r="744" spans="1:10" s="113" customFormat="1">
      <c r="A744" s="95"/>
      <c r="B744" s="110"/>
      <c r="C744" s="110"/>
      <c r="D744" s="110"/>
      <c r="E744" s="111"/>
      <c r="F744" s="112"/>
      <c r="I744" s="111"/>
      <c r="J744" s="112"/>
    </row>
    <row r="745" spans="1:10" s="113" customFormat="1">
      <c r="A745" s="95"/>
      <c r="B745" s="110"/>
      <c r="C745" s="110"/>
      <c r="D745" s="110"/>
      <c r="E745" s="111"/>
      <c r="F745" s="112"/>
      <c r="I745" s="111"/>
      <c r="J745" s="112"/>
    </row>
    <row r="746" spans="1:10" s="113" customFormat="1">
      <c r="A746" s="95"/>
      <c r="B746" s="110"/>
      <c r="C746" s="110"/>
      <c r="D746" s="110"/>
      <c r="E746" s="111"/>
      <c r="F746" s="112"/>
      <c r="I746" s="111"/>
      <c r="J746" s="112"/>
    </row>
    <row r="747" spans="1:10" s="113" customFormat="1">
      <c r="A747" s="95"/>
      <c r="B747" s="110"/>
      <c r="C747" s="110"/>
      <c r="D747" s="110"/>
      <c r="E747" s="111"/>
      <c r="F747" s="112"/>
      <c r="I747" s="111"/>
      <c r="J747" s="112"/>
    </row>
    <row r="748" spans="1:10" s="113" customFormat="1">
      <c r="A748" s="95"/>
      <c r="B748" s="110"/>
      <c r="C748" s="110"/>
      <c r="D748" s="110"/>
      <c r="E748" s="111"/>
      <c r="F748" s="112"/>
      <c r="I748" s="111"/>
      <c r="J748" s="112"/>
    </row>
    <row r="749" spans="1:10" s="113" customFormat="1">
      <c r="A749" s="95"/>
      <c r="B749" s="110"/>
      <c r="C749" s="110"/>
      <c r="D749" s="110"/>
      <c r="E749" s="111"/>
      <c r="F749" s="112"/>
      <c r="I749" s="111"/>
      <c r="J749" s="112"/>
    </row>
    <row r="750" spans="1:10" s="113" customFormat="1">
      <c r="A750" s="95"/>
      <c r="B750" s="110"/>
      <c r="C750" s="110"/>
      <c r="D750" s="110"/>
      <c r="E750" s="111"/>
      <c r="F750" s="112"/>
      <c r="I750" s="111"/>
      <c r="J750" s="112"/>
    </row>
    <row r="751" spans="1:10" s="113" customFormat="1">
      <c r="A751" s="95"/>
      <c r="B751" s="110"/>
      <c r="C751" s="110"/>
      <c r="D751" s="110"/>
      <c r="E751" s="111"/>
      <c r="F751" s="112"/>
      <c r="I751" s="111"/>
      <c r="J751" s="112"/>
    </row>
    <row r="752" spans="1:10" s="113" customFormat="1">
      <c r="A752" s="95"/>
      <c r="B752" s="110"/>
      <c r="C752" s="110"/>
      <c r="D752" s="110"/>
      <c r="E752" s="111"/>
      <c r="F752" s="112"/>
      <c r="I752" s="111"/>
      <c r="J752" s="112"/>
    </row>
    <row r="753" spans="1:10" s="113" customFormat="1">
      <c r="A753" s="95"/>
      <c r="B753" s="110"/>
      <c r="C753" s="110"/>
      <c r="D753" s="110"/>
      <c r="E753" s="111"/>
      <c r="F753" s="112"/>
      <c r="I753" s="111"/>
      <c r="J753" s="112"/>
    </row>
    <row r="754" spans="1:10" s="113" customFormat="1">
      <c r="A754" s="95"/>
      <c r="B754" s="110"/>
      <c r="C754" s="110"/>
      <c r="D754" s="110"/>
      <c r="E754" s="111"/>
      <c r="F754" s="112"/>
      <c r="I754" s="111"/>
      <c r="J754" s="112"/>
    </row>
    <row r="755" spans="1:10" s="113" customFormat="1">
      <c r="A755" s="95"/>
      <c r="B755" s="110"/>
      <c r="C755" s="110"/>
      <c r="D755" s="110"/>
      <c r="E755" s="111"/>
      <c r="F755" s="112"/>
      <c r="I755" s="111"/>
      <c r="J755" s="112"/>
    </row>
    <row r="756" spans="1:10" s="113" customFormat="1">
      <c r="A756" s="95"/>
      <c r="B756" s="110"/>
      <c r="C756" s="110"/>
      <c r="D756" s="110"/>
      <c r="E756" s="111"/>
      <c r="F756" s="112"/>
      <c r="I756" s="111"/>
      <c r="J756" s="112"/>
    </row>
    <row r="757" spans="1:10" s="113" customFormat="1">
      <c r="A757" s="95"/>
      <c r="B757" s="110"/>
      <c r="C757" s="110"/>
      <c r="D757" s="110"/>
      <c r="E757" s="111"/>
      <c r="F757" s="112"/>
      <c r="I757" s="111"/>
      <c r="J757" s="112"/>
    </row>
    <row r="758" spans="1:10" s="113" customFormat="1">
      <c r="A758" s="95"/>
      <c r="B758" s="110"/>
      <c r="C758" s="110"/>
      <c r="D758" s="110"/>
      <c r="E758" s="111"/>
      <c r="F758" s="112"/>
      <c r="I758" s="111"/>
      <c r="J758" s="112"/>
    </row>
    <row r="759" spans="1:10" s="113" customFormat="1">
      <c r="A759" s="95"/>
      <c r="B759" s="110"/>
      <c r="C759" s="110"/>
      <c r="D759" s="110"/>
      <c r="E759" s="111"/>
      <c r="F759" s="112"/>
      <c r="I759" s="111"/>
      <c r="J759" s="112"/>
    </row>
    <row r="760" spans="1:10" s="113" customFormat="1">
      <c r="A760" s="95"/>
      <c r="B760" s="110"/>
      <c r="C760" s="110"/>
      <c r="D760" s="110"/>
      <c r="E760" s="111"/>
      <c r="F760" s="112"/>
      <c r="I760" s="111"/>
      <c r="J760" s="112"/>
    </row>
    <row r="761" spans="1:10" s="113" customFormat="1">
      <c r="A761" s="95"/>
      <c r="B761" s="110"/>
      <c r="C761" s="110"/>
      <c r="D761" s="110"/>
      <c r="E761" s="111"/>
      <c r="F761" s="112"/>
      <c r="I761" s="111"/>
      <c r="J761" s="112"/>
    </row>
    <row r="762" spans="1:10" s="113" customFormat="1">
      <c r="A762" s="95"/>
      <c r="B762" s="110"/>
      <c r="C762" s="110"/>
      <c r="D762" s="110"/>
      <c r="E762" s="111"/>
      <c r="F762" s="112"/>
      <c r="I762" s="111"/>
      <c r="J762" s="112"/>
    </row>
    <row r="763" spans="1:10" s="113" customFormat="1">
      <c r="A763" s="95"/>
      <c r="B763" s="110"/>
      <c r="C763" s="110"/>
      <c r="D763" s="110"/>
      <c r="E763" s="111"/>
      <c r="F763" s="112"/>
      <c r="I763" s="111"/>
      <c r="J763" s="112"/>
    </row>
    <row r="764" spans="1:10" s="113" customFormat="1">
      <c r="A764" s="95"/>
      <c r="B764" s="110"/>
      <c r="C764" s="110"/>
      <c r="D764" s="110"/>
      <c r="E764" s="111"/>
      <c r="F764" s="112"/>
      <c r="I764" s="111"/>
      <c r="J764" s="112"/>
    </row>
    <row r="765" spans="1:10" s="113" customFormat="1">
      <c r="A765" s="95"/>
      <c r="B765" s="110"/>
      <c r="C765" s="110"/>
      <c r="D765" s="110"/>
      <c r="E765" s="111"/>
      <c r="F765" s="112"/>
      <c r="I765" s="111"/>
      <c r="J765" s="112"/>
    </row>
    <row r="766" spans="1:10" s="113" customFormat="1">
      <c r="A766" s="95"/>
      <c r="B766" s="110"/>
      <c r="C766" s="110"/>
      <c r="D766" s="110"/>
      <c r="E766" s="111"/>
      <c r="F766" s="112"/>
      <c r="I766" s="111"/>
      <c r="J766" s="112"/>
    </row>
    <row r="767" spans="1:10" s="113" customFormat="1">
      <c r="A767" s="95"/>
      <c r="B767" s="110"/>
      <c r="C767" s="110"/>
      <c r="D767" s="110"/>
      <c r="E767" s="111"/>
      <c r="F767" s="112"/>
      <c r="I767" s="111"/>
      <c r="J767" s="112"/>
    </row>
    <row r="768" spans="1:10" s="113" customFormat="1">
      <c r="A768" s="95"/>
      <c r="B768" s="110"/>
      <c r="C768" s="110"/>
      <c r="D768" s="110"/>
      <c r="E768" s="111"/>
      <c r="F768" s="112"/>
      <c r="I768" s="111"/>
      <c r="J768" s="112"/>
    </row>
    <row r="769" spans="1:10" s="113" customFormat="1">
      <c r="A769" s="95"/>
      <c r="B769" s="110"/>
      <c r="C769" s="110"/>
      <c r="D769" s="110"/>
      <c r="E769" s="111"/>
      <c r="F769" s="112"/>
      <c r="I769" s="111"/>
      <c r="J769" s="112"/>
    </row>
    <row r="770" spans="1:10" s="113" customFormat="1">
      <c r="A770" s="95"/>
      <c r="B770" s="110"/>
      <c r="C770" s="110"/>
      <c r="D770" s="110"/>
      <c r="E770" s="111"/>
      <c r="F770" s="112"/>
      <c r="I770" s="111"/>
      <c r="J770" s="112"/>
    </row>
    <row r="771" spans="1:10" s="113" customFormat="1">
      <c r="A771" s="95"/>
      <c r="B771" s="110"/>
      <c r="C771" s="110"/>
      <c r="D771" s="110"/>
      <c r="E771" s="111"/>
      <c r="F771" s="112"/>
      <c r="I771" s="111"/>
      <c r="J771" s="112"/>
    </row>
    <row r="772" spans="1:10" s="113" customFormat="1">
      <c r="A772" s="95"/>
      <c r="B772" s="110"/>
      <c r="C772" s="110"/>
      <c r="D772" s="110"/>
      <c r="E772" s="111"/>
      <c r="F772" s="112"/>
      <c r="I772" s="111"/>
      <c r="J772" s="112"/>
    </row>
    <row r="773" spans="1:10" s="113" customFormat="1">
      <c r="A773" s="95"/>
      <c r="B773" s="110"/>
      <c r="C773" s="110"/>
      <c r="D773" s="110"/>
      <c r="E773" s="111"/>
      <c r="F773" s="112"/>
      <c r="I773" s="111"/>
      <c r="J773" s="112"/>
    </row>
    <row r="774" spans="1:10" s="113" customFormat="1">
      <c r="A774" s="95"/>
      <c r="B774" s="110"/>
      <c r="C774" s="110"/>
      <c r="D774" s="110"/>
      <c r="E774" s="111"/>
      <c r="F774" s="112"/>
      <c r="I774" s="111"/>
      <c r="J774" s="112"/>
    </row>
    <row r="775" spans="1:10" s="113" customFormat="1">
      <c r="A775" s="95"/>
      <c r="B775" s="110"/>
      <c r="C775" s="110"/>
      <c r="D775" s="110"/>
      <c r="E775" s="111"/>
      <c r="F775" s="112"/>
      <c r="I775" s="111"/>
      <c r="J775" s="112"/>
    </row>
    <row r="776" spans="1:10" s="113" customFormat="1">
      <c r="A776" s="95"/>
      <c r="B776" s="110"/>
      <c r="C776" s="110"/>
      <c r="D776" s="110"/>
      <c r="E776" s="111"/>
      <c r="F776" s="112"/>
      <c r="I776" s="111"/>
      <c r="J776" s="112"/>
    </row>
    <row r="777" spans="1:10" s="113" customFormat="1">
      <c r="A777" s="95"/>
      <c r="B777" s="110"/>
      <c r="C777" s="110"/>
      <c r="D777" s="110"/>
      <c r="E777" s="111"/>
      <c r="F777" s="112"/>
      <c r="I777" s="111"/>
      <c r="J777" s="112"/>
    </row>
    <row r="778" spans="1:10" s="113" customFormat="1">
      <c r="A778" s="95"/>
      <c r="B778" s="110"/>
      <c r="C778" s="110"/>
      <c r="D778" s="110"/>
      <c r="E778" s="111"/>
      <c r="F778" s="112"/>
      <c r="I778" s="111"/>
      <c r="J778" s="112"/>
    </row>
    <row r="779" spans="1:10" s="113" customFormat="1">
      <c r="A779" s="95"/>
      <c r="B779" s="110"/>
      <c r="C779" s="110"/>
      <c r="D779" s="110"/>
      <c r="E779" s="111"/>
      <c r="F779" s="112"/>
      <c r="I779" s="111"/>
      <c r="J779" s="112"/>
    </row>
    <row r="780" spans="1:10" s="113" customFormat="1">
      <c r="A780" s="95"/>
      <c r="B780" s="110"/>
      <c r="C780" s="110"/>
      <c r="D780" s="110"/>
      <c r="E780" s="111"/>
      <c r="F780" s="112"/>
      <c r="I780" s="111"/>
      <c r="J780" s="112"/>
    </row>
    <row r="781" spans="1:10" s="113" customFormat="1">
      <c r="A781" s="95"/>
      <c r="B781" s="110"/>
      <c r="C781" s="110"/>
      <c r="D781" s="110"/>
      <c r="E781" s="111"/>
      <c r="F781" s="112"/>
      <c r="I781" s="111"/>
      <c r="J781" s="112"/>
    </row>
    <row r="782" spans="1:10" s="113" customFormat="1">
      <c r="A782" s="95"/>
      <c r="B782" s="110"/>
      <c r="C782" s="110"/>
      <c r="D782" s="110"/>
      <c r="E782" s="111"/>
      <c r="F782" s="112"/>
      <c r="I782" s="111"/>
      <c r="J782" s="112"/>
    </row>
    <row r="783" spans="1:10" s="113" customFormat="1">
      <c r="A783" s="95"/>
      <c r="B783" s="110"/>
      <c r="C783" s="110"/>
      <c r="D783" s="110"/>
      <c r="E783" s="111"/>
      <c r="F783" s="112"/>
      <c r="I783" s="111"/>
      <c r="J783" s="112"/>
    </row>
    <row r="784" spans="1:10" s="113" customFormat="1">
      <c r="A784" s="95"/>
      <c r="B784" s="110"/>
      <c r="C784" s="110"/>
      <c r="D784" s="110"/>
      <c r="E784" s="111"/>
      <c r="F784" s="112"/>
      <c r="I784" s="111"/>
      <c r="J784" s="112"/>
    </row>
    <row r="785" spans="1:10" s="113" customFormat="1">
      <c r="A785" s="95"/>
      <c r="B785" s="110"/>
      <c r="C785" s="110"/>
      <c r="D785" s="110"/>
      <c r="E785" s="111"/>
      <c r="F785" s="112"/>
      <c r="I785" s="111"/>
      <c r="J785" s="112"/>
    </row>
    <row r="786" spans="1:10" s="113" customFormat="1">
      <c r="A786" s="95"/>
      <c r="B786" s="110"/>
      <c r="C786" s="110"/>
      <c r="D786" s="110"/>
      <c r="E786" s="111"/>
      <c r="F786" s="112"/>
      <c r="I786" s="111"/>
      <c r="J786" s="112"/>
    </row>
    <row r="787" spans="1:10" s="113" customFormat="1">
      <c r="A787" s="95"/>
      <c r="B787" s="110"/>
      <c r="C787" s="110"/>
      <c r="D787" s="110"/>
      <c r="E787" s="111"/>
      <c r="F787" s="112"/>
      <c r="I787" s="111"/>
      <c r="J787" s="112"/>
    </row>
    <row r="788" spans="1:10" s="113" customFormat="1">
      <c r="A788" s="95"/>
      <c r="B788" s="110"/>
      <c r="C788" s="110"/>
      <c r="D788" s="110"/>
      <c r="E788" s="111"/>
      <c r="F788" s="112"/>
      <c r="I788" s="111"/>
      <c r="J788" s="112"/>
    </row>
    <row r="789" spans="1:10" s="113" customFormat="1">
      <c r="A789" s="95"/>
      <c r="B789" s="110"/>
      <c r="C789" s="110"/>
      <c r="D789" s="110"/>
      <c r="E789" s="111"/>
      <c r="F789" s="112"/>
      <c r="I789" s="111"/>
      <c r="J789" s="112"/>
    </row>
    <row r="790" spans="1:10" s="113" customFormat="1">
      <c r="A790" s="95"/>
      <c r="B790" s="110"/>
      <c r="C790" s="110"/>
      <c r="D790" s="110"/>
      <c r="E790" s="111"/>
      <c r="F790" s="112"/>
      <c r="I790" s="111"/>
      <c r="J790" s="112"/>
    </row>
    <row r="791" spans="1:10" s="113" customFormat="1">
      <c r="A791" s="95"/>
      <c r="B791" s="110"/>
      <c r="C791" s="110"/>
      <c r="D791" s="110"/>
      <c r="E791" s="111"/>
      <c r="F791" s="112"/>
      <c r="I791" s="111"/>
      <c r="J791" s="112"/>
    </row>
    <row r="792" spans="1:10" s="113" customFormat="1">
      <c r="A792" s="95"/>
      <c r="B792" s="110"/>
      <c r="C792" s="110"/>
      <c r="D792" s="110"/>
      <c r="E792" s="111"/>
      <c r="F792" s="112"/>
      <c r="I792" s="111"/>
      <c r="J792" s="112"/>
    </row>
    <row r="793" spans="1:10" s="113" customFormat="1">
      <c r="A793" s="95"/>
      <c r="B793" s="110"/>
      <c r="C793" s="110"/>
      <c r="D793" s="110"/>
      <c r="E793" s="111"/>
      <c r="F793" s="112"/>
      <c r="I793" s="111"/>
      <c r="J793" s="112"/>
    </row>
    <row r="794" spans="1:10" s="113" customFormat="1">
      <c r="A794" s="95"/>
      <c r="B794" s="110"/>
      <c r="C794" s="110"/>
      <c r="D794" s="110"/>
      <c r="E794" s="111"/>
      <c r="F794" s="112"/>
      <c r="I794" s="111"/>
      <c r="J794" s="112"/>
    </row>
    <row r="795" spans="1:10" s="113" customFormat="1">
      <c r="A795" s="95"/>
      <c r="B795" s="110"/>
      <c r="C795" s="110"/>
      <c r="D795" s="110"/>
      <c r="E795" s="111"/>
      <c r="F795" s="112"/>
      <c r="I795" s="111"/>
      <c r="J795" s="112"/>
    </row>
    <row r="796" spans="1:10" s="113" customFormat="1">
      <c r="A796" s="95"/>
      <c r="B796" s="110"/>
      <c r="C796" s="110"/>
      <c r="D796" s="110"/>
      <c r="E796" s="111"/>
      <c r="F796" s="112"/>
      <c r="I796" s="111"/>
      <c r="J796" s="112"/>
    </row>
    <row r="797" spans="1:10" s="113" customFormat="1">
      <c r="A797" s="95"/>
      <c r="B797" s="110"/>
      <c r="C797" s="110"/>
      <c r="D797" s="110"/>
      <c r="E797" s="111"/>
      <c r="F797" s="112"/>
      <c r="I797" s="111"/>
      <c r="J797" s="112"/>
    </row>
  </sheetData>
  <phoneticPr fontId="1"/>
  <pageMargins left="0.70866141732283472" right="0.39370078740157483" top="0.78740157480314965" bottom="0.78740157480314965" header="0.39370078740157483" footer="0.59055118110236227"/>
  <pageSetup paperSize="9" firstPageNumber="74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利用上の注意</vt:lpstr>
      <vt:lpstr>中区</vt:lpstr>
      <vt:lpstr>中央地区</vt:lpstr>
      <vt:lpstr>西地区</vt:lpstr>
      <vt:lpstr>城北地区</vt:lpstr>
      <vt:lpstr>北地区</vt:lpstr>
      <vt:lpstr>東地区</vt:lpstr>
      <vt:lpstr>駅南地区</vt:lpstr>
      <vt:lpstr>県居地区</vt:lpstr>
      <vt:lpstr>佐鳴台地区</vt:lpstr>
      <vt:lpstr>富塚地区</vt:lpstr>
      <vt:lpstr>萩丘地区</vt:lpstr>
      <vt:lpstr>曳馬地区</vt:lpstr>
      <vt:lpstr>江東地区</vt:lpstr>
      <vt:lpstr>江西地区</vt:lpstr>
      <vt:lpstr>花川地区</vt:lpstr>
      <vt:lpstr>曳馬地区!Print_Area</vt:lpstr>
      <vt:lpstr>駅南地区!Print_Area</vt:lpstr>
      <vt:lpstr>花川地区!Print_Area</vt:lpstr>
      <vt:lpstr>県居地区!Print_Area</vt:lpstr>
      <vt:lpstr>江西地区!Print_Area</vt:lpstr>
      <vt:lpstr>江東地区!Print_Area</vt:lpstr>
      <vt:lpstr>佐鳴台地区!Print_Area</vt:lpstr>
      <vt:lpstr>城北地区!Print_Area</vt:lpstr>
      <vt:lpstr>西地区!Print_Area</vt:lpstr>
      <vt:lpstr>中央地区!Print_Area</vt:lpstr>
      <vt:lpstr>東地区!Print_Area</vt:lpstr>
      <vt:lpstr>萩丘地区!Print_Area</vt:lpstr>
      <vt:lpstr>富塚地区!Print_Area</vt:lpstr>
      <vt:lpstr>北地区!Print_Area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2017-10-27T02:29:37Z</cp:lastPrinted>
  <dcterms:created xsi:type="dcterms:W3CDTF">2016-10-05T01:45:26Z</dcterms:created>
  <dcterms:modified xsi:type="dcterms:W3CDTF">2017-10-27T05:05:32Z</dcterms:modified>
</cp:coreProperties>
</file>